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2"/>
  </bookViews>
  <sheets>
    <sheet name="Form Responses 1" sheetId="1" r:id="rId1"/>
    <sheet name="MASTER" sheetId="2" r:id="rId2"/>
    <sheet name="DATA" sheetId="3" r:id="rId3"/>
    <sheet name="SUMMARY" sheetId="4" r:id="rId4"/>
    <sheet name="SUMMARY WEEK" sheetId="5" r:id="rId5"/>
    <sheet name="DASHBOARD" sheetId="6" r:id="rId6"/>
    <sheet name="REPORT" sheetId="7" r:id="rId7"/>
    <sheet name="MONTHLY REPORT" sheetId="8" r:id="rId8"/>
  </sheets>
  <calcPr calcId="144525"/>
  <pivotCaches>
    <pivotCache cacheId="0" r:id="rId9"/>
  </pivotCaches>
</workbook>
</file>

<file path=xl/sharedStrings.xml><?xml version="1.0" encoding="utf-8"?>
<sst xmlns="http://schemas.openxmlformats.org/spreadsheetml/2006/main" count="2925" uniqueCount="366">
  <si>
    <t>Timestamp</t>
  </si>
  <si>
    <t>Email Address</t>
  </si>
  <si>
    <t>Full Name</t>
  </si>
  <si>
    <t>Penilaian untuk pekerjaan tanggal</t>
  </si>
  <si>
    <t>Security [Security Functions]</t>
  </si>
  <si>
    <t>Driver [Driving Safety]</t>
  </si>
  <si>
    <t>Driver [ Attendance]</t>
  </si>
  <si>
    <t>Lantai 25 / Roof Top [Tangga Exit Barat]</t>
  </si>
  <si>
    <t>Lantai 25 / Roof Top [ &amp; Timur]</t>
  </si>
  <si>
    <t>Lantai 25 / Roof Top [Ruang Tekhnsi]</t>
  </si>
  <si>
    <t>Lantai 25 / Roof Top [Gutter]</t>
  </si>
  <si>
    <t>Lantai 24 [Tangga Exit Barat]</t>
  </si>
  <si>
    <t>Lantai 24 [ &amp; Timur]</t>
  </si>
  <si>
    <t>Lantai 24 [Mushola]</t>
  </si>
  <si>
    <t>Lantai 24 [Pantry]</t>
  </si>
  <si>
    <t>Lantai 24 [Ruang Rapat 1-2-3]</t>
  </si>
  <si>
    <t>Lantai 24 [Ruang Kerja]</t>
  </si>
  <si>
    <t>Lantai 24 [Koridor]</t>
  </si>
  <si>
    <t>Lantai 24 [Toilet Pria / Wanita]</t>
  </si>
  <si>
    <t>Lantai 23 [Tangga Exit Barat]</t>
  </si>
  <si>
    <t>Lantai 23 [ &amp; Timur]</t>
  </si>
  <si>
    <t>Lantai 23 [Mushola]</t>
  </si>
  <si>
    <t>Lantai 23 [Pantry]</t>
  </si>
  <si>
    <t>Lantai 23 [Ruang Rapat 1-2-3]</t>
  </si>
  <si>
    <t>Lantai 23 [Ruang Kerja]</t>
  </si>
  <si>
    <t>Lantai 23 [Koridor]</t>
  </si>
  <si>
    <t>Lantai 23 [Toilet Pria / Wanita]</t>
  </si>
  <si>
    <t>Lantai 22 [Tangga Exit Barat]</t>
  </si>
  <si>
    <t>Lantai 22 [ &amp; Timur]</t>
  </si>
  <si>
    <t>Lantai 22 [Mushola]</t>
  </si>
  <si>
    <t>Lantai 22 [Pantry]</t>
  </si>
  <si>
    <t>Lantai 22 [Ruang Rapat 1-2-3]</t>
  </si>
  <si>
    <t>Lantai 22 [Ruang Kerja]</t>
  </si>
  <si>
    <t>Lantai 22 [Koridor]</t>
  </si>
  <si>
    <t>Lantai 22 [Toilet Pria / Wanita]</t>
  </si>
  <si>
    <t>Lantai 21 [Tangga Exit Barat]</t>
  </si>
  <si>
    <t>Lantai 21 [ &amp; Timur]</t>
  </si>
  <si>
    <t>Lantai 21 [Mushola]</t>
  </si>
  <si>
    <t>Lantai 21 [Pantry]</t>
  </si>
  <si>
    <t>Lantai 21 [Ruang Rapat 1-2-3]</t>
  </si>
  <si>
    <t>Lantai 21 [Ruang Kerja]</t>
  </si>
  <si>
    <t>Lantai 21 [Koridor]</t>
  </si>
  <si>
    <t>Lantai 21 [Toilet Pria / Wanita]</t>
  </si>
  <si>
    <t>Lantai 20 [Tangga Exit Barat]</t>
  </si>
  <si>
    <t>Lantai 20 [ &amp; Timur]</t>
  </si>
  <si>
    <t>Lantai 20 [Mushola]</t>
  </si>
  <si>
    <t>Lantai 20 [Pantry]</t>
  </si>
  <si>
    <t>Lantai 20 [Ruang Rapat 1-2-3]</t>
  </si>
  <si>
    <t>Lantai 20 [Ruang Kerja]</t>
  </si>
  <si>
    <t>Lantai 20 [Koridor]</t>
  </si>
  <si>
    <t>Lantai 20 [Toilet Pria / Wanita]</t>
  </si>
  <si>
    <t>Lantai 19 [Tangga Exit Barat]</t>
  </si>
  <si>
    <t>Lantai 19 [ &amp; Timur]</t>
  </si>
  <si>
    <t>Lantai 19 [Mushola]</t>
  </si>
  <si>
    <t>Lantai 19 [Pantry]</t>
  </si>
  <si>
    <t>Lantai 19 [Ruang Rapat 1-2-3]</t>
  </si>
  <si>
    <t>Lantai 19 [Ruang Kerja]</t>
  </si>
  <si>
    <t>Lantai 19 [Koridor]</t>
  </si>
  <si>
    <t>Lantai 19 [Toilet Pria / Wanita]</t>
  </si>
  <si>
    <t>Lantai 18 [Tangga Exit Barat]</t>
  </si>
  <si>
    <t>Lantai 18 [ &amp; Timur]</t>
  </si>
  <si>
    <t>Lantai 18 [Mushola]</t>
  </si>
  <si>
    <t>Lantai 18 [Pantry]</t>
  </si>
  <si>
    <t>Lantai 18 [Ruang Rapat 1-2-3]</t>
  </si>
  <si>
    <t>Lantai 18 [Ruang Kerja]</t>
  </si>
  <si>
    <t>Lantai 18 [Koridor]</t>
  </si>
  <si>
    <t>Lantai 18 [Toilet Pria / Wanita]</t>
  </si>
  <si>
    <t>Lantai 17 [Tangga Exit Barat]</t>
  </si>
  <si>
    <t>Lantai 17 [ &amp; Timur]</t>
  </si>
  <si>
    <t>Lantai 17 [Mushola]</t>
  </si>
  <si>
    <t>Lantai 17 [Pantry]</t>
  </si>
  <si>
    <t>Lantai 17 [Ruang Rapat 1-2-3]</t>
  </si>
  <si>
    <t>Lantai 17 [Ruang Kerja]</t>
  </si>
  <si>
    <t>Lantai 17 [Koridor]</t>
  </si>
  <si>
    <t>Lantai 17 [Toilet Pria / Wanita]</t>
  </si>
  <si>
    <t>Lantai 16 [Tangga Exit Barat]</t>
  </si>
  <si>
    <t>Lantai 16 [ &amp; Timur]</t>
  </si>
  <si>
    <t>Lantai 16 [Mushola]</t>
  </si>
  <si>
    <t>Lantai 16 [Pantry]</t>
  </si>
  <si>
    <t>Lantai 16 [Ruang Rapat 1-2-3]</t>
  </si>
  <si>
    <t>Lantai 16 [Ruang Kerja]</t>
  </si>
  <si>
    <t>Lantai 16 [Koridor]</t>
  </si>
  <si>
    <t>Lantai 16 [Toilet Pria / Wanita]</t>
  </si>
  <si>
    <t>Lantai 15 [Tangga Exit Barat]</t>
  </si>
  <si>
    <t>Lantai 15 [ &amp; Timur]</t>
  </si>
  <si>
    <t>Lantai 15 [Mushola]</t>
  </si>
  <si>
    <t>Lantai 15 [Pantry]</t>
  </si>
  <si>
    <t>Lantai 15 [Ruang Rapat 1-2-3]</t>
  </si>
  <si>
    <t>Lantai 15 [Ruang Kerja]</t>
  </si>
  <si>
    <t>Lantai 15 [Koridor]</t>
  </si>
  <si>
    <t>Lantai 15 [Toilet Pria / Wanita]</t>
  </si>
  <si>
    <t>Lantai 14 [Tangga Exit Barat]</t>
  </si>
  <si>
    <t>Lantai 14 [ &amp; Timur]</t>
  </si>
  <si>
    <t>Lantai 14 [Mushola]</t>
  </si>
  <si>
    <t>Lantai 14 [Pantry]</t>
  </si>
  <si>
    <t>Lantai 14 [Ruang Rapat 1-2-3]</t>
  </si>
  <si>
    <t>Lantai 14 [Ruang Kerja]</t>
  </si>
  <si>
    <t>Lantai 14 [Koridor]</t>
  </si>
  <si>
    <t>Lantai 14 [Toilet Pria / Wanita]</t>
  </si>
  <si>
    <t>Lantai 13 [Tangga Exit Barat]</t>
  </si>
  <si>
    <t>Lantai 13 [ &amp; Timur]</t>
  </si>
  <si>
    <t>Lantai 13 [Mushola]</t>
  </si>
  <si>
    <t>Lantai 13 [Pantry]</t>
  </si>
  <si>
    <t>Lantai 13 [Ruang Rapat 1-2-3]</t>
  </si>
  <si>
    <t>Lantai 13 [Ruang Kerja]</t>
  </si>
  <si>
    <t>Lantai 13 [Koridor]</t>
  </si>
  <si>
    <t>Lantai 13 [Toilet Pria / Wanita]</t>
  </si>
  <si>
    <t>Lantai 12 [Tangga Exit Barat]</t>
  </si>
  <si>
    <t>Lantai 12 [ &amp; Timur]</t>
  </si>
  <si>
    <t>Lantai 12 [Mushola]</t>
  </si>
  <si>
    <t>Lantai 12 [Pantry]</t>
  </si>
  <si>
    <t>Lantai 12 [Ruang Rapat 1-2-3]</t>
  </si>
  <si>
    <t>Lantai 12 [Ruang Kerja]</t>
  </si>
  <si>
    <t>Lantai 12 [Koridor]</t>
  </si>
  <si>
    <t>Lantai 12 [Toilet Pria / Wanita]</t>
  </si>
  <si>
    <t>Lantai 11 [Tangga Exit Barat]</t>
  </si>
  <si>
    <t>Lantai 11 [ &amp; Timur]</t>
  </si>
  <si>
    <t>Lantai 11 [Mushola]</t>
  </si>
  <si>
    <t>Lantai 11 [Pantry]</t>
  </si>
  <si>
    <t>Lantai 11 [Ruang Rapat 1-2-3]</t>
  </si>
  <si>
    <t>Lantai 11 [Ruang Kerja]</t>
  </si>
  <si>
    <t>Lantai 11 [Koridor]</t>
  </si>
  <si>
    <t>Lantai 11 [Toilet Pria / Wanita]</t>
  </si>
  <si>
    <t>Lantai 10 [Tangga Exit Barat]</t>
  </si>
  <si>
    <t>Lantai 10 [ &amp; Timur]</t>
  </si>
  <si>
    <t>Lantai 10 [Mushola]</t>
  </si>
  <si>
    <t>Lantai 10 [Pantry]</t>
  </si>
  <si>
    <t>Lantai 10 [Ruang Rapat 1-2-3]</t>
  </si>
  <si>
    <t>Lantai 10 [Ruang Kerja]</t>
  </si>
  <si>
    <t>Lantai 10 [Koridor]</t>
  </si>
  <si>
    <t>Lantai 10 [Toilet Pria / Wanita]</t>
  </si>
  <si>
    <t>Lantai 09 [Tangga Exit Barat]</t>
  </si>
  <si>
    <t>Lantai 09 [ &amp; Timur]</t>
  </si>
  <si>
    <t>Lantai 09 [Mushola]</t>
  </si>
  <si>
    <t>Lantai 09 [Pantry]</t>
  </si>
  <si>
    <t>Lantai 09 [Ruang Rapat 1-2-3]</t>
  </si>
  <si>
    <t>Lantai 09 [Ruang Kerja]</t>
  </si>
  <si>
    <t>Lantai 09 [Koridor]</t>
  </si>
  <si>
    <t>Lantai 09 [Toilet Pria / Wanita]</t>
  </si>
  <si>
    <t>Lantai 08 [Tangga Exit Barat]</t>
  </si>
  <si>
    <t>Lantai 08 [ &amp; Timur]</t>
  </si>
  <si>
    <t>Lantai 08 [Mushola]</t>
  </si>
  <si>
    <t>Lantai 08 [Pantry]</t>
  </si>
  <si>
    <t>Lantai 08 [Ruang Rapat 1-2-3]</t>
  </si>
  <si>
    <t>Lantai 08 [Ruang Kerja]</t>
  </si>
  <si>
    <t>Lantai 08 [Koridor]</t>
  </si>
  <si>
    <t>Lantai 08 [Toilet Pria / Wanita]</t>
  </si>
  <si>
    <t>Lantai 07 [Tangga Exit Barat]</t>
  </si>
  <si>
    <t>Lantai 07 [ &amp; Timur]</t>
  </si>
  <si>
    <t>Lantai 07 [Mushola]</t>
  </si>
  <si>
    <t>Lantai 07 [Pantry]</t>
  </si>
  <si>
    <t>Lantai 07 [Ruang Rapat 1-2-3]</t>
  </si>
  <si>
    <t>Lantai 07 [Ruang Kerja]</t>
  </si>
  <si>
    <t>Lantai 07 [Koridor]</t>
  </si>
  <si>
    <t>Lantai 07 [Toilet Pria / Wanita]</t>
  </si>
  <si>
    <t>Lantai 06 [Tangga Exit Barat]</t>
  </si>
  <si>
    <t>Lantai 06 [ &amp; Timur]</t>
  </si>
  <si>
    <t>Lantai 06 [Mushola]</t>
  </si>
  <si>
    <t>Lantai 06 [Pantry]</t>
  </si>
  <si>
    <t>Lantai 06 [Ruang Rapat 1-2-3]</t>
  </si>
  <si>
    <t>Lantai 06 [Ruang Kerja]</t>
  </si>
  <si>
    <t>Lantai 06 [Koridor]</t>
  </si>
  <si>
    <t>Lantai 06 [Toilet Pria / Wanita]</t>
  </si>
  <si>
    <t>Lantai 05 [Tangga Exit Barat]</t>
  </si>
  <si>
    <t>Lantai 05 [ &amp; Timur]</t>
  </si>
  <si>
    <t>Lantai 05 [Mushola]</t>
  </si>
  <si>
    <t>Lantai 05 [Pantry]</t>
  </si>
  <si>
    <t>Lantai 05 [Ruang Rapat 1-2-3]</t>
  </si>
  <si>
    <t>Lantai 05 [Ruang Kerja]</t>
  </si>
  <si>
    <t>Lantai 05 [Koridor]</t>
  </si>
  <si>
    <t>Lantai 05 [Toilet Pria / Wanita]</t>
  </si>
  <si>
    <t>Lantai 04 [Tangga Exit Barat]</t>
  </si>
  <si>
    <t>Lantai 04 [ &amp; Timur]</t>
  </si>
  <si>
    <t>Lantai 04 [Mushola]</t>
  </si>
  <si>
    <t>Lantai 04 [Pantry]</t>
  </si>
  <si>
    <t>Lantai 04 [Ruang Rapat 1-2-3]</t>
  </si>
  <si>
    <t>Lantai 04 [Ruang Kerja]</t>
  </si>
  <si>
    <t>Lantai 04 [Koridor]</t>
  </si>
  <si>
    <t>Lantai 04 [Toilet Pria / Wanita]</t>
  </si>
  <si>
    <t>Lantai 03 1/2 [Ruang PNBPL]</t>
  </si>
  <si>
    <t>Lantai 03 1/2 [Lapangan Upacara]</t>
  </si>
  <si>
    <t>Lantai 03 1/2 [Pantry]</t>
  </si>
  <si>
    <t>Lantai 03 1/2 [Koridor]</t>
  </si>
  <si>
    <t>Lantai 03 1/2 [Toilet Pria / Wanita]</t>
  </si>
  <si>
    <t>Lantai 03 [Tangga Exit Barat- &amp; Timur]</t>
  </si>
  <si>
    <t>Lantai 03 [R. Meeting Audiotium]</t>
  </si>
  <si>
    <t>Lantai 03 [Pantry]</t>
  </si>
  <si>
    <t>Lantai 03 [Ruang Rapat 1-2-3-4-5]</t>
  </si>
  <si>
    <t>Lantai 03 [Ruang Smoking]</t>
  </si>
  <si>
    <t>Lantai 03 [Koridor]</t>
  </si>
  <si>
    <t>Lantai 03 [Kantin]</t>
  </si>
  <si>
    <t>Lantai 03 [Toilet Pria / Wanita]</t>
  </si>
  <si>
    <t>Lantai 02 [Tangga Exit Barat- &amp; Timur]</t>
  </si>
  <si>
    <t>Lantai 02 [R. Dewan Pengarah]</t>
  </si>
  <si>
    <t>Lantai 02 [Pantry]</t>
  </si>
  <si>
    <t>Lantai 02 [Ruang Rapat 1-2-3-4-5]</t>
  </si>
  <si>
    <t>Lantai 02 [Koridor]</t>
  </si>
  <si>
    <t>Lantai 02 [Mesjid]</t>
  </si>
  <si>
    <t>Lantai 02 [Toilet Pria / Wanita]</t>
  </si>
  <si>
    <t>Lantai 01 [Lobby Utama]</t>
  </si>
  <si>
    <t>Lantai 01 [Poli klinik]</t>
  </si>
  <si>
    <t>Lantai 01 [R.PPID]</t>
  </si>
  <si>
    <t>Lantai 01 [R. AHU]</t>
  </si>
  <si>
    <t>Lantai 01 [R. Laktasi]</t>
  </si>
  <si>
    <t>Lantai 01 [Toilet Pria / Wanita]</t>
  </si>
  <si>
    <t>Lantai 01 [R. Media]</t>
  </si>
  <si>
    <t>Lantai 01 [Lounge]</t>
  </si>
  <si>
    <t>Ground [Ground]</t>
  </si>
  <si>
    <t>Ground [Lift Eksekutif]</t>
  </si>
  <si>
    <t>Ground [Lift Barang]</t>
  </si>
  <si>
    <t>Ground [Koridor Basement]</t>
  </si>
  <si>
    <t>Ground [Gudang ATK]</t>
  </si>
  <si>
    <t>Ground [Gudang Sipil]</t>
  </si>
  <si>
    <t>Ground [Mushola]</t>
  </si>
  <si>
    <t>Ground [Pantry]</t>
  </si>
  <si>
    <t>Ground [R. BAS]</t>
  </si>
  <si>
    <t>Ground [R.Plumbing]</t>
  </si>
  <si>
    <t>Ground [Gudang Logistik]</t>
  </si>
  <si>
    <t>Ground [Toilet]</t>
  </si>
  <si>
    <t>Halaman [Halaman]</t>
  </si>
  <si>
    <t>Halaman [Taman]</t>
  </si>
  <si>
    <t>Halaman [Parkir Motor]</t>
  </si>
  <si>
    <t>Halaman [Parkir Mobil]</t>
  </si>
  <si>
    <t>Halaman [Halaman depan samping dan belakang]</t>
  </si>
  <si>
    <t>Halaman [TPS]</t>
  </si>
  <si>
    <t>bobdaulay@gmail.com</t>
  </si>
  <si>
    <t xml:space="preserve">Bobby Wijaya Daulay </t>
  </si>
  <si>
    <t>SANGATBAIK</t>
  </si>
  <si>
    <t>BAIK</t>
  </si>
  <si>
    <t>Bobby Wijaya Daulay</t>
  </si>
  <si>
    <t>CUKUP BAIK</t>
  </si>
  <si>
    <t>bobdaulay@gmail.comb</t>
  </si>
  <si>
    <t>VALUE</t>
  </si>
  <si>
    <t>SCORE</t>
  </si>
  <si>
    <t>STAR</t>
  </si>
  <si>
    <t>MONTH</t>
  </si>
  <si>
    <t>MONTH NAME</t>
  </si>
  <si>
    <t>MONTH VALUE</t>
  </si>
  <si>
    <t>WEEK</t>
  </si>
  <si>
    <t>* * * *</t>
  </si>
  <si>
    <t>2023 - MONTH 01</t>
  </si>
  <si>
    <t>JANUARY</t>
  </si>
  <si>
    <t>2023 - WEEK 01</t>
  </si>
  <si>
    <t>* * *</t>
  </si>
  <si>
    <t>2023 - MONTH 02</t>
  </si>
  <si>
    <t>FEBRUARY</t>
  </si>
  <si>
    <t>2023 - WEEK 02</t>
  </si>
  <si>
    <t>* *</t>
  </si>
  <si>
    <t>2023 - MONTH 03</t>
  </si>
  <si>
    <t>MARCH</t>
  </si>
  <si>
    <t>2023 - WEEK 03</t>
  </si>
  <si>
    <t>KURANG BAIK</t>
  </si>
  <si>
    <t>*</t>
  </si>
  <si>
    <t>2023 - MONTH 04</t>
  </si>
  <si>
    <t>APRIL</t>
  </si>
  <si>
    <t>2023 - WEEK 04</t>
  </si>
  <si>
    <t>2023 - MONTH 05</t>
  </si>
  <si>
    <t>MAY</t>
  </si>
  <si>
    <t>2023 - WEEK 05</t>
  </si>
  <si>
    <t>2023 - MONTH 06</t>
  </si>
  <si>
    <t>JUNE</t>
  </si>
  <si>
    <t>2023 - WEEK 06</t>
  </si>
  <si>
    <t>2023 - MONTH 07</t>
  </si>
  <si>
    <t>JULY</t>
  </si>
  <si>
    <t>2023 - WEEK 07</t>
  </si>
  <si>
    <t>2023 - MONTH 08</t>
  </si>
  <si>
    <t>AUGUST</t>
  </si>
  <si>
    <t>2023 - WEEK 08</t>
  </si>
  <si>
    <t>2023 - MONTH 09</t>
  </si>
  <si>
    <t>SEPTEMBER</t>
  </si>
  <si>
    <t>2023 - WEEK 09</t>
  </si>
  <si>
    <t>2023 - MONTH 10</t>
  </si>
  <si>
    <t>OCTOBER</t>
  </si>
  <si>
    <t>2023 - WEEK 10</t>
  </si>
  <si>
    <t>2023 - MONTH 11</t>
  </si>
  <si>
    <t>NOVEMBER</t>
  </si>
  <si>
    <t>2023 - WEEK 11</t>
  </si>
  <si>
    <t>2023 - MONTH 12</t>
  </si>
  <si>
    <t>DECEMBER</t>
  </si>
  <si>
    <t>2023 - WEEK 12</t>
  </si>
  <si>
    <t>2023 - WEEK 13</t>
  </si>
  <si>
    <t>2023 - WEEK 14</t>
  </si>
  <si>
    <t>2023 - WEEK 15</t>
  </si>
  <si>
    <t>2023 - WEEK 16</t>
  </si>
  <si>
    <t>2023 - WEEK 17</t>
  </si>
  <si>
    <t>2023 - WEEK 18</t>
  </si>
  <si>
    <t>2023 - WEEK 19</t>
  </si>
  <si>
    <t>2023 - WEEK 20</t>
  </si>
  <si>
    <t>2023 - WEEK 21</t>
  </si>
  <si>
    <t>2023 - WEEK 22</t>
  </si>
  <si>
    <t>2023 - WEEK 23</t>
  </si>
  <si>
    <t>2023 - WEEK 24</t>
  </si>
  <si>
    <t>2023 - WEEK 25</t>
  </si>
  <si>
    <t>2023 - WEEK 26</t>
  </si>
  <si>
    <t>2023 - WEEK 27</t>
  </si>
  <si>
    <t>2023 - WEEK 28</t>
  </si>
  <si>
    <t>2023 - WEEK 29</t>
  </si>
  <si>
    <t>2023 - WEEK 30</t>
  </si>
  <si>
    <t>2023 - WEEK 31</t>
  </si>
  <si>
    <t>2023 - WEEK 32</t>
  </si>
  <si>
    <t>2023 - WEEK 33</t>
  </si>
  <si>
    <t>2023 - WEEK 34</t>
  </si>
  <si>
    <t>2023 - WEEK 35</t>
  </si>
  <si>
    <t>2023 - WEEK 36</t>
  </si>
  <si>
    <t>2023 - WEEK 37</t>
  </si>
  <si>
    <t>2023 - WEEK 38</t>
  </si>
  <si>
    <t>2023 - WEEK 39</t>
  </si>
  <si>
    <t>2023 - WEEK 40</t>
  </si>
  <si>
    <t>2023 - WEEK 41</t>
  </si>
  <si>
    <t>2023 - WEEK 42</t>
  </si>
  <si>
    <t>2023 - WEEK 43</t>
  </si>
  <si>
    <t>2023 - WEEK 44</t>
  </si>
  <si>
    <t>2023 - WEEK 45</t>
  </si>
  <si>
    <t>2023 - WEEK 46</t>
  </si>
  <si>
    <t>2023 - WEEK 47</t>
  </si>
  <si>
    <t>2023 - WEEK 48</t>
  </si>
  <si>
    <t>2023 - WEEK 49</t>
  </si>
  <si>
    <t>2023 - WEEK 50</t>
  </si>
  <si>
    <t>2023 - WEEK 51</t>
  </si>
  <si>
    <t>2023 - WEEK 52</t>
  </si>
  <si>
    <t>2023 - WEEK 53</t>
  </si>
  <si>
    <t>weekday</t>
  </si>
  <si>
    <t>Sub Area</t>
  </si>
  <si>
    <t>Value</t>
  </si>
  <si>
    <t>Area</t>
  </si>
  <si>
    <t>Category</t>
  </si>
  <si>
    <t>Score</t>
  </si>
  <si>
    <t>WeekNum</t>
  </si>
  <si>
    <t>Week</t>
  </si>
  <si>
    <t>Month</t>
  </si>
  <si>
    <t>Average Week</t>
  </si>
  <si>
    <t>Average Value Month</t>
  </si>
  <si>
    <t>Value Week</t>
  </si>
  <si>
    <t>Value Month</t>
  </si>
  <si>
    <t>(ALL)</t>
  </si>
  <si>
    <t>AVERAGE of Score</t>
  </si>
  <si>
    <t>Grand Total</t>
  </si>
  <si>
    <t>1900 - WEEK 00</t>
  </si>
  <si>
    <t>CLEANING SERVICE</t>
  </si>
  <si>
    <t>CLEANING SERVICE Total</t>
  </si>
  <si>
    <t>LABOR SERVICE</t>
  </si>
  <si>
    <t>LABOR SERVICE Total</t>
  </si>
  <si>
    <t>SECURITY SERVICE</t>
  </si>
  <si>
    <t>SECURITY SERVICE Total</t>
  </si>
  <si>
    <t xml:space="preserve">  </t>
  </si>
  <si>
    <t>CHECKED</t>
  </si>
  <si>
    <t>YEAR</t>
  </si>
  <si>
    <t>START DATE</t>
  </si>
  <si>
    <t>START WEEK</t>
  </si>
  <si>
    <t>1900 - MONTH 01</t>
  </si>
  <si>
    <t>END DATE</t>
  </si>
  <si>
    <t>END WEEK</t>
  </si>
  <si>
    <t>WORKDAYS</t>
  </si>
  <si>
    <t>CHECKED DAYS</t>
  </si>
  <si>
    <t>AVERAGE</t>
  </si>
  <si>
    <t xml:space="preserve"> </t>
  </si>
  <si>
    <t>AVERAGE VALUE</t>
  </si>
  <si>
    <t>PT. SHIELD ON SERVICE, TBK.</t>
  </si>
  <si>
    <t>BRIN</t>
  </si>
  <si>
    <t>nama :</t>
  </si>
  <si>
    <t>tanggal :</t>
  </si>
  <si>
    <t>METRO - DKI JAKARTA THAMRIN</t>
  </si>
  <si>
    <t xml:space="preserve">  YEAR</t>
  </si>
  <si>
    <t xml:space="preserve">  MONTH</t>
  </si>
  <si>
    <t>PERCENTAGE</t>
  </si>
  <si>
    <t>SUMMARY</t>
  </si>
</sst>
</file>

<file path=xl/styles.xml><?xml version="1.0" encoding="utf-8"?>
<styleSheet xmlns="http://schemas.openxmlformats.org/spreadsheetml/2006/main">
  <numFmts count="6">
    <numFmt numFmtId="41" formatCode="_-* #,##0_-;\-* #,##0_-;_-* &quot;-&quot;_-;_-@_-"/>
    <numFmt numFmtId="43" formatCode="_-* #,##0.00_-;\-* #,##0.00_-;_-* &quot;-&quot;??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176" formatCode="ddd&quot;, &quot;mmm&quot; &quot;d&quot;, &quot;yyyy"/>
    <numFmt numFmtId="177" formatCode="m/d/yyyy\ h:mm:ss"/>
  </numFmts>
  <fonts count="28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b/>
      <sz val="16"/>
      <color theme="1"/>
      <name val="Arial"/>
      <charset val="134"/>
      <scheme val="minor"/>
    </font>
    <font>
      <sz val="10"/>
      <color rgb="FFFFFFFF"/>
      <name val="Arial"/>
      <charset val="134"/>
      <scheme val="minor"/>
    </font>
    <font>
      <b/>
      <sz val="10"/>
      <color rgb="FFFFFFFF"/>
      <name val="Arial"/>
      <charset val="134"/>
      <scheme val="minor"/>
    </font>
    <font>
      <b/>
      <sz val="10"/>
      <color theme="1"/>
      <name val="Arial"/>
      <charset val="134"/>
      <scheme val="minor"/>
    </font>
    <font>
      <b/>
      <sz val="36"/>
      <color theme="1"/>
      <name val="Arial"/>
      <charset val="134"/>
      <scheme val="minor"/>
    </font>
    <font>
      <sz val="9"/>
      <color theme="1"/>
      <name val="&quot;Google Sans Mono&quot;"/>
      <charset val="134"/>
    </font>
    <font>
      <sz val="11"/>
      <color theme="1"/>
      <name val="Arial"/>
      <charset val="0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b/>
      <sz val="18"/>
      <color theme="3"/>
      <name val="Arial"/>
      <charset val="134"/>
      <scheme val="minor"/>
    </font>
    <font>
      <b/>
      <sz val="15"/>
      <color theme="3"/>
      <name val="Arial"/>
      <charset val="134"/>
      <scheme val="minor"/>
    </font>
    <font>
      <b/>
      <sz val="11"/>
      <color rgb="FFFFFFFF"/>
      <name val="Arial"/>
      <charset val="0"/>
      <scheme val="minor"/>
    </font>
    <font>
      <b/>
      <sz val="11"/>
      <color rgb="FFFA7D00"/>
      <name val="Arial"/>
      <charset val="0"/>
      <scheme val="minor"/>
    </font>
    <font>
      <sz val="11"/>
      <color rgb="FF3F3F76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11"/>
      <color theme="0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1"/>
      <color theme="1"/>
      <name val="Arial"/>
      <charset val="0"/>
      <scheme val="minor"/>
    </font>
    <font>
      <b/>
      <sz val="11"/>
      <color rgb="FF3F3F3F"/>
      <name val="Arial"/>
      <charset val="0"/>
      <scheme val="minor"/>
    </font>
    <font>
      <i/>
      <sz val="11"/>
      <color rgb="FF7F7F7F"/>
      <name val="Arial"/>
      <charset val="0"/>
      <scheme val="minor"/>
    </font>
    <font>
      <b/>
      <sz val="11"/>
      <color theme="3"/>
      <name val="Arial"/>
      <charset val="134"/>
      <scheme val="minor"/>
    </font>
    <font>
      <sz val="11"/>
      <color rgb="FFFA7D00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rgb="FF9C0006"/>
      <name val="Arial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274E13"/>
        <bgColor rgb="FF274E13"/>
      </patternFill>
    </fill>
    <fill>
      <patternFill patternType="solid">
        <fgColor rgb="FFB6D7A8"/>
        <bgColor rgb="FFB6D7A8"/>
      </patternFill>
    </fill>
    <fill>
      <patternFill patternType="solid">
        <fgColor rgb="FFCC0000"/>
        <bgColor rgb="FFCC0000"/>
      </patternFill>
    </fill>
    <fill>
      <patternFill patternType="solid">
        <fgColor rgb="FFFFFFFF"/>
        <bgColor rgb="FFFFFFFF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/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8" fillId="7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8" borderId="16" applyNumberFormat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9" fillId="19" borderId="18" applyNumberFormat="0" applyFont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0" borderId="15" applyNumberFormat="0" applyFill="0" applyAlignment="0" applyProtection="0">
      <alignment vertical="center"/>
    </xf>
    <xf numFmtId="0" fontId="24" fillId="0" borderId="21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5" fillId="11" borderId="17" applyNumberForma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2" fillId="10" borderId="20" applyNumberForma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4" fillId="10" borderId="17" applyNumberFormat="0" applyAlignment="0" applyProtection="0">
      <alignment vertical="center"/>
    </xf>
    <xf numFmtId="0" fontId="25" fillId="0" borderId="22" applyNumberFormat="0" applyFill="0" applyAlignment="0" applyProtection="0">
      <alignment vertical="center"/>
    </xf>
    <xf numFmtId="0" fontId="21" fillId="0" borderId="19" applyNumberFormat="0" applyFill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</cellStyleXfs>
  <cellXfs count="87">
    <xf numFmtId="0" fontId="0" fillId="0" borderId="0" xfId="0" applyFont="1" applyAlignment="1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76" fontId="3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4" fillId="3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176" fontId="1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10" fontId="5" fillId="4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left" vertical="center" wrapText="1"/>
    </xf>
    <xf numFmtId="0" fontId="5" fillId="0" borderId="0" xfId="0" applyFont="1" applyAlignment="1">
      <alignment vertical="center"/>
    </xf>
    <xf numFmtId="0" fontId="4" fillId="5" borderId="0" xfId="0" applyFont="1" applyFill="1" applyAlignment="1">
      <alignment horizontal="left" vertical="center" wrapText="1"/>
    </xf>
    <xf numFmtId="0" fontId="5" fillId="0" borderId="1" xfId="0" applyFont="1" applyBorder="1"/>
    <xf numFmtId="10" fontId="5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/>
    <xf numFmtId="0" fontId="1" fillId="0" borderId="1" xfId="0" applyFont="1" applyBorder="1"/>
    <xf numFmtId="10" fontId="1" fillId="0" borderId="1" xfId="0" applyNumberFormat="1" applyFont="1" applyBorder="1" applyAlignment="1">
      <alignment horizontal="center" vertical="center" wrapText="1"/>
    </xf>
    <xf numFmtId="0" fontId="0" fillId="0" borderId="0" xfId="0" applyFont="1" applyFill="1" applyAlignment="1">
      <alignment horizontal="left"/>
    </xf>
    <xf numFmtId="0" fontId="1" fillId="0" borderId="0" xfId="0" applyFont="1" applyFill="1" applyAlignment="1">
      <alignment horizontal="left" vertical="center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7" fillId="0" borderId="0" xfId="0" applyFont="1" applyAlignment="1">
      <alignment horizontal="left"/>
    </xf>
    <xf numFmtId="0" fontId="4" fillId="5" borderId="0" xfId="0" applyFont="1" applyFill="1" applyAlignment="1">
      <alignment wrapText="1"/>
    </xf>
    <xf numFmtId="0" fontId="5" fillId="0" borderId="0" xfId="0" applyFont="1" applyAlignment="1">
      <alignment horizontal="center" vertical="center"/>
    </xf>
    <xf numFmtId="0" fontId="1" fillId="0" borderId="2" xfId="0" applyFont="1" applyBorder="1"/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wrapText="1"/>
    </xf>
    <xf numFmtId="0" fontId="4" fillId="0" borderId="0" xfId="0" applyFont="1" applyAlignment="1">
      <alignment horizontal="left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3" xfId="0" applyFont="1" applyBorder="1" applyAlignment="1"/>
    <xf numFmtId="0" fontId="0" fillId="0" borderId="4" xfId="0" applyFont="1" applyBorder="1" applyAlignment="1"/>
    <xf numFmtId="0" fontId="1" fillId="6" borderId="0" xfId="0" applyFont="1" applyFill="1" applyAlignment="1">
      <alignment vertical="center"/>
    </xf>
    <xf numFmtId="58" fontId="0" fillId="0" borderId="3" xfId="0" applyNumberFormat="1" applyFont="1" applyBorder="1" applyAlignment="1"/>
    <xf numFmtId="58" fontId="0" fillId="0" borderId="5" xfId="0" applyNumberFormat="1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1" fillId="0" borderId="7" xfId="0" applyFont="1" applyBorder="1" applyAlignment="1">
      <alignment vertical="center"/>
    </xf>
    <xf numFmtId="0" fontId="5" fillId="2" borderId="0" xfId="0" applyFont="1" applyFill="1" applyAlignment="1">
      <alignment horizontal="right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right" vertical="center"/>
    </xf>
    <xf numFmtId="176" fontId="1" fillId="2" borderId="0" xfId="0" applyNumberFormat="1" applyFont="1" applyFill="1" applyAlignment="1">
      <alignment horizontal="left" vertical="center"/>
    </xf>
    <xf numFmtId="176" fontId="1" fillId="2" borderId="0" xfId="0" applyNumberFormat="1" applyFont="1" applyFill="1" applyAlignment="1">
      <alignment horizontal="right" vertical="center"/>
    </xf>
    <xf numFmtId="0" fontId="1" fillId="2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1" fillId="0" borderId="1" xfId="0" applyFont="1" applyBorder="1" applyAlignment="1">
      <alignment vertical="center" wrapText="1"/>
    </xf>
    <xf numFmtId="0" fontId="5" fillId="0" borderId="0" xfId="0" applyFont="1" applyAlignment="1">
      <alignment wrapText="1"/>
    </xf>
    <xf numFmtId="0" fontId="1" fillId="2" borderId="0" xfId="0" applyFont="1" applyFill="1"/>
    <xf numFmtId="0" fontId="6" fillId="0" borderId="0" xfId="0" applyFont="1" applyAlignment="1">
      <alignment horizontal="center" vertical="center"/>
    </xf>
    <xf numFmtId="10" fontId="5" fillId="0" borderId="0" xfId="0" applyNumberFormat="1" applyFont="1" applyAlignment="1">
      <alignment horizontal="center" vertical="center"/>
    </xf>
    <xf numFmtId="10" fontId="6" fillId="0" borderId="0" xfId="0" applyNumberFormat="1" applyFont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6" fillId="2" borderId="0" xfId="0" applyNumberFormat="1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" fillId="6" borderId="7" xfId="0" applyFont="1" applyFill="1" applyBorder="1" applyAlignment="1">
      <alignment vertical="center"/>
    </xf>
    <xf numFmtId="0" fontId="5" fillId="6" borderId="0" xfId="0" applyFont="1" applyFill="1" applyAlignment="1">
      <alignment horizontal="center" vertical="center"/>
    </xf>
    <xf numFmtId="58" fontId="1" fillId="6" borderId="0" xfId="0" applyNumberFormat="1" applyFont="1" applyFill="1" applyAlignment="1">
      <alignment vertical="center"/>
    </xf>
    <xf numFmtId="49" fontId="1" fillId="6" borderId="0" xfId="0" applyNumberFormat="1" applyFont="1" applyFill="1" applyAlignment="1">
      <alignment vertical="center"/>
    </xf>
    <xf numFmtId="0" fontId="1" fillId="0" borderId="0" xfId="0" applyFo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7" xfId="0" applyFont="1" applyBorder="1" applyAlignment="1"/>
    <xf numFmtId="0" fontId="0" fillId="0" borderId="7" xfId="0" applyFont="1" applyBorder="1" applyAlignment="1"/>
    <xf numFmtId="0" fontId="0" fillId="0" borderId="11" xfId="0" applyFont="1" applyBorder="1" applyAlignment="1"/>
    <xf numFmtId="0" fontId="0" fillId="0" borderId="12" xfId="0" applyFont="1" applyBorder="1" applyAlignment="1"/>
    <xf numFmtId="0" fontId="0" fillId="0" borderId="13" xfId="0" applyFont="1" applyBorder="1" applyAlignment="1"/>
    <xf numFmtId="0" fontId="0" fillId="0" borderId="14" xfId="0" applyFont="1" applyBorder="1" applyAlignment="1"/>
    <xf numFmtId="177" fontId="0" fillId="0" borderId="3" xfId="0" applyNumberFormat="1" applyFont="1" applyBorder="1" applyAlignment="1"/>
    <xf numFmtId="177" fontId="0" fillId="0" borderId="5" xfId="0" applyNumberFormat="1" applyFont="1" applyBorder="1" applyAlignment="1"/>
    <xf numFmtId="0" fontId="0" fillId="0" borderId="7" xfId="0" applyFont="1" applyBorder="1" applyAlignment="1"/>
    <xf numFmtId="0" fontId="1" fillId="0" borderId="7" xfId="0" applyFont="1" applyBorder="1"/>
    <xf numFmtId="0" fontId="1" fillId="0" borderId="0" xfId="0" applyFont="1" applyAlignment="1"/>
    <xf numFmtId="177" fontId="1" fillId="0" borderId="0" xfId="0" applyNumberFormat="1" applyFont="1"/>
    <xf numFmtId="58" fontId="1" fillId="0" borderId="0" xfId="0" applyNumberFormat="1" applyFont="1"/>
    <xf numFmtId="49" fontId="1" fillId="0" borderId="0" xfId="0" applyNumberFormat="1" applyFont="1"/>
    <xf numFmtId="10" fontId="1" fillId="0" borderId="0" xfId="0" applyNumberFormat="1" applyFont="1"/>
    <xf numFmtId="10" fontId="1" fillId="0" borderId="0" xfId="0" applyNumberFormat="1" applyFont="1" applyAlignment="1"/>
    <xf numFmtId="177" fontId="1" fillId="0" borderId="0" xfId="0" applyNumberFormat="1" applyFont="1" applyAlignment="1"/>
    <xf numFmtId="58" fontId="1" fillId="0" borderId="0" xfId="0" applyNumberFormat="1" applyFont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4"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F4CCCC"/>
          <bgColor rgb="FFF4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0</xdr:colOff>
      <xdr:row>1</xdr:row>
      <xdr:rowOff>0</xdr:rowOff>
    </xdr:from>
    <xdr:ext cx="447675" cy="200025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16535" y="161925"/>
          <a:ext cx="447675" cy="2000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0</xdr:colOff>
      <xdr:row>1</xdr:row>
      <xdr:rowOff>0</xdr:rowOff>
    </xdr:from>
    <xdr:ext cx="447675" cy="200025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16535" y="200025"/>
          <a:ext cx="447675" cy="2000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0</xdr:colOff>
      <xdr:row>2</xdr:row>
      <xdr:rowOff>0</xdr:rowOff>
    </xdr:from>
    <xdr:ext cx="447675" cy="200025"/>
    <xdr:pic>
      <xdr:nvPicPr>
        <xdr:cNvPr id="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16535" y="400050"/>
          <a:ext cx="447675" cy="200025"/>
        </a:xfrm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invalid="1" refreshOnLoad="1" refreshedVersion="5" refreshedDate="45082.5905671296" refreshedBy="asus" recordCount="2999">
  <cacheSource type="worksheet">
    <worksheetSource ref="A1:R3000" sheet="DATA"/>
  </cacheSource>
  <cacheFields count="17">
    <cacheField name="Timestamp" numFmtId="0">
      <sharedItems containsSemiMixedTypes="0" containsString="0" containsDate="1" containsMixedTypes="1" count="8">
        <d v="2023-03-27T12:11:44"/>
        <d v="2023-04-10T10:39:22"/>
        <d v="2023-04-17T17:57:18"/>
        <d v="2023-04-18T09:13:30"/>
        <d v="2023-04-18T09:20:47"/>
        <d v="2023-05-02T15:46:52"/>
        <d v="2023-05-11T11:24:13"/>
        <n v="0"/>
      </sharedItems>
    </cacheField>
    <cacheField name="Email Address" numFmtId="0">
      <sharedItems containsNumber="1" containsInteger="1" containsMixedTypes="1" count="3">
        <s v="bobdaulay@gmail.com"/>
        <s v="bobdaulay@gmail.comb"/>
        <n v="0"/>
      </sharedItems>
    </cacheField>
    <cacheField name="Full Name" numFmtId="0">
      <sharedItems containsNumber="1" containsInteger="1" containsMixedTypes="1" count="3">
        <s v="Bobby Wijaya Daulay "/>
        <s v="Bobby Wijaya Daulay"/>
        <n v="0"/>
      </sharedItems>
    </cacheField>
    <cacheField name="Penilaian untuk pekerjaan tanggal" numFmtId="0">
      <sharedItems containsSemiMixedTypes="0" containsString="0" containsDate="1" containsMixedTypes="1" count="7">
        <d v="2023-03-27T00:00:00"/>
        <d v="2023-03-31T00:00:00"/>
        <d v="2023-04-17T00:00:00"/>
        <d v="2023-01-25T00:00:00"/>
        <d v="2023-02-25T00:00:00"/>
        <d v="2023-04-30T00:00:00"/>
        <n v="0"/>
      </sharedItems>
    </cacheField>
    <cacheField name="weekday" numFmtId="49">
      <sharedItems containsSemiMixedTypes="0" containsString="0" containsNumber="1" containsInteger="1" minValue="1" maxValue="7" count="5">
        <n v="1"/>
        <n v="5"/>
        <n v="3"/>
        <n v="6"/>
        <n v="7"/>
      </sharedItems>
    </cacheField>
    <cacheField name="Sub Area" numFmtId="0">
      <sharedItems count="221">
        <s v="Security [Security Functions]"/>
        <s v="Driver [Driving Safety]"/>
        <s v="Driver [ Attendance]"/>
        <s v="Lantai 25 / Roof Top [Tangga Exit Barat]"/>
        <s v="Lantai 25 / Roof Top [ &amp; Timur]"/>
        <s v="Lantai 25 / Roof Top [Ruang Tekhnsi]"/>
        <s v="Lantai 25 / Roof Top [Gutter]"/>
        <s v="Lantai 24 [Tangga Exit Barat]"/>
        <s v="Lantai 24 [ &amp; Timur]"/>
        <s v="Lantai 24 [Mushola]"/>
        <s v="Lantai 24 [Pantry]"/>
        <s v="Lantai 24 [Ruang Rapat 1-2-3]"/>
        <s v="Lantai 24 [Ruang Kerja]"/>
        <s v="Lantai 24 [Koridor]"/>
        <s v="Lantai 24 [Toilet Pria / Wanita]"/>
        <s v="Lantai 23 [Tangga Exit Barat]"/>
        <s v="Lantai 23 [ &amp; Timur]"/>
        <s v="Lantai 23 [Mushola]"/>
        <s v="Lantai 23 [Pantry]"/>
        <s v="Lantai 23 [Ruang Rapat 1-2-3]"/>
        <s v="Lantai 23 [Ruang Kerja]"/>
        <s v="Lantai 23 [Koridor]"/>
        <s v="Lantai 23 [Toilet Pria / Wanita]"/>
        <s v="Lantai 22 [Tangga Exit Barat]"/>
        <s v="Lantai 22 [ &amp; Timur]"/>
        <s v="Lantai 22 [Mushola]"/>
        <s v="Lantai 22 [Pantry]"/>
        <s v="Lantai 22 [Ruang Rapat 1-2-3]"/>
        <s v="Lantai 22 [Ruang Kerja]"/>
        <s v="Lantai 22 [Koridor]"/>
        <s v="Lantai 22 [Toilet Pria / Wanita]"/>
        <s v="Lantai 21 [Tangga Exit Barat]"/>
        <s v="Lantai 21 [ &amp; Timur]"/>
        <s v="Lantai 21 [Mushola]"/>
        <s v="Lantai 21 [Pantry]"/>
        <s v="Lantai 21 [Ruang Rapat 1-2-3]"/>
        <s v="Lantai 21 [Ruang Kerja]"/>
        <s v="Lantai 21 [Koridor]"/>
        <s v="Lantai 21 [Toilet Pria / Wanita]"/>
        <s v="Lantai 20 [Tangga Exit Barat]"/>
        <s v="Lantai 20 [ &amp; Timur]"/>
        <s v="Lantai 20 [Mushola]"/>
        <s v="Lantai 20 [Pantry]"/>
        <s v="Lantai 20 [Ruang Rapat 1-2-3]"/>
        <s v="Lantai 20 [Ruang Kerja]"/>
        <s v="Lantai 20 [Koridor]"/>
        <s v="Lantai 20 [Toilet Pria / Wanita]"/>
        <s v="Lantai 19 [Tangga Exit Barat]"/>
        <s v="Lantai 19 [ &amp; Timur]"/>
        <s v="Lantai 19 [Mushola]"/>
        <s v="Lantai 19 [Pantry]"/>
        <s v="Lantai 19 [Ruang Rapat 1-2-3]"/>
        <s v="Lantai 19 [Ruang Kerja]"/>
        <s v="Lantai 19 [Koridor]"/>
        <s v="Lantai 19 [Toilet Pria / Wanita]"/>
        <s v="Lantai 18 [Tangga Exit Barat]"/>
        <s v="Lantai 18 [ &amp; Timur]"/>
        <s v="Lantai 18 [Mushola]"/>
        <s v="Lantai 18 [Pantry]"/>
        <s v="Lantai 18 [Ruang Rapat 1-2-3]"/>
        <s v="Lantai 18 [Ruang Kerja]"/>
        <s v="Lantai 18 [Koridor]"/>
        <s v="Lantai 18 [Toilet Pria / Wanita]"/>
        <s v="Lantai 17 [Tangga Exit Barat]"/>
        <s v="Lantai 17 [ &amp; Timur]"/>
        <s v="Lantai 17 [Mushola]"/>
        <s v="Lantai 17 [Pantry]"/>
        <s v="Lantai 17 [Ruang Rapat 1-2-3]"/>
        <s v="Lantai 17 [Ruang Kerja]"/>
        <s v="Lantai 17 [Koridor]"/>
        <s v="Lantai 17 [Toilet Pria / Wanita]"/>
        <s v="Lantai 16 [Tangga Exit Barat]"/>
        <s v="Lantai 16 [ &amp; Timur]"/>
        <s v="Lantai 16 [Mushola]"/>
        <s v="Lantai 16 [Pantry]"/>
        <s v="Lantai 16 [Ruang Rapat 1-2-3]"/>
        <s v="Lantai 16 [Ruang Kerja]"/>
        <s v="Lantai 16 [Koridor]"/>
        <s v="Lantai 16 [Toilet Pria / Wanita]"/>
        <s v="Lantai 15 [Tangga Exit Barat]"/>
        <s v="Lantai 15 [ &amp; Timur]"/>
        <s v="Lantai 15 [Mushola]"/>
        <s v="Lantai 15 [Pantry]"/>
        <s v="Lantai 15 [Ruang Rapat 1-2-3]"/>
        <s v="Lantai 15 [Ruang Kerja]"/>
        <s v="Lantai 15 [Koridor]"/>
        <s v="Lantai 15 [Toilet Pria / Wanita]"/>
        <s v="Lantai 14 [Tangga Exit Barat]"/>
        <s v="Lantai 14 [ &amp; Timur]"/>
        <s v="Lantai 14 [Mushola]"/>
        <s v="Lantai 14 [Pantry]"/>
        <s v="Lantai 14 [Ruang Rapat 1-2-3]"/>
        <s v="Lantai 14 [Ruang Kerja]"/>
        <s v="Lantai 14 [Koridor]"/>
        <s v="Lantai 14 [Toilet Pria / Wanita]"/>
        <s v="Lantai 13 [Tangga Exit Barat]"/>
        <s v="Lantai 13 [ &amp; Timur]"/>
        <s v="Lantai 13 [Mushola]"/>
        <s v="Lantai 13 [Pantry]"/>
        <s v="Lantai 13 [Ruang Rapat 1-2-3]"/>
        <s v="Lantai 13 [Ruang Kerja]"/>
        <s v="Lantai 13 [Koridor]"/>
        <s v="Lantai 13 [Toilet Pria / Wanita]"/>
        <s v="Lantai 12 [Tangga Exit Barat]"/>
        <s v="Lantai 12 [ &amp; Timur]"/>
        <s v="Lantai 12 [Mushola]"/>
        <s v="Lantai 12 [Pantry]"/>
        <s v="Lantai 12 [Ruang Rapat 1-2-3]"/>
        <s v="Lantai 12 [Ruang Kerja]"/>
        <s v="Lantai 12 [Koridor]"/>
        <s v="Lantai 12 [Toilet Pria / Wanita]"/>
        <s v="Lantai 11 [Tangga Exit Barat]"/>
        <s v="Lantai 11 [ &amp; Timur]"/>
        <s v="Lantai 11 [Mushola]"/>
        <s v="Lantai 11 [Pantry]"/>
        <s v="Lantai 11 [Ruang Rapat 1-2-3]"/>
        <s v="Lantai 11 [Ruang Kerja]"/>
        <s v="Lantai 11 [Koridor]"/>
        <s v="Lantai 11 [Toilet Pria / Wanita]"/>
        <s v="Lantai 10 [Tangga Exit Barat]"/>
        <s v="Lantai 10 [ &amp; Timur]"/>
        <s v="Lantai 10 [Mushola]"/>
        <s v="Lantai 10 [Pantry]"/>
        <s v="Lantai 10 [Ruang Rapat 1-2-3]"/>
        <s v="Lantai 10 [Ruang Kerja]"/>
        <s v="Lantai 10 [Koridor]"/>
        <s v="Lantai 10 [Toilet Pria / Wanita]"/>
        <s v="Lantai 09 [Tangga Exit Barat]"/>
        <s v="Lantai 09 [ &amp; Timur]"/>
        <s v="Lantai 09 [Mushola]"/>
        <s v="Lantai 09 [Pantry]"/>
        <s v="Lantai 09 [Ruang Rapat 1-2-3]"/>
        <s v="Lantai 09 [Ruang Kerja]"/>
        <s v="Lantai 09 [Koridor]"/>
        <s v="Lantai 09 [Toilet Pria / Wanita]"/>
        <s v="Lantai 08 [Tangga Exit Barat]"/>
        <s v="Lantai 08 [ &amp; Timur]"/>
        <s v="Lantai 08 [Mushola]"/>
        <s v="Lantai 08 [Pantry]"/>
        <s v="Lantai 08 [Ruang Rapat 1-2-3]"/>
        <s v="Lantai 08 [Ruang Kerja]"/>
        <s v="Lantai 08 [Koridor]"/>
        <s v="Lantai 08 [Toilet Pria / Wanita]"/>
        <s v="Lantai 07 [Tangga Exit Barat]"/>
        <s v="Lantai 07 [ &amp; Timur]"/>
        <s v="Lantai 07 [Mushola]"/>
        <s v="Lantai 07 [Pantry]"/>
        <s v="Lantai 07 [Ruang Rapat 1-2-3]"/>
        <s v="Lantai 07 [Ruang Kerja]"/>
        <s v="Lantai 07 [Koridor]"/>
        <s v="Lantai 07 [Toilet Pria / Wanita]"/>
        <s v="Lantai 06 [Tangga Exit Barat]"/>
        <s v="Lantai 06 [ &amp; Timur]"/>
        <s v="Lantai 06 [Mushola]"/>
        <s v="Lantai 06 [Pantry]"/>
        <s v="Lantai 06 [Ruang Rapat 1-2-3]"/>
        <s v="Lantai 06 [Ruang Kerja]"/>
        <s v="Lantai 06 [Koridor]"/>
        <s v="Lantai 06 [Toilet Pria / Wanita]"/>
        <s v="Lantai 05 [Tangga Exit Barat]"/>
        <s v="Lantai 05 [ &amp; Timur]"/>
        <s v="Lantai 05 [Mushola]"/>
        <s v="Lantai 05 [Pantry]"/>
        <s v="Lantai 05 [Ruang Rapat 1-2-3]"/>
        <s v="Lantai 05 [Ruang Kerja]"/>
        <s v="Lantai 05 [Koridor]"/>
        <s v="Lantai 05 [Toilet Pria / Wanita]"/>
        <s v="Lantai 04 [Tangga Exit Barat]"/>
        <s v="Lantai 04 [ &amp; Timur]"/>
        <s v="Lantai 04 [Mushola]"/>
        <s v="Lantai 04 [Pantry]"/>
        <s v="Lantai 04 [Ruang Rapat 1-2-3]"/>
        <s v="Lantai 04 [Ruang Kerja]"/>
        <s v="Lantai 04 [Koridor]"/>
        <s v="Lantai 04 [Toilet Pria / Wanita]"/>
        <s v="Lantai 03 1/2 [Ruang PNBPL]"/>
        <s v="Lantai 03 1/2 [Lapangan Upacara]"/>
        <s v="Lantai 03 1/2 [Pantry]"/>
        <s v="Lantai 03 1/2 [Koridor]"/>
        <s v="Lantai 03 1/2 [Toilet Pria / Wanita]"/>
        <s v="Lantai 03 [Tangga Exit Barat- &amp; Timur]"/>
        <s v="Lantai 03 [R. Meeting Audiotium]"/>
        <s v="Lantai 03 [Pantry]"/>
        <s v="Lantai 03 [Ruang Rapat 1-2-3-4-5]"/>
        <s v="Lantai 03 [Ruang Smoking]"/>
        <s v="Lantai 03 [Koridor]"/>
        <s v="Lantai 03 [Kantin]"/>
        <s v="Lantai 03 [Toilet Pria / Wanita]"/>
        <s v="Lantai 02 [Tangga Exit Barat- &amp; Timur]"/>
        <s v="Lantai 02 [R. Dewan Pengarah]"/>
        <s v="Lantai 02 [Pantry]"/>
        <s v="Lantai 02 [Ruang Rapat 1-2-3-4-5]"/>
        <s v="Lantai 02 [Koridor]"/>
        <s v="Lantai 02 [Mesjid]"/>
        <s v="Lantai 02 [Toilet Pria / Wanita]"/>
        <s v="Lantai 01 [Lobby Utama]"/>
        <s v="Lantai 01 [Poli klinik]"/>
        <s v="Lantai 01 [R.PPID]"/>
        <s v="Lantai 01 [R. AHU]"/>
        <s v="Lantai 01 [R. Laktasi]"/>
        <s v="Lantai 01 [Toilet Pria / Wanita]"/>
        <s v="Lantai 01 [R. Media]"/>
        <s v="Lantai 01 [Lounge]"/>
        <s v="Ground [Ground]"/>
        <s v="Ground [Lift Eksekutif]"/>
        <s v="Ground [Lift Barang]"/>
        <s v="Ground [Koridor Basement]"/>
        <s v="Ground [Gudang ATK]"/>
        <s v="Ground [Gudang Sipil]"/>
        <s v="Ground [Mushola]"/>
        <s v="Ground [Pantry]"/>
        <s v="Ground [R. BAS]"/>
        <s v="Ground [R.Plumbing]"/>
        <s v="Ground [Gudang Logistik]"/>
        <s v="Ground [Toilet]"/>
        <s v="Halaman [Halaman]"/>
        <s v="Halaman [Taman]"/>
        <s v="Halaman [Parkir Motor]"/>
        <s v="Halaman [Parkir Mobil]"/>
        <s v="Halaman [Halaman depan samping dan belakang]"/>
        <s v="Halaman [TPS]"/>
      </sharedItems>
    </cacheField>
    <cacheField name="Value" numFmtId="0">
      <sharedItems count="4">
        <s v="SANGATBAIK"/>
        <s v="BAIK"/>
        <s v="CUKUP BAIK"/>
        <e v="#N/A"/>
      </sharedItems>
    </cacheField>
    <cacheField name="Area" numFmtId="10">
      <sharedItems count="30">
        <s v="Security"/>
        <s v="Driver"/>
        <s v="Lantai 25 / Roof Top"/>
        <s v="Lantai 24"/>
        <s v="Lantai 23"/>
        <s v="Lantai 22"/>
        <s v="Lantai 21"/>
        <s v="Lantai 20"/>
        <s v="Lantai 19"/>
        <s v="Lantai 18"/>
        <s v="Lantai 17"/>
        <s v="Lantai 16"/>
        <s v="Lantai 15"/>
        <s v="Lantai 14"/>
        <s v="Lantai 13"/>
        <s v="Lantai 12"/>
        <s v="Lantai 11"/>
        <s v="Lantai 10"/>
        <s v="Lantai 09"/>
        <s v="Lantai 08"/>
        <s v="Lantai 07"/>
        <s v="Lantai 06"/>
        <s v="Lantai 05"/>
        <s v="Lantai 04"/>
        <s v="Lantai 03 1/2"/>
        <s v="Lantai 03"/>
        <s v="Lantai 02"/>
        <s v="Lantai 01"/>
        <s v="Ground"/>
        <s v="Halaman"/>
      </sharedItems>
    </cacheField>
    <cacheField name="Category" numFmtId="10">
      <sharedItems count="3">
        <s v="SECURITY SERVICE"/>
        <s v="LABOR SERVICE"/>
        <s v="CLEANING SERVICE"/>
      </sharedItems>
    </cacheField>
    <cacheField name="Score" numFmtId="10">
      <sharedItems containsNumber="1" containsMixedTypes="1" count="4">
        <n v="1"/>
        <n v="0.95"/>
        <n v="0.89"/>
        <s v=" "/>
      </sharedItems>
    </cacheField>
    <cacheField name="WeekNum" numFmtId="0">
      <sharedItems containsSemiMixedTypes="0" containsString="0" containsNumber="1" containsInteger="1" minValue="0" maxValue="18" count="6">
        <n v="13"/>
        <n v="16"/>
        <n v="4"/>
        <n v="8"/>
        <n v="18"/>
        <n v="0"/>
      </sharedItems>
    </cacheField>
    <cacheField name="Week" numFmtId="0">
      <sharedItems count="6">
        <s v="2023 - WEEK 13"/>
        <s v="2023 - WEEK 16"/>
        <s v="2023 - WEEK 04"/>
        <s v="2023 - WEEK 08"/>
        <s v="2023 - WEEK 18"/>
        <s v="1900 - WEEK 00"/>
      </sharedItems>
    </cacheField>
    <cacheField name="Month" numFmtId="0">
      <sharedItems count="5">
        <s v="2023 - MONTH 03"/>
        <s v="2023 - MONTH 04"/>
        <s v="2023 - MONTH 01"/>
        <s v="2023 - MONTH 02"/>
        <s v="1900 - MONTH 01"/>
      </sharedItems>
    </cacheField>
    <cacheField name="Average Week" numFmtId="10">
      <sharedItems containsNumber="1" containsMixedTypes="1" count="5">
        <n v="0.950202702702695"/>
        <n v="0.950225225225222"/>
        <n v="0.891576576576572"/>
        <n v="0.950112612612605"/>
        <s v=" "/>
      </sharedItems>
    </cacheField>
    <cacheField name="Average Value Month" numFmtId="10">
      <sharedItems containsNumber="1" containsMixedTypes="1" count="5">
        <n v="0.950202702702695"/>
        <n v="0.950150150150153"/>
        <n v="0.891576576576572"/>
        <n v="0.950225225225222"/>
        <s v=" "/>
      </sharedItems>
    </cacheField>
    <cacheField name="Value Week" numFmtId="0">
      <sharedItems count="2">
        <s v="SB"/>
        <s v="B"/>
      </sharedItems>
    </cacheField>
    <cacheField name="Value Month" numFmtId="0">
      <sharedItems count="2">
        <s v="SB"/>
        <s v="B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99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1"/>
    <x v="1"/>
    <x v="1"/>
    <x v="1"/>
    <x v="0"/>
    <x v="0"/>
    <x v="0"/>
    <x v="0"/>
    <x v="0"/>
    <x v="0"/>
    <x v="0"/>
  </r>
  <r>
    <x v="0"/>
    <x v="0"/>
    <x v="0"/>
    <x v="0"/>
    <x v="0"/>
    <x v="2"/>
    <x v="1"/>
    <x v="1"/>
    <x v="1"/>
    <x v="1"/>
    <x v="0"/>
    <x v="0"/>
    <x v="0"/>
    <x v="0"/>
    <x v="0"/>
    <x v="0"/>
    <x v="0"/>
  </r>
  <r>
    <x v="0"/>
    <x v="0"/>
    <x v="0"/>
    <x v="0"/>
    <x v="0"/>
    <x v="3"/>
    <x v="1"/>
    <x v="2"/>
    <x v="2"/>
    <x v="1"/>
    <x v="0"/>
    <x v="0"/>
    <x v="0"/>
    <x v="0"/>
    <x v="0"/>
    <x v="0"/>
    <x v="0"/>
  </r>
  <r>
    <x v="0"/>
    <x v="0"/>
    <x v="0"/>
    <x v="0"/>
    <x v="0"/>
    <x v="4"/>
    <x v="1"/>
    <x v="2"/>
    <x v="2"/>
    <x v="1"/>
    <x v="0"/>
    <x v="0"/>
    <x v="0"/>
    <x v="0"/>
    <x v="0"/>
    <x v="0"/>
    <x v="0"/>
  </r>
  <r>
    <x v="0"/>
    <x v="0"/>
    <x v="0"/>
    <x v="0"/>
    <x v="0"/>
    <x v="5"/>
    <x v="1"/>
    <x v="2"/>
    <x v="2"/>
    <x v="1"/>
    <x v="0"/>
    <x v="0"/>
    <x v="0"/>
    <x v="0"/>
    <x v="0"/>
    <x v="0"/>
    <x v="0"/>
  </r>
  <r>
    <x v="0"/>
    <x v="0"/>
    <x v="0"/>
    <x v="0"/>
    <x v="0"/>
    <x v="6"/>
    <x v="1"/>
    <x v="2"/>
    <x v="2"/>
    <x v="1"/>
    <x v="0"/>
    <x v="0"/>
    <x v="0"/>
    <x v="0"/>
    <x v="0"/>
    <x v="0"/>
    <x v="0"/>
  </r>
  <r>
    <x v="0"/>
    <x v="0"/>
    <x v="0"/>
    <x v="0"/>
    <x v="0"/>
    <x v="7"/>
    <x v="1"/>
    <x v="3"/>
    <x v="2"/>
    <x v="1"/>
    <x v="0"/>
    <x v="0"/>
    <x v="0"/>
    <x v="0"/>
    <x v="0"/>
    <x v="0"/>
    <x v="0"/>
  </r>
  <r>
    <x v="0"/>
    <x v="0"/>
    <x v="0"/>
    <x v="0"/>
    <x v="0"/>
    <x v="8"/>
    <x v="1"/>
    <x v="3"/>
    <x v="2"/>
    <x v="1"/>
    <x v="0"/>
    <x v="0"/>
    <x v="0"/>
    <x v="0"/>
    <x v="0"/>
    <x v="0"/>
    <x v="0"/>
  </r>
  <r>
    <x v="0"/>
    <x v="0"/>
    <x v="0"/>
    <x v="0"/>
    <x v="0"/>
    <x v="9"/>
    <x v="1"/>
    <x v="3"/>
    <x v="2"/>
    <x v="1"/>
    <x v="0"/>
    <x v="0"/>
    <x v="0"/>
    <x v="0"/>
    <x v="0"/>
    <x v="0"/>
    <x v="0"/>
  </r>
  <r>
    <x v="0"/>
    <x v="0"/>
    <x v="0"/>
    <x v="0"/>
    <x v="0"/>
    <x v="10"/>
    <x v="1"/>
    <x v="3"/>
    <x v="2"/>
    <x v="1"/>
    <x v="0"/>
    <x v="0"/>
    <x v="0"/>
    <x v="0"/>
    <x v="0"/>
    <x v="0"/>
    <x v="0"/>
  </r>
  <r>
    <x v="0"/>
    <x v="0"/>
    <x v="0"/>
    <x v="0"/>
    <x v="0"/>
    <x v="11"/>
    <x v="1"/>
    <x v="3"/>
    <x v="2"/>
    <x v="1"/>
    <x v="0"/>
    <x v="0"/>
    <x v="0"/>
    <x v="0"/>
    <x v="0"/>
    <x v="0"/>
    <x v="0"/>
  </r>
  <r>
    <x v="0"/>
    <x v="0"/>
    <x v="0"/>
    <x v="0"/>
    <x v="0"/>
    <x v="12"/>
    <x v="1"/>
    <x v="3"/>
    <x v="2"/>
    <x v="1"/>
    <x v="0"/>
    <x v="0"/>
    <x v="0"/>
    <x v="0"/>
    <x v="0"/>
    <x v="0"/>
    <x v="0"/>
  </r>
  <r>
    <x v="0"/>
    <x v="0"/>
    <x v="0"/>
    <x v="0"/>
    <x v="0"/>
    <x v="13"/>
    <x v="1"/>
    <x v="3"/>
    <x v="2"/>
    <x v="1"/>
    <x v="0"/>
    <x v="0"/>
    <x v="0"/>
    <x v="0"/>
    <x v="0"/>
    <x v="0"/>
    <x v="0"/>
  </r>
  <r>
    <x v="0"/>
    <x v="0"/>
    <x v="0"/>
    <x v="0"/>
    <x v="0"/>
    <x v="14"/>
    <x v="1"/>
    <x v="3"/>
    <x v="2"/>
    <x v="1"/>
    <x v="0"/>
    <x v="0"/>
    <x v="0"/>
    <x v="0"/>
    <x v="0"/>
    <x v="0"/>
    <x v="0"/>
  </r>
  <r>
    <x v="0"/>
    <x v="0"/>
    <x v="0"/>
    <x v="0"/>
    <x v="0"/>
    <x v="15"/>
    <x v="1"/>
    <x v="4"/>
    <x v="2"/>
    <x v="1"/>
    <x v="0"/>
    <x v="0"/>
    <x v="0"/>
    <x v="0"/>
    <x v="0"/>
    <x v="0"/>
    <x v="0"/>
  </r>
  <r>
    <x v="0"/>
    <x v="0"/>
    <x v="0"/>
    <x v="0"/>
    <x v="0"/>
    <x v="16"/>
    <x v="1"/>
    <x v="4"/>
    <x v="2"/>
    <x v="1"/>
    <x v="0"/>
    <x v="0"/>
    <x v="0"/>
    <x v="0"/>
    <x v="0"/>
    <x v="0"/>
    <x v="0"/>
  </r>
  <r>
    <x v="0"/>
    <x v="0"/>
    <x v="0"/>
    <x v="0"/>
    <x v="0"/>
    <x v="17"/>
    <x v="1"/>
    <x v="4"/>
    <x v="2"/>
    <x v="1"/>
    <x v="0"/>
    <x v="0"/>
    <x v="0"/>
    <x v="0"/>
    <x v="0"/>
    <x v="0"/>
    <x v="0"/>
  </r>
  <r>
    <x v="0"/>
    <x v="0"/>
    <x v="0"/>
    <x v="0"/>
    <x v="0"/>
    <x v="18"/>
    <x v="1"/>
    <x v="4"/>
    <x v="2"/>
    <x v="1"/>
    <x v="0"/>
    <x v="0"/>
    <x v="0"/>
    <x v="0"/>
    <x v="0"/>
    <x v="0"/>
    <x v="0"/>
  </r>
  <r>
    <x v="0"/>
    <x v="0"/>
    <x v="0"/>
    <x v="0"/>
    <x v="0"/>
    <x v="19"/>
    <x v="1"/>
    <x v="4"/>
    <x v="2"/>
    <x v="1"/>
    <x v="0"/>
    <x v="0"/>
    <x v="0"/>
    <x v="0"/>
    <x v="0"/>
    <x v="0"/>
    <x v="0"/>
  </r>
  <r>
    <x v="0"/>
    <x v="0"/>
    <x v="0"/>
    <x v="0"/>
    <x v="0"/>
    <x v="20"/>
    <x v="1"/>
    <x v="4"/>
    <x v="2"/>
    <x v="1"/>
    <x v="0"/>
    <x v="0"/>
    <x v="0"/>
    <x v="0"/>
    <x v="0"/>
    <x v="0"/>
    <x v="0"/>
  </r>
  <r>
    <x v="0"/>
    <x v="0"/>
    <x v="0"/>
    <x v="0"/>
    <x v="0"/>
    <x v="21"/>
    <x v="1"/>
    <x v="4"/>
    <x v="2"/>
    <x v="1"/>
    <x v="0"/>
    <x v="0"/>
    <x v="0"/>
    <x v="0"/>
    <x v="0"/>
    <x v="0"/>
    <x v="0"/>
  </r>
  <r>
    <x v="0"/>
    <x v="0"/>
    <x v="0"/>
    <x v="0"/>
    <x v="0"/>
    <x v="22"/>
    <x v="1"/>
    <x v="4"/>
    <x v="2"/>
    <x v="1"/>
    <x v="0"/>
    <x v="0"/>
    <x v="0"/>
    <x v="0"/>
    <x v="0"/>
    <x v="0"/>
    <x v="0"/>
  </r>
  <r>
    <x v="0"/>
    <x v="0"/>
    <x v="0"/>
    <x v="0"/>
    <x v="0"/>
    <x v="23"/>
    <x v="1"/>
    <x v="5"/>
    <x v="2"/>
    <x v="1"/>
    <x v="0"/>
    <x v="0"/>
    <x v="0"/>
    <x v="0"/>
    <x v="0"/>
    <x v="0"/>
    <x v="0"/>
  </r>
  <r>
    <x v="0"/>
    <x v="0"/>
    <x v="0"/>
    <x v="0"/>
    <x v="0"/>
    <x v="24"/>
    <x v="1"/>
    <x v="5"/>
    <x v="2"/>
    <x v="1"/>
    <x v="0"/>
    <x v="0"/>
    <x v="0"/>
    <x v="0"/>
    <x v="0"/>
    <x v="0"/>
    <x v="0"/>
  </r>
  <r>
    <x v="0"/>
    <x v="0"/>
    <x v="0"/>
    <x v="0"/>
    <x v="0"/>
    <x v="25"/>
    <x v="1"/>
    <x v="5"/>
    <x v="2"/>
    <x v="1"/>
    <x v="0"/>
    <x v="0"/>
    <x v="0"/>
    <x v="0"/>
    <x v="0"/>
    <x v="0"/>
    <x v="0"/>
  </r>
  <r>
    <x v="0"/>
    <x v="0"/>
    <x v="0"/>
    <x v="0"/>
    <x v="0"/>
    <x v="26"/>
    <x v="1"/>
    <x v="5"/>
    <x v="2"/>
    <x v="1"/>
    <x v="0"/>
    <x v="0"/>
    <x v="0"/>
    <x v="0"/>
    <x v="0"/>
    <x v="0"/>
    <x v="0"/>
  </r>
  <r>
    <x v="0"/>
    <x v="0"/>
    <x v="0"/>
    <x v="0"/>
    <x v="0"/>
    <x v="27"/>
    <x v="1"/>
    <x v="5"/>
    <x v="2"/>
    <x v="1"/>
    <x v="0"/>
    <x v="0"/>
    <x v="0"/>
    <x v="0"/>
    <x v="0"/>
    <x v="0"/>
    <x v="0"/>
  </r>
  <r>
    <x v="0"/>
    <x v="0"/>
    <x v="0"/>
    <x v="0"/>
    <x v="0"/>
    <x v="28"/>
    <x v="1"/>
    <x v="5"/>
    <x v="2"/>
    <x v="1"/>
    <x v="0"/>
    <x v="0"/>
    <x v="0"/>
    <x v="0"/>
    <x v="0"/>
    <x v="0"/>
    <x v="0"/>
  </r>
  <r>
    <x v="0"/>
    <x v="0"/>
    <x v="0"/>
    <x v="0"/>
    <x v="0"/>
    <x v="29"/>
    <x v="1"/>
    <x v="5"/>
    <x v="2"/>
    <x v="1"/>
    <x v="0"/>
    <x v="0"/>
    <x v="0"/>
    <x v="0"/>
    <x v="0"/>
    <x v="0"/>
    <x v="0"/>
  </r>
  <r>
    <x v="0"/>
    <x v="0"/>
    <x v="0"/>
    <x v="0"/>
    <x v="0"/>
    <x v="30"/>
    <x v="1"/>
    <x v="5"/>
    <x v="2"/>
    <x v="1"/>
    <x v="0"/>
    <x v="0"/>
    <x v="0"/>
    <x v="0"/>
    <x v="0"/>
    <x v="0"/>
    <x v="0"/>
  </r>
  <r>
    <x v="0"/>
    <x v="0"/>
    <x v="0"/>
    <x v="0"/>
    <x v="0"/>
    <x v="31"/>
    <x v="1"/>
    <x v="6"/>
    <x v="2"/>
    <x v="1"/>
    <x v="0"/>
    <x v="0"/>
    <x v="0"/>
    <x v="0"/>
    <x v="0"/>
    <x v="0"/>
    <x v="0"/>
  </r>
  <r>
    <x v="0"/>
    <x v="0"/>
    <x v="0"/>
    <x v="0"/>
    <x v="0"/>
    <x v="32"/>
    <x v="1"/>
    <x v="6"/>
    <x v="2"/>
    <x v="1"/>
    <x v="0"/>
    <x v="0"/>
    <x v="0"/>
    <x v="0"/>
    <x v="0"/>
    <x v="0"/>
    <x v="0"/>
  </r>
  <r>
    <x v="0"/>
    <x v="0"/>
    <x v="0"/>
    <x v="0"/>
    <x v="0"/>
    <x v="33"/>
    <x v="1"/>
    <x v="6"/>
    <x v="2"/>
    <x v="1"/>
    <x v="0"/>
    <x v="0"/>
    <x v="0"/>
    <x v="0"/>
    <x v="0"/>
    <x v="0"/>
    <x v="0"/>
  </r>
  <r>
    <x v="0"/>
    <x v="0"/>
    <x v="0"/>
    <x v="0"/>
    <x v="0"/>
    <x v="34"/>
    <x v="1"/>
    <x v="6"/>
    <x v="2"/>
    <x v="1"/>
    <x v="0"/>
    <x v="0"/>
    <x v="0"/>
    <x v="0"/>
    <x v="0"/>
    <x v="0"/>
    <x v="0"/>
  </r>
  <r>
    <x v="0"/>
    <x v="0"/>
    <x v="0"/>
    <x v="0"/>
    <x v="0"/>
    <x v="35"/>
    <x v="1"/>
    <x v="6"/>
    <x v="2"/>
    <x v="1"/>
    <x v="0"/>
    <x v="0"/>
    <x v="0"/>
    <x v="0"/>
    <x v="0"/>
    <x v="0"/>
    <x v="0"/>
  </r>
  <r>
    <x v="0"/>
    <x v="0"/>
    <x v="0"/>
    <x v="0"/>
    <x v="0"/>
    <x v="36"/>
    <x v="1"/>
    <x v="6"/>
    <x v="2"/>
    <x v="1"/>
    <x v="0"/>
    <x v="0"/>
    <x v="0"/>
    <x v="0"/>
    <x v="0"/>
    <x v="0"/>
    <x v="0"/>
  </r>
  <r>
    <x v="0"/>
    <x v="0"/>
    <x v="0"/>
    <x v="0"/>
    <x v="0"/>
    <x v="37"/>
    <x v="1"/>
    <x v="6"/>
    <x v="2"/>
    <x v="1"/>
    <x v="0"/>
    <x v="0"/>
    <x v="0"/>
    <x v="0"/>
    <x v="0"/>
    <x v="0"/>
    <x v="0"/>
  </r>
  <r>
    <x v="0"/>
    <x v="0"/>
    <x v="0"/>
    <x v="0"/>
    <x v="0"/>
    <x v="38"/>
    <x v="1"/>
    <x v="6"/>
    <x v="2"/>
    <x v="1"/>
    <x v="0"/>
    <x v="0"/>
    <x v="0"/>
    <x v="0"/>
    <x v="0"/>
    <x v="0"/>
    <x v="0"/>
  </r>
  <r>
    <x v="0"/>
    <x v="0"/>
    <x v="0"/>
    <x v="0"/>
    <x v="0"/>
    <x v="39"/>
    <x v="1"/>
    <x v="7"/>
    <x v="2"/>
    <x v="1"/>
    <x v="0"/>
    <x v="0"/>
    <x v="0"/>
    <x v="0"/>
    <x v="0"/>
    <x v="0"/>
    <x v="0"/>
  </r>
  <r>
    <x v="0"/>
    <x v="0"/>
    <x v="0"/>
    <x v="0"/>
    <x v="0"/>
    <x v="40"/>
    <x v="1"/>
    <x v="7"/>
    <x v="2"/>
    <x v="1"/>
    <x v="0"/>
    <x v="0"/>
    <x v="0"/>
    <x v="0"/>
    <x v="0"/>
    <x v="0"/>
    <x v="0"/>
  </r>
  <r>
    <x v="0"/>
    <x v="0"/>
    <x v="0"/>
    <x v="0"/>
    <x v="0"/>
    <x v="41"/>
    <x v="1"/>
    <x v="7"/>
    <x v="2"/>
    <x v="1"/>
    <x v="0"/>
    <x v="0"/>
    <x v="0"/>
    <x v="0"/>
    <x v="0"/>
    <x v="0"/>
    <x v="0"/>
  </r>
  <r>
    <x v="0"/>
    <x v="0"/>
    <x v="0"/>
    <x v="0"/>
    <x v="0"/>
    <x v="42"/>
    <x v="1"/>
    <x v="7"/>
    <x v="2"/>
    <x v="1"/>
    <x v="0"/>
    <x v="0"/>
    <x v="0"/>
    <x v="0"/>
    <x v="0"/>
    <x v="0"/>
    <x v="0"/>
  </r>
  <r>
    <x v="0"/>
    <x v="0"/>
    <x v="0"/>
    <x v="0"/>
    <x v="0"/>
    <x v="43"/>
    <x v="1"/>
    <x v="7"/>
    <x v="2"/>
    <x v="1"/>
    <x v="0"/>
    <x v="0"/>
    <x v="0"/>
    <x v="0"/>
    <x v="0"/>
    <x v="0"/>
    <x v="0"/>
  </r>
  <r>
    <x v="0"/>
    <x v="0"/>
    <x v="0"/>
    <x v="0"/>
    <x v="0"/>
    <x v="44"/>
    <x v="1"/>
    <x v="7"/>
    <x v="2"/>
    <x v="1"/>
    <x v="0"/>
    <x v="0"/>
    <x v="0"/>
    <x v="0"/>
    <x v="0"/>
    <x v="0"/>
    <x v="0"/>
  </r>
  <r>
    <x v="0"/>
    <x v="0"/>
    <x v="0"/>
    <x v="0"/>
    <x v="0"/>
    <x v="45"/>
    <x v="1"/>
    <x v="7"/>
    <x v="2"/>
    <x v="1"/>
    <x v="0"/>
    <x v="0"/>
    <x v="0"/>
    <x v="0"/>
    <x v="0"/>
    <x v="0"/>
    <x v="0"/>
  </r>
  <r>
    <x v="0"/>
    <x v="0"/>
    <x v="0"/>
    <x v="0"/>
    <x v="0"/>
    <x v="46"/>
    <x v="1"/>
    <x v="7"/>
    <x v="2"/>
    <x v="1"/>
    <x v="0"/>
    <x v="0"/>
    <x v="0"/>
    <x v="0"/>
    <x v="0"/>
    <x v="0"/>
    <x v="0"/>
  </r>
  <r>
    <x v="0"/>
    <x v="0"/>
    <x v="0"/>
    <x v="0"/>
    <x v="0"/>
    <x v="47"/>
    <x v="1"/>
    <x v="8"/>
    <x v="2"/>
    <x v="1"/>
    <x v="0"/>
    <x v="0"/>
    <x v="0"/>
    <x v="0"/>
    <x v="0"/>
    <x v="0"/>
    <x v="0"/>
  </r>
  <r>
    <x v="0"/>
    <x v="0"/>
    <x v="0"/>
    <x v="0"/>
    <x v="0"/>
    <x v="48"/>
    <x v="1"/>
    <x v="8"/>
    <x v="2"/>
    <x v="1"/>
    <x v="0"/>
    <x v="0"/>
    <x v="0"/>
    <x v="0"/>
    <x v="0"/>
    <x v="0"/>
    <x v="0"/>
  </r>
  <r>
    <x v="0"/>
    <x v="0"/>
    <x v="0"/>
    <x v="0"/>
    <x v="0"/>
    <x v="49"/>
    <x v="1"/>
    <x v="8"/>
    <x v="2"/>
    <x v="1"/>
    <x v="0"/>
    <x v="0"/>
    <x v="0"/>
    <x v="0"/>
    <x v="0"/>
    <x v="0"/>
    <x v="0"/>
  </r>
  <r>
    <x v="0"/>
    <x v="0"/>
    <x v="0"/>
    <x v="0"/>
    <x v="0"/>
    <x v="50"/>
    <x v="1"/>
    <x v="8"/>
    <x v="2"/>
    <x v="1"/>
    <x v="0"/>
    <x v="0"/>
    <x v="0"/>
    <x v="0"/>
    <x v="0"/>
    <x v="0"/>
    <x v="0"/>
  </r>
  <r>
    <x v="0"/>
    <x v="0"/>
    <x v="0"/>
    <x v="0"/>
    <x v="0"/>
    <x v="51"/>
    <x v="1"/>
    <x v="8"/>
    <x v="2"/>
    <x v="1"/>
    <x v="0"/>
    <x v="0"/>
    <x v="0"/>
    <x v="0"/>
    <x v="0"/>
    <x v="0"/>
    <x v="0"/>
  </r>
  <r>
    <x v="0"/>
    <x v="0"/>
    <x v="0"/>
    <x v="0"/>
    <x v="0"/>
    <x v="52"/>
    <x v="1"/>
    <x v="8"/>
    <x v="2"/>
    <x v="1"/>
    <x v="0"/>
    <x v="0"/>
    <x v="0"/>
    <x v="0"/>
    <x v="0"/>
    <x v="0"/>
    <x v="0"/>
  </r>
  <r>
    <x v="0"/>
    <x v="0"/>
    <x v="0"/>
    <x v="0"/>
    <x v="0"/>
    <x v="53"/>
    <x v="1"/>
    <x v="8"/>
    <x v="2"/>
    <x v="1"/>
    <x v="0"/>
    <x v="0"/>
    <x v="0"/>
    <x v="0"/>
    <x v="0"/>
    <x v="0"/>
    <x v="0"/>
  </r>
  <r>
    <x v="0"/>
    <x v="0"/>
    <x v="0"/>
    <x v="0"/>
    <x v="0"/>
    <x v="54"/>
    <x v="1"/>
    <x v="8"/>
    <x v="2"/>
    <x v="1"/>
    <x v="0"/>
    <x v="0"/>
    <x v="0"/>
    <x v="0"/>
    <x v="0"/>
    <x v="0"/>
    <x v="0"/>
  </r>
  <r>
    <x v="0"/>
    <x v="0"/>
    <x v="0"/>
    <x v="0"/>
    <x v="0"/>
    <x v="55"/>
    <x v="1"/>
    <x v="9"/>
    <x v="2"/>
    <x v="1"/>
    <x v="0"/>
    <x v="0"/>
    <x v="0"/>
    <x v="0"/>
    <x v="0"/>
    <x v="0"/>
    <x v="0"/>
  </r>
  <r>
    <x v="0"/>
    <x v="0"/>
    <x v="0"/>
    <x v="0"/>
    <x v="0"/>
    <x v="56"/>
    <x v="1"/>
    <x v="9"/>
    <x v="2"/>
    <x v="1"/>
    <x v="0"/>
    <x v="0"/>
    <x v="0"/>
    <x v="0"/>
    <x v="0"/>
    <x v="0"/>
    <x v="0"/>
  </r>
  <r>
    <x v="0"/>
    <x v="0"/>
    <x v="0"/>
    <x v="0"/>
    <x v="0"/>
    <x v="57"/>
    <x v="1"/>
    <x v="9"/>
    <x v="2"/>
    <x v="1"/>
    <x v="0"/>
    <x v="0"/>
    <x v="0"/>
    <x v="0"/>
    <x v="0"/>
    <x v="0"/>
    <x v="0"/>
  </r>
  <r>
    <x v="0"/>
    <x v="0"/>
    <x v="0"/>
    <x v="0"/>
    <x v="0"/>
    <x v="58"/>
    <x v="1"/>
    <x v="9"/>
    <x v="2"/>
    <x v="1"/>
    <x v="0"/>
    <x v="0"/>
    <x v="0"/>
    <x v="0"/>
    <x v="0"/>
    <x v="0"/>
    <x v="0"/>
  </r>
  <r>
    <x v="0"/>
    <x v="0"/>
    <x v="0"/>
    <x v="0"/>
    <x v="0"/>
    <x v="59"/>
    <x v="1"/>
    <x v="9"/>
    <x v="2"/>
    <x v="1"/>
    <x v="0"/>
    <x v="0"/>
    <x v="0"/>
    <x v="0"/>
    <x v="0"/>
    <x v="0"/>
    <x v="0"/>
  </r>
  <r>
    <x v="0"/>
    <x v="0"/>
    <x v="0"/>
    <x v="0"/>
    <x v="0"/>
    <x v="60"/>
    <x v="1"/>
    <x v="9"/>
    <x v="2"/>
    <x v="1"/>
    <x v="0"/>
    <x v="0"/>
    <x v="0"/>
    <x v="0"/>
    <x v="0"/>
    <x v="0"/>
    <x v="0"/>
  </r>
  <r>
    <x v="0"/>
    <x v="0"/>
    <x v="0"/>
    <x v="0"/>
    <x v="0"/>
    <x v="61"/>
    <x v="1"/>
    <x v="9"/>
    <x v="2"/>
    <x v="1"/>
    <x v="0"/>
    <x v="0"/>
    <x v="0"/>
    <x v="0"/>
    <x v="0"/>
    <x v="0"/>
    <x v="0"/>
  </r>
  <r>
    <x v="0"/>
    <x v="0"/>
    <x v="0"/>
    <x v="0"/>
    <x v="0"/>
    <x v="62"/>
    <x v="1"/>
    <x v="9"/>
    <x v="2"/>
    <x v="1"/>
    <x v="0"/>
    <x v="0"/>
    <x v="0"/>
    <x v="0"/>
    <x v="0"/>
    <x v="0"/>
    <x v="0"/>
  </r>
  <r>
    <x v="0"/>
    <x v="0"/>
    <x v="0"/>
    <x v="0"/>
    <x v="0"/>
    <x v="63"/>
    <x v="1"/>
    <x v="10"/>
    <x v="2"/>
    <x v="1"/>
    <x v="0"/>
    <x v="0"/>
    <x v="0"/>
    <x v="0"/>
    <x v="0"/>
    <x v="0"/>
    <x v="0"/>
  </r>
  <r>
    <x v="0"/>
    <x v="0"/>
    <x v="0"/>
    <x v="0"/>
    <x v="0"/>
    <x v="64"/>
    <x v="1"/>
    <x v="10"/>
    <x v="2"/>
    <x v="1"/>
    <x v="0"/>
    <x v="0"/>
    <x v="0"/>
    <x v="0"/>
    <x v="0"/>
    <x v="0"/>
    <x v="0"/>
  </r>
  <r>
    <x v="0"/>
    <x v="0"/>
    <x v="0"/>
    <x v="0"/>
    <x v="0"/>
    <x v="65"/>
    <x v="1"/>
    <x v="10"/>
    <x v="2"/>
    <x v="1"/>
    <x v="0"/>
    <x v="0"/>
    <x v="0"/>
    <x v="0"/>
    <x v="0"/>
    <x v="0"/>
    <x v="0"/>
  </r>
  <r>
    <x v="0"/>
    <x v="0"/>
    <x v="0"/>
    <x v="0"/>
    <x v="0"/>
    <x v="66"/>
    <x v="1"/>
    <x v="10"/>
    <x v="2"/>
    <x v="1"/>
    <x v="0"/>
    <x v="0"/>
    <x v="0"/>
    <x v="0"/>
    <x v="0"/>
    <x v="0"/>
    <x v="0"/>
  </r>
  <r>
    <x v="0"/>
    <x v="0"/>
    <x v="0"/>
    <x v="0"/>
    <x v="0"/>
    <x v="67"/>
    <x v="1"/>
    <x v="10"/>
    <x v="2"/>
    <x v="1"/>
    <x v="0"/>
    <x v="0"/>
    <x v="0"/>
    <x v="0"/>
    <x v="0"/>
    <x v="0"/>
    <x v="0"/>
  </r>
  <r>
    <x v="0"/>
    <x v="0"/>
    <x v="0"/>
    <x v="0"/>
    <x v="0"/>
    <x v="68"/>
    <x v="1"/>
    <x v="10"/>
    <x v="2"/>
    <x v="1"/>
    <x v="0"/>
    <x v="0"/>
    <x v="0"/>
    <x v="0"/>
    <x v="0"/>
    <x v="0"/>
    <x v="0"/>
  </r>
  <r>
    <x v="0"/>
    <x v="0"/>
    <x v="0"/>
    <x v="0"/>
    <x v="0"/>
    <x v="69"/>
    <x v="1"/>
    <x v="10"/>
    <x v="2"/>
    <x v="1"/>
    <x v="0"/>
    <x v="0"/>
    <x v="0"/>
    <x v="0"/>
    <x v="0"/>
    <x v="0"/>
    <x v="0"/>
  </r>
  <r>
    <x v="0"/>
    <x v="0"/>
    <x v="0"/>
    <x v="0"/>
    <x v="0"/>
    <x v="70"/>
    <x v="1"/>
    <x v="10"/>
    <x v="2"/>
    <x v="1"/>
    <x v="0"/>
    <x v="0"/>
    <x v="0"/>
    <x v="0"/>
    <x v="0"/>
    <x v="0"/>
    <x v="0"/>
  </r>
  <r>
    <x v="0"/>
    <x v="0"/>
    <x v="0"/>
    <x v="0"/>
    <x v="0"/>
    <x v="71"/>
    <x v="1"/>
    <x v="11"/>
    <x v="2"/>
    <x v="1"/>
    <x v="0"/>
    <x v="0"/>
    <x v="0"/>
    <x v="0"/>
    <x v="0"/>
    <x v="0"/>
    <x v="0"/>
  </r>
  <r>
    <x v="0"/>
    <x v="0"/>
    <x v="0"/>
    <x v="0"/>
    <x v="0"/>
    <x v="72"/>
    <x v="1"/>
    <x v="11"/>
    <x v="2"/>
    <x v="1"/>
    <x v="0"/>
    <x v="0"/>
    <x v="0"/>
    <x v="0"/>
    <x v="0"/>
    <x v="0"/>
    <x v="0"/>
  </r>
  <r>
    <x v="0"/>
    <x v="0"/>
    <x v="0"/>
    <x v="0"/>
    <x v="0"/>
    <x v="73"/>
    <x v="1"/>
    <x v="11"/>
    <x v="2"/>
    <x v="1"/>
    <x v="0"/>
    <x v="0"/>
    <x v="0"/>
    <x v="0"/>
    <x v="0"/>
    <x v="0"/>
    <x v="0"/>
  </r>
  <r>
    <x v="0"/>
    <x v="0"/>
    <x v="0"/>
    <x v="0"/>
    <x v="0"/>
    <x v="74"/>
    <x v="1"/>
    <x v="11"/>
    <x v="2"/>
    <x v="1"/>
    <x v="0"/>
    <x v="0"/>
    <x v="0"/>
    <x v="0"/>
    <x v="0"/>
    <x v="0"/>
    <x v="0"/>
  </r>
  <r>
    <x v="0"/>
    <x v="0"/>
    <x v="0"/>
    <x v="0"/>
    <x v="0"/>
    <x v="75"/>
    <x v="1"/>
    <x v="11"/>
    <x v="2"/>
    <x v="1"/>
    <x v="0"/>
    <x v="0"/>
    <x v="0"/>
    <x v="0"/>
    <x v="0"/>
    <x v="0"/>
    <x v="0"/>
  </r>
  <r>
    <x v="0"/>
    <x v="0"/>
    <x v="0"/>
    <x v="0"/>
    <x v="0"/>
    <x v="76"/>
    <x v="1"/>
    <x v="11"/>
    <x v="2"/>
    <x v="1"/>
    <x v="0"/>
    <x v="0"/>
    <x v="0"/>
    <x v="0"/>
    <x v="0"/>
    <x v="0"/>
    <x v="0"/>
  </r>
  <r>
    <x v="0"/>
    <x v="0"/>
    <x v="0"/>
    <x v="0"/>
    <x v="0"/>
    <x v="77"/>
    <x v="1"/>
    <x v="11"/>
    <x v="2"/>
    <x v="1"/>
    <x v="0"/>
    <x v="0"/>
    <x v="0"/>
    <x v="0"/>
    <x v="0"/>
    <x v="0"/>
    <x v="0"/>
  </r>
  <r>
    <x v="0"/>
    <x v="0"/>
    <x v="0"/>
    <x v="0"/>
    <x v="0"/>
    <x v="78"/>
    <x v="1"/>
    <x v="11"/>
    <x v="2"/>
    <x v="1"/>
    <x v="0"/>
    <x v="0"/>
    <x v="0"/>
    <x v="0"/>
    <x v="0"/>
    <x v="0"/>
    <x v="0"/>
  </r>
  <r>
    <x v="0"/>
    <x v="0"/>
    <x v="0"/>
    <x v="0"/>
    <x v="0"/>
    <x v="79"/>
    <x v="1"/>
    <x v="12"/>
    <x v="2"/>
    <x v="1"/>
    <x v="0"/>
    <x v="0"/>
    <x v="0"/>
    <x v="0"/>
    <x v="0"/>
    <x v="0"/>
    <x v="0"/>
  </r>
  <r>
    <x v="0"/>
    <x v="0"/>
    <x v="0"/>
    <x v="0"/>
    <x v="0"/>
    <x v="80"/>
    <x v="1"/>
    <x v="12"/>
    <x v="2"/>
    <x v="1"/>
    <x v="0"/>
    <x v="0"/>
    <x v="0"/>
    <x v="0"/>
    <x v="0"/>
    <x v="0"/>
    <x v="0"/>
  </r>
  <r>
    <x v="0"/>
    <x v="0"/>
    <x v="0"/>
    <x v="0"/>
    <x v="0"/>
    <x v="81"/>
    <x v="1"/>
    <x v="12"/>
    <x v="2"/>
    <x v="1"/>
    <x v="0"/>
    <x v="0"/>
    <x v="0"/>
    <x v="0"/>
    <x v="0"/>
    <x v="0"/>
    <x v="0"/>
  </r>
  <r>
    <x v="0"/>
    <x v="0"/>
    <x v="0"/>
    <x v="0"/>
    <x v="0"/>
    <x v="82"/>
    <x v="1"/>
    <x v="12"/>
    <x v="2"/>
    <x v="1"/>
    <x v="0"/>
    <x v="0"/>
    <x v="0"/>
    <x v="0"/>
    <x v="0"/>
    <x v="0"/>
    <x v="0"/>
  </r>
  <r>
    <x v="0"/>
    <x v="0"/>
    <x v="0"/>
    <x v="0"/>
    <x v="0"/>
    <x v="83"/>
    <x v="1"/>
    <x v="12"/>
    <x v="2"/>
    <x v="1"/>
    <x v="0"/>
    <x v="0"/>
    <x v="0"/>
    <x v="0"/>
    <x v="0"/>
    <x v="0"/>
    <x v="0"/>
  </r>
  <r>
    <x v="0"/>
    <x v="0"/>
    <x v="0"/>
    <x v="0"/>
    <x v="0"/>
    <x v="84"/>
    <x v="1"/>
    <x v="12"/>
    <x v="2"/>
    <x v="1"/>
    <x v="0"/>
    <x v="0"/>
    <x v="0"/>
    <x v="0"/>
    <x v="0"/>
    <x v="0"/>
    <x v="0"/>
  </r>
  <r>
    <x v="0"/>
    <x v="0"/>
    <x v="0"/>
    <x v="0"/>
    <x v="0"/>
    <x v="85"/>
    <x v="1"/>
    <x v="12"/>
    <x v="2"/>
    <x v="1"/>
    <x v="0"/>
    <x v="0"/>
    <x v="0"/>
    <x v="0"/>
    <x v="0"/>
    <x v="0"/>
    <x v="0"/>
  </r>
  <r>
    <x v="0"/>
    <x v="0"/>
    <x v="0"/>
    <x v="0"/>
    <x v="0"/>
    <x v="86"/>
    <x v="1"/>
    <x v="12"/>
    <x v="2"/>
    <x v="1"/>
    <x v="0"/>
    <x v="0"/>
    <x v="0"/>
    <x v="0"/>
    <x v="0"/>
    <x v="0"/>
    <x v="0"/>
  </r>
  <r>
    <x v="0"/>
    <x v="0"/>
    <x v="0"/>
    <x v="0"/>
    <x v="0"/>
    <x v="87"/>
    <x v="1"/>
    <x v="13"/>
    <x v="2"/>
    <x v="1"/>
    <x v="0"/>
    <x v="0"/>
    <x v="0"/>
    <x v="0"/>
    <x v="0"/>
    <x v="0"/>
    <x v="0"/>
  </r>
  <r>
    <x v="0"/>
    <x v="0"/>
    <x v="0"/>
    <x v="0"/>
    <x v="0"/>
    <x v="88"/>
    <x v="1"/>
    <x v="13"/>
    <x v="2"/>
    <x v="1"/>
    <x v="0"/>
    <x v="0"/>
    <x v="0"/>
    <x v="0"/>
    <x v="0"/>
    <x v="0"/>
    <x v="0"/>
  </r>
  <r>
    <x v="0"/>
    <x v="0"/>
    <x v="0"/>
    <x v="0"/>
    <x v="0"/>
    <x v="89"/>
    <x v="1"/>
    <x v="13"/>
    <x v="2"/>
    <x v="1"/>
    <x v="0"/>
    <x v="0"/>
    <x v="0"/>
    <x v="0"/>
    <x v="0"/>
    <x v="0"/>
    <x v="0"/>
  </r>
  <r>
    <x v="0"/>
    <x v="0"/>
    <x v="0"/>
    <x v="0"/>
    <x v="0"/>
    <x v="90"/>
    <x v="1"/>
    <x v="13"/>
    <x v="2"/>
    <x v="1"/>
    <x v="0"/>
    <x v="0"/>
    <x v="0"/>
    <x v="0"/>
    <x v="0"/>
    <x v="0"/>
    <x v="0"/>
  </r>
  <r>
    <x v="0"/>
    <x v="0"/>
    <x v="0"/>
    <x v="0"/>
    <x v="0"/>
    <x v="91"/>
    <x v="1"/>
    <x v="13"/>
    <x v="2"/>
    <x v="1"/>
    <x v="0"/>
    <x v="0"/>
    <x v="0"/>
    <x v="0"/>
    <x v="0"/>
    <x v="0"/>
    <x v="0"/>
  </r>
  <r>
    <x v="0"/>
    <x v="0"/>
    <x v="0"/>
    <x v="0"/>
    <x v="0"/>
    <x v="92"/>
    <x v="1"/>
    <x v="13"/>
    <x v="2"/>
    <x v="1"/>
    <x v="0"/>
    <x v="0"/>
    <x v="0"/>
    <x v="0"/>
    <x v="0"/>
    <x v="0"/>
    <x v="0"/>
  </r>
  <r>
    <x v="0"/>
    <x v="0"/>
    <x v="0"/>
    <x v="0"/>
    <x v="0"/>
    <x v="93"/>
    <x v="1"/>
    <x v="13"/>
    <x v="2"/>
    <x v="1"/>
    <x v="0"/>
    <x v="0"/>
    <x v="0"/>
    <x v="0"/>
    <x v="0"/>
    <x v="0"/>
    <x v="0"/>
  </r>
  <r>
    <x v="0"/>
    <x v="0"/>
    <x v="0"/>
    <x v="0"/>
    <x v="0"/>
    <x v="94"/>
    <x v="1"/>
    <x v="13"/>
    <x v="2"/>
    <x v="1"/>
    <x v="0"/>
    <x v="0"/>
    <x v="0"/>
    <x v="0"/>
    <x v="0"/>
    <x v="0"/>
    <x v="0"/>
  </r>
  <r>
    <x v="0"/>
    <x v="0"/>
    <x v="0"/>
    <x v="0"/>
    <x v="0"/>
    <x v="95"/>
    <x v="1"/>
    <x v="14"/>
    <x v="2"/>
    <x v="1"/>
    <x v="0"/>
    <x v="0"/>
    <x v="0"/>
    <x v="0"/>
    <x v="0"/>
    <x v="0"/>
    <x v="0"/>
  </r>
  <r>
    <x v="0"/>
    <x v="0"/>
    <x v="0"/>
    <x v="0"/>
    <x v="0"/>
    <x v="96"/>
    <x v="1"/>
    <x v="14"/>
    <x v="2"/>
    <x v="1"/>
    <x v="0"/>
    <x v="0"/>
    <x v="0"/>
    <x v="0"/>
    <x v="0"/>
    <x v="0"/>
    <x v="0"/>
  </r>
  <r>
    <x v="0"/>
    <x v="0"/>
    <x v="0"/>
    <x v="0"/>
    <x v="0"/>
    <x v="97"/>
    <x v="1"/>
    <x v="14"/>
    <x v="2"/>
    <x v="1"/>
    <x v="0"/>
    <x v="0"/>
    <x v="0"/>
    <x v="0"/>
    <x v="0"/>
    <x v="0"/>
    <x v="0"/>
  </r>
  <r>
    <x v="0"/>
    <x v="0"/>
    <x v="0"/>
    <x v="0"/>
    <x v="0"/>
    <x v="98"/>
    <x v="1"/>
    <x v="14"/>
    <x v="2"/>
    <x v="1"/>
    <x v="0"/>
    <x v="0"/>
    <x v="0"/>
    <x v="0"/>
    <x v="0"/>
    <x v="0"/>
    <x v="0"/>
  </r>
  <r>
    <x v="0"/>
    <x v="0"/>
    <x v="0"/>
    <x v="0"/>
    <x v="0"/>
    <x v="99"/>
    <x v="1"/>
    <x v="14"/>
    <x v="2"/>
    <x v="1"/>
    <x v="0"/>
    <x v="0"/>
    <x v="0"/>
    <x v="0"/>
    <x v="0"/>
    <x v="0"/>
    <x v="0"/>
  </r>
  <r>
    <x v="0"/>
    <x v="0"/>
    <x v="0"/>
    <x v="0"/>
    <x v="0"/>
    <x v="100"/>
    <x v="1"/>
    <x v="14"/>
    <x v="2"/>
    <x v="1"/>
    <x v="0"/>
    <x v="0"/>
    <x v="0"/>
    <x v="0"/>
    <x v="0"/>
    <x v="0"/>
    <x v="0"/>
  </r>
  <r>
    <x v="0"/>
    <x v="0"/>
    <x v="0"/>
    <x v="0"/>
    <x v="0"/>
    <x v="101"/>
    <x v="1"/>
    <x v="14"/>
    <x v="2"/>
    <x v="1"/>
    <x v="0"/>
    <x v="0"/>
    <x v="0"/>
    <x v="0"/>
    <x v="0"/>
    <x v="0"/>
    <x v="0"/>
  </r>
  <r>
    <x v="0"/>
    <x v="0"/>
    <x v="0"/>
    <x v="0"/>
    <x v="0"/>
    <x v="102"/>
    <x v="1"/>
    <x v="14"/>
    <x v="2"/>
    <x v="1"/>
    <x v="0"/>
    <x v="0"/>
    <x v="0"/>
    <x v="0"/>
    <x v="0"/>
    <x v="0"/>
    <x v="0"/>
  </r>
  <r>
    <x v="0"/>
    <x v="0"/>
    <x v="0"/>
    <x v="0"/>
    <x v="0"/>
    <x v="103"/>
    <x v="1"/>
    <x v="15"/>
    <x v="2"/>
    <x v="1"/>
    <x v="0"/>
    <x v="0"/>
    <x v="0"/>
    <x v="0"/>
    <x v="0"/>
    <x v="0"/>
    <x v="0"/>
  </r>
  <r>
    <x v="0"/>
    <x v="0"/>
    <x v="0"/>
    <x v="0"/>
    <x v="0"/>
    <x v="104"/>
    <x v="1"/>
    <x v="15"/>
    <x v="2"/>
    <x v="1"/>
    <x v="0"/>
    <x v="0"/>
    <x v="0"/>
    <x v="0"/>
    <x v="0"/>
    <x v="0"/>
    <x v="0"/>
  </r>
  <r>
    <x v="0"/>
    <x v="0"/>
    <x v="0"/>
    <x v="0"/>
    <x v="0"/>
    <x v="105"/>
    <x v="1"/>
    <x v="15"/>
    <x v="2"/>
    <x v="1"/>
    <x v="0"/>
    <x v="0"/>
    <x v="0"/>
    <x v="0"/>
    <x v="0"/>
    <x v="0"/>
    <x v="0"/>
  </r>
  <r>
    <x v="0"/>
    <x v="0"/>
    <x v="0"/>
    <x v="0"/>
    <x v="0"/>
    <x v="106"/>
    <x v="1"/>
    <x v="15"/>
    <x v="2"/>
    <x v="1"/>
    <x v="0"/>
    <x v="0"/>
    <x v="0"/>
    <x v="0"/>
    <x v="0"/>
    <x v="0"/>
    <x v="0"/>
  </r>
  <r>
    <x v="0"/>
    <x v="0"/>
    <x v="0"/>
    <x v="0"/>
    <x v="0"/>
    <x v="107"/>
    <x v="1"/>
    <x v="15"/>
    <x v="2"/>
    <x v="1"/>
    <x v="0"/>
    <x v="0"/>
    <x v="0"/>
    <x v="0"/>
    <x v="0"/>
    <x v="0"/>
    <x v="0"/>
  </r>
  <r>
    <x v="0"/>
    <x v="0"/>
    <x v="0"/>
    <x v="0"/>
    <x v="0"/>
    <x v="108"/>
    <x v="1"/>
    <x v="15"/>
    <x v="2"/>
    <x v="1"/>
    <x v="0"/>
    <x v="0"/>
    <x v="0"/>
    <x v="0"/>
    <x v="0"/>
    <x v="0"/>
    <x v="0"/>
  </r>
  <r>
    <x v="0"/>
    <x v="0"/>
    <x v="0"/>
    <x v="0"/>
    <x v="0"/>
    <x v="109"/>
    <x v="1"/>
    <x v="15"/>
    <x v="2"/>
    <x v="1"/>
    <x v="0"/>
    <x v="0"/>
    <x v="0"/>
    <x v="0"/>
    <x v="0"/>
    <x v="0"/>
    <x v="0"/>
  </r>
  <r>
    <x v="0"/>
    <x v="0"/>
    <x v="0"/>
    <x v="0"/>
    <x v="0"/>
    <x v="110"/>
    <x v="1"/>
    <x v="15"/>
    <x v="2"/>
    <x v="1"/>
    <x v="0"/>
    <x v="0"/>
    <x v="0"/>
    <x v="0"/>
    <x v="0"/>
    <x v="0"/>
    <x v="0"/>
  </r>
  <r>
    <x v="0"/>
    <x v="0"/>
    <x v="0"/>
    <x v="0"/>
    <x v="0"/>
    <x v="111"/>
    <x v="0"/>
    <x v="16"/>
    <x v="2"/>
    <x v="0"/>
    <x v="0"/>
    <x v="0"/>
    <x v="0"/>
    <x v="0"/>
    <x v="0"/>
    <x v="0"/>
    <x v="0"/>
  </r>
  <r>
    <x v="0"/>
    <x v="0"/>
    <x v="0"/>
    <x v="0"/>
    <x v="0"/>
    <x v="112"/>
    <x v="1"/>
    <x v="16"/>
    <x v="2"/>
    <x v="1"/>
    <x v="0"/>
    <x v="0"/>
    <x v="0"/>
    <x v="0"/>
    <x v="0"/>
    <x v="0"/>
    <x v="0"/>
  </r>
  <r>
    <x v="0"/>
    <x v="0"/>
    <x v="0"/>
    <x v="0"/>
    <x v="0"/>
    <x v="113"/>
    <x v="1"/>
    <x v="16"/>
    <x v="2"/>
    <x v="1"/>
    <x v="0"/>
    <x v="0"/>
    <x v="0"/>
    <x v="0"/>
    <x v="0"/>
    <x v="0"/>
    <x v="0"/>
  </r>
  <r>
    <x v="0"/>
    <x v="0"/>
    <x v="0"/>
    <x v="0"/>
    <x v="0"/>
    <x v="114"/>
    <x v="1"/>
    <x v="16"/>
    <x v="2"/>
    <x v="1"/>
    <x v="0"/>
    <x v="0"/>
    <x v="0"/>
    <x v="0"/>
    <x v="0"/>
    <x v="0"/>
    <x v="0"/>
  </r>
  <r>
    <x v="0"/>
    <x v="0"/>
    <x v="0"/>
    <x v="0"/>
    <x v="0"/>
    <x v="115"/>
    <x v="1"/>
    <x v="16"/>
    <x v="2"/>
    <x v="1"/>
    <x v="0"/>
    <x v="0"/>
    <x v="0"/>
    <x v="0"/>
    <x v="0"/>
    <x v="0"/>
    <x v="0"/>
  </r>
  <r>
    <x v="0"/>
    <x v="0"/>
    <x v="0"/>
    <x v="0"/>
    <x v="0"/>
    <x v="116"/>
    <x v="1"/>
    <x v="16"/>
    <x v="2"/>
    <x v="1"/>
    <x v="0"/>
    <x v="0"/>
    <x v="0"/>
    <x v="0"/>
    <x v="0"/>
    <x v="0"/>
    <x v="0"/>
  </r>
  <r>
    <x v="0"/>
    <x v="0"/>
    <x v="0"/>
    <x v="0"/>
    <x v="0"/>
    <x v="117"/>
    <x v="1"/>
    <x v="16"/>
    <x v="2"/>
    <x v="1"/>
    <x v="0"/>
    <x v="0"/>
    <x v="0"/>
    <x v="0"/>
    <x v="0"/>
    <x v="0"/>
    <x v="0"/>
  </r>
  <r>
    <x v="0"/>
    <x v="0"/>
    <x v="0"/>
    <x v="0"/>
    <x v="0"/>
    <x v="118"/>
    <x v="1"/>
    <x v="16"/>
    <x v="2"/>
    <x v="1"/>
    <x v="0"/>
    <x v="0"/>
    <x v="0"/>
    <x v="0"/>
    <x v="0"/>
    <x v="0"/>
    <x v="0"/>
  </r>
  <r>
    <x v="0"/>
    <x v="0"/>
    <x v="0"/>
    <x v="0"/>
    <x v="0"/>
    <x v="119"/>
    <x v="1"/>
    <x v="17"/>
    <x v="2"/>
    <x v="1"/>
    <x v="0"/>
    <x v="0"/>
    <x v="0"/>
    <x v="0"/>
    <x v="0"/>
    <x v="0"/>
    <x v="0"/>
  </r>
  <r>
    <x v="0"/>
    <x v="0"/>
    <x v="0"/>
    <x v="0"/>
    <x v="0"/>
    <x v="120"/>
    <x v="1"/>
    <x v="17"/>
    <x v="2"/>
    <x v="1"/>
    <x v="0"/>
    <x v="0"/>
    <x v="0"/>
    <x v="0"/>
    <x v="0"/>
    <x v="0"/>
    <x v="0"/>
  </r>
  <r>
    <x v="0"/>
    <x v="0"/>
    <x v="0"/>
    <x v="0"/>
    <x v="0"/>
    <x v="121"/>
    <x v="1"/>
    <x v="17"/>
    <x v="2"/>
    <x v="1"/>
    <x v="0"/>
    <x v="0"/>
    <x v="0"/>
    <x v="0"/>
    <x v="0"/>
    <x v="0"/>
    <x v="0"/>
  </r>
  <r>
    <x v="0"/>
    <x v="0"/>
    <x v="0"/>
    <x v="0"/>
    <x v="0"/>
    <x v="122"/>
    <x v="1"/>
    <x v="17"/>
    <x v="2"/>
    <x v="1"/>
    <x v="0"/>
    <x v="0"/>
    <x v="0"/>
    <x v="0"/>
    <x v="0"/>
    <x v="0"/>
    <x v="0"/>
  </r>
  <r>
    <x v="0"/>
    <x v="0"/>
    <x v="0"/>
    <x v="0"/>
    <x v="0"/>
    <x v="123"/>
    <x v="1"/>
    <x v="17"/>
    <x v="2"/>
    <x v="1"/>
    <x v="0"/>
    <x v="0"/>
    <x v="0"/>
    <x v="0"/>
    <x v="0"/>
    <x v="0"/>
    <x v="0"/>
  </r>
  <r>
    <x v="0"/>
    <x v="0"/>
    <x v="0"/>
    <x v="0"/>
    <x v="0"/>
    <x v="124"/>
    <x v="1"/>
    <x v="17"/>
    <x v="2"/>
    <x v="1"/>
    <x v="0"/>
    <x v="0"/>
    <x v="0"/>
    <x v="0"/>
    <x v="0"/>
    <x v="0"/>
    <x v="0"/>
  </r>
  <r>
    <x v="0"/>
    <x v="0"/>
    <x v="0"/>
    <x v="0"/>
    <x v="0"/>
    <x v="125"/>
    <x v="1"/>
    <x v="17"/>
    <x v="2"/>
    <x v="1"/>
    <x v="0"/>
    <x v="0"/>
    <x v="0"/>
    <x v="0"/>
    <x v="0"/>
    <x v="0"/>
    <x v="0"/>
  </r>
  <r>
    <x v="0"/>
    <x v="0"/>
    <x v="0"/>
    <x v="0"/>
    <x v="0"/>
    <x v="126"/>
    <x v="1"/>
    <x v="17"/>
    <x v="2"/>
    <x v="1"/>
    <x v="0"/>
    <x v="0"/>
    <x v="0"/>
    <x v="0"/>
    <x v="0"/>
    <x v="0"/>
    <x v="0"/>
  </r>
  <r>
    <x v="0"/>
    <x v="0"/>
    <x v="0"/>
    <x v="0"/>
    <x v="0"/>
    <x v="127"/>
    <x v="1"/>
    <x v="18"/>
    <x v="2"/>
    <x v="1"/>
    <x v="0"/>
    <x v="0"/>
    <x v="0"/>
    <x v="0"/>
    <x v="0"/>
    <x v="0"/>
    <x v="0"/>
  </r>
  <r>
    <x v="0"/>
    <x v="0"/>
    <x v="0"/>
    <x v="0"/>
    <x v="0"/>
    <x v="128"/>
    <x v="1"/>
    <x v="18"/>
    <x v="2"/>
    <x v="1"/>
    <x v="0"/>
    <x v="0"/>
    <x v="0"/>
    <x v="0"/>
    <x v="0"/>
    <x v="0"/>
    <x v="0"/>
  </r>
  <r>
    <x v="0"/>
    <x v="0"/>
    <x v="0"/>
    <x v="0"/>
    <x v="0"/>
    <x v="129"/>
    <x v="1"/>
    <x v="18"/>
    <x v="2"/>
    <x v="1"/>
    <x v="0"/>
    <x v="0"/>
    <x v="0"/>
    <x v="0"/>
    <x v="0"/>
    <x v="0"/>
    <x v="0"/>
  </r>
  <r>
    <x v="0"/>
    <x v="0"/>
    <x v="0"/>
    <x v="0"/>
    <x v="0"/>
    <x v="130"/>
    <x v="1"/>
    <x v="18"/>
    <x v="2"/>
    <x v="1"/>
    <x v="0"/>
    <x v="0"/>
    <x v="0"/>
    <x v="0"/>
    <x v="0"/>
    <x v="0"/>
    <x v="0"/>
  </r>
  <r>
    <x v="0"/>
    <x v="0"/>
    <x v="0"/>
    <x v="0"/>
    <x v="0"/>
    <x v="131"/>
    <x v="1"/>
    <x v="18"/>
    <x v="2"/>
    <x v="1"/>
    <x v="0"/>
    <x v="0"/>
    <x v="0"/>
    <x v="0"/>
    <x v="0"/>
    <x v="0"/>
    <x v="0"/>
  </r>
  <r>
    <x v="0"/>
    <x v="0"/>
    <x v="0"/>
    <x v="0"/>
    <x v="0"/>
    <x v="132"/>
    <x v="1"/>
    <x v="18"/>
    <x v="2"/>
    <x v="1"/>
    <x v="0"/>
    <x v="0"/>
    <x v="0"/>
    <x v="0"/>
    <x v="0"/>
    <x v="0"/>
    <x v="0"/>
  </r>
  <r>
    <x v="0"/>
    <x v="0"/>
    <x v="0"/>
    <x v="0"/>
    <x v="0"/>
    <x v="133"/>
    <x v="1"/>
    <x v="18"/>
    <x v="2"/>
    <x v="1"/>
    <x v="0"/>
    <x v="0"/>
    <x v="0"/>
    <x v="0"/>
    <x v="0"/>
    <x v="0"/>
    <x v="0"/>
  </r>
  <r>
    <x v="0"/>
    <x v="0"/>
    <x v="0"/>
    <x v="0"/>
    <x v="0"/>
    <x v="134"/>
    <x v="1"/>
    <x v="18"/>
    <x v="2"/>
    <x v="1"/>
    <x v="0"/>
    <x v="0"/>
    <x v="0"/>
    <x v="0"/>
    <x v="0"/>
    <x v="0"/>
    <x v="0"/>
  </r>
  <r>
    <x v="0"/>
    <x v="0"/>
    <x v="0"/>
    <x v="0"/>
    <x v="0"/>
    <x v="135"/>
    <x v="1"/>
    <x v="19"/>
    <x v="2"/>
    <x v="1"/>
    <x v="0"/>
    <x v="0"/>
    <x v="0"/>
    <x v="0"/>
    <x v="0"/>
    <x v="0"/>
    <x v="0"/>
  </r>
  <r>
    <x v="0"/>
    <x v="0"/>
    <x v="0"/>
    <x v="0"/>
    <x v="0"/>
    <x v="136"/>
    <x v="1"/>
    <x v="19"/>
    <x v="2"/>
    <x v="1"/>
    <x v="0"/>
    <x v="0"/>
    <x v="0"/>
    <x v="0"/>
    <x v="0"/>
    <x v="0"/>
    <x v="0"/>
  </r>
  <r>
    <x v="0"/>
    <x v="0"/>
    <x v="0"/>
    <x v="0"/>
    <x v="0"/>
    <x v="137"/>
    <x v="1"/>
    <x v="19"/>
    <x v="2"/>
    <x v="1"/>
    <x v="0"/>
    <x v="0"/>
    <x v="0"/>
    <x v="0"/>
    <x v="0"/>
    <x v="0"/>
    <x v="0"/>
  </r>
  <r>
    <x v="0"/>
    <x v="0"/>
    <x v="0"/>
    <x v="0"/>
    <x v="0"/>
    <x v="138"/>
    <x v="1"/>
    <x v="19"/>
    <x v="2"/>
    <x v="1"/>
    <x v="0"/>
    <x v="0"/>
    <x v="0"/>
    <x v="0"/>
    <x v="0"/>
    <x v="0"/>
    <x v="0"/>
  </r>
  <r>
    <x v="0"/>
    <x v="0"/>
    <x v="0"/>
    <x v="0"/>
    <x v="0"/>
    <x v="139"/>
    <x v="1"/>
    <x v="19"/>
    <x v="2"/>
    <x v="1"/>
    <x v="0"/>
    <x v="0"/>
    <x v="0"/>
    <x v="0"/>
    <x v="0"/>
    <x v="0"/>
    <x v="0"/>
  </r>
  <r>
    <x v="0"/>
    <x v="0"/>
    <x v="0"/>
    <x v="0"/>
    <x v="0"/>
    <x v="140"/>
    <x v="1"/>
    <x v="19"/>
    <x v="2"/>
    <x v="1"/>
    <x v="0"/>
    <x v="0"/>
    <x v="0"/>
    <x v="0"/>
    <x v="0"/>
    <x v="0"/>
    <x v="0"/>
  </r>
  <r>
    <x v="0"/>
    <x v="0"/>
    <x v="0"/>
    <x v="0"/>
    <x v="0"/>
    <x v="141"/>
    <x v="1"/>
    <x v="19"/>
    <x v="2"/>
    <x v="1"/>
    <x v="0"/>
    <x v="0"/>
    <x v="0"/>
    <x v="0"/>
    <x v="0"/>
    <x v="0"/>
    <x v="0"/>
  </r>
  <r>
    <x v="0"/>
    <x v="0"/>
    <x v="0"/>
    <x v="0"/>
    <x v="0"/>
    <x v="142"/>
    <x v="1"/>
    <x v="19"/>
    <x v="2"/>
    <x v="1"/>
    <x v="0"/>
    <x v="0"/>
    <x v="0"/>
    <x v="0"/>
    <x v="0"/>
    <x v="0"/>
    <x v="0"/>
  </r>
  <r>
    <x v="0"/>
    <x v="0"/>
    <x v="0"/>
    <x v="0"/>
    <x v="0"/>
    <x v="143"/>
    <x v="1"/>
    <x v="20"/>
    <x v="2"/>
    <x v="1"/>
    <x v="0"/>
    <x v="0"/>
    <x v="0"/>
    <x v="0"/>
    <x v="0"/>
    <x v="0"/>
    <x v="0"/>
  </r>
  <r>
    <x v="0"/>
    <x v="0"/>
    <x v="0"/>
    <x v="0"/>
    <x v="0"/>
    <x v="144"/>
    <x v="1"/>
    <x v="20"/>
    <x v="2"/>
    <x v="1"/>
    <x v="0"/>
    <x v="0"/>
    <x v="0"/>
    <x v="0"/>
    <x v="0"/>
    <x v="0"/>
    <x v="0"/>
  </r>
  <r>
    <x v="0"/>
    <x v="0"/>
    <x v="0"/>
    <x v="0"/>
    <x v="0"/>
    <x v="145"/>
    <x v="1"/>
    <x v="20"/>
    <x v="2"/>
    <x v="1"/>
    <x v="0"/>
    <x v="0"/>
    <x v="0"/>
    <x v="0"/>
    <x v="0"/>
    <x v="0"/>
    <x v="0"/>
  </r>
  <r>
    <x v="0"/>
    <x v="0"/>
    <x v="0"/>
    <x v="0"/>
    <x v="0"/>
    <x v="146"/>
    <x v="1"/>
    <x v="20"/>
    <x v="2"/>
    <x v="1"/>
    <x v="0"/>
    <x v="0"/>
    <x v="0"/>
    <x v="0"/>
    <x v="0"/>
    <x v="0"/>
    <x v="0"/>
  </r>
  <r>
    <x v="0"/>
    <x v="0"/>
    <x v="0"/>
    <x v="0"/>
    <x v="0"/>
    <x v="147"/>
    <x v="1"/>
    <x v="20"/>
    <x v="2"/>
    <x v="1"/>
    <x v="0"/>
    <x v="0"/>
    <x v="0"/>
    <x v="0"/>
    <x v="0"/>
    <x v="0"/>
    <x v="0"/>
  </r>
  <r>
    <x v="0"/>
    <x v="0"/>
    <x v="0"/>
    <x v="0"/>
    <x v="0"/>
    <x v="148"/>
    <x v="1"/>
    <x v="20"/>
    <x v="2"/>
    <x v="1"/>
    <x v="0"/>
    <x v="0"/>
    <x v="0"/>
    <x v="0"/>
    <x v="0"/>
    <x v="0"/>
    <x v="0"/>
  </r>
  <r>
    <x v="0"/>
    <x v="0"/>
    <x v="0"/>
    <x v="0"/>
    <x v="0"/>
    <x v="149"/>
    <x v="1"/>
    <x v="20"/>
    <x v="2"/>
    <x v="1"/>
    <x v="0"/>
    <x v="0"/>
    <x v="0"/>
    <x v="0"/>
    <x v="0"/>
    <x v="0"/>
    <x v="0"/>
  </r>
  <r>
    <x v="0"/>
    <x v="0"/>
    <x v="0"/>
    <x v="0"/>
    <x v="0"/>
    <x v="150"/>
    <x v="1"/>
    <x v="20"/>
    <x v="2"/>
    <x v="1"/>
    <x v="0"/>
    <x v="0"/>
    <x v="0"/>
    <x v="0"/>
    <x v="0"/>
    <x v="0"/>
    <x v="0"/>
  </r>
  <r>
    <x v="0"/>
    <x v="0"/>
    <x v="0"/>
    <x v="0"/>
    <x v="0"/>
    <x v="151"/>
    <x v="1"/>
    <x v="21"/>
    <x v="2"/>
    <x v="1"/>
    <x v="0"/>
    <x v="0"/>
    <x v="0"/>
    <x v="0"/>
    <x v="0"/>
    <x v="0"/>
    <x v="0"/>
  </r>
  <r>
    <x v="0"/>
    <x v="0"/>
    <x v="0"/>
    <x v="0"/>
    <x v="0"/>
    <x v="152"/>
    <x v="1"/>
    <x v="21"/>
    <x v="2"/>
    <x v="1"/>
    <x v="0"/>
    <x v="0"/>
    <x v="0"/>
    <x v="0"/>
    <x v="0"/>
    <x v="0"/>
    <x v="0"/>
  </r>
  <r>
    <x v="0"/>
    <x v="0"/>
    <x v="0"/>
    <x v="0"/>
    <x v="0"/>
    <x v="153"/>
    <x v="1"/>
    <x v="21"/>
    <x v="2"/>
    <x v="1"/>
    <x v="0"/>
    <x v="0"/>
    <x v="0"/>
    <x v="0"/>
    <x v="0"/>
    <x v="0"/>
    <x v="0"/>
  </r>
  <r>
    <x v="0"/>
    <x v="0"/>
    <x v="0"/>
    <x v="0"/>
    <x v="0"/>
    <x v="154"/>
    <x v="1"/>
    <x v="21"/>
    <x v="2"/>
    <x v="1"/>
    <x v="0"/>
    <x v="0"/>
    <x v="0"/>
    <x v="0"/>
    <x v="0"/>
    <x v="0"/>
    <x v="0"/>
  </r>
  <r>
    <x v="0"/>
    <x v="0"/>
    <x v="0"/>
    <x v="0"/>
    <x v="0"/>
    <x v="155"/>
    <x v="1"/>
    <x v="21"/>
    <x v="2"/>
    <x v="1"/>
    <x v="0"/>
    <x v="0"/>
    <x v="0"/>
    <x v="0"/>
    <x v="0"/>
    <x v="0"/>
    <x v="0"/>
  </r>
  <r>
    <x v="0"/>
    <x v="0"/>
    <x v="0"/>
    <x v="0"/>
    <x v="0"/>
    <x v="156"/>
    <x v="1"/>
    <x v="21"/>
    <x v="2"/>
    <x v="1"/>
    <x v="0"/>
    <x v="0"/>
    <x v="0"/>
    <x v="0"/>
    <x v="0"/>
    <x v="0"/>
    <x v="0"/>
  </r>
  <r>
    <x v="0"/>
    <x v="0"/>
    <x v="0"/>
    <x v="0"/>
    <x v="0"/>
    <x v="157"/>
    <x v="1"/>
    <x v="21"/>
    <x v="2"/>
    <x v="1"/>
    <x v="0"/>
    <x v="0"/>
    <x v="0"/>
    <x v="0"/>
    <x v="0"/>
    <x v="0"/>
    <x v="0"/>
  </r>
  <r>
    <x v="0"/>
    <x v="0"/>
    <x v="0"/>
    <x v="0"/>
    <x v="0"/>
    <x v="158"/>
    <x v="1"/>
    <x v="21"/>
    <x v="2"/>
    <x v="1"/>
    <x v="0"/>
    <x v="0"/>
    <x v="0"/>
    <x v="0"/>
    <x v="0"/>
    <x v="0"/>
    <x v="0"/>
  </r>
  <r>
    <x v="0"/>
    <x v="0"/>
    <x v="0"/>
    <x v="0"/>
    <x v="0"/>
    <x v="159"/>
    <x v="1"/>
    <x v="22"/>
    <x v="2"/>
    <x v="1"/>
    <x v="0"/>
    <x v="0"/>
    <x v="0"/>
    <x v="0"/>
    <x v="0"/>
    <x v="0"/>
    <x v="0"/>
  </r>
  <r>
    <x v="0"/>
    <x v="0"/>
    <x v="0"/>
    <x v="0"/>
    <x v="0"/>
    <x v="160"/>
    <x v="1"/>
    <x v="22"/>
    <x v="2"/>
    <x v="1"/>
    <x v="0"/>
    <x v="0"/>
    <x v="0"/>
    <x v="0"/>
    <x v="0"/>
    <x v="0"/>
    <x v="0"/>
  </r>
  <r>
    <x v="0"/>
    <x v="0"/>
    <x v="0"/>
    <x v="0"/>
    <x v="0"/>
    <x v="161"/>
    <x v="1"/>
    <x v="22"/>
    <x v="2"/>
    <x v="1"/>
    <x v="0"/>
    <x v="0"/>
    <x v="0"/>
    <x v="0"/>
    <x v="0"/>
    <x v="0"/>
    <x v="0"/>
  </r>
  <r>
    <x v="0"/>
    <x v="0"/>
    <x v="0"/>
    <x v="0"/>
    <x v="0"/>
    <x v="162"/>
    <x v="1"/>
    <x v="22"/>
    <x v="2"/>
    <x v="1"/>
    <x v="0"/>
    <x v="0"/>
    <x v="0"/>
    <x v="0"/>
    <x v="0"/>
    <x v="0"/>
    <x v="0"/>
  </r>
  <r>
    <x v="0"/>
    <x v="0"/>
    <x v="0"/>
    <x v="0"/>
    <x v="0"/>
    <x v="163"/>
    <x v="1"/>
    <x v="22"/>
    <x v="2"/>
    <x v="1"/>
    <x v="0"/>
    <x v="0"/>
    <x v="0"/>
    <x v="0"/>
    <x v="0"/>
    <x v="0"/>
    <x v="0"/>
  </r>
  <r>
    <x v="0"/>
    <x v="0"/>
    <x v="0"/>
    <x v="0"/>
    <x v="0"/>
    <x v="164"/>
    <x v="1"/>
    <x v="22"/>
    <x v="2"/>
    <x v="1"/>
    <x v="0"/>
    <x v="0"/>
    <x v="0"/>
    <x v="0"/>
    <x v="0"/>
    <x v="0"/>
    <x v="0"/>
  </r>
  <r>
    <x v="0"/>
    <x v="0"/>
    <x v="0"/>
    <x v="0"/>
    <x v="0"/>
    <x v="165"/>
    <x v="1"/>
    <x v="22"/>
    <x v="2"/>
    <x v="1"/>
    <x v="0"/>
    <x v="0"/>
    <x v="0"/>
    <x v="0"/>
    <x v="0"/>
    <x v="0"/>
    <x v="0"/>
  </r>
  <r>
    <x v="0"/>
    <x v="0"/>
    <x v="0"/>
    <x v="0"/>
    <x v="0"/>
    <x v="166"/>
    <x v="1"/>
    <x v="22"/>
    <x v="2"/>
    <x v="1"/>
    <x v="0"/>
    <x v="0"/>
    <x v="0"/>
    <x v="0"/>
    <x v="0"/>
    <x v="0"/>
    <x v="0"/>
  </r>
  <r>
    <x v="0"/>
    <x v="0"/>
    <x v="0"/>
    <x v="0"/>
    <x v="0"/>
    <x v="167"/>
    <x v="1"/>
    <x v="23"/>
    <x v="2"/>
    <x v="1"/>
    <x v="0"/>
    <x v="0"/>
    <x v="0"/>
    <x v="0"/>
    <x v="0"/>
    <x v="0"/>
    <x v="0"/>
  </r>
  <r>
    <x v="0"/>
    <x v="0"/>
    <x v="0"/>
    <x v="0"/>
    <x v="0"/>
    <x v="168"/>
    <x v="1"/>
    <x v="23"/>
    <x v="2"/>
    <x v="1"/>
    <x v="0"/>
    <x v="0"/>
    <x v="0"/>
    <x v="0"/>
    <x v="0"/>
    <x v="0"/>
    <x v="0"/>
  </r>
  <r>
    <x v="0"/>
    <x v="0"/>
    <x v="0"/>
    <x v="0"/>
    <x v="0"/>
    <x v="169"/>
    <x v="1"/>
    <x v="23"/>
    <x v="2"/>
    <x v="1"/>
    <x v="0"/>
    <x v="0"/>
    <x v="0"/>
    <x v="0"/>
    <x v="0"/>
    <x v="0"/>
    <x v="0"/>
  </r>
  <r>
    <x v="0"/>
    <x v="0"/>
    <x v="0"/>
    <x v="0"/>
    <x v="0"/>
    <x v="170"/>
    <x v="1"/>
    <x v="23"/>
    <x v="2"/>
    <x v="1"/>
    <x v="0"/>
    <x v="0"/>
    <x v="0"/>
    <x v="0"/>
    <x v="0"/>
    <x v="0"/>
    <x v="0"/>
  </r>
  <r>
    <x v="0"/>
    <x v="0"/>
    <x v="0"/>
    <x v="0"/>
    <x v="0"/>
    <x v="171"/>
    <x v="1"/>
    <x v="23"/>
    <x v="2"/>
    <x v="1"/>
    <x v="0"/>
    <x v="0"/>
    <x v="0"/>
    <x v="0"/>
    <x v="0"/>
    <x v="0"/>
    <x v="0"/>
  </r>
  <r>
    <x v="0"/>
    <x v="0"/>
    <x v="0"/>
    <x v="0"/>
    <x v="0"/>
    <x v="172"/>
    <x v="1"/>
    <x v="23"/>
    <x v="2"/>
    <x v="1"/>
    <x v="0"/>
    <x v="0"/>
    <x v="0"/>
    <x v="0"/>
    <x v="0"/>
    <x v="0"/>
    <x v="0"/>
  </r>
  <r>
    <x v="0"/>
    <x v="0"/>
    <x v="0"/>
    <x v="0"/>
    <x v="0"/>
    <x v="173"/>
    <x v="1"/>
    <x v="23"/>
    <x v="2"/>
    <x v="1"/>
    <x v="0"/>
    <x v="0"/>
    <x v="0"/>
    <x v="0"/>
    <x v="0"/>
    <x v="0"/>
    <x v="0"/>
  </r>
  <r>
    <x v="0"/>
    <x v="0"/>
    <x v="0"/>
    <x v="0"/>
    <x v="0"/>
    <x v="174"/>
    <x v="1"/>
    <x v="23"/>
    <x v="2"/>
    <x v="1"/>
    <x v="0"/>
    <x v="0"/>
    <x v="0"/>
    <x v="0"/>
    <x v="0"/>
    <x v="0"/>
    <x v="0"/>
  </r>
  <r>
    <x v="0"/>
    <x v="0"/>
    <x v="0"/>
    <x v="0"/>
    <x v="0"/>
    <x v="175"/>
    <x v="1"/>
    <x v="24"/>
    <x v="2"/>
    <x v="1"/>
    <x v="0"/>
    <x v="0"/>
    <x v="0"/>
    <x v="0"/>
    <x v="0"/>
    <x v="0"/>
    <x v="0"/>
  </r>
  <r>
    <x v="0"/>
    <x v="0"/>
    <x v="0"/>
    <x v="0"/>
    <x v="0"/>
    <x v="176"/>
    <x v="1"/>
    <x v="24"/>
    <x v="2"/>
    <x v="1"/>
    <x v="0"/>
    <x v="0"/>
    <x v="0"/>
    <x v="0"/>
    <x v="0"/>
    <x v="0"/>
    <x v="0"/>
  </r>
  <r>
    <x v="0"/>
    <x v="0"/>
    <x v="0"/>
    <x v="0"/>
    <x v="0"/>
    <x v="177"/>
    <x v="1"/>
    <x v="24"/>
    <x v="2"/>
    <x v="1"/>
    <x v="0"/>
    <x v="0"/>
    <x v="0"/>
    <x v="0"/>
    <x v="0"/>
    <x v="0"/>
    <x v="0"/>
  </r>
  <r>
    <x v="0"/>
    <x v="0"/>
    <x v="0"/>
    <x v="0"/>
    <x v="0"/>
    <x v="178"/>
    <x v="1"/>
    <x v="24"/>
    <x v="2"/>
    <x v="1"/>
    <x v="0"/>
    <x v="0"/>
    <x v="0"/>
    <x v="0"/>
    <x v="0"/>
    <x v="0"/>
    <x v="0"/>
  </r>
  <r>
    <x v="0"/>
    <x v="0"/>
    <x v="0"/>
    <x v="0"/>
    <x v="0"/>
    <x v="179"/>
    <x v="1"/>
    <x v="24"/>
    <x v="2"/>
    <x v="1"/>
    <x v="0"/>
    <x v="0"/>
    <x v="0"/>
    <x v="0"/>
    <x v="0"/>
    <x v="0"/>
    <x v="0"/>
  </r>
  <r>
    <x v="0"/>
    <x v="0"/>
    <x v="0"/>
    <x v="0"/>
    <x v="0"/>
    <x v="180"/>
    <x v="1"/>
    <x v="25"/>
    <x v="2"/>
    <x v="1"/>
    <x v="0"/>
    <x v="0"/>
    <x v="0"/>
    <x v="0"/>
    <x v="0"/>
    <x v="0"/>
    <x v="0"/>
  </r>
  <r>
    <x v="0"/>
    <x v="0"/>
    <x v="0"/>
    <x v="0"/>
    <x v="0"/>
    <x v="181"/>
    <x v="1"/>
    <x v="25"/>
    <x v="2"/>
    <x v="1"/>
    <x v="0"/>
    <x v="0"/>
    <x v="0"/>
    <x v="0"/>
    <x v="0"/>
    <x v="0"/>
    <x v="0"/>
  </r>
  <r>
    <x v="0"/>
    <x v="0"/>
    <x v="0"/>
    <x v="0"/>
    <x v="0"/>
    <x v="182"/>
    <x v="1"/>
    <x v="25"/>
    <x v="2"/>
    <x v="1"/>
    <x v="0"/>
    <x v="0"/>
    <x v="0"/>
    <x v="0"/>
    <x v="0"/>
    <x v="0"/>
    <x v="0"/>
  </r>
  <r>
    <x v="0"/>
    <x v="0"/>
    <x v="0"/>
    <x v="0"/>
    <x v="0"/>
    <x v="183"/>
    <x v="1"/>
    <x v="25"/>
    <x v="2"/>
    <x v="1"/>
    <x v="0"/>
    <x v="0"/>
    <x v="0"/>
    <x v="0"/>
    <x v="0"/>
    <x v="0"/>
    <x v="0"/>
  </r>
  <r>
    <x v="0"/>
    <x v="0"/>
    <x v="0"/>
    <x v="0"/>
    <x v="0"/>
    <x v="184"/>
    <x v="1"/>
    <x v="25"/>
    <x v="2"/>
    <x v="1"/>
    <x v="0"/>
    <x v="0"/>
    <x v="0"/>
    <x v="0"/>
    <x v="0"/>
    <x v="0"/>
    <x v="0"/>
  </r>
  <r>
    <x v="0"/>
    <x v="0"/>
    <x v="0"/>
    <x v="0"/>
    <x v="0"/>
    <x v="185"/>
    <x v="1"/>
    <x v="25"/>
    <x v="2"/>
    <x v="1"/>
    <x v="0"/>
    <x v="0"/>
    <x v="0"/>
    <x v="0"/>
    <x v="0"/>
    <x v="0"/>
    <x v="0"/>
  </r>
  <r>
    <x v="0"/>
    <x v="0"/>
    <x v="0"/>
    <x v="0"/>
    <x v="0"/>
    <x v="186"/>
    <x v="1"/>
    <x v="25"/>
    <x v="2"/>
    <x v="1"/>
    <x v="0"/>
    <x v="0"/>
    <x v="0"/>
    <x v="0"/>
    <x v="0"/>
    <x v="0"/>
    <x v="0"/>
  </r>
  <r>
    <x v="0"/>
    <x v="0"/>
    <x v="0"/>
    <x v="0"/>
    <x v="0"/>
    <x v="187"/>
    <x v="1"/>
    <x v="25"/>
    <x v="2"/>
    <x v="1"/>
    <x v="0"/>
    <x v="0"/>
    <x v="0"/>
    <x v="0"/>
    <x v="0"/>
    <x v="0"/>
    <x v="0"/>
  </r>
  <r>
    <x v="0"/>
    <x v="0"/>
    <x v="0"/>
    <x v="0"/>
    <x v="0"/>
    <x v="188"/>
    <x v="1"/>
    <x v="26"/>
    <x v="2"/>
    <x v="1"/>
    <x v="0"/>
    <x v="0"/>
    <x v="0"/>
    <x v="0"/>
    <x v="0"/>
    <x v="0"/>
    <x v="0"/>
  </r>
  <r>
    <x v="0"/>
    <x v="0"/>
    <x v="0"/>
    <x v="0"/>
    <x v="0"/>
    <x v="189"/>
    <x v="1"/>
    <x v="26"/>
    <x v="2"/>
    <x v="1"/>
    <x v="0"/>
    <x v="0"/>
    <x v="0"/>
    <x v="0"/>
    <x v="0"/>
    <x v="0"/>
    <x v="0"/>
  </r>
  <r>
    <x v="0"/>
    <x v="0"/>
    <x v="0"/>
    <x v="0"/>
    <x v="0"/>
    <x v="190"/>
    <x v="1"/>
    <x v="26"/>
    <x v="2"/>
    <x v="1"/>
    <x v="0"/>
    <x v="0"/>
    <x v="0"/>
    <x v="0"/>
    <x v="0"/>
    <x v="0"/>
    <x v="0"/>
  </r>
  <r>
    <x v="0"/>
    <x v="0"/>
    <x v="0"/>
    <x v="0"/>
    <x v="0"/>
    <x v="191"/>
    <x v="1"/>
    <x v="26"/>
    <x v="2"/>
    <x v="1"/>
    <x v="0"/>
    <x v="0"/>
    <x v="0"/>
    <x v="0"/>
    <x v="0"/>
    <x v="0"/>
    <x v="0"/>
  </r>
  <r>
    <x v="0"/>
    <x v="0"/>
    <x v="0"/>
    <x v="0"/>
    <x v="0"/>
    <x v="192"/>
    <x v="1"/>
    <x v="26"/>
    <x v="2"/>
    <x v="1"/>
    <x v="0"/>
    <x v="0"/>
    <x v="0"/>
    <x v="0"/>
    <x v="0"/>
    <x v="0"/>
    <x v="0"/>
  </r>
  <r>
    <x v="0"/>
    <x v="0"/>
    <x v="0"/>
    <x v="0"/>
    <x v="0"/>
    <x v="193"/>
    <x v="1"/>
    <x v="26"/>
    <x v="2"/>
    <x v="1"/>
    <x v="0"/>
    <x v="0"/>
    <x v="0"/>
    <x v="0"/>
    <x v="0"/>
    <x v="0"/>
    <x v="0"/>
  </r>
  <r>
    <x v="0"/>
    <x v="0"/>
    <x v="0"/>
    <x v="0"/>
    <x v="0"/>
    <x v="194"/>
    <x v="1"/>
    <x v="26"/>
    <x v="2"/>
    <x v="1"/>
    <x v="0"/>
    <x v="0"/>
    <x v="0"/>
    <x v="0"/>
    <x v="0"/>
    <x v="0"/>
    <x v="0"/>
  </r>
  <r>
    <x v="0"/>
    <x v="0"/>
    <x v="0"/>
    <x v="0"/>
    <x v="0"/>
    <x v="195"/>
    <x v="1"/>
    <x v="27"/>
    <x v="2"/>
    <x v="1"/>
    <x v="0"/>
    <x v="0"/>
    <x v="0"/>
    <x v="0"/>
    <x v="0"/>
    <x v="0"/>
    <x v="0"/>
  </r>
  <r>
    <x v="0"/>
    <x v="0"/>
    <x v="0"/>
    <x v="0"/>
    <x v="0"/>
    <x v="196"/>
    <x v="1"/>
    <x v="27"/>
    <x v="2"/>
    <x v="1"/>
    <x v="0"/>
    <x v="0"/>
    <x v="0"/>
    <x v="0"/>
    <x v="0"/>
    <x v="0"/>
    <x v="0"/>
  </r>
  <r>
    <x v="0"/>
    <x v="0"/>
    <x v="0"/>
    <x v="0"/>
    <x v="0"/>
    <x v="197"/>
    <x v="1"/>
    <x v="27"/>
    <x v="2"/>
    <x v="1"/>
    <x v="0"/>
    <x v="0"/>
    <x v="0"/>
    <x v="0"/>
    <x v="0"/>
    <x v="0"/>
    <x v="0"/>
  </r>
  <r>
    <x v="0"/>
    <x v="0"/>
    <x v="0"/>
    <x v="0"/>
    <x v="0"/>
    <x v="198"/>
    <x v="1"/>
    <x v="27"/>
    <x v="2"/>
    <x v="1"/>
    <x v="0"/>
    <x v="0"/>
    <x v="0"/>
    <x v="0"/>
    <x v="0"/>
    <x v="0"/>
    <x v="0"/>
  </r>
  <r>
    <x v="0"/>
    <x v="0"/>
    <x v="0"/>
    <x v="0"/>
    <x v="0"/>
    <x v="199"/>
    <x v="1"/>
    <x v="27"/>
    <x v="2"/>
    <x v="1"/>
    <x v="0"/>
    <x v="0"/>
    <x v="0"/>
    <x v="0"/>
    <x v="0"/>
    <x v="0"/>
    <x v="0"/>
  </r>
  <r>
    <x v="0"/>
    <x v="0"/>
    <x v="0"/>
    <x v="0"/>
    <x v="0"/>
    <x v="200"/>
    <x v="1"/>
    <x v="27"/>
    <x v="2"/>
    <x v="1"/>
    <x v="0"/>
    <x v="0"/>
    <x v="0"/>
    <x v="0"/>
    <x v="0"/>
    <x v="0"/>
    <x v="0"/>
  </r>
  <r>
    <x v="0"/>
    <x v="0"/>
    <x v="0"/>
    <x v="0"/>
    <x v="0"/>
    <x v="201"/>
    <x v="1"/>
    <x v="27"/>
    <x v="2"/>
    <x v="1"/>
    <x v="0"/>
    <x v="0"/>
    <x v="0"/>
    <x v="0"/>
    <x v="0"/>
    <x v="0"/>
    <x v="0"/>
  </r>
  <r>
    <x v="0"/>
    <x v="0"/>
    <x v="0"/>
    <x v="0"/>
    <x v="0"/>
    <x v="202"/>
    <x v="1"/>
    <x v="27"/>
    <x v="2"/>
    <x v="1"/>
    <x v="0"/>
    <x v="0"/>
    <x v="0"/>
    <x v="0"/>
    <x v="0"/>
    <x v="0"/>
    <x v="0"/>
  </r>
  <r>
    <x v="0"/>
    <x v="0"/>
    <x v="0"/>
    <x v="0"/>
    <x v="0"/>
    <x v="203"/>
    <x v="1"/>
    <x v="28"/>
    <x v="2"/>
    <x v="1"/>
    <x v="0"/>
    <x v="0"/>
    <x v="0"/>
    <x v="0"/>
    <x v="0"/>
    <x v="0"/>
    <x v="0"/>
  </r>
  <r>
    <x v="0"/>
    <x v="0"/>
    <x v="0"/>
    <x v="0"/>
    <x v="0"/>
    <x v="204"/>
    <x v="1"/>
    <x v="28"/>
    <x v="2"/>
    <x v="1"/>
    <x v="0"/>
    <x v="0"/>
    <x v="0"/>
    <x v="0"/>
    <x v="0"/>
    <x v="0"/>
    <x v="0"/>
  </r>
  <r>
    <x v="0"/>
    <x v="0"/>
    <x v="0"/>
    <x v="0"/>
    <x v="0"/>
    <x v="205"/>
    <x v="1"/>
    <x v="28"/>
    <x v="2"/>
    <x v="1"/>
    <x v="0"/>
    <x v="0"/>
    <x v="0"/>
    <x v="0"/>
    <x v="0"/>
    <x v="0"/>
    <x v="0"/>
  </r>
  <r>
    <x v="0"/>
    <x v="0"/>
    <x v="0"/>
    <x v="0"/>
    <x v="0"/>
    <x v="206"/>
    <x v="1"/>
    <x v="28"/>
    <x v="2"/>
    <x v="1"/>
    <x v="0"/>
    <x v="0"/>
    <x v="0"/>
    <x v="0"/>
    <x v="0"/>
    <x v="0"/>
    <x v="0"/>
  </r>
  <r>
    <x v="0"/>
    <x v="0"/>
    <x v="0"/>
    <x v="0"/>
    <x v="0"/>
    <x v="207"/>
    <x v="1"/>
    <x v="28"/>
    <x v="2"/>
    <x v="1"/>
    <x v="0"/>
    <x v="0"/>
    <x v="0"/>
    <x v="0"/>
    <x v="0"/>
    <x v="0"/>
    <x v="0"/>
  </r>
  <r>
    <x v="0"/>
    <x v="0"/>
    <x v="0"/>
    <x v="0"/>
    <x v="0"/>
    <x v="208"/>
    <x v="1"/>
    <x v="28"/>
    <x v="2"/>
    <x v="1"/>
    <x v="0"/>
    <x v="0"/>
    <x v="0"/>
    <x v="0"/>
    <x v="0"/>
    <x v="0"/>
    <x v="0"/>
  </r>
  <r>
    <x v="0"/>
    <x v="0"/>
    <x v="0"/>
    <x v="0"/>
    <x v="0"/>
    <x v="209"/>
    <x v="1"/>
    <x v="28"/>
    <x v="2"/>
    <x v="1"/>
    <x v="0"/>
    <x v="0"/>
    <x v="0"/>
    <x v="0"/>
    <x v="0"/>
    <x v="0"/>
    <x v="0"/>
  </r>
  <r>
    <x v="0"/>
    <x v="0"/>
    <x v="0"/>
    <x v="0"/>
    <x v="0"/>
    <x v="210"/>
    <x v="1"/>
    <x v="28"/>
    <x v="2"/>
    <x v="1"/>
    <x v="0"/>
    <x v="0"/>
    <x v="0"/>
    <x v="0"/>
    <x v="0"/>
    <x v="0"/>
    <x v="0"/>
  </r>
  <r>
    <x v="0"/>
    <x v="0"/>
    <x v="0"/>
    <x v="0"/>
    <x v="0"/>
    <x v="211"/>
    <x v="1"/>
    <x v="28"/>
    <x v="2"/>
    <x v="1"/>
    <x v="0"/>
    <x v="0"/>
    <x v="0"/>
    <x v="0"/>
    <x v="0"/>
    <x v="0"/>
    <x v="0"/>
  </r>
  <r>
    <x v="0"/>
    <x v="0"/>
    <x v="0"/>
    <x v="0"/>
    <x v="0"/>
    <x v="212"/>
    <x v="1"/>
    <x v="28"/>
    <x v="2"/>
    <x v="1"/>
    <x v="0"/>
    <x v="0"/>
    <x v="0"/>
    <x v="0"/>
    <x v="0"/>
    <x v="0"/>
    <x v="0"/>
  </r>
  <r>
    <x v="0"/>
    <x v="0"/>
    <x v="0"/>
    <x v="0"/>
    <x v="0"/>
    <x v="213"/>
    <x v="1"/>
    <x v="28"/>
    <x v="2"/>
    <x v="1"/>
    <x v="0"/>
    <x v="0"/>
    <x v="0"/>
    <x v="0"/>
    <x v="0"/>
    <x v="0"/>
    <x v="0"/>
  </r>
  <r>
    <x v="0"/>
    <x v="0"/>
    <x v="0"/>
    <x v="0"/>
    <x v="0"/>
    <x v="214"/>
    <x v="1"/>
    <x v="28"/>
    <x v="2"/>
    <x v="1"/>
    <x v="0"/>
    <x v="0"/>
    <x v="0"/>
    <x v="0"/>
    <x v="0"/>
    <x v="0"/>
    <x v="0"/>
  </r>
  <r>
    <x v="0"/>
    <x v="0"/>
    <x v="0"/>
    <x v="0"/>
    <x v="0"/>
    <x v="209"/>
    <x v="1"/>
    <x v="28"/>
    <x v="2"/>
    <x v="1"/>
    <x v="0"/>
    <x v="0"/>
    <x v="0"/>
    <x v="0"/>
    <x v="0"/>
    <x v="0"/>
    <x v="0"/>
  </r>
  <r>
    <x v="0"/>
    <x v="0"/>
    <x v="0"/>
    <x v="0"/>
    <x v="0"/>
    <x v="215"/>
    <x v="1"/>
    <x v="29"/>
    <x v="2"/>
    <x v="1"/>
    <x v="0"/>
    <x v="0"/>
    <x v="0"/>
    <x v="0"/>
    <x v="0"/>
    <x v="0"/>
    <x v="0"/>
  </r>
  <r>
    <x v="0"/>
    <x v="0"/>
    <x v="0"/>
    <x v="0"/>
    <x v="0"/>
    <x v="216"/>
    <x v="1"/>
    <x v="29"/>
    <x v="2"/>
    <x v="1"/>
    <x v="0"/>
    <x v="0"/>
    <x v="0"/>
    <x v="0"/>
    <x v="0"/>
    <x v="0"/>
    <x v="0"/>
  </r>
  <r>
    <x v="0"/>
    <x v="0"/>
    <x v="0"/>
    <x v="0"/>
    <x v="0"/>
    <x v="217"/>
    <x v="1"/>
    <x v="29"/>
    <x v="2"/>
    <x v="1"/>
    <x v="0"/>
    <x v="0"/>
    <x v="0"/>
    <x v="0"/>
    <x v="0"/>
    <x v="0"/>
    <x v="0"/>
  </r>
  <r>
    <x v="0"/>
    <x v="0"/>
    <x v="0"/>
    <x v="0"/>
    <x v="0"/>
    <x v="218"/>
    <x v="1"/>
    <x v="29"/>
    <x v="2"/>
    <x v="1"/>
    <x v="0"/>
    <x v="0"/>
    <x v="0"/>
    <x v="0"/>
    <x v="0"/>
    <x v="0"/>
    <x v="0"/>
  </r>
  <r>
    <x v="0"/>
    <x v="0"/>
    <x v="0"/>
    <x v="0"/>
    <x v="0"/>
    <x v="219"/>
    <x v="1"/>
    <x v="29"/>
    <x v="2"/>
    <x v="1"/>
    <x v="0"/>
    <x v="0"/>
    <x v="0"/>
    <x v="0"/>
    <x v="0"/>
    <x v="0"/>
    <x v="0"/>
  </r>
  <r>
    <x v="0"/>
    <x v="0"/>
    <x v="0"/>
    <x v="0"/>
    <x v="0"/>
    <x v="220"/>
    <x v="1"/>
    <x v="29"/>
    <x v="2"/>
    <x v="1"/>
    <x v="0"/>
    <x v="0"/>
    <x v="0"/>
    <x v="0"/>
    <x v="0"/>
    <x v="0"/>
    <x v="0"/>
  </r>
  <r>
    <x v="1"/>
    <x v="0"/>
    <x v="1"/>
    <x v="1"/>
    <x v="1"/>
    <x v="0"/>
    <x v="0"/>
    <x v="0"/>
    <x v="0"/>
    <x v="0"/>
    <x v="0"/>
    <x v="0"/>
    <x v="0"/>
    <x v="0"/>
    <x v="0"/>
    <x v="0"/>
    <x v="0"/>
  </r>
  <r>
    <x v="1"/>
    <x v="0"/>
    <x v="1"/>
    <x v="1"/>
    <x v="1"/>
    <x v="1"/>
    <x v="1"/>
    <x v="1"/>
    <x v="1"/>
    <x v="1"/>
    <x v="0"/>
    <x v="0"/>
    <x v="0"/>
    <x v="0"/>
    <x v="0"/>
    <x v="0"/>
    <x v="0"/>
  </r>
  <r>
    <x v="1"/>
    <x v="0"/>
    <x v="1"/>
    <x v="1"/>
    <x v="1"/>
    <x v="2"/>
    <x v="1"/>
    <x v="1"/>
    <x v="1"/>
    <x v="1"/>
    <x v="0"/>
    <x v="0"/>
    <x v="0"/>
    <x v="0"/>
    <x v="0"/>
    <x v="0"/>
    <x v="0"/>
  </r>
  <r>
    <x v="1"/>
    <x v="0"/>
    <x v="1"/>
    <x v="1"/>
    <x v="1"/>
    <x v="3"/>
    <x v="1"/>
    <x v="2"/>
    <x v="2"/>
    <x v="1"/>
    <x v="0"/>
    <x v="0"/>
    <x v="0"/>
    <x v="0"/>
    <x v="0"/>
    <x v="0"/>
    <x v="0"/>
  </r>
  <r>
    <x v="1"/>
    <x v="0"/>
    <x v="1"/>
    <x v="1"/>
    <x v="1"/>
    <x v="4"/>
    <x v="1"/>
    <x v="2"/>
    <x v="2"/>
    <x v="1"/>
    <x v="0"/>
    <x v="0"/>
    <x v="0"/>
    <x v="0"/>
    <x v="0"/>
    <x v="0"/>
    <x v="0"/>
  </r>
  <r>
    <x v="1"/>
    <x v="0"/>
    <x v="1"/>
    <x v="1"/>
    <x v="1"/>
    <x v="5"/>
    <x v="1"/>
    <x v="2"/>
    <x v="2"/>
    <x v="1"/>
    <x v="0"/>
    <x v="0"/>
    <x v="0"/>
    <x v="0"/>
    <x v="0"/>
    <x v="0"/>
    <x v="0"/>
  </r>
  <r>
    <x v="1"/>
    <x v="0"/>
    <x v="1"/>
    <x v="1"/>
    <x v="1"/>
    <x v="6"/>
    <x v="1"/>
    <x v="2"/>
    <x v="2"/>
    <x v="1"/>
    <x v="0"/>
    <x v="0"/>
    <x v="0"/>
    <x v="0"/>
    <x v="0"/>
    <x v="0"/>
    <x v="0"/>
  </r>
  <r>
    <x v="1"/>
    <x v="0"/>
    <x v="1"/>
    <x v="1"/>
    <x v="1"/>
    <x v="7"/>
    <x v="1"/>
    <x v="3"/>
    <x v="2"/>
    <x v="1"/>
    <x v="0"/>
    <x v="0"/>
    <x v="0"/>
    <x v="0"/>
    <x v="0"/>
    <x v="0"/>
    <x v="0"/>
  </r>
  <r>
    <x v="1"/>
    <x v="0"/>
    <x v="1"/>
    <x v="1"/>
    <x v="1"/>
    <x v="8"/>
    <x v="1"/>
    <x v="3"/>
    <x v="2"/>
    <x v="1"/>
    <x v="0"/>
    <x v="0"/>
    <x v="0"/>
    <x v="0"/>
    <x v="0"/>
    <x v="0"/>
    <x v="0"/>
  </r>
  <r>
    <x v="1"/>
    <x v="0"/>
    <x v="1"/>
    <x v="1"/>
    <x v="1"/>
    <x v="9"/>
    <x v="1"/>
    <x v="3"/>
    <x v="2"/>
    <x v="1"/>
    <x v="0"/>
    <x v="0"/>
    <x v="0"/>
    <x v="0"/>
    <x v="0"/>
    <x v="0"/>
    <x v="0"/>
  </r>
  <r>
    <x v="1"/>
    <x v="0"/>
    <x v="1"/>
    <x v="1"/>
    <x v="1"/>
    <x v="10"/>
    <x v="1"/>
    <x v="3"/>
    <x v="2"/>
    <x v="1"/>
    <x v="0"/>
    <x v="0"/>
    <x v="0"/>
    <x v="0"/>
    <x v="0"/>
    <x v="0"/>
    <x v="0"/>
  </r>
  <r>
    <x v="1"/>
    <x v="0"/>
    <x v="1"/>
    <x v="1"/>
    <x v="1"/>
    <x v="11"/>
    <x v="1"/>
    <x v="3"/>
    <x v="2"/>
    <x v="1"/>
    <x v="0"/>
    <x v="0"/>
    <x v="0"/>
    <x v="0"/>
    <x v="0"/>
    <x v="0"/>
    <x v="0"/>
  </r>
  <r>
    <x v="1"/>
    <x v="0"/>
    <x v="1"/>
    <x v="1"/>
    <x v="1"/>
    <x v="12"/>
    <x v="1"/>
    <x v="3"/>
    <x v="2"/>
    <x v="1"/>
    <x v="0"/>
    <x v="0"/>
    <x v="0"/>
    <x v="0"/>
    <x v="0"/>
    <x v="0"/>
    <x v="0"/>
  </r>
  <r>
    <x v="1"/>
    <x v="0"/>
    <x v="1"/>
    <x v="1"/>
    <x v="1"/>
    <x v="13"/>
    <x v="1"/>
    <x v="3"/>
    <x v="2"/>
    <x v="1"/>
    <x v="0"/>
    <x v="0"/>
    <x v="0"/>
    <x v="0"/>
    <x v="0"/>
    <x v="0"/>
    <x v="0"/>
  </r>
  <r>
    <x v="1"/>
    <x v="0"/>
    <x v="1"/>
    <x v="1"/>
    <x v="1"/>
    <x v="14"/>
    <x v="1"/>
    <x v="3"/>
    <x v="2"/>
    <x v="1"/>
    <x v="0"/>
    <x v="0"/>
    <x v="0"/>
    <x v="0"/>
    <x v="0"/>
    <x v="0"/>
    <x v="0"/>
  </r>
  <r>
    <x v="1"/>
    <x v="0"/>
    <x v="1"/>
    <x v="1"/>
    <x v="1"/>
    <x v="15"/>
    <x v="1"/>
    <x v="4"/>
    <x v="2"/>
    <x v="1"/>
    <x v="0"/>
    <x v="0"/>
    <x v="0"/>
    <x v="0"/>
    <x v="0"/>
    <x v="0"/>
    <x v="0"/>
  </r>
  <r>
    <x v="1"/>
    <x v="0"/>
    <x v="1"/>
    <x v="1"/>
    <x v="1"/>
    <x v="16"/>
    <x v="1"/>
    <x v="4"/>
    <x v="2"/>
    <x v="1"/>
    <x v="0"/>
    <x v="0"/>
    <x v="0"/>
    <x v="0"/>
    <x v="0"/>
    <x v="0"/>
    <x v="0"/>
  </r>
  <r>
    <x v="1"/>
    <x v="0"/>
    <x v="1"/>
    <x v="1"/>
    <x v="1"/>
    <x v="17"/>
    <x v="1"/>
    <x v="4"/>
    <x v="2"/>
    <x v="1"/>
    <x v="0"/>
    <x v="0"/>
    <x v="0"/>
    <x v="0"/>
    <x v="0"/>
    <x v="0"/>
    <x v="0"/>
  </r>
  <r>
    <x v="1"/>
    <x v="0"/>
    <x v="1"/>
    <x v="1"/>
    <x v="1"/>
    <x v="18"/>
    <x v="1"/>
    <x v="4"/>
    <x v="2"/>
    <x v="1"/>
    <x v="0"/>
    <x v="0"/>
    <x v="0"/>
    <x v="0"/>
    <x v="0"/>
    <x v="0"/>
    <x v="0"/>
  </r>
  <r>
    <x v="1"/>
    <x v="0"/>
    <x v="1"/>
    <x v="1"/>
    <x v="1"/>
    <x v="19"/>
    <x v="1"/>
    <x v="4"/>
    <x v="2"/>
    <x v="1"/>
    <x v="0"/>
    <x v="0"/>
    <x v="0"/>
    <x v="0"/>
    <x v="0"/>
    <x v="0"/>
    <x v="0"/>
  </r>
  <r>
    <x v="1"/>
    <x v="0"/>
    <x v="1"/>
    <x v="1"/>
    <x v="1"/>
    <x v="20"/>
    <x v="1"/>
    <x v="4"/>
    <x v="2"/>
    <x v="1"/>
    <x v="0"/>
    <x v="0"/>
    <x v="0"/>
    <x v="0"/>
    <x v="0"/>
    <x v="0"/>
    <x v="0"/>
  </r>
  <r>
    <x v="1"/>
    <x v="0"/>
    <x v="1"/>
    <x v="1"/>
    <x v="1"/>
    <x v="21"/>
    <x v="1"/>
    <x v="4"/>
    <x v="2"/>
    <x v="1"/>
    <x v="0"/>
    <x v="0"/>
    <x v="0"/>
    <x v="0"/>
    <x v="0"/>
    <x v="0"/>
    <x v="0"/>
  </r>
  <r>
    <x v="1"/>
    <x v="0"/>
    <x v="1"/>
    <x v="1"/>
    <x v="1"/>
    <x v="22"/>
    <x v="1"/>
    <x v="4"/>
    <x v="2"/>
    <x v="1"/>
    <x v="0"/>
    <x v="0"/>
    <x v="0"/>
    <x v="0"/>
    <x v="0"/>
    <x v="0"/>
    <x v="0"/>
  </r>
  <r>
    <x v="1"/>
    <x v="0"/>
    <x v="1"/>
    <x v="1"/>
    <x v="1"/>
    <x v="23"/>
    <x v="1"/>
    <x v="5"/>
    <x v="2"/>
    <x v="1"/>
    <x v="0"/>
    <x v="0"/>
    <x v="0"/>
    <x v="0"/>
    <x v="0"/>
    <x v="0"/>
    <x v="0"/>
  </r>
  <r>
    <x v="1"/>
    <x v="0"/>
    <x v="1"/>
    <x v="1"/>
    <x v="1"/>
    <x v="24"/>
    <x v="1"/>
    <x v="5"/>
    <x v="2"/>
    <x v="1"/>
    <x v="0"/>
    <x v="0"/>
    <x v="0"/>
    <x v="0"/>
    <x v="0"/>
    <x v="0"/>
    <x v="0"/>
  </r>
  <r>
    <x v="1"/>
    <x v="0"/>
    <x v="1"/>
    <x v="1"/>
    <x v="1"/>
    <x v="25"/>
    <x v="1"/>
    <x v="5"/>
    <x v="2"/>
    <x v="1"/>
    <x v="0"/>
    <x v="0"/>
    <x v="0"/>
    <x v="0"/>
    <x v="0"/>
    <x v="0"/>
    <x v="0"/>
  </r>
  <r>
    <x v="1"/>
    <x v="0"/>
    <x v="1"/>
    <x v="1"/>
    <x v="1"/>
    <x v="26"/>
    <x v="1"/>
    <x v="5"/>
    <x v="2"/>
    <x v="1"/>
    <x v="0"/>
    <x v="0"/>
    <x v="0"/>
    <x v="0"/>
    <x v="0"/>
    <x v="0"/>
    <x v="0"/>
  </r>
  <r>
    <x v="1"/>
    <x v="0"/>
    <x v="1"/>
    <x v="1"/>
    <x v="1"/>
    <x v="27"/>
    <x v="1"/>
    <x v="5"/>
    <x v="2"/>
    <x v="1"/>
    <x v="0"/>
    <x v="0"/>
    <x v="0"/>
    <x v="0"/>
    <x v="0"/>
    <x v="0"/>
    <x v="0"/>
  </r>
  <r>
    <x v="1"/>
    <x v="0"/>
    <x v="1"/>
    <x v="1"/>
    <x v="1"/>
    <x v="28"/>
    <x v="1"/>
    <x v="5"/>
    <x v="2"/>
    <x v="1"/>
    <x v="0"/>
    <x v="0"/>
    <x v="0"/>
    <x v="0"/>
    <x v="0"/>
    <x v="0"/>
    <x v="0"/>
  </r>
  <r>
    <x v="1"/>
    <x v="0"/>
    <x v="1"/>
    <x v="1"/>
    <x v="1"/>
    <x v="29"/>
    <x v="1"/>
    <x v="5"/>
    <x v="2"/>
    <x v="1"/>
    <x v="0"/>
    <x v="0"/>
    <x v="0"/>
    <x v="0"/>
    <x v="0"/>
    <x v="0"/>
    <x v="0"/>
  </r>
  <r>
    <x v="1"/>
    <x v="0"/>
    <x v="1"/>
    <x v="1"/>
    <x v="1"/>
    <x v="30"/>
    <x v="1"/>
    <x v="5"/>
    <x v="2"/>
    <x v="1"/>
    <x v="0"/>
    <x v="0"/>
    <x v="0"/>
    <x v="0"/>
    <x v="0"/>
    <x v="0"/>
    <x v="0"/>
  </r>
  <r>
    <x v="1"/>
    <x v="0"/>
    <x v="1"/>
    <x v="1"/>
    <x v="1"/>
    <x v="31"/>
    <x v="1"/>
    <x v="6"/>
    <x v="2"/>
    <x v="1"/>
    <x v="0"/>
    <x v="0"/>
    <x v="0"/>
    <x v="0"/>
    <x v="0"/>
    <x v="0"/>
    <x v="0"/>
  </r>
  <r>
    <x v="1"/>
    <x v="0"/>
    <x v="1"/>
    <x v="1"/>
    <x v="1"/>
    <x v="32"/>
    <x v="1"/>
    <x v="6"/>
    <x v="2"/>
    <x v="1"/>
    <x v="0"/>
    <x v="0"/>
    <x v="0"/>
    <x v="0"/>
    <x v="0"/>
    <x v="0"/>
    <x v="0"/>
  </r>
  <r>
    <x v="1"/>
    <x v="0"/>
    <x v="1"/>
    <x v="1"/>
    <x v="1"/>
    <x v="33"/>
    <x v="1"/>
    <x v="6"/>
    <x v="2"/>
    <x v="1"/>
    <x v="0"/>
    <x v="0"/>
    <x v="0"/>
    <x v="0"/>
    <x v="0"/>
    <x v="0"/>
    <x v="0"/>
  </r>
  <r>
    <x v="1"/>
    <x v="0"/>
    <x v="1"/>
    <x v="1"/>
    <x v="1"/>
    <x v="34"/>
    <x v="1"/>
    <x v="6"/>
    <x v="2"/>
    <x v="1"/>
    <x v="0"/>
    <x v="0"/>
    <x v="0"/>
    <x v="0"/>
    <x v="0"/>
    <x v="0"/>
    <x v="0"/>
  </r>
  <r>
    <x v="1"/>
    <x v="0"/>
    <x v="1"/>
    <x v="1"/>
    <x v="1"/>
    <x v="35"/>
    <x v="1"/>
    <x v="6"/>
    <x v="2"/>
    <x v="1"/>
    <x v="0"/>
    <x v="0"/>
    <x v="0"/>
    <x v="0"/>
    <x v="0"/>
    <x v="0"/>
    <x v="0"/>
  </r>
  <r>
    <x v="1"/>
    <x v="0"/>
    <x v="1"/>
    <x v="1"/>
    <x v="1"/>
    <x v="36"/>
    <x v="1"/>
    <x v="6"/>
    <x v="2"/>
    <x v="1"/>
    <x v="0"/>
    <x v="0"/>
    <x v="0"/>
    <x v="0"/>
    <x v="0"/>
    <x v="0"/>
    <x v="0"/>
  </r>
  <r>
    <x v="1"/>
    <x v="0"/>
    <x v="1"/>
    <x v="1"/>
    <x v="1"/>
    <x v="37"/>
    <x v="1"/>
    <x v="6"/>
    <x v="2"/>
    <x v="1"/>
    <x v="0"/>
    <x v="0"/>
    <x v="0"/>
    <x v="0"/>
    <x v="0"/>
    <x v="0"/>
    <x v="0"/>
  </r>
  <r>
    <x v="1"/>
    <x v="0"/>
    <x v="1"/>
    <x v="1"/>
    <x v="1"/>
    <x v="38"/>
    <x v="1"/>
    <x v="6"/>
    <x v="2"/>
    <x v="1"/>
    <x v="0"/>
    <x v="0"/>
    <x v="0"/>
    <x v="0"/>
    <x v="0"/>
    <x v="0"/>
    <x v="0"/>
  </r>
  <r>
    <x v="1"/>
    <x v="0"/>
    <x v="1"/>
    <x v="1"/>
    <x v="1"/>
    <x v="39"/>
    <x v="1"/>
    <x v="7"/>
    <x v="2"/>
    <x v="1"/>
    <x v="0"/>
    <x v="0"/>
    <x v="0"/>
    <x v="0"/>
    <x v="0"/>
    <x v="0"/>
    <x v="0"/>
  </r>
  <r>
    <x v="1"/>
    <x v="0"/>
    <x v="1"/>
    <x v="1"/>
    <x v="1"/>
    <x v="40"/>
    <x v="1"/>
    <x v="7"/>
    <x v="2"/>
    <x v="1"/>
    <x v="0"/>
    <x v="0"/>
    <x v="0"/>
    <x v="0"/>
    <x v="0"/>
    <x v="0"/>
    <x v="0"/>
  </r>
  <r>
    <x v="1"/>
    <x v="0"/>
    <x v="1"/>
    <x v="1"/>
    <x v="1"/>
    <x v="41"/>
    <x v="1"/>
    <x v="7"/>
    <x v="2"/>
    <x v="1"/>
    <x v="0"/>
    <x v="0"/>
    <x v="0"/>
    <x v="0"/>
    <x v="0"/>
    <x v="0"/>
    <x v="0"/>
  </r>
  <r>
    <x v="1"/>
    <x v="0"/>
    <x v="1"/>
    <x v="1"/>
    <x v="1"/>
    <x v="42"/>
    <x v="1"/>
    <x v="7"/>
    <x v="2"/>
    <x v="1"/>
    <x v="0"/>
    <x v="0"/>
    <x v="0"/>
    <x v="0"/>
    <x v="0"/>
    <x v="0"/>
    <x v="0"/>
  </r>
  <r>
    <x v="1"/>
    <x v="0"/>
    <x v="1"/>
    <x v="1"/>
    <x v="1"/>
    <x v="43"/>
    <x v="1"/>
    <x v="7"/>
    <x v="2"/>
    <x v="1"/>
    <x v="0"/>
    <x v="0"/>
    <x v="0"/>
    <x v="0"/>
    <x v="0"/>
    <x v="0"/>
    <x v="0"/>
  </r>
  <r>
    <x v="1"/>
    <x v="0"/>
    <x v="1"/>
    <x v="1"/>
    <x v="1"/>
    <x v="44"/>
    <x v="1"/>
    <x v="7"/>
    <x v="2"/>
    <x v="1"/>
    <x v="0"/>
    <x v="0"/>
    <x v="0"/>
    <x v="0"/>
    <x v="0"/>
    <x v="0"/>
    <x v="0"/>
  </r>
  <r>
    <x v="1"/>
    <x v="0"/>
    <x v="1"/>
    <x v="1"/>
    <x v="1"/>
    <x v="45"/>
    <x v="1"/>
    <x v="7"/>
    <x v="2"/>
    <x v="1"/>
    <x v="0"/>
    <x v="0"/>
    <x v="0"/>
    <x v="0"/>
    <x v="0"/>
    <x v="0"/>
    <x v="0"/>
  </r>
  <r>
    <x v="1"/>
    <x v="0"/>
    <x v="1"/>
    <x v="1"/>
    <x v="1"/>
    <x v="46"/>
    <x v="1"/>
    <x v="7"/>
    <x v="2"/>
    <x v="1"/>
    <x v="0"/>
    <x v="0"/>
    <x v="0"/>
    <x v="0"/>
    <x v="0"/>
    <x v="0"/>
    <x v="0"/>
  </r>
  <r>
    <x v="1"/>
    <x v="0"/>
    <x v="1"/>
    <x v="1"/>
    <x v="1"/>
    <x v="47"/>
    <x v="1"/>
    <x v="8"/>
    <x v="2"/>
    <x v="1"/>
    <x v="0"/>
    <x v="0"/>
    <x v="0"/>
    <x v="0"/>
    <x v="0"/>
    <x v="0"/>
    <x v="0"/>
  </r>
  <r>
    <x v="1"/>
    <x v="0"/>
    <x v="1"/>
    <x v="1"/>
    <x v="1"/>
    <x v="48"/>
    <x v="1"/>
    <x v="8"/>
    <x v="2"/>
    <x v="1"/>
    <x v="0"/>
    <x v="0"/>
    <x v="0"/>
    <x v="0"/>
    <x v="0"/>
    <x v="0"/>
    <x v="0"/>
  </r>
  <r>
    <x v="1"/>
    <x v="0"/>
    <x v="1"/>
    <x v="1"/>
    <x v="1"/>
    <x v="49"/>
    <x v="1"/>
    <x v="8"/>
    <x v="2"/>
    <x v="1"/>
    <x v="0"/>
    <x v="0"/>
    <x v="0"/>
    <x v="0"/>
    <x v="0"/>
    <x v="0"/>
    <x v="0"/>
  </r>
  <r>
    <x v="1"/>
    <x v="0"/>
    <x v="1"/>
    <x v="1"/>
    <x v="1"/>
    <x v="50"/>
    <x v="1"/>
    <x v="8"/>
    <x v="2"/>
    <x v="1"/>
    <x v="0"/>
    <x v="0"/>
    <x v="0"/>
    <x v="0"/>
    <x v="0"/>
    <x v="0"/>
    <x v="0"/>
  </r>
  <r>
    <x v="1"/>
    <x v="0"/>
    <x v="1"/>
    <x v="1"/>
    <x v="1"/>
    <x v="51"/>
    <x v="1"/>
    <x v="8"/>
    <x v="2"/>
    <x v="1"/>
    <x v="0"/>
    <x v="0"/>
    <x v="0"/>
    <x v="0"/>
    <x v="0"/>
    <x v="0"/>
    <x v="0"/>
  </r>
  <r>
    <x v="1"/>
    <x v="0"/>
    <x v="1"/>
    <x v="1"/>
    <x v="1"/>
    <x v="52"/>
    <x v="1"/>
    <x v="8"/>
    <x v="2"/>
    <x v="1"/>
    <x v="0"/>
    <x v="0"/>
    <x v="0"/>
    <x v="0"/>
    <x v="0"/>
    <x v="0"/>
    <x v="0"/>
  </r>
  <r>
    <x v="1"/>
    <x v="0"/>
    <x v="1"/>
    <x v="1"/>
    <x v="1"/>
    <x v="53"/>
    <x v="1"/>
    <x v="8"/>
    <x v="2"/>
    <x v="1"/>
    <x v="0"/>
    <x v="0"/>
    <x v="0"/>
    <x v="0"/>
    <x v="0"/>
    <x v="0"/>
    <x v="0"/>
  </r>
  <r>
    <x v="1"/>
    <x v="0"/>
    <x v="1"/>
    <x v="1"/>
    <x v="1"/>
    <x v="54"/>
    <x v="1"/>
    <x v="8"/>
    <x v="2"/>
    <x v="1"/>
    <x v="0"/>
    <x v="0"/>
    <x v="0"/>
    <x v="0"/>
    <x v="0"/>
    <x v="0"/>
    <x v="0"/>
  </r>
  <r>
    <x v="1"/>
    <x v="0"/>
    <x v="1"/>
    <x v="1"/>
    <x v="1"/>
    <x v="55"/>
    <x v="1"/>
    <x v="9"/>
    <x v="2"/>
    <x v="1"/>
    <x v="0"/>
    <x v="0"/>
    <x v="0"/>
    <x v="0"/>
    <x v="0"/>
    <x v="0"/>
    <x v="0"/>
  </r>
  <r>
    <x v="1"/>
    <x v="0"/>
    <x v="1"/>
    <x v="1"/>
    <x v="1"/>
    <x v="56"/>
    <x v="1"/>
    <x v="9"/>
    <x v="2"/>
    <x v="1"/>
    <x v="0"/>
    <x v="0"/>
    <x v="0"/>
    <x v="0"/>
    <x v="0"/>
    <x v="0"/>
    <x v="0"/>
  </r>
  <r>
    <x v="1"/>
    <x v="0"/>
    <x v="1"/>
    <x v="1"/>
    <x v="1"/>
    <x v="57"/>
    <x v="1"/>
    <x v="9"/>
    <x v="2"/>
    <x v="1"/>
    <x v="0"/>
    <x v="0"/>
    <x v="0"/>
    <x v="0"/>
    <x v="0"/>
    <x v="0"/>
    <x v="0"/>
  </r>
  <r>
    <x v="1"/>
    <x v="0"/>
    <x v="1"/>
    <x v="1"/>
    <x v="1"/>
    <x v="58"/>
    <x v="1"/>
    <x v="9"/>
    <x v="2"/>
    <x v="1"/>
    <x v="0"/>
    <x v="0"/>
    <x v="0"/>
    <x v="0"/>
    <x v="0"/>
    <x v="0"/>
    <x v="0"/>
  </r>
  <r>
    <x v="1"/>
    <x v="0"/>
    <x v="1"/>
    <x v="1"/>
    <x v="1"/>
    <x v="59"/>
    <x v="1"/>
    <x v="9"/>
    <x v="2"/>
    <x v="1"/>
    <x v="0"/>
    <x v="0"/>
    <x v="0"/>
    <x v="0"/>
    <x v="0"/>
    <x v="0"/>
    <x v="0"/>
  </r>
  <r>
    <x v="1"/>
    <x v="0"/>
    <x v="1"/>
    <x v="1"/>
    <x v="1"/>
    <x v="60"/>
    <x v="1"/>
    <x v="9"/>
    <x v="2"/>
    <x v="1"/>
    <x v="0"/>
    <x v="0"/>
    <x v="0"/>
    <x v="0"/>
    <x v="0"/>
    <x v="0"/>
    <x v="0"/>
  </r>
  <r>
    <x v="1"/>
    <x v="0"/>
    <x v="1"/>
    <x v="1"/>
    <x v="1"/>
    <x v="61"/>
    <x v="1"/>
    <x v="9"/>
    <x v="2"/>
    <x v="1"/>
    <x v="0"/>
    <x v="0"/>
    <x v="0"/>
    <x v="0"/>
    <x v="0"/>
    <x v="0"/>
    <x v="0"/>
  </r>
  <r>
    <x v="1"/>
    <x v="0"/>
    <x v="1"/>
    <x v="1"/>
    <x v="1"/>
    <x v="62"/>
    <x v="1"/>
    <x v="9"/>
    <x v="2"/>
    <x v="1"/>
    <x v="0"/>
    <x v="0"/>
    <x v="0"/>
    <x v="0"/>
    <x v="0"/>
    <x v="0"/>
    <x v="0"/>
  </r>
  <r>
    <x v="1"/>
    <x v="0"/>
    <x v="1"/>
    <x v="1"/>
    <x v="1"/>
    <x v="63"/>
    <x v="1"/>
    <x v="10"/>
    <x v="2"/>
    <x v="1"/>
    <x v="0"/>
    <x v="0"/>
    <x v="0"/>
    <x v="0"/>
    <x v="0"/>
    <x v="0"/>
    <x v="0"/>
  </r>
  <r>
    <x v="1"/>
    <x v="0"/>
    <x v="1"/>
    <x v="1"/>
    <x v="1"/>
    <x v="64"/>
    <x v="1"/>
    <x v="10"/>
    <x v="2"/>
    <x v="1"/>
    <x v="0"/>
    <x v="0"/>
    <x v="0"/>
    <x v="0"/>
    <x v="0"/>
    <x v="0"/>
    <x v="0"/>
  </r>
  <r>
    <x v="1"/>
    <x v="0"/>
    <x v="1"/>
    <x v="1"/>
    <x v="1"/>
    <x v="65"/>
    <x v="1"/>
    <x v="10"/>
    <x v="2"/>
    <x v="1"/>
    <x v="0"/>
    <x v="0"/>
    <x v="0"/>
    <x v="0"/>
    <x v="0"/>
    <x v="0"/>
    <x v="0"/>
  </r>
  <r>
    <x v="1"/>
    <x v="0"/>
    <x v="1"/>
    <x v="1"/>
    <x v="1"/>
    <x v="66"/>
    <x v="1"/>
    <x v="10"/>
    <x v="2"/>
    <x v="1"/>
    <x v="0"/>
    <x v="0"/>
    <x v="0"/>
    <x v="0"/>
    <x v="0"/>
    <x v="0"/>
    <x v="0"/>
  </r>
  <r>
    <x v="1"/>
    <x v="0"/>
    <x v="1"/>
    <x v="1"/>
    <x v="1"/>
    <x v="67"/>
    <x v="1"/>
    <x v="10"/>
    <x v="2"/>
    <x v="1"/>
    <x v="0"/>
    <x v="0"/>
    <x v="0"/>
    <x v="0"/>
    <x v="0"/>
    <x v="0"/>
    <x v="0"/>
  </r>
  <r>
    <x v="1"/>
    <x v="0"/>
    <x v="1"/>
    <x v="1"/>
    <x v="1"/>
    <x v="68"/>
    <x v="1"/>
    <x v="10"/>
    <x v="2"/>
    <x v="1"/>
    <x v="0"/>
    <x v="0"/>
    <x v="0"/>
    <x v="0"/>
    <x v="0"/>
    <x v="0"/>
    <x v="0"/>
  </r>
  <r>
    <x v="1"/>
    <x v="0"/>
    <x v="1"/>
    <x v="1"/>
    <x v="1"/>
    <x v="69"/>
    <x v="1"/>
    <x v="10"/>
    <x v="2"/>
    <x v="1"/>
    <x v="0"/>
    <x v="0"/>
    <x v="0"/>
    <x v="0"/>
    <x v="0"/>
    <x v="0"/>
    <x v="0"/>
  </r>
  <r>
    <x v="1"/>
    <x v="0"/>
    <x v="1"/>
    <x v="1"/>
    <x v="1"/>
    <x v="70"/>
    <x v="1"/>
    <x v="10"/>
    <x v="2"/>
    <x v="1"/>
    <x v="0"/>
    <x v="0"/>
    <x v="0"/>
    <x v="0"/>
    <x v="0"/>
    <x v="0"/>
    <x v="0"/>
  </r>
  <r>
    <x v="1"/>
    <x v="0"/>
    <x v="1"/>
    <x v="1"/>
    <x v="1"/>
    <x v="71"/>
    <x v="1"/>
    <x v="11"/>
    <x v="2"/>
    <x v="1"/>
    <x v="0"/>
    <x v="0"/>
    <x v="0"/>
    <x v="0"/>
    <x v="0"/>
    <x v="0"/>
    <x v="0"/>
  </r>
  <r>
    <x v="1"/>
    <x v="0"/>
    <x v="1"/>
    <x v="1"/>
    <x v="1"/>
    <x v="72"/>
    <x v="1"/>
    <x v="11"/>
    <x v="2"/>
    <x v="1"/>
    <x v="0"/>
    <x v="0"/>
    <x v="0"/>
    <x v="0"/>
    <x v="0"/>
    <x v="0"/>
    <x v="0"/>
  </r>
  <r>
    <x v="1"/>
    <x v="0"/>
    <x v="1"/>
    <x v="1"/>
    <x v="1"/>
    <x v="73"/>
    <x v="1"/>
    <x v="11"/>
    <x v="2"/>
    <x v="1"/>
    <x v="0"/>
    <x v="0"/>
    <x v="0"/>
    <x v="0"/>
    <x v="0"/>
    <x v="0"/>
    <x v="0"/>
  </r>
  <r>
    <x v="1"/>
    <x v="0"/>
    <x v="1"/>
    <x v="1"/>
    <x v="1"/>
    <x v="74"/>
    <x v="1"/>
    <x v="11"/>
    <x v="2"/>
    <x v="1"/>
    <x v="0"/>
    <x v="0"/>
    <x v="0"/>
    <x v="0"/>
    <x v="0"/>
    <x v="0"/>
    <x v="0"/>
  </r>
  <r>
    <x v="1"/>
    <x v="0"/>
    <x v="1"/>
    <x v="1"/>
    <x v="1"/>
    <x v="75"/>
    <x v="1"/>
    <x v="11"/>
    <x v="2"/>
    <x v="1"/>
    <x v="0"/>
    <x v="0"/>
    <x v="0"/>
    <x v="0"/>
    <x v="0"/>
    <x v="0"/>
    <x v="0"/>
  </r>
  <r>
    <x v="1"/>
    <x v="0"/>
    <x v="1"/>
    <x v="1"/>
    <x v="1"/>
    <x v="76"/>
    <x v="1"/>
    <x v="11"/>
    <x v="2"/>
    <x v="1"/>
    <x v="0"/>
    <x v="0"/>
    <x v="0"/>
    <x v="0"/>
    <x v="0"/>
    <x v="0"/>
    <x v="0"/>
  </r>
  <r>
    <x v="1"/>
    <x v="0"/>
    <x v="1"/>
    <x v="1"/>
    <x v="1"/>
    <x v="77"/>
    <x v="1"/>
    <x v="11"/>
    <x v="2"/>
    <x v="1"/>
    <x v="0"/>
    <x v="0"/>
    <x v="0"/>
    <x v="0"/>
    <x v="0"/>
    <x v="0"/>
    <x v="0"/>
  </r>
  <r>
    <x v="1"/>
    <x v="0"/>
    <x v="1"/>
    <x v="1"/>
    <x v="1"/>
    <x v="78"/>
    <x v="1"/>
    <x v="11"/>
    <x v="2"/>
    <x v="1"/>
    <x v="0"/>
    <x v="0"/>
    <x v="0"/>
    <x v="0"/>
    <x v="0"/>
    <x v="0"/>
    <x v="0"/>
  </r>
  <r>
    <x v="1"/>
    <x v="0"/>
    <x v="1"/>
    <x v="1"/>
    <x v="1"/>
    <x v="79"/>
    <x v="1"/>
    <x v="12"/>
    <x v="2"/>
    <x v="1"/>
    <x v="0"/>
    <x v="0"/>
    <x v="0"/>
    <x v="0"/>
    <x v="0"/>
    <x v="0"/>
    <x v="0"/>
  </r>
  <r>
    <x v="1"/>
    <x v="0"/>
    <x v="1"/>
    <x v="1"/>
    <x v="1"/>
    <x v="80"/>
    <x v="1"/>
    <x v="12"/>
    <x v="2"/>
    <x v="1"/>
    <x v="0"/>
    <x v="0"/>
    <x v="0"/>
    <x v="0"/>
    <x v="0"/>
    <x v="0"/>
    <x v="0"/>
  </r>
  <r>
    <x v="1"/>
    <x v="0"/>
    <x v="1"/>
    <x v="1"/>
    <x v="1"/>
    <x v="81"/>
    <x v="1"/>
    <x v="12"/>
    <x v="2"/>
    <x v="1"/>
    <x v="0"/>
    <x v="0"/>
    <x v="0"/>
    <x v="0"/>
    <x v="0"/>
    <x v="0"/>
    <x v="0"/>
  </r>
  <r>
    <x v="1"/>
    <x v="0"/>
    <x v="1"/>
    <x v="1"/>
    <x v="1"/>
    <x v="82"/>
    <x v="1"/>
    <x v="12"/>
    <x v="2"/>
    <x v="1"/>
    <x v="0"/>
    <x v="0"/>
    <x v="0"/>
    <x v="0"/>
    <x v="0"/>
    <x v="0"/>
    <x v="0"/>
  </r>
  <r>
    <x v="1"/>
    <x v="0"/>
    <x v="1"/>
    <x v="1"/>
    <x v="1"/>
    <x v="83"/>
    <x v="1"/>
    <x v="12"/>
    <x v="2"/>
    <x v="1"/>
    <x v="0"/>
    <x v="0"/>
    <x v="0"/>
    <x v="0"/>
    <x v="0"/>
    <x v="0"/>
    <x v="0"/>
  </r>
  <r>
    <x v="1"/>
    <x v="0"/>
    <x v="1"/>
    <x v="1"/>
    <x v="1"/>
    <x v="84"/>
    <x v="1"/>
    <x v="12"/>
    <x v="2"/>
    <x v="1"/>
    <x v="0"/>
    <x v="0"/>
    <x v="0"/>
    <x v="0"/>
    <x v="0"/>
    <x v="0"/>
    <x v="0"/>
  </r>
  <r>
    <x v="1"/>
    <x v="0"/>
    <x v="1"/>
    <x v="1"/>
    <x v="1"/>
    <x v="85"/>
    <x v="1"/>
    <x v="12"/>
    <x v="2"/>
    <x v="1"/>
    <x v="0"/>
    <x v="0"/>
    <x v="0"/>
    <x v="0"/>
    <x v="0"/>
    <x v="0"/>
    <x v="0"/>
  </r>
  <r>
    <x v="1"/>
    <x v="0"/>
    <x v="1"/>
    <x v="1"/>
    <x v="1"/>
    <x v="86"/>
    <x v="1"/>
    <x v="12"/>
    <x v="2"/>
    <x v="1"/>
    <x v="0"/>
    <x v="0"/>
    <x v="0"/>
    <x v="0"/>
    <x v="0"/>
    <x v="0"/>
    <x v="0"/>
  </r>
  <r>
    <x v="1"/>
    <x v="0"/>
    <x v="1"/>
    <x v="1"/>
    <x v="1"/>
    <x v="87"/>
    <x v="1"/>
    <x v="13"/>
    <x v="2"/>
    <x v="1"/>
    <x v="0"/>
    <x v="0"/>
    <x v="0"/>
    <x v="0"/>
    <x v="0"/>
    <x v="0"/>
    <x v="0"/>
  </r>
  <r>
    <x v="1"/>
    <x v="0"/>
    <x v="1"/>
    <x v="1"/>
    <x v="1"/>
    <x v="88"/>
    <x v="1"/>
    <x v="13"/>
    <x v="2"/>
    <x v="1"/>
    <x v="0"/>
    <x v="0"/>
    <x v="0"/>
    <x v="0"/>
    <x v="0"/>
    <x v="0"/>
    <x v="0"/>
  </r>
  <r>
    <x v="1"/>
    <x v="0"/>
    <x v="1"/>
    <x v="1"/>
    <x v="1"/>
    <x v="89"/>
    <x v="1"/>
    <x v="13"/>
    <x v="2"/>
    <x v="1"/>
    <x v="0"/>
    <x v="0"/>
    <x v="0"/>
    <x v="0"/>
    <x v="0"/>
    <x v="0"/>
    <x v="0"/>
  </r>
  <r>
    <x v="1"/>
    <x v="0"/>
    <x v="1"/>
    <x v="1"/>
    <x v="1"/>
    <x v="90"/>
    <x v="1"/>
    <x v="13"/>
    <x v="2"/>
    <x v="1"/>
    <x v="0"/>
    <x v="0"/>
    <x v="0"/>
    <x v="0"/>
    <x v="0"/>
    <x v="0"/>
    <x v="0"/>
  </r>
  <r>
    <x v="1"/>
    <x v="0"/>
    <x v="1"/>
    <x v="1"/>
    <x v="1"/>
    <x v="91"/>
    <x v="1"/>
    <x v="13"/>
    <x v="2"/>
    <x v="1"/>
    <x v="0"/>
    <x v="0"/>
    <x v="0"/>
    <x v="0"/>
    <x v="0"/>
    <x v="0"/>
    <x v="0"/>
  </r>
  <r>
    <x v="1"/>
    <x v="0"/>
    <x v="1"/>
    <x v="1"/>
    <x v="1"/>
    <x v="92"/>
    <x v="1"/>
    <x v="13"/>
    <x v="2"/>
    <x v="1"/>
    <x v="0"/>
    <x v="0"/>
    <x v="0"/>
    <x v="0"/>
    <x v="0"/>
    <x v="0"/>
    <x v="0"/>
  </r>
  <r>
    <x v="1"/>
    <x v="0"/>
    <x v="1"/>
    <x v="1"/>
    <x v="1"/>
    <x v="93"/>
    <x v="1"/>
    <x v="13"/>
    <x v="2"/>
    <x v="1"/>
    <x v="0"/>
    <x v="0"/>
    <x v="0"/>
    <x v="0"/>
    <x v="0"/>
    <x v="0"/>
    <x v="0"/>
  </r>
  <r>
    <x v="1"/>
    <x v="0"/>
    <x v="1"/>
    <x v="1"/>
    <x v="1"/>
    <x v="94"/>
    <x v="1"/>
    <x v="13"/>
    <x v="2"/>
    <x v="1"/>
    <x v="0"/>
    <x v="0"/>
    <x v="0"/>
    <x v="0"/>
    <x v="0"/>
    <x v="0"/>
    <x v="0"/>
  </r>
  <r>
    <x v="1"/>
    <x v="0"/>
    <x v="1"/>
    <x v="1"/>
    <x v="1"/>
    <x v="95"/>
    <x v="1"/>
    <x v="14"/>
    <x v="2"/>
    <x v="1"/>
    <x v="0"/>
    <x v="0"/>
    <x v="0"/>
    <x v="0"/>
    <x v="0"/>
    <x v="0"/>
    <x v="0"/>
  </r>
  <r>
    <x v="1"/>
    <x v="0"/>
    <x v="1"/>
    <x v="1"/>
    <x v="1"/>
    <x v="96"/>
    <x v="1"/>
    <x v="14"/>
    <x v="2"/>
    <x v="1"/>
    <x v="0"/>
    <x v="0"/>
    <x v="0"/>
    <x v="0"/>
    <x v="0"/>
    <x v="0"/>
    <x v="0"/>
  </r>
  <r>
    <x v="1"/>
    <x v="0"/>
    <x v="1"/>
    <x v="1"/>
    <x v="1"/>
    <x v="97"/>
    <x v="1"/>
    <x v="14"/>
    <x v="2"/>
    <x v="1"/>
    <x v="0"/>
    <x v="0"/>
    <x v="0"/>
    <x v="0"/>
    <x v="0"/>
    <x v="0"/>
    <x v="0"/>
  </r>
  <r>
    <x v="1"/>
    <x v="0"/>
    <x v="1"/>
    <x v="1"/>
    <x v="1"/>
    <x v="98"/>
    <x v="1"/>
    <x v="14"/>
    <x v="2"/>
    <x v="1"/>
    <x v="0"/>
    <x v="0"/>
    <x v="0"/>
    <x v="0"/>
    <x v="0"/>
    <x v="0"/>
    <x v="0"/>
  </r>
  <r>
    <x v="1"/>
    <x v="0"/>
    <x v="1"/>
    <x v="1"/>
    <x v="1"/>
    <x v="99"/>
    <x v="1"/>
    <x v="14"/>
    <x v="2"/>
    <x v="1"/>
    <x v="0"/>
    <x v="0"/>
    <x v="0"/>
    <x v="0"/>
    <x v="0"/>
    <x v="0"/>
    <x v="0"/>
  </r>
  <r>
    <x v="1"/>
    <x v="0"/>
    <x v="1"/>
    <x v="1"/>
    <x v="1"/>
    <x v="100"/>
    <x v="1"/>
    <x v="14"/>
    <x v="2"/>
    <x v="1"/>
    <x v="0"/>
    <x v="0"/>
    <x v="0"/>
    <x v="0"/>
    <x v="0"/>
    <x v="0"/>
    <x v="0"/>
  </r>
  <r>
    <x v="1"/>
    <x v="0"/>
    <x v="1"/>
    <x v="1"/>
    <x v="1"/>
    <x v="101"/>
    <x v="1"/>
    <x v="14"/>
    <x v="2"/>
    <x v="1"/>
    <x v="0"/>
    <x v="0"/>
    <x v="0"/>
    <x v="0"/>
    <x v="0"/>
    <x v="0"/>
    <x v="0"/>
  </r>
  <r>
    <x v="1"/>
    <x v="0"/>
    <x v="1"/>
    <x v="1"/>
    <x v="1"/>
    <x v="102"/>
    <x v="1"/>
    <x v="14"/>
    <x v="2"/>
    <x v="1"/>
    <x v="0"/>
    <x v="0"/>
    <x v="0"/>
    <x v="0"/>
    <x v="0"/>
    <x v="0"/>
    <x v="0"/>
  </r>
  <r>
    <x v="1"/>
    <x v="0"/>
    <x v="1"/>
    <x v="1"/>
    <x v="1"/>
    <x v="103"/>
    <x v="1"/>
    <x v="15"/>
    <x v="2"/>
    <x v="1"/>
    <x v="0"/>
    <x v="0"/>
    <x v="0"/>
    <x v="0"/>
    <x v="0"/>
    <x v="0"/>
    <x v="0"/>
  </r>
  <r>
    <x v="1"/>
    <x v="0"/>
    <x v="1"/>
    <x v="1"/>
    <x v="1"/>
    <x v="104"/>
    <x v="1"/>
    <x v="15"/>
    <x v="2"/>
    <x v="1"/>
    <x v="0"/>
    <x v="0"/>
    <x v="0"/>
    <x v="0"/>
    <x v="0"/>
    <x v="0"/>
    <x v="0"/>
  </r>
  <r>
    <x v="1"/>
    <x v="0"/>
    <x v="1"/>
    <x v="1"/>
    <x v="1"/>
    <x v="105"/>
    <x v="1"/>
    <x v="15"/>
    <x v="2"/>
    <x v="1"/>
    <x v="0"/>
    <x v="0"/>
    <x v="0"/>
    <x v="0"/>
    <x v="0"/>
    <x v="0"/>
    <x v="0"/>
  </r>
  <r>
    <x v="1"/>
    <x v="0"/>
    <x v="1"/>
    <x v="1"/>
    <x v="1"/>
    <x v="106"/>
    <x v="1"/>
    <x v="15"/>
    <x v="2"/>
    <x v="1"/>
    <x v="0"/>
    <x v="0"/>
    <x v="0"/>
    <x v="0"/>
    <x v="0"/>
    <x v="0"/>
    <x v="0"/>
  </r>
  <r>
    <x v="1"/>
    <x v="0"/>
    <x v="1"/>
    <x v="1"/>
    <x v="1"/>
    <x v="107"/>
    <x v="1"/>
    <x v="15"/>
    <x v="2"/>
    <x v="1"/>
    <x v="0"/>
    <x v="0"/>
    <x v="0"/>
    <x v="0"/>
    <x v="0"/>
    <x v="0"/>
    <x v="0"/>
  </r>
  <r>
    <x v="1"/>
    <x v="0"/>
    <x v="1"/>
    <x v="1"/>
    <x v="1"/>
    <x v="108"/>
    <x v="1"/>
    <x v="15"/>
    <x v="2"/>
    <x v="1"/>
    <x v="0"/>
    <x v="0"/>
    <x v="0"/>
    <x v="0"/>
    <x v="0"/>
    <x v="0"/>
    <x v="0"/>
  </r>
  <r>
    <x v="1"/>
    <x v="0"/>
    <x v="1"/>
    <x v="1"/>
    <x v="1"/>
    <x v="109"/>
    <x v="1"/>
    <x v="15"/>
    <x v="2"/>
    <x v="1"/>
    <x v="0"/>
    <x v="0"/>
    <x v="0"/>
    <x v="0"/>
    <x v="0"/>
    <x v="0"/>
    <x v="0"/>
  </r>
  <r>
    <x v="1"/>
    <x v="0"/>
    <x v="1"/>
    <x v="1"/>
    <x v="1"/>
    <x v="110"/>
    <x v="1"/>
    <x v="15"/>
    <x v="2"/>
    <x v="1"/>
    <x v="0"/>
    <x v="0"/>
    <x v="0"/>
    <x v="0"/>
    <x v="0"/>
    <x v="0"/>
    <x v="0"/>
  </r>
  <r>
    <x v="1"/>
    <x v="0"/>
    <x v="1"/>
    <x v="1"/>
    <x v="1"/>
    <x v="111"/>
    <x v="1"/>
    <x v="16"/>
    <x v="2"/>
    <x v="1"/>
    <x v="0"/>
    <x v="0"/>
    <x v="0"/>
    <x v="0"/>
    <x v="0"/>
    <x v="0"/>
    <x v="0"/>
  </r>
  <r>
    <x v="1"/>
    <x v="0"/>
    <x v="1"/>
    <x v="1"/>
    <x v="1"/>
    <x v="112"/>
    <x v="1"/>
    <x v="16"/>
    <x v="2"/>
    <x v="1"/>
    <x v="0"/>
    <x v="0"/>
    <x v="0"/>
    <x v="0"/>
    <x v="0"/>
    <x v="0"/>
    <x v="0"/>
  </r>
  <r>
    <x v="1"/>
    <x v="0"/>
    <x v="1"/>
    <x v="1"/>
    <x v="1"/>
    <x v="113"/>
    <x v="1"/>
    <x v="16"/>
    <x v="2"/>
    <x v="1"/>
    <x v="0"/>
    <x v="0"/>
    <x v="0"/>
    <x v="0"/>
    <x v="0"/>
    <x v="0"/>
    <x v="0"/>
  </r>
  <r>
    <x v="1"/>
    <x v="0"/>
    <x v="1"/>
    <x v="1"/>
    <x v="1"/>
    <x v="114"/>
    <x v="1"/>
    <x v="16"/>
    <x v="2"/>
    <x v="1"/>
    <x v="0"/>
    <x v="0"/>
    <x v="0"/>
    <x v="0"/>
    <x v="0"/>
    <x v="0"/>
    <x v="0"/>
  </r>
  <r>
    <x v="1"/>
    <x v="0"/>
    <x v="1"/>
    <x v="1"/>
    <x v="1"/>
    <x v="115"/>
    <x v="1"/>
    <x v="16"/>
    <x v="2"/>
    <x v="1"/>
    <x v="0"/>
    <x v="0"/>
    <x v="0"/>
    <x v="0"/>
    <x v="0"/>
    <x v="0"/>
    <x v="0"/>
  </r>
  <r>
    <x v="1"/>
    <x v="0"/>
    <x v="1"/>
    <x v="1"/>
    <x v="1"/>
    <x v="116"/>
    <x v="1"/>
    <x v="16"/>
    <x v="2"/>
    <x v="1"/>
    <x v="0"/>
    <x v="0"/>
    <x v="0"/>
    <x v="0"/>
    <x v="0"/>
    <x v="0"/>
    <x v="0"/>
  </r>
  <r>
    <x v="1"/>
    <x v="0"/>
    <x v="1"/>
    <x v="1"/>
    <x v="1"/>
    <x v="117"/>
    <x v="1"/>
    <x v="16"/>
    <x v="2"/>
    <x v="1"/>
    <x v="0"/>
    <x v="0"/>
    <x v="0"/>
    <x v="0"/>
    <x v="0"/>
    <x v="0"/>
    <x v="0"/>
  </r>
  <r>
    <x v="1"/>
    <x v="0"/>
    <x v="1"/>
    <x v="1"/>
    <x v="1"/>
    <x v="118"/>
    <x v="1"/>
    <x v="16"/>
    <x v="2"/>
    <x v="1"/>
    <x v="0"/>
    <x v="0"/>
    <x v="0"/>
    <x v="0"/>
    <x v="0"/>
    <x v="0"/>
    <x v="0"/>
  </r>
  <r>
    <x v="1"/>
    <x v="0"/>
    <x v="1"/>
    <x v="1"/>
    <x v="1"/>
    <x v="119"/>
    <x v="1"/>
    <x v="17"/>
    <x v="2"/>
    <x v="1"/>
    <x v="0"/>
    <x v="0"/>
    <x v="0"/>
    <x v="0"/>
    <x v="0"/>
    <x v="0"/>
    <x v="0"/>
  </r>
  <r>
    <x v="1"/>
    <x v="0"/>
    <x v="1"/>
    <x v="1"/>
    <x v="1"/>
    <x v="120"/>
    <x v="1"/>
    <x v="17"/>
    <x v="2"/>
    <x v="1"/>
    <x v="0"/>
    <x v="0"/>
    <x v="0"/>
    <x v="0"/>
    <x v="0"/>
    <x v="0"/>
    <x v="0"/>
  </r>
  <r>
    <x v="1"/>
    <x v="0"/>
    <x v="1"/>
    <x v="1"/>
    <x v="1"/>
    <x v="121"/>
    <x v="1"/>
    <x v="17"/>
    <x v="2"/>
    <x v="1"/>
    <x v="0"/>
    <x v="0"/>
    <x v="0"/>
    <x v="0"/>
    <x v="0"/>
    <x v="0"/>
    <x v="0"/>
  </r>
  <r>
    <x v="1"/>
    <x v="0"/>
    <x v="1"/>
    <x v="1"/>
    <x v="1"/>
    <x v="122"/>
    <x v="1"/>
    <x v="17"/>
    <x v="2"/>
    <x v="1"/>
    <x v="0"/>
    <x v="0"/>
    <x v="0"/>
    <x v="0"/>
    <x v="0"/>
    <x v="0"/>
    <x v="0"/>
  </r>
  <r>
    <x v="1"/>
    <x v="0"/>
    <x v="1"/>
    <x v="1"/>
    <x v="1"/>
    <x v="123"/>
    <x v="1"/>
    <x v="17"/>
    <x v="2"/>
    <x v="1"/>
    <x v="0"/>
    <x v="0"/>
    <x v="0"/>
    <x v="0"/>
    <x v="0"/>
    <x v="0"/>
    <x v="0"/>
  </r>
  <r>
    <x v="1"/>
    <x v="0"/>
    <x v="1"/>
    <x v="1"/>
    <x v="1"/>
    <x v="124"/>
    <x v="1"/>
    <x v="17"/>
    <x v="2"/>
    <x v="1"/>
    <x v="0"/>
    <x v="0"/>
    <x v="0"/>
    <x v="0"/>
    <x v="0"/>
    <x v="0"/>
    <x v="0"/>
  </r>
  <r>
    <x v="1"/>
    <x v="0"/>
    <x v="1"/>
    <x v="1"/>
    <x v="1"/>
    <x v="125"/>
    <x v="1"/>
    <x v="17"/>
    <x v="2"/>
    <x v="1"/>
    <x v="0"/>
    <x v="0"/>
    <x v="0"/>
    <x v="0"/>
    <x v="0"/>
    <x v="0"/>
    <x v="0"/>
  </r>
  <r>
    <x v="1"/>
    <x v="0"/>
    <x v="1"/>
    <x v="1"/>
    <x v="1"/>
    <x v="126"/>
    <x v="1"/>
    <x v="17"/>
    <x v="2"/>
    <x v="1"/>
    <x v="0"/>
    <x v="0"/>
    <x v="0"/>
    <x v="0"/>
    <x v="0"/>
    <x v="0"/>
    <x v="0"/>
  </r>
  <r>
    <x v="1"/>
    <x v="0"/>
    <x v="1"/>
    <x v="1"/>
    <x v="1"/>
    <x v="127"/>
    <x v="1"/>
    <x v="18"/>
    <x v="2"/>
    <x v="1"/>
    <x v="0"/>
    <x v="0"/>
    <x v="0"/>
    <x v="0"/>
    <x v="0"/>
    <x v="0"/>
    <x v="0"/>
  </r>
  <r>
    <x v="1"/>
    <x v="0"/>
    <x v="1"/>
    <x v="1"/>
    <x v="1"/>
    <x v="128"/>
    <x v="1"/>
    <x v="18"/>
    <x v="2"/>
    <x v="1"/>
    <x v="0"/>
    <x v="0"/>
    <x v="0"/>
    <x v="0"/>
    <x v="0"/>
    <x v="0"/>
    <x v="0"/>
  </r>
  <r>
    <x v="1"/>
    <x v="0"/>
    <x v="1"/>
    <x v="1"/>
    <x v="1"/>
    <x v="129"/>
    <x v="1"/>
    <x v="18"/>
    <x v="2"/>
    <x v="1"/>
    <x v="0"/>
    <x v="0"/>
    <x v="0"/>
    <x v="0"/>
    <x v="0"/>
    <x v="0"/>
    <x v="0"/>
  </r>
  <r>
    <x v="1"/>
    <x v="0"/>
    <x v="1"/>
    <x v="1"/>
    <x v="1"/>
    <x v="130"/>
    <x v="1"/>
    <x v="18"/>
    <x v="2"/>
    <x v="1"/>
    <x v="0"/>
    <x v="0"/>
    <x v="0"/>
    <x v="0"/>
    <x v="0"/>
    <x v="0"/>
    <x v="0"/>
  </r>
  <r>
    <x v="1"/>
    <x v="0"/>
    <x v="1"/>
    <x v="1"/>
    <x v="1"/>
    <x v="131"/>
    <x v="1"/>
    <x v="18"/>
    <x v="2"/>
    <x v="1"/>
    <x v="0"/>
    <x v="0"/>
    <x v="0"/>
    <x v="0"/>
    <x v="0"/>
    <x v="0"/>
    <x v="0"/>
  </r>
  <r>
    <x v="1"/>
    <x v="0"/>
    <x v="1"/>
    <x v="1"/>
    <x v="1"/>
    <x v="132"/>
    <x v="1"/>
    <x v="18"/>
    <x v="2"/>
    <x v="1"/>
    <x v="0"/>
    <x v="0"/>
    <x v="0"/>
    <x v="0"/>
    <x v="0"/>
    <x v="0"/>
    <x v="0"/>
  </r>
  <r>
    <x v="1"/>
    <x v="0"/>
    <x v="1"/>
    <x v="1"/>
    <x v="1"/>
    <x v="133"/>
    <x v="1"/>
    <x v="18"/>
    <x v="2"/>
    <x v="1"/>
    <x v="0"/>
    <x v="0"/>
    <x v="0"/>
    <x v="0"/>
    <x v="0"/>
    <x v="0"/>
    <x v="0"/>
  </r>
  <r>
    <x v="1"/>
    <x v="0"/>
    <x v="1"/>
    <x v="1"/>
    <x v="1"/>
    <x v="134"/>
    <x v="1"/>
    <x v="18"/>
    <x v="2"/>
    <x v="1"/>
    <x v="0"/>
    <x v="0"/>
    <x v="0"/>
    <x v="0"/>
    <x v="0"/>
    <x v="0"/>
    <x v="0"/>
  </r>
  <r>
    <x v="1"/>
    <x v="0"/>
    <x v="1"/>
    <x v="1"/>
    <x v="1"/>
    <x v="135"/>
    <x v="1"/>
    <x v="19"/>
    <x v="2"/>
    <x v="1"/>
    <x v="0"/>
    <x v="0"/>
    <x v="0"/>
    <x v="0"/>
    <x v="0"/>
    <x v="0"/>
    <x v="0"/>
  </r>
  <r>
    <x v="1"/>
    <x v="0"/>
    <x v="1"/>
    <x v="1"/>
    <x v="1"/>
    <x v="136"/>
    <x v="1"/>
    <x v="19"/>
    <x v="2"/>
    <x v="1"/>
    <x v="0"/>
    <x v="0"/>
    <x v="0"/>
    <x v="0"/>
    <x v="0"/>
    <x v="0"/>
    <x v="0"/>
  </r>
  <r>
    <x v="1"/>
    <x v="0"/>
    <x v="1"/>
    <x v="1"/>
    <x v="1"/>
    <x v="137"/>
    <x v="1"/>
    <x v="19"/>
    <x v="2"/>
    <x v="1"/>
    <x v="0"/>
    <x v="0"/>
    <x v="0"/>
    <x v="0"/>
    <x v="0"/>
    <x v="0"/>
    <x v="0"/>
  </r>
  <r>
    <x v="1"/>
    <x v="0"/>
    <x v="1"/>
    <x v="1"/>
    <x v="1"/>
    <x v="138"/>
    <x v="1"/>
    <x v="19"/>
    <x v="2"/>
    <x v="1"/>
    <x v="0"/>
    <x v="0"/>
    <x v="0"/>
    <x v="0"/>
    <x v="0"/>
    <x v="0"/>
    <x v="0"/>
  </r>
  <r>
    <x v="1"/>
    <x v="0"/>
    <x v="1"/>
    <x v="1"/>
    <x v="1"/>
    <x v="139"/>
    <x v="1"/>
    <x v="19"/>
    <x v="2"/>
    <x v="1"/>
    <x v="0"/>
    <x v="0"/>
    <x v="0"/>
    <x v="0"/>
    <x v="0"/>
    <x v="0"/>
    <x v="0"/>
  </r>
  <r>
    <x v="1"/>
    <x v="0"/>
    <x v="1"/>
    <x v="1"/>
    <x v="1"/>
    <x v="140"/>
    <x v="1"/>
    <x v="19"/>
    <x v="2"/>
    <x v="1"/>
    <x v="0"/>
    <x v="0"/>
    <x v="0"/>
    <x v="0"/>
    <x v="0"/>
    <x v="0"/>
    <x v="0"/>
  </r>
  <r>
    <x v="1"/>
    <x v="0"/>
    <x v="1"/>
    <x v="1"/>
    <x v="1"/>
    <x v="141"/>
    <x v="1"/>
    <x v="19"/>
    <x v="2"/>
    <x v="1"/>
    <x v="0"/>
    <x v="0"/>
    <x v="0"/>
    <x v="0"/>
    <x v="0"/>
    <x v="0"/>
    <x v="0"/>
  </r>
  <r>
    <x v="1"/>
    <x v="0"/>
    <x v="1"/>
    <x v="1"/>
    <x v="1"/>
    <x v="142"/>
    <x v="1"/>
    <x v="19"/>
    <x v="2"/>
    <x v="1"/>
    <x v="0"/>
    <x v="0"/>
    <x v="0"/>
    <x v="0"/>
    <x v="0"/>
    <x v="0"/>
    <x v="0"/>
  </r>
  <r>
    <x v="1"/>
    <x v="0"/>
    <x v="1"/>
    <x v="1"/>
    <x v="1"/>
    <x v="143"/>
    <x v="1"/>
    <x v="20"/>
    <x v="2"/>
    <x v="1"/>
    <x v="0"/>
    <x v="0"/>
    <x v="0"/>
    <x v="0"/>
    <x v="0"/>
    <x v="0"/>
    <x v="0"/>
  </r>
  <r>
    <x v="1"/>
    <x v="0"/>
    <x v="1"/>
    <x v="1"/>
    <x v="1"/>
    <x v="144"/>
    <x v="1"/>
    <x v="20"/>
    <x v="2"/>
    <x v="1"/>
    <x v="0"/>
    <x v="0"/>
    <x v="0"/>
    <x v="0"/>
    <x v="0"/>
    <x v="0"/>
    <x v="0"/>
  </r>
  <r>
    <x v="1"/>
    <x v="0"/>
    <x v="1"/>
    <x v="1"/>
    <x v="1"/>
    <x v="145"/>
    <x v="1"/>
    <x v="20"/>
    <x v="2"/>
    <x v="1"/>
    <x v="0"/>
    <x v="0"/>
    <x v="0"/>
    <x v="0"/>
    <x v="0"/>
    <x v="0"/>
    <x v="0"/>
  </r>
  <r>
    <x v="1"/>
    <x v="0"/>
    <x v="1"/>
    <x v="1"/>
    <x v="1"/>
    <x v="146"/>
    <x v="1"/>
    <x v="20"/>
    <x v="2"/>
    <x v="1"/>
    <x v="0"/>
    <x v="0"/>
    <x v="0"/>
    <x v="0"/>
    <x v="0"/>
    <x v="0"/>
    <x v="0"/>
  </r>
  <r>
    <x v="1"/>
    <x v="0"/>
    <x v="1"/>
    <x v="1"/>
    <x v="1"/>
    <x v="147"/>
    <x v="1"/>
    <x v="20"/>
    <x v="2"/>
    <x v="1"/>
    <x v="0"/>
    <x v="0"/>
    <x v="0"/>
    <x v="0"/>
    <x v="0"/>
    <x v="0"/>
    <x v="0"/>
  </r>
  <r>
    <x v="1"/>
    <x v="0"/>
    <x v="1"/>
    <x v="1"/>
    <x v="1"/>
    <x v="148"/>
    <x v="1"/>
    <x v="20"/>
    <x v="2"/>
    <x v="1"/>
    <x v="0"/>
    <x v="0"/>
    <x v="0"/>
    <x v="0"/>
    <x v="0"/>
    <x v="0"/>
    <x v="0"/>
  </r>
  <r>
    <x v="1"/>
    <x v="0"/>
    <x v="1"/>
    <x v="1"/>
    <x v="1"/>
    <x v="149"/>
    <x v="1"/>
    <x v="20"/>
    <x v="2"/>
    <x v="1"/>
    <x v="0"/>
    <x v="0"/>
    <x v="0"/>
    <x v="0"/>
    <x v="0"/>
    <x v="0"/>
    <x v="0"/>
  </r>
  <r>
    <x v="1"/>
    <x v="0"/>
    <x v="1"/>
    <x v="1"/>
    <x v="1"/>
    <x v="150"/>
    <x v="1"/>
    <x v="20"/>
    <x v="2"/>
    <x v="1"/>
    <x v="0"/>
    <x v="0"/>
    <x v="0"/>
    <x v="0"/>
    <x v="0"/>
    <x v="0"/>
    <x v="0"/>
  </r>
  <r>
    <x v="1"/>
    <x v="0"/>
    <x v="1"/>
    <x v="1"/>
    <x v="1"/>
    <x v="151"/>
    <x v="1"/>
    <x v="21"/>
    <x v="2"/>
    <x v="1"/>
    <x v="0"/>
    <x v="0"/>
    <x v="0"/>
    <x v="0"/>
    <x v="0"/>
    <x v="0"/>
    <x v="0"/>
  </r>
  <r>
    <x v="1"/>
    <x v="0"/>
    <x v="1"/>
    <x v="1"/>
    <x v="1"/>
    <x v="152"/>
    <x v="1"/>
    <x v="21"/>
    <x v="2"/>
    <x v="1"/>
    <x v="0"/>
    <x v="0"/>
    <x v="0"/>
    <x v="0"/>
    <x v="0"/>
    <x v="0"/>
    <x v="0"/>
  </r>
  <r>
    <x v="1"/>
    <x v="0"/>
    <x v="1"/>
    <x v="1"/>
    <x v="1"/>
    <x v="153"/>
    <x v="1"/>
    <x v="21"/>
    <x v="2"/>
    <x v="1"/>
    <x v="0"/>
    <x v="0"/>
    <x v="0"/>
    <x v="0"/>
    <x v="0"/>
    <x v="0"/>
    <x v="0"/>
  </r>
  <r>
    <x v="1"/>
    <x v="0"/>
    <x v="1"/>
    <x v="1"/>
    <x v="1"/>
    <x v="154"/>
    <x v="1"/>
    <x v="21"/>
    <x v="2"/>
    <x v="1"/>
    <x v="0"/>
    <x v="0"/>
    <x v="0"/>
    <x v="0"/>
    <x v="0"/>
    <x v="0"/>
    <x v="0"/>
  </r>
  <r>
    <x v="1"/>
    <x v="0"/>
    <x v="1"/>
    <x v="1"/>
    <x v="1"/>
    <x v="155"/>
    <x v="1"/>
    <x v="21"/>
    <x v="2"/>
    <x v="1"/>
    <x v="0"/>
    <x v="0"/>
    <x v="0"/>
    <x v="0"/>
    <x v="0"/>
    <x v="0"/>
    <x v="0"/>
  </r>
  <r>
    <x v="1"/>
    <x v="0"/>
    <x v="1"/>
    <x v="1"/>
    <x v="1"/>
    <x v="156"/>
    <x v="1"/>
    <x v="21"/>
    <x v="2"/>
    <x v="1"/>
    <x v="0"/>
    <x v="0"/>
    <x v="0"/>
    <x v="0"/>
    <x v="0"/>
    <x v="0"/>
    <x v="0"/>
  </r>
  <r>
    <x v="1"/>
    <x v="0"/>
    <x v="1"/>
    <x v="1"/>
    <x v="1"/>
    <x v="157"/>
    <x v="1"/>
    <x v="21"/>
    <x v="2"/>
    <x v="1"/>
    <x v="0"/>
    <x v="0"/>
    <x v="0"/>
    <x v="0"/>
    <x v="0"/>
    <x v="0"/>
    <x v="0"/>
  </r>
  <r>
    <x v="1"/>
    <x v="0"/>
    <x v="1"/>
    <x v="1"/>
    <x v="1"/>
    <x v="158"/>
    <x v="1"/>
    <x v="21"/>
    <x v="2"/>
    <x v="1"/>
    <x v="0"/>
    <x v="0"/>
    <x v="0"/>
    <x v="0"/>
    <x v="0"/>
    <x v="0"/>
    <x v="0"/>
  </r>
  <r>
    <x v="1"/>
    <x v="0"/>
    <x v="1"/>
    <x v="1"/>
    <x v="1"/>
    <x v="159"/>
    <x v="1"/>
    <x v="22"/>
    <x v="2"/>
    <x v="1"/>
    <x v="0"/>
    <x v="0"/>
    <x v="0"/>
    <x v="0"/>
    <x v="0"/>
    <x v="0"/>
    <x v="0"/>
  </r>
  <r>
    <x v="1"/>
    <x v="0"/>
    <x v="1"/>
    <x v="1"/>
    <x v="1"/>
    <x v="160"/>
    <x v="1"/>
    <x v="22"/>
    <x v="2"/>
    <x v="1"/>
    <x v="0"/>
    <x v="0"/>
    <x v="0"/>
    <x v="0"/>
    <x v="0"/>
    <x v="0"/>
    <x v="0"/>
  </r>
  <r>
    <x v="1"/>
    <x v="0"/>
    <x v="1"/>
    <x v="1"/>
    <x v="1"/>
    <x v="161"/>
    <x v="1"/>
    <x v="22"/>
    <x v="2"/>
    <x v="1"/>
    <x v="0"/>
    <x v="0"/>
    <x v="0"/>
    <x v="0"/>
    <x v="0"/>
    <x v="0"/>
    <x v="0"/>
  </r>
  <r>
    <x v="1"/>
    <x v="0"/>
    <x v="1"/>
    <x v="1"/>
    <x v="1"/>
    <x v="162"/>
    <x v="1"/>
    <x v="22"/>
    <x v="2"/>
    <x v="1"/>
    <x v="0"/>
    <x v="0"/>
    <x v="0"/>
    <x v="0"/>
    <x v="0"/>
    <x v="0"/>
    <x v="0"/>
  </r>
  <r>
    <x v="1"/>
    <x v="0"/>
    <x v="1"/>
    <x v="1"/>
    <x v="1"/>
    <x v="163"/>
    <x v="1"/>
    <x v="22"/>
    <x v="2"/>
    <x v="1"/>
    <x v="0"/>
    <x v="0"/>
    <x v="0"/>
    <x v="0"/>
    <x v="0"/>
    <x v="0"/>
    <x v="0"/>
  </r>
  <r>
    <x v="1"/>
    <x v="0"/>
    <x v="1"/>
    <x v="1"/>
    <x v="1"/>
    <x v="164"/>
    <x v="1"/>
    <x v="22"/>
    <x v="2"/>
    <x v="1"/>
    <x v="0"/>
    <x v="0"/>
    <x v="0"/>
    <x v="0"/>
    <x v="0"/>
    <x v="0"/>
    <x v="0"/>
  </r>
  <r>
    <x v="1"/>
    <x v="0"/>
    <x v="1"/>
    <x v="1"/>
    <x v="1"/>
    <x v="165"/>
    <x v="1"/>
    <x v="22"/>
    <x v="2"/>
    <x v="1"/>
    <x v="0"/>
    <x v="0"/>
    <x v="0"/>
    <x v="0"/>
    <x v="0"/>
    <x v="0"/>
    <x v="0"/>
  </r>
  <r>
    <x v="1"/>
    <x v="0"/>
    <x v="1"/>
    <x v="1"/>
    <x v="1"/>
    <x v="166"/>
    <x v="1"/>
    <x v="22"/>
    <x v="2"/>
    <x v="1"/>
    <x v="0"/>
    <x v="0"/>
    <x v="0"/>
    <x v="0"/>
    <x v="0"/>
    <x v="0"/>
    <x v="0"/>
  </r>
  <r>
    <x v="1"/>
    <x v="0"/>
    <x v="1"/>
    <x v="1"/>
    <x v="1"/>
    <x v="167"/>
    <x v="1"/>
    <x v="23"/>
    <x v="2"/>
    <x v="1"/>
    <x v="0"/>
    <x v="0"/>
    <x v="0"/>
    <x v="0"/>
    <x v="0"/>
    <x v="0"/>
    <x v="0"/>
  </r>
  <r>
    <x v="1"/>
    <x v="0"/>
    <x v="1"/>
    <x v="1"/>
    <x v="1"/>
    <x v="168"/>
    <x v="1"/>
    <x v="23"/>
    <x v="2"/>
    <x v="1"/>
    <x v="0"/>
    <x v="0"/>
    <x v="0"/>
    <x v="0"/>
    <x v="0"/>
    <x v="0"/>
    <x v="0"/>
  </r>
  <r>
    <x v="1"/>
    <x v="0"/>
    <x v="1"/>
    <x v="1"/>
    <x v="1"/>
    <x v="169"/>
    <x v="1"/>
    <x v="23"/>
    <x v="2"/>
    <x v="1"/>
    <x v="0"/>
    <x v="0"/>
    <x v="0"/>
    <x v="0"/>
    <x v="0"/>
    <x v="0"/>
    <x v="0"/>
  </r>
  <r>
    <x v="1"/>
    <x v="0"/>
    <x v="1"/>
    <x v="1"/>
    <x v="1"/>
    <x v="170"/>
    <x v="1"/>
    <x v="23"/>
    <x v="2"/>
    <x v="1"/>
    <x v="0"/>
    <x v="0"/>
    <x v="0"/>
    <x v="0"/>
    <x v="0"/>
    <x v="0"/>
    <x v="0"/>
  </r>
  <r>
    <x v="1"/>
    <x v="0"/>
    <x v="1"/>
    <x v="1"/>
    <x v="1"/>
    <x v="171"/>
    <x v="1"/>
    <x v="23"/>
    <x v="2"/>
    <x v="1"/>
    <x v="0"/>
    <x v="0"/>
    <x v="0"/>
    <x v="0"/>
    <x v="0"/>
    <x v="0"/>
    <x v="0"/>
  </r>
  <r>
    <x v="1"/>
    <x v="0"/>
    <x v="1"/>
    <x v="1"/>
    <x v="1"/>
    <x v="172"/>
    <x v="1"/>
    <x v="23"/>
    <x v="2"/>
    <x v="1"/>
    <x v="0"/>
    <x v="0"/>
    <x v="0"/>
    <x v="0"/>
    <x v="0"/>
    <x v="0"/>
    <x v="0"/>
  </r>
  <r>
    <x v="1"/>
    <x v="0"/>
    <x v="1"/>
    <x v="1"/>
    <x v="1"/>
    <x v="173"/>
    <x v="1"/>
    <x v="23"/>
    <x v="2"/>
    <x v="1"/>
    <x v="0"/>
    <x v="0"/>
    <x v="0"/>
    <x v="0"/>
    <x v="0"/>
    <x v="0"/>
    <x v="0"/>
  </r>
  <r>
    <x v="1"/>
    <x v="0"/>
    <x v="1"/>
    <x v="1"/>
    <x v="1"/>
    <x v="174"/>
    <x v="1"/>
    <x v="23"/>
    <x v="2"/>
    <x v="1"/>
    <x v="0"/>
    <x v="0"/>
    <x v="0"/>
    <x v="0"/>
    <x v="0"/>
    <x v="0"/>
    <x v="0"/>
  </r>
  <r>
    <x v="1"/>
    <x v="0"/>
    <x v="1"/>
    <x v="1"/>
    <x v="1"/>
    <x v="175"/>
    <x v="1"/>
    <x v="24"/>
    <x v="2"/>
    <x v="1"/>
    <x v="0"/>
    <x v="0"/>
    <x v="0"/>
    <x v="0"/>
    <x v="0"/>
    <x v="0"/>
    <x v="0"/>
  </r>
  <r>
    <x v="1"/>
    <x v="0"/>
    <x v="1"/>
    <x v="1"/>
    <x v="1"/>
    <x v="176"/>
    <x v="1"/>
    <x v="24"/>
    <x v="2"/>
    <x v="1"/>
    <x v="0"/>
    <x v="0"/>
    <x v="0"/>
    <x v="0"/>
    <x v="0"/>
    <x v="0"/>
    <x v="0"/>
  </r>
  <r>
    <x v="1"/>
    <x v="0"/>
    <x v="1"/>
    <x v="1"/>
    <x v="1"/>
    <x v="177"/>
    <x v="1"/>
    <x v="24"/>
    <x v="2"/>
    <x v="1"/>
    <x v="0"/>
    <x v="0"/>
    <x v="0"/>
    <x v="0"/>
    <x v="0"/>
    <x v="0"/>
    <x v="0"/>
  </r>
  <r>
    <x v="1"/>
    <x v="0"/>
    <x v="1"/>
    <x v="1"/>
    <x v="1"/>
    <x v="178"/>
    <x v="1"/>
    <x v="24"/>
    <x v="2"/>
    <x v="1"/>
    <x v="0"/>
    <x v="0"/>
    <x v="0"/>
    <x v="0"/>
    <x v="0"/>
    <x v="0"/>
    <x v="0"/>
  </r>
  <r>
    <x v="1"/>
    <x v="0"/>
    <x v="1"/>
    <x v="1"/>
    <x v="1"/>
    <x v="179"/>
    <x v="1"/>
    <x v="24"/>
    <x v="2"/>
    <x v="1"/>
    <x v="0"/>
    <x v="0"/>
    <x v="0"/>
    <x v="0"/>
    <x v="0"/>
    <x v="0"/>
    <x v="0"/>
  </r>
  <r>
    <x v="1"/>
    <x v="0"/>
    <x v="1"/>
    <x v="1"/>
    <x v="1"/>
    <x v="180"/>
    <x v="1"/>
    <x v="25"/>
    <x v="2"/>
    <x v="1"/>
    <x v="0"/>
    <x v="0"/>
    <x v="0"/>
    <x v="0"/>
    <x v="0"/>
    <x v="0"/>
    <x v="0"/>
  </r>
  <r>
    <x v="1"/>
    <x v="0"/>
    <x v="1"/>
    <x v="1"/>
    <x v="1"/>
    <x v="181"/>
    <x v="1"/>
    <x v="25"/>
    <x v="2"/>
    <x v="1"/>
    <x v="0"/>
    <x v="0"/>
    <x v="0"/>
    <x v="0"/>
    <x v="0"/>
    <x v="0"/>
    <x v="0"/>
  </r>
  <r>
    <x v="1"/>
    <x v="0"/>
    <x v="1"/>
    <x v="1"/>
    <x v="1"/>
    <x v="182"/>
    <x v="1"/>
    <x v="25"/>
    <x v="2"/>
    <x v="1"/>
    <x v="0"/>
    <x v="0"/>
    <x v="0"/>
    <x v="0"/>
    <x v="0"/>
    <x v="0"/>
    <x v="0"/>
  </r>
  <r>
    <x v="1"/>
    <x v="0"/>
    <x v="1"/>
    <x v="1"/>
    <x v="1"/>
    <x v="183"/>
    <x v="1"/>
    <x v="25"/>
    <x v="2"/>
    <x v="1"/>
    <x v="0"/>
    <x v="0"/>
    <x v="0"/>
    <x v="0"/>
    <x v="0"/>
    <x v="0"/>
    <x v="0"/>
  </r>
  <r>
    <x v="1"/>
    <x v="0"/>
    <x v="1"/>
    <x v="1"/>
    <x v="1"/>
    <x v="184"/>
    <x v="1"/>
    <x v="25"/>
    <x v="2"/>
    <x v="1"/>
    <x v="0"/>
    <x v="0"/>
    <x v="0"/>
    <x v="0"/>
    <x v="0"/>
    <x v="0"/>
    <x v="0"/>
  </r>
  <r>
    <x v="1"/>
    <x v="0"/>
    <x v="1"/>
    <x v="1"/>
    <x v="1"/>
    <x v="185"/>
    <x v="1"/>
    <x v="25"/>
    <x v="2"/>
    <x v="1"/>
    <x v="0"/>
    <x v="0"/>
    <x v="0"/>
    <x v="0"/>
    <x v="0"/>
    <x v="0"/>
    <x v="0"/>
  </r>
  <r>
    <x v="1"/>
    <x v="0"/>
    <x v="1"/>
    <x v="1"/>
    <x v="1"/>
    <x v="186"/>
    <x v="2"/>
    <x v="25"/>
    <x v="2"/>
    <x v="2"/>
    <x v="0"/>
    <x v="0"/>
    <x v="0"/>
    <x v="0"/>
    <x v="0"/>
    <x v="0"/>
    <x v="0"/>
  </r>
  <r>
    <x v="1"/>
    <x v="0"/>
    <x v="1"/>
    <x v="1"/>
    <x v="1"/>
    <x v="187"/>
    <x v="1"/>
    <x v="25"/>
    <x v="2"/>
    <x v="1"/>
    <x v="0"/>
    <x v="0"/>
    <x v="0"/>
    <x v="0"/>
    <x v="0"/>
    <x v="0"/>
    <x v="0"/>
  </r>
  <r>
    <x v="1"/>
    <x v="0"/>
    <x v="1"/>
    <x v="1"/>
    <x v="1"/>
    <x v="188"/>
    <x v="1"/>
    <x v="26"/>
    <x v="2"/>
    <x v="1"/>
    <x v="0"/>
    <x v="0"/>
    <x v="0"/>
    <x v="0"/>
    <x v="0"/>
    <x v="0"/>
    <x v="0"/>
  </r>
  <r>
    <x v="1"/>
    <x v="0"/>
    <x v="1"/>
    <x v="1"/>
    <x v="1"/>
    <x v="189"/>
    <x v="1"/>
    <x v="26"/>
    <x v="2"/>
    <x v="1"/>
    <x v="0"/>
    <x v="0"/>
    <x v="0"/>
    <x v="0"/>
    <x v="0"/>
    <x v="0"/>
    <x v="0"/>
  </r>
  <r>
    <x v="1"/>
    <x v="0"/>
    <x v="1"/>
    <x v="1"/>
    <x v="1"/>
    <x v="190"/>
    <x v="1"/>
    <x v="26"/>
    <x v="2"/>
    <x v="1"/>
    <x v="0"/>
    <x v="0"/>
    <x v="0"/>
    <x v="0"/>
    <x v="0"/>
    <x v="0"/>
    <x v="0"/>
  </r>
  <r>
    <x v="1"/>
    <x v="0"/>
    <x v="1"/>
    <x v="1"/>
    <x v="1"/>
    <x v="191"/>
    <x v="1"/>
    <x v="26"/>
    <x v="2"/>
    <x v="1"/>
    <x v="0"/>
    <x v="0"/>
    <x v="0"/>
    <x v="0"/>
    <x v="0"/>
    <x v="0"/>
    <x v="0"/>
  </r>
  <r>
    <x v="1"/>
    <x v="0"/>
    <x v="1"/>
    <x v="1"/>
    <x v="1"/>
    <x v="192"/>
    <x v="1"/>
    <x v="26"/>
    <x v="2"/>
    <x v="1"/>
    <x v="0"/>
    <x v="0"/>
    <x v="0"/>
    <x v="0"/>
    <x v="0"/>
    <x v="0"/>
    <x v="0"/>
  </r>
  <r>
    <x v="1"/>
    <x v="0"/>
    <x v="1"/>
    <x v="1"/>
    <x v="1"/>
    <x v="193"/>
    <x v="1"/>
    <x v="26"/>
    <x v="2"/>
    <x v="1"/>
    <x v="0"/>
    <x v="0"/>
    <x v="0"/>
    <x v="0"/>
    <x v="0"/>
    <x v="0"/>
    <x v="0"/>
  </r>
  <r>
    <x v="1"/>
    <x v="0"/>
    <x v="1"/>
    <x v="1"/>
    <x v="1"/>
    <x v="194"/>
    <x v="1"/>
    <x v="26"/>
    <x v="2"/>
    <x v="1"/>
    <x v="0"/>
    <x v="0"/>
    <x v="0"/>
    <x v="0"/>
    <x v="0"/>
    <x v="0"/>
    <x v="0"/>
  </r>
  <r>
    <x v="1"/>
    <x v="0"/>
    <x v="1"/>
    <x v="1"/>
    <x v="1"/>
    <x v="195"/>
    <x v="1"/>
    <x v="27"/>
    <x v="2"/>
    <x v="1"/>
    <x v="0"/>
    <x v="0"/>
    <x v="0"/>
    <x v="0"/>
    <x v="0"/>
    <x v="0"/>
    <x v="0"/>
  </r>
  <r>
    <x v="1"/>
    <x v="0"/>
    <x v="1"/>
    <x v="1"/>
    <x v="1"/>
    <x v="196"/>
    <x v="1"/>
    <x v="27"/>
    <x v="2"/>
    <x v="1"/>
    <x v="0"/>
    <x v="0"/>
    <x v="0"/>
    <x v="0"/>
    <x v="0"/>
    <x v="0"/>
    <x v="0"/>
  </r>
  <r>
    <x v="1"/>
    <x v="0"/>
    <x v="1"/>
    <x v="1"/>
    <x v="1"/>
    <x v="197"/>
    <x v="1"/>
    <x v="27"/>
    <x v="2"/>
    <x v="1"/>
    <x v="0"/>
    <x v="0"/>
    <x v="0"/>
    <x v="0"/>
    <x v="0"/>
    <x v="0"/>
    <x v="0"/>
  </r>
  <r>
    <x v="1"/>
    <x v="0"/>
    <x v="1"/>
    <x v="1"/>
    <x v="1"/>
    <x v="198"/>
    <x v="1"/>
    <x v="27"/>
    <x v="2"/>
    <x v="1"/>
    <x v="0"/>
    <x v="0"/>
    <x v="0"/>
    <x v="0"/>
    <x v="0"/>
    <x v="0"/>
    <x v="0"/>
  </r>
  <r>
    <x v="1"/>
    <x v="0"/>
    <x v="1"/>
    <x v="1"/>
    <x v="1"/>
    <x v="199"/>
    <x v="1"/>
    <x v="27"/>
    <x v="2"/>
    <x v="1"/>
    <x v="0"/>
    <x v="0"/>
    <x v="0"/>
    <x v="0"/>
    <x v="0"/>
    <x v="0"/>
    <x v="0"/>
  </r>
  <r>
    <x v="1"/>
    <x v="0"/>
    <x v="1"/>
    <x v="1"/>
    <x v="1"/>
    <x v="200"/>
    <x v="1"/>
    <x v="27"/>
    <x v="2"/>
    <x v="1"/>
    <x v="0"/>
    <x v="0"/>
    <x v="0"/>
    <x v="0"/>
    <x v="0"/>
    <x v="0"/>
    <x v="0"/>
  </r>
  <r>
    <x v="1"/>
    <x v="0"/>
    <x v="1"/>
    <x v="1"/>
    <x v="1"/>
    <x v="201"/>
    <x v="1"/>
    <x v="27"/>
    <x v="2"/>
    <x v="1"/>
    <x v="0"/>
    <x v="0"/>
    <x v="0"/>
    <x v="0"/>
    <x v="0"/>
    <x v="0"/>
    <x v="0"/>
  </r>
  <r>
    <x v="1"/>
    <x v="0"/>
    <x v="1"/>
    <x v="1"/>
    <x v="1"/>
    <x v="202"/>
    <x v="1"/>
    <x v="27"/>
    <x v="2"/>
    <x v="1"/>
    <x v="0"/>
    <x v="0"/>
    <x v="0"/>
    <x v="0"/>
    <x v="0"/>
    <x v="0"/>
    <x v="0"/>
  </r>
  <r>
    <x v="1"/>
    <x v="0"/>
    <x v="1"/>
    <x v="1"/>
    <x v="1"/>
    <x v="203"/>
    <x v="1"/>
    <x v="28"/>
    <x v="2"/>
    <x v="1"/>
    <x v="0"/>
    <x v="0"/>
    <x v="0"/>
    <x v="0"/>
    <x v="0"/>
    <x v="0"/>
    <x v="0"/>
  </r>
  <r>
    <x v="1"/>
    <x v="0"/>
    <x v="1"/>
    <x v="1"/>
    <x v="1"/>
    <x v="204"/>
    <x v="1"/>
    <x v="28"/>
    <x v="2"/>
    <x v="1"/>
    <x v="0"/>
    <x v="0"/>
    <x v="0"/>
    <x v="0"/>
    <x v="0"/>
    <x v="0"/>
    <x v="0"/>
  </r>
  <r>
    <x v="1"/>
    <x v="0"/>
    <x v="1"/>
    <x v="1"/>
    <x v="1"/>
    <x v="205"/>
    <x v="1"/>
    <x v="28"/>
    <x v="2"/>
    <x v="1"/>
    <x v="0"/>
    <x v="0"/>
    <x v="0"/>
    <x v="0"/>
    <x v="0"/>
    <x v="0"/>
    <x v="0"/>
  </r>
  <r>
    <x v="1"/>
    <x v="0"/>
    <x v="1"/>
    <x v="1"/>
    <x v="1"/>
    <x v="206"/>
    <x v="1"/>
    <x v="28"/>
    <x v="2"/>
    <x v="1"/>
    <x v="0"/>
    <x v="0"/>
    <x v="0"/>
    <x v="0"/>
    <x v="0"/>
    <x v="0"/>
    <x v="0"/>
  </r>
  <r>
    <x v="1"/>
    <x v="0"/>
    <x v="1"/>
    <x v="1"/>
    <x v="1"/>
    <x v="207"/>
    <x v="1"/>
    <x v="28"/>
    <x v="2"/>
    <x v="1"/>
    <x v="0"/>
    <x v="0"/>
    <x v="0"/>
    <x v="0"/>
    <x v="0"/>
    <x v="0"/>
    <x v="0"/>
  </r>
  <r>
    <x v="1"/>
    <x v="0"/>
    <x v="1"/>
    <x v="1"/>
    <x v="1"/>
    <x v="208"/>
    <x v="1"/>
    <x v="28"/>
    <x v="2"/>
    <x v="1"/>
    <x v="0"/>
    <x v="0"/>
    <x v="0"/>
    <x v="0"/>
    <x v="0"/>
    <x v="0"/>
    <x v="0"/>
  </r>
  <r>
    <x v="1"/>
    <x v="0"/>
    <x v="1"/>
    <x v="1"/>
    <x v="1"/>
    <x v="209"/>
    <x v="1"/>
    <x v="28"/>
    <x v="2"/>
    <x v="1"/>
    <x v="0"/>
    <x v="0"/>
    <x v="0"/>
    <x v="0"/>
    <x v="0"/>
    <x v="0"/>
    <x v="0"/>
  </r>
  <r>
    <x v="1"/>
    <x v="0"/>
    <x v="1"/>
    <x v="1"/>
    <x v="1"/>
    <x v="210"/>
    <x v="1"/>
    <x v="28"/>
    <x v="2"/>
    <x v="1"/>
    <x v="0"/>
    <x v="0"/>
    <x v="0"/>
    <x v="0"/>
    <x v="0"/>
    <x v="0"/>
    <x v="0"/>
  </r>
  <r>
    <x v="1"/>
    <x v="0"/>
    <x v="1"/>
    <x v="1"/>
    <x v="1"/>
    <x v="211"/>
    <x v="1"/>
    <x v="28"/>
    <x v="2"/>
    <x v="1"/>
    <x v="0"/>
    <x v="0"/>
    <x v="0"/>
    <x v="0"/>
    <x v="0"/>
    <x v="0"/>
    <x v="0"/>
  </r>
  <r>
    <x v="1"/>
    <x v="0"/>
    <x v="1"/>
    <x v="1"/>
    <x v="1"/>
    <x v="212"/>
    <x v="1"/>
    <x v="28"/>
    <x v="2"/>
    <x v="1"/>
    <x v="0"/>
    <x v="0"/>
    <x v="0"/>
    <x v="0"/>
    <x v="0"/>
    <x v="0"/>
    <x v="0"/>
  </r>
  <r>
    <x v="1"/>
    <x v="0"/>
    <x v="1"/>
    <x v="1"/>
    <x v="1"/>
    <x v="213"/>
    <x v="1"/>
    <x v="28"/>
    <x v="2"/>
    <x v="1"/>
    <x v="0"/>
    <x v="0"/>
    <x v="0"/>
    <x v="0"/>
    <x v="0"/>
    <x v="0"/>
    <x v="0"/>
  </r>
  <r>
    <x v="1"/>
    <x v="0"/>
    <x v="1"/>
    <x v="1"/>
    <x v="1"/>
    <x v="214"/>
    <x v="1"/>
    <x v="28"/>
    <x v="2"/>
    <x v="1"/>
    <x v="0"/>
    <x v="0"/>
    <x v="0"/>
    <x v="0"/>
    <x v="0"/>
    <x v="0"/>
    <x v="0"/>
  </r>
  <r>
    <x v="1"/>
    <x v="0"/>
    <x v="1"/>
    <x v="1"/>
    <x v="1"/>
    <x v="209"/>
    <x v="1"/>
    <x v="28"/>
    <x v="2"/>
    <x v="1"/>
    <x v="0"/>
    <x v="0"/>
    <x v="0"/>
    <x v="0"/>
    <x v="0"/>
    <x v="0"/>
    <x v="0"/>
  </r>
  <r>
    <x v="1"/>
    <x v="0"/>
    <x v="1"/>
    <x v="1"/>
    <x v="1"/>
    <x v="215"/>
    <x v="1"/>
    <x v="29"/>
    <x v="2"/>
    <x v="1"/>
    <x v="0"/>
    <x v="0"/>
    <x v="0"/>
    <x v="0"/>
    <x v="0"/>
    <x v="0"/>
    <x v="0"/>
  </r>
  <r>
    <x v="1"/>
    <x v="0"/>
    <x v="1"/>
    <x v="1"/>
    <x v="1"/>
    <x v="216"/>
    <x v="1"/>
    <x v="29"/>
    <x v="2"/>
    <x v="1"/>
    <x v="0"/>
    <x v="0"/>
    <x v="0"/>
    <x v="0"/>
    <x v="0"/>
    <x v="0"/>
    <x v="0"/>
  </r>
  <r>
    <x v="1"/>
    <x v="0"/>
    <x v="1"/>
    <x v="1"/>
    <x v="1"/>
    <x v="217"/>
    <x v="1"/>
    <x v="29"/>
    <x v="2"/>
    <x v="1"/>
    <x v="0"/>
    <x v="0"/>
    <x v="0"/>
    <x v="0"/>
    <x v="0"/>
    <x v="0"/>
    <x v="0"/>
  </r>
  <r>
    <x v="1"/>
    <x v="0"/>
    <x v="1"/>
    <x v="1"/>
    <x v="1"/>
    <x v="218"/>
    <x v="1"/>
    <x v="29"/>
    <x v="2"/>
    <x v="1"/>
    <x v="0"/>
    <x v="0"/>
    <x v="0"/>
    <x v="0"/>
    <x v="0"/>
    <x v="0"/>
    <x v="0"/>
  </r>
  <r>
    <x v="1"/>
    <x v="0"/>
    <x v="1"/>
    <x v="1"/>
    <x v="1"/>
    <x v="219"/>
    <x v="1"/>
    <x v="29"/>
    <x v="2"/>
    <x v="1"/>
    <x v="0"/>
    <x v="0"/>
    <x v="0"/>
    <x v="0"/>
    <x v="0"/>
    <x v="0"/>
    <x v="0"/>
  </r>
  <r>
    <x v="1"/>
    <x v="0"/>
    <x v="1"/>
    <x v="1"/>
    <x v="1"/>
    <x v="220"/>
    <x v="1"/>
    <x v="29"/>
    <x v="2"/>
    <x v="1"/>
    <x v="0"/>
    <x v="0"/>
    <x v="0"/>
    <x v="0"/>
    <x v="0"/>
    <x v="0"/>
    <x v="0"/>
  </r>
  <r>
    <x v="2"/>
    <x v="1"/>
    <x v="0"/>
    <x v="2"/>
    <x v="0"/>
    <x v="0"/>
    <x v="0"/>
    <x v="0"/>
    <x v="0"/>
    <x v="0"/>
    <x v="1"/>
    <x v="1"/>
    <x v="1"/>
    <x v="1"/>
    <x v="1"/>
    <x v="0"/>
    <x v="0"/>
  </r>
  <r>
    <x v="2"/>
    <x v="1"/>
    <x v="0"/>
    <x v="2"/>
    <x v="0"/>
    <x v="1"/>
    <x v="1"/>
    <x v="1"/>
    <x v="1"/>
    <x v="1"/>
    <x v="1"/>
    <x v="1"/>
    <x v="1"/>
    <x v="1"/>
    <x v="1"/>
    <x v="0"/>
    <x v="0"/>
  </r>
  <r>
    <x v="2"/>
    <x v="1"/>
    <x v="0"/>
    <x v="2"/>
    <x v="0"/>
    <x v="2"/>
    <x v="1"/>
    <x v="1"/>
    <x v="1"/>
    <x v="1"/>
    <x v="1"/>
    <x v="1"/>
    <x v="1"/>
    <x v="1"/>
    <x v="1"/>
    <x v="0"/>
    <x v="0"/>
  </r>
  <r>
    <x v="2"/>
    <x v="1"/>
    <x v="0"/>
    <x v="2"/>
    <x v="0"/>
    <x v="3"/>
    <x v="1"/>
    <x v="2"/>
    <x v="2"/>
    <x v="1"/>
    <x v="1"/>
    <x v="1"/>
    <x v="1"/>
    <x v="1"/>
    <x v="1"/>
    <x v="0"/>
    <x v="0"/>
  </r>
  <r>
    <x v="2"/>
    <x v="1"/>
    <x v="0"/>
    <x v="2"/>
    <x v="0"/>
    <x v="4"/>
    <x v="1"/>
    <x v="2"/>
    <x v="2"/>
    <x v="1"/>
    <x v="1"/>
    <x v="1"/>
    <x v="1"/>
    <x v="1"/>
    <x v="1"/>
    <x v="0"/>
    <x v="0"/>
  </r>
  <r>
    <x v="2"/>
    <x v="1"/>
    <x v="0"/>
    <x v="2"/>
    <x v="0"/>
    <x v="5"/>
    <x v="1"/>
    <x v="2"/>
    <x v="2"/>
    <x v="1"/>
    <x v="1"/>
    <x v="1"/>
    <x v="1"/>
    <x v="1"/>
    <x v="1"/>
    <x v="0"/>
    <x v="0"/>
  </r>
  <r>
    <x v="2"/>
    <x v="1"/>
    <x v="0"/>
    <x v="2"/>
    <x v="0"/>
    <x v="6"/>
    <x v="1"/>
    <x v="2"/>
    <x v="2"/>
    <x v="1"/>
    <x v="1"/>
    <x v="1"/>
    <x v="1"/>
    <x v="1"/>
    <x v="1"/>
    <x v="0"/>
    <x v="0"/>
  </r>
  <r>
    <x v="2"/>
    <x v="1"/>
    <x v="0"/>
    <x v="2"/>
    <x v="0"/>
    <x v="7"/>
    <x v="1"/>
    <x v="3"/>
    <x v="2"/>
    <x v="1"/>
    <x v="1"/>
    <x v="1"/>
    <x v="1"/>
    <x v="1"/>
    <x v="1"/>
    <x v="0"/>
    <x v="0"/>
  </r>
  <r>
    <x v="2"/>
    <x v="1"/>
    <x v="0"/>
    <x v="2"/>
    <x v="0"/>
    <x v="8"/>
    <x v="1"/>
    <x v="3"/>
    <x v="2"/>
    <x v="1"/>
    <x v="1"/>
    <x v="1"/>
    <x v="1"/>
    <x v="1"/>
    <x v="1"/>
    <x v="0"/>
    <x v="0"/>
  </r>
  <r>
    <x v="2"/>
    <x v="1"/>
    <x v="0"/>
    <x v="2"/>
    <x v="0"/>
    <x v="9"/>
    <x v="1"/>
    <x v="3"/>
    <x v="2"/>
    <x v="1"/>
    <x v="1"/>
    <x v="1"/>
    <x v="1"/>
    <x v="1"/>
    <x v="1"/>
    <x v="0"/>
    <x v="0"/>
  </r>
  <r>
    <x v="2"/>
    <x v="1"/>
    <x v="0"/>
    <x v="2"/>
    <x v="0"/>
    <x v="10"/>
    <x v="1"/>
    <x v="3"/>
    <x v="2"/>
    <x v="1"/>
    <x v="1"/>
    <x v="1"/>
    <x v="1"/>
    <x v="1"/>
    <x v="1"/>
    <x v="0"/>
    <x v="0"/>
  </r>
  <r>
    <x v="2"/>
    <x v="1"/>
    <x v="0"/>
    <x v="2"/>
    <x v="0"/>
    <x v="11"/>
    <x v="1"/>
    <x v="3"/>
    <x v="2"/>
    <x v="1"/>
    <x v="1"/>
    <x v="1"/>
    <x v="1"/>
    <x v="1"/>
    <x v="1"/>
    <x v="0"/>
    <x v="0"/>
  </r>
  <r>
    <x v="2"/>
    <x v="1"/>
    <x v="0"/>
    <x v="2"/>
    <x v="0"/>
    <x v="12"/>
    <x v="1"/>
    <x v="3"/>
    <x v="2"/>
    <x v="1"/>
    <x v="1"/>
    <x v="1"/>
    <x v="1"/>
    <x v="1"/>
    <x v="1"/>
    <x v="0"/>
    <x v="0"/>
  </r>
  <r>
    <x v="2"/>
    <x v="1"/>
    <x v="0"/>
    <x v="2"/>
    <x v="0"/>
    <x v="13"/>
    <x v="1"/>
    <x v="3"/>
    <x v="2"/>
    <x v="1"/>
    <x v="1"/>
    <x v="1"/>
    <x v="1"/>
    <x v="1"/>
    <x v="1"/>
    <x v="0"/>
    <x v="0"/>
  </r>
  <r>
    <x v="2"/>
    <x v="1"/>
    <x v="0"/>
    <x v="2"/>
    <x v="0"/>
    <x v="14"/>
    <x v="1"/>
    <x v="3"/>
    <x v="2"/>
    <x v="1"/>
    <x v="1"/>
    <x v="1"/>
    <x v="1"/>
    <x v="1"/>
    <x v="1"/>
    <x v="0"/>
    <x v="0"/>
  </r>
  <r>
    <x v="2"/>
    <x v="1"/>
    <x v="0"/>
    <x v="2"/>
    <x v="0"/>
    <x v="15"/>
    <x v="1"/>
    <x v="4"/>
    <x v="2"/>
    <x v="1"/>
    <x v="1"/>
    <x v="1"/>
    <x v="1"/>
    <x v="1"/>
    <x v="1"/>
    <x v="0"/>
    <x v="0"/>
  </r>
  <r>
    <x v="2"/>
    <x v="1"/>
    <x v="0"/>
    <x v="2"/>
    <x v="0"/>
    <x v="16"/>
    <x v="1"/>
    <x v="4"/>
    <x v="2"/>
    <x v="1"/>
    <x v="1"/>
    <x v="1"/>
    <x v="1"/>
    <x v="1"/>
    <x v="1"/>
    <x v="0"/>
    <x v="0"/>
  </r>
  <r>
    <x v="2"/>
    <x v="1"/>
    <x v="0"/>
    <x v="2"/>
    <x v="0"/>
    <x v="17"/>
    <x v="1"/>
    <x v="4"/>
    <x v="2"/>
    <x v="1"/>
    <x v="1"/>
    <x v="1"/>
    <x v="1"/>
    <x v="1"/>
    <x v="1"/>
    <x v="0"/>
    <x v="0"/>
  </r>
  <r>
    <x v="2"/>
    <x v="1"/>
    <x v="0"/>
    <x v="2"/>
    <x v="0"/>
    <x v="18"/>
    <x v="1"/>
    <x v="4"/>
    <x v="2"/>
    <x v="1"/>
    <x v="1"/>
    <x v="1"/>
    <x v="1"/>
    <x v="1"/>
    <x v="1"/>
    <x v="0"/>
    <x v="0"/>
  </r>
  <r>
    <x v="2"/>
    <x v="1"/>
    <x v="0"/>
    <x v="2"/>
    <x v="0"/>
    <x v="19"/>
    <x v="1"/>
    <x v="4"/>
    <x v="2"/>
    <x v="1"/>
    <x v="1"/>
    <x v="1"/>
    <x v="1"/>
    <x v="1"/>
    <x v="1"/>
    <x v="0"/>
    <x v="0"/>
  </r>
  <r>
    <x v="2"/>
    <x v="1"/>
    <x v="0"/>
    <x v="2"/>
    <x v="0"/>
    <x v="20"/>
    <x v="1"/>
    <x v="4"/>
    <x v="2"/>
    <x v="1"/>
    <x v="1"/>
    <x v="1"/>
    <x v="1"/>
    <x v="1"/>
    <x v="1"/>
    <x v="0"/>
    <x v="0"/>
  </r>
  <r>
    <x v="2"/>
    <x v="1"/>
    <x v="0"/>
    <x v="2"/>
    <x v="0"/>
    <x v="21"/>
    <x v="1"/>
    <x v="4"/>
    <x v="2"/>
    <x v="1"/>
    <x v="1"/>
    <x v="1"/>
    <x v="1"/>
    <x v="1"/>
    <x v="1"/>
    <x v="0"/>
    <x v="0"/>
  </r>
  <r>
    <x v="2"/>
    <x v="1"/>
    <x v="0"/>
    <x v="2"/>
    <x v="0"/>
    <x v="22"/>
    <x v="1"/>
    <x v="4"/>
    <x v="2"/>
    <x v="1"/>
    <x v="1"/>
    <x v="1"/>
    <x v="1"/>
    <x v="1"/>
    <x v="1"/>
    <x v="0"/>
    <x v="0"/>
  </r>
  <r>
    <x v="2"/>
    <x v="1"/>
    <x v="0"/>
    <x v="2"/>
    <x v="0"/>
    <x v="23"/>
    <x v="1"/>
    <x v="5"/>
    <x v="2"/>
    <x v="1"/>
    <x v="1"/>
    <x v="1"/>
    <x v="1"/>
    <x v="1"/>
    <x v="1"/>
    <x v="0"/>
    <x v="0"/>
  </r>
  <r>
    <x v="2"/>
    <x v="1"/>
    <x v="0"/>
    <x v="2"/>
    <x v="0"/>
    <x v="24"/>
    <x v="1"/>
    <x v="5"/>
    <x v="2"/>
    <x v="1"/>
    <x v="1"/>
    <x v="1"/>
    <x v="1"/>
    <x v="1"/>
    <x v="1"/>
    <x v="0"/>
    <x v="0"/>
  </r>
  <r>
    <x v="2"/>
    <x v="1"/>
    <x v="0"/>
    <x v="2"/>
    <x v="0"/>
    <x v="25"/>
    <x v="1"/>
    <x v="5"/>
    <x v="2"/>
    <x v="1"/>
    <x v="1"/>
    <x v="1"/>
    <x v="1"/>
    <x v="1"/>
    <x v="1"/>
    <x v="0"/>
    <x v="0"/>
  </r>
  <r>
    <x v="2"/>
    <x v="1"/>
    <x v="0"/>
    <x v="2"/>
    <x v="0"/>
    <x v="26"/>
    <x v="1"/>
    <x v="5"/>
    <x v="2"/>
    <x v="1"/>
    <x v="1"/>
    <x v="1"/>
    <x v="1"/>
    <x v="1"/>
    <x v="1"/>
    <x v="0"/>
    <x v="0"/>
  </r>
  <r>
    <x v="2"/>
    <x v="1"/>
    <x v="0"/>
    <x v="2"/>
    <x v="0"/>
    <x v="27"/>
    <x v="1"/>
    <x v="5"/>
    <x v="2"/>
    <x v="1"/>
    <x v="1"/>
    <x v="1"/>
    <x v="1"/>
    <x v="1"/>
    <x v="1"/>
    <x v="0"/>
    <x v="0"/>
  </r>
  <r>
    <x v="2"/>
    <x v="1"/>
    <x v="0"/>
    <x v="2"/>
    <x v="0"/>
    <x v="28"/>
    <x v="1"/>
    <x v="5"/>
    <x v="2"/>
    <x v="1"/>
    <x v="1"/>
    <x v="1"/>
    <x v="1"/>
    <x v="1"/>
    <x v="1"/>
    <x v="0"/>
    <x v="0"/>
  </r>
  <r>
    <x v="2"/>
    <x v="1"/>
    <x v="0"/>
    <x v="2"/>
    <x v="0"/>
    <x v="29"/>
    <x v="1"/>
    <x v="5"/>
    <x v="2"/>
    <x v="1"/>
    <x v="1"/>
    <x v="1"/>
    <x v="1"/>
    <x v="1"/>
    <x v="1"/>
    <x v="0"/>
    <x v="0"/>
  </r>
  <r>
    <x v="2"/>
    <x v="1"/>
    <x v="0"/>
    <x v="2"/>
    <x v="0"/>
    <x v="30"/>
    <x v="1"/>
    <x v="5"/>
    <x v="2"/>
    <x v="1"/>
    <x v="1"/>
    <x v="1"/>
    <x v="1"/>
    <x v="1"/>
    <x v="1"/>
    <x v="0"/>
    <x v="0"/>
  </r>
  <r>
    <x v="2"/>
    <x v="1"/>
    <x v="0"/>
    <x v="2"/>
    <x v="0"/>
    <x v="31"/>
    <x v="1"/>
    <x v="6"/>
    <x v="2"/>
    <x v="1"/>
    <x v="1"/>
    <x v="1"/>
    <x v="1"/>
    <x v="1"/>
    <x v="1"/>
    <x v="0"/>
    <x v="0"/>
  </r>
  <r>
    <x v="2"/>
    <x v="1"/>
    <x v="0"/>
    <x v="2"/>
    <x v="0"/>
    <x v="32"/>
    <x v="1"/>
    <x v="6"/>
    <x v="2"/>
    <x v="1"/>
    <x v="1"/>
    <x v="1"/>
    <x v="1"/>
    <x v="1"/>
    <x v="1"/>
    <x v="0"/>
    <x v="0"/>
  </r>
  <r>
    <x v="2"/>
    <x v="1"/>
    <x v="0"/>
    <x v="2"/>
    <x v="0"/>
    <x v="33"/>
    <x v="1"/>
    <x v="6"/>
    <x v="2"/>
    <x v="1"/>
    <x v="1"/>
    <x v="1"/>
    <x v="1"/>
    <x v="1"/>
    <x v="1"/>
    <x v="0"/>
    <x v="0"/>
  </r>
  <r>
    <x v="2"/>
    <x v="1"/>
    <x v="0"/>
    <x v="2"/>
    <x v="0"/>
    <x v="34"/>
    <x v="1"/>
    <x v="6"/>
    <x v="2"/>
    <x v="1"/>
    <x v="1"/>
    <x v="1"/>
    <x v="1"/>
    <x v="1"/>
    <x v="1"/>
    <x v="0"/>
    <x v="0"/>
  </r>
  <r>
    <x v="2"/>
    <x v="1"/>
    <x v="0"/>
    <x v="2"/>
    <x v="0"/>
    <x v="35"/>
    <x v="1"/>
    <x v="6"/>
    <x v="2"/>
    <x v="1"/>
    <x v="1"/>
    <x v="1"/>
    <x v="1"/>
    <x v="1"/>
    <x v="1"/>
    <x v="0"/>
    <x v="0"/>
  </r>
  <r>
    <x v="2"/>
    <x v="1"/>
    <x v="0"/>
    <x v="2"/>
    <x v="0"/>
    <x v="36"/>
    <x v="1"/>
    <x v="6"/>
    <x v="2"/>
    <x v="1"/>
    <x v="1"/>
    <x v="1"/>
    <x v="1"/>
    <x v="1"/>
    <x v="1"/>
    <x v="0"/>
    <x v="0"/>
  </r>
  <r>
    <x v="2"/>
    <x v="1"/>
    <x v="0"/>
    <x v="2"/>
    <x v="0"/>
    <x v="37"/>
    <x v="1"/>
    <x v="6"/>
    <x v="2"/>
    <x v="1"/>
    <x v="1"/>
    <x v="1"/>
    <x v="1"/>
    <x v="1"/>
    <x v="1"/>
    <x v="0"/>
    <x v="0"/>
  </r>
  <r>
    <x v="2"/>
    <x v="1"/>
    <x v="0"/>
    <x v="2"/>
    <x v="0"/>
    <x v="38"/>
    <x v="1"/>
    <x v="6"/>
    <x v="2"/>
    <x v="1"/>
    <x v="1"/>
    <x v="1"/>
    <x v="1"/>
    <x v="1"/>
    <x v="1"/>
    <x v="0"/>
    <x v="0"/>
  </r>
  <r>
    <x v="2"/>
    <x v="1"/>
    <x v="0"/>
    <x v="2"/>
    <x v="0"/>
    <x v="39"/>
    <x v="1"/>
    <x v="7"/>
    <x v="2"/>
    <x v="1"/>
    <x v="1"/>
    <x v="1"/>
    <x v="1"/>
    <x v="1"/>
    <x v="1"/>
    <x v="0"/>
    <x v="0"/>
  </r>
  <r>
    <x v="2"/>
    <x v="1"/>
    <x v="0"/>
    <x v="2"/>
    <x v="0"/>
    <x v="40"/>
    <x v="1"/>
    <x v="7"/>
    <x v="2"/>
    <x v="1"/>
    <x v="1"/>
    <x v="1"/>
    <x v="1"/>
    <x v="1"/>
    <x v="1"/>
    <x v="0"/>
    <x v="0"/>
  </r>
  <r>
    <x v="2"/>
    <x v="1"/>
    <x v="0"/>
    <x v="2"/>
    <x v="0"/>
    <x v="41"/>
    <x v="1"/>
    <x v="7"/>
    <x v="2"/>
    <x v="1"/>
    <x v="1"/>
    <x v="1"/>
    <x v="1"/>
    <x v="1"/>
    <x v="1"/>
    <x v="0"/>
    <x v="0"/>
  </r>
  <r>
    <x v="2"/>
    <x v="1"/>
    <x v="0"/>
    <x v="2"/>
    <x v="0"/>
    <x v="42"/>
    <x v="1"/>
    <x v="7"/>
    <x v="2"/>
    <x v="1"/>
    <x v="1"/>
    <x v="1"/>
    <x v="1"/>
    <x v="1"/>
    <x v="1"/>
    <x v="0"/>
    <x v="0"/>
  </r>
  <r>
    <x v="2"/>
    <x v="1"/>
    <x v="0"/>
    <x v="2"/>
    <x v="0"/>
    <x v="43"/>
    <x v="1"/>
    <x v="7"/>
    <x v="2"/>
    <x v="1"/>
    <x v="1"/>
    <x v="1"/>
    <x v="1"/>
    <x v="1"/>
    <x v="1"/>
    <x v="0"/>
    <x v="0"/>
  </r>
  <r>
    <x v="2"/>
    <x v="1"/>
    <x v="0"/>
    <x v="2"/>
    <x v="0"/>
    <x v="44"/>
    <x v="1"/>
    <x v="7"/>
    <x v="2"/>
    <x v="1"/>
    <x v="1"/>
    <x v="1"/>
    <x v="1"/>
    <x v="1"/>
    <x v="1"/>
    <x v="0"/>
    <x v="0"/>
  </r>
  <r>
    <x v="2"/>
    <x v="1"/>
    <x v="0"/>
    <x v="2"/>
    <x v="0"/>
    <x v="45"/>
    <x v="1"/>
    <x v="7"/>
    <x v="2"/>
    <x v="1"/>
    <x v="1"/>
    <x v="1"/>
    <x v="1"/>
    <x v="1"/>
    <x v="1"/>
    <x v="0"/>
    <x v="0"/>
  </r>
  <r>
    <x v="2"/>
    <x v="1"/>
    <x v="0"/>
    <x v="2"/>
    <x v="0"/>
    <x v="46"/>
    <x v="1"/>
    <x v="7"/>
    <x v="2"/>
    <x v="1"/>
    <x v="1"/>
    <x v="1"/>
    <x v="1"/>
    <x v="1"/>
    <x v="1"/>
    <x v="0"/>
    <x v="0"/>
  </r>
  <r>
    <x v="2"/>
    <x v="1"/>
    <x v="0"/>
    <x v="2"/>
    <x v="0"/>
    <x v="47"/>
    <x v="1"/>
    <x v="8"/>
    <x v="2"/>
    <x v="1"/>
    <x v="1"/>
    <x v="1"/>
    <x v="1"/>
    <x v="1"/>
    <x v="1"/>
    <x v="0"/>
    <x v="0"/>
  </r>
  <r>
    <x v="2"/>
    <x v="1"/>
    <x v="0"/>
    <x v="2"/>
    <x v="0"/>
    <x v="48"/>
    <x v="1"/>
    <x v="8"/>
    <x v="2"/>
    <x v="1"/>
    <x v="1"/>
    <x v="1"/>
    <x v="1"/>
    <x v="1"/>
    <x v="1"/>
    <x v="0"/>
    <x v="0"/>
  </r>
  <r>
    <x v="2"/>
    <x v="1"/>
    <x v="0"/>
    <x v="2"/>
    <x v="0"/>
    <x v="49"/>
    <x v="1"/>
    <x v="8"/>
    <x v="2"/>
    <x v="1"/>
    <x v="1"/>
    <x v="1"/>
    <x v="1"/>
    <x v="1"/>
    <x v="1"/>
    <x v="0"/>
    <x v="0"/>
  </r>
  <r>
    <x v="2"/>
    <x v="1"/>
    <x v="0"/>
    <x v="2"/>
    <x v="0"/>
    <x v="50"/>
    <x v="1"/>
    <x v="8"/>
    <x v="2"/>
    <x v="1"/>
    <x v="1"/>
    <x v="1"/>
    <x v="1"/>
    <x v="1"/>
    <x v="1"/>
    <x v="0"/>
    <x v="0"/>
  </r>
  <r>
    <x v="2"/>
    <x v="1"/>
    <x v="0"/>
    <x v="2"/>
    <x v="0"/>
    <x v="51"/>
    <x v="1"/>
    <x v="8"/>
    <x v="2"/>
    <x v="1"/>
    <x v="1"/>
    <x v="1"/>
    <x v="1"/>
    <x v="1"/>
    <x v="1"/>
    <x v="0"/>
    <x v="0"/>
  </r>
  <r>
    <x v="2"/>
    <x v="1"/>
    <x v="0"/>
    <x v="2"/>
    <x v="0"/>
    <x v="52"/>
    <x v="1"/>
    <x v="8"/>
    <x v="2"/>
    <x v="1"/>
    <x v="1"/>
    <x v="1"/>
    <x v="1"/>
    <x v="1"/>
    <x v="1"/>
    <x v="0"/>
    <x v="0"/>
  </r>
  <r>
    <x v="2"/>
    <x v="1"/>
    <x v="0"/>
    <x v="2"/>
    <x v="0"/>
    <x v="53"/>
    <x v="1"/>
    <x v="8"/>
    <x v="2"/>
    <x v="1"/>
    <x v="1"/>
    <x v="1"/>
    <x v="1"/>
    <x v="1"/>
    <x v="1"/>
    <x v="0"/>
    <x v="0"/>
  </r>
  <r>
    <x v="2"/>
    <x v="1"/>
    <x v="0"/>
    <x v="2"/>
    <x v="0"/>
    <x v="54"/>
    <x v="1"/>
    <x v="8"/>
    <x v="2"/>
    <x v="1"/>
    <x v="1"/>
    <x v="1"/>
    <x v="1"/>
    <x v="1"/>
    <x v="1"/>
    <x v="0"/>
    <x v="0"/>
  </r>
  <r>
    <x v="2"/>
    <x v="1"/>
    <x v="0"/>
    <x v="2"/>
    <x v="0"/>
    <x v="55"/>
    <x v="1"/>
    <x v="9"/>
    <x v="2"/>
    <x v="1"/>
    <x v="1"/>
    <x v="1"/>
    <x v="1"/>
    <x v="1"/>
    <x v="1"/>
    <x v="0"/>
    <x v="0"/>
  </r>
  <r>
    <x v="2"/>
    <x v="1"/>
    <x v="0"/>
    <x v="2"/>
    <x v="0"/>
    <x v="56"/>
    <x v="1"/>
    <x v="9"/>
    <x v="2"/>
    <x v="1"/>
    <x v="1"/>
    <x v="1"/>
    <x v="1"/>
    <x v="1"/>
    <x v="1"/>
    <x v="0"/>
    <x v="0"/>
  </r>
  <r>
    <x v="2"/>
    <x v="1"/>
    <x v="0"/>
    <x v="2"/>
    <x v="0"/>
    <x v="57"/>
    <x v="1"/>
    <x v="9"/>
    <x v="2"/>
    <x v="1"/>
    <x v="1"/>
    <x v="1"/>
    <x v="1"/>
    <x v="1"/>
    <x v="1"/>
    <x v="0"/>
    <x v="0"/>
  </r>
  <r>
    <x v="2"/>
    <x v="1"/>
    <x v="0"/>
    <x v="2"/>
    <x v="0"/>
    <x v="58"/>
    <x v="1"/>
    <x v="9"/>
    <x v="2"/>
    <x v="1"/>
    <x v="1"/>
    <x v="1"/>
    <x v="1"/>
    <x v="1"/>
    <x v="1"/>
    <x v="0"/>
    <x v="0"/>
  </r>
  <r>
    <x v="2"/>
    <x v="1"/>
    <x v="0"/>
    <x v="2"/>
    <x v="0"/>
    <x v="59"/>
    <x v="1"/>
    <x v="9"/>
    <x v="2"/>
    <x v="1"/>
    <x v="1"/>
    <x v="1"/>
    <x v="1"/>
    <x v="1"/>
    <x v="1"/>
    <x v="0"/>
    <x v="0"/>
  </r>
  <r>
    <x v="2"/>
    <x v="1"/>
    <x v="0"/>
    <x v="2"/>
    <x v="0"/>
    <x v="60"/>
    <x v="1"/>
    <x v="9"/>
    <x v="2"/>
    <x v="1"/>
    <x v="1"/>
    <x v="1"/>
    <x v="1"/>
    <x v="1"/>
    <x v="1"/>
    <x v="0"/>
    <x v="0"/>
  </r>
  <r>
    <x v="2"/>
    <x v="1"/>
    <x v="0"/>
    <x v="2"/>
    <x v="0"/>
    <x v="61"/>
    <x v="1"/>
    <x v="9"/>
    <x v="2"/>
    <x v="1"/>
    <x v="1"/>
    <x v="1"/>
    <x v="1"/>
    <x v="1"/>
    <x v="1"/>
    <x v="0"/>
    <x v="0"/>
  </r>
  <r>
    <x v="2"/>
    <x v="1"/>
    <x v="0"/>
    <x v="2"/>
    <x v="0"/>
    <x v="62"/>
    <x v="1"/>
    <x v="9"/>
    <x v="2"/>
    <x v="1"/>
    <x v="1"/>
    <x v="1"/>
    <x v="1"/>
    <x v="1"/>
    <x v="1"/>
    <x v="0"/>
    <x v="0"/>
  </r>
  <r>
    <x v="2"/>
    <x v="1"/>
    <x v="0"/>
    <x v="2"/>
    <x v="0"/>
    <x v="63"/>
    <x v="1"/>
    <x v="10"/>
    <x v="2"/>
    <x v="1"/>
    <x v="1"/>
    <x v="1"/>
    <x v="1"/>
    <x v="1"/>
    <x v="1"/>
    <x v="0"/>
    <x v="0"/>
  </r>
  <r>
    <x v="2"/>
    <x v="1"/>
    <x v="0"/>
    <x v="2"/>
    <x v="0"/>
    <x v="64"/>
    <x v="1"/>
    <x v="10"/>
    <x v="2"/>
    <x v="1"/>
    <x v="1"/>
    <x v="1"/>
    <x v="1"/>
    <x v="1"/>
    <x v="1"/>
    <x v="0"/>
    <x v="0"/>
  </r>
  <r>
    <x v="2"/>
    <x v="1"/>
    <x v="0"/>
    <x v="2"/>
    <x v="0"/>
    <x v="65"/>
    <x v="1"/>
    <x v="10"/>
    <x v="2"/>
    <x v="1"/>
    <x v="1"/>
    <x v="1"/>
    <x v="1"/>
    <x v="1"/>
    <x v="1"/>
    <x v="0"/>
    <x v="0"/>
  </r>
  <r>
    <x v="2"/>
    <x v="1"/>
    <x v="0"/>
    <x v="2"/>
    <x v="0"/>
    <x v="66"/>
    <x v="1"/>
    <x v="10"/>
    <x v="2"/>
    <x v="1"/>
    <x v="1"/>
    <x v="1"/>
    <x v="1"/>
    <x v="1"/>
    <x v="1"/>
    <x v="0"/>
    <x v="0"/>
  </r>
  <r>
    <x v="2"/>
    <x v="1"/>
    <x v="0"/>
    <x v="2"/>
    <x v="0"/>
    <x v="67"/>
    <x v="1"/>
    <x v="10"/>
    <x v="2"/>
    <x v="1"/>
    <x v="1"/>
    <x v="1"/>
    <x v="1"/>
    <x v="1"/>
    <x v="1"/>
    <x v="0"/>
    <x v="0"/>
  </r>
  <r>
    <x v="2"/>
    <x v="1"/>
    <x v="0"/>
    <x v="2"/>
    <x v="0"/>
    <x v="68"/>
    <x v="1"/>
    <x v="10"/>
    <x v="2"/>
    <x v="1"/>
    <x v="1"/>
    <x v="1"/>
    <x v="1"/>
    <x v="1"/>
    <x v="1"/>
    <x v="0"/>
    <x v="0"/>
  </r>
  <r>
    <x v="2"/>
    <x v="1"/>
    <x v="0"/>
    <x v="2"/>
    <x v="0"/>
    <x v="69"/>
    <x v="1"/>
    <x v="10"/>
    <x v="2"/>
    <x v="1"/>
    <x v="1"/>
    <x v="1"/>
    <x v="1"/>
    <x v="1"/>
    <x v="1"/>
    <x v="0"/>
    <x v="0"/>
  </r>
  <r>
    <x v="2"/>
    <x v="1"/>
    <x v="0"/>
    <x v="2"/>
    <x v="0"/>
    <x v="70"/>
    <x v="1"/>
    <x v="10"/>
    <x v="2"/>
    <x v="1"/>
    <x v="1"/>
    <x v="1"/>
    <x v="1"/>
    <x v="1"/>
    <x v="1"/>
    <x v="0"/>
    <x v="0"/>
  </r>
  <r>
    <x v="2"/>
    <x v="1"/>
    <x v="0"/>
    <x v="2"/>
    <x v="0"/>
    <x v="71"/>
    <x v="1"/>
    <x v="11"/>
    <x v="2"/>
    <x v="1"/>
    <x v="1"/>
    <x v="1"/>
    <x v="1"/>
    <x v="1"/>
    <x v="1"/>
    <x v="0"/>
    <x v="0"/>
  </r>
  <r>
    <x v="2"/>
    <x v="1"/>
    <x v="0"/>
    <x v="2"/>
    <x v="0"/>
    <x v="72"/>
    <x v="1"/>
    <x v="11"/>
    <x v="2"/>
    <x v="1"/>
    <x v="1"/>
    <x v="1"/>
    <x v="1"/>
    <x v="1"/>
    <x v="1"/>
    <x v="0"/>
    <x v="0"/>
  </r>
  <r>
    <x v="2"/>
    <x v="1"/>
    <x v="0"/>
    <x v="2"/>
    <x v="0"/>
    <x v="73"/>
    <x v="1"/>
    <x v="11"/>
    <x v="2"/>
    <x v="1"/>
    <x v="1"/>
    <x v="1"/>
    <x v="1"/>
    <x v="1"/>
    <x v="1"/>
    <x v="0"/>
    <x v="0"/>
  </r>
  <r>
    <x v="2"/>
    <x v="1"/>
    <x v="0"/>
    <x v="2"/>
    <x v="0"/>
    <x v="74"/>
    <x v="1"/>
    <x v="11"/>
    <x v="2"/>
    <x v="1"/>
    <x v="1"/>
    <x v="1"/>
    <x v="1"/>
    <x v="1"/>
    <x v="1"/>
    <x v="0"/>
    <x v="0"/>
  </r>
  <r>
    <x v="2"/>
    <x v="1"/>
    <x v="0"/>
    <x v="2"/>
    <x v="0"/>
    <x v="75"/>
    <x v="1"/>
    <x v="11"/>
    <x v="2"/>
    <x v="1"/>
    <x v="1"/>
    <x v="1"/>
    <x v="1"/>
    <x v="1"/>
    <x v="1"/>
    <x v="0"/>
    <x v="0"/>
  </r>
  <r>
    <x v="2"/>
    <x v="1"/>
    <x v="0"/>
    <x v="2"/>
    <x v="0"/>
    <x v="76"/>
    <x v="1"/>
    <x v="11"/>
    <x v="2"/>
    <x v="1"/>
    <x v="1"/>
    <x v="1"/>
    <x v="1"/>
    <x v="1"/>
    <x v="1"/>
    <x v="0"/>
    <x v="0"/>
  </r>
  <r>
    <x v="2"/>
    <x v="1"/>
    <x v="0"/>
    <x v="2"/>
    <x v="0"/>
    <x v="77"/>
    <x v="1"/>
    <x v="11"/>
    <x v="2"/>
    <x v="1"/>
    <x v="1"/>
    <x v="1"/>
    <x v="1"/>
    <x v="1"/>
    <x v="1"/>
    <x v="0"/>
    <x v="0"/>
  </r>
  <r>
    <x v="2"/>
    <x v="1"/>
    <x v="0"/>
    <x v="2"/>
    <x v="0"/>
    <x v="78"/>
    <x v="1"/>
    <x v="11"/>
    <x v="2"/>
    <x v="1"/>
    <x v="1"/>
    <x v="1"/>
    <x v="1"/>
    <x v="1"/>
    <x v="1"/>
    <x v="0"/>
    <x v="0"/>
  </r>
  <r>
    <x v="2"/>
    <x v="1"/>
    <x v="0"/>
    <x v="2"/>
    <x v="0"/>
    <x v="79"/>
    <x v="1"/>
    <x v="12"/>
    <x v="2"/>
    <x v="1"/>
    <x v="1"/>
    <x v="1"/>
    <x v="1"/>
    <x v="1"/>
    <x v="1"/>
    <x v="0"/>
    <x v="0"/>
  </r>
  <r>
    <x v="2"/>
    <x v="1"/>
    <x v="0"/>
    <x v="2"/>
    <x v="0"/>
    <x v="80"/>
    <x v="1"/>
    <x v="12"/>
    <x v="2"/>
    <x v="1"/>
    <x v="1"/>
    <x v="1"/>
    <x v="1"/>
    <x v="1"/>
    <x v="1"/>
    <x v="0"/>
    <x v="0"/>
  </r>
  <r>
    <x v="2"/>
    <x v="1"/>
    <x v="0"/>
    <x v="2"/>
    <x v="0"/>
    <x v="81"/>
    <x v="1"/>
    <x v="12"/>
    <x v="2"/>
    <x v="1"/>
    <x v="1"/>
    <x v="1"/>
    <x v="1"/>
    <x v="1"/>
    <x v="1"/>
    <x v="0"/>
    <x v="0"/>
  </r>
  <r>
    <x v="2"/>
    <x v="1"/>
    <x v="0"/>
    <x v="2"/>
    <x v="0"/>
    <x v="82"/>
    <x v="1"/>
    <x v="12"/>
    <x v="2"/>
    <x v="1"/>
    <x v="1"/>
    <x v="1"/>
    <x v="1"/>
    <x v="1"/>
    <x v="1"/>
    <x v="0"/>
    <x v="0"/>
  </r>
  <r>
    <x v="2"/>
    <x v="1"/>
    <x v="0"/>
    <x v="2"/>
    <x v="0"/>
    <x v="83"/>
    <x v="1"/>
    <x v="12"/>
    <x v="2"/>
    <x v="1"/>
    <x v="1"/>
    <x v="1"/>
    <x v="1"/>
    <x v="1"/>
    <x v="1"/>
    <x v="0"/>
    <x v="0"/>
  </r>
  <r>
    <x v="2"/>
    <x v="1"/>
    <x v="0"/>
    <x v="2"/>
    <x v="0"/>
    <x v="84"/>
    <x v="1"/>
    <x v="12"/>
    <x v="2"/>
    <x v="1"/>
    <x v="1"/>
    <x v="1"/>
    <x v="1"/>
    <x v="1"/>
    <x v="1"/>
    <x v="0"/>
    <x v="0"/>
  </r>
  <r>
    <x v="2"/>
    <x v="1"/>
    <x v="0"/>
    <x v="2"/>
    <x v="0"/>
    <x v="85"/>
    <x v="1"/>
    <x v="12"/>
    <x v="2"/>
    <x v="1"/>
    <x v="1"/>
    <x v="1"/>
    <x v="1"/>
    <x v="1"/>
    <x v="1"/>
    <x v="0"/>
    <x v="0"/>
  </r>
  <r>
    <x v="2"/>
    <x v="1"/>
    <x v="0"/>
    <x v="2"/>
    <x v="0"/>
    <x v="86"/>
    <x v="1"/>
    <x v="12"/>
    <x v="2"/>
    <x v="1"/>
    <x v="1"/>
    <x v="1"/>
    <x v="1"/>
    <x v="1"/>
    <x v="1"/>
    <x v="0"/>
    <x v="0"/>
  </r>
  <r>
    <x v="2"/>
    <x v="1"/>
    <x v="0"/>
    <x v="2"/>
    <x v="0"/>
    <x v="87"/>
    <x v="1"/>
    <x v="13"/>
    <x v="2"/>
    <x v="1"/>
    <x v="1"/>
    <x v="1"/>
    <x v="1"/>
    <x v="1"/>
    <x v="1"/>
    <x v="0"/>
    <x v="0"/>
  </r>
  <r>
    <x v="2"/>
    <x v="1"/>
    <x v="0"/>
    <x v="2"/>
    <x v="0"/>
    <x v="88"/>
    <x v="1"/>
    <x v="13"/>
    <x v="2"/>
    <x v="1"/>
    <x v="1"/>
    <x v="1"/>
    <x v="1"/>
    <x v="1"/>
    <x v="1"/>
    <x v="0"/>
    <x v="0"/>
  </r>
  <r>
    <x v="2"/>
    <x v="1"/>
    <x v="0"/>
    <x v="2"/>
    <x v="0"/>
    <x v="89"/>
    <x v="1"/>
    <x v="13"/>
    <x v="2"/>
    <x v="1"/>
    <x v="1"/>
    <x v="1"/>
    <x v="1"/>
    <x v="1"/>
    <x v="1"/>
    <x v="0"/>
    <x v="0"/>
  </r>
  <r>
    <x v="2"/>
    <x v="1"/>
    <x v="0"/>
    <x v="2"/>
    <x v="0"/>
    <x v="90"/>
    <x v="1"/>
    <x v="13"/>
    <x v="2"/>
    <x v="1"/>
    <x v="1"/>
    <x v="1"/>
    <x v="1"/>
    <x v="1"/>
    <x v="1"/>
    <x v="0"/>
    <x v="0"/>
  </r>
  <r>
    <x v="2"/>
    <x v="1"/>
    <x v="0"/>
    <x v="2"/>
    <x v="0"/>
    <x v="91"/>
    <x v="1"/>
    <x v="13"/>
    <x v="2"/>
    <x v="1"/>
    <x v="1"/>
    <x v="1"/>
    <x v="1"/>
    <x v="1"/>
    <x v="1"/>
    <x v="0"/>
    <x v="0"/>
  </r>
  <r>
    <x v="2"/>
    <x v="1"/>
    <x v="0"/>
    <x v="2"/>
    <x v="0"/>
    <x v="92"/>
    <x v="1"/>
    <x v="13"/>
    <x v="2"/>
    <x v="1"/>
    <x v="1"/>
    <x v="1"/>
    <x v="1"/>
    <x v="1"/>
    <x v="1"/>
    <x v="0"/>
    <x v="0"/>
  </r>
  <r>
    <x v="2"/>
    <x v="1"/>
    <x v="0"/>
    <x v="2"/>
    <x v="0"/>
    <x v="93"/>
    <x v="1"/>
    <x v="13"/>
    <x v="2"/>
    <x v="1"/>
    <x v="1"/>
    <x v="1"/>
    <x v="1"/>
    <x v="1"/>
    <x v="1"/>
    <x v="0"/>
    <x v="0"/>
  </r>
  <r>
    <x v="2"/>
    <x v="1"/>
    <x v="0"/>
    <x v="2"/>
    <x v="0"/>
    <x v="94"/>
    <x v="1"/>
    <x v="13"/>
    <x v="2"/>
    <x v="1"/>
    <x v="1"/>
    <x v="1"/>
    <x v="1"/>
    <x v="1"/>
    <x v="1"/>
    <x v="0"/>
    <x v="0"/>
  </r>
  <r>
    <x v="2"/>
    <x v="1"/>
    <x v="0"/>
    <x v="2"/>
    <x v="0"/>
    <x v="95"/>
    <x v="1"/>
    <x v="14"/>
    <x v="2"/>
    <x v="1"/>
    <x v="1"/>
    <x v="1"/>
    <x v="1"/>
    <x v="1"/>
    <x v="1"/>
    <x v="0"/>
    <x v="0"/>
  </r>
  <r>
    <x v="2"/>
    <x v="1"/>
    <x v="0"/>
    <x v="2"/>
    <x v="0"/>
    <x v="96"/>
    <x v="1"/>
    <x v="14"/>
    <x v="2"/>
    <x v="1"/>
    <x v="1"/>
    <x v="1"/>
    <x v="1"/>
    <x v="1"/>
    <x v="1"/>
    <x v="0"/>
    <x v="0"/>
  </r>
  <r>
    <x v="2"/>
    <x v="1"/>
    <x v="0"/>
    <x v="2"/>
    <x v="0"/>
    <x v="97"/>
    <x v="1"/>
    <x v="14"/>
    <x v="2"/>
    <x v="1"/>
    <x v="1"/>
    <x v="1"/>
    <x v="1"/>
    <x v="1"/>
    <x v="1"/>
    <x v="0"/>
    <x v="0"/>
  </r>
  <r>
    <x v="2"/>
    <x v="1"/>
    <x v="0"/>
    <x v="2"/>
    <x v="0"/>
    <x v="98"/>
    <x v="1"/>
    <x v="14"/>
    <x v="2"/>
    <x v="1"/>
    <x v="1"/>
    <x v="1"/>
    <x v="1"/>
    <x v="1"/>
    <x v="1"/>
    <x v="0"/>
    <x v="0"/>
  </r>
  <r>
    <x v="2"/>
    <x v="1"/>
    <x v="0"/>
    <x v="2"/>
    <x v="0"/>
    <x v="99"/>
    <x v="1"/>
    <x v="14"/>
    <x v="2"/>
    <x v="1"/>
    <x v="1"/>
    <x v="1"/>
    <x v="1"/>
    <x v="1"/>
    <x v="1"/>
    <x v="0"/>
    <x v="0"/>
  </r>
  <r>
    <x v="2"/>
    <x v="1"/>
    <x v="0"/>
    <x v="2"/>
    <x v="0"/>
    <x v="100"/>
    <x v="1"/>
    <x v="14"/>
    <x v="2"/>
    <x v="1"/>
    <x v="1"/>
    <x v="1"/>
    <x v="1"/>
    <x v="1"/>
    <x v="1"/>
    <x v="0"/>
    <x v="0"/>
  </r>
  <r>
    <x v="2"/>
    <x v="1"/>
    <x v="0"/>
    <x v="2"/>
    <x v="0"/>
    <x v="101"/>
    <x v="1"/>
    <x v="14"/>
    <x v="2"/>
    <x v="1"/>
    <x v="1"/>
    <x v="1"/>
    <x v="1"/>
    <x v="1"/>
    <x v="1"/>
    <x v="0"/>
    <x v="0"/>
  </r>
  <r>
    <x v="2"/>
    <x v="1"/>
    <x v="0"/>
    <x v="2"/>
    <x v="0"/>
    <x v="102"/>
    <x v="1"/>
    <x v="14"/>
    <x v="2"/>
    <x v="1"/>
    <x v="1"/>
    <x v="1"/>
    <x v="1"/>
    <x v="1"/>
    <x v="1"/>
    <x v="0"/>
    <x v="0"/>
  </r>
  <r>
    <x v="2"/>
    <x v="1"/>
    <x v="0"/>
    <x v="2"/>
    <x v="0"/>
    <x v="103"/>
    <x v="1"/>
    <x v="15"/>
    <x v="2"/>
    <x v="1"/>
    <x v="1"/>
    <x v="1"/>
    <x v="1"/>
    <x v="1"/>
    <x v="1"/>
    <x v="0"/>
    <x v="0"/>
  </r>
  <r>
    <x v="2"/>
    <x v="1"/>
    <x v="0"/>
    <x v="2"/>
    <x v="0"/>
    <x v="104"/>
    <x v="1"/>
    <x v="15"/>
    <x v="2"/>
    <x v="1"/>
    <x v="1"/>
    <x v="1"/>
    <x v="1"/>
    <x v="1"/>
    <x v="1"/>
    <x v="0"/>
    <x v="0"/>
  </r>
  <r>
    <x v="2"/>
    <x v="1"/>
    <x v="0"/>
    <x v="2"/>
    <x v="0"/>
    <x v="105"/>
    <x v="1"/>
    <x v="15"/>
    <x v="2"/>
    <x v="1"/>
    <x v="1"/>
    <x v="1"/>
    <x v="1"/>
    <x v="1"/>
    <x v="1"/>
    <x v="0"/>
    <x v="0"/>
  </r>
  <r>
    <x v="2"/>
    <x v="1"/>
    <x v="0"/>
    <x v="2"/>
    <x v="0"/>
    <x v="106"/>
    <x v="1"/>
    <x v="15"/>
    <x v="2"/>
    <x v="1"/>
    <x v="1"/>
    <x v="1"/>
    <x v="1"/>
    <x v="1"/>
    <x v="1"/>
    <x v="0"/>
    <x v="0"/>
  </r>
  <r>
    <x v="2"/>
    <x v="1"/>
    <x v="0"/>
    <x v="2"/>
    <x v="0"/>
    <x v="107"/>
    <x v="1"/>
    <x v="15"/>
    <x v="2"/>
    <x v="1"/>
    <x v="1"/>
    <x v="1"/>
    <x v="1"/>
    <x v="1"/>
    <x v="1"/>
    <x v="0"/>
    <x v="0"/>
  </r>
  <r>
    <x v="2"/>
    <x v="1"/>
    <x v="0"/>
    <x v="2"/>
    <x v="0"/>
    <x v="108"/>
    <x v="1"/>
    <x v="15"/>
    <x v="2"/>
    <x v="1"/>
    <x v="1"/>
    <x v="1"/>
    <x v="1"/>
    <x v="1"/>
    <x v="1"/>
    <x v="0"/>
    <x v="0"/>
  </r>
  <r>
    <x v="2"/>
    <x v="1"/>
    <x v="0"/>
    <x v="2"/>
    <x v="0"/>
    <x v="109"/>
    <x v="1"/>
    <x v="15"/>
    <x v="2"/>
    <x v="1"/>
    <x v="1"/>
    <x v="1"/>
    <x v="1"/>
    <x v="1"/>
    <x v="1"/>
    <x v="0"/>
    <x v="0"/>
  </r>
  <r>
    <x v="2"/>
    <x v="1"/>
    <x v="0"/>
    <x v="2"/>
    <x v="0"/>
    <x v="110"/>
    <x v="1"/>
    <x v="15"/>
    <x v="2"/>
    <x v="1"/>
    <x v="1"/>
    <x v="1"/>
    <x v="1"/>
    <x v="1"/>
    <x v="1"/>
    <x v="0"/>
    <x v="0"/>
  </r>
  <r>
    <x v="2"/>
    <x v="1"/>
    <x v="0"/>
    <x v="2"/>
    <x v="0"/>
    <x v="111"/>
    <x v="1"/>
    <x v="16"/>
    <x v="2"/>
    <x v="1"/>
    <x v="1"/>
    <x v="1"/>
    <x v="1"/>
    <x v="1"/>
    <x v="1"/>
    <x v="0"/>
    <x v="0"/>
  </r>
  <r>
    <x v="2"/>
    <x v="1"/>
    <x v="0"/>
    <x v="2"/>
    <x v="0"/>
    <x v="112"/>
    <x v="1"/>
    <x v="16"/>
    <x v="2"/>
    <x v="1"/>
    <x v="1"/>
    <x v="1"/>
    <x v="1"/>
    <x v="1"/>
    <x v="1"/>
    <x v="0"/>
    <x v="0"/>
  </r>
  <r>
    <x v="2"/>
    <x v="1"/>
    <x v="0"/>
    <x v="2"/>
    <x v="0"/>
    <x v="113"/>
    <x v="1"/>
    <x v="16"/>
    <x v="2"/>
    <x v="1"/>
    <x v="1"/>
    <x v="1"/>
    <x v="1"/>
    <x v="1"/>
    <x v="1"/>
    <x v="0"/>
    <x v="0"/>
  </r>
  <r>
    <x v="2"/>
    <x v="1"/>
    <x v="0"/>
    <x v="2"/>
    <x v="0"/>
    <x v="114"/>
    <x v="1"/>
    <x v="16"/>
    <x v="2"/>
    <x v="1"/>
    <x v="1"/>
    <x v="1"/>
    <x v="1"/>
    <x v="1"/>
    <x v="1"/>
    <x v="0"/>
    <x v="0"/>
  </r>
  <r>
    <x v="2"/>
    <x v="1"/>
    <x v="0"/>
    <x v="2"/>
    <x v="0"/>
    <x v="115"/>
    <x v="1"/>
    <x v="16"/>
    <x v="2"/>
    <x v="1"/>
    <x v="1"/>
    <x v="1"/>
    <x v="1"/>
    <x v="1"/>
    <x v="1"/>
    <x v="0"/>
    <x v="0"/>
  </r>
  <r>
    <x v="2"/>
    <x v="1"/>
    <x v="0"/>
    <x v="2"/>
    <x v="0"/>
    <x v="116"/>
    <x v="1"/>
    <x v="16"/>
    <x v="2"/>
    <x v="1"/>
    <x v="1"/>
    <x v="1"/>
    <x v="1"/>
    <x v="1"/>
    <x v="1"/>
    <x v="0"/>
    <x v="0"/>
  </r>
  <r>
    <x v="2"/>
    <x v="1"/>
    <x v="0"/>
    <x v="2"/>
    <x v="0"/>
    <x v="117"/>
    <x v="1"/>
    <x v="16"/>
    <x v="2"/>
    <x v="1"/>
    <x v="1"/>
    <x v="1"/>
    <x v="1"/>
    <x v="1"/>
    <x v="1"/>
    <x v="0"/>
    <x v="0"/>
  </r>
  <r>
    <x v="2"/>
    <x v="1"/>
    <x v="0"/>
    <x v="2"/>
    <x v="0"/>
    <x v="118"/>
    <x v="1"/>
    <x v="16"/>
    <x v="2"/>
    <x v="1"/>
    <x v="1"/>
    <x v="1"/>
    <x v="1"/>
    <x v="1"/>
    <x v="1"/>
    <x v="0"/>
    <x v="0"/>
  </r>
  <r>
    <x v="2"/>
    <x v="1"/>
    <x v="0"/>
    <x v="2"/>
    <x v="0"/>
    <x v="119"/>
    <x v="1"/>
    <x v="17"/>
    <x v="2"/>
    <x v="1"/>
    <x v="1"/>
    <x v="1"/>
    <x v="1"/>
    <x v="1"/>
    <x v="1"/>
    <x v="0"/>
    <x v="0"/>
  </r>
  <r>
    <x v="2"/>
    <x v="1"/>
    <x v="0"/>
    <x v="2"/>
    <x v="0"/>
    <x v="120"/>
    <x v="1"/>
    <x v="17"/>
    <x v="2"/>
    <x v="1"/>
    <x v="1"/>
    <x v="1"/>
    <x v="1"/>
    <x v="1"/>
    <x v="1"/>
    <x v="0"/>
    <x v="0"/>
  </r>
  <r>
    <x v="2"/>
    <x v="1"/>
    <x v="0"/>
    <x v="2"/>
    <x v="0"/>
    <x v="121"/>
    <x v="1"/>
    <x v="17"/>
    <x v="2"/>
    <x v="1"/>
    <x v="1"/>
    <x v="1"/>
    <x v="1"/>
    <x v="1"/>
    <x v="1"/>
    <x v="0"/>
    <x v="0"/>
  </r>
  <r>
    <x v="2"/>
    <x v="1"/>
    <x v="0"/>
    <x v="2"/>
    <x v="0"/>
    <x v="122"/>
    <x v="1"/>
    <x v="17"/>
    <x v="2"/>
    <x v="1"/>
    <x v="1"/>
    <x v="1"/>
    <x v="1"/>
    <x v="1"/>
    <x v="1"/>
    <x v="0"/>
    <x v="0"/>
  </r>
  <r>
    <x v="2"/>
    <x v="1"/>
    <x v="0"/>
    <x v="2"/>
    <x v="0"/>
    <x v="123"/>
    <x v="1"/>
    <x v="17"/>
    <x v="2"/>
    <x v="1"/>
    <x v="1"/>
    <x v="1"/>
    <x v="1"/>
    <x v="1"/>
    <x v="1"/>
    <x v="0"/>
    <x v="0"/>
  </r>
  <r>
    <x v="2"/>
    <x v="1"/>
    <x v="0"/>
    <x v="2"/>
    <x v="0"/>
    <x v="124"/>
    <x v="1"/>
    <x v="17"/>
    <x v="2"/>
    <x v="1"/>
    <x v="1"/>
    <x v="1"/>
    <x v="1"/>
    <x v="1"/>
    <x v="1"/>
    <x v="0"/>
    <x v="0"/>
  </r>
  <r>
    <x v="2"/>
    <x v="1"/>
    <x v="0"/>
    <x v="2"/>
    <x v="0"/>
    <x v="125"/>
    <x v="1"/>
    <x v="17"/>
    <x v="2"/>
    <x v="1"/>
    <x v="1"/>
    <x v="1"/>
    <x v="1"/>
    <x v="1"/>
    <x v="1"/>
    <x v="0"/>
    <x v="0"/>
  </r>
  <r>
    <x v="2"/>
    <x v="1"/>
    <x v="0"/>
    <x v="2"/>
    <x v="0"/>
    <x v="126"/>
    <x v="1"/>
    <x v="17"/>
    <x v="2"/>
    <x v="1"/>
    <x v="1"/>
    <x v="1"/>
    <x v="1"/>
    <x v="1"/>
    <x v="1"/>
    <x v="0"/>
    <x v="0"/>
  </r>
  <r>
    <x v="2"/>
    <x v="1"/>
    <x v="0"/>
    <x v="2"/>
    <x v="0"/>
    <x v="127"/>
    <x v="1"/>
    <x v="18"/>
    <x v="2"/>
    <x v="1"/>
    <x v="1"/>
    <x v="1"/>
    <x v="1"/>
    <x v="1"/>
    <x v="1"/>
    <x v="0"/>
    <x v="0"/>
  </r>
  <r>
    <x v="2"/>
    <x v="1"/>
    <x v="0"/>
    <x v="2"/>
    <x v="0"/>
    <x v="128"/>
    <x v="1"/>
    <x v="18"/>
    <x v="2"/>
    <x v="1"/>
    <x v="1"/>
    <x v="1"/>
    <x v="1"/>
    <x v="1"/>
    <x v="1"/>
    <x v="0"/>
    <x v="0"/>
  </r>
  <r>
    <x v="2"/>
    <x v="1"/>
    <x v="0"/>
    <x v="2"/>
    <x v="0"/>
    <x v="129"/>
    <x v="1"/>
    <x v="18"/>
    <x v="2"/>
    <x v="1"/>
    <x v="1"/>
    <x v="1"/>
    <x v="1"/>
    <x v="1"/>
    <x v="1"/>
    <x v="0"/>
    <x v="0"/>
  </r>
  <r>
    <x v="2"/>
    <x v="1"/>
    <x v="0"/>
    <x v="2"/>
    <x v="0"/>
    <x v="130"/>
    <x v="1"/>
    <x v="18"/>
    <x v="2"/>
    <x v="1"/>
    <x v="1"/>
    <x v="1"/>
    <x v="1"/>
    <x v="1"/>
    <x v="1"/>
    <x v="0"/>
    <x v="0"/>
  </r>
  <r>
    <x v="2"/>
    <x v="1"/>
    <x v="0"/>
    <x v="2"/>
    <x v="0"/>
    <x v="131"/>
    <x v="1"/>
    <x v="18"/>
    <x v="2"/>
    <x v="1"/>
    <x v="1"/>
    <x v="1"/>
    <x v="1"/>
    <x v="1"/>
    <x v="1"/>
    <x v="0"/>
    <x v="0"/>
  </r>
  <r>
    <x v="2"/>
    <x v="1"/>
    <x v="0"/>
    <x v="2"/>
    <x v="0"/>
    <x v="132"/>
    <x v="1"/>
    <x v="18"/>
    <x v="2"/>
    <x v="1"/>
    <x v="1"/>
    <x v="1"/>
    <x v="1"/>
    <x v="1"/>
    <x v="1"/>
    <x v="0"/>
    <x v="0"/>
  </r>
  <r>
    <x v="2"/>
    <x v="1"/>
    <x v="0"/>
    <x v="2"/>
    <x v="0"/>
    <x v="133"/>
    <x v="1"/>
    <x v="18"/>
    <x v="2"/>
    <x v="1"/>
    <x v="1"/>
    <x v="1"/>
    <x v="1"/>
    <x v="1"/>
    <x v="1"/>
    <x v="0"/>
    <x v="0"/>
  </r>
  <r>
    <x v="2"/>
    <x v="1"/>
    <x v="0"/>
    <x v="2"/>
    <x v="0"/>
    <x v="134"/>
    <x v="1"/>
    <x v="18"/>
    <x v="2"/>
    <x v="1"/>
    <x v="1"/>
    <x v="1"/>
    <x v="1"/>
    <x v="1"/>
    <x v="1"/>
    <x v="0"/>
    <x v="0"/>
  </r>
  <r>
    <x v="2"/>
    <x v="1"/>
    <x v="0"/>
    <x v="2"/>
    <x v="0"/>
    <x v="135"/>
    <x v="1"/>
    <x v="19"/>
    <x v="2"/>
    <x v="1"/>
    <x v="1"/>
    <x v="1"/>
    <x v="1"/>
    <x v="1"/>
    <x v="1"/>
    <x v="0"/>
    <x v="0"/>
  </r>
  <r>
    <x v="2"/>
    <x v="1"/>
    <x v="0"/>
    <x v="2"/>
    <x v="0"/>
    <x v="136"/>
    <x v="1"/>
    <x v="19"/>
    <x v="2"/>
    <x v="1"/>
    <x v="1"/>
    <x v="1"/>
    <x v="1"/>
    <x v="1"/>
    <x v="1"/>
    <x v="0"/>
    <x v="0"/>
  </r>
  <r>
    <x v="2"/>
    <x v="1"/>
    <x v="0"/>
    <x v="2"/>
    <x v="0"/>
    <x v="137"/>
    <x v="1"/>
    <x v="19"/>
    <x v="2"/>
    <x v="1"/>
    <x v="1"/>
    <x v="1"/>
    <x v="1"/>
    <x v="1"/>
    <x v="1"/>
    <x v="0"/>
    <x v="0"/>
  </r>
  <r>
    <x v="2"/>
    <x v="1"/>
    <x v="0"/>
    <x v="2"/>
    <x v="0"/>
    <x v="138"/>
    <x v="1"/>
    <x v="19"/>
    <x v="2"/>
    <x v="1"/>
    <x v="1"/>
    <x v="1"/>
    <x v="1"/>
    <x v="1"/>
    <x v="1"/>
    <x v="0"/>
    <x v="0"/>
  </r>
  <r>
    <x v="2"/>
    <x v="1"/>
    <x v="0"/>
    <x v="2"/>
    <x v="0"/>
    <x v="139"/>
    <x v="1"/>
    <x v="19"/>
    <x v="2"/>
    <x v="1"/>
    <x v="1"/>
    <x v="1"/>
    <x v="1"/>
    <x v="1"/>
    <x v="1"/>
    <x v="0"/>
    <x v="0"/>
  </r>
  <r>
    <x v="2"/>
    <x v="1"/>
    <x v="0"/>
    <x v="2"/>
    <x v="0"/>
    <x v="140"/>
    <x v="1"/>
    <x v="19"/>
    <x v="2"/>
    <x v="1"/>
    <x v="1"/>
    <x v="1"/>
    <x v="1"/>
    <x v="1"/>
    <x v="1"/>
    <x v="0"/>
    <x v="0"/>
  </r>
  <r>
    <x v="2"/>
    <x v="1"/>
    <x v="0"/>
    <x v="2"/>
    <x v="0"/>
    <x v="141"/>
    <x v="1"/>
    <x v="19"/>
    <x v="2"/>
    <x v="1"/>
    <x v="1"/>
    <x v="1"/>
    <x v="1"/>
    <x v="1"/>
    <x v="1"/>
    <x v="0"/>
    <x v="0"/>
  </r>
  <r>
    <x v="2"/>
    <x v="1"/>
    <x v="0"/>
    <x v="2"/>
    <x v="0"/>
    <x v="142"/>
    <x v="1"/>
    <x v="19"/>
    <x v="2"/>
    <x v="1"/>
    <x v="1"/>
    <x v="1"/>
    <x v="1"/>
    <x v="1"/>
    <x v="1"/>
    <x v="0"/>
    <x v="0"/>
  </r>
  <r>
    <x v="2"/>
    <x v="1"/>
    <x v="0"/>
    <x v="2"/>
    <x v="0"/>
    <x v="143"/>
    <x v="1"/>
    <x v="20"/>
    <x v="2"/>
    <x v="1"/>
    <x v="1"/>
    <x v="1"/>
    <x v="1"/>
    <x v="1"/>
    <x v="1"/>
    <x v="0"/>
    <x v="0"/>
  </r>
  <r>
    <x v="2"/>
    <x v="1"/>
    <x v="0"/>
    <x v="2"/>
    <x v="0"/>
    <x v="144"/>
    <x v="1"/>
    <x v="20"/>
    <x v="2"/>
    <x v="1"/>
    <x v="1"/>
    <x v="1"/>
    <x v="1"/>
    <x v="1"/>
    <x v="1"/>
    <x v="0"/>
    <x v="0"/>
  </r>
  <r>
    <x v="2"/>
    <x v="1"/>
    <x v="0"/>
    <x v="2"/>
    <x v="0"/>
    <x v="145"/>
    <x v="1"/>
    <x v="20"/>
    <x v="2"/>
    <x v="1"/>
    <x v="1"/>
    <x v="1"/>
    <x v="1"/>
    <x v="1"/>
    <x v="1"/>
    <x v="0"/>
    <x v="0"/>
  </r>
  <r>
    <x v="2"/>
    <x v="1"/>
    <x v="0"/>
    <x v="2"/>
    <x v="0"/>
    <x v="146"/>
    <x v="1"/>
    <x v="20"/>
    <x v="2"/>
    <x v="1"/>
    <x v="1"/>
    <x v="1"/>
    <x v="1"/>
    <x v="1"/>
    <x v="1"/>
    <x v="0"/>
    <x v="0"/>
  </r>
  <r>
    <x v="2"/>
    <x v="1"/>
    <x v="0"/>
    <x v="2"/>
    <x v="0"/>
    <x v="147"/>
    <x v="1"/>
    <x v="20"/>
    <x v="2"/>
    <x v="1"/>
    <x v="1"/>
    <x v="1"/>
    <x v="1"/>
    <x v="1"/>
    <x v="1"/>
    <x v="0"/>
    <x v="0"/>
  </r>
  <r>
    <x v="2"/>
    <x v="1"/>
    <x v="0"/>
    <x v="2"/>
    <x v="0"/>
    <x v="148"/>
    <x v="1"/>
    <x v="20"/>
    <x v="2"/>
    <x v="1"/>
    <x v="1"/>
    <x v="1"/>
    <x v="1"/>
    <x v="1"/>
    <x v="1"/>
    <x v="0"/>
    <x v="0"/>
  </r>
  <r>
    <x v="2"/>
    <x v="1"/>
    <x v="0"/>
    <x v="2"/>
    <x v="0"/>
    <x v="149"/>
    <x v="1"/>
    <x v="20"/>
    <x v="2"/>
    <x v="1"/>
    <x v="1"/>
    <x v="1"/>
    <x v="1"/>
    <x v="1"/>
    <x v="1"/>
    <x v="0"/>
    <x v="0"/>
  </r>
  <r>
    <x v="2"/>
    <x v="1"/>
    <x v="0"/>
    <x v="2"/>
    <x v="0"/>
    <x v="150"/>
    <x v="1"/>
    <x v="20"/>
    <x v="2"/>
    <x v="1"/>
    <x v="1"/>
    <x v="1"/>
    <x v="1"/>
    <x v="1"/>
    <x v="1"/>
    <x v="0"/>
    <x v="0"/>
  </r>
  <r>
    <x v="2"/>
    <x v="1"/>
    <x v="0"/>
    <x v="2"/>
    <x v="0"/>
    <x v="151"/>
    <x v="1"/>
    <x v="21"/>
    <x v="2"/>
    <x v="1"/>
    <x v="1"/>
    <x v="1"/>
    <x v="1"/>
    <x v="1"/>
    <x v="1"/>
    <x v="0"/>
    <x v="0"/>
  </r>
  <r>
    <x v="2"/>
    <x v="1"/>
    <x v="0"/>
    <x v="2"/>
    <x v="0"/>
    <x v="152"/>
    <x v="1"/>
    <x v="21"/>
    <x v="2"/>
    <x v="1"/>
    <x v="1"/>
    <x v="1"/>
    <x v="1"/>
    <x v="1"/>
    <x v="1"/>
    <x v="0"/>
    <x v="0"/>
  </r>
  <r>
    <x v="2"/>
    <x v="1"/>
    <x v="0"/>
    <x v="2"/>
    <x v="0"/>
    <x v="153"/>
    <x v="1"/>
    <x v="21"/>
    <x v="2"/>
    <x v="1"/>
    <x v="1"/>
    <x v="1"/>
    <x v="1"/>
    <x v="1"/>
    <x v="1"/>
    <x v="0"/>
    <x v="0"/>
  </r>
  <r>
    <x v="2"/>
    <x v="1"/>
    <x v="0"/>
    <x v="2"/>
    <x v="0"/>
    <x v="154"/>
    <x v="1"/>
    <x v="21"/>
    <x v="2"/>
    <x v="1"/>
    <x v="1"/>
    <x v="1"/>
    <x v="1"/>
    <x v="1"/>
    <x v="1"/>
    <x v="0"/>
    <x v="0"/>
  </r>
  <r>
    <x v="2"/>
    <x v="1"/>
    <x v="0"/>
    <x v="2"/>
    <x v="0"/>
    <x v="155"/>
    <x v="1"/>
    <x v="21"/>
    <x v="2"/>
    <x v="1"/>
    <x v="1"/>
    <x v="1"/>
    <x v="1"/>
    <x v="1"/>
    <x v="1"/>
    <x v="0"/>
    <x v="0"/>
  </r>
  <r>
    <x v="2"/>
    <x v="1"/>
    <x v="0"/>
    <x v="2"/>
    <x v="0"/>
    <x v="156"/>
    <x v="1"/>
    <x v="21"/>
    <x v="2"/>
    <x v="1"/>
    <x v="1"/>
    <x v="1"/>
    <x v="1"/>
    <x v="1"/>
    <x v="1"/>
    <x v="0"/>
    <x v="0"/>
  </r>
  <r>
    <x v="2"/>
    <x v="1"/>
    <x v="0"/>
    <x v="2"/>
    <x v="0"/>
    <x v="157"/>
    <x v="1"/>
    <x v="21"/>
    <x v="2"/>
    <x v="1"/>
    <x v="1"/>
    <x v="1"/>
    <x v="1"/>
    <x v="1"/>
    <x v="1"/>
    <x v="0"/>
    <x v="0"/>
  </r>
  <r>
    <x v="2"/>
    <x v="1"/>
    <x v="0"/>
    <x v="2"/>
    <x v="0"/>
    <x v="158"/>
    <x v="1"/>
    <x v="21"/>
    <x v="2"/>
    <x v="1"/>
    <x v="1"/>
    <x v="1"/>
    <x v="1"/>
    <x v="1"/>
    <x v="1"/>
    <x v="0"/>
    <x v="0"/>
  </r>
  <r>
    <x v="2"/>
    <x v="1"/>
    <x v="0"/>
    <x v="2"/>
    <x v="0"/>
    <x v="159"/>
    <x v="1"/>
    <x v="22"/>
    <x v="2"/>
    <x v="1"/>
    <x v="1"/>
    <x v="1"/>
    <x v="1"/>
    <x v="1"/>
    <x v="1"/>
    <x v="0"/>
    <x v="0"/>
  </r>
  <r>
    <x v="2"/>
    <x v="1"/>
    <x v="0"/>
    <x v="2"/>
    <x v="0"/>
    <x v="160"/>
    <x v="1"/>
    <x v="22"/>
    <x v="2"/>
    <x v="1"/>
    <x v="1"/>
    <x v="1"/>
    <x v="1"/>
    <x v="1"/>
    <x v="1"/>
    <x v="0"/>
    <x v="0"/>
  </r>
  <r>
    <x v="2"/>
    <x v="1"/>
    <x v="0"/>
    <x v="2"/>
    <x v="0"/>
    <x v="161"/>
    <x v="1"/>
    <x v="22"/>
    <x v="2"/>
    <x v="1"/>
    <x v="1"/>
    <x v="1"/>
    <x v="1"/>
    <x v="1"/>
    <x v="1"/>
    <x v="0"/>
    <x v="0"/>
  </r>
  <r>
    <x v="2"/>
    <x v="1"/>
    <x v="0"/>
    <x v="2"/>
    <x v="0"/>
    <x v="162"/>
    <x v="1"/>
    <x v="22"/>
    <x v="2"/>
    <x v="1"/>
    <x v="1"/>
    <x v="1"/>
    <x v="1"/>
    <x v="1"/>
    <x v="1"/>
    <x v="0"/>
    <x v="0"/>
  </r>
  <r>
    <x v="2"/>
    <x v="1"/>
    <x v="0"/>
    <x v="2"/>
    <x v="0"/>
    <x v="163"/>
    <x v="1"/>
    <x v="22"/>
    <x v="2"/>
    <x v="1"/>
    <x v="1"/>
    <x v="1"/>
    <x v="1"/>
    <x v="1"/>
    <x v="1"/>
    <x v="0"/>
    <x v="0"/>
  </r>
  <r>
    <x v="2"/>
    <x v="1"/>
    <x v="0"/>
    <x v="2"/>
    <x v="0"/>
    <x v="164"/>
    <x v="1"/>
    <x v="22"/>
    <x v="2"/>
    <x v="1"/>
    <x v="1"/>
    <x v="1"/>
    <x v="1"/>
    <x v="1"/>
    <x v="1"/>
    <x v="0"/>
    <x v="0"/>
  </r>
  <r>
    <x v="2"/>
    <x v="1"/>
    <x v="0"/>
    <x v="2"/>
    <x v="0"/>
    <x v="165"/>
    <x v="1"/>
    <x v="22"/>
    <x v="2"/>
    <x v="1"/>
    <x v="1"/>
    <x v="1"/>
    <x v="1"/>
    <x v="1"/>
    <x v="1"/>
    <x v="0"/>
    <x v="0"/>
  </r>
  <r>
    <x v="2"/>
    <x v="1"/>
    <x v="0"/>
    <x v="2"/>
    <x v="0"/>
    <x v="166"/>
    <x v="1"/>
    <x v="22"/>
    <x v="2"/>
    <x v="1"/>
    <x v="1"/>
    <x v="1"/>
    <x v="1"/>
    <x v="1"/>
    <x v="1"/>
    <x v="0"/>
    <x v="0"/>
  </r>
  <r>
    <x v="2"/>
    <x v="1"/>
    <x v="0"/>
    <x v="2"/>
    <x v="0"/>
    <x v="167"/>
    <x v="1"/>
    <x v="23"/>
    <x v="2"/>
    <x v="1"/>
    <x v="1"/>
    <x v="1"/>
    <x v="1"/>
    <x v="1"/>
    <x v="1"/>
    <x v="0"/>
    <x v="0"/>
  </r>
  <r>
    <x v="2"/>
    <x v="1"/>
    <x v="0"/>
    <x v="2"/>
    <x v="0"/>
    <x v="168"/>
    <x v="1"/>
    <x v="23"/>
    <x v="2"/>
    <x v="1"/>
    <x v="1"/>
    <x v="1"/>
    <x v="1"/>
    <x v="1"/>
    <x v="1"/>
    <x v="0"/>
    <x v="0"/>
  </r>
  <r>
    <x v="2"/>
    <x v="1"/>
    <x v="0"/>
    <x v="2"/>
    <x v="0"/>
    <x v="169"/>
    <x v="1"/>
    <x v="23"/>
    <x v="2"/>
    <x v="1"/>
    <x v="1"/>
    <x v="1"/>
    <x v="1"/>
    <x v="1"/>
    <x v="1"/>
    <x v="0"/>
    <x v="0"/>
  </r>
  <r>
    <x v="2"/>
    <x v="1"/>
    <x v="0"/>
    <x v="2"/>
    <x v="0"/>
    <x v="170"/>
    <x v="1"/>
    <x v="23"/>
    <x v="2"/>
    <x v="1"/>
    <x v="1"/>
    <x v="1"/>
    <x v="1"/>
    <x v="1"/>
    <x v="1"/>
    <x v="0"/>
    <x v="0"/>
  </r>
  <r>
    <x v="2"/>
    <x v="1"/>
    <x v="0"/>
    <x v="2"/>
    <x v="0"/>
    <x v="171"/>
    <x v="1"/>
    <x v="23"/>
    <x v="2"/>
    <x v="1"/>
    <x v="1"/>
    <x v="1"/>
    <x v="1"/>
    <x v="1"/>
    <x v="1"/>
    <x v="0"/>
    <x v="0"/>
  </r>
  <r>
    <x v="2"/>
    <x v="1"/>
    <x v="0"/>
    <x v="2"/>
    <x v="0"/>
    <x v="172"/>
    <x v="1"/>
    <x v="23"/>
    <x v="2"/>
    <x v="1"/>
    <x v="1"/>
    <x v="1"/>
    <x v="1"/>
    <x v="1"/>
    <x v="1"/>
    <x v="0"/>
    <x v="0"/>
  </r>
  <r>
    <x v="2"/>
    <x v="1"/>
    <x v="0"/>
    <x v="2"/>
    <x v="0"/>
    <x v="173"/>
    <x v="1"/>
    <x v="23"/>
    <x v="2"/>
    <x v="1"/>
    <x v="1"/>
    <x v="1"/>
    <x v="1"/>
    <x v="1"/>
    <x v="1"/>
    <x v="0"/>
    <x v="0"/>
  </r>
  <r>
    <x v="2"/>
    <x v="1"/>
    <x v="0"/>
    <x v="2"/>
    <x v="0"/>
    <x v="174"/>
    <x v="1"/>
    <x v="23"/>
    <x v="2"/>
    <x v="1"/>
    <x v="1"/>
    <x v="1"/>
    <x v="1"/>
    <x v="1"/>
    <x v="1"/>
    <x v="0"/>
    <x v="0"/>
  </r>
  <r>
    <x v="2"/>
    <x v="1"/>
    <x v="0"/>
    <x v="2"/>
    <x v="0"/>
    <x v="175"/>
    <x v="1"/>
    <x v="24"/>
    <x v="2"/>
    <x v="1"/>
    <x v="1"/>
    <x v="1"/>
    <x v="1"/>
    <x v="1"/>
    <x v="1"/>
    <x v="0"/>
    <x v="0"/>
  </r>
  <r>
    <x v="2"/>
    <x v="1"/>
    <x v="0"/>
    <x v="2"/>
    <x v="0"/>
    <x v="176"/>
    <x v="1"/>
    <x v="24"/>
    <x v="2"/>
    <x v="1"/>
    <x v="1"/>
    <x v="1"/>
    <x v="1"/>
    <x v="1"/>
    <x v="1"/>
    <x v="0"/>
    <x v="0"/>
  </r>
  <r>
    <x v="2"/>
    <x v="1"/>
    <x v="0"/>
    <x v="2"/>
    <x v="0"/>
    <x v="177"/>
    <x v="1"/>
    <x v="24"/>
    <x v="2"/>
    <x v="1"/>
    <x v="1"/>
    <x v="1"/>
    <x v="1"/>
    <x v="1"/>
    <x v="1"/>
    <x v="0"/>
    <x v="0"/>
  </r>
  <r>
    <x v="2"/>
    <x v="1"/>
    <x v="0"/>
    <x v="2"/>
    <x v="0"/>
    <x v="178"/>
    <x v="1"/>
    <x v="24"/>
    <x v="2"/>
    <x v="1"/>
    <x v="1"/>
    <x v="1"/>
    <x v="1"/>
    <x v="1"/>
    <x v="1"/>
    <x v="0"/>
    <x v="0"/>
  </r>
  <r>
    <x v="2"/>
    <x v="1"/>
    <x v="0"/>
    <x v="2"/>
    <x v="0"/>
    <x v="179"/>
    <x v="1"/>
    <x v="24"/>
    <x v="2"/>
    <x v="1"/>
    <x v="1"/>
    <x v="1"/>
    <x v="1"/>
    <x v="1"/>
    <x v="1"/>
    <x v="0"/>
    <x v="0"/>
  </r>
  <r>
    <x v="2"/>
    <x v="1"/>
    <x v="0"/>
    <x v="2"/>
    <x v="0"/>
    <x v="180"/>
    <x v="1"/>
    <x v="25"/>
    <x v="2"/>
    <x v="1"/>
    <x v="1"/>
    <x v="1"/>
    <x v="1"/>
    <x v="1"/>
    <x v="1"/>
    <x v="0"/>
    <x v="0"/>
  </r>
  <r>
    <x v="2"/>
    <x v="1"/>
    <x v="0"/>
    <x v="2"/>
    <x v="0"/>
    <x v="181"/>
    <x v="1"/>
    <x v="25"/>
    <x v="2"/>
    <x v="1"/>
    <x v="1"/>
    <x v="1"/>
    <x v="1"/>
    <x v="1"/>
    <x v="1"/>
    <x v="0"/>
    <x v="0"/>
  </r>
  <r>
    <x v="2"/>
    <x v="1"/>
    <x v="0"/>
    <x v="2"/>
    <x v="0"/>
    <x v="182"/>
    <x v="1"/>
    <x v="25"/>
    <x v="2"/>
    <x v="1"/>
    <x v="1"/>
    <x v="1"/>
    <x v="1"/>
    <x v="1"/>
    <x v="1"/>
    <x v="0"/>
    <x v="0"/>
  </r>
  <r>
    <x v="2"/>
    <x v="1"/>
    <x v="0"/>
    <x v="2"/>
    <x v="0"/>
    <x v="183"/>
    <x v="1"/>
    <x v="25"/>
    <x v="2"/>
    <x v="1"/>
    <x v="1"/>
    <x v="1"/>
    <x v="1"/>
    <x v="1"/>
    <x v="1"/>
    <x v="0"/>
    <x v="0"/>
  </r>
  <r>
    <x v="2"/>
    <x v="1"/>
    <x v="0"/>
    <x v="2"/>
    <x v="0"/>
    <x v="184"/>
    <x v="1"/>
    <x v="25"/>
    <x v="2"/>
    <x v="1"/>
    <x v="1"/>
    <x v="1"/>
    <x v="1"/>
    <x v="1"/>
    <x v="1"/>
    <x v="0"/>
    <x v="0"/>
  </r>
  <r>
    <x v="2"/>
    <x v="1"/>
    <x v="0"/>
    <x v="2"/>
    <x v="0"/>
    <x v="185"/>
    <x v="1"/>
    <x v="25"/>
    <x v="2"/>
    <x v="1"/>
    <x v="1"/>
    <x v="1"/>
    <x v="1"/>
    <x v="1"/>
    <x v="1"/>
    <x v="0"/>
    <x v="0"/>
  </r>
  <r>
    <x v="2"/>
    <x v="1"/>
    <x v="0"/>
    <x v="2"/>
    <x v="0"/>
    <x v="186"/>
    <x v="1"/>
    <x v="25"/>
    <x v="2"/>
    <x v="1"/>
    <x v="1"/>
    <x v="1"/>
    <x v="1"/>
    <x v="1"/>
    <x v="1"/>
    <x v="0"/>
    <x v="0"/>
  </r>
  <r>
    <x v="2"/>
    <x v="1"/>
    <x v="0"/>
    <x v="2"/>
    <x v="0"/>
    <x v="187"/>
    <x v="1"/>
    <x v="25"/>
    <x v="2"/>
    <x v="1"/>
    <x v="1"/>
    <x v="1"/>
    <x v="1"/>
    <x v="1"/>
    <x v="1"/>
    <x v="0"/>
    <x v="0"/>
  </r>
  <r>
    <x v="2"/>
    <x v="1"/>
    <x v="0"/>
    <x v="2"/>
    <x v="0"/>
    <x v="188"/>
    <x v="1"/>
    <x v="26"/>
    <x v="2"/>
    <x v="1"/>
    <x v="1"/>
    <x v="1"/>
    <x v="1"/>
    <x v="1"/>
    <x v="1"/>
    <x v="0"/>
    <x v="0"/>
  </r>
  <r>
    <x v="2"/>
    <x v="1"/>
    <x v="0"/>
    <x v="2"/>
    <x v="0"/>
    <x v="189"/>
    <x v="1"/>
    <x v="26"/>
    <x v="2"/>
    <x v="1"/>
    <x v="1"/>
    <x v="1"/>
    <x v="1"/>
    <x v="1"/>
    <x v="1"/>
    <x v="0"/>
    <x v="0"/>
  </r>
  <r>
    <x v="2"/>
    <x v="1"/>
    <x v="0"/>
    <x v="2"/>
    <x v="0"/>
    <x v="190"/>
    <x v="1"/>
    <x v="26"/>
    <x v="2"/>
    <x v="1"/>
    <x v="1"/>
    <x v="1"/>
    <x v="1"/>
    <x v="1"/>
    <x v="1"/>
    <x v="0"/>
    <x v="0"/>
  </r>
  <r>
    <x v="2"/>
    <x v="1"/>
    <x v="0"/>
    <x v="2"/>
    <x v="0"/>
    <x v="191"/>
    <x v="1"/>
    <x v="26"/>
    <x v="2"/>
    <x v="1"/>
    <x v="1"/>
    <x v="1"/>
    <x v="1"/>
    <x v="1"/>
    <x v="1"/>
    <x v="0"/>
    <x v="0"/>
  </r>
  <r>
    <x v="2"/>
    <x v="1"/>
    <x v="0"/>
    <x v="2"/>
    <x v="0"/>
    <x v="192"/>
    <x v="1"/>
    <x v="26"/>
    <x v="2"/>
    <x v="1"/>
    <x v="1"/>
    <x v="1"/>
    <x v="1"/>
    <x v="1"/>
    <x v="1"/>
    <x v="0"/>
    <x v="0"/>
  </r>
  <r>
    <x v="2"/>
    <x v="1"/>
    <x v="0"/>
    <x v="2"/>
    <x v="0"/>
    <x v="193"/>
    <x v="1"/>
    <x v="26"/>
    <x v="2"/>
    <x v="1"/>
    <x v="1"/>
    <x v="1"/>
    <x v="1"/>
    <x v="1"/>
    <x v="1"/>
    <x v="0"/>
    <x v="0"/>
  </r>
  <r>
    <x v="2"/>
    <x v="1"/>
    <x v="0"/>
    <x v="2"/>
    <x v="0"/>
    <x v="194"/>
    <x v="1"/>
    <x v="26"/>
    <x v="2"/>
    <x v="1"/>
    <x v="1"/>
    <x v="1"/>
    <x v="1"/>
    <x v="1"/>
    <x v="1"/>
    <x v="0"/>
    <x v="0"/>
  </r>
  <r>
    <x v="2"/>
    <x v="1"/>
    <x v="0"/>
    <x v="2"/>
    <x v="0"/>
    <x v="195"/>
    <x v="1"/>
    <x v="27"/>
    <x v="2"/>
    <x v="1"/>
    <x v="1"/>
    <x v="1"/>
    <x v="1"/>
    <x v="1"/>
    <x v="1"/>
    <x v="0"/>
    <x v="0"/>
  </r>
  <r>
    <x v="2"/>
    <x v="1"/>
    <x v="0"/>
    <x v="2"/>
    <x v="0"/>
    <x v="196"/>
    <x v="1"/>
    <x v="27"/>
    <x v="2"/>
    <x v="1"/>
    <x v="1"/>
    <x v="1"/>
    <x v="1"/>
    <x v="1"/>
    <x v="1"/>
    <x v="0"/>
    <x v="0"/>
  </r>
  <r>
    <x v="2"/>
    <x v="1"/>
    <x v="0"/>
    <x v="2"/>
    <x v="0"/>
    <x v="197"/>
    <x v="1"/>
    <x v="27"/>
    <x v="2"/>
    <x v="1"/>
    <x v="1"/>
    <x v="1"/>
    <x v="1"/>
    <x v="1"/>
    <x v="1"/>
    <x v="0"/>
    <x v="0"/>
  </r>
  <r>
    <x v="2"/>
    <x v="1"/>
    <x v="0"/>
    <x v="2"/>
    <x v="0"/>
    <x v="198"/>
    <x v="1"/>
    <x v="27"/>
    <x v="2"/>
    <x v="1"/>
    <x v="1"/>
    <x v="1"/>
    <x v="1"/>
    <x v="1"/>
    <x v="1"/>
    <x v="0"/>
    <x v="0"/>
  </r>
  <r>
    <x v="2"/>
    <x v="1"/>
    <x v="0"/>
    <x v="2"/>
    <x v="0"/>
    <x v="199"/>
    <x v="1"/>
    <x v="27"/>
    <x v="2"/>
    <x v="1"/>
    <x v="1"/>
    <x v="1"/>
    <x v="1"/>
    <x v="1"/>
    <x v="1"/>
    <x v="0"/>
    <x v="0"/>
  </r>
  <r>
    <x v="2"/>
    <x v="1"/>
    <x v="0"/>
    <x v="2"/>
    <x v="0"/>
    <x v="200"/>
    <x v="1"/>
    <x v="27"/>
    <x v="2"/>
    <x v="1"/>
    <x v="1"/>
    <x v="1"/>
    <x v="1"/>
    <x v="1"/>
    <x v="1"/>
    <x v="0"/>
    <x v="0"/>
  </r>
  <r>
    <x v="2"/>
    <x v="1"/>
    <x v="0"/>
    <x v="2"/>
    <x v="0"/>
    <x v="201"/>
    <x v="1"/>
    <x v="27"/>
    <x v="2"/>
    <x v="1"/>
    <x v="1"/>
    <x v="1"/>
    <x v="1"/>
    <x v="1"/>
    <x v="1"/>
    <x v="0"/>
    <x v="0"/>
  </r>
  <r>
    <x v="2"/>
    <x v="1"/>
    <x v="0"/>
    <x v="2"/>
    <x v="0"/>
    <x v="202"/>
    <x v="1"/>
    <x v="27"/>
    <x v="2"/>
    <x v="1"/>
    <x v="1"/>
    <x v="1"/>
    <x v="1"/>
    <x v="1"/>
    <x v="1"/>
    <x v="0"/>
    <x v="0"/>
  </r>
  <r>
    <x v="2"/>
    <x v="1"/>
    <x v="0"/>
    <x v="2"/>
    <x v="0"/>
    <x v="203"/>
    <x v="1"/>
    <x v="28"/>
    <x v="2"/>
    <x v="1"/>
    <x v="1"/>
    <x v="1"/>
    <x v="1"/>
    <x v="1"/>
    <x v="1"/>
    <x v="0"/>
    <x v="0"/>
  </r>
  <r>
    <x v="2"/>
    <x v="1"/>
    <x v="0"/>
    <x v="2"/>
    <x v="0"/>
    <x v="204"/>
    <x v="1"/>
    <x v="28"/>
    <x v="2"/>
    <x v="1"/>
    <x v="1"/>
    <x v="1"/>
    <x v="1"/>
    <x v="1"/>
    <x v="1"/>
    <x v="0"/>
    <x v="0"/>
  </r>
  <r>
    <x v="2"/>
    <x v="1"/>
    <x v="0"/>
    <x v="2"/>
    <x v="0"/>
    <x v="205"/>
    <x v="1"/>
    <x v="28"/>
    <x v="2"/>
    <x v="1"/>
    <x v="1"/>
    <x v="1"/>
    <x v="1"/>
    <x v="1"/>
    <x v="1"/>
    <x v="0"/>
    <x v="0"/>
  </r>
  <r>
    <x v="2"/>
    <x v="1"/>
    <x v="0"/>
    <x v="2"/>
    <x v="0"/>
    <x v="206"/>
    <x v="1"/>
    <x v="28"/>
    <x v="2"/>
    <x v="1"/>
    <x v="1"/>
    <x v="1"/>
    <x v="1"/>
    <x v="1"/>
    <x v="1"/>
    <x v="0"/>
    <x v="0"/>
  </r>
  <r>
    <x v="2"/>
    <x v="1"/>
    <x v="0"/>
    <x v="2"/>
    <x v="0"/>
    <x v="207"/>
    <x v="1"/>
    <x v="28"/>
    <x v="2"/>
    <x v="1"/>
    <x v="1"/>
    <x v="1"/>
    <x v="1"/>
    <x v="1"/>
    <x v="1"/>
    <x v="0"/>
    <x v="0"/>
  </r>
  <r>
    <x v="2"/>
    <x v="1"/>
    <x v="0"/>
    <x v="2"/>
    <x v="0"/>
    <x v="208"/>
    <x v="1"/>
    <x v="28"/>
    <x v="2"/>
    <x v="1"/>
    <x v="1"/>
    <x v="1"/>
    <x v="1"/>
    <x v="1"/>
    <x v="1"/>
    <x v="0"/>
    <x v="0"/>
  </r>
  <r>
    <x v="2"/>
    <x v="1"/>
    <x v="0"/>
    <x v="2"/>
    <x v="0"/>
    <x v="209"/>
    <x v="1"/>
    <x v="28"/>
    <x v="2"/>
    <x v="1"/>
    <x v="1"/>
    <x v="1"/>
    <x v="1"/>
    <x v="1"/>
    <x v="1"/>
    <x v="0"/>
    <x v="0"/>
  </r>
  <r>
    <x v="2"/>
    <x v="1"/>
    <x v="0"/>
    <x v="2"/>
    <x v="0"/>
    <x v="210"/>
    <x v="1"/>
    <x v="28"/>
    <x v="2"/>
    <x v="1"/>
    <x v="1"/>
    <x v="1"/>
    <x v="1"/>
    <x v="1"/>
    <x v="1"/>
    <x v="0"/>
    <x v="0"/>
  </r>
  <r>
    <x v="2"/>
    <x v="1"/>
    <x v="0"/>
    <x v="2"/>
    <x v="0"/>
    <x v="211"/>
    <x v="1"/>
    <x v="28"/>
    <x v="2"/>
    <x v="1"/>
    <x v="1"/>
    <x v="1"/>
    <x v="1"/>
    <x v="1"/>
    <x v="1"/>
    <x v="0"/>
    <x v="0"/>
  </r>
  <r>
    <x v="2"/>
    <x v="1"/>
    <x v="0"/>
    <x v="2"/>
    <x v="0"/>
    <x v="212"/>
    <x v="1"/>
    <x v="28"/>
    <x v="2"/>
    <x v="1"/>
    <x v="1"/>
    <x v="1"/>
    <x v="1"/>
    <x v="1"/>
    <x v="1"/>
    <x v="0"/>
    <x v="0"/>
  </r>
  <r>
    <x v="2"/>
    <x v="1"/>
    <x v="0"/>
    <x v="2"/>
    <x v="0"/>
    <x v="213"/>
    <x v="1"/>
    <x v="28"/>
    <x v="2"/>
    <x v="1"/>
    <x v="1"/>
    <x v="1"/>
    <x v="1"/>
    <x v="1"/>
    <x v="1"/>
    <x v="0"/>
    <x v="0"/>
  </r>
  <r>
    <x v="2"/>
    <x v="1"/>
    <x v="0"/>
    <x v="2"/>
    <x v="0"/>
    <x v="214"/>
    <x v="1"/>
    <x v="28"/>
    <x v="2"/>
    <x v="1"/>
    <x v="1"/>
    <x v="1"/>
    <x v="1"/>
    <x v="1"/>
    <x v="1"/>
    <x v="0"/>
    <x v="0"/>
  </r>
  <r>
    <x v="2"/>
    <x v="1"/>
    <x v="0"/>
    <x v="2"/>
    <x v="0"/>
    <x v="209"/>
    <x v="1"/>
    <x v="28"/>
    <x v="2"/>
    <x v="1"/>
    <x v="1"/>
    <x v="1"/>
    <x v="1"/>
    <x v="1"/>
    <x v="1"/>
    <x v="0"/>
    <x v="0"/>
  </r>
  <r>
    <x v="2"/>
    <x v="1"/>
    <x v="0"/>
    <x v="2"/>
    <x v="0"/>
    <x v="215"/>
    <x v="1"/>
    <x v="29"/>
    <x v="2"/>
    <x v="1"/>
    <x v="1"/>
    <x v="1"/>
    <x v="1"/>
    <x v="1"/>
    <x v="1"/>
    <x v="0"/>
    <x v="0"/>
  </r>
  <r>
    <x v="2"/>
    <x v="1"/>
    <x v="0"/>
    <x v="2"/>
    <x v="0"/>
    <x v="216"/>
    <x v="1"/>
    <x v="29"/>
    <x v="2"/>
    <x v="1"/>
    <x v="1"/>
    <x v="1"/>
    <x v="1"/>
    <x v="1"/>
    <x v="1"/>
    <x v="0"/>
    <x v="0"/>
  </r>
  <r>
    <x v="2"/>
    <x v="1"/>
    <x v="0"/>
    <x v="2"/>
    <x v="0"/>
    <x v="217"/>
    <x v="1"/>
    <x v="29"/>
    <x v="2"/>
    <x v="1"/>
    <x v="1"/>
    <x v="1"/>
    <x v="1"/>
    <x v="1"/>
    <x v="1"/>
    <x v="0"/>
    <x v="0"/>
  </r>
  <r>
    <x v="2"/>
    <x v="1"/>
    <x v="0"/>
    <x v="2"/>
    <x v="0"/>
    <x v="218"/>
    <x v="1"/>
    <x v="29"/>
    <x v="2"/>
    <x v="1"/>
    <x v="1"/>
    <x v="1"/>
    <x v="1"/>
    <x v="1"/>
    <x v="1"/>
    <x v="0"/>
    <x v="0"/>
  </r>
  <r>
    <x v="2"/>
    <x v="1"/>
    <x v="0"/>
    <x v="2"/>
    <x v="0"/>
    <x v="219"/>
    <x v="1"/>
    <x v="29"/>
    <x v="2"/>
    <x v="1"/>
    <x v="1"/>
    <x v="1"/>
    <x v="1"/>
    <x v="1"/>
    <x v="1"/>
    <x v="0"/>
    <x v="0"/>
  </r>
  <r>
    <x v="2"/>
    <x v="1"/>
    <x v="0"/>
    <x v="2"/>
    <x v="0"/>
    <x v="220"/>
    <x v="1"/>
    <x v="29"/>
    <x v="2"/>
    <x v="1"/>
    <x v="1"/>
    <x v="1"/>
    <x v="1"/>
    <x v="1"/>
    <x v="1"/>
    <x v="0"/>
    <x v="0"/>
  </r>
  <r>
    <x v="3"/>
    <x v="0"/>
    <x v="0"/>
    <x v="3"/>
    <x v="2"/>
    <x v="0"/>
    <x v="0"/>
    <x v="0"/>
    <x v="0"/>
    <x v="0"/>
    <x v="2"/>
    <x v="2"/>
    <x v="2"/>
    <x v="2"/>
    <x v="2"/>
    <x v="1"/>
    <x v="1"/>
  </r>
  <r>
    <x v="3"/>
    <x v="0"/>
    <x v="0"/>
    <x v="3"/>
    <x v="2"/>
    <x v="1"/>
    <x v="1"/>
    <x v="1"/>
    <x v="1"/>
    <x v="1"/>
    <x v="2"/>
    <x v="2"/>
    <x v="2"/>
    <x v="2"/>
    <x v="2"/>
    <x v="1"/>
    <x v="1"/>
  </r>
  <r>
    <x v="3"/>
    <x v="0"/>
    <x v="0"/>
    <x v="3"/>
    <x v="2"/>
    <x v="2"/>
    <x v="1"/>
    <x v="1"/>
    <x v="1"/>
    <x v="1"/>
    <x v="2"/>
    <x v="2"/>
    <x v="2"/>
    <x v="2"/>
    <x v="2"/>
    <x v="1"/>
    <x v="1"/>
  </r>
  <r>
    <x v="3"/>
    <x v="0"/>
    <x v="0"/>
    <x v="3"/>
    <x v="2"/>
    <x v="3"/>
    <x v="2"/>
    <x v="2"/>
    <x v="2"/>
    <x v="2"/>
    <x v="2"/>
    <x v="2"/>
    <x v="2"/>
    <x v="2"/>
    <x v="2"/>
    <x v="1"/>
    <x v="1"/>
  </r>
  <r>
    <x v="3"/>
    <x v="0"/>
    <x v="0"/>
    <x v="3"/>
    <x v="2"/>
    <x v="4"/>
    <x v="2"/>
    <x v="2"/>
    <x v="2"/>
    <x v="2"/>
    <x v="2"/>
    <x v="2"/>
    <x v="2"/>
    <x v="2"/>
    <x v="2"/>
    <x v="1"/>
    <x v="1"/>
  </r>
  <r>
    <x v="3"/>
    <x v="0"/>
    <x v="0"/>
    <x v="3"/>
    <x v="2"/>
    <x v="5"/>
    <x v="2"/>
    <x v="2"/>
    <x v="2"/>
    <x v="2"/>
    <x v="2"/>
    <x v="2"/>
    <x v="2"/>
    <x v="2"/>
    <x v="2"/>
    <x v="1"/>
    <x v="1"/>
  </r>
  <r>
    <x v="3"/>
    <x v="0"/>
    <x v="0"/>
    <x v="3"/>
    <x v="2"/>
    <x v="6"/>
    <x v="2"/>
    <x v="2"/>
    <x v="2"/>
    <x v="2"/>
    <x v="2"/>
    <x v="2"/>
    <x v="2"/>
    <x v="2"/>
    <x v="2"/>
    <x v="1"/>
    <x v="1"/>
  </r>
  <r>
    <x v="3"/>
    <x v="0"/>
    <x v="0"/>
    <x v="3"/>
    <x v="2"/>
    <x v="7"/>
    <x v="2"/>
    <x v="3"/>
    <x v="2"/>
    <x v="2"/>
    <x v="2"/>
    <x v="2"/>
    <x v="2"/>
    <x v="2"/>
    <x v="2"/>
    <x v="1"/>
    <x v="1"/>
  </r>
  <r>
    <x v="3"/>
    <x v="0"/>
    <x v="0"/>
    <x v="3"/>
    <x v="2"/>
    <x v="8"/>
    <x v="2"/>
    <x v="3"/>
    <x v="2"/>
    <x v="2"/>
    <x v="2"/>
    <x v="2"/>
    <x v="2"/>
    <x v="2"/>
    <x v="2"/>
    <x v="1"/>
    <x v="1"/>
  </r>
  <r>
    <x v="3"/>
    <x v="0"/>
    <x v="0"/>
    <x v="3"/>
    <x v="2"/>
    <x v="9"/>
    <x v="2"/>
    <x v="3"/>
    <x v="2"/>
    <x v="2"/>
    <x v="2"/>
    <x v="2"/>
    <x v="2"/>
    <x v="2"/>
    <x v="2"/>
    <x v="1"/>
    <x v="1"/>
  </r>
  <r>
    <x v="3"/>
    <x v="0"/>
    <x v="0"/>
    <x v="3"/>
    <x v="2"/>
    <x v="10"/>
    <x v="2"/>
    <x v="3"/>
    <x v="2"/>
    <x v="2"/>
    <x v="2"/>
    <x v="2"/>
    <x v="2"/>
    <x v="2"/>
    <x v="2"/>
    <x v="1"/>
    <x v="1"/>
  </r>
  <r>
    <x v="3"/>
    <x v="0"/>
    <x v="0"/>
    <x v="3"/>
    <x v="2"/>
    <x v="11"/>
    <x v="2"/>
    <x v="3"/>
    <x v="2"/>
    <x v="2"/>
    <x v="2"/>
    <x v="2"/>
    <x v="2"/>
    <x v="2"/>
    <x v="2"/>
    <x v="1"/>
    <x v="1"/>
  </r>
  <r>
    <x v="3"/>
    <x v="0"/>
    <x v="0"/>
    <x v="3"/>
    <x v="2"/>
    <x v="12"/>
    <x v="2"/>
    <x v="3"/>
    <x v="2"/>
    <x v="2"/>
    <x v="2"/>
    <x v="2"/>
    <x v="2"/>
    <x v="2"/>
    <x v="2"/>
    <x v="1"/>
    <x v="1"/>
  </r>
  <r>
    <x v="3"/>
    <x v="0"/>
    <x v="0"/>
    <x v="3"/>
    <x v="2"/>
    <x v="13"/>
    <x v="2"/>
    <x v="3"/>
    <x v="2"/>
    <x v="2"/>
    <x v="2"/>
    <x v="2"/>
    <x v="2"/>
    <x v="2"/>
    <x v="2"/>
    <x v="1"/>
    <x v="1"/>
  </r>
  <r>
    <x v="3"/>
    <x v="0"/>
    <x v="0"/>
    <x v="3"/>
    <x v="2"/>
    <x v="14"/>
    <x v="2"/>
    <x v="3"/>
    <x v="2"/>
    <x v="2"/>
    <x v="2"/>
    <x v="2"/>
    <x v="2"/>
    <x v="2"/>
    <x v="2"/>
    <x v="1"/>
    <x v="1"/>
  </r>
  <r>
    <x v="3"/>
    <x v="0"/>
    <x v="0"/>
    <x v="3"/>
    <x v="2"/>
    <x v="15"/>
    <x v="2"/>
    <x v="4"/>
    <x v="2"/>
    <x v="2"/>
    <x v="2"/>
    <x v="2"/>
    <x v="2"/>
    <x v="2"/>
    <x v="2"/>
    <x v="1"/>
    <x v="1"/>
  </r>
  <r>
    <x v="3"/>
    <x v="0"/>
    <x v="0"/>
    <x v="3"/>
    <x v="2"/>
    <x v="16"/>
    <x v="2"/>
    <x v="4"/>
    <x v="2"/>
    <x v="2"/>
    <x v="2"/>
    <x v="2"/>
    <x v="2"/>
    <x v="2"/>
    <x v="2"/>
    <x v="1"/>
    <x v="1"/>
  </r>
  <r>
    <x v="3"/>
    <x v="0"/>
    <x v="0"/>
    <x v="3"/>
    <x v="2"/>
    <x v="17"/>
    <x v="2"/>
    <x v="4"/>
    <x v="2"/>
    <x v="2"/>
    <x v="2"/>
    <x v="2"/>
    <x v="2"/>
    <x v="2"/>
    <x v="2"/>
    <x v="1"/>
    <x v="1"/>
  </r>
  <r>
    <x v="3"/>
    <x v="0"/>
    <x v="0"/>
    <x v="3"/>
    <x v="2"/>
    <x v="18"/>
    <x v="2"/>
    <x v="4"/>
    <x v="2"/>
    <x v="2"/>
    <x v="2"/>
    <x v="2"/>
    <x v="2"/>
    <x v="2"/>
    <x v="2"/>
    <x v="1"/>
    <x v="1"/>
  </r>
  <r>
    <x v="3"/>
    <x v="0"/>
    <x v="0"/>
    <x v="3"/>
    <x v="2"/>
    <x v="19"/>
    <x v="2"/>
    <x v="4"/>
    <x v="2"/>
    <x v="2"/>
    <x v="2"/>
    <x v="2"/>
    <x v="2"/>
    <x v="2"/>
    <x v="2"/>
    <x v="1"/>
    <x v="1"/>
  </r>
  <r>
    <x v="3"/>
    <x v="0"/>
    <x v="0"/>
    <x v="3"/>
    <x v="2"/>
    <x v="20"/>
    <x v="2"/>
    <x v="4"/>
    <x v="2"/>
    <x v="2"/>
    <x v="2"/>
    <x v="2"/>
    <x v="2"/>
    <x v="2"/>
    <x v="2"/>
    <x v="1"/>
    <x v="1"/>
  </r>
  <r>
    <x v="3"/>
    <x v="0"/>
    <x v="0"/>
    <x v="3"/>
    <x v="2"/>
    <x v="21"/>
    <x v="2"/>
    <x v="4"/>
    <x v="2"/>
    <x v="2"/>
    <x v="2"/>
    <x v="2"/>
    <x v="2"/>
    <x v="2"/>
    <x v="2"/>
    <x v="1"/>
    <x v="1"/>
  </r>
  <r>
    <x v="3"/>
    <x v="0"/>
    <x v="0"/>
    <x v="3"/>
    <x v="2"/>
    <x v="22"/>
    <x v="2"/>
    <x v="4"/>
    <x v="2"/>
    <x v="2"/>
    <x v="2"/>
    <x v="2"/>
    <x v="2"/>
    <x v="2"/>
    <x v="2"/>
    <x v="1"/>
    <x v="1"/>
  </r>
  <r>
    <x v="3"/>
    <x v="0"/>
    <x v="0"/>
    <x v="3"/>
    <x v="2"/>
    <x v="23"/>
    <x v="2"/>
    <x v="5"/>
    <x v="2"/>
    <x v="2"/>
    <x v="2"/>
    <x v="2"/>
    <x v="2"/>
    <x v="2"/>
    <x v="2"/>
    <x v="1"/>
    <x v="1"/>
  </r>
  <r>
    <x v="3"/>
    <x v="0"/>
    <x v="0"/>
    <x v="3"/>
    <x v="2"/>
    <x v="24"/>
    <x v="2"/>
    <x v="5"/>
    <x v="2"/>
    <x v="2"/>
    <x v="2"/>
    <x v="2"/>
    <x v="2"/>
    <x v="2"/>
    <x v="2"/>
    <x v="1"/>
    <x v="1"/>
  </r>
  <r>
    <x v="3"/>
    <x v="0"/>
    <x v="0"/>
    <x v="3"/>
    <x v="2"/>
    <x v="25"/>
    <x v="2"/>
    <x v="5"/>
    <x v="2"/>
    <x v="2"/>
    <x v="2"/>
    <x v="2"/>
    <x v="2"/>
    <x v="2"/>
    <x v="2"/>
    <x v="1"/>
    <x v="1"/>
  </r>
  <r>
    <x v="3"/>
    <x v="0"/>
    <x v="0"/>
    <x v="3"/>
    <x v="2"/>
    <x v="26"/>
    <x v="2"/>
    <x v="5"/>
    <x v="2"/>
    <x v="2"/>
    <x v="2"/>
    <x v="2"/>
    <x v="2"/>
    <x v="2"/>
    <x v="2"/>
    <x v="1"/>
    <x v="1"/>
  </r>
  <r>
    <x v="3"/>
    <x v="0"/>
    <x v="0"/>
    <x v="3"/>
    <x v="2"/>
    <x v="27"/>
    <x v="2"/>
    <x v="5"/>
    <x v="2"/>
    <x v="2"/>
    <x v="2"/>
    <x v="2"/>
    <x v="2"/>
    <x v="2"/>
    <x v="2"/>
    <x v="1"/>
    <x v="1"/>
  </r>
  <r>
    <x v="3"/>
    <x v="0"/>
    <x v="0"/>
    <x v="3"/>
    <x v="2"/>
    <x v="28"/>
    <x v="2"/>
    <x v="5"/>
    <x v="2"/>
    <x v="2"/>
    <x v="2"/>
    <x v="2"/>
    <x v="2"/>
    <x v="2"/>
    <x v="2"/>
    <x v="1"/>
    <x v="1"/>
  </r>
  <r>
    <x v="3"/>
    <x v="0"/>
    <x v="0"/>
    <x v="3"/>
    <x v="2"/>
    <x v="29"/>
    <x v="2"/>
    <x v="5"/>
    <x v="2"/>
    <x v="2"/>
    <x v="2"/>
    <x v="2"/>
    <x v="2"/>
    <x v="2"/>
    <x v="2"/>
    <x v="1"/>
    <x v="1"/>
  </r>
  <r>
    <x v="3"/>
    <x v="0"/>
    <x v="0"/>
    <x v="3"/>
    <x v="2"/>
    <x v="30"/>
    <x v="2"/>
    <x v="5"/>
    <x v="2"/>
    <x v="2"/>
    <x v="2"/>
    <x v="2"/>
    <x v="2"/>
    <x v="2"/>
    <x v="2"/>
    <x v="1"/>
    <x v="1"/>
  </r>
  <r>
    <x v="3"/>
    <x v="0"/>
    <x v="0"/>
    <x v="3"/>
    <x v="2"/>
    <x v="31"/>
    <x v="2"/>
    <x v="6"/>
    <x v="2"/>
    <x v="2"/>
    <x v="2"/>
    <x v="2"/>
    <x v="2"/>
    <x v="2"/>
    <x v="2"/>
    <x v="1"/>
    <x v="1"/>
  </r>
  <r>
    <x v="3"/>
    <x v="0"/>
    <x v="0"/>
    <x v="3"/>
    <x v="2"/>
    <x v="32"/>
    <x v="2"/>
    <x v="6"/>
    <x v="2"/>
    <x v="2"/>
    <x v="2"/>
    <x v="2"/>
    <x v="2"/>
    <x v="2"/>
    <x v="2"/>
    <x v="1"/>
    <x v="1"/>
  </r>
  <r>
    <x v="3"/>
    <x v="0"/>
    <x v="0"/>
    <x v="3"/>
    <x v="2"/>
    <x v="33"/>
    <x v="2"/>
    <x v="6"/>
    <x v="2"/>
    <x v="2"/>
    <x v="2"/>
    <x v="2"/>
    <x v="2"/>
    <x v="2"/>
    <x v="2"/>
    <x v="1"/>
    <x v="1"/>
  </r>
  <r>
    <x v="3"/>
    <x v="0"/>
    <x v="0"/>
    <x v="3"/>
    <x v="2"/>
    <x v="34"/>
    <x v="2"/>
    <x v="6"/>
    <x v="2"/>
    <x v="2"/>
    <x v="2"/>
    <x v="2"/>
    <x v="2"/>
    <x v="2"/>
    <x v="2"/>
    <x v="1"/>
    <x v="1"/>
  </r>
  <r>
    <x v="3"/>
    <x v="0"/>
    <x v="0"/>
    <x v="3"/>
    <x v="2"/>
    <x v="35"/>
    <x v="2"/>
    <x v="6"/>
    <x v="2"/>
    <x v="2"/>
    <x v="2"/>
    <x v="2"/>
    <x v="2"/>
    <x v="2"/>
    <x v="2"/>
    <x v="1"/>
    <x v="1"/>
  </r>
  <r>
    <x v="3"/>
    <x v="0"/>
    <x v="0"/>
    <x v="3"/>
    <x v="2"/>
    <x v="36"/>
    <x v="2"/>
    <x v="6"/>
    <x v="2"/>
    <x v="2"/>
    <x v="2"/>
    <x v="2"/>
    <x v="2"/>
    <x v="2"/>
    <x v="2"/>
    <x v="1"/>
    <x v="1"/>
  </r>
  <r>
    <x v="3"/>
    <x v="0"/>
    <x v="0"/>
    <x v="3"/>
    <x v="2"/>
    <x v="37"/>
    <x v="2"/>
    <x v="6"/>
    <x v="2"/>
    <x v="2"/>
    <x v="2"/>
    <x v="2"/>
    <x v="2"/>
    <x v="2"/>
    <x v="2"/>
    <x v="1"/>
    <x v="1"/>
  </r>
  <r>
    <x v="3"/>
    <x v="0"/>
    <x v="0"/>
    <x v="3"/>
    <x v="2"/>
    <x v="38"/>
    <x v="2"/>
    <x v="6"/>
    <x v="2"/>
    <x v="2"/>
    <x v="2"/>
    <x v="2"/>
    <x v="2"/>
    <x v="2"/>
    <x v="2"/>
    <x v="1"/>
    <x v="1"/>
  </r>
  <r>
    <x v="3"/>
    <x v="0"/>
    <x v="0"/>
    <x v="3"/>
    <x v="2"/>
    <x v="39"/>
    <x v="2"/>
    <x v="7"/>
    <x v="2"/>
    <x v="2"/>
    <x v="2"/>
    <x v="2"/>
    <x v="2"/>
    <x v="2"/>
    <x v="2"/>
    <x v="1"/>
    <x v="1"/>
  </r>
  <r>
    <x v="3"/>
    <x v="0"/>
    <x v="0"/>
    <x v="3"/>
    <x v="2"/>
    <x v="40"/>
    <x v="2"/>
    <x v="7"/>
    <x v="2"/>
    <x v="2"/>
    <x v="2"/>
    <x v="2"/>
    <x v="2"/>
    <x v="2"/>
    <x v="2"/>
    <x v="1"/>
    <x v="1"/>
  </r>
  <r>
    <x v="3"/>
    <x v="0"/>
    <x v="0"/>
    <x v="3"/>
    <x v="2"/>
    <x v="41"/>
    <x v="2"/>
    <x v="7"/>
    <x v="2"/>
    <x v="2"/>
    <x v="2"/>
    <x v="2"/>
    <x v="2"/>
    <x v="2"/>
    <x v="2"/>
    <x v="1"/>
    <x v="1"/>
  </r>
  <r>
    <x v="3"/>
    <x v="0"/>
    <x v="0"/>
    <x v="3"/>
    <x v="2"/>
    <x v="42"/>
    <x v="2"/>
    <x v="7"/>
    <x v="2"/>
    <x v="2"/>
    <x v="2"/>
    <x v="2"/>
    <x v="2"/>
    <x v="2"/>
    <x v="2"/>
    <x v="1"/>
    <x v="1"/>
  </r>
  <r>
    <x v="3"/>
    <x v="0"/>
    <x v="0"/>
    <x v="3"/>
    <x v="2"/>
    <x v="43"/>
    <x v="2"/>
    <x v="7"/>
    <x v="2"/>
    <x v="2"/>
    <x v="2"/>
    <x v="2"/>
    <x v="2"/>
    <x v="2"/>
    <x v="2"/>
    <x v="1"/>
    <x v="1"/>
  </r>
  <r>
    <x v="3"/>
    <x v="0"/>
    <x v="0"/>
    <x v="3"/>
    <x v="2"/>
    <x v="44"/>
    <x v="2"/>
    <x v="7"/>
    <x v="2"/>
    <x v="2"/>
    <x v="2"/>
    <x v="2"/>
    <x v="2"/>
    <x v="2"/>
    <x v="2"/>
    <x v="1"/>
    <x v="1"/>
  </r>
  <r>
    <x v="3"/>
    <x v="0"/>
    <x v="0"/>
    <x v="3"/>
    <x v="2"/>
    <x v="45"/>
    <x v="2"/>
    <x v="7"/>
    <x v="2"/>
    <x v="2"/>
    <x v="2"/>
    <x v="2"/>
    <x v="2"/>
    <x v="2"/>
    <x v="2"/>
    <x v="1"/>
    <x v="1"/>
  </r>
  <r>
    <x v="3"/>
    <x v="0"/>
    <x v="0"/>
    <x v="3"/>
    <x v="2"/>
    <x v="46"/>
    <x v="2"/>
    <x v="7"/>
    <x v="2"/>
    <x v="2"/>
    <x v="2"/>
    <x v="2"/>
    <x v="2"/>
    <x v="2"/>
    <x v="2"/>
    <x v="1"/>
    <x v="1"/>
  </r>
  <r>
    <x v="3"/>
    <x v="0"/>
    <x v="0"/>
    <x v="3"/>
    <x v="2"/>
    <x v="47"/>
    <x v="2"/>
    <x v="8"/>
    <x v="2"/>
    <x v="2"/>
    <x v="2"/>
    <x v="2"/>
    <x v="2"/>
    <x v="2"/>
    <x v="2"/>
    <x v="1"/>
    <x v="1"/>
  </r>
  <r>
    <x v="3"/>
    <x v="0"/>
    <x v="0"/>
    <x v="3"/>
    <x v="2"/>
    <x v="48"/>
    <x v="2"/>
    <x v="8"/>
    <x v="2"/>
    <x v="2"/>
    <x v="2"/>
    <x v="2"/>
    <x v="2"/>
    <x v="2"/>
    <x v="2"/>
    <x v="1"/>
    <x v="1"/>
  </r>
  <r>
    <x v="3"/>
    <x v="0"/>
    <x v="0"/>
    <x v="3"/>
    <x v="2"/>
    <x v="49"/>
    <x v="2"/>
    <x v="8"/>
    <x v="2"/>
    <x v="2"/>
    <x v="2"/>
    <x v="2"/>
    <x v="2"/>
    <x v="2"/>
    <x v="2"/>
    <x v="1"/>
    <x v="1"/>
  </r>
  <r>
    <x v="3"/>
    <x v="0"/>
    <x v="0"/>
    <x v="3"/>
    <x v="2"/>
    <x v="50"/>
    <x v="2"/>
    <x v="8"/>
    <x v="2"/>
    <x v="2"/>
    <x v="2"/>
    <x v="2"/>
    <x v="2"/>
    <x v="2"/>
    <x v="2"/>
    <x v="1"/>
    <x v="1"/>
  </r>
  <r>
    <x v="3"/>
    <x v="0"/>
    <x v="0"/>
    <x v="3"/>
    <x v="2"/>
    <x v="51"/>
    <x v="2"/>
    <x v="8"/>
    <x v="2"/>
    <x v="2"/>
    <x v="2"/>
    <x v="2"/>
    <x v="2"/>
    <x v="2"/>
    <x v="2"/>
    <x v="1"/>
    <x v="1"/>
  </r>
  <r>
    <x v="3"/>
    <x v="0"/>
    <x v="0"/>
    <x v="3"/>
    <x v="2"/>
    <x v="52"/>
    <x v="2"/>
    <x v="8"/>
    <x v="2"/>
    <x v="2"/>
    <x v="2"/>
    <x v="2"/>
    <x v="2"/>
    <x v="2"/>
    <x v="2"/>
    <x v="1"/>
    <x v="1"/>
  </r>
  <r>
    <x v="3"/>
    <x v="0"/>
    <x v="0"/>
    <x v="3"/>
    <x v="2"/>
    <x v="53"/>
    <x v="2"/>
    <x v="8"/>
    <x v="2"/>
    <x v="2"/>
    <x v="2"/>
    <x v="2"/>
    <x v="2"/>
    <x v="2"/>
    <x v="2"/>
    <x v="1"/>
    <x v="1"/>
  </r>
  <r>
    <x v="3"/>
    <x v="0"/>
    <x v="0"/>
    <x v="3"/>
    <x v="2"/>
    <x v="54"/>
    <x v="2"/>
    <x v="8"/>
    <x v="2"/>
    <x v="2"/>
    <x v="2"/>
    <x v="2"/>
    <x v="2"/>
    <x v="2"/>
    <x v="2"/>
    <x v="1"/>
    <x v="1"/>
  </r>
  <r>
    <x v="3"/>
    <x v="0"/>
    <x v="0"/>
    <x v="3"/>
    <x v="2"/>
    <x v="55"/>
    <x v="2"/>
    <x v="9"/>
    <x v="2"/>
    <x v="2"/>
    <x v="2"/>
    <x v="2"/>
    <x v="2"/>
    <x v="2"/>
    <x v="2"/>
    <x v="1"/>
    <x v="1"/>
  </r>
  <r>
    <x v="3"/>
    <x v="0"/>
    <x v="0"/>
    <x v="3"/>
    <x v="2"/>
    <x v="56"/>
    <x v="2"/>
    <x v="9"/>
    <x v="2"/>
    <x v="2"/>
    <x v="2"/>
    <x v="2"/>
    <x v="2"/>
    <x v="2"/>
    <x v="2"/>
    <x v="1"/>
    <x v="1"/>
  </r>
  <r>
    <x v="3"/>
    <x v="0"/>
    <x v="0"/>
    <x v="3"/>
    <x v="2"/>
    <x v="57"/>
    <x v="2"/>
    <x v="9"/>
    <x v="2"/>
    <x v="2"/>
    <x v="2"/>
    <x v="2"/>
    <x v="2"/>
    <x v="2"/>
    <x v="2"/>
    <x v="1"/>
    <x v="1"/>
  </r>
  <r>
    <x v="3"/>
    <x v="0"/>
    <x v="0"/>
    <x v="3"/>
    <x v="2"/>
    <x v="58"/>
    <x v="2"/>
    <x v="9"/>
    <x v="2"/>
    <x v="2"/>
    <x v="2"/>
    <x v="2"/>
    <x v="2"/>
    <x v="2"/>
    <x v="2"/>
    <x v="1"/>
    <x v="1"/>
  </r>
  <r>
    <x v="3"/>
    <x v="0"/>
    <x v="0"/>
    <x v="3"/>
    <x v="2"/>
    <x v="59"/>
    <x v="2"/>
    <x v="9"/>
    <x v="2"/>
    <x v="2"/>
    <x v="2"/>
    <x v="2"/>
    <x v="2"/>
    <x v="2"/>
    <x v="2"/>
    <x v="1"/>
    <x v="1"/>
  </r>
  <r>
    <x v="3"/>
    <x v="0"/>
    <x v="0"/>
    <x v="3"/>
    <x v="2"/>
    <x v="60"/>
    <x v="2"/>
    <x v="9"/>
    <x v="2"/>
    <x v="2"/>
    <x v="2"/>
    <x v="2"/>
    <x v="2"/>
    <x v="2"/>
    <x v="2"/>
    <x v="1"/>
    <x v="1"/>
  </r>
  <r>
    <x v="3"/>
    <x v="0"/>
    <x v="0"/>
    <x v="3"/>
    <x v="2"/>
    <x v="61"/>
    <x v="2"/>
    <x v="9"/>
    <x v="2"/>
    <x v="2"/>
    <x v="2"/>
    <x v="2"/>
    <x v="2"/>
    <x v="2"/>
    <x v="2"/>
    <x v="1"/>
    <x v="1"/>
  </r>
  <r>
    <x v="3"/>
    <x v="0"/>
    <x v="0"/>
    <x v="3"/>
    <x v="2"/>
    <x v="62"/>
    <x v="2"/>
    <x v="9"/>
    <x v="2"/>
    <x v="2"/>
    <x v="2"/>
    <x v="2"/>
    <x v="2"/>
    <x v="2"/>
    <x v="2"/>
    <x v="1"/>
    <x v="1"/>
  </r>
  <r>
    <x v="3"/>
    <x v="0"/>
    <x v="0"/>
    <x v="3"/>
    <x v="2"/>
    <x v="63"/>
    <x v="2"/>
    <x v="10"/>
    <x v="2"/>
    <x v="2"/>
    <x v="2"/>
    <x v="2"/>
    <x v="2"/>
    <x v="2"/>
    <x v="2"/>
    <x v="1"/>
    <x v="1"/>
  </r>
  <r>
    <x v="3"/>
    <x v="0"/>
    <x v="0"/>
    <x v="3"/>
    <x v="2"/>
    <x v="64"/>
    <x v="2"/>
    <x v="10"/>
    <x v="2"/>
    <x v="2"/>
    <x v="2"/>
    <x v="2"/>
    <x v="2"/>
    <x v="2"/>
    <x v="2"/>
    <x v="1"/>
    <x v="1"/>
  </r>
  <r>
    <x v="3"/>
    <x v="0"/>
    <x v="0"/>
    <x v="3"/>
    <x v="2"/>
    <x v="65"/>
    <x v="2"/>
    <x v="10"/>
    <x v="2"/>
    <x v="2"/>
    <x v="2"/>
    <x v="2"/>
    <x v="2"/>
    <x v="2"/>
    <x v="2"/>
    <x v="1"/>
    <x v="1"/>
  </r>
  <r>
    <x v="3"/>
    <x v="0"/>
    <x v="0"/>
    <x v="3"/>
    <x v="2"/>
    <x v="66"/>
    <x v="2"/>
    <x v="10"/>
    <x v="2"/>
    <x v="2"/>
    <x v="2"/>
    <x v="2"/>
    <x v="2"/>
    <x v="2"/>
    <x v="2"/>
    <x v="1"/>
    <x v="1"/>
  </r>
  <r>
    <x v="3"/>
    <x v="0"/>
    <x v="0"/>
    <x v="3"/>
    <x v="2"/>
    <x v="67"/>
    <x v="2"/>
    <x v="10"/>
    <x v="2"/>
    <x v="2"/>
    <x v="2"/>
    <x v="2"/>
    <x v="2"/>
    <x v="2"/>
    <x v="2"/>
    <x v="1"/>
    <x v="1"/>
  </r>
  <r>
    <x v="3"/>
    <x v="0"/>
    <x v="0"/>
    <x v="3"/>
    <x v="2"/>
    <x v="68"/>
    <x v="2"/>
    <x v="10"/>
    <x v="2"/>
    <x v="2"/>
    <x v="2"/>
    <x v="2"/>
    <x v="2"/>
    <x v="2"/>
    <x v="2"/>
    <x v="1"/>
    <x v="1"/>
  </r>
  <r>
    <x v="3"/>
    <x v="0"/>
    <x v="0"/>
    <x v="3"/>
    <x v="2"/>
    <x v="69"/>
    <x v="2"/>
    <x v="10"/>
    <x v="2"/>
    <x v="2"/>
    <x v="2"/>
    <x v="2"/>
    <x v="2"/>
    <x v="2"/>
    <x v="2"/>
    <x v="1"/>
    <x v="1"/>
  </r>
  <r>
    <x v="3"/>
    <x v="0"/>
    <x v="0"/>
    <x v="3"/>
    <x v="2"/>
    <x v="70"/>
    <x v="2"/>
    <x v="10"/>
    <x v="2"/>
    <x v="2"/>
    <x v="2"/>
    <x v="2"/>
    <x v="2"/>
    <x v="2"/>
    <x v="2"/>
    <x v="1"/>
    <x v="1"/>
  </r>
  <r>
    <x v="3"/>
    <x v="0"/>
    <x v="0"/>
    <x v="3"/>
    <x v="2"/>
    <x v="71"/>
    <x v="2"/>
    <x v="11"/>
    <x v="2"/>
    <x v="2"/>
    <x v="2"/>
    <x v="2"/>
    <x v="2"/>
    <x v="2"/>
    <x v="2"/>
    <x v="1"/>
    <x v="1"/>
  </r>
  <r>
    <x v="3"/>
    <x v="0"/>
    <x v="0"/>
    <x v="3"/>
    <x v="2"/>
    <x v="72"/>
    <x v="2"/>
    <x v="11"/>
    <x v="2"/>
    <x v="2"/>
    <x v="2"/>
    <x v="2"/>
    <x v="2"/>
    <x v="2"/>
    <x v="2"/>
    <x v="1"/>
    <x v="1"/>
  </r>
  <r>
    <x v="3"/>
    <x v="0"/>
    <x v="0"/>
    <x v="3"/>
    <x v="2"/>
    <x v="73"/>
    <x v="2"/>
    <x v="11"/>
    <x v="2"/>
    <x v="2"/>
    <x v="2"/>
    <x v="2"/>
    <x v="2"/>
    <x v="2"/>
    <x v="2"/>
    <x v="1"/>
    <x v="1"/>
  </r>
  <r>
    <x v="3"/>
    <x v="0"/>
    <x v="0"/>
    <x v="3"/>
    <x v="2"/>
    <x v="74"/>
    <x v="2"/>
    <x v="11"/>
    <x v="2"/>
    <x v="2"/>
    <x v="2"/>
    <x v="2"/>
    <x v="2"/>
    <x v="2"/>
    <x v="2"/>
    <x v="1"/>
    <x v="1"/>
  </r>
  <r>
    <x v="3"/>
    <x v="0"/>
    <x v="0"/>
    <x v="3"/>
    <x v="2"/>
    <x v="75"/>
    <x v="2"/>
    <x v="11"/>
    <x v="2"/>
    <x v="2"/>
    <x v="2"/>
    <x v="2"/>
    <x v="2"/>
    <x v="2"/>
    <x v="2"/>
    <x v="1"/>
    <x v="1"/>
  </r>
  <r>
    <x v="3"/>
    <x v="0"/>
    <x v="0"/>
    <x v="3"/>
    <x v="2"/>
    <x v="76"/>
    <x v="2"/>
    <x v="11"/>
    <x v="2"/>
    <x v="2"/>
    <x v="2"/>
    <x v="2"/>
    <x v="2"/>
    <x v="2"/>
    <x v="2"/>
    <x v="1"/>
    <x v="1"/>
  </r>
  <r>
    <x v="3"/>
    <x v="0"/>
    <x v="0"/>
    <x v="3"/>
    <x v="2"/>
    <x v="77"/>
    <x v="2"/>
    <x v="11"/>
    <x v="2"/>
    <x v="2"/>
    <x v="2"/>
    <x v="2"/>
    <x v="2"/>
    <x v="2"/>
    <x v="2"/>
    <x v="1"/>
    <x v="1"/>
  </r>
  <r>
    <x v="3"/>
    <x v="0"/>
    <x v="0"/>
    <x v="3"/>
    <x v="2"/>
    <x v="78"/>
    <x v="2"/>
    <x v="11"/>
    <x v="2"/>
    <x v="2"/>
    <x v="2"/>
    <x v="2"/>
    <x v="2"/>
    <x v="2"/>
    <x v="2"/>
    <x v="1"/>
    <x v="1"/>
  </r>
  <r>
    <x v="3"/>
    <x v="0"/>
    <x v="0"/>
    <x v="3"/>
    <x v="2"/>
    <x v="79"/>
    <x v="2"/>
    <x v="12"/>
    <x v="2"/>
    <x v="2"/>
    <x v="2"/>
    <x v="2"/>
    <x v="2"/>
    <x v="2"/>
    <x v="2"/>
    <x v="1"/>
    <x v="1"/>
  </r>
  <r>
    <x v="3"/>
    <x v="0"/>
    <x v="0"/>
    <x v="3"/>
    <x v="2"/>
    <x v="80"/>
    <x v="2"/>
    <x v="12"/>
    <x v="2"/>
    <x v="2"/>
    <x v="2"/>
    <x v="2"/>
    <x v="2"/>
    <x v="2"/>
    <x v="2"/>
    <x v="1"/>
    <x v="1"/>
  </r>
  <r>
    <x v="3"/>
    <x v="0"/>
    <x v="0"/>
    <x v="3"/>
    <x v="2"/>
    <x v="81"/>
    <x v="2"/>
    <x v="12"/>
    <x v="2"/>
    <x v="2"/>
    <x v="2"/>
    <x v="2"/>
    <x v="2"/>
    <x v="2"/>
    <x v="2"/>
    <x v="1"/>
    <x v="1"/>
  </r>
  <r>
    <x v="3"/>
    <x v="0"/>
    <x v="0"/>
    <x v="3"/>
    <x v="2"/>
    <x v="82"/>
    <x v="2"/>
    <x v="12"/>
    <x v="2"/>
    <x v="2"/>
    <x v="2"/>
    <x v="2"/>
    <x v="2"/>
    <x v="2"/>
    <x v="2"/>
    <x v="1"/>
    <x v="1"/>
  </r>
  <r>
    <x v="3"/>
    <x v="0"/>
    <x v="0"/>
    <x v="3"/>
    <x v="2"/>
    <x v="83"/>
    <x v="1"/>
    <x v="12"/>
    <x v="2"/>
    <x v="1"/>
    <x v="2"/>
    <x v="2"/>
    <x v="2"/>
    <x v="2"/>
    <x v="2"/>
    <x v="1"/>
    <x v="1"/>
  </r>
  <r>
    <x v="3"/>
    <x v="0"/>
    <x v="0"/>
    <x v="3"/>
    <x v="2"/>
    <x v="84"/>
    <x v="2"/>
    <x v="12"/>
    <x v="2"/>
    <x v="2"/>
    <x v="2"/>
    <x v="2"/>
    <x v="2"/>
    <x v="2"/>
    <x v="2"/>
    <x v="1"/>
    <x v="1"/>
  </r>
  <r>
    <x v="3"/>
    <x v="0"/>
    <x v="0"/>
    <x v="3"/>
    <x v="2"/>
    <x v="85"/>
    <x v="1"/>
    <x v="12"/>
    <x v="2"/>
    <x v="1"/>
    <x v="2"/>
    <x v="2"/>
    <x v="2"/>
    <x v="2"/>
    <x v="2"/>
    <x v="1"/>
    <x v="1"/>
  </r>
  <r>
    <x v="3"/>
    <x v="0"/>
    <x v="0"/>
    <x v="3"/>
    <x v="2"/>
    <x v="86"/>
    <x v="2"/>
    <x v="12"/>
    <x v="2"/>
    <x v="2"/>
    <x v="2"/>
    <x v="2"/>
    <x v="2"/>
    <x v="2"/>
    <x v="2"/>
    <x v="1"/>
    <x v="1"/>
  </r>
  <r>
    <x v="3"/>
    <x v="0"/>
    <x v="0"/>
    <x v="3"/>
    <x v="2"/>
    <x v="87"/>
    <x v="2"/>
    <x v="13"/>
    <x v="2"/>
    <x v="2"/>
    <x v="2"/>
    <x v="2"/>
    <x v="2"/>
    <x v="2"/>
    <x v="2"/>
    <x v="1"/>
    <x v="1"/>
  </r>
  <r>
    <x v="3"/>
    <x v="0"/>
    <x v="0"/>
    <x v="3"/>
    <x v="2"/>
    <x v="88"/>
    <x v="2"/>
    <x v="13"/>
    <x v="2"/>
    <x v="2"/>
    <x v="2"/>
    <x v="2"/>
    <x v="2"/>
    <x v="2"/>
    <x v="2"/>
    <x v="1"/>
    <x v="1"/>
  </r>
  <r>
    <x v="3"/>
    <x v="0"/>
    <x v="0"/>
    <x v="3"/>
    <x v="2"/>
    <x v="89"/>
    <x v="2"/>
    <x v="13"/>
    <x v="2"/>
    <x v="2"/>
    <x v="2"/>
    <x v="2"/>
    <x v="2"/>
    <x v="2"/>
    <x v="2"/>
    <x v="1"/>
    <x v="1"/>
  </r>
  <r>
    <x v="3"/>
    <x v="0"/>
    <x v="0"/>
    <x v="3"/>
    <x v="2"/>
    <x v="90"/>
    <x v="2"/>
    <x v="13"/>
    <x v="2"/>
    <x v="2"/>
    <x v="2"/>
    <x v="2"/>
    <x v="2"/>
    <x v="2"/>
    <x v="2"/>
    <x v="1"/>
    <x v="1"/>
  </r>
  <r>
    <x v="3"/>
    <x v="0"/>
    <x v="0"/>
    <x v="3"/>
    <x v="2"/>
    <x v="91"/>
    <x v="2"/>
    <x v="13"/>
    <x v="2"/>
    <x v="2"/>
    <x v="2"/>
    <x v="2"/>
    <x v="2"/>
    <x v="2"/>
    <x v="2"/>
    <x v="1"/>
    <x v="1"/>
  </r>
  <r>
    <x v="3"/>
    <x v="0"/>
    <x v="0"/>
    <x v="3"/>
    <x v="2"/>
    <x v="92"/>
    <x v="2"/>
    <x v="13"/>
    <x v="2"/>
    <x v="2"/>
    <x v="2"/>
    <x v="2"/>
    <x v="2"/>
    <x v="2"/>
    <x v="2"/>
    <x v="1"/>
    <x v="1"/>
  </r>
  <r>
    <x v="3"/>
    <x v="0"/>
    <x v="0"/>
    <x v="3"/>
    <x v="2"/>
    <x v="93"/>
    <x v="2"/>
    <x v="13"/>
    <x v="2"/>
    <x v="2"/>
    <x v="2"/>
    <x v="2"/>
    <x v="2"/>
    <x v="2"/>
    <x v="2"/>
    <x v="1"/>
    <x v="1"/>
  </r>
  <r>
    <x v="3"/>
    <x v="0"/>
    <x v="0"/>
    <x v="3"/>
    <x v="2"/>
    <x v="94"/>
    <x v="2"/>
    <x v="13"/>
    <x v="2"/>
    <x v="2"/>
    <x v="2"/>
    <x v="2"/>
    <x v="2"/>
    <x v="2"/>
    <x v="2"/>
    <x v="1"/>
    <x v="1"/>
  </r>
  <r>
    <x v="3"/>
    <x v="0"/>
    <x v="0"/>
    <x v="3"/>
    <x v="2"/>
    <x v="95"/>
    <x v="2"/>
    <x v="14"/>
    <x v="2"/>
    <x v="2"/>
    <x v="2"/>
    <x v="2"/>
    <x v="2"/>
    <x v="2"/>
    <x v="2"/>
    <x v="1"/>
    <x v="1"/>
  </r>
  <r>
    <x v="3"/>
    <x v="0"/>
    <x v="0"/>
    <x v="3"/>
    <x v="2"/>
    <x v="96"/>
    <x v="2"/>
    <x v="14"/>
    <x v="2"/>
    <x v="2"/>
    <x v="2"/>
    <x v="2"/>
    <x v="2"/>
    <x v="2"/>
    <x v="2"/>
    <x v="1"/>
    <x v="1"/>
  </r>
  <r>
    <x v="3"/>
    <x v="0"/>
    <x v="0"/>
    <x v="3"/>
    <x v="2"/>
    <x v="97"/>
    <x v="2"/>
    <x v="14"/>
    <x v="2"/>
    <x v="2"/>
    <x v="2"/>
    <x v="2"/>
    <x v="2"/>
    <x v="2"/>
    <x v="2"/>
    <x v="1"/>
    <x v="1"/>
  </r>
  <r>
    <x v="3"/>
    <x v="0"/>
    <x v="0"/>
    <x v="3"/>
    <x v="2"/>
    <x v="98"/>
    <x v="2"/>
    <x v="14"/>
    <x v="2"/>
    <x v="2"/>
    <x v="2"/>
    <x v="2"/>
    <x v="2"/>
    <x v="2"/>
    <x v="2"/>
    <x v="1"/>
    <x v="1"/>
  </r>
  <r>
    <x v="3"/>
    <x v="0"/>
    <x v="0"/>
    <x v="3"/>
    <x v="2"/>
    <x v="99"/>
    <x v="2"/>
    <x v="14"/>
    <x v="2"/>
    <x v="2"/>
    <x v="2"/>
    <x v="2"/>
    <x v="2"/>
    <x v="2"/>
    <x v="2"/>
    <x v="1"/>
    <x v="1"/>
  </r>
  <r>
    <x v="3"/>
    <x v="0"/>
    <x v="0"/>
    <x v="3"/>
    <x v="2"/>
    <x v="100"/>
    <x v="2"/>
    <x v="14"/>
    <x v="2"/>
    <x v="2"/>
    <x v="2"/>
    <x v="2"/>
    <x v="2"/>
    <x v="2"/>
    <x v="2"/>
    <x v="1"/>
    <x v="1"/>
  </r>
  <r>
    <x v="3"/>
    <x v="0"/>
    <x v="0"/>
    <x v="3"/>
    <x v="2"/>
    <x v="101"/>
    <x v="2"/>
    <x v="14"/>
    <x v="2"/>
    <x v="2"/>
    <x v="2"/>
    <x v="2"/>
    <x v="2"/>
    <x v="2"/>
    <x v="2"/>
    <x v="1"/>
    <x v="1"/>
  </r>
  <r>
    <x v="3"/>
    <x v="0"/>
    <x v="0"/>
    <x v="3"/>
    <x v="2"/>
    <x v="102"/>
    <x v="2"/>
    <x v="14"/>
    <x v="2"/>
    <x v="2"/>
    <x v="2"/>
    <x v="2"/>
    <x v="2"/>
    <x v="2"/>
    <x v="2"/>
    <x v="1"/>
    <x v="1"/>
  </r>
  <r>
    <x v="3"/>
    <x v="0"/>
    <x v="0"/>
    <x v="3"/>
    <x v="2"/>
    <x v="103"/>
    <x v="2"/>
    <x v="15"/>
    <x v="2"/>
    <x v="2"/>
    <x v="2"/>
    <x v="2"/>
    <x v="2"/>
    <x v="2"/>
    <x v="2"/>
    <x v="1"/>
    <x v="1"/>
  </r>
  <r>
    <x v="3"/>
    <x v="0"/>
    <x v="0"/>
    <x v="3"/>
    <x v="2"/>
    <x v="104"/>
    <x v="2"/>
    <x v="15"/>
    <x v="2"/>
    <x v="2"/>
    <x v="2"/>
    <x v="2"/>
    <x v="2"/>
    <x v="2"/>
    <x v="2"/>
    <x v="1"/>
    <x v="1"/>
  </r>
  <r>
    <x v="3"/>
    <x v="0"/>
    <x v="0"/>
    <x v="3"/>
    <x v="2"/>
    <x v="105"/>
    <x v="2"/>
    <x v="15"/>
    <x v="2"/>
    <x v="2"/>
    <x v="2"/>
    <x v="2"/>
    <x v="2"/>
    <x v="2"/>
    <x v="2"/>
    <x v="1"/>
    <x v="1"/>
  </r>
  <r>
    <x v="3"/>
    <x v="0"/>
    <x v="0"/>
    <x v="3"/>
    <x v="2"/>
    <x v="106"/>
    <x v="2"/>
    <x v="15"/>
    <x v="2"/>
    <x v="2"/>
    <x v="2"/>
    <x v="2"/>
    <x v="2"/>
    <x v="2"/>
    <x v="2"/>
    <x v="1"/>
    <x v="1"/>
  </r>
  <r>
    <x v="3"/>
    <x v="0"/>
    <x v="0"/>
    <x v="3"/>
    <x v="2"/>
    <x v="107"/>
    <x v="2"/>
    <x v="15"/>
    <x v="2"/>
    <x v="2"/>
    <x v="2"/>
    <x v="2"/>
    <x v="2"/>
    <x v="2"/>
    <x v="2"/>
    <x v="1"/>
    <x v="1"/>
  </r>
  <r>
    <x v="3"/>
    <x v="0"/>
    <x v="0"/>
    <x v="3"/>
    <x v="2"/>
    <x v="108"/>
    <x v="2"/>
    <x v="15"/>
    <x v="2"/>
    <x v="2"/>
    <x v="2"/>
    <x v="2"/>
    <x v="2"/>
    <x v="2"/>
    <x v="2"/>
    <x v="1"/>
    <x v="1"/>
  </r>
  <r>
    <x v="3"/>
    <x v="0"/>
    <x v="0"/>
    <x v="3"/>
    <x v="2"/>
    <x v="109"/>
    <x v="2"/>
    <x v="15"/>
    <x v="2"/>
    <x v="2"/>
    <x v="2"/>
    <x v="2"/>
    <x v="2"/>
    <x v="2"/>
    <x v="2"/>
    <x v="1"/>
    <x v="1"/>
  </r>
  <r>
    <x v="3"/>
    <x v="0"/>
    <x v="0"/>
    <x v="3"/>
    <x v="2"/>
    <x v="110"/>
    <x v="2"/>
    <x v="15"/>
    <x v="2"/>
    <x v="2"/>
    <x v="2"/>
    <x v="2"/>
    <x v="2"/>
    <x v="2"/>
    <x v="2"/>
    <x v="1"/>
    <x v="1"/>
  </r>
  <r>
    <x v="3"/>
    <x v="0"/>
    <x v="0"/>
    <x v="3"/>
    <x v="2"/>
    <x v="111"/>
    <x v="2"/>
    <x v="16"/>
    <x v="2"/>
    <x v="2"/>
    <x v="2"/>
    <x v="2"/>
    <x v="2"/>
    <x v="2"/>
    <x v="2"/>
    <x v="1"/>
    <x v="1"/>
  </r>
  <r>
    <x v="3"/>
    <x v="0"/>
    <x v="0"/>
    <x v="3"/>
    <x v="2"/>
    <x v="112"/>
    <x v="2"/>
    <x v="16"/>
    <x v="2"/>
    <x v="2"/>
    <x v="2"/>
    <x v="2"/>
    <x v="2"/>
    <x v="2"/>
    <x v="2"/>
    <x v="1"/>
    <x v="1"/>
  </r>
  <r>
    <x v="3"/>
    <x v="0"/>
    <x v="0"/>
    <x v="3"/>
    <x v="2"/>
    <x v="113"/>
    <x v="2"/>
    <x v="16"/>
    <x v="2"/>
    <x v="2"/>
    <x v="2"/>
    <x v="2"/>
    <x v="2"/>
    <x v="2"/>
    <x v="2"/>
    <x v="1"/>
    <x v="1"/>
  </r>
  <r>
    <x v="3"/>
    <x v="0"/>
    <x v="0"/>
    <x v="3"/>
    <x v="2"/>
    <x v="114"/>
    <x v="2"/>
    <x v="16"/>
    <x v="2"/>
    <x v="2"/>
    <x v="2"/>
    <x v="2"/>
    <x v="2"/>
    <x v="2"/>
    <x v="2"/>
    <x v="1"/>
    <x v="1"/>
  </r>
  <r>
    <x v="3"/>
    <x v="0"/>
    <x v="0"/>
    <x v="3"/>
    <x v="2"/>
    <x v="115"/>
    <x v="2"/>
    <x v="16"/>
    <x v="2"/>
    <x v="2"/>
    <x v="2"/>
    <x v="2"/>
    <x v="2"/>
    <x v="2"/>
    <x v="2"/>
    <x v="1"/>
    <x v="1"/>
  </r>
  <r>
    <x v="3"/>
    <x v="0"/>
    <x v="0"/>
    <x v="3"/>
    <x v="2"/>
    <x v="116"/>
    <x v="2"/>
    <x v="16"/>
    <x v="2"/>
    <x v="2"/>
    <x v="2"/>
    <x v="2"/>
    <x v="2"/>
    <x v="2"/>
    <x v="2"/>
    <x v="1"/>
    <x v="1"/>
  </r>
  <r>
    <x v="3"/>
    <x v="0"/>
    <x v="0"/>
    <x v="3"/>
    <x v="2"/>
    <x v="117"/>
    <x v="2"/>
    <x v="16"/>
    <x v="2"/>
    <x v="2"/>
    <x v="2"/>
    <x v="2"/>
    <x v="2"/>
    <x v="2"/>
    <x v="2"/>
    <x v="1"/>
    <x v="1"/>
  </r>
  <r>
    <x v="3"/>
    <x v="0"/>
    <x v="0"/>
    <x v="3"/>
    <x v="2"/>
    <x v="118"/>
    <x v="2"/>
    <x v="16"/>
    <x v="2"/>
    <x v="2"/>
    <x v="2"/>
    <x v="2"/>
    <x v="2"/>
    <x v="2"/>
    <x v="2"/>
    <x v="1"/>
    <x v="1"/>
  </r>
  <r>
    <x v="3"/>
    <x v="0"/>
    <x v="0"/>
    <x v="3"/>
    <x v="2"/>
    <x v="119"/>
    <x v="2"/>
    <x v="17"/>
    <x v="2"/>
    <x v="2"/>
    <x v="2"/>
    <x v="2"/>
    <x v="2"/>
    <x v="2"/>
    <x v="2"/>
    <x v="1"/>
    <x v="1"/>
  </r>
  <r>
    <x v="3"/>
    <x v="0"/>
    <x v="0"/>
    <x v="3"/>
    <x v="2"/>
    <x v="120"/>
    <x v="2"/>
    <x v="17"/>
    <x v="2"/>
    <x v="2"/>
    <x v="2"/>
    <x v="2"/>
    <x v="2"/>
    <x v="2"/>
    <x v="2"/>
    <x v="1"/>
    <x v="1"/>
  </r>
  <r>
    <x v="3"/>
    <x v="0"/>
    <x v="0"/>
    <x v="3"/>
    <x v="2"/>
    <x v="121"/>
    <x v="2"/>
    <x v="17"/>
    <x v="2"/>
    <x v="2"/>
    <x v="2"/>
    <x v="2"/>
    <x v="2"/>
    <x v="2"/>
    <x v="2"/>
    <x v="1"/>
    <x v="1"/>
  </r>
  <r>
    <x v="3"/>
    <x v="0"/>
    <x v="0"/>
    <x v="3"/>
    <x v="2"/>
    <x v="122"/>
    <x v="2"/>
    <x v="17"/>
    <x v="2"/>
    <x v="2"/>
    <x v="2"/>
    <x v="2"/>
    <x v="2"/>
    <x v="2"/>
    <x v="2"/>
    <x v="1"/>
    <x v="1"/>
  </r>
  <r>
    <x v="3"/>
    <x v="0"/>
    <x v="0"/>
    <x v="3"/>
    <x v="2"/>
    <x v="123"/>
    <x v="2"/>
    <x v="17"/>
    <x v="2"/>
    <x v="2"/>
    <x v="2"/>
    <x v="2"/>
    <x v="2"/>
    <x v="2"/>
    <x v="2"/>
    <x v="1"/>
    <x v="1"/>
  </r>
  <r>
    <x v="3"/>
    <x v="0"/>
    <x v="0"/>
    <x v="3"/>
    <x v="2"/>
    <x v="124"/>
    <x v="2"/>
    <x v="17"/>
    <x v="2"/>
    <x v="2"/>
    <x v="2"/>
    <x v="2"/>
    <x v="2"/>
    <x v="2"/>
    <x v="2"/>
    <x v="1"/>
    <x v="1"/>
  </r>
  <r>
    <x v="3"/>
    <x v="0"/>
    <x v="0"/>
    <x v="3"/>
    <x v="2"/>
    <x v="125"/>
    <x v="2"/>
    <x v="17"/>
    <x v="2"/>
    <x v="2"/>
    <x v="2"/>
    <x v="2"/>
    <x v="2"/>
    <x v="2"/>
    <x v="2"/>
    <x v="1"/>
    <x v="1"/>
  </r>
  <r>
    <x v="3"/>
    <x v="0"/>
    <x v="0"/>
    <x v="3"/>
    <x v="2"/>
    <x v="126"/>
    <x v="2"/>
    <x v="17"/>
    <x v="2"/>
    <x v="2"/>
    <x v="2"/>
    <x v="2"/>
    <x v="2"/>
    <x v="2"/>
    <x v="2"/>
    <x v="1"/>
    <x v="1"/>
  </r>
  <r>
    <x v="3"/>
    <x v="0"/>
    <x v="0"/>
    <x v="3"/>
    <x v="2"/>
    <x v="127"/>
    <x v="2"/>
    <x v="18"/>
    <x v="2"/>
    <x v="2"/>
    <x v="2"/>
    <x v="2"/>
    <x v="2"/>
    <x v="2"/>
    <x v="2"/>
    <x v="1"/>
    <x v="1"/>
  </r>
  <r>
    <x v="3"/>
    <x v="0"/>
    <x v="0"/>
    <x v="3"/>
    <x v="2"/>
    <x v="128"/>
    <x v="2"/>
    <x v="18"/>
    <x v="2"/>
    <x v="2"/>
    <x v="2"/>
    <x v="2"/>
    <x v="2"/>
    <x v="2"/>
    <x v="2"/>
    <x v="1"/>
    <x v="1"/>
  </r>
  <r>
    <x v="3"/>
    <x v="0"/>
    <x v="0"/>
    <x v="3"/>
    <x v="2"/>
    <x v="129"/>
    <x v="2"/>
    <x v="18"/>
    <x v="2"/>
    <x v="2"/>
    <x v="2"/>
    <x v="2"/>
    <x v="2"/>
    <x v="2"/>
    <x v="2"/>
    <x v="1"/>
    <x v="1"/>
  </r>
  <r>
    <x v="3"/>
    <x v="0"/>
    <x v="0"/>
    <x v="3"/>
    <x v="2"/>
    <x v="130"/>
    <x v="2"/>
    <x v="18"/>
    <x v="2"/>
    <x v="2"/>
    <x v="2"/>
    <x v="2"/>
    <x v="2"/>
    <x v="2"/>
    <x v="2"/>
    <x v="1"/>
    <x v="1"/>
  </r>
  <r>
    <x v="3"/>
    <x v="0"/>
    <x v="0"/>
    <x v="3"/>
    <x v="2"/>
    <x v="131"/>
    <x v="2"/>
    <x v="18"/>
    <x v="2"/>
    <x v="2"/>
    <x v="2"/>
    <x v="2"/>
    <x v="2"/>
    <x v="2"/>
    <x v="2"/>
    <x v="1"/>
    <x v="1"/>
  </r>
  <r>
    <x v="3"/>
    <x v="0"/>
    <x v="0"/>
    <x v="3"/>
    <x v="2"/>
    <x v="132"/>
    <x v="2"/>
    <x v="18"/>
    <x v="2"/>
    <x v="2"/>
    <x v="2"/>
    <x v="2"/>
    <x v="2"/>
    <x v="2"/>
    <x v="2"/>
    <x v="1"/>
    <x v="1"/>
  </r>
  <r>
    <x v="3"/>
    <x v="0"/>
    <x v="0"/>
    <x v="3"/>
    <x v="2"/>
    <x v="133"/>
    <x v="2"/>
    <x v="18"/>
    <x v="2"/>
    <x v="2"/>
    <x v="2"/>
    <x v="2"/>
    <x v="2"/>
    <x v="2"/>
    <x v="2"/>
    <x v="1"/>
    <x v="1"/>
  </r>
  <r>
    <x v="3"/>
    <x v="0"/>
    <x v="0"/>
    <x v="3"/>
    <x v="2"/>
    <x v="134"/>
    <x v="2"/>
    <x v="18"/>
    <x v="2"/>
    <x v="2"/>
    <x v="2"/>
    <x v="2"/>
    <x v="2"/>
    <x v="2"/>
    <x v="2"/>
    <x v="1"/>
    <x v="1"/>
  </r>
  <r>
    <x v="3"/>
    <x v="0"/>
    <x v="0"/>
    <x v="3"/>
    <x v="2"/>
    <x v="135"/>
    <x v="2"/>
    <x v="19"/>
    <x v="2"/>
    <x v="2"/>
    <x v="2"/>
    <x v="2"/>
    <x v="2"/>
    <x v="2"/>
    <x v="2"/>
    <x v="1"/>
    <x v="1"/>
  </r>
  <r>
    <x v="3"/>
    <x v="0"/>
    <x v="0"/>
    <x v="3"/>
    <x v="2"/>
    <x v="136"/>
    <x v="2"/>
    <x v="19"/>
    <x v="2"/>
    <x v="2"/>
    <x v="2"/>
    <x v="2"/>
    <x v="2"/>
    <x v="2"/>
    <x v="2"/>
    <x v="1"/>
    <x v="1"/>
  </r>
  <r>
    <x v="3"/>
    <x v="0"/>
    <x v="0"/>
    <x v="3"/>
    <x v="2"/>
    <x v="137"/>
    <x v="2"/>
    <x v="19"/>
    <x v="2"/>
    <x v="2"/>
    <x v="2"/>
    <x v="2"/>
    <x v="2"/>
    <x v="2"/>
    <x v="2"/>
    <x v="1"/>
    <x v="1"/>
  </r>
  <r>
    <x v="3"/>
    <x v="0"/>
    <x v="0"/>
    <x v="3"/>
    <x v="2"/>
    <x v="138"/>
    <x v="2"/>
    <x v="19"/>
    <x v="2"/>
    <x v="2"/>
    <x v="2"/>
    <x v="2"/>
    <x v="2"/>
    <x v="2"/>
    <x v="2"/>
    <x v="1"/>
    <x v="1"/>
  </r>
  <r>
    <x v="3"/>
    <x v="0"/>
    <x v="0"/>
    <x v="3"/>
    <x v="2"/>
    <x v="139"/>
    <x v="2"/>
    <x v="19"/>
    <x v="2"/>
    <x v="2"/>
    <x v="2"/>
    <x v="2"/>
    <x v="2"/>
    <x v="2"/>
    <x v="2"/>
    <x v="1"/>
    <x v="1"/>
  </r>
  <r>
    <x v="3"/>
    <x v="0"/>
    <x v="0"/>
    <x v="3"/>
    <x v="2"/>
    <x v="140"/>
    <x v="2"/>
    <x v="19"/>
    <x v="2"/>
    <x v="2"/>
    <x v="2"/>
    <x v="2"/>
    <x v="2"/>
    <x v="2"/>
    <x v="2"/>
    <x v="1"/>
    <x v="1"/>
  </r>
  <r>
    <x v="3"/>
    <x v="0"/>
    <x v="0"/>
    <x v="3"/>
    <x v="2"/>
    <x v="141"/>
    <x v="2"/>
    <x v="19"/>
    <x v="2"/>
    <x v="2"/>
    <x v="2"/>
    <x v="2"/>
    <x v="2"/>
    <x v="2"/>
    <x v="2"/>
    <x v="1"/>
    <x v="1"/>
  </r>
  <r>
    <x v="3"/>
    <x v="0"/>
    <x v="0"/>
    <x v="3"/>
    <x v="2"/>
    <x v="142"/>
    <x v="2"/>
    <x v="19"/>
    <x v="2"/>
    <x v="2"/>
    <x v="2"/>
    <x v="2"/>
    <x v="2"/>
    <x v="2"/>
    <x v="2"/>
    <x v="1"/>
    <x v="1"/>
  </r>
  <r>
    <x v="3"/>
    <x v="0"/>
    <x v="0"/>
    <x v="3"/>
    <x v="2"/>
    <x v="143"/>
    <x v="2"/>
    <x v="20"/>
    <x v="2"/>
    <x v="2"/>
    <x v="2"/>
    <x v="2"/>
    <x v="2"/>
    <x v="2"/>
    <x v="2"/>
    <x v="1"/>
    <x v="1"/>
  </r>
  <r>
    <x v="3"/>
    <x v="0"/>
    <x v="0"/>
    <x v="3"/>
    <x v="2"/>
    <x v="144"/>
    <x v="2"/>
    <x v="20"/>
    <x v="2"/>
    <x v="2"/>
    <x v="2"/>
    <x v="2"/>
    <x v="2"/>
    <x v="2"/>
    <x v="2"/>
    <x v="1"/>
    <x v="1"/>
  </r>
  <r>
    <x v="3"/>
    <x v="0"/>
    <x v="0"/>
    <x v="3"/>
    <x v="2"/>
    <x v="145"/>
    <x v="2"/>
    <x v="20"/>
    <x v="2"/>
    <x v="2"/>
    <x v="2"/>
    <x v="2"/>
    <x v="2"/>
    <x v="2"/>
    <x v="2"/>
    <x v="1"/>
    <x v="1"/>
  </r>
  <r>
    <x v="3"/>
    <x v="0"/>
    <x v="0"/>
    <x v="3"/>
    <x v="2"/>
    <x v="146"/>
    <x v="2"/>
    <x v="20"/>
    <x v="2"/>
    <x v="2"/>
    <x v="2"/>
    <x v="2"/>
    <x v="2"/>
    <x v="2"/>
    <x v="2"/>
    <x v="1"/>
    <x v="1"/>
  </r>
  <r>
    <x v="3"/>
    <x v="0"/>
    <x v="0"/>
    <x v="3"/>
    <x v="2"/>
    <x v="147"/>
    <x v="2"/>
    <x v="20"/>
    <x v="2"/>
    <x v="2"/>
    <x v="2"/>
    <x v="2"/>
    <x v="2"/>
    <x v="2"/>
    <x v="2"/>
    <x v="1"/>
    <x v="1"/>
  </r>
  <r>
    <x v="3"/>
    <x v="0"/>
    <x v="0"/>
    <x v="3"/>
    <x v="2"/>
    <x v="148"/>
    <x v="2"/>
    <x v="20"/>
    <x v="2"/>
    <x v="2"/>
    <x v="2"/>
    <x v="2"/>
    <x v="2"/>
    <x v="2"/>
    <x v="2"/>
    <x v="1"/>
    <x v="1"/>
  </r>
  <r>
    <x v="3"/>
    <x v="0"/>
    <x v="0"/>
    <x v="3"/>
    <x v="2"/>
    <x v="149"/>
    <x v="2"/>
    <x v="20"/>
    <x v="2"/>
    <x v="2"/>
    <x v="2"/>
    <x v="2"/>
    <x v="2"/>
    <x v="2"/>
    <x v="2"/>
    <x v="1"/>
    <x v="1"/>
  </r>
  <r>
    <x v="3"/>
    <x v="0"/>
    <x v="0"/>
    <x v="3"/>
    <x v="2"/>
    <x v="150"/>
    <x v="2"/>
    <x v="20"/>
    <x v="2"/>
    <x v="2"/>
    <x v="2"/>
    <x v="2"/>
    <x v="2"/>
    <x v="2"/>
    <x v="2"/>
    <x v="1"/>
    <x v="1"/>
  </r>
  <r>
    <x v="3"/>
    <x v="0"/>
    <x v="0"/>
    <x v="3"/>
    <x v="2"/>
    <x v="151"/>
    <x v="2"/>
    <x v="21"/>
    <x v="2"/>
    <x v="2"/>
    <x v="2"/>
    <x v="2"/>
    <x v="2"/>
    <x v="2"/>
    <x v="2"/>
    <x v="1"/>
    <x v="1"/>
  </r>
  <r>
    <x v="3"/>
    <x v="0"/>
    <x v="0"/>
    <x v="3"/>
    <x v="2"/>
    <x v="152"/>
    <x v="2"/>
    <x v="21"/>
    <x v="2"/>
    <x v="2"/>
    <x v="2"/>
    <x v="2"/>
    <x v="2"/>
    <x v="2"/>
    <x v="2"/>
    <x v="1"/>
    <x v="1"/>
  </r>
  <r>
    <x v="3"/>
    <x v="0"/>
    <x v="0"/>
    <x v="3"/>
    <x v="2"/>
    <x v="153"/>
    <x v="2"/>
    <x v="21"/>
    <x v="2"/>
    <x v="2"/>
    <x v="2"/>
    <x v="2"/>
    <x v="2"/>
    <x v="2"/>
    <x v="2"/>
    <x v="1"/>
    <x v="1"/>
  </r>
  <r>
    <x v="3"/>
    <x v="0"/>
    <x v="0"/>
    <x v="3"/>
    <x v="2"/>
    <x v="154"/>
    <x v="2"/>
    <x v="21"/>
    <x v="2"/>
    <x v="2"/>
    <x v="2"/>
    <x v="2"/>
    <x v="2"/>
    <x v="2"/>
    <x v="2"/>
    <x v="1"/>
    <x v="1"/>
  </r>
  <r>
    <x v="3"/>
    <x v="0"/>
    <x v="0"/>
    <x v="3"/>
    <x v="2"/>
    <x v="155"/>
    <x v="2"/>
    <x v="21"/>
    <x v="2"/>
    <x v="2"/>
    <x v="2"/>
    <x v="2"/>
    <x v="2"/>
    <x v="2"/>
    <x v="2"/>
    <x v="1"/>
    <x v="1"/>
  </r>
  <r>
    <x v="3"/>
    <x v="0"/>
    <x v="0"/>
    <x v="3"/>
    <x v="2"/>
    <x v="156"/>
    <x v="2"/>
    <x v="21"/>
    <x v="2"/>
    <x v="2"/>
    <x v="2"/>
    <x v="2"/>
    <x v="2"/>
    <x v="2"/>
    <x v="2"/>
    <x v="1"/>
    <x v="1"/>
  </r>
  <r>
    <x v="3"/>
    <x v="0"/>
    <x v="0"/>
    <x v="3"/>
    <x v="2"/>
    <x v="157"/>
    <x v="2"/>
    <x v="21"/>
    <x v="2"/>
    <x v="2"/>
    <x v="2"/>
    <x v="2"/>
    <x v="2"/>
    <x v="2"/>
    <x v="2"/>
    <x v="1"/>
    <x v="1"/>
  </r>
  <r>
    <x v="3"/>
    <x v="0"/>
    <x v="0"/>
    <x v="3"/>
    <x v="2"/>
    <x v="158"/>
    <x v="2"/>
    <x v="21"/>
    <x v="2"/>
    <x v="2"/>
    <x v="2"/>
    <x v="2"/>
    <x v="2"/>
    <x v="2"/>
    <x v="2"/>
    <x v="1"/>
    <x v="1"/>
  </r>
  <r>
    <x v="3"/>
    <x v="0"/>
    <x v="0"/>
    <x v="3"/>
    <x v="2"/>
    <x v="159"/>
    <x v="2"/>
    <x v="22"/>
    <x v="2"/>
    <x v="2"/>
    <x v="2"/>
    <x v="2"/>
    <x v="2"/>
    <x v="2"/>
    <x v="2"/>
    <x v="1"/>
    <x v="1"/>
  </r>
  <r>
    <x v="3"/>
    <x v="0"/>
    <x v="0"/>
    <x v="3"/>
    <x v="2"/>
    <x v="160"/>
    <x v="2"/>
    <x v="22"/>
    <x v="2"/>
    <x v="2"/>
    <x v="2"/>
    <x v="2"/>
    <x v="2"/>
    <x v="2"/>
    <x v="2"/>
    <x v="1"/>
    <x v="1"/>
  </r>
  <r>
    <x v="3"/>
    <x v="0"/>
    <x v="0"/>
    <x v="3"/>
    <x v="2"/>
    <x v="161"/>
    <x v="2"/>
    <x v="22"/>
    <x v="2"/>
    <x v="2"/>
    <x v="2"/>
    <x v="2"/>
    <x v="2"/>
    <x v="2"/>
    <x v="2"/>
    <x v="1"/>
    <x v="1"/>
  </r>
  <r>
    <x v="3"/>
    <x v="0"/>
    <x v="0"/>
    <x v="3"/>
    <x v="2"/>
    <x v="162"/>
    <x v="2"/>
    <x v="22"/>
    <x v="2"/>
    <x v="2"/>
    <x v="2"/>
    <x v="2"/>
    <x v="2"/>
    <x v="2"/>
    <x v="2"/>
    <x v="1"/>
    <x v="1"/>
  </r>
  <r>
    <x v="3"/>
    <x v="0"/>
    <x v="0"/>
    <x v="3"/>
    <x v="2"/>
    <x v="163"/>
    <x v="2"/>
    <x v="22"/>
    <x v="2"/>
    <x v="2"/>
    <x v="2"/>
    <x v="2"/>
    <x v="2"/>
    <x v="2"/>
    <x v="2"/>
    <x v="1"/>
    <x v="1"/>
  </r>
  <r>
    <x v="3"/>
    <x v="0"/>
    <x v="0"/>
    <x v="3"/>
    <x v="2"/>
    <x v="164"/>
    <x v="2"/>
    <x v="22"/>
    <x v="2"/>
    <x v="2"/>
    <x v="2"/>
    <x v="2"/>
    <x v="2"/>
    <x v="2"/>
    <x v="2"/>
    <x v="1"/>
    <x v="1"/>
  </r>
  <r>
    <x v="3"/>
    <x v="0"/>
    <x v="0"/>
    <x v="3"/>
    <x v="2"/>
    <x v="165"/>
    <x v="2"/>
    <x v="22"/>
    <x v="2"/>
    <x v="2"/>
    <x v="2"/>
    <x v="2"/>
    <x v="2"/>
    <x v="2"/>
    <x v="2"/>
    <x v="1"/>
    <x v="1"/>
  </r>
  <r>
    <x v="3"/>
    <x v="0"/>
    <x v="0"/>
    <x v="3"/>
    <x v="2"/>
    <x v="166"/>
    <x v="2"/>
    <x v="22"/>
    <x v="2"/>
    <x v="2"/>
    <x v="2"/>
    <x v="2"/>
    <x v="2"/>
    <x v="2"/>
    <x v="2"/>
    <x v="1"/>
    <x v="1"/>
  </r>
  <r>
    <x v="3"/>
    <x v="0"/>
    <x v="0"/>
    <x v="3"/>
    <x v="2"/>
    <x v="167"/>
    <x v="2"/>
    <x v="23"/>
    <x v="2"/>
    <x v="2"/>
    <x v="2"/>
    <x v="2"/>
    <x v="2"/>
    <x v="2"/>
    <x v="2"/>
    <x v="1"/>
    <x v="1"/>
  </r>
  <r>
    <x v="3"/>
    <x v="0"/>
    <x v="0"/>
    <x v="3"/>
    <x v="2"/>
    <x v="168"/>
    <x v="2"/>
    <x v="23"/>
    <x v="2"/>
    <x v="2"/>
    <x v="2"/>
    <x v="2"/>
    <x v="2"/>
    <x v="2"/>
    <x v="2"/>
    <x v="1"/>
    <x v="1"/>
  </r>
  <r>
    <x v="3"/>
    <x v="0"/>
    <x v="0"/>
    <x v="3"/>
    <x v="2"/>
    <x v="169"/>
    <x v="2"/>
    <x v="23"/>
    <x v="2"/>
    <x v="2"/>
    <x v="2"/>
    <x v="2"/>
    <x v="2"/>
    <x v="2"/>
    <x v="2"/>
    <x v="1"/>
    <x v="1"/>
  </r>
  <r>
    <x v="3"/>
    <x v="0"/>
    <x v="0"/>
    <x v="3"/>
    <x v="2"/>
    <x v="170"/>
    <x v="2"/>
    <x v="23"/>
    <x v="2"/>
    <x v="2"/>
    <x v="2"/>
    <x v="2"/>
    <x v="2"/>
    <x v="2"/>
    <x v="2"/>
    <x v="1"/>
    <x v="1"/>
  </r>
  <r>
    <x v="3"/>
    <x v="0"/>
    <x v="0"/>
    <x v="3"/>
    <x v="2"/>
    <x v="171"/>
    <x v="2"/>
    <x v="23"/>
    <x v="2"/>
    <x v="2"/>
    <x v="2"/>
    <x v="2"/>
    <x v="2"/>
    <x v="2"/>
    <x v="2"/>
    <x v="1"/>
    <x v="1"/>
  </r>
  <r>
    <x v="3"/>
    <x v="0"/>
    <x v="0"/>
    <x v="3"/>
    <x v="2"/>
    <x v="172"/>
    <x v="2"/>
    <x v="23"/>
    <x v="2"/>
    <x v="2"/>
    <x v="2"/>
    <x v="2"/>
    <x v="2"/>
    <x v="2"/>
    <x v="2"/>
    <x v="1"/>
    <x v="1"/>
  </r>
  <r>
    <x v="3"/>
    <x v="0"/>
    <x v="0"/>
    <x v="3"/>
    <x v="2"/>
    <x v="173"/>
    <x v="2"/>
    <x v="23"/>
    <x v="2"/>
    <x v="2"/>
    <x v="2"/>
    <x v="2"/>
    <x v="2"/>
    <x v="2"/>
    <x v="2"/>
    <x v="1"/>
    <x v="1"/>
  </r>
  <r>
    <x v="3"/>
    <x v="0"/>
    <x v="0"/>
    <x v="3"/>
    <x v="2"/>
    <x v="174"/>
    <x v="2"/>
    <x v="23"/>
    <x v="2"/>
    <x v="2"/>
    <x v="2"/>
    <x v="2"/>
    <x v="2"/>
    <x v="2"/>
    <x v="2"/>
    <x v="1"/>
    <x v="1"/>
  </r>
  <r>
    <x v="3"/>
    <x v="0"/>
    <x v="0"/>
    <x v="3"/>
    <x v="2"/>
    <x v="175"/>
    <x v="2"/>
    <x v="24"/>
    <x v="2"/>
    <x v="2"/>
    <x v="2"/>
    <x v="2"/>
    <x v="2"/>
    <x v="2"/>
    <x v="2"/>
    <x v="1"/>
    <x v="1"/>
  </r>
  <r>
    <x v="3"/>
    <x v="0"/>
    <x v="0"/>
    <x v="3"/>
    <x v="2"/>
    <x v="176"/>
    <x v="2"/>
    <x v="24"/>
    <x v="2"/>
    <x v="2"/>
    <x v="2"/>
    <x v="2"/>
    <x v="2"/>
    <x v="2"/>
    <x v="2"/>
    <x v="1"/>
    <x v="1"/>
  </r>
  <r>
    <x v="3"/>
    <x v="0"/>
    <x v="0"/>
    <x v="3"/>
    <x v="2"/>
    <x v="177"/>
    <x v="2"/>
    <x v="24"/>
    <x v="2"/>
    <x v="2"/>
    <x v="2"/>
    <x v="2"/>
    <x v="2"/>
    <x v="2"/>
    <x v="2"/>
    <x v="1"/>
    <x v="1"/>
  </r>
  <r>
    <x v="3"/>
    <x v="0"/>
    <x v="0"/>
    <x v="3"/>
    <x v="2"/>
    <x v="178"/>
    <x v="2"/>
    <x v="24"/>
    <x v="2"/>
    <x v="2"/>
    <x v="2"/>
    <x v="2"/>
    <x v="2"/>
    <x v="2"/>
    <x v="2"/>
    <x v="1"/>
    <x v="1"/>
  </r>
  <r>
    <x v="3"/>
    <x v="0"/>
    <x v="0"/>
    <x v="3"/>
    <x v="2"/>
    <x v="179"/>
    <x v="2"/>
    <x v="24"/>
    <x v="2"/>
    <x v="2"/>
    <x v="2"/>
    <x v="2"/>
    <x v="2"/>
    <x v="2"/>
    <x v="2"/>
    <x v="1"/>
    <x v="1"/>
  </r>
  <r>
    <x v="3"/>
    <x v="0"/>
    <x v="0"/>
    <x v="3"/>
    <x v="2"/>
    <x v="180"/>
    <x v="2"/>
    <x v="25"/>
    <x v="2"/>
    <x v="2"/>
    <x v="2"/>
    <x v="2"/>
    <x v="2"/>
    <x v="2"/>
    <x v="2"/>
    <x v="1"/>
    <x v="1"/>
  </r>
  <r>
    <x v="3"/>
    <x v="0"/>
    <x v="0"/>
    <x v="3"/>
    <x v="2"/>
    <x v="181"/>
    <x v="2"/>
    <x v="25"/>
    <x v="2"/>
    <x v="2"/>
    <x v="2"/>
    <x v="2"/>
    <x v="2"/>
    <x v="2"/>
    <x v="2"/>
    <x v="1"/>
    <x v="1"/>
  </r>
  <r>
    <x v="3"/>
    <x v="0"/>
    <x v="0"/>
    <x v="3"/>
    <x v="2"/>
    <x v="182"/>
    <x v="2"/>
    <x v="25"/>
    <x v="2"/>
    <x v="2"/>
    <x v="2"/>
    <x v="2"/>
    <x v="2"/>
    <x v="2"/>
    <x v="2"/>
    <x v="1"/>
    <x v="1"/>
  </r>
  <r>
    <x v="3"/>
    <x v="0"/>
    <x v="0"/>
    <x v="3"/>
    <x v="2"/>
    <x v="183"/>
    <x v="2"/>
    <x v="25"/>
    <x v="2"/>
    <x v="2"/>
    <x v="2"/>
    <x v="2"/>
    <x v="2"/>
    <x v="2"/>
    <x v="2"/>
    <x v="1"/>
    <x v="1"/>
  </r>
  <r>
    <x v="3"/>
    <x v="0"/>
    <x v="0"/>
    <x v="3"/>
    <x v="2"/>
    <x v="184"/>
    <x v="2"/>
    <x v="25"/>
    <x v="2"/>
    <x v="2"/>
    <x v="2"/>
    <x v="2"/>
    <x v="2"/>
    <x v="2"/>
    <x v="2"/>
    <x v="1"/>
    <x v="1"/>
  </r>
  <r>
    <x v="3"/>
    <x v="0"/>
    <x v="0"/>
    <x v="3"/>
    <x v="2"/>
    <x v="185"/>
    <x v="2"/>
    <x v="25"/>
    <x v="2"/>
    <x v="2"/>
    <x v="2"/>
    <x v="2"/>
    <x v="2"/>
    <x v="2"/>
    <x v="2"/>
    <x v="1"/>
    <x v="1"/>
  </r>
  <r>
    <x v="3"/>
    <x v="0"/>
    <x v="0"/>
    <x v="3"/>
    <x v="2"/>
    <x v="186"/>
    <x v="2"/>
    <x v="25"/>
    <x v="2"/>
    <x v="2"/>
    <x v="2"/>
    <x v="2"/>
    <x v="2"/>
    <x v="2"/>
    <x v="2"/>
    <x v="1"/>
    <x v="1"/>
  </r>
  <r>
    <x v="3"/>
    <x v="0"/>
    <x v="0"/>
    <x v="3"/>
    <x v="2"/>
    <x v="187"/>
    <x v="2"/>
    <x v="25"/>
    <x v="2"/>
    <x v="2"/>
    <x v="2"/>
    <x v="2"/>
    <x v="2"/>
    <x v="2"/>
    <x v="2"/>
    <x v="1"/>
    <x v="1"/>
  </r>
  <r>
    <x v="3"/>
    <x v="0"/>
    <x v="0"/>
    <x v="3"/>
    <x v="2"/>
    <x v="188"/>
    <x v="2"/>
    <x v="26"/>
    <x v="2"/>
    <x v="2"/>
    <x v="2"/>
    <x v="2"/>
    <x v="2"/>
    <x v="2"/>
    <x v="2"/>
    <x v="1"/>
    <x v="1"/>
  </r>
  <r>
    <x v="3"/>
    <x v="0"/>
    <x v="0"/>
    <x v="3"/>
    <x v="2"/>
    <x v="189"/>
    <x v="2"/>
    <x v="26"/>
    <x v="2"/>
    <x v="2"/>
    <x v="2"/>
    <x v="2"/>
    <x v="2"/>
    <x v="2"/>
    <x v="2"/>
    <x v="1"/>
    <x v="1"/>
  </r>
  <r>
    <x v="3"/>
    <x v="0"/>
    <x v="0"/>
    <x v="3"/>
    <x v="2"/>
    <x v="190"/>
    <x v="2"/>
    <x v="26"/>
    <x v="2"/>
    <x v="2"/>
    <x v="2"/>
    <x v="2"/>
    <x v="2"/>
    <x v="2"/>
    <x v="2"/>
    <x v="1"/>
    <x v="1"/>
  </r>
  <r>
    <x v="3"/>
    <x v="0"/>
    <x v="0"/>
    <x v="3"/>
    <x v="2"/>
    <x v="191"/>
    <x v="2"/>
    <x v="26"/>
    <x v="2"/>
    <x v="2"/>
    <x v="2"/>
    <x v="2"/>
    <x v="2"/>
    <x v="2"/>
    <x v="2"/>
    <x v="1"/>
    <x v="1"/>
  </r>
  <r>
    <x v="3"/>
    <x v="0"/>
    <x v="0"/>
    <x v="3"/>
    <x v="2"/>
    <x v="192"/>
    <x v="2"/>
    <x v="26"/>
    <x v="2"/>
    <x v="2"/>
    <x v="2"/>
    <x v="2"/>
    <x v="2"/>
    <x v="2"/>
    <x v="2"/>
    <x v="1"/>
    <x v="1"/>
  </r>
  <r>
    <x v="3"/>
    <x v="0"/>
    <x v="0"/>
    <x v="3"/>
    <x v="2"/>
    <x v="193"/>
    <x v="2"/>
    <x v="26"/>
    <x v="2"/>
    <x v="2"/>
    <x v="2"/>
    <x v="2"/>
    <x v="2"/>
    <x v="2"/>
    <x v="2"/>
    <x v="1"/>
    <x v="1"/>
  </r>
  <r>
    <x v="3"/>
    <x v="0"/>
    <x v="0"/>
    <x v="3"/>
    <x v="2"/>
    <x v="194"/>
    <x v="2"/>
    <x v="26"/>
    <x v="2"/>
    <x v="2"/>
    <x v="2"/>
    <x v="2"/>
    <x v="2"/>
    <x v="2"/>
    <x v="2"/>
    <x v="1"/>
    <x v="1"/>
  </r>
  <r>
    <x v="3"/>
    <x v="0"/>
    <x v="0"/>
    <x v="3"/>
    <x v="2"/>
    <x v="195"/>
    <x v="2"/>
    <x v="27"/>
    <x v="2"/>
    <x v="2"/>
    <x v="2"/>
    <x v="2"/>
    <x v="2"/>
    <x v="2"/>
    <x v="2"/>
    <x v="1"/>
    <x v="1"/>
  </r>
  <r>
    <x v="3"/>
    <x v="0"/>
    <x v="0"/>
    <x v="3"/>
    <x v="2"/>
    <x v="196"/>
    <x v="2"/>
    <x v="27"/>
    <x v="2"/>
    <x v="2"/>
    <x v="2"/>
    <x v="2"/>
    <x v="2"/>
    <x v="2"/>
    <x v="2"/>
    <x v="1"/>
    <x v="1"/>
  </r>
  <r>
    <x v="3"/>
    <x v="0"/>
    <x v="0"/>
    <x v="3"/>
    <x v="2"/>
    <x v="197"/>
    <x v="2"/>
    <x v="27"/>
    <x v="2"/>
    <x v="2"/>
    <x v="2"/>
    <x v="2"/>
    <x v="2"/>
    <x v="2"/>
    <x v="2"/>
    <x v="1"/>
    <x v="1"/>
  </r>
  <r>
    <x v="3"/>
    <x v="0"/>
    <x v="0"/>
    <x v="3"/>
    <x v="2"/>
    <x v="198"/>
    <x v="2"/>
    <x v="27"/>
    <x v="2"/>
    <x v="2"/>
    <x v="2"/>
    <x v="2"/>
    <x v="2"/>
    <x v="2"/>
    <x v="2"/>
    <x v="1"/>
    <x v="1"/>
  </r>
  <r>
    <x v="3"/>
    <x v="0"/>
    <x v="0"/>
    <x v="3"/>
    <x v="2"/>
    <x v="199"/>
    <x v="2"/>
    <x v="27"/>
    <x v="2"/>
    <x v="2"/>
    <x v="2"/>
    <x v="2"/>
    <x v="2"/>
    <x v="2"/>
    <x v="2"/>
    <x v="1"/>
    <x v="1"/>
  </r>
  <r>
    <x v="3"/>
    <x v="0"/>
    <x v="0"/>
    <x v="3"/>
    <x v="2"/>
    <x v="200"/>
    <x v="2"/>
    <x v="27"/>
    <x v="2"/>
    <x v="2"/>
    <x v="2"/>
    <x v="2"/>
    <x v="2"/>
    <x v="2"/>
    <x v="2"/>
    <x v="1"/>
    <x v="1"/>
  </r>
  <r>
    <x v="3"/>
    <x v="0"/>
    <x v="0"/>
    <x v="3"/>
    <x v="2"/>
    <x v="201"/>
    <x v="2"/>
    <x v="27"/>
    <x v="2"/>
    <x v="2"/>
    <x v="2"/>
    <x v="2"/>
    <x v="2"/>
    <x v="2"/>
    <x v="2"/>
    <x v="1"/>
    <x v="1"/>
  </r>
  <r>
    <x v="3"/>
    <x v="0"/>
    <x v="0"/>
    <x v="3"/>
    <x v="2"/>
    <x v="202"/>
    <x v="2"/>
    <x v="27"/>
    <x v="2"/>
    <x v="2"/>
    <x v="2"/>
    <x v="2"/>
    <x v="2"/>
    <x v="2"/>
    <x v="2"/>
    <x v="1"/>
    <x v="1"/>
  </r>
  <r>
    <x v="3"/>
    <x v="0"/>
    <x v="0"/>
    <x v="3"/>
    <x v="2"/>
    <x v="203"/>
    <x v="2"/>
    <x v="28"/>
    <x v="2"/>
    <x v="2"/>
    <x v="2"/>
    <x v="2"/>
    <x v="2"/>
    <x v="2"/>
    <x v="2"/>
    <x v="1"/>
    <x v="1"/>
  </r>
  <r>
    <x v="3"/>
    <x v="0"/>
    <x v="0"/>
    <x v="3"/>
    <x v="2"/>
    <x v="204"/>
    <x v="2"/>
    <x v="28"/>
    <x v="2"/>
    <x v="2"/>
    <x v="2"/>
    <x v="2"/>
    <x v="2"/>
    <x v="2"/>
    <x v="2"/>
    <x v="1"/>
    <x v="1"/>
  </r>
  <r>
    <x v="3"/>
    <x v="0"/>
    <x v="0"/>
    <x v="3"/>
    <x v="2"/>
    <x v="205"/>
    <x v="2"/>
    <x v="28"/>
    <x v="2"/>
    <x v="2"/>
    <x v="2"/>
    <x v="2"/>
    <x v="2"/>
    <x v="2"/>
    <x v="2"/>
    <x v="1"/>
    <x v="1"/>
  </r>
  <r>
    <x v="3"/>
    <x v="0"/>
    <x v="0"/>
    <x v="3"/>
    <x v="2"/>
    <x v="206"/>
    <x v="2"/>
    <x v="28"/>
    <x v="2"/>
    <x v="2"/>
    <x v="2"/>
    <x v="2"/>
    <x v="2"/>
    <x v="2"/>
    <x v="2"/>
    <x v="1"/>
    <x v="1"/>
  </r>
  <r>
    <x v="3"/>
    <x v="0"/>
    <x v="0"/>
    <x v="3"/>
    <x v="2"/>
    <x v="207"/>
    <x v="2"/>
    <x v="28"/>
    <x v="2"/>
    <x v="2"/>
    <x v="2"/>
    <x v="2"/>
    <x v="2"/>
    <x v="2"/>
    <x v="2"/>
    <x v="1"/>
    <x v="1"/>
  </r>
  <r>
    <x v="3"/>
    <x v="0"/>
    <x v="0"/>
    <x v="3"/>
    <x v="2"/>
    <x v="208"/>
    <x v="2"/>
    <x v="28"/>
    <x v="2"/>
    <x v="2"/>
    <x v="2"/>
    <x v="2"/>
    <x v="2"/>
    <x v="2"/>
    <x v="2"/>
    <x v="1"/>
    <x v="1"/>
  </r>
  <r>
    <x v="3"/>
    <x v="0"/>
    <x v="0"/>
    <x v="3"/>
    <x v="2"/>
    <x v="209"/>
    <x v="2"/>
    <x v="28"/>
    <x v="2"/>
    <x v="2"/>
    <x v="2"/>
    <x v="2"/>
    <x v="2"/>
    <x v="2"/>
    <x v="2"/>
    <x v="1"/>
    <x v="1"/>
  </r>
  <r>
    <x v="3"/>
    <x v="0"/>
    <x v="0"/>
    <x v="3"/>
    <x v="2"/>
    <x v="210"/>
    <x v="2"/>
    <x v="28"/>
    <x v="2"/>
    <x v="2"/>
    <x v="2"/>
    <x v="2"/>
    <x v="2"/>
    <x v="2"/>
    <x v="2"/>
    <x v="1"/>
    <x v="1"/>
  </r>
  <r>
    <x v="3"/>
    <x v="0"/>
    <x v="0"/>
    <x v="3"/>
    <x v="2"/>
    <x v="211"/>
    <x v="2"/>
    <x v="28"/>
    <x v="2"/>
    <x v="2"/>
    <x v="2"/>
    <x v="2"/>
    <x v="2"/>
    <x v="2"/>
    <x v="2"/>
    <x v="1"/>
    <x v="1"/>
  </r>
  <r>
    <x v="3"/>
    <x v="0"/>
    <x v="0"/>
    <x v="3"/>
    <x v="2"/>
    <x v="212"/>
    <x v="2"/>
    <x v="28"/>
    <x v="2"/>
    <x v="2"/>
    <x v="2"/>
    <x v="2"/>
    <x v="2"/>
    <x v="2"/>
    <x v="2"/>
    <x v="1"/>
    <x v="1"/>
  </r>
  <r>
    <x v="3"/>
    <x v="0"/>
    <x v="0"/>
    <x v="3"/>
    <x v="2"/>
    <x v="213"/>
    <x v="2"/>
    <x v="28"/>
    <x v="2"/>
    <x v="2"/>
    <x v="2"/>
    <x v="2"/>
    <x v="2"/>
    <x v="2"/>
    <x v="2"/>
    <x v="1"/>
    <x v="1"/>
  </r>
  <r>
    <x v="3"/>
    <x v="0"/>
    <x v="0"/>
    <x v="3"/>
    <x v="2"/>
    <x v="214"/>
    <x v="2"/>
    <x v="28"/>
    <x v="2"/>
    <x v="2"/>
    <x v="2"/>
    <x v="2"/>
    <x v="2"/>
    <x v="2"/>
    <x v="2"/>
    <x v="1"/>
    <x v="1"/>
  </r>
  <r>
    <x v="3"/>
    <x v="0"/>
    <x v="0"/>
    <x v="3"/>
    <x v="2"/>
    <x v="209"/>
    <x v="2"/>
    <x v="28"/>
    <x v="2"/>
    <x v="2"/>
    <x v="2"/>
    <x v="2"/>
    <x v="2"/>
    <x v="2"/>
    <x v="2"/>
    <x v="1"/>
    <x v="1"/>
  </r>
  <r>
    <x v="3"/>
    <x v="0"/>
    <x v="0"/>
    <x v="3"/>
    <x v="2"/>
    <x v="215"/>
    <x v="2"/>
    <x v="29"/>
    <x v="2"/>
    <x v="2"/>
    <x v="2"/>
    <x v="2"/>
    <x v="2"/>
    <x v="2"/>
    <x v="2"/>
    <x v="1"/>
    <x v="1"/>
  </r>
  <r>
    <x v="3"/>
    <x v="0"/>
    <x v="0"/>
    <x v="3"/>
    <x v="2"/>
    <x v="216"/>
    <x v="2"/>
    <x v="29"/>
    <x v="2"/>
    <x v="2"/>
    <x v="2"/>
    <x v="2"/>
    <x v="2"/>
    <x v="2"/>
    <x v="2"/>
    <x v="1"/>
    <x v="1"/>
  </r>
  <r>
    <x v="3"/>
    <x v="0"/>
    <x v="0"/>
    <x v="3"/>
    <x v="2"/>
    <x v="217"/>
    <x v="2"/>
    <x v="29"/>
    <x v="2"/>
    <x v="2"/>
    <x v="2"/>
    <x v="2"/>
    <x v="2"/>
    <x v="2"/>
    <x v="2"/>
    <x v="1"/>
    <x v="1"/>
  </r>
  <r>
    <x v="3"/>
    <x v="0"/>
    <x v="0"/>
    <x v="3"/>
    <x v="2"/>
    <x v="218"/>
    <x v="2"/>
    <x v="29"/>
    <x v="2"/>
    <x v="2"/>
    <x v="2"/>
    <x v="2"/>
    <x v="2"/>
    <x v="2"/>
    <x v="2"/>
    <x v="1"/>
    <x v="1"/>
  </r>
  <r>
    <x v="3"/>
    <x v="0"/>
    <x v="0"/>
    <x v="3"/>
    <x v="2"/>
    <x v="219"/>
    <x v="2"/>
    <x v="29"/>
    <x v="2"/>
    <x v="2"/>
    <x v="2"/>
    <x v="2"/>
    <x v="2"/>
    <x v="2"/>
    <x v="2"/>
    <x v="1"/>
    <x v="1"/>
  </r>
  <r>
    <x v="3"/>
    <x v="0"/>
    <x v="0"/>
    <x v="3"/>
    <x v="2"/>
    <x v="220"/>
    <x v="2"/>
    <x v="29"/>
    <x v="2"/>
    <x v="2"/>
    <x v="2"/>
    <x v="2"/>
    <x v="2"/>
    <x v="2"/>
    <x v="2"/>
    <x v="1"/>
    <x v="1"/>
  </r>
  <r>
    <x v="4"/>
    <x v="0"/>
    <x v="0"/>
    <x v="4"/>
    <x v="3"/>
    <x v="0"/>
    <x v="0"/>
    <x v="0"/>
    <x v="0"/>
    <x v="0"/>
    <x v="3"/>
    <x v="3"/>
    <x v="3"/>
    <x v="1"/>
    <x v="3"/>
    <x v="0"/>
    <x v="0"/>
  </r>
  <r>
    <x v="4"/>
    <x v="0"/>
    <x v="0"/>
    <x v="4"/>
    <x v="3"/>
    <x v="1"/>
    <x v="1"/>
    <x v="1"/>
    <x v="1"/>
    <x v="1"/>
    <x v="3"/>
    <x v="3"/>
    <x v="3"/>
    <x v="1"/>
    <x v="3"/>
    <x v="0"/>
    <x v="0"/>
  </r>
  <r>
    <x v="4"/>
    <x v="0"/>
    <x v="0"/>
    <x v="4"/>
    <x v="3"/>
    <x v="2"/>
    <x v="1"/>
    <x v="1"/>
    <x v="1"/>
    <x v="1"/>
    <x v="3"/>
    <x v="3"/>
    <x v="3"/>
    <x v="1"/>
    <x v="3"/>
    <x v="0"/>
    <x v="0"/>
  </r>
  <r>
    <x v="4"/>
    <x v="0"/>
    <x v="0"/>
    <x v="4"/>
    <x v="3"/>
    <x v="3"/>
    <x v="1"/>
    <x v="2"/>
    <x v="2"/>
    <x v="1"/>
    <x v="3"/>
    <x v="3"/>
    <x v="3"/>
    <x v="1"/>
    <x v="3"/>
    <x v="0"/>
    <x v="0"/>
  </r>
  <r>
    <x v="4"/>
    <x v="0"/>
    <x v="0"/>
    <x v="4"/>
    <x v="3"/>
    <x v="4"/>
    <x v="1"/>
    <x v="2"/>
    <x v="2"/>
    <x v="1"/>
    <x v="3"/>
    <x v="3"/>
    <x v="3"/>
    <x v="1"/>
    <x v="3"/>
    <x v="0"/>
    <x v="0"/>
  </r>
  <r>
    <x v="4"/>
    <x v="0"/>
    <x v="0"/>
    <x v="4"/>
    <x v="3"/>
    <x v="5"/>
    <x v="1"/>
    <x v="2"/>
    <x v="2"/>
    <x v="1"/>
    <x v="3"/>
    <x v="3"/>
    <x v="3"/>
    <x v="1"/>
    <x v="3"/>
    <x v="0"/>
    <x v="0"/>
  </r>
  <r>
    <x v="4"/>
    <x v="0"/>
    <x v="0"/>
    <x v="4"/>
    <x v="3"/>
    <x v="6"/>
    <x v="1"/>
    <x v="2"/>
    <x v="2"/>
    <x v="1"/>
    <x v="3"/>
    <x v="3"/>
    <x v="3"/>
    <x v="1"/>
    <x v="3"/>
    <x v="0"/>
    <x v="0"/>
  </r>
  <r>
    <x v="4"/>
    <x v="0"/>
    <x v="0"/>
    <x v="4"/>
    <x v="3"/>
    <x v="7"/>
    <x v="1"/>
    <x v="3"/>
    <x v="2"/>
    <x v="1"/>
    <x v="3"/>
    <x v="3"/>
    <x v="3"/>
    <x v="1"/>
    <x v="3"/>
    <x v="0"/>
    <x v="0"/>
  </r>
  <r>
    <x v="4"/>
    <x v="0"/>
    <x v="0"/>
    <x v="4"/>
    <x v="3"/>
    <x v="8"/>
    <x v="1"/>
    <x v="3"/>
    <x v="2"/>
    <x v="1"/>
    <x v="3"/>
    <x v="3"/>
    <x v="3"/>
    <x v="1"/>
    <x v="3"/>
    <x v="0"/>
    <x v="0"/>
  </r>
  <r>
    <x v="4"/>
    <x v="0"/>
    <x v="0"/>
    <x v="4"/>
    <x v="3"/>
    <x v="9"/>
    <x v="1"/>
    <x v="3"/>
    <x v="2"/>
    <x v="1"/>
    <x v="3"/>
    <x v="3"/>
    <x v="3"/>
    <x v="1"/>
    <x v="3"/>
    <x v="0"/>
    <x v="0"/>
  </r>
  <r>
    <x v="4"/>
    <x v="0"/>
    <x v="0"/>
    <x v="4"/>
    <x v="3"/>
    <x v="10"/>
    <x v="1"/>
    <x v="3"/>
    <x v="2"/>
    <x v="1"/>
    <x v="3"/>
    <x v="3"/>
    <x v="3"/>
    <x v="1"/>
    <x v="3"/>
    <x v="0"/>
    <x v="0"/>
  </r>
  <r>
    <x v="4"/>
    <x v="0"/>
    <x v="0"/>
    <x v="4"/>
    <x v="3"/>
    <x v="11"/>
    <x v="1"/>
    <x v="3"/>
    <x v="2"/>
    <x v="1"/>
    <x v="3"/>
    <x v="3"/>
    <x v="3"/>
    <x v="1"/>
    <x v="3"/>
    <x v="0"/>
    <x v="0"/>
  </r>
  <r>
    <x v="4"/>
    <x v="0"/>
    <x v="0"/>
    <x v="4"/>
    <x v="3"/>
    <x v="12"/>
    <x v="1"/>
    <x v="3"/>
    <x v="2"/>
    <x v="1"/>
    <x v="3"/>
    <x v="3"/>
    <x v="3"/>
    <x v="1"/>
    <x v="3"/>
    <x v="0"/>
    <x v="0"/>
  </r>
  <r>
    <x v="4"/>
    <x v="0"/>
    <x v="0"/>
    <x v="4"/>
    <x v="3"/>
    <x v="13"/>
    <x v="1"/>
    <x v="3"/>
    <x v="2"/>
    <x v="1"/>
    <x v="3"/>
    <x v="3"/>
    <x v="3"/>
    <x v="1"/>
    <x v="3"/>
    <x v="0"/>
    <x v="0"/>
  </r>
  <r>
    <x v="4"/>
    <x v="0"/>
    <x v="0"/>
    <x v="4"/>
    <x v="3"/>
    <x v="14"/>
    <x v="1"/>
    <x v="3"/>
    <x v="2"/>
    <x v="1"/>
    <x v="3"/>
    <x v="3"/>
    <x v="3"/>
    <x v="1"/>
    <x v="3"/>
    <x v="0"/>
    <x v="0"/>
  </r>
  <r>
    <x v="4"/>
    <x v="0"/>
    <x v="0"/>
    <x v="4"/>
    <x v="3"/>
    <x v="15"/>
    <x v="1"/>
    <x v="4"/>
    <x v="2"/>
    <x v="1"/>
    <x v="3"/>
    <x v="3"/>
    <x v="3"/>
    <x v="1"/>
    <x v="3"/>
    <x v="0"/>
    <x v="0"/>
  </r>
  <r>
    <x v="4"/>
    <x v="0"/>
    <x v="0"/>
    <x v="4"/>
    <x v="3"/>
    <x v="16"/>
    <x v="1"/>
    <x v="4"/>
    <x v="2"/>
    <x v="1"/>
    <x v="3"/>
    <x v="3"/>
    <x v="3"/>
    <x v="1"/>
    <x v="3"/>
    <x v="0"/>
    <x v="0"/>
  </r>
  <r>
    <x v="4"/>
    <x v="0"/>
    <x v="0"/>
    <x v="4"/>
    <x v="3"/>
    <x v="17"/>
    <x v="1"/>
    <x v="4"/>
    <x v="2"/>
    <x v="1"/>
    <x v="3"/>
    <x v="3"/>
    <x v="3"/>
    <x v="1"/>
    <x v="3"/>
    <x v="0"/>
    <x v="0"/>
  </r>
  <r>
    <x v="4"/>
    <x v="0"/>
    <x v="0"/>
    <x v="4"/>
    <x v="3"/>
    <x v="18"/>
    <x v="1"/>
    <x v="4"/>
    <x v="2"/>
    <x v="1"/>
    <x v="3"/>
    <x v="3"/>
    <x v="3"/>
    <x v="1"/>
    <x v="3"/>
    <x v="0"/>
    <x v="0"/>
  </r>
  <r>
    <x v="4"/>
    <x v="0"/>
    <x v="0"/>
    <x v="4"/>
    <x v="3"/>
    <x v="19"/>
    <x v="1"/>
    <x v="4"/>
    <x v="2"/>
    <x v="1"/>
    <x v="3"/>
    <x v="3"/>
    <x v="3"/>
    <x v="1"/>
    <x v="3"/>
    <x v="0"/>
    <x v="0"/>
  </r>
  <r>
    <x v="4"/>
    <x v="0"/>
    <x v="0"/>
    <x v="4"/>
    <x v="3"/>
    <x v="20"/>
    <x v="1"/>
    <x v="4"/>
    <x v="2"/>
    <x v="1"/>
    <x v="3"/>
    <x v="3"/>
    <x v="3"/>
    <x v="1"/>
    <x v="3"/>
    <x v="0"/>
    <x v="0"/>
  </r>
  <r>
    <x v="4"/>
    <x v="0"/>
    <x v="0"/>
    <x v="4"/>
    <x v="3"/>
    <x v="21"/>
    <x v="1"/>
    <x v="4"/>
    <x v="2"/>
    <x v="1"/>
    <x v="3"/>
    <x v="3"/>
    <x v="3"/>
    <x v="1"/>
    <x v="3"/>
    <x v="0"/>
    <x v="0"/>
  </r>
  <r>
    <x v="4"/>
    <x v="0"/>
    <x v="0"/>
    <x v="4"/>
    <x v="3"/>
    <x v="22"/>
    <x v="1"/>
    <x v="4"/>
    <x v="2"/>
    <x v="1"/>
    <x v="3"/>
    <x v="3"/>
    <x v="3"/>
    <x v="1"/>
    <x v="3"/>
    <x v="0"/>
    <x v="0"/>
  </r>
  <r>
    <x v="4"/>
    <x v="0"/>
    <x v="0"/>
    <x v="4"/>
    <x v="3"/>
    <x v="23"/>
    <x v="1"/>
    <x v="5"/>
    <x v="2"/>
    <x v="1"/>
    <x v="3"/>
    <x v="3"/>
    <x v="3"/>
    <x v="1"/>
    <x v="3"/>
    <x v="0"/>
    <x v="0"/>
  </r>
  <r>
    <x v="4"/>
    <x v="0"/>
    <x v="0"/>
    <x v="4"/>
    <x v="3"/>
    <x v="24"/>
    <x v="1"/>
    <x v="5"/>
    <x v="2"/>
    <x v="1"/>
    <x v="3"/>
    <x v="3"/>
    <x v="3"/>
    <x v="1"/>
    <x v="3"/>
    <x v="0"/>
    <x v="0"/>
  </r>
  <r>
    <x v="4"/>
    <x v="0"/>
    <x v="0"/>
    <x v="4"/>
    <x v="3"/>
    <x v="25"/>
    <x v="1"/>
    <x v="5"/>
    <x v="2"/>
    <x v="1"/>
    <x v="3"/>
    <x v="3"/>
    <x v="3"/>
    <x v="1"/>
    <x v="3"/>
    <x v="0"/>
    <x v="0"/>
  </r>
  <r>
    <x v="4"/>
    <x v="0"/>
    <x v="0"/>
    <x v="4"/>
    <x v="3"/>
    <x v="26"/>
    <x v="1"/>
    <x v="5"/>
    <x v="2"/>
    <x v="1"/>
    <x v="3"/>
    <x v="3"/>
    <x v="3"/>
    <x v="1"/>
    <x v="3"/>
    <x v="0"/>
    <x v="0"/>
  </r>
  <r>
    <x v="4"/>
    <x v="0"/>
    <x v="0"/>
    <x v="4"/>
    <x v="3"/>
    <x v="27"/>
    <x v="1"/>
    <x v="5"/>
    <x v="2"/>
    <x v="1"/>
    <x v="3"/>
    <x v="3"/>
    <x v="3"/>
    <x v="1"/>
    <x v="3"/>
    <x v="0"/>
    <x v="0"/>
  </r>
  <r>
    <x v="4"/>
    <x v="0"/>
    <x v="0"/>
    <x v="4"/>
    <x v="3"/>
    <x v="28"/>
    <x v="1"/>
    <x v="5"/>
    <x v="2"/>
    <x v="1"/>
    <x v="3"/>
    <x v="3"/>
    <x v="3"/>
    <x v="1"/>
    <x v="3"/>
    <x v="0"/>
    <x v="0"/>
  </r>
  <r>
    <x v="4"/>
    <x v="0"/>
    <x v="0"/>
    <x v="4"/>
    <x v="3"/>
    <x v="29"/>
    <x v="1"/>
    <x v="5"/>
    <x v="2"/>
    <x v="1"/>
    <x v="3"/>
    <x v="3"/>
    <x v="3"/>
    <x v="1"/>
    <x v="3"/>
    <x v="0"/>
    <x v="0"/>
  </r>
  <r>
    <x v="4"/>
    <x v="0"/>
    <x v="0"/>
    <x v="4"/>
    <x v="3"/>
    <x v="30"/>
    <x v="1"/>
    <x v="5"/>
    <x v="2"/>
    <x v="1"/>
    <x v="3"/>
    <x v="3"/>
    <x v="3"/>
    <x v="1"/>
    <x v="3"/>
    <x v="0"/>
    <x v="0"/>
  </r>
  <r>
    <x v="4"/>
    <x v="0"/>
    <x v="0"/>
    <x v="4"/>
    <x v="3"/>
    <x v="31"/>
    <x v="1"/>
    <x v="6"/>
    <x v="2"/>
    <x v="1"/>
    <x v="3"/>
    <x v="3"/>
    <x v="3"/>
    <x v="1"/>
    <x v="3"/>
    <x v="0"/>
    <x v="0"/>
  </r>
  <r>
    <x v="4"/>
    <x v="0"/>
    <x v="0"/>
    <x v="4"/>
    <x v="3"/>
    <x v="32"/>
    <x v="1"/>
    <x v="6"/>
    <x v="2"/>
    <x v="1"/>
    <x v="3"/>
    <x v="3"/>
    <x v="3"/>
    <x v="1"/>
    <x v="3"/>
    <x v="0"/>
    <x v="0"/>
  </r>
  <r>
    <x v="4"/>
    <x v="0"/>
    <x v="0"/>
    <x v="4"/>
    <x v="3"/>
    <x v="33"/>
    <x v="1"/>
    <x v="6"/>
    <x v="2"/>
    <x v="1"/>
    <x v="3"/>
    <x v="3"/>
    <x v="3"/>
    <x v="1"/>
    <x v="3"/>
    <x v="0"/>
    <x v="0"/>
  </r>
  <r>
    <x v="4"/>
    <x v="0"/>
    <x v="0"/>
    <x v="4"/>
    <x v="3"/>
    <x v="34"/>
    <x v="1"/>
    <x v="6"/>
    <x v="2"/>
    <x v="1"/>
    <x v="3"/>
    <x v="3"/>
    <x v="3"/>
    <x v="1"/>
    <x v="3"/>
    <x v="0"/>
    <x v="0"/>
  </r>
  <r>
    <x v="4"/>
    <x v="0"/>
    <x v="0"/>
    <x v="4"/>
    <x v="3"/>
    <x v="35"/>
    <x v="1"/>
    <x v="6"/>
    <x v="2"/>
    <x v="1"/>
    <x v="3"/>
    <x v="3"/>
    <x v="3"/>
    <x v="1"/>
    <x v="3"/>
    <x v="0"/>
    <x v="0"/>
  </r>
  <r>
    <x v="4"/>
    <x v="0"/>
    <x v="0"/>
    <x v="4"/>
    <x v="3"/>
    <x v="36"/>
    <x v="1"/>
    <x v="6"/>
    <x v="2"/>
    <x v="1"/>
    <x v="3"/>
    <x v="3"/>
    <x v="3"/>
    <x v="1"/>
    <x v="3"/>
    <x v="0"/>
    <x v="0"/>
  </r>
  <r>
    <x v="4"/>
    <x v="0"/>
    <x v="0"/>
    <x v="4"/>
    <x v="3"/>
    <x v="37"/>
    <x v="1"/>
    <x v="6"/>
    <x v="2"/>
    <x v="1"/>
    <x v="3"/>
    <x v="3"/>
    <x v="3"/>
    <x v="1"/>
    <x v="3"/>
    <x v="0"/>
    <x v="0"/>
  </r>
  <r>
    <x v="4"/>
    <x v="0"/>
    <x v="0"/>
    <x v="4"/>
    <x v="3"/>
    <x v="38"/>
    <x v="1"/>
    <x v="6"/>
    <x v="2"/>
    <x v="1"/>
    <x v="3"/>
    <x v="3"/>
    <x v="3"/>
    <x v="1"/>
    <x v="3"/>
    <x v="0"/>
    <x v="0"/>
  </r>
  <r>
    <x v="4"/>
    <x v="0"/>
    <x v="0"/>
    <x v="4"/>
    <x v="3"/>
    <x v="39"/>
    <x v="1"/>
    <x v="7"/>
    <x v="2"/>
    <x v="1"/>
    <x v="3"/>
    <x v="3"/>
    <x v="3"/>
    <x v="1"/>
    <x v="3"/>
    <x v="0"/>
    <x v="0"/>
  </r>
  <r>
    <x v="4"/>
    <x v="0"/>
    <x v="0"/>
    <x v="4"/>
    <x v="3"/>
    <x v="40"/>
    <x v="1"/>
    <x v="7"/>
    <x v="2"/>
    <x v="1"/>
    <x v="3"/>
    <x v="3"/>
    <x v="3"/>
    <x v="1"/>
    <x v="3"/>
    <x v="0"/>
    <x v="0"/>
  </r>
  <r>
    <x v="4"/>
    <x v="0"/>
    <x v="0"/>
    <x v="4"/>
    <x v="3"/>
    <x v="41"/>
    <x v="1"/>
    <x v="7"/>
    <x v="2"/>
    <x v="1"/>
    <x v="3"/>
    <x v="3"/>
    <x v="3"/>
    <x v="1"/>
    <x v="3"/>
    <x v="0"/>
    <x v="0"/>
  </r>
  <r>
    <x v="4"/>
    <x v="0"/>
    <x v="0"/>
    <x v="4"/>
    <x v="3"/>
    <x v="42"/>
    <x v="1"/>
    <x v="7"/>
    <x v="2"/>
    <x v="1"/>
    <x v="3"/>
    <x v="3"/>
    <x v="3"/>
    <x v="1"/>
    <x v="3"/>
    <x v="0"/>
    <x v="0"/>
  </r>
  <r>
    <x v="4"/>
    <x v="0"/>
    <x v="0"/>
    <x v="4"/>
    <x v="3"/>
    <x v="43"/>
    <x v="1"/>
    <x v="7"/>
    <x v="2"/>
    <x v="1"/>
    <x v="3"/>
    <x v="3"/>
    <x v="3"/>
    <x v="1"/>
    <x v="3"/>
    <x v="0"/>
    <x v="0"/>
  </r>
  <r>
    <x v="4"/>
    <x v="0"/>
    <x v="0"/>
    <x v="4"/>
    <x v="3"/>
    <x v="44"/>
    <x v="1"/>
    <x v="7"/>
    <x v="2"/>
    <x v="1"/>
    <x v="3"/>
    <x v="3"/>
    <x v="3"/>
    <x v="1"/>
    <x v="3"/>
    <x v="0"/>
    <x v="0"/>
  </r>
  <r>
    <x v="4"/>
    <x v="0"/>
    <x v="0"/>
    <x v="4"/>
    <x v="3"/>
    <x v="45"/>
    <x v="1"/>
    <x v="7"/>
    <x v="2"/>
    <x v="1"/>
    <x v="3"/>
    <x v="3"/>
    <x v="3"/>
    <x v="1"/>
    <x v="3"/>
    <x v="0"/>
    <x v="0"/>
  </r>
  <r>
    <x v="4"/>
    <x v="0"/>
    <x v="0"/>
    <x v="4"/>
    <x v="3"/>
    <x v="46"/>
    <x v="1"/>
    <x v="7"/>
    <x v="2"/>
    <x v="1"/>
    <x v="3"/>
    <x v="3"/>
    <x v="3"/>
    <x v="1"/>
    <x v="3"/>
    <x v="0"/>
    <x v="0"/>
  </r>
  <r>
    <x v="4"/>
    <x v="0"/>
    <x v="0"/>
    <x v="4"/>
    <x v="3"/>
    <x v="47"/>
    <x v="1"/>
    <x v="8"/>
    <x v="2"/>
    <x v="1"/>
    <x v="3"/>
    <x v="3"/>
    <x v="3"/>
    <x v="1"/>
    <x v="3"/>
    <x v="0"/>
    <x v="0"/>
  </r>
  <r>
    <x v="4"/>
    <x v="0"/>
    <x v="0"/>
    <x v="4"/>
    <x v="3"/>
    <x v="48"/>
    <x v="1"/>
    <x v="8"/>
    <x v="2"/>
    <x v="1"/>
    <x v="3"/>
    <x v="3"/>
    <x v="3"/>
    <x v="1"/>
    <x v="3"/>
    <x v="0"/>
    <x v="0"/>
  </r>
  <r>
    <x v="4"/>
    <x v="0"/>
    <x v="0"/>
    <x v="4"/>
    <x v="3"/>
    <x v="49"/>
    <x v="1"/>
    <x v="8"/>
    <x v="2"/>
    <x v="1"/>
    <x v="3"/>
    <x v="3"/>
    <x v="3"/>
    <x v="1"/>
    <x v="3"/>
    <x v="0"/>
    <x v="0"/>
  </r>
  <r>
    <x v="4"/>
    <x v="0"/>
    <x v="0"/>
    <x v="4"/>
    <x v="3"/>
    <x v="50"/>
    <x v="1"/>
    <x v="8"/>
    <x v="2"/>
    <x v="1"/>
    <x v="3"/>
    <x v="3"/>
    <x v="3"/>
    <x v="1"/>
    <x v="3"/>
    <x v="0"/>
    <x v="0"/>
  </r>
  <r>
    <x v="4"/>
    <x v="0"/>
    <x v="0"/>
    <x v="4"/>
    <x v="3"/>
    <x v="51"/>
    <x v="1"/>
    <x v="8"/>
    <x v="2"/>
    <x v="1"/>
    <x v="3"/>
    <x v="3"/>
    <x v="3"/>
    <x v="1"/>
    <x v="3"/>
    <x v="0"/>
    <x v="0"/>
  </r>
  <r>
    <x v="4"/>
    <x v="0"/>
    <x v="0"/>
    <x v="4"/>
    <x v="3"/>
    <x v="52"/>
    <x v="1"/>
    <x v="8"/>
    <x v="2"/>
    <x v="1"/>
    <x v="3"/>
    <x v="3"/>
    <x v="3"/>
    <x v="1"/>
    <x v="3"/>
    <x v="0"/>
    <x v="0"/>
  </r>
  <r>
    <x v="4"/>
    <x v="0"/>
    <x v="0"/>
    <x v="4"/>
    <x v="3"/>
    <x v="53"/>
    <x v="1"/>
    <x v="8"/>
    <x v="2"/>
    <x v="1"/>
    <x v="3"/>
    <x v="3"/>
    <x v="3"/>
    <x v="1"/>
    <x v="3"/>
    <x v="0"/>
    <x v="0"/>
  </r>
  <r>
    <x v="4"/>
    <x v="0"/>
    <x v="0"/>
    <x v="4"/>
    <x v="3"/>
    <x v="54"/>
    <x v="1"/>
    <x v="8"/>
    <x v="2"/>
    <x v="1"/>
    <x v="3"/>
    <x v="3"/>
    <x v="3"/>
    <x v="1"/>
    <x v="3"/>
    <x v="0"/>
    <x v="0"/>
  </r>
  <r>
    <x v="4"/>
    <x v="0"/>
    <x v="0"/>
    <x v="4"/>
    <x v="3"/>
    <x v="55"/>
    <x v="1"/>
    <x v="9"/>
    <x v="2"/>
    <x v="1"/>
    <x v="3"/>
    <x v="3"/>
    <x v="3"/>
    <x v="1"/>
    <x v="3"/>
    <x v="0"/>
    <x v="0"/>
  </r>
  <r>
    <x v="4"/>
    <x v="0"/>
    <x v="0"/>
    <x v="4"/>
    <x v="3"/>
    <x v="56"/>
    <x v="1"/>
    <x v="9"/>
    <x v="2"/>
    <x v="1"/>
    <x v="3"/>
    <x v="3"/>
    <x v="3"/>
    <x v="1"/>
    <x v="3"/>
    <x v="0"/>
    <x v="0"/>
  </r>
  <r>
    <x v="4"/>
    <x v="0"/>
    <x v="0"/>
    <x v="4"/>
    <x v="3"/>
    <x v="57"/>
    <x v="1"/>
    <x v="9"/>
    <x v="2"/>
    <x v="1"/>
    <x v="3"/>
    <x v="3"/>
    <x v="3"/>
    <x v="1"/>
    <x v="3"/>
    <x v="0"/>
    <x v="0"/>
  </r>
  <r>
    <x v="4"/>
    <x v="0"/>
    <x v="0"/>
    <x v="4"/>
    <x v="3"/>
    <x v="58"/>
    <x v="1"/>
    <x v="9"/>
    <x v="2"/>
    <x v="1"/>
    <x v="3"/>
    <x v="3"/>
    <x v="3"/>
    <x v="1"/>
    <x v="3"/>
    <x v="0"/>
    <x v="0"/>
  </r>
  <r>
    <x v="4"/>
    <x v="0"/>
    <x v="0"/>
    <x v="4"/>
    <x v="3"/>
    <x v="59"/>
    <x v="1"/>
    <x v="9"/>
    <x v="2"/>
    <x v="1"/>
    <x v="3"/>
    <x v="3"/>
    <x v="3"/>
    <x v="1"/>
    <x v="3"/>
    <x v="0"/>
    <x v="0"/>
  </r>
  <r>
    <x v="4"/>
    <x v="0"/>
    <x v="0"/>
    <x v="4"/>
    <x v="3"/>
    <x v="60"/>
    <x v="1"/>
    <x v="9"/>
    <x v="2"/>
    <x v="1"/>
    <x v="3"/>
    <x v="3"/>
    <x v="3"/>
    <x v="1"/>
    <x v="3"/>
    <x v="0"/>
    <x v="0"/>
  </r>
  <r>
    <x v="4"/>
    <x v="0"/>
    <x v="0"/>
    <x v="4"/>
    <x v="3"/>
    <x v="61"/>
    <x v="1"/>
    <x v="9"/>
    <x v="2"/>
    <x v="1"/>
    <x v="3"/>
    <x v="3"/>
    <x v="3"/>
    <x v="1"/>
    <x v="3"/>
    <x v="0"/>
    <x v="0"/>
  </r>
  <r>
    <x v="4"/>
    <x v="0"/>
    <x v="0"/>
    <x v="4"/>
    <x v="3"/>
    <x v="62"/>
    <x v="1"/>
    <x v="9"/>
    <x v="2"/>
    <x v="1"/>
    <x v="3"/>
    <x v="3"/>
    <x v="3"/>
    <x v="1"/>
    <x v="3"/>
    <x v="0"/>
    <x v="0"/>
  </r>
  <r>
    <x v="4"/>
    <x v="0"/>
    <x v="0"/>
    <x v="4"/>
    <x v="3"/>
    <x v="63"/>
    <x v="1"/>
    <x v="10"/>
    <x v="2"/>
    <x v="1"/>
    <x v="3"/>
    <x v="3"/>
    <x v="3"/>
    <x v="1"/>
    <x v="3"/>
    <x v="0"/>
    <x v="0"/>
  </r>
  <r>
    <x v="4"/>
    <x v="0"/>
    <x v="0"/>
    <x v="4"/>
    <x v="3"/>
    <x v="64"/>
    <x v="1"/>
    <x v="10"/>
    <x v="2"/>
    <x v="1"/>
    <x v="3"/>
    <x v="3"/>
    <x v="3"/>
    <x v="1"/>
    <x v="3"/>
    <x v="0"/>
    <x v="0"/>
  </r>
  <r>
    <x v="4"/>
    <x v="0"/>
    <x v="0"/>
    <x v="4"/>
    <x v="3"/>
    <x v="65"/>
    <x v="1"/>
    <x v="10"/>
    <x v="2"/>
    <x v="1"/>
    <x v="3"/>
    <x v="3"/>
    <x v="3"/>
    <x v="1"/>
    <x v="3"/>
    <x v="0"/>
    <x v="0"/>
  </r>
  <r>
    <x v="4"/>
    <x v="0"/>
    <x v="0"/>
    <x v="4"/>
    <x v="3"/>
    <x v="66"/>
    <x v="1"/>
    <x v="10"/>
    <x v="2"/>
    <x v="1"/>
    <x v="3"/>
    <x v="3"/>
    <x v="3"/>
    <x v="1"/>
    <x v="3"/>
    <x v="0"/>
    <x v="0"/>
  </r>
  <r>
    <x v="4"/>
    <x v="0"/>
    <x v="0"/>
    <x v="4"/>
    <x v="3"/>
    <x v="67"/>
    <x v="1"/>
    <x v="10"/>
    <x v="2"/>
    <x v="1"/>
    <x v="3"/>
    <x v="3"/>
    <x v="3"/>
    <x v="1"/>
    <x v="3"/>
    <x v="0"/>
    <x v="0"/>
  </r>
  <r>
    <x v="4"/>
    <x v="0"/>
    <x v="0"/>
    <x v="4"/>
    <x v="3"/>
    <x v="68"/>
    <x v="1"/>
    <x v="10"/>
    <x v="2"/>
    <x v="1"/>
    <x v="3"/>
    <x v="3"/>
    <x v="3"/>
    <x v="1"/>
    <x v="3"/>
    <x v="0"/>
    <x v="0"/>
  </r>
  <r>
    <x v="4"/>
    <x v="0"/>
    <x v="0"/>
    <x v="4"/>
    <x v="3"/>
    <x v="69"/>
    <x v="1"/>
    <x v="10"/>
    <x v="2"/>
    <x v="1"/>
    <x v="3"/>
    <x v="3"/>
    <x v="3"/>
    <x v="1"/>
    <x v="3"/>
    <x v="0"/>
    <x v="0"/>
  </r>
  <r>
    <x v="4"/>
    <x v="0"/>
    <x v="0"/>
    <x v="4"/>
    <x v="3"/>
    <x v="70"/>
    <x v="1"/>
    <x v="10"/>
    <x v="2"/>
    <x v="1"/>
    <x v="3"/>
    <x v="3"/>
    <x v="3"/>
    <x v="1"/>
    <x v="3"/>
    <x v="0"/>
    <x v="0"/>
  </r>
  <r>
    <x v="4"/>
    <x v="0"/>
    <x v="0"/>
    <x v="4"/>
    <x v="3"/>
    <x v="71"/>
    <x v="1"/>
    <x v="11"/>
    <x v="2"/>
    <x v="1"/>
    <x v="3"/>
    <x v="3"/>
    <x v="3"/>
    <x v="1"/>
    <x v="3"/>
    <x v="0"/>
    <x v="0"/>
  </r>
  <r>
    <x v="4"/>
    <x v="0"/>
    <x v="0"/>
    <x v="4"/>
    <x v="3"/>
    <x v="72"/>
    <x v="1"/>
    <x v="11"/>
    <x v="2"/>
    <x v="1"/>
    <x v="3"/>
    <x v="3"/>
    <x v="3"/>
    <x v="1"/>
    <x v="3"/>
    <x v="0"/>
    <x v="0"/>
  </r>
  <r>
    <x v="4"/>
    <x v="0"/>
    <x v="0"/>
    <x v="4"/>
    <x v="3"/>
    <x v="73"/>
    <x v="1"/>
    <x v="11"/>
    <x v="2"/>
    <x v="1"/>
    <x v="3"/>
    <x v="3"/>
    <x v="3"/>
    <x v="1"/>
    <x v="3"/>
    <x v="0"/>
    <x v="0"/>
  </r>
  <r>
    <x v="4"/>
    <x v="0"/>
    <x v="0"/>
    <x v="4"/>
    <x v="3"/>
    <x v="74"/>
    <x v="1"/>
    <x v="11"/>
    <x v="2"/>
    <x v="1"/>
    <x v="3"/>
    <x v="3"/>
    <x v="3"/>
    <x v="1"/>
    <x v="3"/>
    <x v="0"/>
    <x v="0"/>
  </r>
  <r>
    <x v="4"/>
    <x v="0"/>
    <x v="0"/>
    <x v="4"/>
    <x v="3"/>
    <x v="75"/>
    <x v="1"/>
    <x v="11"/>
    <x v="2"/>
    <x v="1"/>
    <x v="3"/>
    <x v="3"/>
    <x v="3"/>
    <x v="1"/>
    <x v="3"/>
    <x v="0"/>
    <x v="0"/>
  </r>
  <r>
    <x v="4"/>
    <x v="0"/>
    <x v="0"/>
    <x v="4"/>
    <x v="3"/>
    <x v="76"/>
    <x v="1"/>
    <x v="11"/>
    <x v="2"/>
    <x v="1"/>
    <x v="3"/>
    <x v="3"/>
    <x v="3"/>
    <x v="1"/>
    <x v="3"/>
    <x v="0"/>
    <x v="0"/>
  </r>
  <r>
    <x v="4"/>
    <x v="0"/>
    <x v="0"/>
    <x v="4"/>
    <x v="3"/>
    <x v="77"/>
    <x v="1"/>
    <x v="11"/>
    <x v="2"/>
    <x v="1"/>
    <x v="3"/>
    <x v="3"/>
    <x v="3"/>
    <x v="1"/>
    <x v="3"/>
    <x v="0"/>
    <x v="0"/>
  </r>
  <r>
    <x v="4"/>
    <x v="0"/>
    <x v="0"/>
    <x v="4"/>
    <x v="3"/>
    <x v="78"/>
    <x v="1"/>
    <x v="11"/>
    <x v="2"/>
    <x v="1"/>
    <x v="3"/>
    <x v="3"/>
    <x v="3"/>
    <x v="1"/>
    <x v="3"/>
    <x v="0"/>
    <x v="0"/>
  </r>
  <r>
    <x v="4"/>
    <x v="0"/>
    <x v="0"/>
    <x v="4"/>
    <x v="3"/>
    <x v="79"/>
    <x v="1"/>
    <x v="12"/>
    <x v="2"/>
    <x v="1"/>
    <x v="3"/>
    <x v="3"/>
    <x v="3"/>
    <x v="1"/>
    <x v="3"/>
    <x v="0"/>
    <x v="0"/>
  </r>
  <r>
    <x v="4"/>
    <x v="0"/>
    <x v="0"/>
    <x v="4"/>
    <x v="3"/>
    <x v="80"/>
    <x v="1"/>
    <x v="12"/>
    <x v="2"/>
    <x v="1"/>
    <x v="3"/>
    <x v="3"/>
    <x v="3"/>
    <x v="1"/>
    <x v="3"/>
    <x v="0"/>
    <x v="0"/>
  </r>
  <r>
    <x v="4"/>
    <x v="0"/>
    <x v="0"/>
    <x v="4"/>
    <x v="3"/>
    <x v="81"/>
    <x v="1"/>
    <x v="12"/>
    <x v="2"/>
    <x v="1"/>
    <x v="3"/>
    <x v="3"/>
    <x v="3"/>
    <x v="1"/>
    <x v="3"/>
    <x v="0"/>
    <x v="0"/>
  </r>
  <r>
    <x v="4"/>
    <x v="0"/>
    <x v="0"/>
    <x v="4"/>
    <x v="3"/>
    <x v="82"/>
    <x v="1"/>
    <x v="12"/>
    <x v="2"/>
    <x v="1"/>
    <x v="3"/>
    <x v="3"/>
    <x v="3"/>
    <x v="1"/>
    <x v="3"/>
    <x v="0"/>
    <x v="0"/>
  </r>
  <r>
    <x v="4"/>
    <x v="0"/>
    <x v="0"/>
    <x v="4"/>
    <x v="3"/>
    <x v="83"/>
    <x v="1"/>
    <x v="12"/>
    <x v="2"/>
    <x v="1"/>
    <x v="3"/>
    <x v="3"/>
    <x v="3"/>
    <x v="1"/>
    <x v="3"/>
    <x v="0"/>
    <x v="0"/>
  </r>
  <r>
    <x v="4"/>
    <x v="0"/>
    <x v="0"/>
    <x v="4"/>
    <x v="3"/>
    <x v="84"/>
    <x v="1"/>
    <x v="12"/>
    <x v="2"/>
    <x v="1"/>
    <x v="3"/>
    <x v="3"/>
    <x v="3"/>
    <x v="1"/>
    <x v="3"/>
    <x v="0"/>
    <x v="0"/>
  </r>
  <r>
    <x v="4"/>
    <x v="0"/>
    <x v="0"/>
    <x v="4"/>
    <x v="3"/>
    <x v="85"/>
    <x v="1"/>
    <x v="12"/>
    <x v="2"/>
    <x v="1"/>
    <x v="3"/>
    <x v="3"/>
    <x v="3"/>
    <x v="1"/>
    <x v="3"/>
    <x v="0"/>
    <x v="0"/>
  </r>
  <r>
    <x v="4"/>
    <x v="0"/>
    <x v="0"/>
    <x v="4"/>
    <x v="3"/>
    <x v="86"/>
    <x v="1"/>
    <x v="12"/>
    <x v="2"/>
    <x v="1"/>
    <x v="3"/>
    <x v="3"/>
    <x v="3"/>
    <x v="1"/>
    <x v="3"/>
    <x v="0"/>
    <x v="0"/>
  </r>
  <r>
    <x v="4"/>
    <x v="0"/>
    <x v="0"/>
    <x v="4"/>
    <x v="3"/>
    <x v="87"/>
    <x v="1"/>
    <x v="13"/>
    <x v="2"/>
    <x v="1"/>
    <x v="3"/>
    <x v="3"/>
    <x v="3"/>
    <x v="1"/>
    <x v="3"/>
    <x v="0"/>
    <x v="0"/>
  </r>
  <r>
    <x v="4"/>
    <x v="0"/>
    <x v="0"/>
    <x v="4"/>
    <x v="3"/>
    <x v="88"/>
    <x v="1"/>
    <x v="13"/>
    <x v="2"/>
    <x v="1"/>
    <x v="3"/>
    <x v="3"/>
    <x v="3"/>
    <x v="1"/>
    <x v="3"/>
    <x v="0"/>
    <x v="0"/>
  </r>
  <r>
    <x v="4"/>
    <x v="0"/>
    <x v="0"/>
    <x v="4"/>
    <x v="3"/>
    <x v="89"/>
    <x v="1"/>
    <x v="13"/>
    <x v="2"/>
    <x v="1"/>
    <x v="3"/>
    <x v="3"/>
    <x v="3"/>
    <x v="1"/>
    <x v="3"/>
    <x v="0"/>
    <x v="0"/>
  </r>
  <r>
    <x v="4"/>
    <x v="0"/>
    <x v="0"/>
    <x v="4"/>
    <x v="3"/>
    <x v="90"/>
    <x v="1"/>
    <x v="13"/>
    <x v="2"/>
    <x v="1"/>
    <x v="3"/>
    <x v="3"/>
    <x v="3"/>
    <x v="1"/>
    <x v="3"/>
    <x v="0"/>
    <x v="0"/>
  </r>
  <r>
    <x v="4"/>
    <x v="0"/>
    <x v="0"/>
    <x v="4"/>
    <x v="3"/>
    <x v="91"/>
    <x v="1"/>
    <x v="13"/>
    <x v="2"/>
    <x v="1"/>
    <x v="3"/>
    <x v="3"/>
    <x v="3"/>
    <x v="1"/>
    <x v="3"/>
    <x v="0"/>
    <x v="0"/>
  </r>
  <r>
    <x v="4"/>
    <x v="0"/>
    <x v="0"/>
    <x v="4"/>
    <x v="3"/>
    <x v="92"/>
    <x v="1"/>
    <x v="13"/>
    <x v="2"/>
    <x v="1"/>
    <x v="3"/>
    <x v="3"/>
    <x v="3"/>
    <x v="1"/>
    <x v="3"/>
    <x v="0"/>
    <x v="0"/>
  </r>
  <r>
    <x v="4"/>
    <x v="0"/>
    <x v="0"/>
    <x v="4"/>
    <x v="3"/>
    <x v="93"/>
    <x v="1"/>
    <x v="13"/>
    <x v="2"/>
    <x v="1"/>
    <x v="3"/>
    <x v="3"/>
    <x v="3"/>
    <x v="1"/>
    <x v="3"/>
    <x v="0"/>
    <x v="0"/>
  </r>
  <r>
    <x v="4"/>
    <x v="0"/>
    <x v="0"/>
    <x v="4"/>
    <x v="3"/>
    <x v="94"/>
    <x v="1"/>
    <x v="13"/>
    <x v="2"/>
    <x v="1"/>
    <x v="3"/>
    <x v="3"/>
    <x v="3"/>
    <x v="1"/>
    <x v="3"/>
    <x v="0"/>
    <x v="0"/>
  </r>
  <r>
    <x v="4"/>
    <x v="0"/>
    <x v="0"/>
    <x v="4"/>
    <x v="3"/>
    <x v="95"/>
    <x v="1"/>
    <x v="14"/>
    <x v="2"/>
    <x v="1"/>
    <x v="3"/>
    <x v="3"/>
    <x v="3"/>
    <x v="1"/>
    <x v="3"/>
    <x v="0"/>
    <x v="0"/>
  </r>
  <r>
    <x v="4"/>
    <x v="0"/>
    <x v="0"/>
    <x v="4"/>
    <x v="3"/>
    <x v="96"/>
    <x v="1"/>
    <x v="14"/>
    <x v="2"/>
    <x v="1"/>
    <x v="3"/>
    <x v="3"/>
    <x v="3"/>
    <x v="1"/>
    <x v="3"/>
    <x v="0"/>
    <x v="0"/>
  </r>
  <r>
    <x v="4"/>
    <x v="0"/>
    <x v="0"/>
    <x v="4"/>
    <x v="3"/>
    <x v="97"/>
    <x v="1"/>
    <x v="14"/>
    <x v="2"/>
    <x v="1"/>
    <x v="3"/>
    <x v="3"/>
    <x v="3"/>
    <x v="1"/>
    <x v="3"/>
    <x v="0"/>
    <x v="0"/>
  </r>
  <r>
    <x v="4"/>
    <x v="0"/>
    <x v="0"/>
    <x v="4"/>
    <x v="3"/>
    <x v="98"/>
    <x v="1"/>
    <x v="14"/>
    <x v="2"/>
    <x v="1"/>
    <x v="3"/>
    <x v="3"/>
    <x v="3"/>
    <x v="1"/>
    <x v="3"/>
    <x v="0"/>
    <x v="0"/>
  </r>
  <r>
    <x v="4"/>
    <x v="0"/>
    <x v="0"/>
    <x v="4"/>
    <x v="3"/>
    <x v="99"/>
    <x v="1"/>
    <x v="14"/>
    <x v="2"/>
    <x v="1"/>
    <x v="3"/>
    <x v="3"/>
    <x v="3"/>
    <x v="1"/>
    <x v="3"/>
    <x v="0"/>
    <x v="0"/>
  </r>
  <r>
    <x v="4"/>
    <x v="0"/>
    <x v="0"/>
    <x v="4"/>
    <x v="3"/>
    <x v="100"/>
    <x v="1"/>
    <x v="14"/>
    <x v="2"/>
    <x v="1"/>
    <x v="3"/>
    <x v="3"/>
    <x v="3"/>
    <x v="1"/>
    <x v="3"/>
    <x v="0"/>
    <x v="0"/>
  </r>
  <r>
    <x v="4"/>
    <x v="0"/>
    <x v="0"/>
    <x v="4"/>
    <x v="3"/>
    <x v="101"/>
    <x v="1"/>
    <x v="14"/>
    <x v="2"/>
    <x v="1"/>
    <x v="3"/>
    <x v="3"/>
    <x v="3"/>
    <x v="1"/>
    <x v="3"/>
    <x v="0"/>
    <x v="0"/>
  </r>
  <r>
    <x v="4"/>
    <x v="0"/>
    <x v="0"/>
    <x v="4"/>
    <x v="3"/>
    <x v="102"/>
    <x v="1"/>
    <x v="14"/>
    <x v="2"/>
    <x v="1"/>
    <x v="3"/>
    <x v="3"/>
    <x v="3"/>
    <x v="1"/>
    <x v="3"/>
    <x v="0"/>
    <x v="0"/>
  </r>
  <r>
    <x v="4"/>
    <x v="0"/>
    <x v="0"/>
    <x v="4"/>
    <x v="3"/>
    <x v="103"/>
    <x v="1"/>
    <x v="15"/>
    <x v="2"/>
    <x v="1"/>
    <x v="3"/>
    <x v="3"/>
    <x v="3"/>
    <x v="1"/>
    <x v="3"/>
    <x v="0"/>
    <x v="0"/>
  </r>
  <r>
    <x v="4"/>
    <x v="0"/>
    <x v="0"/>
    <x v="4"/>
    <x v="3"/>
    <x v="104"/>
    <x v="1"/>
    <x v="15"/>
    <x v="2"/>
    <x v="1"/>
    <x v="3"/>
    <x v="3"/>
    <x v="3"/>
    <x v="1"/>
    <x v="3"/>
    <x v="0"/>
    <x v="0"/>
  </r>
  <r>
    <x v="4"/>
    <x v="0"/>
    <x v="0"/>
    <x v="4"/>
    <x v="3"/>
    <x v="105"/>
    <x v="1"/>
    <x v="15"/>
    <x v="2"/>
    <x v="1"/>
    <x v="3"/>
    <x v="3"/>
    <x v="3"/>
    <x v="1"/>
    <x v="3"/>
    <x v="0"/>
    <x v="0"/>
  </r>
  <r>
    <x v="4"/>
    <x v="0"/>
    <x v="0"/>
    <x v="4"/>
    <x v="3"/>
    <x v="106"/>
    <x v="1"/>
    <x v="15"/>
    <x v="2"/>
    <x v="1"/>
    <x v="3"/>
    <x v="3"/>
    <x v="3"/>
    <x v="1"/>
    <x v="3"/>
    <x v="0"/>
    <x v="0"/>
  </r>
  <r>
    <x v="4"/>
    <x v="0"/>
    <x v="0"/>
    <x v="4"/>
    <x v="3"/>
    <x v="107"/>
    <x v="1"/>
    <x v="15"/>
    <x v="2"/>
    <x v="1"/>
    <x v="3"/>
    <x v="3"/>
    <x v="3"/>
    <x v="1"/>
    <x v="3"/>
    <x v="0"/>
    <x v="0"/>
  </r>
  <r>
    <x v="4"/>
    <x v="0"/>
    <x v="0"/>
    <x v="4"/>
    <x v="3"/>
    <x v="108"/>
    <x v="1"/>
    <x v="15"/>
    <x v="2"/>
    <x v="1"/>
    <x v="3"/>
    <x v="3"/>
    <x v="3"/>
    <x v="1"/>
    <x v="3"/>
    <x v="0"/>
    <x v="0"/>
  </r>
  <r>
    <x v="4"/>
    <x v="0"/>
    <x v="0"/>
    <x v="4"/>
    <x v="3"/>
    <x v="109"/>
    <x v="1"/>
    <x v="15"/>
    <x v="2"/>
    <x v="1"/>
    <x v="3"/>
    <x v="3"/>
    <x v="3"/>
    <x v="1"/>
    <x v="3"/>
    <x v="0"/>
    <x v="0"/>
  </r>
  <r>
    <x v="4"/>
    <x v="0"/>
    <x v="0"/>
    <x v="4"/>
    <x v="3"/>
    <x v="110"/>
    <x v="1"/>
    <x v="15"/>
    <x v="2"/>
    <x v="1"/>
    <x v="3"/>
    <x v="3"/>
    <x v="3"/>
    <x v="1"/>
    <x v="3"/>
    <x v="0"/>
    <x v="0"/>
  </r>
  <r>
    <x v="4"/>
    <x v="0"/>
    <x v="0"/>
    <x v="4"/>
    <x v="3"/>
    <x v="111"/>
    <x v="1"/>
    <x v="16"/>
    <x v="2"/>
    <x v="1"/>
    <x v="3"/>
    <x v="3"/>
    <x v="3"/>
    <x v="1"/>
    <x v="3"/>
    <x v="0"/>
    <x v="0"/>
  </r>
  <r>
    <x v="4"/>
    <x v="0"/>
    <x v="0"/>
    <x v="4"/>
    <x v="3"/>
    <x v="112"/>
    <x v="1"/>
    <x v="16"/>
    <x v="2"/>
    <x v="1"/>
    <x v="3"/>
    <x v="3"/>
    <x v="3"/>
    <x v="1"/>
    <x v="3"/>
    <x v="0"/>
    <x v="0"/>
  </r>
  <r>
    <x v="4"/>
    <x v="0"/>
    <x v="0"/>
    <x v="4"/>
    <x v="3"/>
    <x v="113"/>
    <x v="1"/>
    <x v="16"/>
    <x v="2"/>
    <x v="1"/>
    <x v="3"/>
    <x v="3"/>
    <x v="3"/>
    <x v="1"/>
    <x v="3"/>
    <x v="0"/>
    <x v="0"/>
  </r>
  <r>
    <x v="4"/>
    <x v="0"/>
    <x v="0"/>
    <x v="4"/>
    <x v="3"/>
    <x v="114"/>
    <x v="1"/>
    <x v="16"/>
    <x v="2"/>
    <x v="1"/>
    <x v="3"/>
    <x v="3"/>
    <x v="3"/>
    <x v="1"/>
    <x v="3"/>
    <x v="0"/>
    <x v="0"/>
  </r>
  <r>
    <x v="4"/>
    <x v="0"/>
    <x v="0"/>
    <x v="4"/>
    <x v="3"/>
    <x v="115"/>
    <x v="1"/>
    <x v="16"/>
    <x v="2"/>
    <x v="1"/>
    <x v="3"/>
    <x v="3"/>
    <x v="3"/>
    <x v="1"/>
    <x v="3"/>
    <x v="0"/>
    <x v="0"/>
  </r>
  <r>
    <x v="4"/>
    <x v="0"/>
    <x v="0"/>
    <x v="4"/>
    <x v="3"/>
    <x v="116"/>
    <x v="1"/>
    <x v="16"/>
    <x v="2"/>
    <x v="1"/>
    <x v="3"/>
    <x v="3"/>
    <x v="3"/>
    <x v="1"/>
    <x v="3"/>
    <x v="0"/>
    <x v="0"/>
  </r>
  <r>
    <x v="4"/>
    <x v="0"/>
    <x v="0"/>
    <x v="4"/>
    <x v="3"/>
    <x v="117"/>
    <x v="1"/>
    <x v="16"/>
    <x v="2"/>
    <x v="1"/>
    <x v="3"/>
    <x v="3"/>
    <x v="3"/>
    <x v="1"/>
    <x v="3"/>
    <x v="0"/>
    <x v="0"/>
  </r>
  <r>
    <x v="4"/>
    <x v="0"/>
    <x v="0"/>
    <x v="4"/>
    <x v="3"/>
    <x v="118"/>
    <x v="1"/>
    <x v="16"/>
    <x v="2"/>
    <x v="1"/>
    <x v="3"/>
    <x v="3"/>
    <x v="3"/>
    <x v="1"/>
    <x v="3"/>
    <x v="0"/>
    <x v="0"/>
  </r>
  <r>
    <x v="4"/>
    <x v="0"/>
    <x v="0"/>
    <x v="4"/>
    <x v="3"/>
    <x v="119"/>
    <x v="1"/>
    <x v="17"/>
    <x v="2"/>
    <x v="1"/>
    <x v="3"/>
    <x v="3"/>
    <x v="3"/>
    <x v="1"/>
    <x v="3"/>
    <x v="0"/>
    <x v="0"/>
  </r>
  <r>
    <x v="4"/>
    <x v="0"/>
    <x v="0"/>
    <x v="4"/>
    <x v="3"/>
    <x v="120"/>
    <x v="1"/>
    <x v="17"/>
    <x v="2"/>
    <x v="1"/>
    <x v="3"/>
    <x v="3"/>
    <x v="3"/>
    <x v="1"/>
    <x v="3"/>
    <x v="0"/>
    <x v="0"/>
  </r>
  <r>
    <x v="4"/>
    <x v="0"/>
    <x v="0"/>
    <x v="4"/>
    <x v="3"/>
    <x v="121"/>
    <x v="1"/>
    <x v="17"/>
    <x v="2"/>
    <x v="1"/>
    <x v="3"/>
    <x v="3"/>
    <x v="3"/>
    <x v="1"/>
    <x v="3"/>
    <x v="0"/>
    <x v="0"/>
  </r>
  <r>
    <x v="4"/>
    <x v="0"/>
    <x v="0"/>
    <x v="4"/>
    <x v="3"/>
    <x v="122"/>
    <x v="1"/>
    <x v="17"/>
    <x v="2"/>
    <x v="1"/>
    <x v="3"/>
    <x v="3"/>
    <x v="3"/>
    <x v="1"/>
    <x v="3"/>
    <x v="0"/>
    <x v="0"/>
  </r>
  <r>
    <x v="4"/>
    <x v="0"/>
    <x v="0"/>
    <x v="4"/>
    <x v="3"/>
    <x v="123"/>
    <x v="1"/>
    <x v="17"/>
    <x v="2"/>
    <x v="1"/>
    <x v="3"/>
    <x v="3"/>
    <x v="3"/>
    <x v="1"/>
    <x v="3"/>
    <x v="0"/>
    <x v="0"/>
  </r>
  <r>
    <x v="4"/>
    <x v="0"/>
    <x v="0"/>
    <x v="4"/>
    <x v="3"/>
    <x v="124"/>
    <x v="1"/>
    <x v="17"/>
    <x v="2"/>
    <x v="1"/>
    <x v="3"/>
    <x v="3"/>
    <x v="3"/>
    <x v="1"/>
    <x v="3"/>
    <x v="0"/>
    <x v="0"/>
  </r>
  <r>
    <x v="4"/>
    <x v="0"/>
    <x v="0"/>
    <x v="4"/>
    <x v="3"/>
    <x v="125"/>
    <x v="1"/>
    <x v="17"/>
    <x v="2"/>
    <x v="1"/>
    <x v="3"/>
    <x v="3"/>
    <x v="3"/>
    <x v="1"/>
    <x v="3"/>
    <x v="0"/>
    <x v="0"/>
  </r>
  <r>
    <x v="4"/>
    <x v="0"/>
    <x v="0"/>
    <x v="4"/>
    <x v="3"/>
    <x v="126"/>
    <x v="1"/>
    <x v="17"/>
    <x v="2"/>
    <x v="1"/>
    <x v="3"/>
    <x v="3"/>
    <x v="3"/>
    <x v="1"/>
    <x v="3"/>
    <x v="0"/>
    <x v="0"/>
  </r>
  <r>
    <x v="4"/>
    <x v="0"/>
    <x v="0"/>
    <x v="4"/>
    <x v="3"/>
    <x v="127"/>
    <x v="1"/>
    <x v="18"/>
    <x v="2"/>
    <x v="1"/>
    <x v="3"/>
    <x v="3"/>
    <x v="3"/>
    <x v="1"/>
    <x v="3"/>
    <x v="0"/>
    <x v="0"/>
  </r>
  <r>
    <x v="4"/>
    <x v="0"/>
    <x v="0"/>
    <x v="4"/>
    <x v="3"/>
    <x v="128"/>
    <x v="1"/>
    <x v="18"/>
    <x v="2"/>
    <x v="1"/>
    <x v="3"/>
    <x v="3"/>
    <x v="3"/>
    <x v="1"/>
    <x v="3"/>
    <x v="0"/>
    <x v="0"/>
  </r>
  <r>
    <x v="4"/>
    <x v="0"/>
    <x v="0"/>
    <x v="4"/>
    <x v="3"/>
    <x v="129"/>
    <x v="1"/>
    <x v="18"/>
    <x v="2"/>
    <x v="1"/>
    <x v="3"/>
    <x v="3"/>
    <x v="3"/>
    <x v="1"/>
    <x v="3"/>
    <x v="0"/>
    <x v="0"/>
  </r>
  <r>
    <x v="4"/>
    <x v="0"/>
    <x v="0"/>
    <x v="4"/>
    <x v="3"/>
    <x v="130"/>
    <x v="1"/>
    <x v="18"/>
    <x v="2"/>
    <x v="1"/>
    <x v="3"/>
    <x v="3"/>
    <x v="3"/>
    <x v="1"/>
    <x v="3"/>
    <x v="0"/>
    <x v="0"/>
  </r>
  <r>
    <x v="4"/>
    <x v="0"/>
    <x v="0"/>
    <x v="4"/>
    <x v="3"/>
    <x v="131"/>
    <x v="1"/>
    <x v="18"/>
    <x v="2"/>
    <x v="1"/>
    <x v="3"/>
    <x v="3"/>
    <x v="3"/>
    <x v="1"/>
    <x v="3"/>
    <x v="0"/>
    <x v="0"/>
  </r>
  <r>
    <x v="4"/>
    <x v="0"/>
    <x v="0"/>
    <x v="4"/>
    <x v="3"/>
    <x v="132"/>
    <x v="1"/>
    <x v="18"/>
    <x v="2"/>
    <x v="1"/>
    <x v="3"/>
    <x v="3"/>
    <x v="3"/>
    <x v="1"/>
    <x v="3"/>
    <x v="0"/>
    <x v="0"/>
  </r>
  <r>
    <x v="4"/>
    <x v="0"/>
    <x v="0"/>
    <x v="4"/>
    <x v="3"/>
    <x v="133"/>
    <x v="1"/>
    <x v="18"/>
    <x v="2"/>
    <x v="1"/>
    <x v="3"/>
    <x v="3"/>
    <x v="3"/>
    <x v="1"/>
    <x v="3"/>
    <x v="0"/>
    <x v="0"/>
  </r>
  <r>
    <x v="4"/>
    <x v="0"/>
    <x v="0"/>
    <x v="4"/>
    <x v="3"/>
    <x v="134"/>
    <x v="1"/>
    <x v="18"/>
    <x v="2"/>
    <x v="1"/>
    <x v="3"/>
    <x v="3"/>
    <x v="3"/>
    <x v="1"/>
    <x v="3"/>
    <x v="0"/>
    <x v="0"/>
  </r>
  <r>
    <x v="4"/>
    <x v="0"/>
    <x v="0"/>
    <x v="4"/>
    <x v="3"/>
    <x v="135"/>
    <x v="1"/>
    <x v="19"/>
    <x v="2"/>
    <x v="1"/>
    <x v="3"/>
    <x v="3"/>
    <x v="3"/>
    <x v="1"/>
    <x v="3"/>
    <x v="0"/>
    <x v="0"/>
  </r>
  <r>
    <x v="4"/>
    <x v="0"/>
    <x v="0"/>
    <x v="4"/>
    <x v="3"/>
    <x v="136"/>
    <x v="1"/>
    <x v="19"/>
    <x v="2"/>
    <x v="1"/>
    <x v="3"/>
    <x v="3"/>
    <x v="3"/>
    <x v="1"/>
    <x v="3"/>
    <x v="0"/>
    <x v="0"/>
  </r>
  <r>
    <x v="4"/>
    <x v="0"/>
    <x v="0"/>
    <x v="4"/>
    <x v="3"/>
    <x v="137"/>
    <x v="1"/>
    <x v="19"/>
    <x v="2"/>
    <x v="1"/>
    <x v="3"/>
    <x v="3"/>
    <x v="3"/>
    <x v="1"/>
    <x v="3"/>
    <x v="0"/>
    <x v="0"/>
  </r>
  <r>
    <x v="4"/>
    <x v="0"/>
    <x v="0"/>
    <x v="4"/>
    <x v="3"/>
    <x v="138"/>
    <x v="1"/>
    <x v="19"/>
    <x v="2"/>
    <x v="1"/>
    <x v="3"/>
    <x v="3"/>
    <x v="3"/>
    <x v="1"/>
    <x v="3"/>
    <x v="0"/>
    <x v="0"/>
  </r>
  <r>
    <x v="4"/>
    <x v="0"/>
    <x v="0"/>
    <x v="4"/>
    <x v="3"/>
    <x v="139"/>
    <x v="1"/>
    <x v="19"/>
    <x v="2"/>
    <x v="1"/>
    <x v="3"/>
    <x v="3"/>
    <x v="3"/>
    <x v="1"/>
    <x v="3"/>
    <x v="0"/>
    <x v="0"/>
  </r>
  <r>
    <x v="4"/>
    <x v="0"/>
    <x v="0"/>
    <x v="4"/>
    <x v="3"/>
    <x v="140"/>
    <x v="1"/>
    <x v="19"/>
    <x v="2"/>
    <x v="1"/>
    <x v="3"/>
    <x v="3"/>
    <x v="3"/>
    <x v="1"/>
    <x v="3"/>
    <x v="0"/>
    <x v="0"/>
  </r>
  <r>
    <x v="4"/>
    <x v="0"/>
    <x v="0"/>
    <x v="4"/>
    <x v="3"/>
    <x v="141"/>
    <x v="1"/>
    <x v="19"/>
    <x v="2"/>
    <x v="1"/>
    <x v="3"/>
    <x v="3"/>
    <x v="3"/>
    <x v="1"/>
    <x v="3"/>
    <x v="0"/>
    <x v="0"/>
  </r>
  <r>
    <x v="4"/>
    <x v="0"/>
    <x v="0"/>
    <x v="4"/>
    <x v="3"/>
    <x v="142"/>
    <x v="1"/>
    <x v="19"/>
    <x v="2"/>
    <x v="1"/>
    <x v="3"/>
    <x v="3"/>
    <x v="3"/>
    <x v="1"/>
    <x v="3"/>
    <x v="0"/>
    <x v="0"/>
  </r>
  <r>
    <x v="4"/>
    <x v="0"/>
    <x v="0"/>
    <x v="4"/>
    <x v="3"/>
    <x v="143"/>
    <x v="1"/>
    <x v="20"/>
    <x v="2"/>
    <x v="1"/>
    <x v="3"/>
    <x v="3"/>
    <x v="3"/>
    <x v="1"/>
    <x v="3"/>
    <x v="0"/>
    <x v="0"/>
  </r>
  <r>
    <x v="4"/>
    <x v="0"/>
    <x v="0"/>
    <x v="4"/>
    <x v="3"/>
    <x v="144"/>
    <x v="1"/>
    <x v="20"/>
    <x v="2"/>
    <x v="1"/>
    <x v="3"/>
    <x v="3"/>
    <x v="3"/>
    <x v="1"/>
    <x v="3"/>
    <x v="0"/>
    <x v="0"/>
  </r>
  <r>
    <x v="4"/>
    <x v="0"/>
    <x v="0"/>
    <x v="4"/>
    <x v="3"/>
    <x v="145"/>
    <x v="1"/>
    <x v="20"/>
    <x v="2"/>
    <x v="1"/>
    <x v="3"/>
    <x v="3"/>
    <x v="3"/>
    <x v="1"/>
    <x v="3"/>
    <x v="0"/>
    <x v="0"/>
  </r>
  <r>
    <x v="4"/>
    <x v="0"/>
    <x v="0"/>
    <x v="4"/>
    <x v="3"/>
    <x v="146"/>
    <x v="1"/>
    <x v="20"/>
    <x v="2"/>
    <x v="1"/>
    <x v="3"/>
    <x v="3"/>
    <x v="3"/>
    <x v="1"/>
    <x v="3"/>
    <x v="0"/>
    <x v="0"/>
  </r>
  <r>
    <x v="4"/>
    <x v="0"/>
    <x v="0"/>
    <x v="4"/>
    <x v="3"/>
    <x v="147"/>
    <x v="1"/>
    <x v="20"/>
    <x v="2"/>
    <x v="1"/>
    <x v="3"/>
    <x v="3"/>
    <x v="3"/>
    <x v="1"/>
    <x v="3"/>
    <x v="0"/>
    <x v="0"/>
  </r>
  <r>
    <x v="4"/>
    <x v="0"/>
    <x v="0"/>
    <x v="4"/>
    <x v="3"/>
    <x v="148"/>
    <x v="1"/>
    <x v="20"/>
    <x v="2"/>
    <x v="1"/>
    <x v="3"/>
    <x v="3"/>
    <x v="3"/>
    <x v="1"/>
    <x v="3"/>
    <x v="0"/>
    <x v="0"/>
  </r>
  <r>
    <x v="4"/>
    <x v="0"/>
    <x v="0"/>
    <x v="4"/>
    <x v="3"/>
    <x v="149"/>
    <x v="1"/>
    <x v="20"/>
    <x v="2"/>
    <x v="1"/>
    <x v="3"/>
    <x v="3"/>
    <x v="3"/>
    <x v="1"/>
    <x v="3"/>
    <x v="0"/>
    <x v="0"/>
  </r>
  <r>
    <x v="4"/>
    <x v="0"/>
    <x v="0"/>
    <x v="4"/>
    <x v="3"/>
    <x v="150"/>
    <x v="1"/>
    <x v="20"/>
    <x v="2"/>
    <x v="1"/>
    <x v="3"/>
    <x v="3"/>
    <x v="3"/>
    <x v="1"/>
    <x v="3"/>
    <x v="0"/>
    <x v="0"/>
  </r>
  <r>
    <x v="4"/>
    <x v="0"/>
    <x v="0"/>
    <x v="4"/>
    <x v="3"/>
    <x v="151"/>
    <x v="1"/>
    <x v="21"/>
    <x v="2"/>
    <x v="1"/>
    <x v="3"/>
    <x v="3"/>
    <x v="3"/>
    <x v="1"/>
    <x v="3"/>
    <x v="0"/>
    <x v="0"/>
  </r>
  <r>
    <x v="4"/>
    <x v="0"/>
    <x v="0"/>
    <x v="4"/>
    <x v="3"/>
    <x v="152"/>
    <x v="1"/>
    <x v="21"/>
    <x v="2"/>
    <x v="1"/>
    <x v="3"/>
    <x v="3"/>
    <x v="3"/>
    <x v="1"/>
    <x v="3"/>
    <x v="0"/>
    <x v="0"/>
  </r>
  <r>
    <x v="4"/>
    <x v="0"/>
    <x v="0"/>
    <x v="4"/>
    <x v="3"/>
    <x v="153"/>
    <x v="1"/>
    <x v="21"/>
    <x v="2"/>
    <x v="1"/>
    <x v="3"/>
    <x v="3"/>
    <x v="3"/>
    <x v="1"/>
    <x v="3"/>
    <x v="0"/>
    <x v="0"/>
  </r>
  <r>
    <x v="4"/>
    <x v="0"/>
    <x v="0"/>
    <x v="4"/>
    <x v="3"/>
    <x v="154"/>
    <x v="1"/>
    <x v="21"/>
    <x v="2"/>
    <x v="1"/>
    <x v="3"/>
    <x v="3"/>
    <x v="3"/>
    <x v="1"/>
    <x v="3"/>
    <x v="0"/>
    <x v="0"/>
  </r>
  <r>
    <x v="4"/>
    <x v="0"/>
    <x v="0"/>
    <x v="4"/>
    <x v="3"/>
    <x v="155"/>
    <x v="1"/>
    <x v="21"/>
    <x v="2"/>
    <x v="1"/>
    <x v="3"/>
    <x v="3"/>
    <x v="3"/>
    <x v="1"/>
    <x v="3"/>
    <x v="0"/>
    <x v="0"/>
  </r>
  <r>
    <x v="4"/>
    <x v="0"/>
    <x v="0"/>
    <x v="4"/>
    <x v="3"/>
    <x v="156"/>
    <x v="1"/>
    <x v="21"/>
    <x v="2"/>
    <x v="1"/>
    <x v="3"/>
    <x v="3"/>
    <x v="3"/>
    <x v="1"/>
    <x v="3"/>
    <x v="0"/>
    <x v="0"/>
  </r>
  <r>
    <x v="4"/>
    <x v="0"/>
    <x v="0"/>
    <x v="4"/>
    <x v="3"/>
    <x v="157"/>
    <x v="1"/>
    <x v="21"/>
    <x v="2"/>
    <x v="1"/>
    <x v="3"/>
    <x v="3"/>
    <x v="3"/>
    <x v="1"/>
    <x v="3"/>
    <x v="0"/>
    <x v="0"/>
  </r>
  <r>
    <x v="4"/>
    <x v="0"/>
    <x v="0"/>
    <x v="4"/>
    <x v="3"/>
    <x v="158"/>
    <x v="1"/>
    <x v="21"/>
    <x v="2"/>
    <x v="1"/>
    <x v="3"/>
    <x v="3"/>
    <x v="3"/>
    <x v="1"/>
    <x v="3"/>
    <x v="0"/>
    <x v="0"/>
  </r>
  <r>
    <x v="4"/>
    <x v="0"/>
    <x v="0"/>
    <x v="4"/>
    <x v="3"/>
    <x v="159"/>
    <x v="1"/>
    <x v="22"/>
    <x v="2"/>
    <x v="1"/>
    <x v="3"/>
    <x v="3"/>
    <x v="3"/>
    <x v="1"/>
    <x v="3"/>
    <x v="0"/>
    <x v="0"/>
  </r>
  <r>
    <x v="4"/>
    <x v="0"/>
    <x v="0"/>
    <x v="4"/>
    <x v="3"/>
    <x v="160"/>
    <x v="1"/>
    <x v="22"/>
    <x v="2"/>
    <x v="1"/>
    <x v="3"/>
    <x v="3"/>
    <x v="3"/>
    <x v="1"/>
    <x v="3"/>
    <x v="0"/>
    <x v="0"/>
  </r>
  <r>
    <x v="4"/>
    <x v="0"/>
    <x v="0"/>
    <x v="4"/>
    <x v="3"/>
    <x v="161"/>
    <x v="1"/>
    <x v="22"/>
    <x v="2"/>
    <x v="1"/>
    <x v="3"/>
    <x v="3"/>
    <x v="3"/>
    <x v="1"/>
    <x v="3"/>
    <x v="0"/>
    <x v="0"/>
  </r>
  <r>
    <x v="4"/>
    <x v="0"/>
    <x v="0"/>
    <x v="4"/>
    <x v="3"/>
    <x v="162"/>
    <x v="1"/>
    <x v="22"/>
    <x v="2"/>
    <x v="1"/>
    <x v="3"/>
    <x v="3"/>
    <x v="3"/>
    <x v="1"/>
    <x v="3"/>
    <x v="0"/>
    <x v="0"/>
  </r>
  <r>
    <x v="4"/>
    <x v="0"/>
    <x v="0"/>
    <x v="4"/>
    <x v="3"/>
    <x v="163"/>
    <x v="1"/>
    <x v="22"/>
    <x v="2"/>
    <x v="1"/>
    <x v="3"/>
    <x v="3"/>
    <x v="3"/>
    <x v="1"/>
    <x v="3"/>
    <x v="0"/>
    <x v="0"/>
  </r>
  <r>
    <x v="4"/>
    <x v="0"/>
    <x v="0"/>
    <x v="4"/>
    <x v="3"/>
    <x v="164"/>
    <x v="1"/>
    <x v="22"/>
    <x v="2"/>
    <x v="1"/>
    <x v="3"/>
    <x v="3"/>
    <x v="3"/>
    <x v="1"/>
    <x v="3"/>
    <x v="0"/>
    <x v="0"/>
  </r>
  <r>
    <x v="4"/>
    <x v="0"/>
    <x v="0"/>
    <x v="4"/>
    <x v="3"/>
    <x v="165"/>
    <x v="1"/>
    <x v="22"/>
    <x v="2"/>
    <x v="1"/>
    <x v="3"/>
    <x v="3"/>
    <x v="3"/>
    <x v="1"/>
    <x v="3"/>
    <x v="0"/>
    <x v="0"/>
  </r>
  <r>
    <x v="4"/>
    <x v="0"/>
    <x v="0"/>
    <x v="4"/>
    <x v="3"/>
    <x v="166"/>
    <x v="1"/>
    <x v="22"/>
    <x v="2"/>
    <x v="1"/>
    <x v="3"/>
    <x v="3"/>
    <x v="3"/>
    <x v="1"/>
    <x v="3"/>
    <x v="0"/>
    <x v="0"/>
  </r>
  <r>
    <x v="4"/>
    <x v="0"/>
    <x v="0"/>
    <x v="4"/>
    <x v="3"/>
    <x v="167"/>
    <x v="1"/>
    <x v="23"/>
    <x v="2"/>
    <x v="1"/>
    <x v="3"/>
    <x v="3"/>
    <x v="3"/>
    <x v="1"/>
    <x v="3"/>
    <x v="0"/>
    <x v="0"/>
  </r>
  <r>
    <x v="4"/>
    <x v="0"/>
    <x v="0"/>
    <x v="4"/>
    <x v="3"/>
    <x v="168"/>
    <x v="1"/>
    <x v="23"/>
    <x v="2"/>
    <x v="1"/>
    <x v="3"/>
    <x v="3"/>
    <x v="3"/>
    <x v="1"/>
    <x v="3"/>
    <x v="0"/>
    <x v="0"/>
  </r>
  <r>
    <x v="4"/>
    <x v="0"/>
    <x v="0"/>
    <x v="4"/>
    <x v="3"/>
    <x v="169"/>
    <x v="1"/>
    <x v="23"/>
    <x v="2"/>
    <x v="1"/>
    <x v="3"/>
    <x v="3"/>
    <x v="3"/>
    <x v="1"/>
    <x v="3"/>
    <x v="0"/>
    <x v="0"/>
  </r>
  <r>
    <x v="4"/>
    <x v="0"/>
    <x v="0"/>
    <x v="4"/>
    <x v="3"/>
    <x v="170"/>
    <x v="1"/>
    <x v="23"/>
    <x v="2"/>
    <x v="1"/>
    <x v="3"/>
    <x v="3"/>
    <x v="3"/>
    <x v="1"/>
    <x v="3"/>
    <x v="0"/>
    <x v="0"/>
  </r>
  <r>
    <x v="4"/>
    <x v="0"/>
    <x v="0"/>
    <x v="4"/>
    <x v="3"/>
    <x v="171"/>
    <x v="1"/>
    <x v="23"/>
    <x v="2"/>
    <x v="1"/>
    <x v="3"/>
    <x v="3"/>
    <x v="3"/>
    <x v="1"/>
    <x v="3"/>
    <x v="0"/>
    <x v="0"/>
  </r>
  <r>
    <x v="4"/>
    <x v="0"/>
    <x v="0"/>
    <x v="4"/>
    <x v="3"/>
    <x v="172"/>
    <x v="1"/>
    <x v="23"/>
    <x v="2"/>
    <x v="1"/>
    <x v="3"/>
    <x v="3"/>
    <x v="3"/>
    <x v="1"/>
    <x v="3"/>
    <x v="0"/>
    <x v="0"/>
  </r>
  <r>
    <x v="4"/>
    <x v="0"/>
    <x v="0"/>
    <x v="4"/>
    <x v="3"/>
    <x v="173"/>
    <x v="1"/>
    <x v="23"/>
    <x v="2"/>
    <x v="1"/>
    <x v="3"/>
    <x v="3"/>
    <x v="3"/>
    <x v="1"/>
    <x v="3"/>
    <x v="0"/>
    <x v="0"/>
  </r>
  <r>
    <x v="4"/>
    <x v="0"/>
    <x v="0"/>
    <x v="4"/>
    <x v="3"/>
    <x v="174"/>
    <x v="1"/>
    <x v="23"/>
    <x v="2"/>
    <x v="1"/>
    <x v="3"/>
    <x v="3"/>
    <x v="3"/>
    <x v="1"/>
    <x v="3"/>
    <x v="0"/>
    <x v="0"/>
  </r>
  <r>
    <x v="4"/>
    <x v="0"/>
    <x v="0"/>
    <x v="4"/>
    <x v="3"/>
    <x v="175"/>
    <x v="1"/>
    <x v="24"/>
    <x v="2"/>
    <x v="1"/>
    <x v="3"/>
    <x v="3"/>
    <x v="3"/>
    <x v="1"/>
    <x v="3"/>
    <x v="0"/>
    <x v="0"/>
  </r>
  <r>
    <x v="4"/>
    <x v="0"/>
    <x v="0"/>
    <x v="4"/>
    <x v="3"/>
    <x v="176"/>
    <x v="1"/>
    <x v="24"/>
    <x v="2"/>
    <x v="1"/>
    <x v="3"/>
    <x v="3"/>
    <x v="3"/>
    <x v="1"/>
    <x v="3"/>
    <x v="0"/>
    <x v="0"/>
  </r>
  <r>
    <x v="4"/>
    <x v="0"/>
    <x v="0"/>
    <x v="4"/>
    <x v="3"/>
    <x v="177"/>
    <x v="1"/>
    <x v="24"/>
    <x v="2"/>
    <x v="1"/>
    <x v="3"/>
    <x v="3"/>
    <x v="3"/>
    <x v="1"/>
    <x v="3"/>
    <x v="0"/>
    <x v="0"/>
  </r>
  <r>
    <x v="4"/>
    <x v="0"/>
    <x v="0"/>
    <x v="4"/>
    <x v="3"/>
    <x v="178"/>
    <x v="1"/>
    <x v="24"/>
    <x v="2"/>
    <x v="1"/>
    <x v="3"/>
    <x v="3"/>
    <x v="3"/>
    <x v="1"/>
    <x v="3"/>
    <x v="0"/>
    <x v="0"/>
  </r>
  <r>
    <x v="4"/>
    <x v="0"/>
    <x v="0"/>
    <x v="4"/>
    <x v="3"/>
    <x v="179"/>
    <x v="1"/>
    <x v="24"/>
    <x v="2"/>
    <x v="1"/>
    <x v="3"/>
    <x v="3"/>
    <x v="3"/>
    <x v="1"/>
    <x v="3"/>
    <x v="0"/>
    <x v="0"/>
  </r>
  <r>
    <x v="4"/>
    <x v="0"/>
    <x v="0"/>
    <x v="4"/>
    <x v="3"/>
    <x v="180"/>
    <x v="1"/>
    <x v="25"/>
    <x v="2"/>
    <x v="1"/>
    <x v="3"/>
    <x v="3"/>
    <x v="3"/>
    <x v="1"/>
    <x v="3"/>
    <x v="0"/>
    <x v="0"/>
  </r>
  <r>
    <x v="4"/>
    <x v="0"/>
    <x v="0"/>
    <x v="4"/>
    <x v="3"/>
    <x v="181"/>
    <x v="1"/>
    <x v="25"/>
    <x v="2"/>
    <x v="1"/>
    <x v="3"/>
    <x v="3"/>
    <x v="3"/>
    <x v="1"/>
    <x v="3"/>
    <x v="0"/>
    <x v="0"/>
  </r>
  <r>
    <x v="4"/>
    <x v="0"/>
    <x v="0"/>
    <x v="4"/>
    <x v="3"/>
    <x v="182"/>
    <x v="1"/>
    <x v="25"/>
    <x v="2"/>
    <x v="1"/>
    <x v="3"/>
    <x v="3"/>
    <x v="3"/>
    <x v="1"/>
    <x v="3"/>
    <x v="0"/>
    <x v="0"/>
  </r>
  <r>
    <x v="4"/>
    <x v="0"/>
    <x v="0"/>
    <x v="4"/>
    <x v="3"/>
    <x v="183"/>
    <x v="1"/>
    <x v="25"/>
    <x v="2"/>
    <x v="1"/>
    <x v="3"/>
    <x v="3"/>
    <x v="3"/>
    <x v="1"/>
    <x v="3"/>
    <x v="0"/>
    <x v="0"/>
  </r>
  <r>
    <x v="4"/>
    <x v="0"/>
    <x v="0"/>
    <x v="4"/>
    <x v="3"/>
    <x v="184"/>
    <x v="1"/>
    <x v="25"/>
    <x v="2"/>
    <x v="1"/>
    <x v="3"/>
    <x v="3"/>
    <x v="3"/>
    <x v="1"/>
    <x v="3"/>
    <x v="0"/>
    <x v="0"/>
  </r>
  <r>
    <x v="4"/>
    <x v="0"/>
    <x v="0"/>
    <x v="4"/>
    <x v="3"/>
    <x v="185"/>
    <x v="1"/>
    <x v="25"/>
    <x v="2"/>
    <x v="1"/>
    <x v="3"/>
    <x v="3"/>
    <x v="3"/>
    <x v="1"/>
    <x v="3"/>
    <x v="0"/>
    <x v="0"/>
  </r>
  <r>
    <x v="4"/>
    <x v="0"/>
    <x v="0"/>
    <x v="4"/>
    <x v="3"/>
    <x v="186"/>
    <x v="1"/>
    <x v="25"/>
    <x v="2"/>
    <x v="1"/>
    <x v="3"/>
    <x v="3"/>
    <x v="3"/>
    <x v="1"/>
    <x v="3"/>
    <x v="0"/>
    <x v="0"/>
  </r>
  <r>
    <x v="4"/>
    <x v="0"/>
    <x v="0"/>
    <x v="4"/>
    <x v="3"/>
    <x v="187"/>
    <x v="1"/>
    <x v="25"/>
    <x v="2"/>
    <x v="1"/>
    <x v="3"/>
    <x v="3"/>
    <x v="3"/>
    <x v="1"/>
    <x v="3"/>
    <x v="0"/>
    <x v="0"/>
  </r>
  <r>
    <x v="4"/>
    <x v="0"/>
    <x v="0"/>
    <x v="4"/>
    <x v="3"/>
    <x v="188"/>
    <x v="1"/>
    <x v="26"/>
    <x v="2"/>
    <x v="1"/>
    <x v="3"/>
    <x v="3"/>
    <x v="3"/>
    <x v="1"/>
    <x v="3"/>
    <x v="0"/>
    <x v="0"/>
  </r>
  <r>
    <x v="4"/>
    <x v="0"/>
    <x v="0"/>
    <x v="4"/>
    <x v="3"/>
    <x v="189"/>
    <x v="1"/>
    <x v="26"/>
    <x v="2"/>
    <x v="1"/>
    <x v="3"/>
    <x v="3"/>
    <x v="3"/>
    <x v="1"/>
    <x v="3"/>
    <x v="0"/>
    <x v="0"/>
  </r>
  <r>
    <x v="4"/>
    <x v="0"/>
    <x v="0"/>
    <x v="4"/>
    <x v="3"/>
    <x v="190"/>
    <x v="1"/>
    <x v="26"/>
    <x v="2"/>
    <x v="1"/>
    <x v="3"/>
    <x v="3"/>
    <x v="3"/>
    <x v="1"/>
    <x v="3"/>
    <x v="0"/>
    <x v="0"/>
  </r>
  <r>
    <x v="4"/>
    <x v="0"/>
    <x v="0"/>
    <x v="4"/>
    <x v="3"/>
    <x v="191"/>
    <x v="1"/>
    <x v="26"/>
    <x v="2"/>
    <x v="1"/>
    <x v="3"/>
    <x v="3"/>
    <x v="3"/>
    <x v="1"/>
    <x v="3"/>
    <x v="0"/>
    <x v="0"/>
  </r>
  <r>
    <x v="4"/>
    <x v="0"/>
    <x v="0"/>
    <x v="4"/>
    <x v="3"/>
    <x v="192"/>
    <x v="1"/>
    <x v="26"/>
    <x v="2"/>
    <x v="1"/>
    <x v="3"/>
    <x v="3"/>
    <x v="3"/>
    <x v="1"/>
    <x v="3"/>
    <x v="0"/>
    <x v="0"/>
  </r>
  <r>
    <x v="4"/>
    <x v="0"/>
    <x v="0"/>
    <x v="4"/>
    <x v="3"/>
    <x v="193"/>
    <x v="1"/>
    <x v="26"/>
    <x v="2"/>
    <x v="1"/>
    <x v="3"/>
    <x v="3"/>
    <x v="3"/>
    <x v="1"/>
    <x v="3"/>
    <x v="0"/>
    <x v="0"/>
  </r>
  <r>
    <x v="4"/>
    <x v="0"/>
    <x v="0"/>
    <x v="4"/>
    <x v="3"/>
    <x v="194"/>
    <x v="1"/>
    <x v="26"/>
    <x v="2"/>
    <x v="1"/>
    <x v="3"/>
    <x v="3"/>
    <x v="3"/>
    <x v="1"/>
    <x v="3"/>
    <x v="0"/>
    <x v="0"/>
  </r>
  <r>
    <x v="4"/>
    <x v="0"/>
    <x v="0"/>
    <x v="4"/>
    <x v="3"/>
    <x v="195"/>
    <x v="1"/>
    <x v="27"/>
    <x v="2"/>
    <x v="1"/>
    <x v="3"/>
    <x v="3"/>
    <x v="3"/>
    <x v="1"/>
    <x v="3"/>
    <x v="0"/>
    <x v="0"/>
  </r>
  <r>
    <x v="4"/>
    <x v="0"/>
    <x v="0"/>
    <x v="4"/>
    <x v="3"/>
    <x v="196"/>
    <x v="1"/>
    <x v="27"/>
    <x v="2"/>
    <x v="1"/>
    <x v="3"/>
    <x v="3"/>
    <x v="3"/>
    <x v="1"/>
    <x v="3"/>
    <x v="0"/>
    <x v="0"/>
  </r>
  <r>
    <x v="4"/>
    <x v="0"/>
    <x v="0"/>
    <x v="4"/>
    <x v="3"/>
    <x v="197"/>
    <x v="1"/>
    <x v="27"/>
    <x v="2"/>
    <x v="1"/>
    <x v="3"/>
    <x v="3"/>
    <x v="3"/>
    <x v="1"/>
    <x v="3"/>
    <x v="0"/>
    <x v="0"/>
  </r>
  <r>
    <x v="4"/>
    <x v="0"/>
    <x v="0"/>
    <x v="4"/>
    <x v="3"/>
    <x v="198"/>
    <x v="1"/>
    <x v="27"/>
    <x v="2"/>
    <x v="1"/>
    <x v="3"/>
    <x v="3"/>
    <x v="3"/>
    <x v="1"/>
    <x v="3"/>
    <x v="0"/>
    <x v="0"/>
  </r>
  <r>
    <x v="4"/>
    <x v="0"/>
    <x v="0"/>
    <x v="4"/>
    <x v="3"/>
    <x v="199"/>
    <x v="1"/>
    <x v="27"/>
    <x v="2"/>
    <x v="1"/>
    <x v="3"/>
    <x v="3"/>
    <x v="3"/>
    <x v="1"/>
    <x v="3"/>
    <x v="0"/>
    <x v="0"/>
  </r>
  <r>
    <x v="4"/>
    <x v="0"/>
    <x v="0"/>
    <x v="4"/>
    <x v="3"/>
    <x v="200"/>
    <x v="1"/>
    <x v="27"/>
    <x v="2"/>
    <x v="1"/>
    <x v="3"/>
    <x v="3"/>
    <x v="3"/>
    <x v="1"/>
    <x v="3"/>
    <x v="0"/>
    <x v="0"/>
  </r>
  <r>
    <x v="4"/>
    <x v="0"/>
    <x v="0"/>
    <x v="4"/>
    <x v="3"/>
    <x v="201"/>
    <x v="1"/>
    <x v="27"/>
    <x v="2"/>
    <x v="1"/>
    <x v="3"/>
    <x v="3"/>
    <x v="3"/>
    <x v="1"/>
    <x v="3"/>
    <x v="0"/>
    <x v="0"/>
  </r>
  <r>
    <x v="4"/>
    <x v="0"/>
    <x v="0"/>
    <x v="4"/>
    <x v="3"/>
    <x v="202"/>
    <x v="1"/>
    <x v="27"/>
    <x v="2"/>
    <x v="1"/>
    <x v="3"/>
    <x v="3"/>
    <x v="3"/>
    <x v="1"/>
    <x v="3"/>
    <x v="0"/>
    <x v="0"/>
  </r>
  <r>
    <x v="4"/>
    <x v="0"/>
    <x v="0"/>
    <x v="4"/>
    <x v="3"/>
    <x v="203"/>
    <x v="1"/>
    <x v="28"/>
    <x v="2"/>
    <x v="1"/>
    <x v="3"/>
    <x v="3"/>
    <x v="3"/>
    <x v="1"/>
    <x v="3"/>
    <x v="0"/>
    <x v="0"/>
  </r>
  <r>
    <x v="4"/>
    <x v="0"/>
    <x v="0"/>
    <x v="4"/>
    <x v="3"/>
    <x v="204"/>
    <x v="1"/>
    <x v="28"/>
    <x v="2"/>
    <x v="1"/>
    <x v="3"/>
    <x v="3"/>
    <x v="3"/>
    <x v="1"/>
    <x v="3"/>
    <x v="0"/>
    <x v="0"/>
  </r>
  <r>
    <x v="4"/>
    <x v="0"/>
    <x v="0"/>
    <x v="4"/>
    <x v="3"/>
    <x v="205"/>
    <x v="1"/>
    <x v="28"/>
    <x v="2"/>
    <x v="1"/>
    <x v="3"/>
    <x v="3"/>
    <x v="3"/>
    <x v="1"/>
    <x v="3"/>
    <x v="0"/>
    <x v="0"/>
  </r>
  <r>
    <x v="4"/>
    <x v="0"/>
    <x v="0"/>
    <x v="4"/>
    <x v="3"/>
    <x v="206"/>
    <x v="1"/>
    <x v="28"/>
    <x v="2"/>
    <x v="1"/>
    <x v="3"/>
    <x v="3"/>
    <x v="3"/>
    <x v="1"/>
    <x v="3"/>
    <x v="0"/>
    <x v="0"/>
  </r>
  <r>
    <x v="4"/>
    <x v="0"/>
    <x v="0"/>
    <x v="4"/>
    <x v="3"/>
    <x v="207"/>
    <x v="1"/>
    <x v="28"/>
    <x v="2"/>
    <x v="1"/>
    <x v="3"/>
    <x v="3"/>
    <x v="3"/>
    <x v="1"/>
    <x v="3"/>
    <x v="0"/>
    <x v="0"/>
  </r>
  <r>
    <x v="4"/>
    <x v="0"/>
    <x v="0"/>
    <x v="4"/>
    <x v="3"/>
    <x v="208"/>
    <x v="1"/>
    <x v="28"/>
    <x v="2"/>
    <x v="1"/>
    <x v="3"/>
    <x v="3"/>
    <x v="3"/>
    <x v="1"/>
    <x v="3"/>
    <x v="0"/>
    <x v="0"/>
  </r>
  <r>
    <x v="4"/>
    <x v="0"/>
    <x v="0"/>
    <x v="4"/>
    <x v="3"/>
    <x v="209"/>
    <x v="1"/>
    <x v="28"/>
    <x v="2"/>
    <x v="1"/>
    <x v="3"/>
    <x v="3"/>
    <x v="3"/>
    <x v="1"/>
    <x v="3"/>
    <x v="0"/>
    <x v="0"/>
  </r>
  <r>
    <x v="4"/>
    <x v="0"/>
    <x v="0"/>
    <x v="4"/>
    <x v="3"/>
    <x v="210"/>
    <x v="1"/>
    <x v="28"/>
    <x v="2"/>
    <x v="1"/>
    <x v="3"/>
    <x v="3"/>
    <x v="3"/>
    <x v="1"/>
    <x v="3"/>
    <x v="0"/>
    <x v="0"/>
  </r>
  <r>
    <x v="4"/>
    <x v="0"/>
    <x v="0"/>
    <x v="4"/>
    <x v="3"/>
    <x v="211"/>
    <x v="1"/>
    <x v="28"/>
    <x v="2"/>
    <x v="1"/>
    <x v="3"/>
    <x v="3"/>
    <x v="3"/>
    <x v="1"/>
    <x v="3"/>
    <x v="0"/>
    <x v="0"/>
  </r>
  <r>
    <x v="4"/>
    <x v="0"/>
    <x v="0"/>
    <x v="4"/>
    <x v="3"/>
    <x v="212"/>
    <x v="1"/>
    <x v="28"/>
    <x v="2"/>
    <x v="1"/>
    <x v="3"/>
    <x v="3"/>
    <x v="3"/>
    <x v="1"/>
    <x v="3"/>
    <x v="0"/>
    <x v="0"/>
  </r>
  <r>
    <x v="4"/>
    <x v="0"/>
    <x v="0"/>
    <x v="4"/>
    <x v="3"/>
    <x v="213"/>
    <x v="1"/>
    <x v="28"/>
    <x v="2"/>
    <x v="1"/>
    <x v="3"/>
    <x v="3"/>
    <x v="3"/>
    <x v="1"/>
    <x v="3"/>
    <x v="0"/>
    <x v="0"/>
  </r>
  <r>
    <x v="4"/>
    <x v="0"/>
    <x v="0"/>
    <x v="4"/>
    <x v="3"/>
    <x v="214"/>
    <x v="1"/>
    <x v="28"/>
    <x v="2"/>
    <x v="1"/>
    <x v="3"/>
    <x v="3"/>
    <x v="3"/>
    <x v="1"/>
    <x v="3"/>
    <x v="0"/>
    <x v="0"/>
  </r>
  <r>
    <x v="4"/>
    <x v="0"/>
    <x v="0"/>
    <x v="4"/>
    <x v="3"/>
    <x v="209"/>
    <x v="1"/>
    <x v="28"/>
    <x v="2"/>
    <x v="1"/>
    <x v="3"/>
    <x v="3"/>
    <x v="3"/>
    <x v="1"/>
    <x v="3"/>
    <x v="0"/>
    <x v="0"/>
  </r>
  <r>
    <x v="4"/>
    <x v="0"/>
    <x v="0"/>
    <x v="4"/>
    <x v="3"/>
    <x v="215"/>
    <x v="1"/>
    <x v="29"/>
    <x v="2"/>
    <x v="1"/>
    <x v="3"/>
    <x v="3"/>
    <x v="3"/>
    <x v="1"/>
    <x v="3"/>
    <x v="0"/>
    <x v="0"/>
  </r>
  <r>
    <x v="4"/>
    <x v="0"/>
    <x v="0"/>
    <x v="4"/>
    <x v="3"/>
    <x v="216"/>
    <x v="1"/>
    <x v="29"/>
    <x v="2"/>
    <x v="1"/>
    <x v="3"/>
    <x v="3"/>
    <x v="3"/>
    <x v="1"/>
    <x v="3"/>
    <x v="0"/>
    <x v="0"/>
  </r>
  <r>
    <x v="4"/>
    <x v="0"/>
    <x v="0"/>
    <x v="4"/>
    <x v="3"/>
    <x v="217"/>
    <x v="1"/>
    <x v="29"/>
    <x v="2"/>
    <x v="1"/>
    <x v="3"/>
    <x v="3"/>
    <x v="3"/>
    <x v="1"/>
    <x v="3"/>
    <x v="0"/>
    <x v="0"/>
  </r>
  <r>
    <x v="4"/>
    <x v="0"/>
    <x v="0"/>
    <x v="4"/>
    <x v="3"/>
    <x v="218"/>
    <x v="1"/>
    <x v="29"/>
    <x v="2"/>
    <x v="1"/>
    <x v="3"/>
    <x v="3"/>
    <x v="3"/>
    <x v="1"/>
    <x v="3"/>
    <x v="0"/>
    <x v="0"/>
  </r>
  <r>
    <x v="4"/>
    <x v="0"/>
    <x v="0"/>
    <x v="4"/>
    <x v="3"/>
    <x v="219"/>
    <x v="1"/>
    <x v="29"/>
    <x v="2"/>
    <x v="1"/>
    <x v="3"/>
    <x v="3"/>
    <x v="3"/>
    <x v="1"/>
    <x v="3"/>
    <x v="0"/>
    <x v="0"/>
  </r>
  <r>
    <x v="4"/>
    <x v="0"/>
    <x v="0"/>
    <x v="4"/>
    <x v="3"/>
    <x v="220"/>
    <x v="1"/>
    <x v="29"/>
    <x v="2"/>
    <x v="1"/>
    <x v="3"/>
    <x v="3"/>
    <x v="3"/>
    <x v="1"/>
    <x v="3"/>
    <x v="0"/>
    <x v="0"/>
  </r>
  <r>
    <x v="5"/>
    <x v="0"/>
    <x v="1"/>
    <x v="5"/>
    <x v="4"/>
    <x v="0"/>
    <x v="0"/>
    <x v="0"/>
    <x v="0"/>
    <x v="0"/>
    <x v="4"/>
    <x v="4"/>
    <x v="1"/>
    <x v="3"/>
    <x v="1"/>
    <x v="0"/>
    <x v="0"/>
  </r>
  <r>
    <x v="5"/>
    <x v="0"/>
    <x v="1"/>
    <x v="5"/>
    <x v="4"/>
    <x v="1"/>
    <x v="1"/>
    <x v="1"/>
    <x v="1"/>
    <x v="1"/>
    <x v="4"/>
    <x v="4"/>
    <x v="1"/>
    <x v="3"/>
    <x v="1"/>
    <x v="0"/>
    <x v="0"/>
  </r>
  <r>
    <x v="5"/>
    <x v="0"/>
    <x v="1"/>
    <x v="5"/>
    <x v="4"/>
    <x v="2"/>
    <x v="1"/>
    <x v="1"/>
    <x v="1"/>
    <x v="1"/>
    <x v="4"/>
    <x v="4"/>
    <x v="1"/>
    <x v="3"/>
    <x v="1"/>
    <x v="0"/>
    <x v="0"/>
  </r>
  <r>
    <x v="5"/>
    <x v="0"/>
    <x v="1"/>
    <x v="5"/>
    <x v="4"/>
    <x v="3"/>
    <x v="1"/>
    <x v="2"/>
    <x v="2"/>
    <x v="1"/>
    <x v="4"/>
    <x v="4"/>
    <x v="1"/>
    <x v="3"/>
    <x v="1"/>
    <x v="0"/>
    <x v="0"/>
  </r>
  <r>
    <x v="5"/>
    <x v="0"/>
    <x v="1"/>
    <x v="5"/>
    <x v="4"/>
    <x v="4"/>
    <x v="1"/>
    <x v="2"/>
    <x v="2"/>
    <x v="1"/>
    <x v="4"/>
    <x v="4"/>
    <x v="1"/>
    <x v="3"/>
    <x v="1"/>
    <x v="0"/>
    <x v="0"/>
  </r>
  <r>
    <x v="5"/>
    <x v="0"/>
    <x v="1"/>
    <x v="5"/>
    <x v="4"/>
    <x v="5"/>
    <x v="1"/>
    <x v="2"/>
    <x v="2"/>
    <x v="1"/>
    <x v="4"/>
    <x v="4"/>
    <x v="1"/>
    <x v="3"/>
    <x v="1"/>
    <x v="0"/>
    <x v="0"/>
  </r>
  <r>
    <x v="5"/>
    <x v="0"/>
    <x v="1"/>
    <x v="5"/>
    <x v="4"/>
    <x v="6"/>
    <x v="1"/>
    <x v="2"/>
    <x v="2"/>
    <x v="1"/>
    <x v="4"/>
    <x v="4"/>
    <x v="1"/>
    <x v="3"/>
    <x v="1"/>
    <x v="0"/>
    <x v="0"/>
  </r>
  <r>
    <x v="5"/>
    <x v="0"/>
    <x v="1"/>
    <x v="5"/>
    <x v="4"/>
    <x v="7"/>
    <x v="1"/>
    <x v="3"/>
    <x v="2"/>
    <x v="1"/>
    <x v="4"/>
    <x v="4"/>
    <x v="1"/>
    <x v="3"/>
    <x v="1"/>
    <x v="0"/>
    <x v="0"/>
  </r>
  <r>
    <x v="5"/>
    <x v="0"/>
    <x v="1"/>
    <x v="5"/>
    <x v="4"/>
    <x v="8"/>
    <x v="1"/>
    <x v="3"/>
    <x v="2"/>
    <x v="1"/>
    <x v="4"/>
    <x v="4"/>
    <x v="1"/>
    <x v="3"/>
    <x v="1"/>
    <x v="0"/>
    <x v="0"/>
  </r>
  <r>
    <x v="5"/>
    <x v="0"/>
    <x v="1"/>
    <x v="5"/>
    <x v="4"/>
    <x v="9"/>
    <x v="1"/>
    <x v="3"/>
    <x v="2"/>
    <x v="1"/>
    <x v="4"/>
    <x v="4"/>
    <x v="1"/>
    <x v="3"/>
    <x v="1"/>
    <x v="0"/>
    <x v="0"/>
  </r>
  <r>
    <x v="5"/>
    <x v="0"/>
    <x v="1"/>
    <x v="5"/>
    <x v="4"/>
    <x v="10"/>
    <x v="1"/>
    <x v="3"/>
    <x v="2"/>
    <x v="1"/>
    <x v="4"/>
    <x v="4"/>
    <x v="1"/>
    <x v="3"/>
    <x v="1"/>
    <x v="0"/>
    <x v="0"/>
  </r>
  <r>
    <x v="5"/>
    <x v="0"/>
    <x v="1"/>
    <x v="5"/>
    <x v="4"/>
    <x v="11"/>
    <x v="1"/>
    <x v="3"/>
    <x v="2"/>
    <x v="1"/>
    <x v="4"/>
    <x v="4"/>
    <x v="1"/>
    <x v="3"/>
    <x v="1"/>
    <x v="0"/>
    <x v="0"/>
  </r>
  <r>
    <x v="5"/>
    <x v="0"/>
    <x v="1"/>
    <x v="5"/>
    <x v="4"/>
    <x v="12"/>
    <x v="1"/>
    <x v="3"/>
    <x v="2"/>
    <x v="1"/>
    <x v="4"/>
    <x v="4"/>
    <x v="1"/>
    <x v="3"/>
    <x v="1"/>
    <x v="0"/>
    <x v="0"/>
  </r>
  <r>
    <x v="5"/>
    <x v="0"/>
    <x v="1"/>
    <x v="5"/>
    <x v="4"/>
    <x v="13"/>
    <x v="1"/>
    <x v="3"/>
    <x v="2"/>
    <x v="1"/>
    <x v="4"/>
    <x v="4"/>
    <x v="1"/>
    <x v="3"/>
    <x v="1"/>
    <x v="0"/>
    <x v="0"/>
  </r>
  <r>
    <x v="5"/>
    <x v="0"/>
    <x v="1"/>
    <x v="5"/>
    <x v="4"/>
    <x v="14"/>
    <x v="1"/>
    <x v="3"/>
    <x v="2"/>
    <x v="1"/>
    <x v="4"/>
    <x v="4"/>
    <x v="1"/>
    <x v="3"/>
    <x v="1"/>
    <x v="0"/>
    <x v="0"/>
  </r>
  <r>
    <x v="5"/>
    <x v="0"/>
    <x v="1"/>
    <x v="5"/>
    <x v="4"/>
    <x v="15"/>
    <x v="1"/>
    <x v="4"/>
    <x v="2"/>
    <x v="1"/>
    <x v="4"/>
    <x v="4"/>
    <x v="1"/>
    <x v="3"/>
    <x v="1"/>
    <x v="0"/>
    <x v="0"/>
  </r>
  <r>
    <x v="5"/>
    <x v="0"/>
    <x v="1"/>
    <x v="5"/>
    <x v="4"/>
    <x v="16"/>
    <x v="1"/>
    <x v="4"/>
    <x v="2"/>
    <x v="1"/>
    <x v="4"/>
    <x v="4"/>
    <x v="1"/>
    <x v="3"/>
    <x v="1"/>
    <x v="0"/>
    <x v="0"/>
  </r>
  <r>
    <x v="5"/>
    <x v="0"/>
    <x v="1"/>
    <x v="5"/>
    <x v="4"/>
    <x v="17"/>
    <x v="1"/>
    <x v="4"/>
    <x v="2"/>
    <x v="1"/>
    <x v="4"/>
    <x v="4"/>
    <x v="1"/>
    <x v="3"/>
    <x v="1"/>
    <x v="0"/>
    <x v="0"/>
  </r>
  <r>
    <x v="5"/>
    <x v="0"/>
    <x v="1"/>
    <x v="5"/>
    <x v="4"/>
    <x v="18"/>
    <x v="1"/>
    <x v="4"/>
    <x v="2"/>
    <x v="1"/>
    <x v="4"/>
    <x v="4"/>
    <x v="1"/>
    <x v="3"/>
    <x v="1"/>
    <x v="0"/>
    <x v="0"/>
  </r>
  <r>
    <x v="5"/>
    <x v="0"/>
    <x v="1"/>
    <x v="5"/>
    <x v="4"/>
    <x v="19"/>
    <x v="1"/>
    <x v="4"/>
    <x v="2"/>
    <x v="1"/>
    <x v="4"/>
    <x v="4"/>
    <x v="1"/>
    <x v="3"/>
    <x v="1"/>
    <x v="0"/>
    <x v="0"/>
  </r>
  <r>
    <x v="5"/>
    <x v="0"/>
    <x v="1"/>
    <x v="5"/>
    <x v="4"/>
    <x v="20"/>
    <x v="1"/>
    <x v="4"/>
    <x v="2"/>
    <x v="1"/>
    <x v="4"/>
    <x v="4"/>
    <x v="1"/>
    <x v="3"/>
    <x v="1"/>
    <x v="0"/>
    <x v="0"/>
  </r>
  <r>
    <x v="5"/>
    <x v="0"/>
    <x v="1"/>
    <x v="5"/>
    <x v="4"/>
    <x v="21"/>
    <x v="1"/>
    <x v="4"/>
    <x v="2"/>
    <x v="1"/>
    <x v="4"/>
    <x v="4"/>
    <x v="1"/>
    <x v="3"/>
    <x v="1"/>
    <x v="0"/>
    <x v="0"/>
  </r>
  <r>
    <x v="5"/>
    <x v="0"/>
    <x v="1"/>
    <x v="5"/>
    <x v="4"/>
    <x v="22"/>
    <x v="1"/>
    <x v="4"/>
    <x v="2"/>
    <x v="1"/>
    <x v="4"/>
    <x v="4"/>
    <x v="1"/>
    <x v="3"/>
    <x v="1"/>
    <x v="0"/>
    <x v="0"/>
  </r>
  <r>
    <x v="5"/>
    <x v="0"/>
    <x v="1"/>
    <x v="5"/>
    <x v="4"/>
    <x v="23"/>
    <x v="1"/>
    <x v="5"/>
    <x v="2"/>
    <x v="1"/>
    <x v="4"/>
    <x v="4"/>
    <x v="1"/>
    <x v="3"/>
    <x v="1"/>
    <x v="0"/>
    <x v="0"/>
  </r>
  <r>
    <x v="5"/>
    <x v="0"/>
    <x v="1"/>
    <x v="5"/>
    <x v="4"/>
    <x v="24"/>
    <x v="1"/>
    <x v="5"/>
    <x v="2"/>
    <x v="1"/>
    <x v="4"/>
    <x v="4"/>
    <x v="1"/>
    <x v="3"/>
    <x v="1"/>
    <x v="0"/>
    <x v="0"/>
  </r>
  <r>
    <x v="5"/>
    <x v="0"/>
    <x v="1"/>
    <x v="5"/>
    <x v="4"/>
    <x v="25"/>
    <x v="1"/>
    <x v="5"/>
    <x v="2"/>
    <x v="1"/>
    <x v="4"/>
    <x v="4"/>
    <x v="1"/>
    <x v="3"/>
    <x v="1"/>
    <x v="0"/>
    <x v="0"/>
  </r>
  <r>
    <x v="5"/>
    <x v="0"/>
    <x v="1"/>
    <x v="5"/>
    <x v="4"/>
    <x v="26"/>
    <x v="1"/>
    <x v="5"/>
    <x v="2"/>
    <x v="1"/>
    <x v="4"/>
    <x v="4"/>
    <x v="1"/>
    <x v="3"/>
    <x v="1"/>
    <x v="0"/>
    <x v="0"/>
  </r>
  <r>
    <x v="5"/>
    <x v="0"/>
    <x v="1"/>
    <x v="5"/>
    <x v="4"/>
    <x v="27"/>
    <x v="1"/>
    <x v="5"/>
    <x v="2"/>
    <x v="1"/>
    <x v="4"/>
    <x v="4"/>
    <x v="1"/>
    <x v="3"/>
    <x v="1"/>
    <x v="0"/>
    <x v="0"/>
  </r>
  <r>
    <x v="5"/>
    <x v="0"/>
    <x v="1"/>
    <x v="5"/>
    <x v="4"/>
    <x v="28"/>
    <x v="1"/>
    <x v="5"/>
    <x v="2"/>
    <x v="1"/>
    <x v="4"/>
    <x v="4"/>
    <x v="1"/>
    <x v="3"/>
    <x v="1"/>
    <x v="0"/>
    <x v="0"/>
  </r>
  <r>
    <x v="5"/>
    <x v="0"/>
    <x v="1"/>
    <x v="5"/>
    <x v="4"/>
    <x v="29"/>
    <x v="1"/>
    <x v="5"/>
    <x v="2"/>
    <x v="1"/>
    <x v="4"/>
    <x v="4"/>
    <x v="1"/>
    <x v="3"/>
    <x v="1"/>
    <x v="0"/>
    <x v="0"/>
  </r>
  <r>
    <x v="5"/>
    <x v="0"/>
    <x v="1"/>
    <x v="5"/>
    <x v="4"/>
    <x v="30"/>
    <x v="1"/>
    <x v="5"/>
    <x v="2"/>
    <x v="1"/>
    <x v="4"/>
    <x v="4"/>
    <x v="1"/>
    <x v="3"/>
    <x v="1"/>
    <x v="0"/>
    <x v="0"/>
  </r>
  <r>
    <x v="5"/>
    <x v="0"/>
    <x v="1"/>
    <x v="5"/>
    <x v="4"/>
    <x v="31"/>
    <x v="1"/>
    <x v="6"/>
    <x v="2"/>
    <x v="1"/>
    <x v="4"/>
    <x v="4"/>
    <x v="1"/>
    <x v="3"/>
    <x v="1"/>
    <x v="0"/>
    <x v="0"/>
  </r>
  <r>
    <x v="5"/>
    <x v="0"/>
    <x v="1"/>
    <x v="5"/>
    <x v="4"/>
    <x v="32"/>
    <x v="1"/>
    <x v="6"/>
    <x v="2"/>
    <x v="1"/>
    <x v="4"/>
    <x v="4"/>
    <x v="1"/>
    <x v="3"/>
    <x v="1"/>
    <x v="0"/>
    <x v="0"/>
  </r>
  <r>
    <x v="5"/>
    <x v="0"/>
    <x v="1"/>
    <x v="5"/>
    <x v="4"/>
    <x v="33"/>
    <x v="1"/>
    <x v="6"/>
    <x v="2"/>
    <x v="1"/>
    <x v="4"/>
    <x v="4"/>
    <x v="1"/>
    <x v="3"/>
    <x v="1"/>
    <x v="0"/>
    <x v="0"/>
  </r>
  <r>
    <x v="5"/>
    <x v="0"/>
    <x v="1"/>
    <x v="5"/>
    <x v="4"/>
    <x v="34"/>
    <x v="1"/>
    <x v="6"/>
    <x v="2"/>
    <x v="1"/>
    <x v="4"/>
    <x v="4"/>
    <x v="1"/>
    <x v="3"/>
    <x v="1"/>
    <x v="0"/>
    <x v="0"/>
  </r>
  <r>
    <x v="5"/>
    <x v="0"/>
    <x v="1"/>
    <x v="5"/>
    <x v="4"/>
    <x v="35"/>
    <x v="1"/>
    <x v="6"/>
    <x v="2"/>
    <x v="1"/>
    <x v="4"/>
    <x v="4"/>
    <x v="1"/>
    <x v="3"/>
    <x v="1"/>
    <x v="0"/>
    <x v="0"/>
  </r>
  <r>
    <x v="5"/>
    <x v="0"/>
    <x v="1"/>
    <x v="5"/>
    <x v="4"/>
    <x v="36"/>
    <x v="1"/>
    <x v="6"/>
    <x v="2"/>
    <x v="1"/>
    <x v="4"/>
    <x v="4"/>
    <x v="1"/>
    <x v="3"/>
    <x v="1"/>
    <x v="0"/>
    <x v="0"/>
  </r>
  <r>
    <x v="5"/>
    <x v="0"/>
    <x v="1"/>
    <x v="5"/>
    <x v="4"/>
    <x v="37"/>
    <x v="1"/>
    <x v="6"/>
    <x v="2"/>
    <x v="1"/>
    <x v="4"/>
    <x v="4"/>
    <x v="1"/>
    <x v="3"/>
    <x v="1"/>
    <x v="0"/>
    <x v="0"/>
  </r>
  <r>
    <x v="5"/>
    <x v="0"/>
    <x v="1"/>
    <x v="5"/>
    <x v="4"/>
    <x v="38"/>
    <x v="1"/>
    <x v="6"/>
    <x v="2"/>
    <x v="1"/>
    <x v="4"/>
    <x v="4"/>
    <x v="1"/>
    <x v="3"/>
    <x v="1"/>
    <x v="0"/>
    <x v="0"/>
  </r>
  <r>
    <x v="5"/>
    <x v="0"/>
    <x v="1"/>
    <x v="5"/>
    <x v="4"/>
    <x v="39"/>
    <x v="1"/>
    <x v="7"/>
    <x v="2"/>
    <x v="1"/>
    <x v="4"/>
    <x v="4"/>
    <x v="1"/>
    <x v="3"/>
    <x v="1"/>
    <x v="0"/>
    <x v="0"/>
  </r>
  <r>
    <x v="5"/>
    <x v="0"/>
    <x v="1"/>
    <x v="5"/>
    <x v="4"/>
    <x v="40"/>
    <x v="1"/>
    <x v="7"/>
    <x v="2"/>
    <x v="1"/>
    <x v="4"/>
    <x v="4"/>
    <x v="1"/>
    <x v="3"/>
    <x v="1"/>
    <x v="0"/>
    <x v="0"/>
  </r>
  <r>
    <x v="5"/>
    <x v="0"/>
    <x v="1"/>
    <x v="5"/>
    <x v="4"/>
    <x v="41"/>
    <x v="1"/>
    <x v="7"/>
    <x v="2"/>
    <x v="1"/>
    <x v="4"/>
    <x v="4"/>
    <x v="1"/>
    <x v="3"/>
    <x v="1"/>
    <x v="0"/>
    <x v="0"/>
  </r>
  <r>
    <x v="5"/>
    <x v="0"/>
    <x v="1"/>
    <x v="5"/>
    <x v="4"/>
    <x v="42"/>
    <x v="1"/>
    <x v="7"/>
    <x v="2"/>
    <x v="1"/>
    <x v="4"/>
    <x v="4"/>
    <x v="1"/>
    <x v="3"/>
    <x v="1"/>
    <x v="0"/>
    <x v="0"/>
  </r>
  <r>
    <x v="5"/>
    <x v="0"/>
    <x v="1"/>
    <x v="5"/>
    <x v="4"/>
    <x v="43"/>
    <x v="1"/>
    <x v="7"/>
    <x v="2"/>
    <x v="1"/>
    <x v="4"/>
    <x v="4"/>
    <x v="1"/>
    <x v="3"/>
    <x v="1"/>
    <x v="0"/>
    <x v="0"/>
  </r>
  <r>
    <x v="5"/>
    <x v="0"/>
    <x v="1"/>
    <x v="5"/>
    <x v="4"/>
    <x v="44"/>
    <x v="1"/>
    <x v="7"/>
    <x v="2"/>
    <x v="1"/>
    <x v="4"/>
    <x v="4"/>
    <x v="1"/>
    <x v="3"/>
    <x v="1"/>
    <x v="0"/>
    <x v="0"/>
  </r>
  <r>
    <x v="5"/>
    <x v="0"/>
    <x v="1"/>
    <x v="5"/>
    <x v="4"/>
    <x v="45"/>
    <x v="1"/>
    <x v="7"/>
    <x v="2"/>
    <x v="1"/>
    <x v="4"/>
    <x v="4"/>
    <x v="1"/>
    <x v="3"/>
    <x v="1"/>
    <x v="0"/>
    <x v="0"/>
  </r>
  <r>
    <x v="5"/>
    <x v="0"/>
    <x v="1"/>
    <x v="5"/>
    <x v="4"/>
    <x v="46"/>
    <x v="1"/>
    <x v="7"/>
    <x v="2"/>
    <x v="1"/>
    <x v="4"/>
    <x v="4"/>
    <x v="1"/>
    <x v="3"/>
    <x v="1"/>
    <x v="0"/>
    <x v="0"/>
  </r>
  <r>
    <x v="5"/>
    <x v="0"/>
    <x v="1"/>
    <x v="5"/>
    <x v="4"/>
    <x v="47"/>
    <x v="1"/>
    <x v="8"/>
    <x v="2"/>
    <x v="1"/>
    <x v="4"/>
    <x v="4"/>
    <x v="1"/>
    <x v="3"/>
    <x v="1"/>
    <x v="0"/>
    <x v="0"/>
  </r>
  <r>
    <x v="5"/>
    <x v="0"/>
    <x v="1"/>
    <x v="5"/>
    <x v="4"/>
    <x v="48"/>
    <x v="1"/>
    <x v="8"/>
    <x v="2"/>
    <x v="1"/>
    <x v="4"/>
    <x v="4"/>
    <x v="1"/>
    <x v="3"/>
    <x v="1"/>
    <x v="0"/>
    <x v="0"/>
  </r>
  <r>
    <x v="5"/>
    <x v="0"/>
    <x v="1"/>
    <x v="5"/>
    <x v="4"/>
    <x v="49"/>
    <x v="1"/>
    <x v="8"/>
    <x v="2"/>
    <x v="1"/>
    <x v="4"/>
    <x v="4"/>
    <x v="1"/>
    <x v="3"/>
    <x v="1"/>
    <x v="0"/>
    <x v="0"/>
  </r>
  <r>
    <x v="5"/>
    <x v="0"/>
    <x v="1"/>
    <x v="5"/>
    <x v="4"/>
    <x v="50"/>
    <x v="1"/>
    <x v="8"/>
    <x v="2"/>
    <x v="1"/>
    <x v="4"/>
    <x v="4"/>
    <x v="1"/>
    <x v="3"/>
    <x v="1"/>
    <x v="0"/>
    <x v="0"/>
  </r>
  <r>
    <x v="5"/>
    <x v="0"/>
    <x v="1"/>
    <x v="5"/>
    <x v="4"/>
    <x v="51"/>
    <x v="1"/>
    <x v="8"/>
    <x v="2"/>
    <x v="1"/>
    <x v="4"/>
    <x v="4"/>
    <x v="1"/>
    <x v="3"/>
    <x v="1"/>
    <x v="0"/>
    <x v="0"/>
  </r>
  <r>
    <x v="5"/>
    <x v="0"/>
    <x v="1"/>
    <x v="5"/>
    <x v="4"/>
    <x v="52"/>
    <x v="1"/>
    <x v="8"/>
    <x v="2"/>
    <x v="1"/>
    <x v="4"/>
    <x v="4"/>
    <x v="1"/>
    <x v="3"/>
    <x v="1"/>
    <x v="0"/>
    <x v="0"/>
  </r>
  <r>
    <x v="5"/>
    <x v="0"/>
    <x v="1"/>
    <x v="5"/>
    <x v="4"/>
    <x v="53"/>
    <x v="1"/>
    <x v="8"/>
    <x v="2"/>
    <x v="1"/>
    <x v="4"/>
    <x v="4"/>
    <x v="1"/>
    <x v="3"/>
    <x v="1"/>
    <x v="0"/>
    <x v="0"/>
  </r>
  <r>
    <x v="5"/>
    <x v="0"/>
    <x v="1"/>
    <x v="5"/>
    <x v="4"/>
    <x v="54"/>
    <x v="1"/>
    <x v="8"/>
    <x v="2"/>
    <x v="1"/>
    <x v="4"/>
    <x v="4"/>
    <x v="1"/>
    <x v="3"/>
    <x v="1"/>
    <x v="0"/>
    <x v="0"/>
  </r>
  <r>
    <x v="5"/>
    <x v="0"/>
    <x v="1"/>
    <x v="5"/>
    <x v="4"/>
    <x v="55"/>
    <x v="1"/>
    <x v="9"/>
    <x v="2"/>
    <x v="1"/>
    <x v="4"/>
    <x v="4"/>
    <x v="1"/>
    <x v="3"/>
    <x v="1"/>
    <x v="0"/>
    <x v="0"/>
  </r>
  <r>
    <x v="5"/>
    <x v="0"/>
    <x v="1"/>
    <x v="5"/>
    <x v="4"/>
    <x v="56"/>
    <x v="1"/>
    <x v="9"/>
    <x v="2"/>
    <x v="1"/>
    <x v="4"/>
    <x v="4"/>
    <x v="1"/>
    <x v="3"/>
    <x v="1"/>
    <x v="0"/>
    <x v="0"/>
  </r>
  <r>
    <x v="5"/>
    <x v="0"/>
    <x v="1"/>
    <x v="5"/>
    <x v="4"/>
    <x v="57"/>
    <x v="1"/>
    <x v="9"/>
    <x v="2"/>
    <x v="1"/>
    <x v="4"/>
    <x v="4"/>
    <x v="1"/>
    <x v="3"/>
    <x v="1"/>
    <x v="0"/>
    <x v="0"/>
  </r>
  <r>
    <x v="5"/>
    <x v="0"/>
    <x v="1"/>
    <x v="5"/>
    <x v="4"/>
    <x v="58"/>
    <x v="1"/>
    <x v="9"/>
    <x v="2"/>
    <x v="1"/>
    <x v="4"/>
    <x v="4"/>
    <x v="1"/>
    <x v="3"/>
    <x v="1"/>
    <x v="0"/>
    <x v="0"/>
  </r>
  <r>
    <x v="5"/>
    <x v="0"/>
    <x v="1"/>
    <x v="5"/>
    <x v="4"/>
    <x v="59"/>
    <x v="1"/>
    <x v="9"/>
    <x v="2"/>
    <x v="1"/>
    <x v="4"/>
    <x v="4"/>
    <x v="1"/>
    <x v="3"/>
    <x v="1"/>
    <x v="0"/>
    <x v="0"/>
  </r>
  <r>
    <x v="5"/>
    <x v="0"/>
    <x v="1"/>
    <x v="5"/>
    <x v="4"/>
    <x v="60"/>
    <x v="1"/>
    <x v="9"/>
    <x v="2"/>
    <x v="1"/>
    <x v="4"/>
    <x v="4"/>
    <x v="1"/>
    <x v="3"/>
    <x v="1"/>
    <x v="0"/>
    <x v="0"/>
  </r>
  <r>
    <x v="5"/>
    <x v="0"/>
    <x v="1"/>
    <x v="5"/>
    <x v="4"/>
    <x v="61"/>
    <x v="1"/>
    <x v="9"/>
    <x v="2"/>
    <x v="1"/>
    <x v="4"/>
    <x v="4"/>
    <x v="1"/>
    <x v="3"/>
    <x v="1"/>
    <x v="0"/>
    <x v="0"/>
  </r>
  <r>
    <x v="5"/>
    <x v="0"/>
    <x v="1"/>
    <x v="5"/>
    <x v="4"/>
    <x v="62"/>
    <x v="1"/>
    <x v="9"/>
    <x v="2"/>
    <x v="1"/>
    <x v="4"/>
    <x v="4"/>
    <x v="1"/>
    <x v="3"/>
    <x v="1"/>
    <x v="0"/>
    <x v="0"/>
  </r>
  <r>
    <x v="5"/>
    <x v="0"/>
    <x v="1"/>
    <x v="5"/>
    <x v="4"/>
    <x v="63"/>
    <x v="1"/>
    <x v="10"/>
    <x v="2"/>
    <x v="1"/>
    <x v="4"/>
    <x v="4"/>
    <x v="1"/>
    <x v="3"/>
    <x v="1"/>
    <x v="0"/>
    <x v="0"/>
  </r>
  <r>
    <x v="5"/>
    <x v="0"/>
    <x v="1"/>
    <x v="5"/>
    <x v="4"/>
    <x v="64"/>
    <x v="1"/>
    <x v="10"/>
    <x v="2"/>
    <x v="1"/>
    <x v="4"/>
    <x v="4"/>
    <x v="1"/>
    <x v="3"/>
    <x v="1"/>
    <x v="0"/>
    <x v="0"/>
  </r>
  <r>
    <x v="5"/>
    <x v="0"/>
    <x v="1"/>
    <x v="5"/>
    <x v="4"/>
    <x v="65"/>
    <x v="1"/>
    <x v="10"/>
    <x v="2"/>
    <x v="1"/>
    <x v="4"/>
    <x v="4"/>
    <x v="1"/>
    <x v="3"/>
    <x v="1"/>
    <x v="0"/>
    <x v="0"/>
  </r>
  <r>
    <x v="5"/>
    <x v="0"/>
    <x v="1"/>
    <x v="5"/>
    <x v="4"/>
    <x v="66"/>
    <x v="1"/>
    <x v="10"/>
    <x v="2"/>
    <x v="1"/>
    <x v="4"/>
    <x v="4"/>
    <x v="1"/>
    <x v="3"/>
    <x v="1"/>
    <x v="0"/>
    <x v="0"/>
  </r>
  <r>
    <x v="5"/>
    <x v="0"/>
    <x v="1"/>
    <x v="5"/>
    <x v="4"/>
    <x v="67"/>
    <x v="1"/>
    <x v="10"/>
    <x v="2"/>
    <x v="1"/>
    <x v="4"/>
    <x v="4"/>
    <x v="1"/>
    <x v="3"/>
    <x v="1"/>
    <x v="0"/>
    <x v="0"/>
  </r>
  <r>
    <x v="5"/>
    <x v="0"/>
    <x v="1"/>
    <x v="5"/>
    <x v="4"/>
    <x v="68"/>
    <x v="1"/>
    <x v="10"/>
    <x v="2"/>
    <x v="1"/>
    <x v="4"/>
    <x v="4"/>
    <x v="1"/>
    <x v="3"/>
    <x v="1"/>
    <x v="0"/>
    <x v="0"/>
  </r>
  <r>
    <x v="5"/>
    <x v="0"/>
    <x v="1"/>
    <x v="5"/>
    <x v="4"/>
    <x v="69"/>
    <x v="1"/>
    <x v="10"/>
    <x v="2"/>
    <x v="1"/>
    <x v="4"/>
    <x v="4"/>
    <x v="1"/>
    <x v="3"/>
    <x v="1"/>
    <x v="0"/>
    <x v="0"/>
  </r>
  <r>
    <x v="5"/>
    <x v="0"/>
    <x v="1"/>
    <x v="5"/>
    <x v="4"/>
    <x v="70"/>
    <x v="1"/>
    <x v="10"/>
    <x v="2"/>
    <x v="1"/>
    <x v="4"/>
    <x v="4"/>
    <x v="1"/>
    <x v="3"/>
    <x v="1"/>
    <x v="0"/>
    <x v="0"/>
  </r>
  <r>
    <x v="5"/>
    <x v="0"/>
    <x v="1"/>
    <x v="5"/>
    <x v="4"/>
    <x v="71"/>
    <x v="1"/>
    <x v="11"/>
    <x v="2"/>
    <x v="1"/>
    <x v="4"/>
    <x v="4"/>
    <x v="1"/>
    <x v="3"/>
    <x v="1"/>
    <x v="0"/>
    <x v="0"/>
  </r>
  <r>
    <x v="5"/>
    <x v="0"/>
    <x v="1"/>
    <x v="5"/>
    <x v="4"/>
    <x v="72"/>
    <x v="1"/>
    <x v="11"/>
    <x v="2"/>
    <x v="1"/>
    <x v="4"/>
    <x v="4"/>
    <x v="1"/>
    <x v="3"/>
    <x v="1"/>
    <x v="0"/>
    <x v="0"/>
  </r>
  <r>
    <x v="5"/>
    <x v="0"/>
    <x v="1"/>
    <x v="5"/>
    <x v="4"/>
    <x v="73"/>
    <x v="1"/>
    <x v="11"/>
    <x v="2"/>
    <x v="1"/>
    <x v="4"/>
    <x v="4"/>
    <x v="1"/>
    <x v="3"/>
    <x v="1"/>
    <x v="0"/>
    <x v="0"/>
  </r>
  <r>
    <x v="5"/>
    <x v="0"/>
    <x v="1"/>
    <x v="5"/>
    <x v="4"/>
    <x v="74"/>
    <x v="1"/>
    <x v="11"/>
    <x v="2"/>
    <x v="1"/>
    <x v="4"/>
    <x v="4"/>
    <x v="1"/>
    <x v="3"/>
    <x v="1"/>
    <x v="0"/>
    <x v="0"/>
  </r>
  <r>
    <x v="5"/>
    <x v="0"/>
    <x v="1"/>
    <x v="5"/>
    <x v="4"/>
    <x v="75"/>
    <x v="1"/>
    <x v="11"/>
    <x v="2"/>
    <x v="1"/>
    <x v="4"/>
    <x v="4"/>
    <x v="1"/>
    <x v="3"/>
    <x v="1"/>
    <x v="0"/>
    <x v="0"/>
  </r>
  <r>
    <x v="5"/>
    <x v="0"/>
    <x v="1"/>
    <x v="5"/>
    <x v="4"/>
    <x v="76"/>
    <x v="1"/>
    <x v="11"/>
    <x v="2"/>
    <x v="1"/>
    <x v="4"/>
    <x v="4"/>
    <x v="1"/>
    <x v="3"/>
    <x v="1"/>
    <x v="0"/>
    <x v="0"/>
  </r>
  <r>
    <x v="5"/>
    <x v="0"/>
    <x v="1"/>
    <x v="5"/>
    <x v="4"/>
    <x v="77"/>
    <x v="1"/>
    <x v="11"/>
    <x v="2"/>
    <x v="1"/>
    <x v="4"/>
    <x v="4"/>
    <x v="1"/>
    <x v="3"/>
    <x v="1"/>
    <x v="0"/>
    <x v="0"/>
  </r>
  <r>
    <x v="5"/>
    <x v="0"/>
    <x v="1"/>
    <x v="5"/>
    <x v="4"/>
    <x v="78"/>
    <x v="1"/>
    <x v="11"/>
    <x v="2"/>
    <x v="1"/>
    <x v="4"/>
    <x v="4"/>
    <x v="1"/>
    <x v="3"/>
    <x v="1"/>
    <x v="0"/>
    <x v="0"/>
  </r>
  <r>
    <x v="5"/>
    <x v="0"/>
    <x v="1"/>
    <x v="5"/>
    <x v="4"/>
    <x v="79"/>
    <x v="1"/>
    <x v="12"/>
    <x v="2"/>
    <x v="1"/>
    <x v="4"/>
    <x v="4"/>
    <x v="1"/>
    <x v="3"/>
    <x v="1"/>
    <x v="0"/>
    <x v="0"/>
  </r>
  <r>
    <x v="5"/>
    <x v="0"/>
    <x v="1"/>
    <x v="5"/>
    <x v="4"/>
    <x v="80"/>
    <x v="1"/>
    <x v="12"/>
    <x v="2"/>
    <x v="1"/>
    <x v="4"/>
    <x v="4"/>
    <x v="1"/>
    <x v="3"/>
    <x v="1"/>
    <x v="0"/>
    <x v="0"/>
  </r>
  <r>
    <x v="5"/>
    <x v="0"/>
    <x v="1"/>
    <x v="5"/>
    <x v="4"/>
    <x v="81"/>
    <x v="1"/>
    <x v="12"/>
    <x v="2"/>
    <x v="1"/>
    <x v="4"/>
    <x v="4"/>
    <x v="1"/>
    <x v="3"/>
    <x v="1"/>
    <x v="0"/>
    <x v="0"/>
  </r>
  <r>
    <x v="5"/>
    <x v="0"/>
    <x v="1"/>
    <x v="5"/>
    <x v="4"/>
    <x v="82"/>
    <x v="1"/>
    <x v="12"/>
    <x v="2"/>
    <x v="1"/>
    <x v="4"/>
    <x v="4"/>
    <x v="1"/>
    <x v="3"/>
    <x v="1"/>
    <x v="0"/>
    <x v="0"/>
  </r>
  <r>
    <x v="5"/>
    <x v="0"/>
    <x v="1"/>
    <x v="5"/>
    <x v="4"/>
    <x v="83"/>
    <x v="1"/>
    <x v="12"/>
    <x v="2"/>
    <x v="1"/>
    <x v="4"/>
    <x v="4"/>
    <x v="1"/>
    <x v="3"/>
    <x v="1"/>
    <x v="0"/>
    <x v="0"/>
  </r>
  <r>
    <x v="5"/>
    <x v="0"/>
    <x v="1"/>
    <x v="5"/>
    <x v="4"/>
    <x v="84"/>
    <x v="1"/>
    <x v="12"/>
    <x v="2"/>
    <x v="1"/>
    <x v="4"/>
    <x v="4"/>
    <x v="1"/>
    <x v="3"/>
    <x v="1"/>
    <x v="0"/>
    <x v="0"/>
  </r>
  <r>
    <x v="5"/>
    <x v="0"/>
    <x v="1"/>
    <x v="5"/>
    <x v="4"/>
    <x v="85"/>
    <x v="1"/>
    <x v="12"/>
    <x v="2"/>
    <x v="1"/>
    <x v="4"/>
    <x v="4"/>
    <x v="1"/>
    <x v="3"/>
    <x v="1"/>
    <x v="0"/>
    <x v="0"/>
  </r>
  <r>
    <x v="5"/>
    <x v="0"/>
    <x v="1"/>
    <x v="5"/>
    <x v="4"/>
    <x v="86"/>
    <x v="1"/>
    <x v="12"/>
    <x v="2"/>
    <x v="1"/>
    <x v="4"/>
    <x v="4"/>
    <x v="1"/>
    <x v="3"/>
    <x v="1"/>
    <x v="0"/>
    <x v="0"/>
  </r>
  <r>
    <x v="5"/>
    <x v="0"/>
    <x v="1"/>
    <x v="5"/>
    <x v="4"/>
    <x v="87"/>
    <x v="1"/>
    <x v="13"/>
    <x v="2"/>
    <x v="1"/>
    <x v="4"/>
    <x v="4"/>
    <x v="1"/>
    <x v="3"/>
    <x v="1"/>
    <x v="0"/>
    <x v="0"/>
  </r>
  <r>
    <x v="5"/>
    <x v="0"/>
    <x v="1"/>
    <x v="5"/>
    <x v="4"/>
    <x v="88"/>
    <x v="1"/>
    <x v="13"/>
    <x v="2"/>
    <x v="1"/>
    <x v="4"/>
    <x v="4"/>
    <x v="1"/>
    <x v="3"/>
    <x v="1"/>
    <x v="0"/>
    <x v="0"/>
  </r>
  <r>
    <x v="5"/>
    <x v="0"/>
    <x v="1"/>
    <x v="5"/>
    <x v="4"/>
    <x v="89"/>
    <x v="1"/>
    <x v="13"/>
    <x v="2"/>
    <x v="1"/>
    <x v="4"/>
    <x v="4"/>
    <x v="1"/>
    <x v="3"/>
    <x v="1"/>
    <x v="0"/>
    <x v="0"/>
  </r>
  <r>
    <x v="5"/>
    <x v="0"/>
    <x v="1"/>
    <x v="5"/>
    <x v="4"/>
    <x v="90"/>
    <x v="1"/>
    <x v="13"/>
    <x v="2"/>
    <x v="1"/>
    <x v="4"/>
    <x v="4"/>
    <x v="1"/>
    <x v="3"/>
    <x v="1"/>
    <x v="0"/>
    <x v="0"/>
  </r>
  <r>
    <x v="5"/>
    <x v="0"/>
    <x v="1"/>
    <x v="5"/>
    <x v="4"/>
    <x v="91"/>
    <x v="1"/>
    <x v="13"/>
    <x v="2"/>
    <x v="1"/>
    <x v="4"/>
    <x v="4"/>
    <x v="1"/>
    <x v="3"/>
    <x v="1"/>
    <x v="0"/>
    <x v="0"/>
  </r>
  <r>
    <x v="5"/>
    <x v="0"/>
    <x v="1"/>
    <x v="5"/>
    <x v="4"/>
    <x v="92"/>
    <x v="1"/>
    <x v="13"/>
    <x v="2"/>
    <x v="1"/>
    <x v="4"/>
    <x v="4"/>
    <x v="1"/>
    <x v="3"/>
    <x v="1"/>
    <x v="0"/>
    <x v="0"/>
  </r>
  <r>
    <x v="5"/>
    <x v="0"/>
    <x v="1"/>
    <x v="5"/>
    <x v="4"/>
    <x v="93"/>
    <x v="1"/>
    <x v="13"/>
    <x v="2"/>
    <x v="1"/>
    <x v="4"/>
    <x v="4"/>
    <x v="1"/>
    <x v="3"/>
    <x v="1"/>
    <x v="0"/>
    <x v="0"/>
  </r>
  <r>
    <x v="5"/>
    <x v="0"/>
    <x v="1"/>
    <x v="5"/>
    <x v="4"/>
    <x v="94"/>
    <x v="1"/>
    <x v="13"/>
    <x v="2"/>
    <x v="1"/>
    <x v="4"/>
    <x v="4"/>
    <x v="1"/>
    <x v="3"/>
    <x v="1"/>
    <x v="0"/>
    <x v="0"/>
  </r>
  <r>
    <x v="5"/>
    <x v="0"/>
    <x v="1"/>
    <x v="5"/>
    <x v="4"/>
    <x v="95"/>
    <x v="1"/>
    <x v="14"/>
    <x v="2"/>
    <x v="1"/>
    <x v="4"/>
    <x v="4"/>
    <x v="1"/>
    <x v="3"/>
    <x v="1"/>
    <x v="0"/>
    <x v="0"/>
  </r>
  <r>
    <x v="5"/>
    <x v="0"/>
    <x v="1"/>
    <x v="5"/>
    <x v="4"/>
    <x v="96"/>
    <x v="1"/>
    <x v="14"/>
    <x v="2"/>
    <x v="1"/>
    <x v="4"/>
    <x v="4"/>
    <x v="1"/>
    <x v="3"/>
    <x v="1"/>
    <x v="0"/>
    <x v="0"/>
  </r>
  <r>
    <x v="5"/>
    <x v="0"/>
    <x v="1"/>
    <x v="5"/>
    <x v="4"/>
    <x v="97"/>
    <x v="1"/>
    <x v="14"/>
    <x v="2"/>
    <x v="1"/>
    <x v="4"/>
    <x v="4"/>
    <x v="1"/>
    <x v="3"/>
    <x v="1"/>
    <x v="0"/>
    <x v="0"/>
  </r>
  <r>
    <x v="5"/>
    <x v="0"/>
    <x v="1"/>
    <x v="5"/>
    <x v="4"/>
    <x v="98"/>
    <x v="1"/>
    <x v="14"/>
    <x v="2"/>
    <x v="1"/>
    <x v="4"/>
    <x v="4"/>
    <x v="1"/>
    <x v="3"/>
    <x v="1"/>
    <x v="0"/>
    <x v="0"/>
  </r>
  <r>
    <x v="5"/>
    <x v="0"/>
    <x v="1"/>
    <x v="5"/>
    <x v="4"/>
    <x v="99"/>
    <x v="1"/>
    <x v="14"/>
    <x v="2"/>
    <x v="1"/>
    <x v="4"/>
    <x v="4"/>
    <x v="1"/>
    <x v="3"/>
    <x v="1"/>
    <x v="0"/>
    <x v="0"/>
  </r>
  <r>
    <x v="5"/>
    <x v="0"/>
    <x v="1"/>
    <x v="5"/>
    <x v="4"/>
    <x v="100"/>
    <x v="1"/>
    <x v="14"/>
    <x v="2"/>
    <x v="1"/>
    <x v="4"/>
    <x v="4"/>
    <x v="1"/>
    <x v="3"/>
    <x v="1"/>
    <x v="0"/>
    <x v="0"/>
  </r>
  <r>
    <x v="5"/>
    <x v="0"/>
    <x v="1"/>
    <x v="5"/>
    <x v="4"/>
    <x v="101"/>
    <x v="1"/>
    <x v="14"/>
    <x v="2"/>
    <x v="1"/>
    <x v="4"/>
    <x v="4"/>
    <x v="1"/>
    <x v="3"/>
    <x v="1"/>
    <x v="0"/>
    <x v="0"/>
  </r>
  <r>
    <x v="5"/>
    <x v="0"/>
    <x v="1"/>
    <x v="5"/>
    <x v="4"/>
    <x v="102"/>
    <x v="1"/>
    <x v="14"/>
    <x v="2"/>
    <x v="1"/>
    <x v="4"/>
    <x v="4"/>
    <x v="1"/>
    <x v="3"/>
    <x v="1"/>
    <x v="0"/>
    <x v="0"/>
  </r>
  <r>
    <x v="5"/>
    <x v="0"/>
    <x v="1"/>
    <x v="5"/>
    <x v="4"/>
    <x v="103"/>
    <x v="1"/>
    <x v="15"/>
    <x v="2"/>
    <x v="1"/>
    <x v="4"/>
    <x v="4"/>
    <x v="1"/>
    <x v="3"/>
    <x v="1"/>
    <x v="0"/>
    <x v="0"/>
  </r>
  <r>
    <x v="5"/>
    <x v="0"/>
    <x v="1"/>
    <x v="5"/>
    <x v="4"/>
    <x v="104"/>
    <x v="1"/>
    <x v="15"/>
    <x v="2"/>
    <x v="1"/>
    <x v="4"/>
    <x v="4"/>
    <x v="1"/>
    <x v="3"/>
    <x v="1"/>
    <x v="0"/>
    <x v="0"/>
  </r>
  <r>
    <x v="5"/>
    <x v="0"/>
    <x v="1"/>
    <x v="5"/>
    <x v="4"/>
    <x v="105"/>
    <x v="1"/>
    <x v="15"/>
    <x v="2"/>
    <x v="1"/>
    <x v="4"/>
    <x v="4"/>
    <x v="1"/>
    <x v="3"/>
    <x v="1"/>
    <x v="0"/>
    <x v="0"/>
  </r>
  <r>
    <x v="5"/>
    <x v="0"/>
    <x v="1"/>
    <x v="5"/>
    <x v="4"/>
    <x v="106"/>
    <x v="1"/>
    <x v="15"/>
    <x v="2"/>
    <x v="1"/>
    <x v="4"/>
    <x v="4"/>
    <x v="1"/>
    <x v="3"/>
    <x v="1"/>
    <x v="0"/>
    <x v="0"/>
  </r>
  <r>
    <x v="5"/>
    <x v="0"/>
    <x v="1"/>
    <x v="5"/>
    <x v="4"/>
    <x v="107"/>
    <x v="1"/>
    <x v="15"/>
    <x v="2"/>
    <x v="1"/>
    <x v="4"/>
    <x v="4"/>
    <x v="1"/>
    <x v="3"/>
    <x v="1"/>
    <x v="0"/>
    <x v="0"/>
  </r>
  <r>
    <x v="5"/>
    <x v="0"/>
    <x v="1"/>
    <x v="5"/>
    <x v="4"/>
    <x v="108"/>
    <x v="1"/>
    <x v="15"/>
    <x v="2"/>
    <x v="1"/>
    <x v="4"/>
    <x v="4"/>
    <x v="1"/>
    <x v="3"/>
    <x v="1"/>
    <x v="0"/>
    <x v="0"/>
  </r>
  <r>
    <x v="5"/>
    <x v="0"/>
    <x v="1"/>
    <x v="5"/>
    <x v="4"/>
    <x v="109"/>
    <x v="1"/>
    <x v="15"/>
    <x v="2"/>
    <x v="1"/>
    <x v="4"/>
    <x v="4"/>
    <x v="1"/>
    <x v="3"/>
    <x v="1"/>
    <x v="0"/>
    <x v="0"/>
  </r>
  <r>
    <x v="5"/>
    <x v="0"/>
    <x v="1"/>
    <x v="5"/>
    <x v="4"/>
    <x v="110"/>
    <x v="1"/>
    <x v="15"/>
    <x v="2"/>
    <x v="1"/>
    <x v="4"/>
    <x v="4"/>
    <x v="1"/>
    <x v="3"/>
    <x v="1"/>
    <x v="0"/>
    <x v="0"/>
  </r>
  <r>
    <x v="5"/>
    <x v="0"/>
    <x v="1"/>
    <x v="5"/>
    <x v="4"/>
    <x v="111"/>
    <x v="1"/>
    <x v="16"/>
    <x v="2"/>
    <x v="1"/>
    <x v="4"/>
    <x v="4"/>
    <x v="1"/>
    <x v="3"/>
    <x v="1"/>
    <x v="0"/>
    <x v="0"/>
  </r>
  <r>
    <x v="5"/>
    <x v="0"/>
    <x v="1"/>
    <x v="5"/>
    <x v="4"/>
    <x v="112"/>
    <x v="1"/>
    <x v="16"/>
    <x v="2"/>
    <x v="1"/>
    <x v="4"/>
    <x v="4"/>
    <x v="1"/>
    <x v="3"/>
    <x v="1"/>
    <x v="0"/>
    <x v="0"/>
  </r>
  <r>
    <x v="5"/>
    <x v="0"/>
    <x v="1"/>
    <x v="5"/>
    <x v="4"/>
    <x v="113"/>
    <x v="1"/>
    <x v="16"/>
    <x v="2"/>
    <x v="1"/>
    <x v="4"/>
    <x v="4"/>
    <x v="1"/>
    <x v="3"/>
    <x v="1"/>
    <x v="0"/>
    <x v="0"/>
  </r>
  <r>
    <x v="5"/>
    <x v="0"/>
    <x v="1"/>
    <x v="5"/>
    <x v="4"/>
    <x v="114"/>
    <x v="1"/>
    <x v="16"/>
    <x v="2"/>
    <x v="1"/>
    <x v="4"/>
    <x v="4"/>
    <x v="1"/>
    <x v="3"/>
    <x v="1"/>
    <x v="0"/>
    <x v="0"/>
  </r>
  <r>
    <x v="5"/>
    <x v="0"/>
    <x v="1"/>
    <x v="5"/>
    <x v="4"/>
    <x v="115"/>
    <x v="1"/>
    <x v="16"/>
    <x v="2"/>
    <x v="1"/>
    <x v="4"/>
    <x v="4"/>
    <x v="1"/>
    <x v="3"/>
    <x v="1"/>
    <x v="0"/>
    <x v="0"/>
  </r>
  <r>
    <x v="5"/>
    <x v="0"/>
    <x v="1"/>
    <x v="5"/>
    <x v="4"/>
    <x v="116"/>
    <x v="1"/>
    <x v="16"/>
    <x v="2"/>
    <x v="1"/>
    <x v="4"/>
    <x v="4"/>
    <x v="1"/>
    <x v="3"/>
    <x v="1"/>
    <x v="0"/>
    <x v="0"/>
  </r>
  <r>
    <x v="5"/>
    <x v="0"/>
    <x v="1"/>
    <x v="5"/>
    <x v="4"/>
    <x v="117"/>
    <x v="1"/>
    <x v="16"/>
    <x v="2"/>
    <x v="1"/>
    <x v="4"/>
    <x v="4"/>
    <x v="1"/>
    <x v="3"/>
    <x v="1"/>
    <x v="0"/>
    <x v="0"/>
  </r>
  <r>
    <x v="5"/>
    <x v="0"/>
    <x v="1"/>
    <x v="5"/>
    <x v="4"/>
    <x v="118"/>
    <x v="1"/>
    <x v="16"/>
    <x v="2"/>
    <x v="1"/>
    <x v="4"/>
    <x v="4"/>
    <x v="1"/>
    <x v="3"/>
    <x v="1"/>
    <x v="0"/>
    <x v="0"/>
  </r>
  <r>
    <x v="5"/>
    <x v="0"/>
    <x v="1"/>
    <x v="5"/>
    <x v="4"/>
    <x v="119"/>
    <x v="1"/>
    <x v="17"/>
    <x v="2"/>
    <x v="1"/>
    <x v="4"/>
    <x v="4"/>
    <x v="1"/>
    <x v="3"/>
    <x v="1"/>
    <x v="0"/>
    <x v="0"/>
  </r>
  <r>
    <x v="5"/>
    <x v="0"/>
    <x v="1"/>
    <x v="5"/>
    <x v="4"/>
    <x v="120"/>
    <x v="1"/>
    <x v="17"/>
    <x v="2"/>
    <x v="1"/>
    <x v="4"/>
    <x v="4"/>
    <x v="1"/>
    <x v="3"/>
    <x v="1"/>
    <x v="0"/>
    <x v="0"/>
  </r>
  <r>
    <x v="5"/>
    <x v="0"/>
    <x v="1"/>
    <x v="5"/>
    <x v="4"/>
    <x v="121"/>
    <x v="1"/>
    <x v="17"/>
    <x v="2"/>
    <x v="1"/>
    <x v="4"/>
    <x v="4"/>
    <x v="1"/>
    <x v="3"/>
    <x v="1"/>
    <x v="0"/>
    <x v="0"/>
  </r>
  <r>
    <x v="5"/>
    <x v="0"/>
    <x v="1"/>
    <x v="5"/>
    <x v="4"/>
    <x v="122"/>
    <x v="1"/>
    <x v="17"/>
    <x v="2"/>
    <x v="1"/>
    <x v="4"/>
    <x v="4"/>
    <x v="1"/>
    <x v="3"/>
    <x v="1"/>
    <x v="0"/>
    <x v="0"/>
  </r>
  <r>
    <x v="5"/>
    <x v="0"/>
    <x v="1"/>
    <x v="5"/>
    <x v="4"/>
    <x v="123"/>
    <x v="1"/>
    <x v="17"/>
    <x v="2"/>
    <x v="1"/>
    <x v="4"/>
    <x v="4"/>
    <x v="1"/>
    <x v="3"/>
    <x v="1"/>
    <x v="0"/>
    <x v="0"/>
  </r>
  <r>
    <x v="5"/>
    <x v="0"/>
    <x v="1"/>
    <x v="5"/>
    <x v="4"/>
    <x v="124"/>
    <x v="1"/>
    <x v="17"/>
    <x v="2"/>
    <x v="1"/>
    <x v="4"/>
    <x v="4"/>
    <x v="1"/>
    <x v="3"/>
    <x v="1"/>
    <x v="0"/>
    <x v="0"/>
  </r>
  <r>
    <x v="5"/>
    <x v="0"/>
    <x v="1"/>
    <x v="5"/>
    <x v="4"/>
    <x v="125"/>
    <x v="1"/>
    <x v="17"/>
    <x v="2"/>
    <x v="1"/>
    <x v="4"/>
    <x v="4"/>
    <x v="1"/>
    <x v="3"/>
    <x v="1"/>
    <x v="0"/>
    <x v="0"/>
  </r>
  <r>
    <x v="5"/>
    <x v="0"/>
    <x v="1"/>
    <x v="5"/>
    <x v="4"/>
    <x v="126"/>
    <x v="1"/>
    <x v="17"/>
    <x v="2"/>
    <x v="1"/>
    <x v="4"/>
    <x v="4"/>
    <x v="1"/>
    <x v="3"/>
    <x v="1"/>
    <x v="0"/>
    <x v="0"/>
  </r>
  <r>
    <x v="5"/>
    <x v="0"/>
    <x v="1"/>
    <x v="5"/>
    <x v="4"/>
    <x v="127"/>
    <x v="1"/>
    <x v="18"/>
    <x v="2"/>
    <x v="1"/>
    <x v="4"/>
    <x v="4"/>
    <x v="1"/>
    <x v="3"/>
    <x v="1"/>
    <x v="0"/>
    <x v="0"/>
  </r>
  <r>
    <x v="5"/>
    <x v="0"/>
    <x v="1"/>
    <x v="5"/>
    <x v="4"/>
    <x v="128"/>
    <x v="1"/>
    <x v="18"/>
    <x v="2"/>
    <x v="1"/>
    <x v="4"/>
    <x v="4"/>
    <x v="1"/>
    <x v="3"/>
    <x v="1"/>
    <x v="0"/>
    <x v="0"/>
  </r>
  <r>
    <x v="5"/>
    <x v="0"/>
    <x v="1"/>
    <x v="5"/>
    <x v="4"/>
    <x v="129"/>
    <x v="1"/>
    <x v="18"/>
    <x v="2"/>
    <x v="1"/>
    <x v="4"/>
    <x v="4"/>
    <x v="1"/>
    <x v="3"/>
    <x v="1"/>
    <x v="0"/>
    <x v="0"/>
  </r>
  <r>
    <x v="5"/>
    <x v="0"/>
    <x v="1"/>
    <x v="5"/>
    <x v="4"/>
    <x v="130"/>
    <x v="1"/>
    <x v="18"/>
    <x v="2"/>
    <x v="1"/>
    <x v="4"/>
    <x v="4"/>
    <x v="1"/>
    <x v="3"/>
    <x v="1"/>
    <x v="0"/>
    <x v="0"/>
  </r>
  <r>
    <x v="5"/>
    <x v="0"/>
    <x v="1"/>
    <x v="5"/>
    <x v="4"/>
    <x v="131"/>
    <x v="1"/>
    <x v="18"/>
    <x v="2"/>
    <x v="1"/>
    <x v="4"/>
    <x v="4"/>
    <x v="1"/>
    <x v="3"/>
    <x v="1"/>
    <x v="0"/>
    <x v="0"/>
  </r>
  <r>
    <x v="5"/>
    <x v="0"/>
    <x v="1"/>
    <x v="5"/>
    <x v="4"/>
    <x v="132"/>
    <x v="1"/>
    <x v="18"/>
    <x v="2"/>
    <x v="1"/>
    <x v="4"/>
    <x v="4"/>
    <x v="1"/>
    <x v="3"/>
    <x v="1"/>
    <x v="0"/>
    <x v="0"/>
  </r>
  <r>
    <x v="5"/>
    <x v="0"/>
    <x v="1"/>
    <x v="5"/>
    <x v="4"/>
    <x v="133"/>
    <x v="1"/>
    <x v="18"/>
    <x v="2"/>
    <x v="1"/>
    <x v="4"/>
    <x v="4"/>
    <x v="1"/>
    <x v="3"/>
    <x v="1"/>
    <x v="0"/>
    <x v="0"/>
  </r>
  <r>
    <x v="5"/>
    <x v="0"/>
    <x v="1"/>
    <x v="5"/>
    <x v="4"/>
    <x v="134"/>
    <x v="1"/>
    <x v="18"/>
    <x v="2"/>
    <x v="1"/>
    <x v="4"/>
    <x v="4"/>
    <x v="1"/>
    <x v="3"/>
    <x v="1"/>
    <x v="0"/>
    <x v="0"/>
  </r>
  <r>
    <x v="5"/>
    <x v="0"/>
    <x v="1"/>
    <x v="5"/>
    <x v="4"/>
    <x v="135"/>
    <x v="1"/>
    <x v="19"/>
    <x v="2"/>
    <x v="1"/>
    <x v="4"/>
    <x v="4"/>
    <x v="1"/>
    <x v="3"/>
    <x v="1"/>
    <x v="0"/>
    <x v="0"/>
  </r>
  <r>
    <x v="5"/>
    <x v="0"/>
    <x v="1"/>
    <x v="5"/>
    <x v="4"/>
    <x v="136"/>
    <x v="1"/>
    <x v="19"/>
    <x v="2"/>
    <x v="1"/>
    <x v="4"/>
    <x v="4"/>
    <x v="1"/>
    <x v="3"/>
    <x v="1"/>
    <x v="0"/>
    <x v="0"/>
  </r>
  <r>
    <x v="5"/>
    <x v="0"/>
    <x v="1"/>
    <x v="5"/>
    <x v="4"/>
    <x v="137"/>
    <x v="1"/>
    <x v="19"/>
    <x v="2"/>
    <x v="1"/>
    <x v="4"/>
    <x v="4"/>
    <x v="1"/>
    <x v="3"/>
    <x v="1"/>
    <x v="0"/>
    <x v="0"/>
  </r>
  <r>
    <x v="5"/>
    <x v="0"/>
    <x v="1"/>
    <x v="5"/>
    <x v="4"/>
    <x v="138"/>
    <x v="1"/>
    <x v="19"/>
    <x v="2"/>
    <x v="1"/>
    <x v="4"/>
    <x v="4"/>
    <x v="1"/>
    <x v="3"/>
    <x v="1"/>
    <x v="0"/>
    <x v="0"/>
  </r>
  <r>
    <x v="5"/>
    <x v="0"/>
    <x v="1"/>
    <x v="5"/>
    <x v="4"/>
    <x v="139"/>
    <x v="1"/>
    <x v="19"/>
    <x v="2"/>
    <x v="1"/>
    <x v="4"/>
    <x v="4"/>
    <x v="1"/>
    <x v="3"/>
    <x v="1"/>
    <x v="0"/>
    <x v="0"/>
  </r>
  <r>
    <x v="5"/>
    <x v="0"/>
    <x v="1"/>
    <x v="5"/>
    <x v="4"/>
    <x v="140"/>
    <x v="1"/>
    <x v="19"/>
    <x v="2"/>
    <x v="1"/>
    <x v="4"/>
    <x v="4"/>
    <x v="1"/>
    <x v="3"/>
    <x v="1"/>
    <x v="0"/>
    <x v="0"/>
  </r>
  <r>
    <x v="5"/>
    <x v="0"/>
    <x v="1"/>
    <x v="5"/>
    <x v="4"/>
    <x v="141"/>
    <x v="1"/>
    <x v="19"/>
    <x v="2"/>
    <x v="1"/>
    <x v="4"/>
    <x v="4"/>
    <x v="1"/>
    <x v="3"/>
    <x v="1"/>
    <x v="0"/>
    <x v="0"/>
  </r>
  <r>
    <x v="5"/>
    <x v="0"/>
    <x v="1"/>
    <x v="5"/>
    <x v="4"/>
    <x v="142"/>
    <x v="1"/>
    <x v="19"/>
    <x v="2"/>
    <x v="1"/>
    <x v="4"/>
    <x v="4"/>
    <x v="1"/>
    <x v="3"/>
    <x v="1"/>
    <x v="0"/>
    <x v="0"/>
  </r>
  <r>
    <x v="5"/>
    <x v="0"/>
    <x v="1"/>
    <x v="5"/>
    <x v="4"/>
    <x v="143"/>
    <x v="1"/>
    <x v="20"/>
    <x v="2"/>
    <x v="1"/>
    <x v="4"/>
    <x v="4"/>
    <x v="1"/>
    <x v="3"/>
    <x v="1"/>
    <x v="0"/>
    <x v="0"/>
  </r>
  <r>
    <x v="5"/>
    <x v="0"/>
    <x v="1"/>
    <x v="5"/>
    <x v="4"/>
    <x v="144"/>
    <x v="1"/>
    <x v="20"/>
    <x v="2"/>
    <x v="1"/>
    <x v="4"/>
    <x v="4"/>
    <x v="1"/>
    <x v="3"/>
    <x v="1"/>
    <x v="0"/>
    <x v="0"/>
  </r>
  <r>
    <x v="5"/>
    <x v="0"/>
    <x v="1"/>
    <x v="5"/>
    <x v="4"/>
    <x v="145"/>
    <x v="1"/>
    <x v="20"/>
    <x v="2"/>
    <x v="1"/>
    <x v="4"/>
    <x v="4"/>
    <x v="1"/>
    <x v="3"/>
    <x v="1"/>
    <x v="0"/>
    <x v="0"/>
  </r>
  <r>
    <x v="5"/>
    <x v="0"/>
    <x v="1"/>
    <x v="5"/>
    <x v="4"/>
    <x v="146"/>
    <x v="1"/>
    <x v="20"/>
    <x v="2"/>
    <x v="1"/>
    <x v="4"/>
    <x v="4"/>
    <x v="1"/>
    <x v="3"/>
    <x v="1"/>
    <x v="0"/>
    <x v="0"/>
  </r>
  <r>
    <x v="5"/>
    <x v="0"/>
    <x v="1"/>
    <x v="5"/>
    <x v="4"/>
    <x v="147"/>
    <x v="1"/>
    <x v="20"/>
    <x v="2"/>
    <x v="1"/>
    <x v="4"/>
    <x v="4"/>
    <x v="1"/>
    <x v="3"/>
    <x v="1"/>
    <x v="0"/>
    <x v="0"/>
  </r>
  <r>
    <x v="5"/>
    <x v="0"/>
    <x v="1"/>
    <x v="5"/>
    <x v="4"/>
    <x v="148"/>
    <x v="1"/>
    <x v="20"/>
    <x v="2"/>
    <x v="1"/>
    <x v="4"/>
    <x v="4"/>
    <x v="1"/>
    <x v="3"/>
    <x v="1"/>
    <x v="0"/>
    <x v="0"/>
  </r>
  <r>
    <x v="5"/>
    <x v="0"/>
    <x v="1"/>
    <x v="5"/>
    <x v="4"/>
    <x v="149"/>
    <x v="1"/>
    <x v="20"/>
    <x v="2"/>
    <x v="1"/>
    <x v="4"/>
    <x v="4"/>
    <x v="1"/>
    <x v="3"/>
    <x v="1"/>
    <x v="0"/>
    <x v="0"/>
  </r>
  <r>
    <x v="5"/>
    <x v="0"/>
    <x v="1"/>
    <x v="5"/>
    <x v="4"/>
    <x v="150"/>
    <x v="1"/>
    <x v="20"/>
    <x v="2"/>
    <x v="1"/>
    <x v="4"/>
    <x v="4"/>
    <x v="1"/>
    <x v="3"/>
    <x v="1"/>
    <x v="0"/>
    <x v="0"/>
  </r>
  <r>
    <x v="5"/>
    <x v="0"/>
    <x v="1"/>
    <x v="5"/>
    <x v="4"/>
    <x v="151"/>
    <x v="1"/>
    <x v="21"/>
    <x v="2"/>
    <x v="1"/>
    <x v="4"/>
    <x v="4"/>
    <x v="1"/>
    <x v="3"/>
    <x v="1"/>
    <x v="0"/>
    <x v="0"/>
  </r>
  <r>
    <x v="5"/>
    <x v="0"/>
    <x v="1"/>
    <x v="5"/>
    <x v="4"/>
    <x v="152"/>
    <x v="1"/>
    <x v="21"/>
    <x v="2"/>
    <x v="1"/>
    <x v="4"/>
    <x v="4"/>
    <x v="1"/>
    <x v="3"/>
    <x v="1"/>
    <x v="0"/>
    <x v="0"/>
  </r>
  <r>
    <x v="5"/>
    <x v="0"/>
    <x v="1"/>
    <x v="5"/>
    <x v="4"/>
    <x v="153"/>
    <x v="1"/>
    <x v="21"/>
    <x v="2"/>
    <x v="1"/>
    <x v="4"/>
    <x v="4"/>
    <x v="1"/>
    <x v="3"/>
    <x v="1"/>
    <x v="0"/>
    <x v="0"/>
  </r>
  <r>
    <x v="5"/>
    <x v="0"/>
    <x v="1"/>
    <x v="5"/>
    <x v="4"/>
    <x v="154"/>
    <x v="1"/>
    <x v="21"/>
    <x v="2"/>
    <x v="1"/>
    <x v="4"/>
    <x v="4"/>
    <x v="1"/>
    <x v="3"/>
    <x v="1"/>
    <x v="0"/>
    <x v="0"/>
  </r>
  <r>
    <x v="5"/>
    <x v="0"/>
    <x v="1"/>
    <x v="5"/>
    <x v="4"/>
    <x v="155"/>
    <x v="1"/>
    <x v="21"/>
    <x v="2"/>
    <x v="1"/>
    <x v="4"/>
    <x v="4"/>
    <x v="1"/>
    <x v="3"/>
    <x v="1"/>
    <x v="0"/>
    <x v="0"/>
  </r>
  <r>
    <x v="5"/>
    <x v="0"/>
    <x v="1"/>
    <x v="5"/>
    <x v="4"/>
    <x v="156"/>
    <x v="1"/>
    <x v="21"/>
    <x v="2"/>
    <x v="1"/>
    <x v="4"/>
    <x v="4"/>
    <x v="1"/>
    <x v="3"/>
    <x v="1"/>
    <x v="0"/>
    <x v="0"/>
  </r>
  <r>
    <x v="5"/>
    <x v="0"/>
    <x v="1"/>
    <x v="5"/>
    <x v="4"/>
    <x v="157"/>
    <x v="1"/>
    <x v="21"/>
    <x v="2"/>
    <x v="1"/>
    <x v="4"/>
    <x v="4"/>
    <x v="1"/>
    <x v="3"/>
    <x v="1"/>
    <x v="0"/>
    <x v="0"/>
  </r>
  <r>
    <x v="5"/>
    <x v="0"/>
    <x v="1"/>
    <x v="5"/>
    <x v="4"/>
    <x v="158"/>
    <x v="1"/>
    <x v="21"/>
    <x v="2"/>
    <x v="1"/>
    <x v="4"/>
    <x v="4"/>
    <x v="1"/>
    <x v="3"/>
    <x v="1"/>
    <x v="0"/>
    <x v="0"/>
  </r>
  <r>
    <x v="5"/>
    <x v="0"/>
    <x v="1"/>
    <x v="5"/>
    <x v="4"/>
    <x v="159"/>
    <x v="1"/>
    <x v="22"/>
    <x v="2"/>
    <x v="1"/>
    <x v="4"/>
    <x v="4"/>
    <x v="1"/>
    <x v="3"/>
    <x v="1"/>
    <x v="0"/>
    <x v="0"/>
  </r>
  <r>
    <x v="5"/>
    <x v="0"/>
    <x v="1"/>
    <x v="5"/>
    <x v="4"/>
    <x v="160"/>
    <x v="1"/>
    <x v="22"/>
    <x v="2"/>
    <x v="1"/>
    <x v="4"/>
    <x v="4"/>
    <x v="1"/>
    <x v="3"/>
    <x v="1"/>
    <x v="0"/>
    <x v="0"/>
  </r>
  <r>
    <x v="5"/>
    <x v="0"/>
    <x v="1"/>
    <x v="5"/>
    <x v="4"/>
    <x v="161"/>
    <x v="1"/>
    <x v="22"/>
    <x v="2"/>
    <x v="1"/>
    <x v="4"/>
    <x v="4"/>
    <x v="1"/>
    <x v="3"/>
    <x v="1"/>
    <x v="0"/>
    <x v="0"/>
  </r>
  <r>
    <x v="5"/>
    <x v="0"/>
    <x v="1"/>
    <x v="5"/>
    <x v="4"/>
    <x v="162"/>
    <x v="1"/>
    <x v="22"/>
    <x v="2"/>
    <x v="1"/>
    <x v="4"/>
    <x v="4"/>
    <x v="1"/>
    <x v="3"/>
    <x v="1"/>
    <x v="0"/>
    <x v="0"/>
  </r>
  <r>
    <x v="5"/>
    <x v="0"/>
    <x v="1"/>
    <x v="5"/>
    <x v="4"/>
    <x v="163"/>
    <x v="1"/>
    <x v="22"/>
    <x v="2"/>
    <x v="1"/>
    <x v="4"/>
    <x v="4"/>
    <x v="1"/>
    <x v="3"/>
    <x v="1"/>
    <x v="0"/>
    <x v="0"/>
  </r>
  <r>
    <x v="5"/>
    <x v="0"/>
    <x v="1"/>
    <x v="5"/>
    <x v="4"/>
    <x v="164"/>
    <x v="1"/>
    <x v="22"/>
    <x v="2"/>
    <x v="1"/>
    <x v="4"/>
    <x v="4"/>
    <x v="1"/>
    <x v="3"/>
    <x v="1"/>
    <x v="0"/>
    <x v="0"/>
  </r>
  <r>
    <x v="5"/>
    <x v="0"/>
    <x v="1"/>
    <x v="5"/>
    <x v="4"/>
    <x v="165"/>
    <x v="1"/>
    <x v="22"/>
    <x v="2"/>
    <x v="1"/>
    <x v="4"/>
    <x v="4"/>
    <x v="1"/>
    <x v="3"/>
    <x v="1"/>
    <x v="0"/>
    <x v="0"/>
  </r>
  <r>
    <x v="5"/>
    <x v="0"/>
    <x v="1"/>
    <x v="5"/>
    <x v="4"/>
    <x v="166"/>
    <x v="1"/>
    <x v="22"/>
    <x v="2"/>
    <x v="1"/>
    <x v="4"/>
    <x v="4"/>
    <x v="1"/>
    <x v="3"/>
    <x v="1"/>
    <x v="0"/>
    <x v="0"/>
  </r>
  <r>
    <x v="5"/>
    <x v="0"/>
    <x v="1"/>
    <x v="5"/>
    <x v="4"/>
    <x v="167"/>
    <x v="1"/>
    <x v="23"/>
    <x v="2"/>
    <x v="1"/>
    <x v="4"/>
    <x v="4"/>
    <x v="1"/>
    <x v="3"/>
    <x v="1"/>
    <x v="0"/>
    <x v="0"/>
  </r>
  <r>
    <x v="5"/>
    <x v="0"/>
    <x v="1"/>
    <x v="5"/>
    <x v="4"/>
    <x v="168"/>
    <x v="1"/>
    <x v="23"/>
    <x v="2"/>
    <x v="1"/>
    <x v="4"/>
    <x v="4"/>
    <x v="1"/>
    <x v="3"/>
    <x v="1"/>
    <x v="0"/>
    <x v="0"/>
  </r>
  <r>
    <x v="5"/>
    <x v="0"/>
    <x v="1"/>
    <x v="5"/>
    <x v="4"/>
    <x v="169"/>
    <x v="1"/>
    <x v="23"/>
    <x v="2"/>
    <x v="1"/>
    <x v="4"/>
    <x v="4"/>
    <x v="1"/>
    <x v="3"/>
    <x v="1"/>
    <x v="0"/>
    <x v="0"/>
  </r>
  <r>
    <x v="5"/>
    <x v="0"/>
    <x v="1"/>
    <x v="5"/>
    <x v="4"/>
    <x v="170"/>
    <x v="1"/>
    <x v="23"/>
    <x v="2"/>
    <x v="1"/>
    <x v="4"/>
    <x v="4"/>
    <x v="1"/>
    <x v="3"/>
    <x v="1"/>
    <x v="0"/>
    <x v="0"/>
  </r>
  <r>
    <x v="5"/>
    <x v="0"/>
    <x v="1"/>
    <x v="5"/>
    <x v="4"/>
    <x v="171"/>
    <x v="1"/>
    <x v="23"/>
    <x v="2"/>
    <x v="1"/>
    <x v="4"/>
    <x v="4"/>
    <x v="1"/>
    <x v="3"/>
    <x v="1"/>
    <x v="0"/>
    <x v="0"/>
  </r>
  <r>
    <x v="5"/>
    <x v="0"/>
    <x v="1"/>
    <x v="5"/>
    <x v="4"/>
    <x v="172"/>
    <x v="1"/>
    <x v="23"/>
    <x v="2"/>
    <x v="1"/>
    <x v="4"/>
    <x v="4"/>
    <x v="1"/>
    <x v="3"/>
    <x v="1"/>
    <x v="0"/>
    <x v="0"/>
  </r>
  <r>
    <x v="5"/>
    <x v="0"/>
    <x v="1"/>
    <x v="5"/>
    <x v="4"/>
    <x v="173"/>
    <x v="1"/>
    <x v="23"/>
    <x v="2"/>
    <x v="1"/>
    <x v="4"/>
    <x v="4"/>
    <x v="1"/>
    <x v="3"/>
    <x v="1"/>
    <x v="0"/>
    <x v="0"/>
  </r>
  <r>
    <x v="5"/>
    <x v="0"/>
    <x v="1"/>
    <x v="5"/>
    <x v="4"/>
    <x v="174"/>
    <x v="1"/>
    <x v="23"/>
    <x v="2"/>
    <x v="1"/>
    <x v="4"/>
    <x v="4"/>
    <x v="1"/>
    <x v="3"/>
    <x v="1"/>
    <x v="0"/>
    <x v="0"/>
  </r>
  <r>
    <x v="5"/>
    <x v="0"/>
    <x v="1"/>
    <x v="5"/>
    <x v="4"/>
    <x v="175"/>
    <x v="1"/>
    <x v="24"/>
    <x v="2"/>
    <x v="1"/>
    <x v="4"/>
    <x v="4"/>
    <x v="1"/>
    <x v="3"/>
    <x v="1"/>
    <x v="0"/>
    <x v="0"/>
  </r>
  <r>
    <x v="5"/>
    <x v="0"/>
    <x v="1"/>
    <x v="5"/>
    <x v="4"/>
    <x v="176"/>
    <x v="1"/>
    <x v="24"/>
    <x v="2"/>
    <x v="1"/>
    <x v="4"/>
    <x v="4"/>
    <x v="1"/>
    <x v="3"/>
    <x v="1"/>
    <x v="0"/>
    <x v="0"/>
  </r>
  <r>
    <x v="5"/>
    <x v="0"/>
    <x v="1"/>
    <x v="5"/>
    <x v="4"/>
    <x v="177"/>
    <x v="1"/>
    <x v="24"/>
    <x v="2"/>
    <x v="1"/>
    <x v="4"/>
    <x v="4"/>
    <x v="1"/>
    <x v="3"/>
    <x v="1"/>
    <x v="0"/>
    <x v="0"/>
  </r>
  <r>
    <x v="5"/>
    <x v="0"/>
    <x v="1"/>
    <x v="5"/>
    <x v="4"/>
    <x v="178"/>
    <x v="1"/>
    <x v="24"/>
    <x v="2"/>
    <x v="1"/>
    <x v="4"/>
    <x v="4"/>
    <x v="1"/>
    <x v="3"/>
    <x v="1"/>
    <x v="0"/>
    <x v="0"/>
  </r>
  <r>
    <x v="5"/>
    <x v="0"/>
    <x v="1"/>
    <x v="5"/>
    <x v="4"/>
    <x v="179"/>
    <x v="1"/>
    <x v="24"/>
    <x v="2"/>
    <x v="1"/>
    <x v="4"/>
    <x v="4"/>
    <x v="1"/>
    <x v="3"/>
    <x v="1"/>
    <x v="0"/>
    <x v="0"/>
  </r>
  <r>
    <x v="5"/>
    <x v="0"/>
    <x v="1"/>
    <x v="5"/>
    <x v="4"/>
    <x v="180"/>
    <x v="1"/>
    <x v="25"/>
    <x v="2"/>
    <x v="1"/>
    <x v="4"/>
    <x v="4"/>
    <x v="1"/>
    <x v="3"/>
    <x v="1"/>
    <x v="0"/>
    <x v="0"/>
  </r>
  <r>
    <x v="5"/>
    <x v="0"/>
    <x v="1"/>
    <x v="5"/>
    <x v="4"/>
    <x v="181"/>
    <x v="1"/>
    <x v="25"/>
    <x v="2"/>
    <x v="1"/>
    <x v="4"/>
    <x v="4"/>
    <x v="1"/>
    <x v="3"/>
    <x v="1"/>
    <x v="0"/>
    <x v="0"/>
  </r>
  <r>
    <x v="5"/>
    <x v="0"/>
    <x v="1"/>
    <x v="5"/>
    <x v="4"/>
    <x v="182"/>
    <x v="1"/>
    <x v="25"/>
    <x v="2"/>
    <x v="1"/>
    <x v="4"/>
    <x v="4"/>
    <x v="1"/>
    <x v="3"/>
    <x v="1"/>
    <x v="0"/>
    <x v="0"/>
  </r>
  <r>
    <x v="5"/>
    <x v="0"/>
    <x v="1"/>
    <x v="5"/>
    <x v="4"/>
    <x v="183"/>
    <x v="1"/>
    <x v="25"/>
    <x v="2"/>
    <x v="1"/>
    <x v="4"/>
    <x v="4"/>
    <x v="1"/>
    <x v="3"/>
    <x v="1"/>
    <x v="0"/>
    <x v="0"/>
  </r>
  <r>
    <x v="5"/>
    <x v="0"/>
    <x v="1"/>
    <x v="5"/>
    <x v="4"/>
    <x v="184"/>
    <x v="1"/>
    <x v="25"/>
    <x v="2"/>
    <x v="1"/>
    <x v="4"/>
    <x v="4"/>
    <x v="1"/>
    <x v="3"/>
    <x v="1"/>
    <x v="0"/>
    <x v="0"/>
  </r>
  <r>
    <x v="5"/>
    <x v="0"/>
    <x v="1"/>
    <x v="5"/>
    <x v="4"/>
    <x v="185"/>
    <x v="1"/>
    <x v="25"/>
    <x v="2"/>
    <x v="1"/>
    <x v="4"/>
    <x v="4"/>
    <x v="1"/>
    <x v="3"/>
    <x v="1"/>
    <x v="0"/>
    <x v="0"/>
  </r>
  <r>
    <x v="5"/>
    <x v="0"/>
    <x v="1"/>
    <x v="5"/>
    <x v="4"/>
    <x v="186"/>
    <x v="1"/>
    <x v="25"/>
    <x v="2"/>
    <x v="1"/>
    <x v="4"/>
    <x v="4"/>
    <x v="1"/>
    <x v="3"/>
    <x v="1"/>
    <x v="0"/>
    <x v="0"/>
  </r>
  <r>
    <x v="5"/>
    <x v="0"/>
    <x v="1"/>
    <x v="5"/>
    <x v="4"/>
    <x v="187"/>
    <x v="1"/>
    <x v="25"/>
    <x v="2"/>
    <x v="1"/>
    <x v="4"/>
    <x v="4"/>
    <x v="1"/>
    <x v="3"/>
    <x v="1"/>
    <x v="0"/>
    <x v="0"/>
  </r>
  <r>
    <x v="5"/>
    <x v="0"/>
    <x v="1"/>
    <x v="5"/>
    <x v="4"/>
    <x v="188"/>
    <x v="1"/>
    <x v="26"/>
    <x v="2"/>
    <x v="1"/>
    <x v="4"/>
    <x v="4"/>
    <x v="1"/>
    <x v="3"/>
    <x v="1"/>
    <x v="0"/>
    <x v="0"/>
  </r>
  <r>
    <x v="5"/>
    <x v="0"/>
    <x v="1"/>
    <x v="5"/>
    <x v="4"/>
    <x v="189"/>
    <x v="1"/>
    <x v="26"/>
    <x v="2"/>
    <x v="1"/>
    <x v="4"/>
    <x v="4"/>
    <x v="1"/>
    <x v="3"/>
    <x v="1"/>
    <x v="0"/>
    <x v="0"/>
  </r>
  <r>
    <x v="5"/>
    <x v="0"/>
    <x v="1"/>
    <x v="5"/>
    <x v="4"/>
    <x v="190"/>
    <x v="1"/>
    <x v="26"/>
    <x v="2"/>
    <x v="1"/>
    <x v="4"/>
    <x v="4"/>
    <x v="1"/>
    <x v="3"/>
    <x v="1"/>
    <x v="0"/>
    <x v="0"/>
  </r>
  <r>
    <x v="5"/>
    <x v="0"/>
    <x v="1"/>
    <x v="5"/>
    <x v="4"/>
    <x v="191"/>
    <x v="1"/>
    <x v="26"/>
    <x v="2"/>
    <x v="1"/>
    <x v="4"/>
    <x v="4"/>
    <x v="1"/>
    <x v="3"/>
    <x v="1"/>
    <x v="0"/>
    <x v="0"/>
  </r>
  <r>
    <x v="5"/>
    <x v="0"/>
    <x v="1"/>
    <x v="5"/>
    <x v="4"/>
    <x v="192"/>
    <x v="1"/>
    <x v="26"/>
    <x v="2"/>
    <x v="1"/>
    <x v="4"/>
    <x v="4"/>
    <x v="1"/>
    <x v="3"/>
    <x v="1"/>
    <x v="0"/>
    <x v="0"/>
  </r>
  <r>
    <x v="5"/>
    <x v="0"/>
    <x v="1"/>
    <x v="5"/>
    <x v="4"/>
    <x v="193"/>
    <x v="1"/>
    <x v="26"/>
    <x v="2"/>
    <x v="1"/>
    <x v="4"/>
    <x v="4"/>
    <x v="1"/>
    <x v="3"/>
    <x v="1"/>
    <x v="0"/>
    <x v="0"/>
  </r>
  <r>
    <x v="5"/>
    <x v="0"/>
    <x v="1"/>
    <x v="5"/>
    <x v="4"/>
    <x v="194"/>
    <x v="1"/>
    <x v="26"/>
    <x v="2"/>
    <x v="1"/>
    <x v="4"/>
    <x v="4"/>
    <x v="1"/>
    <x v="3"/>
    <x v="1"/>
    <x v="0"/>
    <x v="0"/>
  </r>
  <r>
    <x v="5"/>
    <x v="0"/>
    <x v="1"/>
    <x v="5"/>
    <x v="4"/>
    <x v="195"/>
    <x v="1"/>
    <x v="27"/>
    <x v="2"/>
    <x v="1"/>
    <x v="4"/>
    <x v="4"/>
    <x v="1"/>
    <x v="3"/>
    <x v="1"/>
    <x v="0"/>
    <x v="0"/>
  </r>
  <r>
    <x v="5"/>
    <x v="0"/>
    <x v="1"/>
    <x v="5"/>
    <x v="4"/>
    <x v="196"/>
    <x v="1"/>
    <x v="27"/>
    <x v="2"/>
    <x v="1"/>
    <x v="4"/>
    <x v="4"/>
    <x v="1"/>
    <x v="3"/>
    <x v="1"/>
    <x v="0"/>
    <x v="0"/>
  </r>
  <r>
    <x v="5"/>
    <x v="0"/>
    <x v="1"/>
    <x v="5"/>
    <x v="4"/>
    <x v="197"/>
    <x v="1"/>
    <x v="27"/>
    <x v="2"/>
    <x v="1"/>
    <x v="4"/>
    <x v="4"/>
    <x v="1"/>
    <x v="3"/>
    <x v="1"/>
    <x v="0"/>
    <x v="0"/>
  </r>
  <r>
    <x v="5"/>
    <x v="0"/>
    <x v="1"/>
    <x v="5"/>
    <x v="4"/>
    <x v="198"/>
    <x v="1"/>
    <x v="27"/>
    <x v="2"/>
    <x v="1"/>
    <x v="4"/>
    <x v="4"/>
    <x v="1"/>
    <x v="3"/>
    <x v="1"/>
    <x v="0"/>
    <x v="0"/>
  </r>
  <r>
    <x v="5"/>
    <x v="0"/>
    <x v="1"/>
    <x v="5"/>
    <x v="4"/>
    <x v="199"/>
    <x v="1"/>
    <x v="27"/>
    <x v="2"/>
    <x v="1"/>
    <x v="4"/>
    <x v="4"/>
    <x v="1"/>
    <x v="3"/>
    <x v="1"/>
    <x v="0"/>
    <x v="0"/>
  </r>
  <r>
    <x v="5"/>
    <x v="0"/>
    <x v="1"/>
    <x v="5"/>
    <x v="4"/>
    <x v="200"/>
    <x v="1"/>
    <x v="27"/>
    <x v="2"/>
    <x v="1"/>
    <x v="4"/>
    <x v="4"/>
    <x v="1"/>
    <x v="3"/>
    <x v="1"/>
    <x v="0"/>
    <x v="0"/>
  </r>
  <r>
    <x v="5"/>
    <x v="0"/>
    <x v="1"/>
    <x v="5"/>
    <x v="4"/>
    <x v="201"/>
    <x v="1"/>
    <x v="27"/>
    <x v="2"/>
    <x v="1"/>
    <x v="4"/>
    <x v="4"/>
    <x v="1"/>
    <x v="3"/>
    <x v="1"/>
    <x v="0"/>
    <x v="0"/>
  </r>
  <r>
    <x v="5"/>
    <x v="0"/>
    <x v="1"/>
    <x v="5"/>
    <x v="4"/>
    <x v="202"/>
    <x v="1"/>
    <x v="27"/>
    <x v="2"/>
    <x v="1"/>
    <x v="4"/>
    <x v="4"/>
    <x v="1"/>
    <x v="3"/>
    <x v="1"/>
    <x v="0"/>
    <x v="0"/>
  </r>
  <r>
    <x v="5"/>
    <x v="0"/>
    <x v="1"/>
    <x v="5"/>
    <x v="4"/>
    <x v="203"/>
    <x v="1"/>
    <x v="28"/>
    <x v="2"/>
    <x v="1"/>
    <x v="4"/>
    <x v="4"/>
    <x v="1"/>
    <x v="3"/>
    <x v="1"/>
    <x v="0"/>
    <x v="0"/>
  </r>
  <r>
    <x v="5"/>
    <x v="0"/>
    <x v="1"/>
    <x v="5"/>
    <x v="4"/>
    <x v="204"/>
    <x v="1"/>
    <x v="28"/>
    <x v="2"/>
    <x v="1"/>
    <x v="4"/>
    <x v="4"/>
    <x v="1"/>
    <x v="3"/>
    <x v="1"/>
    <x v="0"/>
    <x v="0"/>
  </r>
  <r>
    <x v="5"/>
    <x v="0"/>
    <x v="1"/>
    <x v="5"/>
    <x v="4"/>
    <x v="205"/>
    <x v="1"/>
    <x v="28"/>
    <x v="2"/>
    <x v="1"/>
    <x v="4"/>
    <x v="4"/>
    <x v="1"/>
    <x v="3"/>
    <x v="1"/>
    <x v="0"/>
    <x v="0"/>
  </r>
  <r>
    <x v="5"/>
    <x v="0"/>
    <x v="1"/>
    <x v="5"/>
    <x v="4"/>
    <x v="206"/>
    <x v="1"/>
    <x v="28"/>
    <x v="2"/>
    <x v="1"/>
    <x v="4"/>
    <x v="4"/>
    <x v="1"/>
    <x v="3"/>
    <x v="1"/>
    <x v="0"/>
    <x v="0"/>
  </r>
  <r>
    <x v="5"/>
    <x v="0"/>
    <x v="1"/>
    <x v="5"/>
    <x v="4"/>
    <x v="207"/>
    <x v="1"/>
    <x v="28"/>
    <x v="2"/>
    <x v="1"/>
    <x v="4"/>
    <x v="4"/>
    <x v="1"/>
    <x v="3"/>
    <x v="1"/>
    <x v="0"/>
    <x v="0"/>
  </r>
  <r>
    <x v="5"/>
    <x v="0"/>
    <x v="1"/>
    <x v="5"/>
    <x v="4"/>
    <x v="208"/>
    <x v="1"/>
    <x v="28"/>
    <x v="2"/>
    <x v="1"/>
    <x v="4"/>
    <x v="4"/>
    <x v="1"/>
    <x v="3"/>
    <x v="1"/>
    <x v="0"/>
    <x v="0"/>
  </r>
  <r>
    <x v="5"/>
    <x v="0"/>
    <x v="1"/>
    <x v="5"/>
    <x v="4"/>
    <x v="209"/>
    <x v="1"/>
    <x v="28"/>
    <x v="2"/>
    <x v="1"/>
    <x v="4"/>
    <x v="4"/>
    <x v="1"/>
    <x v="3"/>
    <x v="1"/>
    <x v="0"/>
    <x v="0"/>
  </r>
  <r>
    <x v="5"/>
    <x v="0"/>
    <x v="1"/>
    <x v="5"/>
    <x v="4"/>
    <x v="210"/>
    <x v="1"/>
    <x v="28"/>
    <x v="2"/>
    <x v="1"/>
    <x v="4"/>
    <x v="4"/>
    <x v="1"/>
    <x v="3"/>
    <x v="1"/>
    <x v="0"/>
    <x v="0"/>
  </r>
  <r>
    <x v="5"/>
    <x v="0"/>
    <x v="1"/>
    <x v="5"/>
    <x v="4"/>
    <x v="211"/>
    <x v="1"/>
    <x v="28"/>
    <x v="2"/>
    <x v="1"/>
    <x v="4"/>
    <x v="4"/>
    <x v="1"/>
    <x v="3"/>
    <x v="1"/>
    <x v="0"/>
    <x v="0"/>
  </r>
  <r>
    <x v="5"/>
    <x v="0"/>
    <x v="1"/>
    <x v="5"/>
    <x v="4"/>
    <x v="212"/>
    <x v="1"/>
    <x v="28"/>
    <x v="2"/>
    <x v="1"/>
    <x v="4"/>
    <x v="4"/>
    <x v="1"/>
    <x v="3"/>
    <x v="1"/>
    <x v="0"/>
    <x v="0"/>
  </r>
  <r>
    <x v="5"/>
    <x v="0"/>
    <x v="1"/>
    <x v="5"/>
    <x v="4"/>
    <x v="213"/>
    <x v="1"/>
    <x v="28"/>
    <x v="2"/>
    <x v="1"/>
    <x v="4"/>
    <x v="4"/>
    <x v="1"/>
    <x v="3"/>
    <x v="1"/>
    <x v="0"/>
    <x v="0"/>
  </r>
  <r>
    <x v="5"/>
    <x v="0"/>
    <x v="1"/>
    <x v="5"/>
    <x v="4"/>
    <x v="214"/>
    <x v="1"/>
    <x v="28"/>
    <x v="2"/>
    <x v="1"/>
    <x v="4"/>
    <x v="4"/>
    <x v="1"/>
    <x v="3"/>
    <x v="1"/>
    <x v="0"/>
    <x v="0"/>
  </r>
  <r>
    <x v="5"/>
    <x v="0"/>
    <x v="1"/>
    <x v="5"/>
    <x v="4"/>
    <x v="209"/>
    <x v="1"/>
    <x v="28"/>
    <x v="2"/>
    <x v="1"/>
    <x v="4"/>
    <x v="4"/>
    <x v="1"/>
    <x v="3"/>
    <x v="1"/>
    <x v="0"/>
    <x v="0"/>
  </r>
  <r>
    <x v="5"/>
    <x v="0"/>
    <x v="1"/>
    <x v="5"/>
    <x v="4"/>
    <x v="215"/>
    <x v="1"/>
    <x v="29"/>
    <x v="2"/>
    <x v="1"/>
    <x v="4"/>
    <x v="4"/>
    <x v="1"/>
    <x v="3"/>
    <x v="1"/>
    <x v="0"/>
    <x v="0"/>
  </r>
  <r>
    <x v="5"/>
    <x v="0"/>
    <x v="1"/>
    <x v="5"/>
    <x v="4"/>
    <x v="216"/>
    <x v="1"/>
    <x v="29"/>
    <x v="2"/>
    <x v="1"/>
    <x v="4"/>
    <x v="4"/>
    <x v="1"/>
    <x v="3"/>
    <x v="1"/>
    <x v="0"/>
    <x v="0"/>
  </r>
  <r>
    <x v="5"/>
    <x v="0"/>
    <x v="1"/>
    <x v="5"/>
    <x v="4"/>
    <x v="217"/>
    <x v="1"/>
    <x v="29"/>
    <x v="2"/>
    <x v="1"/>
    <x v="4"/>
    <x v="4"/>
    <x v="1"/>
    <x v="3"/>
    <x v="1"/>
    <x v="0"/>
    <x v="0"/>
  </r>
  <r>
    <x v="5"/>
    <x v="0"/>
    <x v="1"/>
    <x v="5"/>
    <x v="4"/>
    <x v="218"/>
    <x v="1"/>
    <x v="29"/>
    <x v="2"/>
    <x v="1"/>
    <x v="4"/>
    <x v="4"/>
    <x v="1"/>
    <x v="3"/>
    <x v="1"/>
    <x v="0"/>
    <x v="0"/>
  </r>
  <r>
    <x v="5"/>
    <x v="0"/>
    <x v="1"/>
    <x v="5"/>
    <x v="4"/>
    <x v="219"/>
    <x v="1"/>
    <x v="29"/>
    <x v="2"/>
    <x v="1"/>
    <x v="4"/>
    <x v="4"/>
    <x v="1"/>
    <x v="3"/>
    <x v="1"/>
    <x v="0"/>
    <x v="0"/>
  </r>
  <r>
    <x v="5"/>
    <x v="0"/>
    <x v="1"/>
    <x v="5"/>
    <x v="4"/>
    <x v="220"/>
    <x v="1"/>
    <x v="29"/>
    <x v="2"/>
    <x v="1"/>
    <x v="4"/>
    <x v="4"/>
    <x v="1"/>
    <x v="3"/>
    <x v="1"/>
    <x v="0"/>
    <x v="0"/>
  </r>
  <r>
    <x v="6"/>
    <x v="0"/>
    <x v="0"/>
    <x v="5"/>
    <x v="4"/>
    <x v="0"/>
    <x v="1"/>
    <x v="0"/>
    <x v="0"/>
    <x v="1"/>
    <x v="4"/>
    <x v="4"/>
    <x v="1"/>
    <x v="3"/>
    <x v="1"/>
    <x v="0"/>
    <x v="0"/>
  </r>
  <r>
    <x v="6"/>
    <x v="0"/>
    <x v="0"/>
    <x v="5"/>
    <x v="4"/>
    <x v="1"/>
    <x v="1"/>
    <x v="1"/>
    <x v="1"/>
    <x v="1"/>
    <x v="4"/>
    <x v="4"/>
    <x v="1"/>
    <x v="3"/>
    <x v="1"/>
    <x v="0"/>
    <x v="0"/>
  </r>
  <r>
    <x v="6"/>
    <x v="0"/>
    <x v="0"/>
    <x v="5"/>
    <x v="4"/>
    <x v="2"/>
    <x v="1"/>
    <x v="1"/>
    <x v="1"/>
    <x v="1"/>
    <x v="4"/>
    <x v="4"/>
    <x v="1"/>
    <x v="3"/>
    <x v="1"/>
    <x v="0"/>
    <x v="0"/>
  </r>
  <r>
    <x v="6"/>
    <x v="0"/>
    <x v="0"/>
    <x v="5"/>
    <x v="4"/>
    <x v="3"/>
    <x v="1"/>
    <x v="2"/>
    <x v="2"/>
    <x v="1"/>
    <x v="4"/>
    <x v="4"/>
    <x v="1"/>
    <x v="3"/>
    <x v="1"/>
    <x v="0"/>
    <x v="0"/>
  </r>
  <r>
    <x v="6"/>
    <x v="0"/>
    <x v="0"/>
    <x v="5"/>
    <x v="4"/>
    <x v="4"/>
    <x v="1"/>
    <x v="2"/>
    <x v="2"/>
    <x v="1"/>
    <x v="4"/>
    <x v="4"/>
    <x v="1"/>
    <x v="3"/>
    <x v="1"/>
    <x v="0"/>
    <x v="0"/>
  </r>
  <r>
    <x v="6"/>
    <x v="0"/>
    <x v="0"/>
    <x v="5"/>
    <x v="4"/>
    <x v="5"/>
    <x v="1"/>
    <x v="2"/>
    <x v="2"/>
    <x v="1"/>
    <x v="4"/>
    <x v="4"/>
    <x v="1"/>
    <x v="3"/>
    <x v="1"/>
    <x v="0"/>
    <x v="0"/>
  </r>
  <r>
    <x v="6"/>
    <x v="0"/>
    <x v="0"/>
    <x v="5"/>
    <x v="4"/>
    <x v="6"/>
    <x v="1"/>
    <x v="2"/>
    <x v="2"/>
    <x v="1"/>
    <x v="4"/>
    <x v="4"/>
    <x v="1"/>
    <x v="3"/>
    <x v="1"/>
    <x v="0"/>
    <x v="0"/>
  </r>
  <r>
    <x v="6"/>
    <x v="0"/>
    <x v="0"/>
    <x v="5"/>
    <x v="4"/>
    <x v="7"/>
    <x v="1"/>
    <x v="3"/>
    <x v="2"/>
    <x v="1"/>
    <x v="4"/>
    <x v="4"/>
    <x v="1"/>
    <x v="3"/>
    <x v="1"/>
    <x v="0"/>
    <x v="0"/>
  </r>
  <r>
    <x v="6"/>
    <x v="0"/>
    <x v="0"/>
    <x v="5"/>
    <x v="4"/>
    <x v="8"/>
    <x v="1"/>
    <x v="3"/>
    <x v="2"/>
    <x v="1"/>
    <x v="4"/>
    <x v="4"/>
    <x v="1"/>
    <x v="3"/>
    <x v="1"/>
    <x v="0"/>
    <x v="0"/>
  </r>
  <r>
    <x v="6"/>
    <x v="0"/>
    <x v="0"/>
    <x v="5"/>
    <x v="4"/>
    <x v="9"/>
    <x v="1"/>
    <x v="3"/>
    <x v="2"/>
    <x v="1"/>
    <x v="4"/>
    <x v="4"/>
    <x v="1"/>
    <x v="3"/>
    <x v="1"/>
    <x v="0"/>
    <x v="0"/>
  </r>
  <r>
    <x v="6"/>
    <x v="0"/>
    <x v="0"/>
    <x v="5"/>
    <x v="4"/>
    <x v="10"/>
    <x v="1"/>
    <x v="3"/>
    <x v="2"/>
    <x v="1"/>
    <x v="4"/>
    <x v="4"/>
    <x v="1"/>
    <x v="3"/>
    <x v="1"/>
    <x v="0"/>
    <x v="0"/>
  </r>
  <r>
    <x v="6"/>
    <x v="0"/>
    <x v="0"/>
    <x v="5"/>
    <x v="4"/>
    <x v="11"/>
    <x v="1"/>
    <x v="3"/>
    <x v="2"/>
    <x v="1"/>
    <x v="4"/>
    <x v="4"/>
    <x v="1"/>
    <x v="3"/>
    <x v="1"/>
    <x v="0"/>
    <x v="0"/>
  </r>
  <r>
    <x v="6"/>
    <x v="0"/>
    <x v="0"/>
    <x v="5"/>
    <x v="4"/>
    <x v="12"/>
    <x v="1"/>
    <x v="3"/>
    <x v="2"/>
    <x v="1"/>
    <x v="4"/>
    <x v="4"/>
    <x v="1"/>
    <x v="3"/>
    <x v="1"/>
    <x v="0"/>
    <x v="0"/>
  </r>
  <r>
    <x v="6"/>
    <x v="0"/>
    <x v="0"/>
    <x v="5"/>
    <x v="4"/>
    <x v="13"/>
    <x v="1"/>
    <x v="3"/>
    <x v="2"/>
    <x v="1"/>
    <x v="4"/>
    <x v="4"/>
    <x v="1"/>
    <x v="3"/>
    <x v="1"/>
    <x v="0"/>
    <x v="0"/>
  </r>
  <r>
    <x v="6"/>
    <x v="0"/>
    <x v="0"/>
    <x v="5"/>
    <x v="4"/>
    <x v="14"/>
    <x v="1"/>
    <x v="3"/>
    <x v="2"/>
    <x v="1"/>
    <x v="4"/>
    <x v="4"/>
    <x v="1"/>
    <x v="3"/>
    <x v="1"/>
    <x v="0"/>
    <x v="0"/>
  </r>
  <r>
    <x v="6"/>
    <x v="0"/>
    <x v="0"/>
    <x v="5"/>
    <x v="4"/>
    <x v="15"/>
    <x v="1"/>
    <x v="4"/>
    <x v="2"/>
    <x v="1"/>
    <x v="4"/>
    <x v="4"/>
    <x v="1"/>
    <x v="3"/>
    <x v="1"/>
    <x v="0"/>
    <x v="0"/>
  </r>
  <r>
    <x v="6"/>
    <x v="0"/>
    <x v="0"/>
    <x v="5"/>
    <x v="4"/>
    <x v="16"/>
    <x v="1"/>
    <x v="4"/>
    <x v="2"/>
    <x v="1"/>
    <x v="4"/>
    <x v="4"/>
    <x v="1"/>
    <x v="3"/>
    <x v="1"/>
    <x v="0"/>
    <x v="0"/>
  </r>
  <r>
    <x v="6"/>
    <x v="0"/>
    <x v="0"/>
    <x v="5"/>
    <x v="4"/>
    <x v="17"/>
    <x v="1"/>
    <x v="4"/>
    <x v="2"/>
    <x v="1"/>
    <x v="4"/>
    <x v="4"/>
    <x v="1"/>
    <x v="3"/>
    <x v="1"/>
    <x v="0"/>
    <x v="0"/>
  </r>
  <r>
    <x v="6"/>
    <x v="0"/>
    <x v="0"/>
    <x v="5"/>
    <x v="4"/>
    <x v="18"/>
    <x v="1"/>
    <x v="4"/>
    <x v="2"/>
    <x v="1"/>
    <x v="4"/>
    <x v="4"/>
    <x v="1"/>
    <x v="3"/>
    <x v="1"/>
    <x v="0"/>
    <x v="0"/>
  </r>
  <r>
    <x v="6"/>
    <x v="0"/>
    <x v="0"/>
    <x v="5"/>
    <x v="4"/>
    <x v="19"/>
    <x v="1"/>
    <x v="4"/>
    <x v="2"/>
    <x v="1"/>
    <x v="4"/>
    <x v="4"/>
    <x v="1"/>
    <x v="3"/>
    <x v="1"/>
    <x v="0"/>
    <x v="0"/>
  </r>
  <r>
    <x v="6"/>
    <x v="0"/>
    <x v="0"/>
    <x v="5"/>
    <x v="4"/>
    <x v="20"/>
    <x v="1"/>
    <x v="4"/>
    <x v="2"/>
    <x v="1"/>
    <x v="4"/>
    <x v="4"/>
    <x v="1"/>
    <x v="3"/>
    <x v="1"/>
    <x v="0"/>
    <x v="0"/>
  </r>
  <r>
    <x v="6"/>
    <x v="0"/>
    <x v="0"/>
    <x v="5"/>
    <x v="4"/>
    <x v="21"/>
    <x v="1"/>
    <x v="4"/>
    <x v="2"/>
    <x v="1"/>
    <x v="4"/>
    <x v="4"/>
    <x v="1"/>
    <x v="3"/>
    <x v="1"/>
    <x v="0"/>
    <x v="0"/>
  </r>
  <r>
    <x v="6"/>
    <x v="0"/>
    <x v="0"/>
    <x v="5"/>
    <x v="4"/>
    <x v="22"/>
    <x v="1"/>
    <x v="4"/>
    <x v="2"/>
    <x v="1"/>
    <x v="4"/>
    <x v="4"/>
    <x v="1"/>
    <x v="3"/>
    <x v="1"/>
    <x v="0"/>
    <x v="0"/>
  </r>
  <r>
    <x v="6"/>
    <x v="0"/>
    <x v="0"/>
    <x v="5"/>
    <x v="4"/>
    <x v="23"/>
    <x v="1"/>
    <x v="5"/>
    <x v="2"/>
    <x v="1"/>
    <x v="4"/>
    <x v="4"/>
    <x v="1"/>
    <x v="3"/>
    <x v="1"/>
    <x v="0"/>
    <x v="0"/>
  </r>
  <r>
    <x v="6"/>
    <x v="0"/>
    <x v="0"/>
    <x v="5"/>
    <x v="4"/>
    <x v="24"/>
    <x v="1"/>
    <x v="5"/>
    <x v="2"/>
    <x v="1"/>
    <x v="4"/>
    <x v="4"/>
    <x v="1"/>
    <x v="3"/>
    <x v="1"/>
    <x v="0"/>
    <x v="0"/>
  </r>
  <r>
    <x v="6"/>
    <x v="0"/>
    <x v="0"/>
    <x v="5"/>
    <x v="4"/>
    <x v="25"/>
    <x v="1"/>
    <x v="5"/>
    <x v="2"/>
    <x v="1"/>
    <x v="4"/>
    <x v="4"/>
    <x v="1"/>
    <x v="3"/>
    <x v="1"/>
    <x v="0"/>
    <x v="0"/>
  </r>
  <r>
    <x v="6"/>
    <x v="0"/>
    <x v="0"/>
    <x v="5"/>
    <x v="4"/>
    <x v="26"/>
    <x v="1"/>
    <x v="5"/>
    <x v="2"/>
    <x v="1"/>
    <x v="4"/>
    <x v="4"/>
    <x v="1"/>
    <x v="3"/>
    <x v="1"/>
    <x v="0"/>
    <x v="0"/>
  </r>
  <r>
    <x v="6"/>
    <x v="0"/>
    <x v="0"/>
    <x v="5"/>
    <x v="4"/>
    <x v="27"/>
    <x v="1"/>
    <x v="5"/>
    <x v="2"/>
    <x v="1"/>
    <x v="4"/>
    <x v="4"/>
    <x v="1"/>
    <x v="3"/>
    <x v="1"/>
    <x v="0"/>
    <x v="0"/>
  </r>
  <r>
    <x v="6"/>
    <x v="0"/>
    <x v="0"/>
    <x v="5"/>
    <x v="4"/>
    <x v="28"/>
    <x v="1"/>
    <x v="5"/>
    <x v="2"/>
    <x v="1"/>
    <x v="4"/>
    <x v="4"/>
    <x v="1"/>
    <x v="3"/>
    <x v="1"/>
    <x v="0"/>
    <x v="0"/>
  </r>
  <r>
    <x v="6"/>
    <x v="0"/>
    <x v="0"/>
    <x v="5"/>
    <x v="4"/>
    <x v="29"/>
    <x v="1"/>
    <x v="5"/>
    <x v="2"/>
    <x v="1"/>
    <x v="4"/>
    <x v="4"/>
    <x v="1"/>
    <x v="3"/>
    <x v="1"/>
    <x v="0"/>
    <x v="0"/>
  </r>
  <r>
    <x v="6"/>
    <x v="0"/>
    <x v="0"/>
    <x v="5"/>
    <x v="4"/>
    <x v="30"/>
    <x v="1"/>
    <x v="5"/>
    <x v="2"/>
    <x v="1"/>
    <x v="4"/>
    <x v="4"/>
    <x v="1"/>
    <x v="3"/>
    <x v="1"/>
    <x v="0"/>
    <x v="0"/>
  </r>
  <r>
    <x v="6"/>
    <x v="0"/>
    <x v="0"/>
    <x v="5"/>
    <x v="4"/>
    <x v="31"/>
    <x v="1"/>
    <x v="6"/>
    <x v="2"/>
    <x v="1"/>
    <x v="4"/>
    <x v="4"/>
    <x v="1"/>
    <x v="3"/>
    <x v="1"/>
    <x v="0"/>
    <x v="0"/>
  </r>
  <r>
    <x v="6"/>
    <x v="0"/>
    <x v="0"/>
    <x v="5"/>
    <x v="4"/>
    <x v="32"/>
    <x v="1"/>
    <x v="6"/>
    <x v="2"/>
    <x v="1"/>
    <x v="4"/>
    <x v="4"/>
    <x v="1"/>
    <x v="3"/>
    <x v="1"/>
    <x v="0"/>
    <x v="0"/>
  </r>
  <r>
    <x v="6"/>
    <x v="0"/>
    <x v="0"/>
    <x v="5"/>
    <x v="4"/>
    <x v="33"/>
    <x v="1"/>
    <x v="6"/>
    <x v="2"/>
    <x v="1"/>
    <x v="4"/>
    <x v="4"/>
    <x v="1"/>
    <x v="3"/>
    <x v="1"/>
    <x v="0"/>
    <x v="0"/>
  </r>
  <r>
    <x v="6"/>
    <x v="0"/>
    <x v="0"/>
    <x v="5"/>
    <x v="4"/>
    <x v="34"/>
    <x v="1"/>
    <x v="6"/>
    <x v="2"/>
    <x v="1"/>
    <x v="4"/>
    <x v="4"/>
    <x v="1"/>
    <x v="3"/>
    <x v="1"/>
    <x v="0"/>
    <x v="0"/>
  </r>
  <r>
    <x v="6"/>
    <x v="0"/>
    <x v="0"/>
    <x v="5"/>
    <x v="4"/>
    <x v="35"/>
    <x v="1"/>
    <x v="6"/>
    <x v="2"/>
    <x v="1"/>
    <x v="4"/>
    <x v="4"/>
    <x v="1"/>
    <x v="3"/>
    <x v="1"/>
    <x v="0"/>
    <x v="0"/>
  </r>
  <r>
    <x v="6"/>
    <x v="0"/>
    <x v="0"/>
    <x v="5"/>
    <x v="4"/>
    <x v="36"/>
    <x v="1"/>
    <x v="6"/>
    <x v="2"/>
    <x v="1"/>
    <x v="4"/>
    <x v="4"/>
    <x v="1"/>
    <x v="3"/>
    <x v="1"/>
    <x v="0"/>
    <x v="0"/>
  </r>
  <r>
    <x v="6"/>
    <x v="0"/>
    <x v="0"/>
    <x v="5"/>
    <x v="4"/>
    <x v="37"/>
    <x v="1"/>
    <x v="6"/>
    <x v="2"/>
    <x v="1"/>
    <x v="4"/>
    <x v="4"/>
    <x v="1"/>
    <x v="3"/>
    <x v="1"/>
    <x v="0"/>
    <x v="0"/>
  </r>
  <r>
    <x v="6"/>
    <x v="0"/>
    <x v="0"/>
    <x v="5"/>
    <x v="4"/>
    <x v="38"/>
    <x v="1"/>
    <x v="6"/>
    <x v="2"/>
    <x v="1"/>
    <x v="4"/>
    <x v="4"/>
    <x v="1"/>
    <x v="3"/>
    <x v="1"/>
    <x v="0"/>
    <x v="0"/>
  </r>
  <r>
    <x v="6"/>
    <x v="0"/>
    <x v="0"/>
    <x v="5"/>
    <x v="4"/>
    <x v="39"/>
    <x v="1"/>
    <x v="7"/>
    <x v="2"/>
    <x v="1"/>
    <x v="4"/>
    <x v="4"/>
    <x v="1"/>
    <x v="3"/>
    <x v="1"/>
    <x v="0"/>
    <x v="0"/>
  </r>
  <r>
    <x v="6"/>
    <x v="0"/>
    <x v="0"/>
    <x v="5"/>
    <x v="4"/>
    <x v="40"/>
    <x v="1"/>
    <x v="7"/>
    <x v="2"/>
    <x v="1"/>
    <x v="4"/>
    <x v="4"/>
    <x v="1"/>
    <x v="3"/>
    <x v="1"/>
    <x v="0"/>
    <x v="0"/>
  </r>
  <r>
    <x v="6"/>
    <x v="0"/>
    <x v="0"/>
    <x v="5"/>
    <x v="4"/>
    <x v="41"/>
    <x v="1"/>
    <x v="7"/>
    <x v="2"/>
    <x v="1"/>
    <x v="4"/>
    <x v="4"/>
    <x v="1"/>
    <x v="3"/>
    <x v="1"/>
    <x v="0"/>
    <x v="0"/>
  </r>
  <r>
    <x v="6"/>
    <x v="0"/>
    <x v="0"/>
    <x v="5"/>
    <x v="4"/>
    <x v="42"/>
    <x v="1"/>
    <x v="7"/>
    <x v="2"/>
    <x v="1"/>
    <x v="4"/>
    <x v="4"/>
    <x v="1"/>
    <x v="3"/>
    <x v="1"/>
    <x v="0"/>
    <x v="0"/>
  </r>
  <r>
    <x v="6"/>
    <x v="0"/>
    <x v="0"/>
    <x v="5"/>
    <x v="4"/>
    <x v="43"/>
    <x v="1"/>
    <x v="7"/>
    <x v="2"/>
    <x v="1"/>
    <x v="4"/>
    <x v="4"/>
    <x v="1"/>
    <x v="3"/>
    <x v="1"/>
    <x v="0"/>
    <x v="0"/>
  </r>
  <r>
    <x v="6"/>
    <x v="0"/>
    <x v="0"/>
    <x v="5"/>
    <x v="4"/>
    <x v="44"/>
    <x v="1"/>
    <x v="7"/>
    <x v="2"/>
    <x v="1"/>
    <x v="4"/>
    <x v="4"/>
    <x v="1"/>
    <x v="3"/>
    <x v="1"/>
    <x v="0"/>
    <x v="0"/>
  </r>
  <r>
    <x v="6"/>
    <x v="0"/>
    <x v="0"/>
    <x v="5"/>
    <x v="4"/>
    <x v="45"/>
    <x v="1"/>
    <x v="7"/>
    <x v="2"/>
    <x v="1"/>
    <x v="4"/>
    <x v="4"/>
    <x v="1"/>
    <x v="3"/>
    <x v="1"/>
    <x v="0"/>
    <x v="0"/>
  </r>
  <r>
    <x v="6"/>
    <x v="0"/>
    <x v="0"/>
    <x v="5"/>
    <x v="4"/>
    <x v="46"/>
    <x v="1"/>
    <x v="7"/>
    <x v="2"/>
    <x v="1"/>
    <x v="4"/>
    <x v="4"/>
    <x v="1"/>
    <x v="3"/>
    <x v="1"/>
    <x v="0"/>
    <x v="0"/>
  </r>
  <r>
    <x v="6"/>
    <x v="0"/>
    <x v="0"/>
    <x v="5"/>
    <x v="4"/>
    <x v="47"/>
    <x v="1"/>
    <x v="8"/>
    <x v="2"/>
    <x v="1"/>
    <x v="4"/>
    <x v="4"/>
    <x v="1"/>
    <x v="3"/>
    <x v="1"/>
    <x v="0"/>
    <x v="0"/>
  </r>
  <r>
    <x v="6"/>
    <x v="0"/>
    <x v="0"/>
    <x v="5"/>
    <x v="4"/>
    <x v="48"/>
    <x v="1"/>
    <x v="8"/>
    <x v="2"/>
    <x v="1"/>
    <x v="4"/>
    <x v="4"/>
    <x v="1"/>
    <x v="3"/>
    <x v="1"/>
    <x v="0"/>
    <x v="0"/>
  </r>
  <r>
    <x v="6"/>
    <x v="0"/>
    <x v="0"/>
    <x v="5"/>
    <x v="4"/>
    <x v="49"/>
    <x v="1"/>
    <x v="8"/>
    <x v="2"/>
    <x v="1"/>
    <x v="4"/>
    <x v="4"/>
    <x v="1"/>
    <x v="3"/>
    <x v="1"/>
    <x v="0"/>
    <x v="0"/>
  </r>
  <r>
    <x v="6"/>
    <x v="0"/>
    <x v="0"/>
    <x v="5"/>
    <x v="4"/>
    <x v="50"/>
    <x v="1"/>
    <x v="8"/>
    <x v="2"/>
    <x v="1"/>
    <x v="4"/>
    <x v="4"/>
    <x v="1"/>
    <x v="3"/>
    <x v="1"/>
    <x v="0"/>
    <x v="0"/>
  </r>
  <r>
    <x v="6"/>
    <x v="0"/>
    <x v="0"/>
    <x v="5"/>
    <x v="4"/>
    <x v="51"/>
    <x v="1"/>
    <x v="8"/>
    <x v="2"/>
    <x v="1"/>
    <x v="4"/>
    <x v="4"/>
    <x v="1"/>
    <x v="3"/>
    <x v="1"/>
    <x v="0"/>
    <x v="0"/>
  </r>
  <r>
    <x v="6"/>
    <x v="0"/>
    <x v="0"/>
    <x v="5"/>
    <x v="4"/>
    <x v="52"/>
    <x v="1"/>
    <x v="8"/>
    <x v="2"/>
    <x v="1"/>
    <x v="4"/>
    <x v="4"/>
    <x v="1"/>
    <x v="3"/>
    <x v="1"/>
    <x v="0"/>
    <x v="0"/>
  </r>
  <r>
    <x v="6"/>
    <x v="0"/>
    <x v="0"/>
    <x v="5"/>
    <x v="4"/>
    <x v="53"/>
    <x v="1"/>
    <x v="8"/>
    <x v="2"/>
    <x v="1"/>
    <x v="4"/>
    <x v="4"/>
    <x v="1"/>
    <x v="3"/>
    <x v="1"/>
    <x v="0"/>
    <x v="0"/>
  </r>
  <r>
    <x v="6"/>
    <x v="0"/>
    <x v="0"/>
    <x v="5"/>
    <x v="4"/>
    <x v="54"/>
    <x v="1"/>
    <x v="8"/>
    <x v="2"/>
    <x v="1"/>
    <x v="4"/>
    <x v="4"/>
    <x v="1"/>
    <x v="3"/>
    <x v="1"/>
    <x v="0"/>
    <x v="0"/>
  </r>
  <r>
    <x v="6"/>
    <x v="0"/>
    <x v="0"/>
    <x v="5"/>
    <x v="4"/>
    <x v="55"/>
    <x v="1"/>
    <x v="9"/>
    <x v="2"/>
    <x v="1"/>
    <x v="4"/>
    <x v="4"/>
    <x v="1"/>
    <x v="3"/>
    <x v="1"/>
    <x v="0"/>
    <x v="0"/>
  </r>
  <r>
    <x v="6"/>
    <x v="0"/>
    <x v="0"/>
    <x v="5"/>
    <x v="4"/>
    <x v="56"/>
    <x v="1"/>
    <x v="9"/>
    <x v="2"/>
    <x v="1"/>
    <x v="4"/>
    <x v="4"/>
    <x v="1"/>
    <x v="3"/>
    <x v="1"/>
    <x v="0"/>
    <x v="0"/>
  </r>
  <r>
    <x v="6"/>
    <x v="0"/>
    <x v="0"/>
    <x v="5"/>
    <x v="4"/>
    <x v="57"/>
    <x v="1"/>
    <x v="9"/>
    <x v="2"/>
    <x v="1"/>
    <x v="4"/>
    <x v="4"/>
    <x v="1"/>
    <x v="3"/>
    <x v="1"/>
    <x v="0"/>
    <x v="0"/>
  </r>
  <r>
    <x v="6"/>
    <x v="0"/>
    <x v="0"/>
    <x v="5"/>
    <x v="4"/>
    <x v="58"/>
    <x v="1"/>
    <x v="9"/>
    <x v="2"/>
    <x v="1"/>
    <x v="4"/>
    <x v="4"/>
    <x v="1"/>
    <x v="3"/>
    <x v="1"/>
    <x v="0"/>
    <x v="0"/>
  </r>
  <r>
    <x v="6"/>
    <x v="0"/>
    <x v="0"/>
    <x v="5"/>
    <x v="4"/>
    <x v="59"/>
    <x v="1"/>
    <x v="9"/>
    <x v="2"/>
    <x v="1"/>
    <x v="4"/>
    <x v="4"/>
    <x v="1"/>
    <x v="3"/>
    <x v="1"/>
    <x v="0"/>
    <x v="0"/>
  </r>
  <r>
    <x v="6"/>
    <x v="0"/>
    <x v="0"/>
    <x v="5"/>
    <x v="4"/>
    <x v="60"/>
    <x v="1"/>
    <x v="9"/>
    <x v="2"/>
    <x v="1"/>
    <x v="4"/>
    <x v="4"/>
    <x v="1"/>
    <x v="3"/>
    <x v="1"/>
    <x v="0"/>
    <x v="0"/>
  </r>
  <r>
    <x v="6"/>
    <x v="0"/>
    <x v="0"/>
    <x v="5"/>
    <x v="4"/>
    <x v="61"/>
    <x v="1"/>
    <x v="9"/>
    <x v="2"/>
    <x v="1"/>
    <x v="4"/>
    <x v="4"/>
    <x v="1"/>
    <x v="3"/>
    <x v="1"/>
    <x v="0"/>
    <x v="0"/>
  </r>
  <r>
    <x v="6"/>
    <x v="0"/>
    <x v="0"/>
    <x v="5"/>
    <x v="4"/>
    <x v="62"/>
    <x v="1"/>
    <x v="9"/>
    <x v="2"/>
    <x v="1"/>
    <x v="4"/>
    <x v="4"/>
    <x v="1"/>
    <x v="3"/>
    <x v="1"/>
    <x v="0"/>
    <x v="0"/>
  </r>
  <r>
    <x v="6"/>
    <x v="0"/>
    <x v="0"/>
    <x v="5"/>
    <x v="4"/>
    <x v="63"/>
    <x v="1"/>
    <x v="10"/>
    <x v="2"/>
    <x v="1"/>
    <x v="4"/>
    <x v="4"/>
    <x v="1"/>
    <x v="3"/>
    <x v="1"/>
    <x v="0"/>
    <x v="0"/>
  </r>
  <r>
    <x v="6"/>
    <x v="0"/>
    <x v="0"/>
    <x v="5"/>
    <x v="4"/>
    <x v="64"/>
    <x v="1"/>
    <x v="10"/>
    <x v="2"/>
    <x v="1"/>
    <x v="4"/>
    <x v="4"/>
    <x v="1"/>
    <x v="3"/>
    <x v="1"/>
    <x v="0"/>
    <x v="0"/>
  </r>
  <r>
    <x v="6"/>
    <x v="0"/>
    <x v="0"/>
    <x v="5"/>
    <x v="4"/>
    <x v="65"/>
    <x v="1"/>
    <x v="10"/>
    <x v="2"/>
    <x v="1"/>
    <x v="4"/>
    <x v="4"/>
    <x v="1"/>
    <x v="3"/>
    <x v="1"/>
    <x v="0"/>
    <x v="0"/>
  </r>
  <r>
    <x v="6"/>
    <x v="0"/>
    <x v="0"/>
    <x v="5"/>
    <x v="4"/>
    <x v="66"/>
    <x v="1"/>
    <x v="10"/>
    <x v="2"/>
    <x v="1"/>
    <x v="4"/>
    <x v="4"/>
    <x v="1"/>
    <x v="3"/>
    <x v="1"/>
    <x v="0"/>
    <x v="0"/>
  </r>
  <r>
    <x v="6"/>
    <x v="0"/>
    <x v="0"/>
    <x v="5"/>
    <x v="4"/>
    <x v="67"/>
    <x v="1"/>
    <x v="10"/>
    <x v="2"/>
    <x v="1"/>
    <x v="4"/>
    <x v="4"/>
    <x v="1"/>
    <x v="3"/>
    <x v="1"/>
    <x v="0"/>
    <x v="0"/>
  </r>
  <r>
    <x v="6"/>
    <x v="0"/>
    <x v="0"/>
    <x v="5"/>
    <x v="4"/>
    <x v="68"/>
    <x v="1"/>
    <x v="10"/>
    <x v="2"/>
    <x v="1"/>
    <x v="4"/>
    <x v="4"/>
    <x v="1"/>
    <x v="3"/>
    <x v="1"/>
    <x v="0"/>
    <x v="0"/>
  </r>
  <r>
    <x v="6"/>
    <x v="0"/>
    <x v="0"/>
    <x v="5"/>
    <x v="4"/>
    <x v="69"/>
    <x v="1"/>
    <x v="10"/>
    <x v="2"/>
    <x v="1"/>
    <x v="4"/>
    <x v="4"/>
    <x v="1"/>
    <x v="3"/>
    <x v="1"/>
    <x v="0"/>
    <x v="0"/>
  </r>
  <r>
    <x v="6"/>
    <x v="0"/>
    <x v="0"/>
    <x v="5"/>
    <x v="4"/>
    <x v="70"/>
    <x v="1"/>
    <x v="10"/>
    <x v="2"/>
    <x v="1"/>
    <x v="4"/>
    <x v="4"/>
    <x v="1"/>
    <x v="3"/>
    <x v="1"/>
    <x v="0"/>
    <x v="0"/>
  </r>
  <r>
    <x v="6"/>
    <x v="0"/>
    <x v="0"/>
    <x v="5"/>
    <x v="4"/>
    <x v="71"/>
    <x v="1"/>
    <x v="11"/>
    <x v="2"/>
    <x v="1"/>
    <x v="4"/>
    <x v="4"/>
    <x v="1"/>
    <x v="3"/>
    <x v="1"/>
    <x v="0"/>
    <x v="0"/>
  </r>
  <r>
    <x v="6"/>
    <x v="0"/>
    <x v="0"/>
    <x v="5"/>
    <x v="4"/>
    <x v="72"/>
    <x v="1"/>
    <x v="11"/>
    <x v="2"/>
    <x v="1"/>
    <x v="4"/>
    <x v="4"/>
    <x v="1"/>
    <x v="3"/>
    <x v="1"/>
    <x v="0"/>
    <x v="0"/>
  </r>
  <r>
    <x v="6"/>
    <x v="0"/>
    <x v="0"/>
    <x v="5"/>
    <x v="4"/>
    <x v="73"/>
    <x v="1"/>
    <x v="11"/>
    <x v="2"/>
    <x v="1"/>
    <x v="4"/>
    <x v="4"/>
    <x v="1"/>
    <x v="3"/>
    <x v="1"/>
    <x v="0"/>
    <x v="0"/>
  </r>
  <r>
    <x v="6"/>
    <x v="0"/>
    <x v="0"/>
    <x v="5"/>
    <x v="4"/>
    <x v="74"/>
    <x v="1"/>
    <x v="11"/>
    <x v="2"/>
    <x v="1"/>
    <x v="4"/>
    <x v="4"/>
    <x v="1"/>
    <x v="3"/>
    <x v="1"/>
    <x v="0"/>
    <x v="0"/>
  </r>
  <r>
    <x v="6"/>
    <x v="0"/>
    <x v="0"/>
    <x v="5"/>
    <x v="4"/>
    <x v="75"/>
    <x v="1"/>
    <x v="11"/>
    <x v="2"/>
    <x v="1"/>
    <x v="4"/>
    <x v="4"/>
    <x v="1"/>
    <x v="3"/>
    <x v="1"/>
    <x v="0"/>
    <x v="0"/>
  </r>
  <r>
    <x v="6"/>
    <x v="0"/>
    <x v="0"/>
    <x v="5"/>
    <x v="4"/>
    <x v="76"/>
    <x v="1"/>
    <x v="11"/>
    <x v="2"/>
    <x v="1"/>
    <x v="4"/>
    <x v="4"/>
    <x v="1"/>
    <x v="3"/>
    <x v="1"/>
    <x v="0"/>
    <x v="0"/>
  </r>
  <r>
    <x v="6"/>
    <x v="0"/>
    <x v="0"/>
    <x v="5"/>
    <x v="4"/>
    <x v="77"/>
    <x v="1"/>
    <x v="11"/>
    <x v="2"/>
    <x v="1"/>
    <x v="4"/>
    <x v="4"/>
    <x v="1"/>
    <x v="3"/>
    <x v="1"/>
    <x v="0"/>
    <x v="0"/>
  </r>
  <r>
    <x v="6"/>
    <x v="0"/>
    <x v="0"/>
    <x v="5"/>
    <x v="4"/>
    <x v="78"/>
    <x v="1"/>
    <x v="11"/>
    <x v="2"/>
    <x v="1"/>
    <x v="4"/>
    <x v="4"/>
    <x v="1"/>
    <x v="3"/>
    <x v="1"/>
    <x v="0"/>
    <x v="0"/>
  </r>
  <r>
    <x v="6"/>
    <x v="0"/>
    <x v="0"/>
    <x v="5"/>
    <x v="4"/>
    <x v="79"/>
    <x v="1"/>
    <x v="12"/>
    <x v="2"/>
    <x v="1"/>
    <x v="4"/>
    <x v="4"/>
    <x v="1"/>
    <x v="3"/>
    <x v="1"/>
    <x v="0"/>
    <x v="0"/>
  </r>
  <r>
    <x v="6"/>
    <x v="0"/>
    <x v="0"/>
    <x v="5"/>
    <x v="4"/>
    <x v="80"/>
    <x v="1"/>
    <x v="12"/>
    <x v="2"/>
    <x v="1"/>
    <x v="4"/>
    <x v="4"/>
    <x v="1"/>
    <x v="3"/>
    <x v="1"/>
    <x v="0"/>
    <x v="0"/>
  </r>
  <r>
    <x v="6"/>
    <x v="0"/>
    <x v="0"/>
    <x v="5"/>
    <x v="4"/>
    <x v="81"/>
    <x v="1"/>
    <x v="12"/>
    <x v="2"/>
    <x v="1"/>
    <x v="4"/>
    <x v="4"/>
    <x v="1"/>
    <x v="3"/>
    <x v="1"/>
    <x v="0"/>
    <x v="0"/>
  </r>
  <r>
    <x v="6"/>
    <x v="0"/>
    <x v="0"/>
    <x v="5"/>
    <x v="4"/>
    <x v="82"/>
    <x v="1"/>
    <x v="12"/>
    <x v="2"/>
    <x v="1"/>
    <x v="4"/>
    <x v="4"/>
    <x v="1"/>
    <x v="3"/>
    <x v="1"/>
    <x v="0"/>
    <x v="0"/>
  </r>
  <r>
    <x v="6"/>
    <x v="0"/>
    <x v="0"/>
    <x v="5"/>
    <x v="4"/>
    <x v="83"/>
    <x v="1"/>
    <x v="12"/>
    <x v="2"/>
    <x v="1"/>
    <x v="4"/>
    <x v="4"/>
    <x v="1"/>
    <x v="3"/>
    <x v="1"/>
    <x v="0"/>
    <x v="0"/>
  </r>
  <r>
    <x v="6"/>
    <x v="0"/>
    <x v="0"/>
    <x v="5"/>
    <x v="4"/>
    <x v="84"/>
    <x v="1"/>
    <x v="12"/>
    <x v="2"/>
    <x v="1"/>
    <x v="4"/>
    <x v="4"/>
    <x v="1"/>
    <x v="3"/>
    <x v="1"/>
    <x v="0"/>
    <x v="0"/>
  </r>
  <r>
    <x v="6"/>
    <x v="0"/>
    <x v="0"/>
    <x v="5"/>
    <x v="4"/>
    <x v="85"/>
    <x v="1"/>
    <x v="12"/>
    <x v="2"/>
    <x v="1"/>
    <x v="4"/>
    <x v="4"/>
    <x v="1"/>
    <x v="3"/>
    <x v="1"/>
    <x v="0"/>
    <x v="0"/>
  </r>
  <r>
    <x v="6"/>
    <x v="0"/>
    <x v="0"/>
    <x v="5"/>
    <x v="4"/>
    <x v="86"/>
    <x v="1"/>
    <x v="12"/>
    <x v="2"/>
    <x v="1"/>
    <x v="4"/>
    <x v="4"/>
    <x v="1"/>
    <x v="3"/>
    <x v="1"/>
    <x v="0"/>
    <x v="0"/>
  </r>
  <r>
    <x v="6"/>
    <x v="0"/>
    <x v="0"/>
    <x v="5"/>
    <x v="4"/>
    <x v="87"/>
    <x v="1"/>
    <x v="13"/>
    <x v="2"/>
    <x v="1"/>
    <x v="4"/>
    <x v="4"/>
    <x v="1"/>
    <x v="3"/>
    <x v="1"/>
    <x v="0"/>
    <x v="0"/>
  </r>
  <r>
    <x v="6"/>
    <x v="0"/>
    <x v="0"/>
    <x v="5"/>
    <x v="4"/>
    <x v="88"/>
    <x v="1"/>
    <x v="13"/>
    <x v="2"/>
    <x v="1"/>
    <x v="4"/>
    <x v="4"/>
    <x v="1"/>
    <x v="3"/>
    <x v="1"/>
    <x v="0"/>
    <x v="0"/>
  </r>
  <r>
    <x v="6"/>
    <x v="0"/>
    <x v="0"/>
    <x v="5"/>
    <x v="4"/>
    <x v="89"/>
    <x v="1"/>
    <x v="13"/>
    <x v="2"/>
    <x v="1"/>
    <x v="4"/>
    <x v="4"/>
    <x v="1"/>
    <x v="3"/>
    <x v="1"/>
    <x v="0"/>
    <x v="0"/>
  </r>
  <r>
    <x v="6"/>
    <x v="0"/>
    <x v="0"/>
    <x v="5"/>
    <x v="4"/>
    <x v="90"/>
    <x v="1"/>
    <x v="13"/>
    <x v="2"/>
    <x v="1"/>
    <x v="4"/>
    <x v="4"/>
    <x v="1"/>
    <x v="3"/>
    <x v="1"/>
    <x v="0"/>
    <x v="0"/>
  </r>
  <r>
    <x v="6"/>
    <x v="0"/>
    <x v="0"/>
    <x v="5"/>
    <x v="4"/>
    <x v="91"/>
    <x v="1"/>
    <x v="13"/>
    <x v="2"/>
    <x v="1"/>
    <x v="4"/>
    <x v="4"/>
    <x v="1"/>
    <x v="3"/>
    <x v="1"/>
    <x v="0"/>
    <x v="0"/>
  </r>
  <r>
    <x v="6"/>
    <x v="0"/>
    <x v="0"/>
    <x v="5"/>
    <x v="4"/>
    <x v="92"/>
    <x v="1"/>
    <x v="13"/>
    <x v="2"/>
    <x v="1"/>
    <x v="4"/>
    <x v="4"/>
    <x v="1"/>
    <x v="3"/>
    <x v="1"/>
    <x v="0"/>
    <x v="0"/>
  </r>
  <r>
    <x v="6"/>
    <x v="0"/>
    <x v="0"/>
    <x v="5"/>
    <x v="4"/>
    <x v="93"/>
    <x v="1"/>
    <x v="13"/>
    <x v="2"/>
    <x v="1"/>
    <x v="4"/>
    <x v="4"/>
    <x v="1"/>
    <x v="3"/>
    <x v="1"/>
    <x v="0"/>
    <x v="0"/>
  </r>
  <r>
    <x v="6"/>
    <x v="0"/>
    <x v="0"/>
    <x v="5"/>
    <x v="4"/>
    <x v="94"/>
    <x v="1"/>
    <x v="13"/>
    <x v="2"/>
    <x v="1"/>
    <x v="4"/>
    <x v="4"/>
    <x v="1"/>
    <x v="3"/>
    <x v="1"/>
    <x v="0"/>
    <x v="0"/>
  </r>
  <r>
    <x v="6"/>
    <x v="0"/>
    <x v="0"/>
    <x v="5"/>
    <x v="4"/>
    <x v="95"/>
    <x v="1"/>
    <x v="14"/>
    <x v="2"/>
    <x v="1"/>
    <x v="4"/>
    <x v="4"/>
    <x v="1"/>
    <x v="3"/>
    <x v="1"/>
    <x v="0"/>
    <x v="0"/>
  </r>
  <r>
    <x v="6"/>
    <x v="0"/>
    <x v="0"/>
    <x v="5"/>
    <x v="4"/>
    <x v="96"/>
    <x v="1"/>
    <x v="14"/>
    <x v="2"/>
    <x v="1"/>
    <x v="4"/>
    <x v="4"/>
    <x v="1"/>
    <x v="3"/>
    <x v="1"/>
    <x v="0"/>
    <x v="0"/>
  </r>
  <r>
    <x v="6"/>
    <x v="0"/>
    <x v="0"/>
    <x v="5"/>
    <x v="4"/>
    <x v="97"/>
    <x v="1"/>
    <x v="14"/>
    <x v="2"/>
    <x v="1"/>
    <x v="4"/>
    <x v="4"/>
    <x v="1"/>
    <x v="3"/>
    <x v="1"/>
    <x v="0"/>
    <x v="0"/>
  </r>
  <r>
    <x v="6"/>
    <x v="0"/>
    <x v="0"/>
    <x v="5"/>
    <x v="4"/>
    <x v="98"/>
    <x v="1"/>
    <x v="14"/>
    <x v="2"/>
    <x v="1"/>
    <x v="4"/>
    <x v="4"/>
    <x v="1"/>
    <x v="3"/>
    <x v="1"/>
    <x v="0"/>
    <x v="0"/>
  </r>
  <r>
    <x v="6"/>
    <x v="0"/>
    <x v="0"/>
    <x v="5"/>
    <x v="4"/>
    <x v="99"/>
    <x v="1"/>
    <x v="14"/>
    <x v="2"/>
    <x v="1"/>
    <x v="4"/>
    <x v="4"/>
    <x v="1"/>
    <x v="3"/>
    <x v="1"/>
    <x v="0"/>
    <x v="0"/>
  </r>
  <r>
    <x v="6"/>
    <x v="0"/>
    <x v="0"/>
    <x v="5"/>
    <x v="4"/>
    <x v="100"/>
    <x v="1"/>
    <x v="14"/>
    <x v="2"/>
    <x v="1"/>
    <x v="4"/>
    <x v="4"/>
    <x v="1"/>
    <x v="3"/>
    <x v="1"/>
    <x v="0"/>
    <x v="0"/>
  </r>
  <r>
    <x v="6"/>
    <x v="0"/>
    <x v="0"/>
    <x v="5"/>
    <x v="4"/>
    <x v="101"/>
    <x v="1"/>
    <x v="14"/>
    <x v="2"/>
    <x v="1"/>
    <x v="4"/>
    <x v="4"/>
    <x v="1"/>
    <x v="3"/>
    <x v="1"/>
    <x v="0"/>
    <x v="0"/>
  </r>
  <r>
    <x v="6"/>
    <x v="0"/>
    <x v="0"/>
    <x v="5"/>
    <x v="4"/>
    <x v="102"/>
    <x v="1"/>
    <x v="14"/>
    <x v="2"/>
    <x v="1"/>
    <x v="4"/>
    <x v="4"/>
    <x v="1"/>
    <x v="3"/>
    <x v="1"/>
    <x v="0"/>
    <x v="0"/>
  </r>
  <r>
    <x v="6"/>
    <x v="0"/>
    <x v="0"/>
    <x v="5"/>
    <x v="4"/>
    <x v="103"/>
    <x v="1"/>
    <x v="15"/>
    <x v="2"/>
    <x v="1"/>
    <x v="4"/>
    <x v="4"/>
    <x v="1"/>
    <x v="3"/>
    <x v="1"/>
    <x v="0"/>
    <x v="0"/>
  </r>
  <r>
    <x v="6"/>
    <x v="0"/>
    <x v="0"/>
    <x v="5"/>
    <x v="4"/>
    <x v="104"/>
    <x v="1"/>
    <x v="15"/>
    <x v="2"/>
    <x v="1"/>
    <x v="4"/>
    <x v="4"/>
    <x v="1"/>
    <x v="3"/>
    <x v="1"/>
    <x v="0"/>
    <x v="0"/>
  </r>
  <r>
    <x v="6"/>
    <x v="0"/>
    <x v="0"/>
    <x v="5"/>
    <x v="4"/>
    <x v="105"/>
    <x v="1"/>
    <x v="15"/>
    <x v="2"/>
    <x v="1"/>
    <x v="4"/>
    <x v="4"/>
    <x v="1"/>
    <x v="3"/>
    <x v="1"/>
    <x v="0"/>
    <x v="0"/>
  </r>
  <r>
    <x v="6"/>
    <x v="0"/>
    <x v="0"/>
    <x v="5"/>
    <x v="4"/>
    <x v="106"/>
    <x v="1"/>
    <x v="15"/>
    <x v="2"/>
    <x v="1"/>
    <x v="4"/>
    <x v="4"/>
    <x v="1"/>
    <x v="3"/>
    <x v="1"/>
    <x v="0"/>
    <x v="0"/>
  </r>
  <r>
    <x v="6"/>
    <x v="0"/>
    <x v="0"/>
    <x v="5"/>
    <x v="4"/>
    <x v="107"/>
    <x v="1"/>
    <x v="15"/>
    <x v="2"/>
    <x v="1"/>
    <x v="4"/>
    <x v="4"/>
    <x v="1"/>
    <x v="3"/>
    <x v="1"/>
    <x v="0"/>
    <x v="0"/>
  </r>
  <r>
    <x v="6"/>
    <x v="0"/>
    <x v="0"/>
    <x v="5"/>
    <x v="4"/>
    <x v="108"/>
    <x v="1"/>
    <x v="15"/>
    <x v="2"/>
    <x v="1"/>
    <x v="4"/>
    <x v="4"/>
    <x v="1"/>
    <x v="3"/>
    <x v="1"/>
    <x v="0"/>
    <x v="0"/>
  </r>
  <r>
    <x v="6"/>
    <x v="0"/>
    <x v="0"/>
    <x v="5"/>
    <x v="4"/>
    <x v="109"/>
    <x v="1"/>
    <x v="15"/>
    <x v="2"/>
    <x v="1"/>
    <x v="4"/>
    <x v="4"/>
    <x v="1"/>
    <x v="3"/>
    <x v="1"/>
    <x v="0"/>
    <x v="0"/>
  </r>
  <r>
    <x v="6"/>
    <x v="0"/>
    <x v="0"/>
    <x v="5"/>
    <x v="4"/>
    <x v="110"/>
    <x v="1"/>
    <x v="15"/>
    <x v="2"/>
    <x v="1"/>
    <x v="4"/>
    <x v="4"/>
    <x v="1"/>
    <x v="3"/>
    <x v="1"/>
    <x v="0"/>
    <x v="0"/>
  </r>
  <r>
    <x v="6"/>
    <x v="0"/>
    <x v="0"/>
    <x v="5"/>
    <x v="4"/>
    <x v="111"/>
    <x v="1"/>
    <x v="16"/>
    <x v="2"/>
    <x v="1"/>
    <x v="4"/>
    <x v="4"/>
    <x v="1"/>
    <x v="3"/>
    <x v="1"/>
    <x v="0"/>
    <x v="0"/>
  </r>
  <r>
    <x v="6"/>
    <x v="0"/>
    <x v="0"/>
    <x v="5"/>
    <x v="4"/>
    <x v="112"/>
    <x v="1"/>
    <x v="16"/>
    <x v="2"/>
    <x v="1"/>
    <x v="4"/>
    <x v="4"/>
    <x v="1"/>
    <x v="3"/>
    <x v="1"/>
    <x v="0"/>
    <x v="0"/>
  </r>
  <r>
    <x v="6"/>
    <x v="0"/>
    <x v="0"/>
    <x v="5"/>
    <x v="4"/>
    <x v="113"/>
    <x v="1"/>
    <x v="16"/>
    <x v="2"/>
    <x v="1"/>
    <x v="4"/>
    <x v="4"/>
    <x v="1"/>
    <x v="3"/>
    <x v="1"/>
    <x v="0"/>
    <x v="0"/>
  </r>
  <r>
    <x v="6"/>
    <x v="0"/>
    <x v="0"/>
    <x v="5"/>
    <x v="4"/>
    <x v="114"/>
    <x v="1"/>
    <x v="16"/>
    <x v="2"/>
    <x v="1"/>
    <x v="4"/>
    <x v="4"/>
    <x v="1"/>
    <x v="3"/>
    <x v="1"/>
    <x v="0"/>
    <x v="0"/>
  </r>
  <r>
    <x v="6"/>
    <x v="0"/>
    <x v="0"/>
    <x v="5"/>
    <x v="4"/>
    <x v="115"/>
    <x v="1"/>
    <x v="16"/>
    <x v="2"/>
    <x v="1"/>
    <x v="4"/>
    <x v="4"/>
    <x v="1"/>
    <x v="3"/>
    <x v="1"/>
    <x v="0"/>
    <x v="0"/>
  </r>
  <r>
    <x v="6"/>
    <x v="0"/>
    <x v="0"/>
    <x v="5"/>
    <x v="4"/>
    <x v="116"/>
    <x v="1"/>
    <x v="16"/>
    <x v="2"/>
    <x v="1"/>
    <x v="4"/>
    <x v="4"/>
    <x v="1"/>
    <x v="3"/>
    <x v="1"/>
    <x v="0"/>
    <x v="0"/>
  </r>
  <r>
    <x v="6"/>
    <x v="0"/>
    <x v="0"/>
    <x v="5"/>
    <x v="4"/>
    <x v="117"/>
    <x v="1"/>
    <x v="16"/>
    <x v="2"/>
    <x v="1"/>
    <x v="4"/>
    <x v="4"/>
    <x v="1"/>
    <x v="3"/>
    <x v="1"/>
    <x v="0"/>
    <x v="0"/>
  </r>
  <r>
    <x v="6"/>
    <x v="0"/>
    <x v="0"/>
    <x v="5"/>
    <x v="4"/>
    <x v="118"/>
    <x v="1"/>
    <x v="16"/>
    <x v="2"/>
    <x v="1"/>
    <x v="4"/>
    <x v="4"/>
    <x v="1"/>
    <x v="3"/>
    <x v="1"/>
    <x v="0"/>
    <x v="0"/>
  </r>
  <r>
    <x v="6"/>
    <x v="0"/>
    <x v="0"/>
    <x v="5"/>
    <x v="4"/>
    <x v="119"/>
    <x v="1"/>
    <x v="17"/>
    <x v="2"/>
    <x v="1"/>
    <x v="4"/>
    <x v="4"/>
    <x v="1"/>
    <x v="3"/>
    <x v="1"/>
    <x v="0"/>
    <x v="0"/>
  </r>
  <r>
    <x v="6"/>
    <x v="0"/>
    <x v="0"/>
    <x v="5"/>
    <x v="4"/>
    <x v="120"/>
    <x v="1"/>
    <x v="17"/>
    <x v="2"/>
    <x v="1"/>
    <x v="4"/>
    <x v="4"/>
    <x v="1"/>
    <x v="3"/>
    <x v="1"/>
    <x v="0"/>
    <x v="0"/>
  </r>
  <r>
    <x v="6"/>
    <x v="0"/>
    <x v="0"/>
    <x v="5"/>
    <x v="4"/>
    <x v="121"/>
    <x v="1"/>
    <x v="17"/>
    <x v="2"/>
    <x v="1"/>
    <x v="4"/>
    <x v="4"/>
    <x v="1"/>
    <x v="3"/>
    <x v="1"/>
    <x v="0"/>
    <x v="0"/>
  </r>
  <r>
    <x v="6"/>
    <x v="0"/>
    <x v="0"/>
    <x v="5"/>
    <x v="4"/>
    <x v="122"/>
    <x v="1"/>
    <x v="17"/>
    <x v="2"/>
    <x v="1"/>
    <x v="4"/>
    <x v="4"/>
    <x v="1"/>
    <x v="3"/>
    <x v="1"/>
    <x v="0"/>
    <x v="0"/>
  </r>
  <r>
    <x v="6"/>
    <x v="0"/>
    <x v="0"/>
    <x v="5"/>
    <x v="4"/>
    <x v="123"/>
    <x v="1"/>
    <x v="17"/>
    <x v="2"/>
    <x v="1"/>
    <x v="4"/>
    <x v="4"/>
    <x v="1"/>
    <x v="3"/>
    <x v="1"/>
    <x v="0"/>
    <x v="0"/>
  </r>
  <r>
    <x v="6"/>
    <x v="0"/>
    <x v="0"/>
    <x v="5"/>
    <x v="4"/>
    <x v="124"/>
    <x v="1"/>
    <x v="17"/>
    <x v="2"/>
    <x v="1"/>
    <x v="4"/>
    <x v="4"/>
    <x v="1"/>
    <x v="3"/>
    <x v="1"/>
    <x v="0"/>
    <x v="0"/>
  </r>
  <r>
    <x v="6"/>
    <x v="0"/>
    <x v="0"/>
    <x v="5"/>
    <x v="4"/>
    <x v="125"/>
    <x v="1"/>
    <x v="17"/>
    <x v="2"/>
    <x v="1"/>
    <x v="4"/>
    <x v="4"/>
    <x v="1"/>
    <x v="3"/>
    <x v="1"/>
    <x v="0"/>
    <x v="0"/>
  </r>
  <r>
    <x v="6"/>
    <x v="0"/>
    <x v="0"/>
    <x v="5"/>
    <x v="4"/>
    <x v="126"/>
    <x v="1"/>
    <x v="17"/>
    <x v="2"/>
    <x v="1"/>
    <x v="4"/>
    <x v="4"/>
    <x v="1"/>
    <x v="3"/>
    <x v="1"/>
    <x v="0"/>
    <x v="0"/>
  </r>
  <r>
    <x v="6"/>
    <x v="0"/>
    <x v="0"/>
    <x v="5"/>
    <x v="4"/>
    <x v="127"/>
    <x v="1"/>
    <x v="18"/>
    <x v="2"/>
    <x v="1"/>
    <x v="4"/>
    <x v="4"/>
    <x v="1"/>
    <x v="3"/>
    <x v="1"/>
    <x v="0"/>
    <x v="0"/>
  </r>
  <r>
    <x v="6"/>
    <x v="0"/>
    <x v="0"/>
    <x v="5"/>
    <x v="4"/>
    <x v="128"/>
    <x v="1"/>
    <x v="18"/>
    <x v="2"/>
    <x v="1"/>
    <x v="4"/>
    <x v="4"/>
    <x v="1"/>
    <x v="3"/>
    <x v="1"/>
    <x v="0"/>
    <x v="0"/>
  </r>
  <r>
    <x v="6"/>
    <x v="0"/>
    <x v="0"/>
    <x v="5"/>
    <x v="4"/>
    <x v="129"/>
    <x v="1"/>
    <x v="18"/>
    <x v="2"/>
    <x v="1"/>
    <x v="4"/>
    <x v="4"/>
    <x v="1"/>
    <x v="3"/>
    <x v="1"/>
    <x v="0"/>
    <x v="0"/>
  </r>
  <r>
    <x v="6"/>
    <x v="0"/>
    <x v="0"/>
    <x v="5"/>
    <x v="4"/>
    <x v="130"/>
    <x v="1"/>
    <x v="18"/>
    <x v="2"/>
    <x v="1"/>
    <x v="4"/>
    <x v="4"/>
    <x v="1"/>
    <x v="3"/>
    <x v="1"/>
    <x v="0"/>
    <x v="0"/>
  </r>
  <r>
    <x v="6"/>
    <x v="0"/>
    <x v="0"/>
    <x v="5"/>
    <x v="4"/>
    <x v="131"/>
    <x v="1"/>
    <x v="18"/>
    <x v="2"/>
    <x v="1"/>
    <x v="4"/>
    <x v="4"/>
    <x v="1"/>
    <x v="3"/>
    <x v="1"/>
    <x v="0"/>
    <x v="0"/>
  </r>
  <r>
    <x v="6"/>
    <x v="0"/>
    <x v="0"/>
    <x v="5"/>
    <x v="4"/>
    <x v="132"/>
    <x v="1"/>
    <x v="18"/>
    <x v="2"/>
    <x v="1"/>
    <x v="4"/>
    <x v="4"/>
    <x v="1"/>
    <x v="3"/>
    <x v="1"/>
    <x v="0"/>
    <x v="0"/>
  </r>
  <r>
    <x v="6"/>
    <x v="0"/>
    <x v="0"/>
    <x v="5"/>
    <x v="4"/>
    <x v="133"/>
    <x v="1"/>
    <x v="18"/>
    <x v="2"/>
    <x v="1"/>
    <x v="4"/>
    <x v="4"/>
    <x v="1"/>
    <x v="3"/>
    <x v="1"/>
    <x v="0"/>
    <x v="0"/>
  </r>
  <r>
    <x v="6"/>
    <x v="0"/>
    <x v="0"/>
    <x v="5"/>
    <x v="4"/>
    <x v="134"/>
    <x v="1"/>
    <x v="18"/>
    <x v="2"/>
    <x v="1"/>
    <x v="4"/>
    <x v="4"/>
    <x v="1"/>
    <x v="3"/>
    <x v="1"/>
    <x v="0"/>
    <x v="0"/>
  </r>
  <r>
    <x v="6"/>
    <x v="0"/>
    <x v="0"/>
    <x v="5"/>
    <x v="4"/>
    <x v="135"/>
    <x v="1"/>
    <x v="19"/>
    <x v="2"/>
    <x v="1"/>
    <x v="4"/>
    <x v="4"/>
    <x v="1"/>
    <x v="3"/>
    <x v="1"/>
    <x v="0"/>
    <x v="0"/>
  </r>
  <r>
    <x v="6"/>
    <x v="0"/>
    <x v="0"/>
    <x v="5"/>
    <x v="4"/>
    <x v="136"/>
    <x v="1"/>
    <x v="19"/>
    <x v="2"/>
    <x v="1"/>
    <x v="4"/>
    <x v="4"/>
    <x v="1"/>
    <x v="3"/>
    <x v="1"/>
    <x v="0"/>
    <x v="0"/>
  </r>
  <r>
    <x v="6"/>
    <x v="0"/>
    <x v="0"/>
    <x v="5"/>
    <x v="4"/>
    <x v="137"/>
    <x v="1"/>
    <x v="19"/>
    <x v="2"/>
    <x v="1"/>
    <x v="4"/>
    <x v="4"/>
    <x v="1"/>
    <x v="3"/>
    <x v="1"/>
    <x v="0"/>
    <x v="0"/>
  </r>
  <r>
    <x v="6"/>
    <x v="0"/>
    <x v="0"/>
    <x v="5"/>
    <x v="4"/>
    <x v="138"/>
    <x v="1"/>
    <x v="19"/>
    <x v="2"/>
    <x v="1"/>
    <x v="4"/>
    <x v="4"/>
    <x v="1"/>
    <x v="3"/>
    <x v="1"/>
    <x v="0"/>
    <x v="0"/>
  </r>
  <r>
    <x v="6"/>
    <x v="0"/>
    <x v="0"/>
    <x v="5"/>
    <x v="4"/>
    <x v="139"/>
    <x v="1"/>
    <x v="19"/>
    <x v="2"/>
    <x v="1"/>
    <x v="4"/>
    <x v="4"/>
    <x v="1"/>
    <x v="3"/>
    <x v="1"/>
    <x v="0"/>
    <x v="0"/>
  </r>
  <r>
    <x v="6"/>
    <x v="0"/>
    <x v="0"/>
    <x v="5"/>
    <x v="4"/>
    <x v="140"/>
    <x v="1"/>
    <x v="19"/>
    <x v="2"/>
    <x v="1"/>
    <x v="4"/>
    <x v="4"/>
    <x v="1"/>
    <x v="3"/>
    <x v="1"/>
    <x v="0"/>
    <x v="0"/>
  </r>
  <r>
    <x v="6"/>
    <x v="0"/>
    <x v="0"/>
    <x v="5"/>
    <x v="4"/>
    <x v="141"/>
    <x v="1"/>
    <x v="19"/>
    <x v="2"/>
    <x v="1"/>
    <x v="4"/>
    <x v="4"/>
    <x v="1"/>
    <x v="3"/>
    <x v="1"/>
    <x v="0"/>
    <x v="0"/>
  </r>
  <r>
    <x v="6"/>
    <x v="0"/>
    <x v="0"/>
    <x v="5"/>
    <x v="4"/>
    <x v="142"/>
    <x v="1"/>
    <x v="19"/>
    <x v="2"/>
    <x v="1"/>
    <x v="4"/>
    <x v="4"/>
    <x v="1"/>
    <x v="3"/>
    <x v="1"/>
    <x v="0"/>
    <x v="0"/>
  </r>
  <r>
    <x v="6"/>
    <x v="0"/>
    <x v="0"/>
    <x v="5"/>
    <x v="4"/>
    <x v="143"/>
    <x v="1"/>
    <x v="20"/>
    <x v="2"/>
    <x v="1"/>
    <x v="4"/>
    <x v="4"/>
    <x v="1"/>
    <x v="3"/>
    <x v="1"/>
    <x v="0"/>
    <x v="0"/>
  </r>
  <r>
    <x v="6"/>
    <x v="0"/>
    <x v="0"/>
    <x v="5"/>
    <x v="4"/>
    <x v="144"/>
    <x v="1"/>
    <x v="20"/>
    <x v="2"/>
    <x v="1"/>
    <x v="4"/>
    <x v="4"/>
    <x v="1"/>
    <x v="3"/>
    <x v="1"/>
    <x v="0"/>
    <x v="0"/>
  </r>
  <r>
    <x v="6"/>
    <x v="0"/>
    <x v="0"/>
    <x v="5"/>
    <x v="4"/>
    <x v="145"/>
    <x v="1"/>
    <x v="20"/>
    <x v="2"/>
    <x v="1"/>
    <x v="4"/>
    <x v="4"/>
    <x v="1"/>
    <x v="3"/>
    <x v="1"/>
    <x v="0"/>
    <x v="0"/>
  </r>
  <r>
    <x v="6"/>
    <x v="0"/>
    <x v="0"/>
    <x v="5"/>
    <x v="4"/>
    <x v="146"/>
    <x v="1"/>
    <x v="20"/>
    <x v="2"/>
    <x v="1"/>
    <x v="4"/>
    <x v="4"/>
    <x v="1"/>
    <x v="3"/>
    <x v="1"/>
    <x v="0"/>
    <x v="0"/>
  </r>
  <r>
    <x v="6"/>
    <x v="0"/>
    <x v="0"/>
    <x v="5"/>
    <x v="4"/>
    <x v="147"/>
    <x v="1"/>
    <x v="20"/>
    <x v="2"/>
    <x v="1"/>
    <x v="4"/>
    <x v="4"/>
    <x v="1"/>
    <x v="3"/>
    <x v="1"/>
    <x v="0"/>
    <x v="0"/>
  </r>
  <r>
    <x v="6"/>
    <x v="0"/>
    <x v="0"/>
    <x v="5"/>
    <x v="4"/>
    <x v="148"/>
    <x v="1"/>
    <x v="20"/>
    <x v="2"/>
    <x v="1"/>
    <x v="4"/>
    <x v="4"/>
    <x v="1"/>
    <x v="3"/>
    <x v="1"/>
    <x v="0"/>
    <x v="0"/>
  </r>
  <r>
    <x v="6"/>
    <x v="0"/>
    <x v="0"/>
    <x v="5"/>
    <x v="4"/>
    <x v="149"/>
    <x v="1"/>
    <x v="20"/>
    <x v="2"/>
    <x v="1"/>
    <x v="4"/>
    <x v="4"/>
    <x v="1"/>
    <x v="3"/>
    <x v="1"/>
    <x v="0"/>
    <x v="0"/>
  </r>
  <r>
    <x v="6"/>
    <x v="0"/>
    <x v="0"/>
    <x v="5"/>
    <x v="4"/>
    <x v="150"/>
    <x v="1"/>
    <x v="20"/>
    <x v="2"/>
    <x v="1"/>
    <x v="4"/>
    <x v="4"/>
    <x v="1"/>
    <x v="3"/>
    <x v="1"/>
    <x v="0"/>
    <x v="0"/>
  </r>
  <r>
    <x v="6"/>
    <x v="0"/>
    <x v="0"/>
    <x v="5"/>
    <x v="4"/>
    <x v="151"/>
    <x v="1"/>
    <x v="21"/>
    <x v="2"/>
    <x v="1"/>
    <x v="4"/>
    <x v="4"/>
    <x v="1"/>
    <x v="3"/>
    <x v="1"/>
    <x v="0"/>
    <x v="0"/>
  </r>
  <r>
    <x v="6"/>
    <x v="0"/>
    <x v="0"/>
    <x v="5"/>
    <x v="4"/>
    <x v="152"/>
    <x v="1"/>
    <x v="21"/>
    <x v="2"/>
    <x v="1"/>
    <x v="4"/>
    <x v="4"/>
    <x v="1"/>
    <x v="3"/>
    <x v="1"/>
    <x v="0"/>
    <x v="0"/>
  </r>
  <r>
    <x v="6"/>
    <x v="0"/>
    <x v="0"/>
    <x v="5"/>
    <x v="4"/>
    <x v="153"/>
    <x v="1"/>
    <x v="21"/>
    <x v="2"/>
    <x v="1"/>
    <x v="4"/>
    <x v="4"/>
    <x v="1"/>
    <x v="3"/>
    <x v="1"/>
    <x v="0"/>
    <x v="0"/>
  </r>
  <r>
    <x v="6"/>
    <x v="0"/>
    <x v="0"/>
    <x v="5"/>
    <x v="4"/>
    <x v="154"/>
    <x v="1"/>
    <x v="21"/>
    <x v="2"/>
    <x v="1"/>
    <x v="4"/>
    <x v="4"/>
    <x v="1"/>
    <x v="3"/>
    <x v="1"/>
    <x v="0"/>
    <x v="0"/>
  </r>
  <r>
    <x v="6"/>
    <x v="0"/>
    <x v="0"/>
    <x v="5"/>
    <x v="4"/>
    <x v="155"/>
    <x v="1"/>
    <x v="21"/>
    <x v="2"/>
    <x v="1"/>
    <x v="4"/>
    <x v="4"/>
    <x v="1"/>
    <x v="3"/>
    <x v="1"/>
    <x v="0"/>
    <x v="0"/>
  </r>
  <r>
    <x v="6"/>
    <x v="0"/>
    <x v="0"/>
    <x v="5"/>
    <x v="4"/>
    <x v="156"/>
    <x v="1"/>
    <x v="21"/>
    <x v="2"/>
    <x v="1"/>
    <x v="4"/>
    <x v="4"/>
    <x v="1"/>
    <x v="3"/>
    <x v="1"/>
    <x v="0"/>
    <x v="0"/>
  </r>
  <r>
    <x v="6"/>
    <x v="0"/>
    <x v="0"/>
    <x v="5"/>
    <x v="4"/>
    <x v="157"/>
    <x v="1"/>
    <x v="21"/>
    <x v="2"/>
    <x v="1"/>
    <x v="4"/>
    <x v="4"/>
    <x v="1"/>
    <x v="3"/>
    <x v="1"/>
    <x v="0"/>
    <x v="0"/>
  </r>
  <r>
    <x v="6"/>
    <x v="0"/>
    <x v="0"/>
    <x v="5"/>
    <x v="4"/>
    <x v="158"/>
    <x v="1"/>
    <x v="21"/>
    <x v="2"/>
    <x v="1"/>
    <x v="4"/>
    <x v="4"/>
    <x v="1"/>
    <x v="3"/>
    <x v="1"/>
    <x v="0"/>
    <x v="0"/>
  </r>
  <r>
    <x v="6"/>
    <x v="0"/>
    <x v="0"/>
    <x v="5"/>
    <x v="4"/>
    <x v="159"/>
    <x v="1"/>
    <x v="22"/>
    <x v="2"/>
    <x v="1"/>
    <x v="4"/>
    <x v="4"/>
    <x v="1"/>
    <x v="3"/>
    <x v="1"/>
    <x v="0"/>
    <x v="0"/>
  </r>
  <r>
    <x v="6"/>
    <x v="0"/>
    <x v="0"/>
    <x v="5"/>
    <x v="4"/>
    <x v="160"/>
    <x v="1"/>
    <x v="22"/>
    <x v="2"/>
    <x v="1"/>
    <x v="4"/>
    <x v="4"/>
    <x v="1"/>
    <x v="3"/>
    <x v="1"/>
    <x v="0"/>
    <x v="0"/>
  </r>
  <r>
    <x v="6"/>
    <x v="0"/>
    <x v="0"/>
    <x v="5"/>
    <x v="4"/>
    <x v="161"/>
    <x v="1"/>
    <x v="22"/>
    <x v="2"/>
    <x v="1"/>
    <x v="4"/>
    <x v="4"/>
    <x v="1"/>
    <x v="3"/>
    <x v="1"/>
    <x v="0"/>
    <x v="0"/>
  </r>
  <r>
    <x v="6"/>
    <x v="0"/>
    <x v="0"/>
    <x v="5"/>
    <x v="4"/>
    <x v="162"/>
    <x v="1"/>
    <x v="22"/>
    <x v="2"/>
    <x v="1"/>
    <x v="4"/>
    <x v="4"/>
    <x v="1"/>
    <x v="3"/>
    <x v="1"/>
    <x v="0"/>
    <x v="0"/>
  </r>
  <r>
    <x v="6"/>
    <x v="0"/>
    <x v="0"/>
    <x v="5"/>
    <x v="4"/>
    <x v="163"/>
    <x v="1"/>
    <x v="22"/>
    <x v="2"/>
    <x v="1"/>
    <x v="4"/>
    <x v="4"/>
    <x v="1"/>
    <x v="3"/>
    <x v="1"/>
    <x v="0"/>
    <x v="0"/>
  </r>
  <r>
    <x v="6"/>
    <x v="0"/>
    <x v="0"/>
    <x v="5"/>
    <x v="4"/>
    <x v="164"/>
    <x v="1"/>
    <x v="22"/>
    <x v="2"/>
    <x v="1"/>
    <x v="4"/>
    <x v="4"/>
    <x v="1"/>
    <x v="3"/>
    <x v="1"/>
    <x v="0"/>
    <x v="0"/>
  </r>
  <r>
    <x v="6"/>
    <x v="0"/>
    <x v="0"/>
    <x v="5"/>
    <x v="4"/>
    <x v="165"/>
    <x v="1"/>
    <x v="22"/>
    <x v="2"/>
    <x v="1"/>
    <x v="4"/>
    <x v="4"/>
    <x v="1"/>
    <x v="3"/>
    <x v="1"/>
    <x v="0"/>
    <x v="0"/>
  </r>
  <r>
    <x v="6"/>
    <x v="0"/>
    <x v="0"/>
    <x v="5"/>
    <x v="4"/>
    <x v="166"/>
    <x v="1"/>
    <x v="22"/>
    <x v="2"/>
    <x v="1"/>
    <x v="4"/>
    <x v="4"/>
    <x v="1"/>
    <x v="3"/>
    <x v="1"/>
    <x v="0"/>
    <x v="0"/>
  </r>
  <r>
    <x v="6"/>
    <x v="0"/>
    <x v="0"/>
    <x v="5"/>
    <x v="4"/>
    <x v="167"/>
    <x v="1"/>
    <x v="23"/>
    <x v="2"/>
    <x v="1"/>
    <x v="4"/>
    <x v="4"/>
    <x v="1"/>
    <x v="3"/>
    <x v="1"/>
    <x v="0"/>
    <x v="0"/>
  </r>
  <r>
    <x v="6"/>
    <x v="0"/>
    <x v="0"/>
    <x v="5"/>
    <x v="4"/>
    <x v="168"/>
    <x v="1"/>
    <x v="23"/>
    <x v="2"/>
    <x v="1"/>
    <x v="4"/>
    <x v="4"/>
    <x v="1"/>
    <x v="3"/>
    <x v="1"/>
    <x v="0"/>
    <x v="0"/>
  </r>
  <r>
    <x v="6"/>
    <x v="0"/>
    <x v="0"/>
    <x v="5"/>
    <x v="4"/>
    <x v="169"/>
    <x v="1"/>
    <x v="23"/>
    <x v="2"/>
    <x v="1"/>
    <x v="4"/>
    <x v="4"/>
    <x v="1"/>
    <x v="3"/>
    <x v="1"/>
    <x v="0"/>
    <x v="0"/>
  </r>
  <r>
    <x v="6"/>
    <x v="0"/>
    <x v="0"/>
    <x v="5"/>
    <x v="4"/>
    <x v="170"/>
    <x v="1"/>
    <x v="23"/>
    <x v="2"/>
    <x v="1"/>
    <x v="4"/>
    <x v="4"/>
    <x v="1"/>
    <x v="3"/>
    <x v="1"/>
    <x v="0"/>
    <x v="0"/>
  </r>
  <r>
    <x v="6"/>
    <x v="0"/>
    <x v="0"/>
    <x v="5"/>
    <x v="4"/>
    <x v="171"/>
    <x v="1"/>
    <x v="23"/>
    <x v="2"/>
    <x v="1"/>
    <x v="4"/>
    <x v="4"/>
    <x v="1"/>
    <x v="3"/>
    <x v="1"/>
    <x v="0"/>
    <x v="0"/>
  </r>
  <r>
    <x v="6"/>
    <x v="0"/>
    <x v="0"/>
    <x v="5"/>
    <x v="4"/>
    <x v="172"/>
    <x v="1"/>
    <x v="23"/>
    <x v="2"/>
    <x v="1"/>
    <x v="4"/>
    <x v="4"/>
    <x v="1"/>
    <x v="3"/>
    <x v="1"/>
    <x v="0"/>
    <x v="0"/>
  </r>
  <r>
    <x v="6"/>
    <x v="0"/>
    <x v="0"/>
    <x v="5"/>
    <x v="4"/>
    <x v="173"/>
    <x v="1"/>
    <x v="23"/>
    <x v="2"/>
    <x v="1"/>
    <x v="4"/>
    <x v="4"/>
    <x v="1"/>
    <x v="3"/>
    <x v="1"/>
    <x v="0"/>
    <x v="0"/>
  </r>
  <r>
    <x v="6"/>
    <x v="0"/>
    <x v="0"/>
    <x v="5"/>
    <x v="4"/>
    <x v="174"/>
    <x v="1"/>
    <x v="23"/>
    <x v="2"/>
    <x v="1"/>
    <x v="4"/>
    <x v="4"/>
    <x v="1"/>
    <x v="3"/>
    <x v="1"/>
    <x v="0"/>
    <x v="0"/>
  </r>
  <r>
    <x v="6"/>
    <x v="0"/>
    <x v="0"/>
    <x v="5"/>
    <x v="4"/>
    <x v="175"/>
    <x v="1"/>
    <x v="24"/>
    <x v="2"/>
    <x v="1"/>
    <x v="4"/>
    <x v="4"/>
    <x v="1"/>
    <x v="3"/>
    <x v="1"/>
    <x v="0"/>
    <x v="0"/>
  </r>
  <r>
    <x v="6"/>
    <x v="0"/>
    <x v="0"/>
    <x v="5"/>
    <x v="4"/>
    <x v="176"/>
    <x v="1"/>
    <x v="24"/>
    <x v="2"/>
    <x v="1"/>
    <x v="4"/>
    <x v="4"/>
    <x v="1"/>
    <x v="3"/>
    <x v="1"/>
    <x v="0"/>
    <x v="0"/>
  </r>
  <r>
    <x v="6"/>
    <x v="0"/>
    <x v="0"/>
    <x v="5"/>
    <x v="4"/>
    <x v="177"/>
    <x v="1"/>
    <x v="24"/>
    <x v="2"/>
    <x v="1"/>
    <x v="4"/>
    <x v="4"/>
    <x v="1"/>
    <x v="3"/>
    <x v="1"/>
    <x v="0"/>
    <x v="0"/>
  </r>
  <r>
    <x v="6"/>
    <x v="0"/>
    <x v="0"/>
    <x v="5"/>
    <x v="4"/>
    <x v="178"/>
    <x v="1"/>
    <x v="24"/>
    <x v="2"/>
    <x v="1"/>
    <x v="4"/>
    <x v="4"/>
    <x v="1"/>
    <x v="3"/>
    <x v="1"/>
    <x v="0"/>
    <x v="0"/>
  </r>
  <r>
    <x v="6"/>
    <x v="0"/>
    <x v="0"/>
    <x v="5"/>
    <x v="4"/>
    <x v="179"/>
    <x v="1"/>
    <x v="24"/>
    <x v="2"/>
    <x v="1"/>
    <x v="4"/>
    <x v="4"/>
    <x v="1"/>
    <x v="3"/>
    <x v="1"/>
    <x v="0"/>
    <x v="0"/>
  </r>
  <r>
    <x v="6"/>
    <x v="0"/>
    <x v="0"/>
    <x v="5"/>
    <x v="4"/>
    <x v="180"/>
    <x v="1"/>
    <x v="25"/>
    <x v="2"/>
    <x v="1"/>
    <x v="4"/>
    <x v="4"/>
    <x v="1"/>
    <x v="3"/>
    <x v="1"/>
    <x v="0"/>
    <x v="0"/>
  </r>
  <r>
    <x v="6"/>
    <x v="0"/>
    <x v="0"/>
    <x v="5"/>
    <x v="4"/>
    <x v="181"/>
    <x v="1"/>
    <x v="25"/>
    <x v="2"/>
    <x v="1"/>
    <x v="4"/>
    <x v="4"/>
    <x v="1"/>
    <x v="3"/>
    <x v="1"/>
    <x v="0"/>
    <x v="0"/>
  </r>
  <r>
    <x v="6"/>
    <x v="0"/>
    <x v="0"/>
    <x v="5"/>
    <x v="4"/>
    <x v="182"/>
    <x v="1"/>
    <x v="25"/>
    <x v="2"/>
    <x v="1"/>
    <x v="4"/>
    <x v="4"/>
    <x v="1"/>
    <x v="3"/>
    <x v="1"/>
    <x v="0"/>
    <x v="0"/>
  </r>
  <r>
    <x v="6"/>
    <x v="0"/>
    <x v="0"/>
    <x v="5"/>
    <x v="4"/>
    <x v="183"/>
    <x v="1"/>
    <x v="25"/>
    <x v="2"/>
    <x v="1"/>
    <x v="4"/>
    <x v="4"/>
    <x v="1"/>
    <x v="3"/>
    <x v="1"/>
    <x v="0"/>
    <x v="0"/>
  </r>
  <r>
    <x v="6"/>
    <x v="0"/>
    <x v="0"/>
    <x v="5"/>
    <x v="4"/>
    <x v="184"/>
    <x v="1"/>
    <x v="25"/>
    <x v="2"/>
    <x v="1"/>
    <x v="4"/>
    <x v="4"/>
    <x v="1"/>
    <x v="3"/>
    <x v="1"/>
    <x v="0"/>
    <x v="0"/>
  </r>
  <r>
    <x v="6"/>
    <x v="0"/>
    <x v="0"/>
    <x v="5"/>
    <x v="4"/>
    <x v="185"/>
    <x v="1"/>
    <x v="25"/>
    <x v="2"/>
    <x v="1"/>
    <x v="4"/>
    <x v="4"/>
    <x v="1"/>
    <x v="3"/>
    <x v="1"/>
    <x v="0"/>
    <x v="0"/>
  </r>
  <r>
    <x v="6"/>
    <x v="0"/>
    <x v="0"/>
    <x v="5"/>
    <x v="4"/>
    <x v="186"/>
    <x v="1"/>
    <x v="25"/>
    <x v="2"/>
    <x v="1"/>
    <x v="4"/>
    <x v="4"/>
    <x v="1"/>
    <x v="3"/>
    <x v="1"/>
    <x v="0"/>
    <x v="0"/>
  </r>
  <r>
    <x v="6"/>
    <x v="0"/>
    <x v="0"/>
    <x v="5"/>
    <x v="4"/>
    <x v="187"/>
    <x v="1"/>
    <x v="25"/>
    <x v="2"/>
    <x v="1"/>
    <x v="4"/>
    <x v="4"/>
    <x v="1"/>
    <x v="3"/>
    <x v="1"/>
    <x v="0"/>
    <x v="0"/>
  </r>
  <r>
    <x v="6"/>
    <x v="0"/>
    <x v="0"/>
    <x v="5"/>
    <x v="4"/>
    <x v="188"/>
    <x v="1"/>
    <x v="26"/>
    <x v="2"/>
    <x v="1"/>
    <x v="4"/>
    <x v="4"/>
    <x v="1"/>
    <x v="3"/>
    <x v="1"/>
    <x v="0"/>
    <x v="0"/>
  </r>
  <r>
    <x v="6"/>
    <x v="0"/>
    <x v="0"/>
    <x v="5"/>
    <x v="4"/>
    <x v="189"/>
    <x v="1"/>
    <x v="26"/>
    <x v="2"/>
    <x v="1"/>
    <x v="4"/>
    <x v="4"/>
    <x v="1"/>
    <x v="3"/>
    <x v="1"/>
    <x v="0"/>
    <x v="0"/>
  </r>
  <r>
    <x v="6"/>
    <x v="0"/>
    <x v="0"/>
    <x v="5"/>
    <x v="4"/>
    <x v="190"/>
    <x v="1"/>
    <x v="26"/>
    <x v="2"/>
    <x v="1"/>
    <x v="4"/>
    <x v="4"/>
    <x v="1"/>
    <x v="3"/>
    <x v="1"/>
    <x v="0"/>
    <x v="0"/>
  </r>
  <r>
    <x v="6"/>
    <x v="0"/>
    <x v="0"/>
    <x v="5"/>
    <x v="4"/>
    <x v="191"/>
    <x v="1"/>
    <x v="26"/>
    <x v="2"/>
    <x v="1"/>
    <x v="4"/>
    <x v="4"/>
    <x v="1"/>
    <x v="3"/>
    <x v="1"/>
    <x v="0"/>
    <x v="0"/>
  </r>
  <r>
    <x v="6"/>
    <x v="0"/>
    <x v="0"/>
    <x v="5"/>
    <x v="4"/>
    <x v="192"/>
    <x v="1"/>
    <x v="26"/>
    <x v="2"/>
    <x v="1"/>
    <x v="4"/>
    <x v="4"/>
    <x v="1"/>
    <x v="3"/>
    <x v="1"/>
    <x v="0"/>
    <x v="0"/>
  </r>
  <r>
    <x v="6"/>
    <x v="0"/>
    <x v="0"/>
    <x v="5"/>
    <x v="4"/>
    <x v="193"/>
    <x v="1"/>
    <x v="26"/>
    <x v="2"/>
    <x v="1"/>
    <x v="4"/>
    <x v="4"/>
    <x v="1"/>
    <x v="3"/>
    <x v="1"/>
    <x v="0"/>
    <x v="0"/>
  </r>
  <r>
    <x v="6"/>
    <x v="0"/>
    <x v="0"/>
    <x v="5"/>
    <x v="4"/>
    <x v="194"/>
    <x v="1"/>
    <x v="26"/>
    <x v="2"/>
    <x v="1"/>
    <x v="4"/>
    <x v="4"/>
    <x v="1"/>
    <x v="3"/>
    <x v="1"/>
    <x v="0"/>
    <x v="0"/>
  </r>
  <r>
    <x v="6"/>
    <x v="0"/>
    <x v="0"/>
    <x v="5"/>
    <x v="4"/>
    <x v="195"/>
    <x v="1"/>
    <x v="27"/>
    <x v="2"/>
    <x v="1"/>
    <x v="4"/>
    <x v="4"/>
    <x v="1"/>
    <x v="3"/>
    <x v="1"/>
    <x v="0"/>
    <x v="0"/>
  </r>
  <r>
    <x v="6"/>
    <x v="0"/>
    <x v="0"/>
    <x v="5"/>
    <x v="4"/>
    <x v="196"/>
    <x v="1"/>
    <x v="27"/>
    <x v="2"/>
    <x v="1"/>
    <x v="4"/>
    <x v="4"/>
    <x v="1"/>
    <x v="3"/>
    <x v="1"/>
    <x v="0"/>
    <x v="0"/>
  </r>
  <r>
    <x v="6"/>
    <x v="0"/>
    <x v="0"/>
    <x v="5"/>
    <x v="4"/>
    <x v="197"/>
    <x v="1"/>
    <x v="27"/>
    <x v="2"/>
    <x v="1"/>
    <x v="4"/>
    <x v="4"/>
    <x v="1"/>
    <x v="3"/>
    <x v="1"/>
    <x v="0"/>
    <x v="0"/>
  </r>
  <r>
    <x v="6"/>
    <x v="0"/>
    <x v="0"/>
    <x v="5"/>
    <x v="4"/>
    <x v="198"/>
    <x v="1"/>
    <x v="27"/>
    <x v="2"/>
    <x v="1"/>
    <x v="4"/>
    <x v="4"/>
    <x v="1"/>
    <x v="3"/>
    <x v="1"/>
    <x v="0"/>
    <x v="0"/>
  </r>
  <r>
    <x v="6"/>
    <x v="0"/>
    <x v="0"/>
    <x v="5"/>
    <x v="4"/>
    <x v="199"/>
    <x v="1"/>
    <x v="27"/>
    <x v="2"/>
    <x v="1"/>
    <x v="4"/>
    <x v="4"/>
    <x v="1"/>
    <x v="3"/>
    <x v="1"/>
    <x v="0"/>
    <x v="0"/>
  </r>
  <r>
    <x v="6"/>
    <x v="0"/>
    <x v="0"/>
    <x v="5"/>
    <x v="4"/>
    <x v="200"/>
    <x v="1"/>
    <x v="27"/>
    <x v="2"/>
    <x v="1"/>
    <x v="4"/>
    <x v="4"/>
    <x v="1"/>
    <x v="3"/>
    <x v="1"/>
    <x v="0"/>
    <x v="0"/>
  </r>
  <r>
    <x v="6"/>
    <x v="0"/>
    <x v="0"/>
    <x v="5"/>
    <x v="4"/>
    <x v="201"/>
    <x v="1"/>
    <x v="27"/>
    <x v="2"/>
    <x v="1"/>
    <x v="4"/>
    <x v="4"/>
    <x v="1"/>
    <x v="3"/>
    <x v="1"/>
    <x v="0"/>
    <x v="0"/>
  </r>
  <r>
    <x v="6"/>
    <x v="0"/>
    <x v="0"/>
    <x v="5"/>
    <x v="4"/>
    <x v="202"/>
    <x v="1"/>
    <x v="27"/>
    <x v="2"/>
    <x v="1"/>
    <x v="4"/>
    <x v="4"/>
    <x v="1"/>
    <x v="3"/>
    <x v="1"/>
    <x v="0"/>
    <x v="0"/>
  </r>
  <r>
    <x v="6"/>
    <x v="0"/>
    <x v="0"/>
    <x v="5"/>
    <x v="4"/>
    <x v="203"/>
    <x v="1"/>
    <x v="28"/>
    <x v="2"/>
    <x v="1"/>
    <x v="4"/>
    <x v="4"/>
    <x v="1"/>
    <x v="3"/>
    <x v="1"/>
    <x v="0"/>
    <x v="0"/>
  </r>
  <r>
    <x v="6"/>
    <x v="0"/>
    <x v="0"/>
    <x v="5"/>
    <x v="4"/>
    <x v="204"/>
    <x v="1"/>
    <x v="28"/>
    <x v="2"/>
    <x v="1"/>
    <x v="4"/>
    <x v="4"/>
    <x v="1"/>
    <x v="3"/>
    <x v="1"/>
    <x v="0"/>
    <x v="0"/>
  </r>
  <r>
    <x v="6"/>
    <x v="0"/>
    <x v="0"/>
    <x v="5"/>
    <x v="4"/>
    <x v="205"/>
    <x v="1"/>
    <x v="28"/>
    <x v="2"/>
    <x v="1"/>
    <x v="4"/>
    <x v="4"/>
    <x v="1"/>
    <x v="3"/>
    <x v="1"/>
    <x v="0"/>
    <x v="0"/>
  </r>
  <r>
    <x v="6"/>
    <x v="0"/>
    <x v="0"/>
    <x v="5"/>
    <x v="4"/>
    <x v="206"/>
    <x v="1"/>
    <x v="28"/>
    <x v="2"/>
    <x v="1"/>
    <x v="4"/>
    <x v="4"/>
    <x v="1"/>
    <x v="3"/>
    <x v="1"/>
    <x v="0"/>
    <x v="0"/>
  </r>
  <r>
    <x v="6"/>
    <x v="0"/>
    <x v="0"/>
    <x v="5"/>
    <x v="4"/>
    <x v="207"/>
    <x v="1"/>
    <x v="28"/>
    <x v="2"/>
    <x v="1"/>
    <x v="4"/>
    <x v="4"/>
    <x v="1"/>
    <x v="3"/>
    <x v="1"/>
    <x v="0"/>
    <x v="0"/>
  </r>
  <r>
    <x v="6"/>
    <x v="0"/>
    <x v="0"/>
    <x v="5"/>
    <x v="4"/>
    <x v="208"/>
    <x v="1"/>
    <x v="28"/>
    <x v="2"/>
    <x v="1"/>
    <x v="4"/>
    <x v="4"/>
    <x v="1"/>
    <x v="3"/>
    <x v="1"/>
    <x v="0"/>
    <x v="0"/>
  </r>
  <r>
    <x v="6"/>
    <x v="0"/>
    <x v="0"/>
    <x v="5"/>
    <x v="4"/>
    <x v="209"/>
    <x v="1"/>
    <x v="28"/>
    <x v="2"/>
    <x v="1"/>
    <x v="4"/>
    <x v="4"/>
    <x v="1"/>
    <x v="3"/>
    <x v="1"/>
    <x v="0"/>
    <x v="0"/>
  </r>
  <r>
    <x v="6"/>
    <x v="0"/>
    <x v="0"/>
    <x v="5"/>
    <x v="4"/>
    <x v="210"/>
    <x v="1"/>
    <x v="28"/>
    <x v="2"/>
    <x v="1"/>
    <x v="4"/>
    <x v="4"/>
    <x v="1"/>
    <x v="3"/>
    <x v="1"/>
    <x v="0"/>
    <x v="0"/>
  </r>
  <r>
    <x v="6"/>
    <x v="0"/>
    <x v="0"/>
    <x v="5"/>
    <x v="4"/>
    <x v="211"/>
    <x v="1"/>
    <x v="28"/>
    <x v="2"/>
    <x v="1"/>
    <x v="4"/>
    <x v="4"/>
    <x v="1"/>
    <x v="3"/>
    <x v="1"/>
    <x v="0"/>
    <x v="0"/>
  </r>
  <r>
    <x v="6"/>
    <x v="0"/>
    <x v="0"/>
    <x v="5"/>
    <x v="4"/>
    <x v="212"/>
    <x v="1"/>
    <x v="28"/>
    <x v="2"/>
    <x v="1"/>
    <x v="4"/>
    <x v="4"/>
    <x v="1"/>
    <x v="3"/>
    <x v="1"/>
    <x v="0"/>
    <x v="0"/>
  </r>
  <r>
    <x v="6"/>
    <x v="0"/>
    <x v="0"/>
    <x v="5"/>
    <x v="4"/>
    <x v="213"/>
    <x v="1"/>
    <x v="28"/>
    <x v="2"/>
    <x v="1"/>
    <x v="4"/>
    <x v="4"/>
    <x v="1"/>
    <x v="3"/>
    <x v="1"/>
    <x v="0"/>
    <x v="0"/>
  </r>
  <r>
    <x v="6"/>
    <x v="0"/>
    <x v="0"/>
    <x v="5"/>
    <x v="4"/>
    <x v="214"/>
    <x v="1"/>
    <x v="28"/>
    <x v="2"/>
    <x v="1"/>
    <x v="4"/>
    <x v="4"/>
    <x v="1"/>
    <x v="3"/>
    <x v="1"/>
    <x v="0"/>
    <x v="0"/>
  </r>
  <r>
    <x v="6"/>
    <x v="0"/>
    <x v="0"/>
    <x v="5"/>
    <x v="4"/>
    <x v="209"/>
    <x v="1"/>
    <x v="28"/>
    <x v="2"/>
    <x v="1"/>
    <x v="4"/>
    <x v="4"/>
    <x v="1"/>
    <x v="3"/>
    <x v="1"/>
    <x v="0"/>
    <x v="0"/>
  </r>
  <r>
    <x v="6"/>
    <x v="0"/>
    <x v="0"/>
    <x v="5"/>
    <x v="4"/>
    <x v="215"/>
    <x v="1"/>
    <x v="29"/>
    <x v="2"/>
    <x v="1"/>
    <x v="4"/>
    <x v="4"/>
    <x v="1"/>
    <x v="3"/>
    <x v="1"/>
    <x v="0"/>
    <x v="0"/>
  </r>
  <r>
    <x v="6"/>
    <x v="0"/>
    <x v="0"/>
    <x v="5"/>
    <x v="4"/>
    <x v="216"/>
    <x v="1"/>
    <x v="29"/>
    <x v="2"/>
    <x v="1"/>
    <x v="4"/>
    <x v="4"/>
    <x v="1"/>
    <x v="3"/>
    <x v="1"/>
    <x v="0"/>
    <x v="0"/>
  </r>
  <r>
    <x v="6"/>
    <x v="0"/>
    <x v="0"/>
    <x v="5"/>
    <x v="4"/>
    <x v="217"/>
    <x v="1"/>
    <x v="29"/>
    <x v="2"/>
    <x v="1"/>
    <x v="4"/>
    <x v="4"/>
    <x v="1"/>
    <x v="3"/>
    <x v="1"/>
    <x v="0"/>
    <x v="0"/>
  </r>
  <r>
    <x v="6"/>
    <x v="0"/>
    <x v="0"/>
    <x v="5"/>
    <x v="4"/>
    <x v="218"/>
    <x v="1"/>
    <x v="29"/>
    <x v="2"/>
    <x v="1"/>
    <x v="4"/>
    <x v="4"/>
    <x v="1"/>
    <x v="3"/>
    <x v="1"/>
    <x v="0"/>
    <x v="0"/>
  </r>
  <r>
    <x v="6"/>
    <x v="0"/>
    <x v="0"/>
    <x v="5"/>
    <x v="4"/>
    <x v="219"/>
    <x v="1"/>
    <x v="29"/>
    <x v="2"/>
    <x v="1"/>
    <x v="4"/>
    <x v="4"/>
    <x v="1"/>
    <x v="3"/>
    <x v="1"/>
    <x v="0"/>
    <x v="0"/>
  </r>
  <r>
    <x v="6"/>
    <x v="0"/>
    <x v="0"/>
    <x v="5"/>
    <x v="4"/>
    <x v="220"/>
    <x v="1"/>
    <x v="29"/>
    <x v="2"/>
    <x v="1"/>
    <x v="4"/>
    <x v="4"/>
    <x v="1"/>
    <x v="3"/>
    <x v="1"/>
    <x v="0"/>
    <x v="0"/>
  </r>
  <r>
    <x v="7"/>
    <x v="2"/>
    <x v="2"/>
    <x v="6"/>
    <x v="3"/>
    <x v="0"/>
    <x v="3"/>
    <x v="0"/>
    <x v="0"/>
    <x v="3"/>
    <x v="5"/>
    <x v="5"/>
    <x v="4"/>
    <x v="4"/>
    <x v="4"/>
    <x v="0"/>
    <x v="0"/>
  </r>
  <r>
    <x v="7"/>
    <x v="2"/>
    <x v="2"/>
    <x v="6"/>
    <x v="3"/>
    <x v="1"/>
    <x v="3"/>
    <x v="1"/>
    <x v="1"/>
    <x v="3"/>
    <x v="5"/>
    <x v="5"/>
    <x v="4"/>
    <x v="4"/>
    <x v="4"/>
    <x v="0"/>
    <x v="0"/>
  </r>
  <r>
    <x v="7"/>
    <x v="2"/>
    <x v="2"/>
    <x v="6"/>
    <x v="3"/>
    <x v="2"/>
    <x v="3"/>
    <x v="1"/>
    <x v="1"/>
    <x v="3"/>
    <x v="5"/>
    <x v="5"/>
    <x v="4"/>
    <x v="4"/>
    <x v="4"/>
    <x v="0"/>
    <x v="0"/>
  </r>
  <r>
    <x v="7"/>
    <x v="2"/>
    <x v="2"/>
    <x v="6"/>
    <x v="3"/>
    <x v="3"/>
    <x v="3"/>
    <x v="2"/>
    <x v="2"/>
    <x v="3"/>
    <x v="5"/>
    <x v="5"/>
    <x v="4"/>
    <x v="4"/>
    <x v="4"/>
    <x v="0"/>
    <x v="0"/>
  </r>
  <r>
    <x v="7"/>
    <x v="2"/>
    <x v="2"/>
    <x v="6"/>
    <x v="3"/>
    <x v="4"/>
    <x v="3"/>
    <x v="2"/>
    <x v="2"/>
    <x v="3"/>
    <x v="5"/>
    <x v="5"/>
    <x v="4"/>
    <x v="4"/>
    <x v="4"/>
    <x v="0"/>
    <x v="0"/>
  </r>
  <r>
    <x v="7"/>
    <x v="2"/>
    <x v="2"/>
    <x v="6"/>
    <x v="3"/>
    <x v="5"/>
    <x v="3"/>
    <x v="2"/>
    <x v="2"/>
    <x v="3"/>
    <x v="5"/>
    <x v="5"/>
    <x v="4"/>
    <x v="4"/>
    <x v="4"/>
    <x v="0"/>
    <x v="0"/>
  </r>
  <r>
    <x v="7"/>
    <x v="2"/>
    <x v="2"/>
    <x v="6"/>
    <x v="3"/>
    <x v="6"/>
    <x v="3"/>
    <x v="2"/>
    <x v="2"/>
    <x v="3"/>
    <x v="5"/>
    <x v="5"/>
    <x v="4"/>
    <x v="4"/>
    <x v="4"/>
    <x v="0"/>
    <x v="0"/>
  </r>
  <r>
    <x v="7"/>
    <x v="2"/>
    <x v="2"/>
    <x v="6"/>
    <x v="3"/>
    <x v="7"/>
    <x v="3"/>
    <x v="3"/>
    <x v="2"/>
    <x v="3"/>
    <x v="5"/>
    <x v="5"/>
    <x v="4"/>
    <x v="4"/>
    <x v="4"/>
    <x v="0"/>
    <x v="0"/>
  </r>
  <r>
    <x v="7"/>
    <x v="2"/>
    <x v="2"/>
    <x v="6"/>
    <x v="3"/>
    <x v="8"/>
    <x v="3"/>
    <x v="3"/>
    <x v="2"/>
    <x v="3"/>
    <x v="5"/>
    <x v="5"/>
    <x v="4"/>
    <x v="4"/>
    <x v="4"/>
    <x v="0"/>
    <x v="0"/>
  </r>
  <r>
    <x v="7"/>
    <x v="2"/>
    <x v="2"/>
    <x v="6"/>
    <x v="3"/>
    <x v="9"/>
    <x v="3"/>
    <x v="3"/>
    <x v="2"/>
    <x v="3"/>
    <x v="5"/>
    <x v="5"/>
    <x v="4"/>
    <x v="4"/>
    <x v="4"/>
    <x v="0"/>
    <x v="0"/>
  </r>
  <r>
    <x v="7"/>
    <x v="2"/>
    <x v="2"/>
    <x v="6"/>
    <x v="3"/>
    <x v="10"/>
    <x v="3"/>
    <x v="3"/>
    <x v="2"/>
    <x v="3"/>
    <x v="5"/>
    <x v="5"/>
    <x v="4"/>
    <x v="4"/>
    <x v="4"/>
    <x v="0"/>
    <x v="0"/>
  </r>
  <r>
    <x v="7"/>
    <x v="2"/>
    <x v="2"/>
    <x v="6"/>
    <x v="3"/>
    <x v="11"/>
    <x v="3"/>
    <x v="3"/>
    <x v="2"/>
    <x v="3"/>
    <x v="5"/>
    <x v="5"/>
    <x v="4"/>
    <x v="4"/>
    <x v="4"/>
    <x v="0"/>
    <x v="0"/>
  </r>
  <r>
    <x v="7"/>
    <x v="2"/>
    <x v="2"/>
    <x v="6"/>
    <x v="3"/>
    <x v="12"/>
    <x v="3"/>
    <x v="3"/>
    <x v="2"/>
    <x v="3"/>
    <x v="5"/>
    <x v="5"/>
    <x v="4"/>
    <x v="4"/>
    <x v="4"/>
    <x v="0"/>
    <x v="0"/>
  </r>
  <r>
    <x v="7"/>
    <x v="2"/>
    <x v="2"/>
    <x v="6"/>
    <x v="3"/>
    <x v="13"/>
    <x v="3"/>
    <x v="3"/>
    <x v="2"/>
    <x v="3"/>
    <x v="5"/>
    <x v="5"/>
    <x v="4"/>
    <x v="4"/>
    <x v="4"/>
    <x v="0"/>
    <x v="0"/>
  </r>
  <r>
    <x v="7"/>
    <x v="2"/>
    <x v="2"/>
    <x v="6"/>
    <x v="3"/>
    <x v="14"/>
    <x v="3"/>
    <x v="3"/>
    <x v="2"/>
    <x v="3"/>
    <x v="5"/>
    <x v="5"/>
    <x v="4"/>
    <x v="4"/>
    <x v="4"/>
    <x v="0"/>
    <x v="0"/>
  </r>
  <r>
    <x v="7"/>
    <x v="2"/>
    <x v="2"/>
    <x v="6"/>
    <x v="3"/>
    <x v="15"/>
    <x v="3"/>
    <x v="4"/>
    <x v="2"/>
    <x v="3"/>
    <x v="5"/>
    <x v="5"/>
    <x v="4"/>
    <x v="4"/>
    <x v="4"/>
    <x v="0"/>
    <x v="0"/>
  </r>
  <r>
    <x v="7"/>
    <x v="2"/>
    <x v="2"/>
    <x v="6"/>
    <x v="3"/>
    <x v="16"/>
    <x v="3"/>
    <x v="4"/>
    <x v="2"/>
    <x v="3"/>
    <x v="5"/>
    <x v="5"/>
    <x v="4"/>
    <x v="4"/>
    <x v="4"/>
    <x v="0"/>
    <x v="0"/>
  </r>
  <r>
    <x v="7"/>
    <x v="2"/>
    <x v="2"/>
    <x v="6"/>
    <x v="3"/>
    <x v="17"/>
    <x v="3"/>
    <x v="4"/>
    <x v="2"/>
    <x v="3"/>
    <x v="5"/>
    <x v="5"/>
    <x v="4"/>
    <x v="4"/>
    <x v="4"/>
    <x v="0"/>
    <x v="0"/>
  </r>
  <r>
    <x v="7"/>
    <x v="2"/>
    <x v="2"/>
    <x v="6"/>
    <x v="3"/>
    <x v="18"/>
    <x v="3"/>
    <x v="4"/>
    <x v="2"/>
    <x v="3"/>
    <x v="5"/>
    <x v="5"/>
    <x v="4"/>
    <x v="4"/>
    <x v="4"/>
    <x v="0"/>
    <x v="0"/>
  </r>
  <r>
    <x v="7"/>
    <x v="2"/>
    <x v="2"/>
    <x v="6"/>
    <x v="3"/>
    <x v="19"/>
    <x v="3"/>
    <x v="4"/>
    <x v="2"/>
    <x v="3"/>
    <x v="5"/>
    <x v="5"/>
    <x v="4"/>
    <x v="4"/>
    <x v="4"/>
    <x v="0"/>
    <x v="0"/>
  </r>
  <r>
    <x v="7"/>
    <x v="2"/>
    <x v="2"/>
    <x v="6"/>
    <x v="3"/>
    <x v="20"/>
    <x v="3"/>
    <x v="4"/>
    <x v="2"/>
    <x v="3"/>
    <x v="5"/>
    <x v="5"/>
    <x v="4"/>
    <x v="4"/>
    <x v="4"/>
    <x v="0"/>
    <x v="0"/>
  </r>
  <r>
    <x v="7"/>
    <x v="2"/>
    <x v="2"/>
    <x v="6"/>
    <x v="3"/>
    <x v="21"/>
    <x v="3"/>
    <x v="4"/>
    <x v="2"/>
    <x v="3"/>
    <x v="5"/>
    <x v="5"/>
    <x v="4"/>
    <x v="4"/>
    <x v="4"/>
    <x v="0"/>
    <x v="0"/>
  </r>
  <r>
    <x v="7"/>
    <x v="2"/>
    <x v="2"/>
    <x v="6"/>
    <x v="3"/>
    <x v="22"/>
    <x v="3"/>
    <x v="4"/>
    <x v="2"/>
    <x v="3"/>
    <x v="5"/>
    <x v="5"/>
    <x v="4"/>
    <x v="4"/>
    <x v="4"/>
    <x v="0"/>
    <x v="0"/>
  </r>
  <r>
    <x v="7"/>
    <x v="2"/>
    <x v="2"/>
    <x v="6"/>
    <x v="3"/>
    <x v="23"/>
    <x v="3"/>
    <x v="5"/>
    <x v="2"/>
    <x v="3"/>
    <x v="5"/>
    <x v="5"/>
    <x v="4"/>
    <x v="4"/>
    <x v="4"/>
    <x v="0"/>
    <x v="0"/>
  </r>
  <r>
    <x v="7"/>
    <x v="2"/>
    <x v="2"/>
    <x v="6"/>
    <x v="3"/>
    <x v="24"/>
    <x v="3"/>
    <x v="5"/>
    <x v="2"/>
    <x v="3"/>
    <x v="5"/>
    <x v="5"/>
    <x v="4"/>
    <x v="4"/>
    <x v="4"/>
    <x v="0"/>
    <x v="0"/>
  </r>
  <r>
    <x v="7"/>
    <x v="2"/>
    <x v="2"/>
    <x v="6"/>
    <x v="3"/>
    <x v="25"/>
    <x v="3"/>
    <x v="5"/>
    <x v="2"/>
    <x v="3"/>
    <x v="5"/>
    <x v="5"/>
    <x v="4"/>
    <x v="4"/>
    <x v="4"/>
    <x v="0"/>
    <x v="0"/>
  </r>
  <r>
    <x v="7"/>
    <x v="2"/>
    <x v="2"/>
    <x v="6"/>
    <x v="3"/>
    <x v="26"/>
    <x v="3"/>
    <x v="5"/>
    <x v="2"/>
    <x v="3"/>
    <x v="5"/>
    <x v="5"/>
    <x v="4"/>
    <x v="4"/>
    <x v="4"/>
    <x v="0"/>
    <x v="0"/>
  </r>
  <r>
    <x v="7"/>
    <x v="2"/>
    <x v="2"/>
    <x v="6"/>
    <x v="3"/>
    <x v="27"/>
    <x v="3"/>
    <x v="5"/>
    <x v="2"/>
    <x v="3"/>
    <x v="5"/>
    <x v="5"/>
    <x v="4"/>
    <x v="4"/>
    <x v="4"/>
    <x v="0"/>
    <x v="0"/>
  </r>
  <r>
    <x v="7"/>
    <x v="2"/>
    <x v="2"/>
    <x v="6"/>
    <x v="3"/>
    <x v="28"/>
    <x v="3"/>
    <x v="5"/>
    <x v="2"/>
    <x v="3"/>
    <x v="5"/>
    <x v="5"/>
    <x v="4"/>
    <x v="4"/>
    <x v="4"/>
    <x v="0"/>
    <x v="0"/>
  </r>
  <r>
    <x v="7"/>
    <x v="2"/>
    <x v="2"/>
    <x v="6"/>
    <x v="3"/>
    <x v="29"/>
    <x v="3"/>
    <x v="5"/>
    <x v="2"/>
    <x v="3"/>
    <x v="5"/>
    <x v="5"/>
    <x v="4"/>
    <x v="4"/>
    <x v="4"/>
    <x v="0"/>
    <x v="0"/>
  </r>
  <r>
    <x v="7"/>
    <x v="2"/>
    <x v="2"/>
    <x v="6"/>
    <x v="3"/>
    <x v="30"/>
    <x v="3"/>
    <x v="5"/>
    <x v="2"/>
    <x v="3"/>
    <x v="5"/>
    <x v="5"/>
    <x v="4"/>
    <x v="4"/>
    <x v="4"/>
    <x v="0"/>
    <x v="0"/>
  </r>
  <r>
    <x v="7"/>
    <x v="2"/>
    <x v="2"/>
    <x v="6"/>
    <x v="3"/>
    <x v="31"/>
    <x v="3"/>
    <x v="6"/>
    <x v="2"/>
    <x v="3"/>
    <x v="5"/>
    <x v="5"/>
    <x v="4"/>
    <x v="4"/>
    <x v="4"/>
    <x v="0"/>
    <x v="0"/>
  </r>
  <r>
    <x v="7"/>
    <x v="2"/>
    <x v="2"/>
    <x v="6"/>
    <x v="3"/>
    <x v="32"/>
    <x v="3"/>
    <x v="6"/>
    <x v="2"/>
    <x v="3"/>
    <x v="5"/>
    <x v="5"/>
    <x v="4"/>
    <x v="4"/>
    <x v="4"/>
    <x v="0"/>
    <x v="0"/>
  </r>
  <r>
    <x v="7"/>
    <x v="2"/>
    <x v="2"/>
    <x v="6"/>
    <x v="3"/>
    <x v="33"/>
    <x v="3"/>
    <x v="6"/>
    <x v="2"/>
    <x v="3"/>
    <x v="5"/>
    <x v="5"/>
    <x v="4"/>
    <x v="4"/>
    <x v="4"/>
    <x v="0"/>
    <x v="0"/>
  </r>
  <r>
    <x v="7"/>
    <x v="2"/>
    <x v="2"/>
    <x v="6"/>
    <x v="3"/>
    <x v="34"/>
    <x v="3"/>
    <x v="6"/>
    <x v="2"/>
    <x v="3"/>
    <x v="5"/>
    <x v="5"/>
    <x v="4"/>
    <x v="4"/>
    <x v="4"/>
    <x v="0"/>
    <x v="0"/>
  </r>
  <r>
    <x v="7"/>
    <x v="2"/>
    <x v="2"/>
    <x v="6"/>
    <x v="3"/>
    <x v="35"/>
    <x v="3"/>
    <x v="6"/>
    <x v="2"/>
    <x v="3"/>
    <x v="5"/>
    <x v="5"/>
    <x v="4"/>
    <x v="4"/>
    <x v="4"/>
    <x v="0"/>
    <x v="0"/>
  </r>
  <r>
    <x v="7"/>
    <x v="2"/>
    <x v="2"/>
    <x v="6"/>
    <x v="3"/>
    <x v="36"/>
    <x v="3"/>
    <x v="6"/>
    <x v="2"/>
    <x v="3"/>
    <x v="5"/>
    <x v="5"/>
    <x v="4"/>
    <x v="4"/>
    <x v="4"/>
    <x v="0"/>
    <x v="0"/>
  </r>
  <r>
    <x v="7"/>
    <x v="2"/>
    <x v="2"/>
    <x v="6"/>
    <x v="3"/>
    <x v="37"/>
    <x v="3"/>
    <x v="6"/>
    <x v="2"/>
    <x v="3"/>
    <x v="5"/>
    <x v="5"/>
    <x v="4"/>
    <x v="4"/>
    <x v="4"/>
    <x v="0"/>
    <x v="0"/>
  </r>
  <r>
    <x v="7"/>
    <x v="2"/>
    <x v="2"/>
    <x v="6"/>
    <x v="3"/>
    <x v="38"/>
    <x v="3"/>
    <x v="6"/>
    <x v="2"/>
    <x v="3"/>
    <x v="5"/>
    <x v="5"/>
    <x v="4"/>
    <x v="4"/>
    <x v="4"/>
    <x v="0"/>
    <x v="0"/>
  </r>
  <r>
    <x v="7"/>
    <x v="2"/>
    <x v="2"/>
    <x v="6"/>
    <x v="3"/>
    <x v="39"/>
    <x v="3"/>
    <x v="7"/>
    <x v="2"/>
    <x v="3"/>
    <x v="5"/>
    <x v="5"/>
    <x v="4"/>
    <x v="4"/>
    <x v="4"/>
    <x v="0"/>
    <x v="0"/>
  </r>
  <r>
    <x v="7"/>
    <x v="2"/>
    <x v="2"/>
    <x v="6"/>
    <x v="3"/>
    <x v="40"/>
    <x v="3"/>
    <x v="7"/>
    <x v="2"/>
    <x v="3"/>
    <x v="5"/>
    <x v="5"/>
    <x v="4"/>
    <x v="4"/>
    <x v="4"/>
    <x v="0"/>
    <x v="0"/>
  </r>
  <r>
    <x v="7"/>
    <x v="2"/>
    <x v="2"/>
    <x v="6"/>
    <x v="3"/>
    <x v="41"/>
    <x v="3"/>
    <x v="7"/>
    <x v="2"/>
    <x v="3"/>
    <x v="5"/>
    <x v="5"/>
    <x v="4"/>
    <x v="4"/>
    <x v="4"/>
    <x v="0"/>
    <x v="0"/>
  </r>
  <r>
    <x v="7"/>
    <x v="2"/>
    <x v="2"/>
    <x v="6"/>
    <x v="3"/>
    <x v="42"/>
    <x v="3"/>
    <x v="7"/>
    <x v="2"/>
    <x v="3"/>
    <x v="5"/>
    <x v="5"/>
    <x v="4"/>
    <x v="4"/>
    <x v="4"/>
    <x v="0"/>
    <x v="0"/>
  </r>
  <r>
    <x v="7"/>
    <x v="2"/>
    <x v="2"/>
    <x v="6"/>
    <x v="3"/>
    <x v="43"/>
    <x v="3"/>
    <x v="7"/>
    <x v="2"/>
    <x v="3"/>
    <x v="5"/>
    <x v="5"/>
    <x v="4"/>
    <x v="4"/>
    <x v="4"/>
    <x v="0"/>
    <x v="0"/>
  </r>
  <r>
    <x v="7"/>
    <x v="2"/>
    <x v="2"/>
    <x v="6"/>
    <x v="3"/>
    <x v="44"/>
    <x v="3"/>
    <x v="7"/>
    <x v="2"/>
    <x v="3"/>
    <x v="5"/>
    <x v="5"/>
    <x v="4"/>
    <x v="4"/>
    <x v="4"/>
    <x v="0"/>
    <x v="0"/>
  </r>
  <r>
    <x v="7"/>
    <x v="2"/>
    <x v="2"/>
    <x v="6"/>
    <x v="3"/>
    <x v="45"/>
    <x v="3"/>
    <x v="7"/>
    <x v="2"/>
    <x v="3"/>
    <x v="5"/>
    <x v="5"/>
    <x v="4"/>
    <x v="4"/>
    <x v="4"/>
    <x v="0"/>
    <x v="0"/>
  </r>
  <r>
    <x v="7"/>
    <x v="2"/>
    <x v="2"/>
    <x v="6"/>
    <x v="3"/>
    <x v="46"/>
    <x v="3"/>
    <x v="7"/>
    <x v="2"/>
    <x v="3"/>
    <x v="5"/>
    <x v="5"/>
    <x v="4"/>
    <x v="4"/>
    <x v="4"/>
    <x v="0"/>
    <x v="0"/>
  </r>
  <r>
    <x v="7"/>
    <x v="2"/>
    <x v="2"/>
    <x v="6"/>
    <x v="3"/>
    <x v="47"/>
    <x v="3"/>
    <x v="8"/>
    <x v="2"/>
    <x v="3"/>
    <x v="5"/>
    <x v="5"/>
    <x v="4"/>
    <x v="4"/>
    <x v="4"/>
    <x v="0"/>
    <x v="0"/>
  </r>
  <r>
    <x v="7"/>
    <x v="2"/>
    <x v="2"/>
    <x v="6"/>
    <x v="3"/>
    <x v="48"/>
    <x v="3"/>
    <x v="8"/>
    <x v="2"/>
    <x v="3"/>
    <x v="5"/>
    <x v="5"/>
    <x v="4"/>
    <x v="4"/>
    <x v="4"/>
    <x v="0"/>
    <x v="0"/>
  </r>
  <r>
    <x v="7"/>
    <x v="2"/>
    <x v="2"/>
    <x v="6"/>
    <x v="3"/>
    <x v="49"/>
    <x v="3"/>
    <x v="8"/>
    <x v="2"/>
    <x v="3"/>
    <x v="5"/>
    <x v="5"/>
    <x v="4"/>
    <x v="4"/>
    <x v="4"/>
    <x v="0"/>
    <x v="0"/>
  </r>
  <r>
    <x v="7"/>
    <x v="2"/>
    <x v="2"/>
    <x v="6"/>
    <x v="3"/>
    <x v="50"/>
    <x v="3"/>
    <x v="8"/>
    <x v="2"/>
    <x v="3"/>
    <x v="5"/>
    <x v="5"/>
    <x v="4"/>
    <x v="4"/>
    <x v="4"/>
    <x v="0"/>
    <x v="0"/>
  </r>
  <r>
    <x v="7"/>
    <x v="2"/>
    <x v="2"/>
    <x v="6"/>
    <x v="3"/>
    <x v="51"/>
    <x v="3"/>
    <x v="8"/>
    <x v="2"/>
    <x v="3"/>
    <x v="5"/>
    <x v="5"/>
    <x v="4"/>
    <x v="4"/>
    <x v="4"/>
    <x v="0"/>
    <x v="0"/>
  </r>
  <r>
    <x v="7"/>
    <x v="2"/>
    <x v="2"/>
    <x v="6"/>
    <x v="3"/>
    <x v="52"/>
    <x v="3"/>
    <x v="8"/>
    <x v="2"/>
    <x v="3"/>
    <x v="5"/>
    <x v="5"/>
    <x v="4"/>
    <x v="4"/>
    <x v="4"/>
    <x v="0"/>
    <x v="0"/>
  </r>
  <r>
    <x v="7"/>
    <x v="2"/>
    <x v="2"/>
    <x v="6"/>
    <x v="3"/>
    <x v="53"/>
    <x v="3"/>
    <x v="8"/>
    <x v="2"/>
    <x v="3"/>
    <x v="5"/>
    <x v="5"/>
    <x v="4"/>
    <x v="4"/>
    <x v="4"/>
    <x v="0"/>
    <x v="0"/>
  </r>
  <r>
    <x v="7"/>
    <x v="2"/>
    <x v="2"/>
    <x v="6"/>
    <x v="3"/>
    <x v="54"/>
    <x v="3"/>
    <x v="8"/>
    <x v="2"/>
    <x v="3"/>
    <x v="5"/>
    <x v="5"/>
    <x v="4"/>
    <x v="4"/>
    <x v="4"/>
    <x v="0"/>
    <x v="0"/>
  </r>
  <r>
    <x v="7"/>
    <x v="2"/>
    <x v="2"/>
    <x v="6"/>
    <x v="3"/>
    <x v="55"/>
    <x v="3"/>
    <x v="9"/>
    <x v="2"/>
    <x v="3"/>
    <x v="5"/>
    <x v="5"/>
    <x v="4"/>
    <x v="4"/>
    <x v="4"/>
    <x v="0"/>
    <x v="0"/>
  </r>
  <r>
    <x v="7"/>
    <x v="2"/>
    <x v="2"/>
    <x v="6"/>
    <x v="3"/>
    <x v="56"/>
    <x v="3"/>
    <x v="9"/>
    <x v="2"/>
    <x v="3"/>
    <x v="5"/>
    <x v="5"/>
    <x v="4"/>
    <x v="4"/>
    <x v="4"/>
    <x v="0"/>
    <x v="0"/>
  </r>
  <r>
    <x v="7"/>
    <x v="2"/>
    <x v="2"/>
    <x v="6"/>
    <x v="3"/>
    <x v="57"/>
    <x v="3"/>
    <x v="9"/>
    <x v="2"/>
    <x v="3"/>
    <x v="5"/>
    <x v="5"/>
    <x v="4"/>
    <x v="4"/>
    <x v="4"/>
    <x v="0"/>
    <x v="0"/>
  </r>
  <r>
    <x v="7"/>
    <x v="2"/>
    <x v="2"/>
    <x v="6"/>
    <x v="3"/>
    <x v="58"/>
    <x v="3"/>
    <x v="9"/>
    <x v="2"/>
    <x v="3"/>
    <x v="5"/>
    <x v="5"/>
    <x v="4"/>
    <x v="4"/>
    <x v="4"/>
    <x v="0"/>
    <x v="0"/>
  </r>
  <r>
    <x v="7"/>
    <x v="2"/>
    <x v="2"/>
    <x v="6"/>
    <x v="3"/>
    <x v="59"/>
    <x v="3"/>
    <x v="9"/>
    <x v="2"/>
    <x v="3"/>
    <x v="5"/>
    <x v="5"/>
    <x v="4"/>
    <x v="4"/>
    <x v="4"/>
    <x v="0"/>
    <x v="0"/>
  </r>
  <r>
    <x v="7"/>
    <x v="2"/>
    <x v="2"/>
    <x v="6"/>
    <x v="3"/>
    <x v="60"/>
    <x v="3"/>
    <x v="9"/>
    <x v="2"/>
    <x v="3"/>
    <x v="5"/>
    <x v="5"/>
    <x v="4"/>
    <x v="4"/>
    <x v="4"/>
    <x v="0"/>
    <x v="0"/>
  </r>
  <r>
    <x v="7"/>
    <x v="2"/>
    <x v="2"/>
    <x v="6"/>
    <x v="3"/>
    <x v="61"/>
    <x v="3"/>
    <x v="9"/>
    <x v="2"/>
    <x v="3"/>
    <x v="5"/>
    <x v="5"/>
    <x v="4"/>
    <x v="4"/>
    <x v="4"/>
    <x v="0"/>
    <x v="0"/>
  </r>
  <r>
    <x v="7"/>
    <x v="2"/>
    <x v="2"/>
    <x v="6"/>
    <x v="3"/>
    <x v="62"/>
    <x v="3"/>
    <x v="9"/>
    <x v="2"/>
    <x v="3"/>
    <x v="5"/>
    <x v="5"/>
    <x v="4"/>
    <x v="4"/>
    <x v="4"/>
    <x v="0"/>
    <x v="0"/>
  </r>
  <r>
    <x v="7"/>
    <x v="2"/>
    <x v="2"/>
    <x v="6"/>
    <x v="3"/>
    <x v="63"/>
    <x v="3"/>
    <x v="10"/>
    <x v="2"/>
    <x v="3"/>
    <x v="5"/>
    <x v="5"/>
    <x v="4"/>
    <x v="4"/>
    <x v="4"/>
    <x v="0"/>
    <x v="0"/>
  </r>
  <r>
    <x v="7"/>
    <x v="2"/>
    <x v="2"/>
    <x v="6"/>
    <x v="3"/>
    <x v="64"/>
    <x v="3"/>
    <x v="10"/>
    <x v="2"/>
    <x v="3"/>
    <x v="5"/>
    <x v="5"/>
    <x v="4"/>
    <x v="4"/>
    <x v="4"/>
    <x v="0"/>
    <x v="0"/>
  </r>
  <r>
    <x v="7"/>
    <x v="2"/>
    <x v="2"/>
    <x v="6"/>
    <x v="3"/>
    <x v="65"/>
    <x v="3"/>
    <x v="10"/>
    <x v="2"/>
    <x v="3"/>
    <x v="5"/>
    <x v="5"/>
    <x v="4"/>
    <x v="4"/>
    <x v="4"/>
    <x v="0"/>
    <x v="0"/>
  </r>
  <r>
    <x v="7"/>
    <x v="2"/>
    <x v="2"/>
    <x v="6"/>
    <x v="3"/>
    <x v="66"/>
    <x v="3"/>
    <x v="10"/>
    <x v="2"/>
    <x v="3"/>
    <x v="5"/>
    <x v="5"/>
    <x v="4"/>
    <x v="4"/>
    <x v="4"/>
    <x v="0"/>
    <x v="0"/>
  </r>
  <r>
    <x v="7"/>
    <x v="2"/>
    <x v="2"/>
    <x v="6"/>
    <x v="3"/>
    <x v="67"/>
    <x v="3"/>
    <x v="10"/>
    <x v="2"/>
    <x v="3"/>
    <x v="5"/>
    <x v="5"/>
    <x v="4"/>
    <x v="4"/>
    <x v="4"/>
    <x v="0"/>
    <x v="0"/>
  </r>
  <r>
    <x v="7"/>
    <x v="2"/>
    <x v="2"/>
    <x v="6"/>
    <x v="3"/>
    <x v="68"/>
    <x v="3"/>
    <x v="10"/>
    <x v="2"/>
    <x v="3"/>
    <x v="5"/>
    <x v="5"/>
    <x v="4"/>
    <x v="4"/>
    <x v="4"/>
    <x v="0"/>
    <x v="0"/>
  </r>
  <r>
    <x v="7"/>
    <x v="2"/>
    <x v="2"/>
    <x v="6"/>
    <x v="3"/>
    <x v="69"/>
    <x v="3"/>
    <x v="10"/>
    <x v="2"/>
    <x v="3"/>
    <x v="5"/>
    <x v="5"/>
    <x v="4"/>
    <x v="4"/>
    <x v="4"/>
    <x v="0"/>
    <x v="0"/>
  </r>
  <r>
    <x v="7"/>
    <x v="2"/>
    <x v="2"/>
    <x v="6"/>
    <x v="3"/>
    <x v="70"/>
    <x v="3"/>
    <x v="10"/>
    <x v="2"/>
    <x v="3"/>
    <x v="5"/>
    <x v="5"/>
    <x v="4"/>
    <x v="4"/>
    <x v="4"/>
    <x v="0"/>
    <x v="0"/>
  </r>
  <r>
    <x v="7"/>
    <x v="2"/>
    <x v="2"/>
    <x v="6"/>
    <x v="3"/>
    <x v="71"/>
    <x v="3"/>
    <x v="11"/>
    <x v="2"/>
    <x v="3"/>
    <x v="5"/>
    <x v="5"/>
    <x v="4"/>
    <x v="4"/>
    <x v="4"/>
    <x v="0"/>
    <x v="0"/>
  </r>
  <r>
    <x v="7"/>
    <x v="2"/>
    <x v="2"/>
    <x v="6"/>
    <x v="3"/>
    <x v="72"/>
    <x v="3"/>
    <x v="11"/>
    <x v="2"/>
    <x v="3"/>
    <x v="5"/>
    <x v="5"/>
    <x v="4"/>
    <x v="4"/>
    <x v="4"/>
    <x v="0"/>
    <x v="0"/>
  </r>
  <r>
    <x v="7"/>
    <x v="2"/>
    <x v="2"/>
    <x v="6"/>
    <x v="3"/>
    <x v="73"/>
    <x v="3"/>
    <x v="11"/>
    <x v="2"/>
    <x v="3"/>
    <x v="5"/>
    <x v="5"/>
    <x v="4"/>
    <x v="4"/>
    <x v="4"/>
    <x v="0"/>
    <x v="0"/>
  </r>
  <r>
    <x v="7"/>
    <x v="2"/>
    <x v="2"/>
    <x v="6"/>
    <x v="3"/>
    <x v="74"/>
    <x v="3"/>
    <x v="11"/>
    <x v="2"/>
    <x v="3"/>
    <x v="5"/>
    <x v="5"/>
    <x v="4"/>
    <x v="4"/>
    <x v="4"/>
    <x v="0"/>
    <x v="0"/>
  </r>
  <r>
    <x v="7"/>
    <x v="2"/>
    <x v="2"/>
    <x v="6"/>
    <x v="3"/>
    <x v="75"/>
    <x v="3"/>
    <x v="11"/>
    <x v="2"/>
    <x v="3"/>
    <x v="5"/>
    <x v="5"/>
    <x v="4"/>
    <x v="4"/>
    <x v="4"/>
    <x v="0"/>
    <x v="0"/>
  </r>
  <r>
    <x v="7"/>
    <x v="2"/>
    <x v="2"/>
    <x v="6"/>
    <x v="3"/>
    <x v="76"/>
    <x v="3"/>
    <x v="11"/>
    <x v="2"/>
    <x v="3"/>
    <x v="5"/>
    <x v="5"/>
    <x v="4"/>
    <x v="4"/>
    <x v="4"/>
    <x v="0"/>
    <x v="0"/>
  </r>
  <r>
    <x v="7"/>
    <x v="2"/>
    <x v="2"/>
    <x v="6"/>
    <x v="3"/>
    <x v="77"/>
    <x v="3"/>
    <x v="11"/>
    <x v="2"/>
    <x v="3"/>
    <x v="5"/>
    <x v="5"/>
    <x v="4"/>
    <x v="4"/>
    <x v="4"/>
    <x v="0"/>
    <x v="0"/>
  </r>
  <r>
    <x v="7"/>
    <x v="2"/>
    <x v="2"/>
    <x v="6"/>
    <x v="3"/>
    <x v="78"/>
    <x v="3"/>
    <x v="11"/>
    <x v="2"/>
    <x v="3"/>
    <x v="5"/>
    <x v="5"/>
    <x v="4"/>
    <x v="4"/>
    <x v="4"/>
    <x v="0"/>
    <x v="0"/>
  </r>
  <r>
    <x v="7"/>
    <x v="2"/>
    <x v="2"/>
    <x v="6"/>
    <x v="3"/>
    <x v="79"/>
    <x v="3"/>
    <x v="12"/>
    <x v="2"/>
    <x v="3"/>
    <x v="5"/>
    <x v="5"/>
    <x v="4"/>
    <x v="4"/>
    <x v="4"/>
    <x v="0"/>
    <x v="0"/>
  </r>
  <r>
    <x v="7"/>
    <x v="2"/>
    <x v="2"/>
    <x v="6"/>
    <x v="3"/>
    <x v="80"/>
    <x v="3"/>
    <x v="12"/>
    <x v="2"/>
    <x v="3"/>
    <x v="5"/>
    <x v="5"/>
    <x v="4"/>
    <x v="4"/>
    <x v="4"/>
    <x v="0"/>
    <x v="0"/>
  </r>
  <r>
    <x v="7"/>
    <x v="2"/>
    <x v="2"/>
    <x v="6"/>
    <x v="3"/>
    <x v="81"/>
    <x v="3"/>
    <x v="12"/>
    <x v="2"/>
    <x v="3"/>
    <x v="5"/>
    <x v="5"/>
    <x v="4"/>
    <x v="4"/>
    <x v="4"/>
    <x v="0"/>
    <x v="0"/>
  </r>
  <r>
    <x v="7"/>
    <x v="2"/>
    <x v="2"/>
    <x v="6"/>
    <x v="3"/>
    <x v="82"/>
    <x v="3"/>
    <x v="12"/>
    <x v="2"/>
    <x v="3"/>
    <x v="5"/>
    <x v="5"/>
    <x v="4"/>
    <x v="4"/>
    <x v="4"/>
    <x v="0"/>
    <x v="0"/>
  </r>
  <r>
    <x v="7"/>
    <x v="2"/>
    <x v="2"/>
    <x v="6"/>
    <x v="3"/>
    <x v="83"/>
    <x v="3"/>
    <x v="12"/>
    <x v="2"/>
    <x v="3"/>
    <x v="5"/>
    <x v="5"/>
    <x v="4"/>
    <x v="4"/>
    <x v="4"/>
    <x v="0"/>
    <x v="0"/>
  </r>
  <r>
    <x v="7"/>
    <x v="2"/>
    <x v="2"/>
    <x v="6"/>
    <x v="3"/>
    <x v="84"/>
    <x v="3"/>
    <x v="12"/>
    <x v="2"/>
    <x v="3"/>
    <x v="5"/>
    <x v="5"/>
    <x v="4"/>
    <x v="4"/>
    <x v="4"/>
    <x v="0"/>
    <x v="0"/>
  </r>
  <r>
    <x v="7"/>
    <x v="2"/>
    <x v="2"/>
    <x v="6"/>
    <x v="3"/>
    <x v="85"/>
    <x v="3"/>
    <x v="12"/>
    <x v="2"/>
    <x v="3"/>
    <x v="5"/>
    <x v="5"/>
    <x v="4"/>
    <x v="4"/>
    <x v="4"/>
    <x v="0"/>
    <x v="0"/>
  </r>
  <r>
    <x v="7"/>
    <x v="2"/>
    <x v="2"/>
    <x v="6"/>
    <x v="3"/>
    <x v="86"/>
    <x v="3"/>
    <x v="12"/>
    <x v="2"/>
    <x v="3"/>
    <x v="5"/>
    <x v="5"/>
    <x v="4"/>
    <x v="4"/>
    <x v="4"/>
    <x v="0"/>
    <x v="0"/>
  </r>
  <r>
    <x v="7"/>
    <x v="2"/>
    <x v="2"/>
    <x v="6"/>
    <x v="3"/>
    <x v="87"/>
    <x v="3"/>
    <x v="13"/>
    <x v="2"/>
    <x v="3"/>
    <x v="5"/>
    <x v="5"/>
    <x v="4"/>
    <x v="4"/>
    <x v="4"/>
    <x v="0"/>
    <x v="0"/>
  </r>
  <r>
    <x v="7"/>
    <x v="2"/>
    <x v="2"/>
    <x v="6"/>
    <x v="3"/>
    <x v="88"/>
    <x v="3"/>
    <x v="13"/>
    <x v="2"/>
    <x v="3"/>
    <x v="5"/>
    <x v="5"/>
    <x v="4"/>
    <x v="4"/>
    <x v="4"/>
    <x v="0"/>
    <x v="0"/>
  </r>
  <r>
    <x v="7"/>
    <x v="2"/>
    <x v="2"/>
    <x v="6"/>
    <x v="3"/>
    <x v="89"/>
    <x v="3"/>
    <x v="13"/>
    <x v="2"/>
    <x v="3"/>
    <x v="5"/>
    <x v="5"/>
    <x v="4"/>
    <x v="4"/>
    <x v="4"/>
    <x v="0"/>
    <x v="0"/>
  </r>
  <r>
    <x v="7"/>
    <x v="2"/>
    <x v="2"/>
    <x v="6"/>
    <x v="3"/>
    <x v="90"/>
    <x v="3"/>
    <x v="13"/>
    <x v="2"/>
    <x v="3"/>
    <x v="5"/>
    <x v="5"/>
    <x v="4"/>
    <x v="4"/>
    <x v="4"/>
    <x v="0"/>
    <x v="0"/>
  </r>
  <r>
    <x v="7"/>
    <x v="2"/>
    <x v="2"/>
    <x v="6"/>
    <x v="3"/>
    <x v="91"/>
    <x v="3"/>
    <x v="13"/>
    <x v="2"/>
    <x v="3"/>
    <x v="5"/>
    <x v="5"/>
    <x v="4"/>
    <x v="4"/>
    <x v="4"/>
    <x v="0"/>
    <x v="0"/>
  </r>
  <r>
    <x v="7"/>
    <x v="2"/>
    <x v="2"/>
    <x v="6"/>
    <x v="3"/>
    <x v="92"/>
    <x v="3"/>
    <x v="13"/>
    <x v="2"/>
    <x v="3"/>
    <x v="5"/>
    <x v="5"/>
    <x v="4"/>
    <x v="4"/>
    <x v="4"/>
    <x v="0"/>
    <x v="0"/>
  </r>
  <r>
    <x v="7"/>
    <x v="2"/>
    <x v="2"/>
    <x v="6"/>
    <x v="3"/>
    <x v="93"/>
    <x v="3"/>
    <x v="13"/>
    <x v="2"/>
    <x v="3"/>
    <x v="5"/>
    <x v="5"/>
    <x v="4"/>
    <x v="4"/>
    <x v="4"/>
    <x v="0"/>
    <x v="0"/>
  </r>
  <r>
    <x v="7"/>
    <x v="2"/>
    <x v="2"/>
    <x v="6"/>
    <x v="3"/>
    <x v="94"/>
    <x v="3"/>
    <x v="13"/>
    <x v="2"/>
    <x v="3"/>
    <x v="5"/>
    <x v="5"/>
    <x v="4"/>
    <x v="4"/>
    <x v="4"/>
    <x v="0"/>
    <x v="0"/>
  </r>
  <r>
    <x v="7"/>
    <x v="2"/>
    <x v="2"/>
    <x v="6"/>
    <x v="3"/>
    <x v="95"/>
    <x v="3"/>
    <x v="14"/>
    <x v="2"/>
    <x v="3"/>
    <x v="5"/>
    <x v="5"/>
    <x v="4"/>
    <x v="4"/>
    <x v="4"/>
    <x v="0"/>
    <x v="0"/>
  </r>
  <r>
    <x v="7"/>
    <x v="2"/>
    <x v="2"/>
    <x v="6"/>
    <x v="3"/>
    <x v="96"/>
    <x v="3"/>
    <x v="14"/>
    <x v="2"/>
    <x v="3"/>
    <x v="5"/>
    <x v="5"/>
    <x v="4"/>
    <x v="4"/>
    <x v="4"/>
    <x v="0"/>
    <x v="0"/>
  </r>
  <r>
    <x v="7"/>
    <x v="2"/>
    <x v="2"/>
    <x v="6"/>
    <x v="3"/>
    <x v="97"/>
    <x v="3"/>
    <x v="14"/>
    <x v="2"/>
    <x v="3"/>
    <x v="5"/>
    <x v="5"/>
    <x v="4"/>
    <x v="4"/>
    <x v="4"/>
    <x v="0"/>
    <x v="0"/>
  </r>
  <r>
    <x v="7"/>
    <x v="2"/>
    <x v="2"/>
    <x v="6"/>
    <x v="3"/>
    <x v="98"/>
    <x v="3"/>
    <x v="14"/>
    <x v="2"/>
    <x v="3"/>
    <x v="5"/>
    <x v="5"/>
    <x v="4"/>
    <x v="4"/>
    <x v="4"/>
    <x v="0"/>
    <x v="0"/>
  </r>
  <r>
    <x v="7"/>
    <x v="2"/>
    <x v="2"/>
    <x v="6"/>
    <x v="3"/>
    <x v="99"/>
    <x v="3"/>
    <x v="14"/>
    <x v="2"/>
    <x v="3"/>
    <x v="5"/>
    <x v="5"/>
    <x v="4"/>
    <x v="4"/>
    <x v="4"/>
    <x v="0"/>
    <x v="0"/>
  </r>
  <r>
    <x v="7"/>
    <x v="2"/>
    <x v="2"/>
    <x v="6"/>
    <x v="3"/>
    <x v="100"/>
    <x v="3"/>
    <x v="14"/>
    <x v="2"/>
    <x v="3"/>
    <x v="5"/>
    <x v="5"/>
    <x v="4"/>
    <x v="4"/>
    <x v="4"/>
    <x v="0"/>
    <x v="0"/>
  </r>
  <r>
    <x v="7"/>
    <x v="2"/>
    <x v="2"/>
    <x v="6"/>
    <x v="3"/>
    <x v="101"/>
    <x v="3"/>
    <x v="14"/>
    <x v="2"/>
    <x v="3"/>
    <x v="5"/>
    <x v="5"/>
    <x v="4"/>
    <x v="4"/>
    <x v="4"/>
    <x v="0"/>
    <x v="0"/>
  </r>
  <r>
    <x v="7"/>
    <x v="2"/>
    <x v="2"/>
    <x v="6"/>
    <x v="3"/>
    <x v="102"/>
    <x v="3"/>
    <x v="14"/>
    <x v="2"/>
    <x v="3"/>
    <x v="5"/>
    <x v="5"/>
    <x v="4"/>
    <x v="4"/>
    <x v="4"/>
    <x v="0"/>
    <x v="0"/>
  </r>
  <r>
    <x v="7"/>
    <x v="2"/>
    <x v="2"/>
    <x v="6"/>
    <x v="3"/>
    <x v="103"/>
    <x v="3"/>
    <x v="15"/>
    <x v="2"/>
    <x v="3"/>
    <x v="5"/>
    <x v="5"/>
    <x v="4"/>
    <x v="4"/>
    <x v="4"/>
    <x v="0"/>
    <x v="0"/>
  </r>
  <r>
    <x v="7"/>
    <x v="2"/>
    <x v="2"/>
    <x v="6"/>
    <x v="3"/>
    <x v="104"/>
    <x v="3"/>
    <x v="15"/>
    <x v="2"/>
    <x v="3"/>
    <x v="5"/>
    <x v="5"/>
    <x v="4"/>
    <x v="4"/>
    <x v="4"/>
    <x v="0"/>
    <x v="0"/>
  </r>
  <r>
    <x v="7"/>
    <x v="2"/>
    <x v="2"/>
    <x v="6"/>
    <x v="3"/>
    <x v="105"/>
    <x v="3"/>
    <x v="15"/>
    <x v="2"/>
    <x v="3"/>
    <x v="5"/>
    <x v="5"/>
    <x v="4"/>
    <x v="4"/>
    <x v="4"/>
    <x v="0"/>
    <x v="0"/>
  </r>
  <r>
    <x v="7"/>
    <x v="2"/>
    <x v="2"/>
    <x v="6"/>
    <x v="3"/>
    <x v="106"/>
    <x v="3"/>
    <x v="15"/>
    <x v="2"/>
    <x v="3"/>
    <x v="5"/>
    <x v="5"/>
    <x v="4"/>
    <x v="4"/>
    <x v="4"/>
    <x v="0"/>
    <x v="0"/>
  </r>
  <r>
    <x v="7"/>
    <x v="2"/>
    <x v="2"/>
    <x v="6"/>
    <x v="3"/>
    <x v="107"/>
    <x v="3"/>
    <x v="15"/>
    <x v="2"/>
    <x v="3"/>
    <x v="5"/>
    <x v="5"/>
    <x v="4"/>
    <x v="4"/>
    <x v="4"/>
    <x v="0"/>
    <x v="0"/>
  </r>
  <r>
    <x v="7"/>
    <x v="2"/>
    <x v="2"/>
    <x v="6"/>
    <x v="3"/>
    <x v="108"/>
    <x v="3"/>
    <x v="15"/>
    <x v="2"/>
    <x v="3"/>
    <x v="5"/>
    <x v="5"/>
    <x v="4"/>
    <x v="4"/>
    <x v="4"/>
    <x v="0"/>
    <x v="0"/>
  </r>
  <r>
    <x v="7"/>
    <x v="2"/>
    <x v="2"/>
    <x v="6"/>
    <x v="3"/>
    <x v="109"/>
    <x v="3"/>
    <x v="15"/>
    <x v="2"/>
    <x v="3"/>
    <x v="5"/>
    <x v="5"/>
    <x v="4"/>
    <x v="4"/>
    <x v="4"/>
    <x v="0"/>
    <x v="0"/>
  </r>
  <r>
    <x v="7"/>
    <x v="2"/>
    <x v="2"/>
    <x v="6"/>
    <x v="3"/>
    <x v="110"/>
    <x v="3"/>
    <x v="15"/>
    <x v="2"/>
    <x v="3"/>
    <x v="5"/>
    <x v="5"/>
    <x v="4"/>
    <x v="4"/>
    <x v="4"/>
    <x v="0"/>
    <x v="0"/>
  </r>
  <r>
    <x v="7"/>
    <x v="2"/>
    <x v="2"/>
    <x v="6"/>
    <x v="3"/>
    <x v="111"/>
    <x v="3"/>
    <x v="16"/>
    <x v="2"/>
    <x v="3"/>
    <x v="5"/>
    <x v="5"/>
    <x v="4"/>
    <x v="4"/>
    <x v="4"/>
    <x v="0"/>
    <x v="0"/>
  </r>
  <r>
    <x v="7"/>
    <x v="2"/>
    <x v="2"/>
    <x v="6"/>
    <x v="3"/>
    <x v="112"/>
    <x v="3"/>
    <x v="16"/>
    <x v="2"/>
    <x v="3"/>
    <x v="5"/>
    <x v="5"/>
    <x v="4"/>
    <x v="4"/>
    <x v="4"/>
    <x v="0"/>
    <x v="0"/>
  </r>
  <r>
    <x v="7"/>
    <x v="2"/>
    <x v="2"/>
    <x v="6"/>
    <x v="3"/>
    <x v="113"/>
    <x v="3"/>
    <x v="16"/>
    <x v="2"/>
    <x v="3"/>
    <x v="5"/>
    <x v="5"/>
    <x v="4"/>
    <x v="4"/>
    <x v="4"/>
    <x v="0"/>
    <x v="0"/>
  </r>
  <r>
    <x v="7"/>
    <x v="2"/>
    <x v="2"/>
    <x v="6"/>
    <x v="3"/>
    <x v="114"/>
    <x v="3"/>
    <x v="16"/>
    <x v="2"/>
    <x v="3"/>
    <x v="5"/>
    <x v="5"/>
    <x v="4"/>
    <x v="4"/>
    <x v="4"/>
    <x v="0"/>
    <x v="0"/>
  </r>
  <r>
    <x v="7"/>
    <x v="2"/>
    <x v="2"/>
    <x v="6"/>
    <x v="3"/>
    <x v="115"/>
    <x v="3"/>
    <x v="16"/>
    <x v="2"/>
    <x v="3"/>
    <x v="5"/>
    <x v="5"/>
    <x v="4"/>
    <x v="4"/>
    <x v="4"/>
    <x v="0"/>
    <x v="0"/>
  </r>
  <r>
    <x v="7"/>
    <x v="2"/>
    <x v="2"/>
    <x v="6"/>
    <x v="3"/>
    <x v="116"/>
    <x v="3"/>
    <x v="16"/>
    <x v="2"/>
    <x v="3"/>
    <x v="5"/>
    <x v="5"/>
    <x v="4"/>
    <x v="4"/>
    <x v="4"/>
    <x v="0"/>
    <x v="0"/>
  </r>
  <r>
    <x v="7"/>
    <x v="2"/>
    <x v="2"/>
    <x v="6"/>
    <x v="3"/>
    <x v="117"/>
    <x v="3"/>
    <x v="16"/>
    <x v="2"/>
    <x v="3"/>
    <x v="5"/>
    <x v="5"/>
    <x v="4"/>
    <x v="4"/>
    <x v="4"/>
    <x v="0"/>
    <x v="0"/>
  </r>
  <r>
    <x v="7"/>
    <x v="2"/>
    <x v="2"/>
    <x v="6"/>
    <x v="3"/>
    <x v="118"/>
    <x v="3"/>
    <x v="16"/>
    <x v="2"/>
    <x v="3"/>
    <x v="5"/>
    <x v="5"/>
    <x v="4"/>
    <x v="4"/>
    <x v="4"/>
    <x v="0"/>
    <x v="0"/>
  </r>
  <r>
    <x v="7"/>
    <x v="2"/>
    <x v="2"/>
    <x v="6"/>
    <x v="3"/>
    <x v="119"/>
    <x v="3"/>
    <x v="17"/>
    <x v="2"/>
    <x v="3"/>
    <x v="5"/>
    <x v="5"/>
    <x v="4"/>
    <x v="4"/>
    <x v="4"/>
    <x v="0"/>
    <x v="0"/>
  </r>
  <r>
    <x v="7"/>
    <x v="2"/>
    <x v="2"/>
    <x v="6"/>
    <x v="3"/>
    <x v="120"/>
    <x v="3"/>
    <x v="17"/>
    <x v="2"/>
    <x v="3"/>
    <x v="5"/>
    <x v="5"/>
    <x v="4"/>
    <x v="4"/>
    <x v="4"/>
    <x v="0"/>
    <x v="0"/>
  </r>
  <r>
    <x v="7"/>
    <x v="2"/>
    <x v="2"/>
    <x v="6"/>
    <x v="3"/>
    <x v="121"/>
    <x v="3"/>
    <x v="17"/>
    <x v="2"/>
    <x v="3"/>
    <x v="5"/>
    <x v="5"/>
    <x v="4"/>
    <x v="4"/>
    <x v="4"/>
    <x v="0"/>
    <x v="0"/>
  </r>
  <r>
    <x v="7"/>
    <x v="2"/>
    <x v="2"/>
    <x v="6"/>
    <x v="3"/>
    <x v="122"/>
    <x v="3"/>
    <x v="17"/>
    <x v="2"/>
    <x v="3"/>
    <x v="5"/>
    <x v="5"/>
    <x v="4"/>
    <x v="4"/>
    <x v="4"/>
    <x v="0"/>
    <x v="0"/>
  </r>
  <r>
    <x v="7"/>
    <x v="2"/>
    <x v="2"/>
    <x v="6"/>
    <x v="3"/>
    <x v="123"/>
    <x v="3"/>
    <x v="17"/>
    <x v="2"/>
    <x v="3"/>
    <x v="5"/>
    <x v="5"/>
    <x v="4"/>
    <x v="4"/>
    <x v="4"/>
    <x v="0"/>
    <x v="0"/>
  </r>
  <r>
    <x v="7"/>
    <x v="2"/>
    <x v="2"/>
    <x v="6"/>
    <x v="3"/>
    <x v="124"/>
    <x v="3"/>
    <x v="17"/>
    <x v="2"/>
    <x v="3"/>
    <x v="5"/>
    <x v="5"/>
    <x v="4"/>
    <x v="4"/>
    <x v="4"/>
    <x v="0"/>
    <x v="0"/>
  </r>
  <r>
    <x v="7"/>
    <x v="2"/>
    <x v="2"/>
    <x v="6"/>
    <x v="3"/>
    <x v="125"/>
    <x v="3"/>
    <x v="17"/>
    <x v="2"/>
    <x v="3"/>
    <x v="5"/>
    <x v="5"/>
    <x v="4"/>
    <x v="4"/>
    <x v="4"/>
    <x v="0"/>
    <x v="0"/>
  </r>
  <r>
    <x v="7"/>
    <x v="2"/>
    <x v="2"/>
    <x v="6"/>
    <x v="3"/>
    <x v="126"/>
    <x v="3"/>
    <x v="17"/>
    <x v="2"/>
    <x v="3"/>
    <x v="5"/>
    <x v="5"/>
    <x v="4"/>
    <x v="4"/>
    <x v="4"/>
    <x v="0"/>
    <x v="0"/>
  </r>
  <r>
    <x v="7"/>
    <x v="2"/>
    <x v="2"/>
    <x v="6"/>
    <x v="3"/>
    <x v="127"/>
    <x v="3"/>
    <x v="18"/>
    <x v="2"/>
    <x v="3"/>
    <x v="5"/>
    <x v="5"/>
    <x v="4"/>
    <x v="4"/>
    <x v="4"/>
    <x v="0"/>
    <x v="0"/>
  </r>
  <r>
    <x v="7"/>
    <x v="2"/>
    <x v="2"/>
    <x v="6"/>
    <x v="3"/>
    <x v="128"/>
    <x v="3"/>
    <x v="18"/>
    <x v="2"/>
    <x v="3"/>
    <x v="5"/>
    <x v="5"/>
    <x v="4"/>
    <x v="4"/>
    <x v="4"/>
    <x v="0"/>
    <x v="0"/>
  </r>
  <r>
    <x v="7"/>
    <x v="2"/>
    <x v="2"/>
    <x v="6"/>
    <x v="3"/>
    <x v="129"/>
    <x v="3"/>
    <x v="18"/>
    <x v="2"/>
    <x v="3"/>
    <x v="5"/>
    <x v="5"/>
    <x v="4"/>
    <x v="4"/>
    <x v="4"/>
    <x v="0"/>
    <x v="0"/>
  </r>
  <r>
    <x v="7"/>
    <x v="2"/>
    <x v="2"/>
    <x v="6"/>
    <x v="3"/>
    <x v="130"/>
    <x v="3"/>
    <x v="18"/>
    <x v="2"/>
    <x v="3"/>
    <x v="5"/>
    <x v="5"/>
    <x v="4"/>
    <x v="4"/>
    <x v="4"/>
    <x v="0"/>
    <x v="0"/>
  </r>
  <r>
    <x v="7"/>
    <x v="2"/>
    <x v="2"/>
    <x v="6"/>
    <x v="3"/>
    <x v="131"/>
    <x v="3"/>
    <x v="18"/>
    <x v="2"/>
    <x v="3"/>
    <x v="5"/>
    <x v="5"/>
    <x v="4"/>
    <x v="4"/>
    <x v="4"/>
    <x v="0"/>
    <x v="0"/>
  </r>
  <r>
    <x v="7"/>
    <x v="2"/>
    <x v="2"/>
    <x v="6"/>
    <x v="3"/>
    <x v="132"/>
    <x v="3"/>
    <x v="18"/>
    <x v="2"/>
    <x v="3"/>
    <x v="5"/>
    <x v="5"/>
    <x v="4"/>
    <x v="4"/>
    <x v="4"/>
    <x v="0"/>
    <x v="0"/>
  </r>
  <r>
    <x v="7"/>
    <x v="2"/>
    <x v="2"/>
    <x v="6"/>
    <x v="3"/>
    <x v="133"/>
    <x v="3"/>
    <x v="18"/>
    <x v="2"/>
    <x v="3"/>
    <x v="5"/>
    <x v="5"/>
    <x v="4"/>
    <x v="4"/>
    <x v="4"/>
    <x v="0"/>
    <x v="0"/>
  </r>
  <r>
    <x v="7"/>
    <x v="2"/>
    <x v="2"/>
    <x v="6"/>
    <x v="3"/>
    <x v="134"/>
    <x v="3"/>
    <x v="18"/>
    <x v="2"/>
    <x v="3"/>
    <x v="5"/>
    <x v="5"/>
    <x v="4"/>
    <x v="4"/>
    <x v="4"/>
    <x v="0"/>
    <x v="0"/>
  </r>
  <r>
    <x v="7"/>
    <x v="2"/>
    <x v="2"/>
    <x v="6"/>
    <x v="3"/>
    <x v="135"/>
    <x v="3"/>
    <x v="19"/>
    <x v="2"/>
    <x v="3"/>
    <x v="5"/>
    <x v="5"/>
    <x v="4"/>
    <x v="4"/>
    <x v="4"/>
    <x v="0"/>
    <x v="0"/>
  </r>
  <r>
    <x v="7"/>
    <x v="2"/>
    <x v="2"/>
    <x v="6"/>
    <x v="3"/>
    <x v="136"/>
    <x v="3"/>
    <x v="19"/>
    <x v="2"/>
    <x v="3"/>
    <x v="5"/>
    <x v="5"/>
    <x v="4"/>
    <x v="4"/>
    <x v="4"/>
    <x v="0"/>
    <x v="0"/>
  </r>
  <r>
    <x v="7"/>
    <x v="2"/>
    <x v="2"/>
    <x v="6"/>
    <x v="3"/>
    <x v="137"/>
    <x v="3"/>
    <x v="19"/>
    <x v="2"/>
    <x v="3"/>
    <x v="5"/>
    <x v="5"/>
    <x v="4"/>
    <x v="4"/>
    <x v="4"/>
    <x v="0"/>
    <x v="0"/>
  </r>
  <r>
    <x v="7"/>
    <x v="2"/>
    <x v="2"/>
    <x v="6"/>
    <x v="3"/>
    <x v="138"/>
    <x v="3"/>
    <x v="19"/>
    <x v="2"/>
    <x v="3"/>
    <x v="5"/>
    <x v="5"/>
    <x v="4"/>
    <x v="4"/>
    <x v="4"/>
    <x v="0"/>
    <x v="0"/>
  </r>
  <r>
    <x v="7"/>
    <x v="2"/>
    <x v="2"/>
    <x v="6"/>
    <x v="3"/>
    <x v="139"/>
    <x v="3"/>
    <x v="19"/>
    <x v="2"/>
    <x v="3"/>
    <x v="5"/>
    <x v="5"/>
    <x v="4"/>
    <x v="4"/>
    <x v="4"/>
    <x v="0"/>
    <x v="0"/>
  </r>
  <r>
    <x v="7"/>
    <x v="2"/>
    <x v="2"/>
    <x v="6"/>
    <x v="3"/>
    <x v="140"/>
    <x v="3"/>
    <x v="19"/>
    <x v="2"/>
    <x v="3"/>
    <x v="5"/>
    <x v="5"/>
    <x v="4"/>
    <x v="4"/>
    <x v="4"/>
    <x v="0"/>
    <x v="0"/>
  </r>
  <r>
    <x v="7"/>
    <x v="2"/>
    <x v="2"/>
    <x v="6"/>
    <x v="3"/>
    <x v="141"/>
    <x v="3"/>
    <x v="19"/>
    <x v="2"/>
    <x v="3"/>
    <x v="5"/>
    <x v="5"/>
    <x v="4"/>
    <x v="4"/>
    <x v="4"/>
    <x v="0"/>
    <x v="0"/>
  </r>
  <r>
    <x v="7"/>
    <x v="2"/>
    <x v="2"/>
    <x v="6"/>
    <x v="3"/>
    <x v="142"/>
    <x v="3"/>
    <x v="19"/>
    <x v="2"/>
    <x v="3"/>
    <x v="5"/>
    <x v="5"/>
    <x v="4"/>
    <x v="4"/>
    <x v="4"/>
    <x v="0"/>
    <x v="0"/>
  </r>
  <r>
    <x v="7"/>
    <x v="2"/>
    <x v="2"/>
    <x v="6"/>
    <x v="3"/>
    <x v="143"/>
    <x v="3"/>
    <x v="20"/>
    <x v="2"/>
    <x v="3"/>
    <x v="5"/>
    <x v="5"/>
    <x v="4"/>
    <x v="4"/>
    <x v="4"/>
    <x v="0"/>
    <x v="0"/>
  </r>
  <r>
    <x v="7"/>
    <x v="2"/>
    <x v="2"/>
    <x v="6"/>
    <x v="3"/>
    <x v="144"/>
    <x v="3"/>
    <x v="20"/>
    <x v="2"/>
    <x v="3"/>
    <x v="5"/>
    <x v="5"/>
    <x v="4"/>
    <x v="4"/>
    <x v="4"/>
    <x v="0"/>
    <x v="0"/>
  </r>
  <r>
    <x v="7"/>
    <x v="2"/>
    <x v="2"/>
    <x v="6"/>
    <x v="3"/>
    <x v="145"/>
    <x v="3"/>
    <x v="20"/>
    <x v="2"/>
    <x v="3"/>
    <x v="5"/>
    <x v="5"/>
    <x v="4"/>
    <x v="4"/>
    <x v="4"/>
    <x v="0"/>
    <x v="0"/>
  </r>
  <r>
    <x v="7"/>
    <x v="2"/>
    <x v="2"/>
    <x v="6"/>
    <x v="3"/>
    <x v="146"/>
    <x v="3"/>
    <x v="20"/>
    <x v="2"/>
    <x v="3"/>
    <x v="5"/>
    <x v="5"/>
    <x v="4"/>
    <x v="4"/>
    <x v="4"/>
    <x v="0"/>
    <x v="0"/>
  </r>
  <r>
    <x v="7"/>
    <x v="2"/>
    <x v="2"/>
    <x v="6"/>
    <x v="3"/>
    <x v="147"/>
    <x v="3"/>
    <x v="20"/>
    <x v="2"/>
    <x v="3"/>
    <x v="5"/>
    <x v="5"/>
    <x v="4"/>
    <x v="4"/>
    <x v="4"/>
    <x v="0"/>
    <x v="0"/>
  </r>
  <r>
    <x v="7"/>
    <x v="2"/>
    <x v="2"/>
    <x v="6"/>
    <x v="3"/>
    <x v="148"/>
    <x v="3"/>
    <x v="20"/>
    <x v="2"/>
    <x v="3"/>
    <x v="5"/>
    <x v="5"/>
    <x v="4"/>
    <x v="4"/>
    <x v="4"/>
    <x v="0"/>
    <x v="0"/>
  </r>
  <r>
    <x v="7"/>
    <x v="2"/>
    <x v="2"/>
    <x v="6"/>
    <x v="3"/>
    <x v="149"/>
    <x v="3"/>
    <x v="20"/>
    <x v="2"/>
    <x v="3"/>
    <x v="5"/>
    <x v="5"/>
    <x v="4"/>
    <x v="4"/>
    <x v="4"/>
    <x v="0"/>
    <x v="0"/>
  </r>
  <r>
    <x v="7"/>
    <x v="2"/>
    <x v="2"/>
    <x v="6"/>
    <x v="3"/>
    <x v="150"/>
    <x v="3"/>
    <x v="20"/>
    <x v="2"/>
    <x v="3"/>
    <x v="5"/>
    <x v="5"/>
    <x v="4"/>
    <x v="4"/>
    <x v="4"/>
    <x v="0"/>
    <x v="0"/>
  </r>
  <r>
    <x v="7"/>
    <x v="2"/>
    <x v="2"/>
    <x v="6"/>
    <x v="3"/>
    <x v="151"/>
    <x v="3"/>
    <x v="21"/>
    <x v="2"/>
    <x v="3"/>
    <x v="5"/>
    <x v="5"/>
    <x v="4"/>
    <x v="4"/>
    <x v="4"/>
    <x v="0"/>
    <x v="0"/>
  </r>
  <r>
    <x v="7"/>
    <x v="2"/>
    <x v="2"/>
    <x v="6"/>
    <x v="3"/>
    <x v="152"/>
    <x v="3"/>
    <x v="21"/>
    <x v="2"/>
    <x v="3"/>
    <x v="5"/>
    <x v="5"/>
    <x v="4"/>
    <x v="4"/>
    <x v="4"/>
    <x v="0"/>
    <x v="0"/>
  </r>
  <r>
    <x v="7"/>
    <x v="2"/>
    <x v="2"/>
    <x v="6"/>
    <x v="3"/>
    <x v="153"/>
    <x v="3"/>
    <x v="21"/>
    <x v="2"/>
    <x v="3"/>
    <x v="5"/>
    <x v="5"/>
    <x v="4"/>
    <x v="4"/>
    <x v="4"/>
    <x v="0"/>
    <x v="0"/>
  </r>
  <r>
    <x v="7"/>
    <x v="2"/>
    <x v="2"/>
    <x v="6"/>
    <x v="3"/>
    <x v="154"/>
    <x v="3"/>
    <x v="21"/>
    <x v="2"/>
    <x v="3"/>
    <x v="5"/>
    <x v="5"/>
    <x v="4"/>
    <x v="4"/>
    <x v="4"/>
    <x v="0"/>
    <x v="0"/>
  </r>
  <r>
    <x v="7"/>
    <x v="2"/>
    <x v="2"/>
    <x v="6"/>
    <x v="3"/>
    <x v="155"/>
    <x v="3"/>
    <x v="21"/>
    <x v="2"/>
    <x v="3"/>
    <x v="5"/>
    <x v="5"/>
    <x v="4"/>
    <x v="4"/>
    <x v="4"/>
    <x v="0"/>
    <x v="0"/>
  </r>
  <r>
    <x v="7"/>
    <x v="2"/>
    <x v="2"/>
    <x v="6"/>
    <x v="3"/>
    <x v="156"/>
    <x v="3"/>
    <x v="21"/>
    <x v="2"/>
    <x v="3"/>
    <x v="5"/>
    <x v="5"/>
    <x v="4"/>
    <x v="4"/>
    <x v="4"/>
    <x v="0"/>
    <x v="0"/>
  </r>
  <r>
    <x v="7"/>
    <x v="2"/>
    <x v="2"/>
    <x v="6"/>
    <x v="3"/>
    <x v="157"/>
    <x v="3"/>
    <x v="21"/>
    <x v="2"/>
    <x v="3"/>
    <x v="5"/>
    <x v="5"/>
    <x v="4"/>
    <x v="4"/>
    <x v="4"/>
    <x v="0"/>
    <x v="0"/>
  </r>
  <r>
    <x v="7"/>
    <x v="2"/>
    <x v="2"/>
    <x v="6"/>
    <x v="3"/>
    <x v="158"/>
    <x v="3"/>
    <x v="21"/>
    <x v="2"/>
    <x v="3"/>
    <x v="5"/>
    <x v="5"/>
    <x v="4"/>
    <x v="4"/>
    <x v="4"/>
    <x v="0"/>
    <x v="0"/>
  </r>
  <r>
    <x v="7"/>
    <x v="2"/>
    <x v="2"/>
    <x v="6"/>
    <x v="3"/>
    <x v="159"/>
    <x v="3"/>
    <x v="22"/>
    <x v="2"/>
    <x v="3"/>
    <x v="5"/>
    <x v="5"/>
    <x v="4"/>
    <x v="4"/>
    <x v="4"/>
    <x v="0"/>
    <x v="0"/>
  </r>
  <r>
    <x v="7"/>
    <x v="2"/>
    <x v="2"/>
    <x v="6"/>
    <x v="3"/>
    <x v="160"/>
    <x v="3"/>
    <x v="22"/>
    <x v="2"/>
    <x v="3"/>
    <x v="5"/>
    <x v="5"/>
    <x v="4"/>
    <x v="4"/>
    <x v="4"/>
    <x v="0"/>
    <x v="0"/>
  </r>
  <r>
    <x v="7"/>
    <x v="2"/>
    <x v="2"/>
    <x v="6"/>
    <x v="3"/>
    <x v="161"/>
    <x v="3"/>
    <x v="22"/>
    <x v="2"/>
    <x v="3"/>
    <x v="5"/>
    <x v="5"/>
    <x v="4"/>
    <x v="4"/>
    <x v="4"/>
    <x v="0"/>
    <x v="0"/>
  </r>
  <r>
    <x v="7"/>
    <x v="2"/>
    <x v="2"/>
    <x v="6"/>
    <x v="3"/>
    <x v="162"/>
    <x v="3"/>
    <x v="22"/>
    <x v="2"/>
    <x v="3"/>
    <x v="5"/>
    <x v="5"/>
    <x v="4"/>
    <x v="4"/>
    <x v="4"/>
    <x v="0"/>
    <x v="0"/>
  </r>
  <r>
    <x v="7"/>
    <x v="2"/>
    <x v="2"/>
    <x v="6"/>
    <x v="3"/>
    <x v="163"/>
    <x v="3"/>
    <x v="22"/>
    <x v="2"/>
    <x v="3"/>
    <x v="5"/>
    <x v="5"/>
    <x v="4"/>
    <x v="4"/>
    <x v="4"/>
    <x v="0"/>
    <x v="0"/>
  </r>
  <r>
    <x v="7"/>
    <x v="2"/>
    <x v="2"/>
    <x v="6"/>
    <x v="3"/>
    <x v="164"/>
    <x v="3"/>
    <x v="22"/>
    <x v="2"/>
    <x v="3"/>
    <x v="5"/>
    <x v="5"/>
    <x v="4"/>
    <x v="4"/>
    <x v="4"/>
    <x v="0"/>
    <x v="0"/>
  </r>
  <r>
    <x v="7"/>
    <x v="2"/>
    <x v="2"/>
    <x v="6"/>
    <x v="3"/>
    <x v="165"/>
    <x v="3"/>
    <x v="22"/>
    <x v="2"/>
    <x v="3"/>
    <x v="5"/>
    <x v="5"/>
    <x v="4"/>
    <x v="4"/>
    <x v="4"/>
    <x v="0"/>
    <x v="0"/>
  </r>
  <r>
    <x v="7"/>
    <x v="2"/>
    <x v="2"/>
    <x v="6"/>
    <x v="3"/>
    <x v="166"/>
    <x v="3"/>
    <x v="22"/>
    <x v="2"/>
    <x v="3"/>
    <x v="5"/>
    <x v="5"/>
    <x v="4"/>
    <x v="4"/>
    <x v="4"/>
    <x v="0"/>
    <x v="0"/>
  </r>
  <r>
    <x v="7"/>
    <x v="2"/>
    <x v="2"/>
    <x v="6"/>
    <x v="3"/>
    <x v="167"/>
    <x v="3"/>
    <x v="23"/>
    <x v="2"/>
    <x v="3"/>
    <x v="5"/>
    <x v="5"/>
    <x v="4"/>
    <x v="4"/>
    <x v="4"/>
    <x v="0"/>
    <x v="0"/>
  </r>
  <r>
    <x v="7"/>
    <x v="2"/>
    <x v="2"/>
    <x v="6"/>
    <x v="3"/>
    <x v="168"/>
    <x v="3"/>
    <x v="23"/>
    <x v="2"/>
    <x v="3"/>
    <x v="5"/>
    <x v="5"/>
    <x v="4"/>
    <x v="4"/>
    <x v="4"/>
    <x v="0"/>
    <x v="0"/>
  </r>
  <r>
    <x v="7"/>
    <x v="2"/>
    <x v="2"/>
    <x v="6"/>
    <x v="3"/>
    <x v="169"/>
    <x v="3"/>
    <x v="23"/>
    <x v="2"/>
    <x v="3"/>
    <x v="5"/>
    <x v="5"/>
    <x v="4"/>
    <x v="4"/>
    <x v="4"/>
    <x v="0"/>
    <x v="0"/>
  </r>
  <r>
    <x v="7"/>
    <x v="2"/>
    <x v="2"/>
    <x v="6"/>
    <x v="3"/>
    <x v="170"/>
    <x v="3"/>
    <x v="23"/>
    <x v="2"/>
    <x v="3"/>
    <x v="5"/>
    <x v="5"/>
    <x v="4"/>
    <x v="4"/>
    <x v="4"/>
    <x v="0"/>
    <x v="0"/>
  </r>
  <r>
    <x v="7"/>
    <x v="2"/>
    <x v="2"/>
    <x v="6"/>
    <x v="3"/>
    <x v="171"/>
    <x v="3"/>
    <x v="23"/>
    <x v="2"/>
    <x v="3"/>
    <x v="5"/>
    <x v="5"/>
    <x v="4"/>
    <x v="4"/>
    <x v="4"/>
    <x v="0"/>
    <x v="0"/>
  </r>
  <r>
    <x v="7"/>
    <x v="2"/>
    <x v="2"/>
    <x v="6"/>
    <x v="3"/>
    <x v="172"/>
    <x v="3"/>
    <x v="23"/>
    <x v="2"/>
    <x v="3"/>
    <x v="5"/>
    <x v="5"/>
    <x v="4"/>
    <x v="4"/>
    <x v="4"/>
    <x v="0"/>
    <x v="0"/>
  </r>
  <r>
    <x v="7"/>
    <x v="2"/>
    <x v="2"/>
    <x v="6"/>
    <x v="3"/>
    <x v="173"/>
    <x v="3"/>
    <x v="23"/>
    <x v="2"/>
    <x v="3"/>
    <x v="5"/>
    <x v="5"/>
    <x v="4"/>
    <x v="4"/>
    <x v="4"/>
    <x v="0"/>
    <x v="0"/>
  </r>
  <r>
    <x v="7"/>
    <x v="2"/>
    <x v="2"/>
    <x v="6"/>
    <x v="3"/>
    <x v="174"/>
    <x v="3"/>
    <x v="23"/>
    <x v="2"/>
    <x v="3"/>
    <x v="5"/>
    <x v="5"/>
    <x v="4"/>
    <x v="4"/>
    <x v="4"/>
    <x v="0"/>
    <x v="0"/>
  </r>
  <r>
    <x v="7"/>
    <x v="2"/>
    <x v="2"/>
    <x v="6"/>
    <x v="3"/>
    <x v="175"/>
    <x v="3"/>
    <x v="24"/>
    <x v="2"/>
    <x v="3"/>
    <x v="5"/>
    <x v="5"/>
    <x v="4"/>
    <x v="4"/>
    <x v="4"/>
    <x v="0"/>
    <x v="0"/>
  </r>
  <r>
    <x v="7"/>
    <x v="2"/>
    <x v="2"/>
    <x v="6"/>
    <x v="3"/>
    <x v="176"/>
    <x v="3"/>
    <x v="24"/>
    <x v="2"/>
    <x v="3"/>
    <x v="5"/>
    <x v="5"/>
    <x v="4"/>
    <x v="4"/>
    <x v="4"/>
    <x v="0"/>
    <x v="0"/>
  </r>
  <r>
    <x v="7"/>
    <x v="2"/>
    <x v="2"/>
    <x v="6"/>
    <x v="3"/>
    <x v="177"/>
    <x v="3"/>
    <x v="24"/>
    <x v="2"/>
    <x v="3"/>
    <x v="5"/>
    <x v="5"/>
    <x v="4"/>
    <x v="4"/>
    <x v="4"/>
    <x v="0"/>
    <x v="0"/>
  </r>
  <r>
    <x v="7"/>
    <x v="2"/>
    <x v="2"/>
    <x v="6"/>
    <x v="3"/>
    <x v="178"/>
    <x v="3"/>
    <x v="24"/>
    <x v="2"/>
    <x v="3"/>
    <x v="5"/>
    <x v="5"/>
    <x v="4"/>
    <x v="4"/>
    <x v="4"/>
    <x v="0"/>
    <x v="0"/>
  </r>
  <r>
    <x v="7"/>
    <x v="2"/>
    <x v="2"/>
    <x v="6"/>
    <x v="3"/>
    <x v="179"/>
    <x v="3"/>
    <x v="24"/>
    <x v="2"/>
    <x v="3"/>
    <x v="5"/>
    <x v="5"/>
    <x v="4"/>
    <x v="4"/>
    <x v="4"/>
    <x v="0"/>
    <x v="0"/>
  </r>
  <r>
    <x v="7"/>
    <x v="2"/>
    <x v="2"/>
    <x v="6"/>
    <x v="3"/>
    <x v="180"/>
    <x v="3"/>
    <x v="25"/>
    <x v="2"/>
    <x v="3"/>
    <x v="5"/>
    <x v="5"/>
    <x v="4"/>
    <x v="4"/>
    <x v="4"/>
    <x v="0"/>
    <x v="0"/>
  </r>
  <r>
    <x v="7"/>
    <x v="2"/>
    <x v="2"/>
    <x v="6"/>
    <x v="3"/>
    <x v="181"/>
    <x v="3"/>
    <x v="25"/>
    <x v="2"/>
    <x v="3"/>
    <x v="5"/>
    <x v="5"/>
    <x v="4"/>
    <x v="4"/>
    <x v="4"/>
    <x v="0"/>
    <x v="0"/>
  </r>
  <r>
    <x v="7"/>
    <x v="2"/>
    <x v="2"/>
    <x v="6"/>
    <x v="3"/>
    <x v="182"/>
    <x v="3"/>
    <x v="25"/>
    <x v="2"/>
    <x v="3"/>
    <x v="5"/>
    <x v="5"/>
    <x v="4"/>
    <x v="4"/>
    <x v="4"/>
    <x v="0"/>
    <x v="0"/>
  </r>
  <r>
    <x v="7"/>
    <x v="2"/>
    <x v="2"/>
    <x v="6"/>
    <x v="3"/>
    <x v="183"/>
    <x v="3"/>
    <x v="25"/>
    <x v="2"/>
    <x v="3"/>
    <x v="5"/>
    <x v="5"/>
    <x v="4"/>
    <x v="4"/>
    <x v="4"/>
    <x v="0"/>
    <x v="0"/>
  </r>
  <r>
    <x v="7"/>
    <x v="2"/>
    <x v="2"/>
    <x v="6"/>
    <x v="3"/>
    <x v="184"/>
    <x v="3"/>
    <x v="25"/>
    <x v="2"/>
    <x v="3"/>
    <x v="5"/>
    <x v="5"/>
    <x v="4"/>
    <x v="4"/>
    <x v="4"/>
    <x v="0"/>
    <x v="0"/>
  </r>
  <r>
    <x v="7"/>
    <x v="2"/>
    <x v="2"/>
    <x v="6"/>
    <x v="3"/>
    <x v="185"/>
    <x v="3"/>
    <x v="25"/>
    <x v="2"/>
    <x v="3"/>
    <x v="5"/>
    <x v="5"/>
    <x v="4"/>
    <x v="4"/>
    <x v="4"/>
    <x v="0"/>
    <x v="0"/>
  </r>
  <r>
    <x v="7"/>
    <x v="2"/>
    <x v="2"/>
    <x v="6"/>
    <x v="3"/>
    <x v="186"/>
    <x v="3"/>
    <x v="25"/>
    <x v="2"/>
    <x v="3"/>
    <x v="5"/>
    <x v="5"/>
    <x v="4"/>
    <x v="4"/>
    <x v="4"/>
    <x v="0"/>
    <x v="0"/>
  </r>
  <r>
    <x v="7"/>
    <x v="2"/>
    <x v="2"/>
    <x v="6"/>
    <x v="3"/>
    <x v="187"/>
    <x v="3"/>
    <x v="25"/>
    <x v="2"/>
    <x v="3"/>
    <x v="5"/>
    <x v="5"/>
    <x v="4"/>
    <x v="4"/>
    <x v="4"/>
    <x v="0"/>
    <x v="0"/>
  </r>
  <r>
    <x v="7"/>
    <x v="2"/>
    <x v="2"/>
    <x v="6"/>
    <x v="3"/>
    <x v="188"/>
    <x v="3"/>
    <x v="26"/>
    <x v="2"/>
    <x v="3"/>
    <x v="5"/>
    <x v="5"/>
    <x v="4"/>
    <x v="4"/>
    <x v="4"/>
    <x v="0"/>
    <x v="0"/>
  </r>
  <r>
    <x v="7"/>
    <x v="2"/>
    <x v="2"/>
    <x v="6"/>
    <x v="3"/>
    <x v="189"/>
    <x v="3"/>
    <x v="26"/>
    <x v="2"/>
    <x v="3"/>
    <x v="5"/>
    <x v="5"/>
    <x v="4"/>
    <x v="4"/>
    <x v="4"/>
    <x v="0"/>
    <x v="0"/>
  </r>
  <r>
    <x v="7"/>
    <x v="2"/>
    <x v="2"/>
    <x v="6"/>
    <x v="3"/>
    <x v="190"/>
    <x v="3"/>
    <x v="26"/>
    <x v="2"/>
    <x v="3"/>
    <x v="5"/>
    <x v="5"/>
    <x v="4"/>
    <x v="4"/>
    <x v="4"/>
    <x v="0"/>
    <x v="0"/>
  </r>
  <r>
    <x v="7"/>
    <x v="2"/>
    <x v="2"/>
    <x v="6"/>
    <x v="3"/>
    <x v="191"/>
    <x v="3"/>
    <x v="26"/>
    <x v="2"/>
    <x v="3"/>
    <x v="5"/>
    <x v="5"/>
    <x v="4"/>
    <x v="4"/>
    <x v="4"/>
    <x v="0"/>
    <x v="0"/>
  </r>
  <r>
    <x v="7"/>
    <x v="2"/>
    <x v="2"/>
    <x v="6"/>
    <x v="3"/>
    <x v="192"/>
    <x v="3"/>
    <x v="26"/>
    <x v="2"/>
    <x v="3"/>
    <x v="5"/>
    <x v="5"/>
    <x v="4"/>
    <x v="4"/>
    <x v="4"/>
    <x v="0"/>
    <x v="0"/>
  </r>
  <r>
    <x v="7"/>
    <x v="2"/>
    <x v="2"/>
    <x v="6"/>
    <x v="3"/>
    <x v="193"/>
    <x v="3"/>
    <x v="26"/>
    <x v="2"/>
    <x v="3"/>
    <x v="5"/>
    <x v="5"/>
    <x v="4"/>
    <x v="4"/>
    <x v="4"/>
    <x v="0"/>
    <x v="0"/>
  </r>
  <r>
    <x v="7"/>
    <x v="2"/>
    <x v="2"/>
    <x v="6"/>
    <x v="3"/>
    <x v="194"/>
    <x v="3"/>
    <x v="26"/>
    <x v="2"/>
    <x v="3"/>
    <x v="5"/>
    <x v="5"/>
    <x v="4"/>
    <x v="4"/>
    <x v="4"/>
    <x v="0"/>
    <x v="0"/>
  </r>
  <r>
    <x v="7"/>
    <x v="2"/>
    <x v="2"/>
    <x v="6"/>
    <x v="3"/>
    <x v="195"/>
    <x v="3"/>
    <x v="27"/>
    <x v="2"/>
    <x v="3"/>
    <x v="5"/>
    <x v="5"/>
    <x v="4"/>
    <x v="4"/>
    <x v="4"/>
    <x v="0"/>
    <x v="0"/>
  </r>
  <r>
    <x v="7"/>
    <x v="2"/>
    <x v="2"/>
    <x v="6"/>
    <x v="3"/>
    <x v="196"/>
    <x v="3"/>
    <x v="27"/>
    <x v="2"/>
    <x v="3"/>
    <x v="5"/>
    <x v="5"/>
    <x v="4"/>
    <x v="4"/>
    <x v="4"/>
    <x v="0"/>
    <x v="0"/>
  </r>
  <r>
    <x v="7"/>
    <x v="2"/>
    <x v="2"/>
    <x v="6"/>
    <x v="3"/>
    <x v="197"/>
    <x v="3"/>
    <x v="27"/>
    <x v="2"/>
    <x v="3"/>
    <x v="5"/>
    <x v="5"/>
    <x v="4"/>
    <x v="4"/>
    <x v="4"/>
    <x v="0"/>
    <x v="0"/>
  </r>
  <r>
    <x v="7"/>
    <x v="2"/>
    <x v="2"/>
    <x v="6"/>
    <x v="3"/>
    <x v="198"/>
    <x v="3"/>
    <x v="27"/>
    <x v="2"/>
    <x v="3"/>
    <x v="5"/>
    <x v="5"/>
    <x v="4"/>
    <x v="4"/>
    <x v="4"/>
    <x v="0"/>
    <x v="0"/>
  </r>
  <r>
    <x v="7"/>
    <x v="2"/>
    <x v="2"/>
    <x v="6"/>
    <x v="3"/>
    <x v="199"/>
    <x v="3"/>
    <x v="27"/>
    <x v="2"/>
    <x v="3"/>
    <x v="5"/>
    <x v="5"/>
    <x v="4"/>
    <x v="4"/>
    <x v="4"/>
    <x v="0"/>
    <x v="0"/>
  </r>
  <r>
    <x v="7"/>
    <x v="2"/>
    <x v="2"/>
    <x v="6"/>
    <x v="3"/>
    <x v="200"/>
    <x v="3"/>
    <x v="27"/>
    <x v="2"/>
    <x v="3"/>
    <x v="5"/>
    <x v="5"/>
    <x v="4"/>
    <x v="4"/>
    <x v="4"/>
    <x v="0"/>
    <x v="0"/>
  </r>
  <r>
    <x v="7"/>
    <x v="2"/>
    <x v="2"/>
    <x v="6"/>
    <x v="3"/>
    <x v="201"/>
    <x v="3"/>
    <x v="27"/>
    <x v="2"/>
    <x v="3"/>
    <x v="5"/>
    <x v="5"/>
    <x v="4"/>
    <x v="4"/>
    <x v="4"/>
    <x v="0"/>
    <x v="0"/>
  </r>
  <r>
    <x v="7"/>
    <x v="2"/>
    <x v="2"/>
    <x v="6"/>
    <x v="3"/>
    <x v="202"/>
    <x v="3"/>
    <x v="27"/>
    <x v="2"/>
    <x v="3"/>
    <x v="5"/>
    <x v="5"/>
    <x v="4"/>
    <x v="4"/>
    <x v="4"/>
    <x v="0"/>
    <x v="0"/>
  </r>
  <r>
    <x v="7"/>
    <x v="2"/>
    <x v="2"/>
    <x v="6"/>
    <x v="3"/>
    <x v="203"/>
    <x v="3"/>
    <x v="28"/>
    <x v="2"/>
    <x v="3"/>
    <x v="5"/>
    <x v="5"/>
    <x v="4"/>
    <x v="4"/>
    <x v="4"/>
    <x v="0"/>
    <x v="0"/>
  </r>
  <r>
    <x v="7"/>
    <x v="2"/>
    <x v="2"/>
    <x v="6"/>
    <x v="3"/>
    <x v="204"/>
    <x v="3"/>
    <x v="28"/>
    <x v="2"/>
    <x v="3"/>
    <x v="5"/>
    <x v="5"/>
    <x v="4"/>
    <x v="4"/>
    <x v="4"/>
    <x v="0"/>
    <x v="0"/>
  </r>
  <r>
    <x v="7"/>
    <x v="2"/>
    <x v="2"/>
    <x v="6"/>
    <x v="3"/>
    <x v="205"/>
    <x v="3"/>
    <x v="28"/>
    <x v="2"/>
    <x v="3"/>
    <x v="5"/>
    <x v="5"/>
    <x v="4"/>
    <x v="4"/>
    <x v="4"/>
    <x v="0"/>
    <x v="0"/>
  </r>
  <r>
    <x v="7"/>
    <x v="2"/>
    <x v="2"/>
    <x v="6"/>
    <x v="3"/>
    <x v="206"/>
    <x v="3"/>
    <x v="28"/>
    <x v="2"/>
    <x v="3"/>
    <x v="5"/>
    <x v="5"/>
    <x v="4"/>
    <x v="4"/>
    <x v="4"/>
    <x v="0"/>
    <x v="0"/>
  </r>
  <r>
    <x v="7"/>
    <x v="2"/>
    <x v="2"/>
    <x v="6"/>
    <x v="3"/>
    <x v="207"/>
    <x v="3"/>
    <x v="28"/>
    <x v="2"/>
    <x v="3"/>
    <x v="5"/>
    <x v="5"/>
    <x v="4"/>
    <x v="4"/>
    <x v="4"/>
    <x v="0"/>
    <x v="0"/>
  </r>
  <r>
    <x v="7"/>
    <x v="2"/>
    <x v="2"/>
    <x v="6"/>
    <x v="3"/>
    <x v="208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0"/>
    <x v="3"/>
    <x v="28"/>
    <x v="2"/>
    <x v="3"/>
    <x v="5"/>
    <x v="5"/>
    <x v="4"/>
    <x v="4"/>
    <x v="4"/>
    <x v="0"/>
    <x v="0"/>
  </r>
  <r>
    <x v="7"/>
    <x v="2"/>
    <x v="2"/>
    <x v="6"/>
    <x v="3"/>
    <x v="211"/>
    <x v="3"/>
    <x v="28"/>
    <x v="2"/>
    <x v="3"/>
    <x v="5"/>
    <x v="5"/>
    <x v="4"/>
    <x v="4"/>
    <x v="4"/>
    <x v="0"/>
    <x v="0"/>
  </r>
  <r>
    <x v="7"/>
    <x v="2"/>
    <x v="2"/>
    <x v="6"/>
    <x v="3"/>
    <x v="212"/>
    <x v="3"/>
    <x v="28"/>
    <x v="2"/>
    <x v="3"/>
    <x v="5"/>
    <x v="5"/>
    <x v="4"/>
    <x v="4"/>
    <x v="4"/>
    <x v="0"/>
    <x v="0"/>
  </r>
  <r>
    <x v="7"/>
    <x v="2"/>
    <x v="2"/>
    <x v="6"/>
    <x v="3"/>
    <x v="213"/>
    <x v="3"/>
    <x v="28"/>
    <x v="2"/>
    <x v="3"/>
    <x v="5"/>
    <x v="5"/>
    <x v="4"/>
    <x v="4"/>
    <x v="4"/>
    <x v="0"/>
    <x v="0"/>
  </r>
  <r>
    <x v="7"/>
    <x v="2"/>
    <x v="2"/>
    <x v="6"/>
    <x v="3"/>
    <x v="214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5"/>
    <x v="3"/>
    <x v="29"/>
    <x v="2"/>
    <x v="3"/>
    <x v="5"/>
    <x v="5"/>
    <x v="4"/>
    <x v="4"/>
    <x v="4"/>
    <x v="0"/>
    <x v="0"/>
  </r>
  <r>
    <x v="7"/>
    <x v="2"/>
    <x v="2"/>
    <x v="6"/>
    <x v="3"/>
    <x v="216"/>
    <x v="3"/>
    <x v="29"/>
    <x v="2"/>
    <x v="3"/>
    <x v="5"/>
    <x v="5"/>
    <x v="4"/>
    <x v="4"/>
    <x v="4"/>
    <x v="0"/>
    <x v="0"/>
  </r>
  <r>
    <x v="7"/>
    <x v="2"/>
    <x v="2"/>
    <x v="6"/>
    <x v="3"/>
    <x v="217"/>
    <x v="3"/>
    <x v="29"/>
    <x v="2"/>
    <x v="3"/>
    <x v="5"/>
    <x v="5"/>
    <x v="4"/>
    <x v="4"/>
    <x v="4"/>
    <x v="0"/>
    <x v="0"/>
  </r>
  <r>
    <x v="7"/>
    <x v="2"/>
    <x v="2"/>
    <x v="6"/>
    <x v="3"/>
    <x v="218"/>
    <x v="3"/>
    <x v="29"/>
    <x v="2"/>
    <x v="3"/>
    <x v="5"/>
    <x v="5"/>
    <x v="4"/>
    <x v="4"/>
    <x v="4"/>
    <x v="0"/>
    <x v="0"/>
  </r>
  <r>
    <x v="7"/>
    <x v="2"/>
    <x v="2"/>
    <x v="6"/>
    <x v="3"/>
    <x v="219"/>
    <x v="3"/>
    <x v="29"/>
    <x v="2"/>
    <x v="3"/>
    <x v="5"/>
    <x v="5"/>
    <x v="4"/>
    <x v="4"/>
    <x v="4"/>
    <x v="0"/>
    <x v="0"/>
  </r>
  <r>
    <x v="7"/>
    <x v="2"/>
    <x v="2"/>
    <x v="6"/>
    <x v="3"/>
    <x v="220"/>
    <x v="3"/>
    <x v="29"/>
    <x v="2"/>
    <x v="3"/>
    <x v="5"/>
    <x v="5"/>
    <x v="4"/>
    <x v="4"/>
    <x v="4"/>
    <x v="0"/>
    <x v="0"/>
  </r>
  <r>
    <x v="7"/>
    <x v="2"/>
    <x v="2"/>
    <x v="6"/>
    <x v="3"/>
    <x v="0"/>
    <x v="3"/>
    <x v="0"/>
    <x v="0"/>
    <x v="3"/>
    <x v="5"/>
    <x v="5"/>
    <x v="4"/>
    <x v="4"/>
    <x v="4"/>
    <x v="0"/>
    <x v="0"/>
  </r>
  <r>
    <x v="7"/>
    <x v="2"/>
    <x v="2"/>
    <x v="6"/>
    <x v="3"/>
    <x v="1"/>
    <x v="3"/>
    <x v="1"/>
    <x v="1"/>
    <x v="3"/>
    <x v="5"/>
    <x v="5"/>
    <x v="4"/>
    <x v="4"/>
    <x v="4"/>
    <x v="0"/>
    <x v="0"/>
  </r>
  <r>
    <x v="7"/>
    <x v="2"/>
    <x v="2"/>
    <x v="6"/>
    <x v="3"/>
    <x v="2"/>
    <x v="3"/>
    <x v="1"/>
    <x v="1"/>
    <x v="3"/>
    <x v="5"/>
    <x v="5"/>
    <x v="4"/>
    <x v="4"/>
    <x v="4"/>
    <x v="0"/>
    <x v="0"/>
  </r>
  <r>
    <x v="7"/>
    <x v="2"/>
    <x v="2"/>
    <x v="6"/>
    <x v="3"/>
    <x v="3"/>
    <x v="3"/>
    <x v="2"/>
    <x v="2"/>
    <x v="3"/>
    <x v="5"/>
    <x v="5"/>
    <x v="4"/>
    <x v="4"/>
    <x v="4"/>
    <x v="0"/>
    <x v="0"/>
  </r>
  <r>
    <x v="7"/>
    <x v="2"/>
    <x v="2"/>
    <x v="6"/>
    <x v="3"/>
    <x v="4"/>
    <x v="3"/>
    <x v="2"/>
    <x v="2"/>
    <x v="3"/>
    <x v="5"/>
    <x v="5"/>
    <x v="4"/>
    <x v="4"/>
    <x v="4"/>
    <x v="0"/>
    <x v="0"/>
  </r>
  <r>
    <x v="7"/>
    <x v="2"/>
    <x v="2"/>
    <x v="6"/>
    <x v="3"/>
    <x v="5"/>
    <x v="3"/>
    <x v="2"/>
    <x v="2"/>
    <x v="3"/>
    <x v="5"/>
    <x v="5"/>
    <x v="4"/>
    <x v="4"/>
    <x v="4"/>
    <x v="0"/>
    <x v="0"/>
  </r>
  <r>
    <x v="7"/>
    <x v="2"/>
    <x v="2"/>
    <x v="6"/>
    <x v="3"/>
    <x v="6"/>
    <x v="3"/>
    <x v="2"/>
    <x v="2"/>
    <x v="3"/>
    <x v="5"/>
    <x v="5"/>
    <x v="4"/>
    <x v="4"/>
    <x v="4"/>
    <x v="0"/>
    <x v="0"/>
  </r>
  <r>
    <x v="7"/>
    <x v="2"/>
    <x v="2"/>
    <x v="6"/>
    <x v="3"/>
    <x v="7"/>
    <x v="3"/>
    <x v="3"/>
    <x v="2"/>
    <x v="3"/>
    <x v="5"/>
    <x v="5"/>
    <x v="4"/>
    <x v="4"/>
    <x v="4"/>
    <x v="0"/>
    <x v="0"/>
  </r>
  <r>
    <x v="7"/>
    <x v="2"/>
    <x v="2"/>
    <x v="6"/>
    <x v="3"/>
    <x v="8"/>
    <x v="3"/>
    <x v="3"/>
    <x v="2"/>
    <x v="3"/>
    <x v="5"/>
    <x v="5"/>
    <x v="4"/>
    <x v="4"/>
    <x v="4"/>
    <x v="0"/>
    <x v="0"/>
  </r>
  <r>
    <x v="7"/>
    <x v="2"/>
    <x v="2"/>
    <x v="6"/>
    <x v="3"/>
    <x v="9"/>
    <x v="3"/>
    <x v="3"/>
    <x v="2"/>
    <x v="3"/>
    <x v="5"/>
    <x v="5"/>
    <x v="4"/>
    <x v="4"/>
    <x v="4"/>
    <x v="0"/>
    <x v="0"/>
  </r>
  <r>
    <x v="7"/>
    <x v="2"/>
    <x v="2"/>
    <x v="6"/>
    <x v="3"/>
    <x v="10"/>
    <x v="3"/>
    <x v="3"/>
    <x v="2"/>
    <x v="3"/>
    <x v="5"/>
    <x v="5"/>
    <x v="4"/>
    <x v="4"/>
    <x v="4"/>
    <x v="0"/>
    <x v="0"/>
  </r>
  <r>
    <x v="7"/>
    <x v="2"/>
    <x v="2"/>
    <x v="6"/>
    <x v="3"/>
    <x v="11"/>
    <x v="3"/>
    <x v="3"/>
    <x v="2"/>
    <x v="3"/>
    <x v="5"/>
    <x v="5"/>
    <x v="4"/>
    <x v="4"/>
    <x v="4"/>
    <x v="0"/>
    <x v="0"/>
  </r>
  <r>
    <x v="7"/>
    <x v="2"/>
    <x v="2"/>
    <x v="6"/>
    <x v="3"/>
    <x v="12"/>
    <x v="3"/>
    <x v="3"/>
    <x v="2"/>
    <x v="3"/>
    <x v="5"/>
    <x v="5"/>
    <x v="4"/>
    <x v="4"/>
    <x v="4"/>
    <x v="0"/>
    <x v="0"/>
  </r>
  <r>
    <x v="7"/>
    <x v="2"/>
    <x v="2"/>
    <x v="6"/>
    <x v="3"/>
    <x v="13"/>
    <x v="3"/>
    <x v="3"/>
    <x v="2"/>
    <x v="3"/>
    <x v="5"/>
    <x v="5"/>
    <x v="4"/>
    <x v="4"/>
    <x v="4"/>
    <x v="0"/>
    <x v="0"/>
  </r>
  <r>
    <x v="7"/>
    <x v="2"/>
    <x v="2"/>
    <x v="6"/>
    <x v="3"/>
    <x v="14"/>
    <x v="3"/>
    <x v="3"/>
    <x v="2"/>
    <x v="3"/>
    <x v="5"/>
    <x v="5"/>
    <x v="4"/>
    <x v="4"/>
    <x v="4"/>
    <x v="0"/>
    <x v="0"/>
  </r>
  <r>
    <x v="7"/>
    <x v="2"/>
    <x v="2"/>
    <x v="6"/>
    <x v="3"/>
    <x v="15"/>
    <x v="3"/>
    <x v="4"/>
    <x v="2"/>
    <x v="3"/>
    <x v="5"/>
    <x v="5"/>
    <x v="4"/>
    <x v="4"/>
    <x v="4"/>
    <x v="0"/>
    <x v="0"/>
  </r>
  <r>
    <x v="7"/>
    <x v="2"/>
    <x v="2"/>
    <x v="6"/>
    <x v="3"/>
    <x v="16"/>
    <x v="3"/>
    <x v="4"/>
    <x v="2"/>
    <x v="3"/>
    <x v="5"/>
    <x v="5"/>
    <x v="4"/>
    <x v="4"/>
    <x v="4"/>
    <x v="0"/>
    <x v="0"/>
  </r>
  <r>
    <x v="7"/>
    <x v="2"/>
    <x v="2"/>
    <x v="6"/>
    <x v="3"/>
    <x v="17"/>
    <x v="3"/>
    <x v="4"/>
    <x v="2"/>
    <x v="3"/>
    <x v="5"/>
    <x v="5"/>
    <x v="4"/>
    <x v="4"/>
    <x v="4"/>
    <x v="0"/>
    <x v="0"/>
  </r>
  <r>
    <x v="7"/>
    <x v="2"/>
    <x v="2"/>
    <x v="6"/>
    <x v="3"/>
    <x v="18"/>
    <x v="3"/>
    <x v="4"/>
    <x v="2"/>
    <x v="3"/>
    <x v="5"/>
    <x v="5"/>
    <x v="4"/>
    <x v="4"/>
    <x v="4"/>
    <x v="0"/>
    <x v="0"/>
  </r>
  <r>
    <x v="7"/>
    <x v="2"/>
    <x v="2"/>
    <x v="6"/>
    <x v="3"/>
    <x v="19"/>
    <x v="3"/>
    <x v="4"/>
    <x v="2"/>
    <x v="3"/>
    <x v="5"/>
    <x v="5"/>
    <x v="4"/>
    <x v="4"/>
    <x v="4"/>
    <x v="0"/>
    <x v="0"/>
  </r>
  <r>
    <x v="7"/>
    <x v="2"/>
    <x v="2"/>
    <x v="6"/>
    <x v="3"/>
    <x v="20"/>
    <x v="3"/>
    <x v="4"/>
    <x v="2"/>
    <x v="3"/>
    <x v="5"/>
    <x v="5"/>
    <x v="4"/>
    <x v="4"/>
    <x v="4"/>
    <x v="0"/>
    <x v="0"/>
  </r>
  <r>
    <x v="7"/>
    <x v="2"/>
    <x v="2"/>
    <x v="6"/>
    <x v="3"/>
    <x v="21"/>
    <x v="3"/>
    <x v="4"/>
    <x v="2"/>
    <x v="3"/>
    <x v="5"/>
    <x v="5"/>
    <x v="4"/>
    <x v="4"/>
    <x v="4"/>
    <x v="0"/>
    <x v="0"/>
  </r>
  <r>
    <x v="7"/>
    <x v="2"/>
    <x v="2"/>
    <x v="6"/>
    <x v="3"/>
    <x v="22"/>
    <x v="3"/>
    <x v="4"/>
    <x v="2"/>
    <x v="3"/>
    <x v="5"/>
    <x v="5"/>
    <x v="4"/>
    <x v="4"/>
    <x v="4"/>
    <x v="0"/>
    <x v="0"/>
  </r>
  <r>
    <x v="7"/>
    <x v="2"/>
    <x v="2"/>
    <x v="6"/>
    <x v="3"/>
    <x v="23"/>
    <x v="3"/>
    <x v="5"/>
    <x v="2"/>
    <x v="3"/>
    <x v="5"/>
    <x v="5"/>
    <x v="4"/>
    <x v="4"/>
    <x v="4"/>
    <x v="0"/>
    <x v="0"/>
  </r>
  <r>
    <x v="7"/>
    <x v="2"/>
    <x v="2"/>
    <x v="6"/>
    <x v="3"/>
    <x v="24"/>
    <x v="3"/>
    <x v="5"/>
    <x v="2"/>
    <x v="3"/>
    <x v="5"/>
    <x v="5"/>
    <x v="4"/>
    <x v="4"/>
    <x v="4"/>
    <x v="0"/>
    <x v="0"/>
  </r>
  <r>
    <x v="7"/>
    <x v="2"/>
    <x v="2"/>
    <x v="6"/>
    <x v="3"/>
    <x v="25"/>
    <x v="3"/>
    <x v="5"/>
    <x v="2"/>
    <x v="3"/>
    <x v="5"/>
    <x v="5"/>
    <x v="4"/>
    <x v="4"/>
    <x v="4"/>
    <x v="0"/>
    <x v="0"/>
  </r>
  <r>
    <x v="7"/>
    <x v="2"/>
    <x v="2"/>
    <x v="6"/>
    <x v="3"/>
    <x v="26"/>
    <x v="3"/>
    <x v="5"/>
    <x v="2"/>
    <x v="3"/>
    <x v="5"/>
    <x v="5"/>
    <x v="4"/>
    <x v="4"/>
    <x v="4"/>
    <x v="0"/>
    <x v="0"/>
  </r>
  <r>
    <x v="7"/>
    <x v="2"/>
    <x v="2"/>
    <x v="6"/>
    <x v="3"/>
    <x v="27"/>
    <x v="3"/>
    <x v="5"/>
    <x v="2"/>
    <x v="3"/>
    <x v="5"/>
    <x v="5"/>
    <x v="4"/>
    <x v="4"/>
    <x v="4"/>
    <x v="0"/>
    <x v="0"/>
  </r>
  <r>
    <x v="7"/>
    <x v="2"/>
    <x v="2"/>
    <x v="6"/>
    <x v="3"/>
    <x v="28"/>
    <x v="3"/>
    <x v="5"/>
    <x v="2"/>
    <x v="3"/>
    <x v="5"/>
    <x v="5"/>
    <x v="4"/>
    <x v="4"/>
    <x v="4"/>
    <x v="0"/>
    <x v="0"/>
  </r>
  <r>
    <x v="7"/>
    <x v="2"/>
    <x v="2"/>
    <x v="6"/>
    <x v="3"/>
    <x v="29"/>
    <x v="3"/>
    <x v="5"/>
    <x v="2"/>
    <x v="3"/>
    <x v="5"/>
    <x v="5"/>
    <x v="4"/>
    <x v="4"/>
    <x v="4"/>
    <x v="0"/>
    <x v="0"/>
  </r>
  <r>
    <x v="7"/>
    <x v="2"/>
    <x v="2"/>
    <x v="6"/>
    <x v="3"/>
    <x v="30"/>
    <x v="3"/>
    <x v="5"/>
    <x v="2"/>
    <x v="3"/>
    <x v="5"/>
    <x v="5"/>
    <x v="4"/>
    <x v="4"/>
    <x v="4"/>
    <x v="0"/>
    <x v="0"/>
  </r>
  <r>
    <x v="7"/>
    <x v="2"/>
    <x v="2"/>
    <x v="6"/>
    <x v="3"/>
    <x v="31"/>
    <x v="3"/>
    <x v="6"/>
    <x v="2"/>
    <x v="3"/>
    <x v="5"/>
    <x v="5"/>
    <x v="4"/>
    <x v="4"/>
    <x v="4"/>
    <x v="0"/>
    <x v="0"/>
  </r>
  <r>
    <x v="7"/>
    <x v="2"/>
    <x v="2"/>
    <x v="6"/>
    <x v="3"/>
    <x v="32"/>
    <x v="3"/>
    <x v="6"/>
    <x v="2"/>
    <x v="3"/>
    <x v="5"/>
    <x v="5"/>
    <x v="4"/>
    <x v="4"/>
    <x v="4"/>
    <x v="0"/>
    <x v="0"/>
  </r>
  <r>
    <x v="7"/>
    <x v="2"/>
    <x v="2"/>
    <x v="6"/>
    <x v="3"/>
    <x v="33"/>
    <x v="3"/>
    <x v="6"/>
    <x v="2"/>
    <x v="3"/>
    <x v="5"/>
    <x v="5"/>
    <x v="4"/>
    <x v="4"/>
    <x v="4"/>
    <x v="0"/>
    <x v="0"/>
  </r>
  <r>
    <x v="7"/>
    <x v="2"/>
    <x v="2"/>
    <x v="6"/>
    <x v="3"/>
    <x v="34"/>
    <x v="3"/>
    <x v="6"/>
    <x v="2"/>
    <x v="3"/>
    <x v="5"/>
    <x v="5"/>
    <x v="4"/>
    <x v="4"/>
    <x v="4"/>
    <x v="0"/>
    <x v="0"/>
  </r>
  <r>
    <x v="7"/>
    <x v="2"/>
    <x v="2"/>
    <x v="6"/>
    <x v="3"/>
    <x v="35"/>
    <x v="3"/>
    <x v="6"/>
    <x v="2"/>
    <x v="3"/>
    <x v="5"/>
    <x v="5"/>
    <x v="4"/>
    <x v="4"/>
    <x v="4"/>
    <x v="0"/>
    <x v="0"/>
  </r>
  <r>
    <x v="7"/>
    <x v="2"/>
    <x v="2"/>
    <x v="6"/>
    <x v="3"/>
    <x v="36"/>
    <x v="3"/>
    <x v="6"/>
    <x v="2"/>
    <x v="3"/>
    <x v="5"/>
    <x v="5"/>
    <x v="4"/>
    <x v="4"/>
    <x v="4"/>
    <x v="0"/>
    <x v="0"/>
  </r>
  <r>
    <x v="7"/>
    <x v="2"/>
    <x v="2"/>
    <x v="6"/>
    <x v="3"/>
    <x v="37"/>
    <x v="3"/>
    <x v="6"/>
    <x v="2"/>
    <x v="3"/>
    <x v="5"/>
    <x v="5"/>
    <x v="4"/>
    <x v="4"/>
    <x v="4"/>
    <x v="0"/>
    <x v="0"/>
  </r>
  <r>
    <x v="7"/>
    <x v="2"/>
    <x v="2"/>
    <x v="6"/>
    <x v="3"/>
    <x v="38"/>
    <x v="3"/>
    <x v="6"/>
    <x v="2"/>
    <x v="3"/>
    <x v="5"/>
    <x v="5"/>
    <x v="4"/>
    <x v="4"/>
    <x v="4"/>
    <x v="0"/>
    <x v="0"/>
  </r>
  <r>
    <x v="7"/>
    <x v="2"/>
    <x v="2"/>
    <x v="6"/>
    <x v="3"/>
    <x v="39"/>
    <x v="3"/>
    <x v="7"/>
    <x v="2"/>
    <x v="3"/>
    <x v="5"/>
    <x v="5"/>
    <x v="4"/>
    <x v="4"/>
    <x v="4"/>
    <x v="0"/>
    <x v="0"/>
  </r>
  <r>
    <x v="7"/>
    <x v="2"/>
    <x v="2"/>
    <x v="6"/>
    <x v="3"/>
    <x v="40"/>
    <x v="3"/>
    <x v="7"/>
    <x v="2"/>
    <x v="3"/>
    <x v="5"/>
    <x v="5"/>
    <x v="4"/>
    <x v="4"/>
    <x v="4"/>
    <x v="0"/>
    <x v="0"/>
  </r>
  <r>
    <x v="7"/>
    <x v="2"/>
    <x v="2"/>
    <x v="6"/>
    <x v="3"/>
    <x v="41"/>
    <x v="3"/>
    <x v="7"/>
    <x v="2"/>
    <x v="3"/>
    <x v="5"/>
    <x v="5"/>
    <x v="4"/>
    <x v="4"/>
    <x v="4"/>
    <x v="0"/>
    <x v="0"/>
  </r>
  <r>
    <x v="7"/>
    <x v="2"/>
    <x v="2"/>
    <x v="6"/>
    <x v="3"/>
    <x v="42"/>
    <x v="3"/>
    <x v="7"/>
    <x v="2"/>
    <x v="3"/>
    <x v="5"/>
    <x v="5"/>
    <x v="4"/>
    <x v="4"/>
    <x v="4"/>
    <x v="0"/>
    <x v="0"/>
  </r>
  <r>
    <x v="7"/>
    <x v="2"/>
    <x v="2"/>
    <x v="6"/>
    <x v="3"/>
    <x v="43"/>
    <x v="3"/>
    <x v="7"/>
    <x v="2"/>
    <x v="3"/>
    <x v="5"/>
    <x v="5"/>
    <x v="4"/>
    <x v="4"/>
    <x v="4"/>
    <x v="0"/>
    <x v="0"/>
  </r>
  <r>
    <x v="7"/>
    <x v="2"/>
    <x v="2"/>
    <x v="6"/>
    <x v="3"/>
    <x v="44"/>
    <x v="3"/>
    <x v="7"/>
    <x v="2"/>
    <x v="3"/>
    <x v="5"/>
    <x v="5"/>
    <x v="4"/>
    <x v="4"/>
    <x v="4"/>
    <x v="0"/>
    <x v="0"/>
  </r>
  <r>
    <x v="7"/>
    <x v="2"/>
    <x v="2"/>
    <x v="6"/>
    <x v="3"/>
    <x v="45"/>
    <x v="3"/>
    <x v="7"/>
    <x v="2"/>
    <x v="3"/>
    <x v="5"/>
    <x v="5"/>
    <x v="4"/>
    <x v="4"/>
    <x v="4"/>
    <x v="0"/>
    <x v="0"/>
  </r>
  <r>
    <x v="7"/>
    <x v="2"/>
    <x v="2"/>
    <x v="6"/>
    <x v="3"/>
    <x v="46"/>
    <x v="3"/>
    <x v="7"/>
    <x v="2"/>
    <x v="3"/>
    <x v="5"/>
    <x v="5"/>
    <x v="4"/>
    <x v="4"/>
    <x v="4"/>
    <x v="0"/>
    <x v="0"/>
  </r>
  <r>
    <x v="7"/>
    <x v="2"/>
    <x v="2"/>
    <x v="6"/>
    <x v="3"/>
    <x v="47"/>
    <x v="3"/>
    <x v="8"/>
    <x v="2"/>
    <x v="3"/>
    <x v="5"/>
    <x v="5"/>
    <x v="4"/>
    <x v="4"/>
    <x v="4"/>
    <x v="0"/>
    <x v="0"/>
  </r>
  <r>
    <x v="7"/>
    <x v="2"/>
    <x v="2"/>
    <x v="6"/>
    <x v="3"/>
    <x v="48"/>
    <x v="3"/>
    <x v="8"/>
    <x v="2"/>
    <x v="3"/>
    <x v="5"/>
    <x v="5"/>
    <x v="4"/>
    <x v="4"/>
    <x v="4"/>
    <x v="0"/>
    <x v="0"/>
  </r>
  <r>
    <x v="7"/>
    <x v="2"/>
    <x v="2"/>
    <x v="6"/>
    <x v="3"/>
    <x v="49"/>
    <x v="3"/>
    <x v="8"/>
    <x v="2"/>
    <x v="3"/>
    <x v="5"/>
    <x v="5"/>
    <x v="4"/>
    <x v="4"/>
    <x v="4"/>
    <x v="0"/>
    <x v="0"/>
  </r>
  <r>
    <x v="7"/>
    <x v="2"/>
    <x v="2"/>
    <x v="6"/>
    <x v="3"/>
    <x v="50"/>
    <x v="3"/>
    <x v="8"/>
    <x v="2"/>
    <x v="3"/>
    <x v="5"/>
    <x v="5"/>
    <x v="4"/>
    <x v="4"/>
    <x v="4"/>
    <x v="0"/>
    <x v="0"/>
  </r>
  <r>
    <x v="7"/>
    <x v="2"/>
    <x v="2"/>
    <x v="6"/>
    <x v="3"/>
    <x v="51"/>
    <x v="3"/>
    <x v="8"/>
    <x v="2"/>
    <x v="3"/>
    <x v="5"/>
    <x v="5"/>
    <x v="4"/>
    <x v="4"/>
    <x v="4"/>
    <x v="0"/>
    <x v="0"/>
  </r>
  <r>
    <x v="7"/>
    <x v="2"/>
    <x v="2"/>
    <x v="6"/>
    <x v="3"/>
    <x v="52"/>
    <x v="3"/>
    <x v="8"/>
    <x v="2"/>
    <x v="3"/>
    <x v="5"/>
    <x v="5"/>
    <x v="4"/>
    <x v="4"/>
    <x v="4"/>
    <x v="0"/>
    <x v="0"/>
  </r>
  <r>
    <x v="7"/>
    <x v="2"/>
    <x v="2"/>
    <x v="6"/>
    <x v="3"/>
    <x v="53"/>
    <x v="3"/>
    <x v="8"/>
    <x v="2"/>
    <x v="3"/>
    <x v="5"/>
    <x v="5"/>
    <x v="4"/>
    <x v="4"/>
    <x v="4"/>
    <x v="0"/>
    <x v="0"/>
  </r>
  <r>
    <x v="7"/>
    <x v="2"/>
    <x v="2"/>
    <x v="6"/>
    <x v="3"/>
    <x v="54"/>
    <x v="3"/>
    <x v="8"/>
    <x v="2"/>
    <x v="3"/>
    <x v="5"/>
    <x v="5"/>
    <x v="4"/>
    <x v="4"/>
    <x v="4"/>
    <x v="0"/>
    <x v="0"/>
  </r>
  <r>
    <x v="7"/>
    <x v="2"/>
    <x v="2"/>
    <x v="6"/>
    <x v="3"/>
    <x v="55"/>
    <x v="3"/>
    <x v="9"/>
    <x v="2"/>
    <x v="3"/>
    <x v="5"/>
    <x v="5"/>
    <x v="4"/>
    <x v="4"/>
    <x v="4"/>
    <x v="0"/>
    <x v="0"/>
  </r>
  <r>
    <x v="7"/>
    <x v="2"/>
    <x v="2"/>
    <x v="6"/>
    <x v="3"/>
    <x v="56"/>
    <x v="3"/>
    <x v="9"/>
    <x v="2"/>
    <x v="3"/>
    <x v="5"/>
    <x v="5"/>
    <x v="4"/>
    <x v="4"/>
    <x v="4"/>
    <x v="0"/>
    <x v="0"/>
  </r>
  <r>
    <x v="7"/>
    <x v="2"/>
    <x v="2"/>
    <x v="6"/>
    <x v="3"/>
    <x v="57"/>
    <x v="3"/>
    <x v="9"/>
    <x v="2"/>
    <x v="3"/>
    <x v="5"/>
    <x v="5"/>
    <x v="4"/>
    <x v="4"/>
    <x v="4"/>
    <x v="0"/>
    <x v="0"/>
  </r>
  <r>
    <x v="7"/>
    <x v="2"/>
    <x v="2"/>
    <x v="6"/>
    <x v="3"/>
    <x v="58"/>
    <x v="3"/>
    <x v="9"/>
    <x v="2"/>
    <x v="3"/>
    <x v="5"/>
    <x v="5"/>
    <x v="4"/>
    <x v="4"/>
    <x v="4"/>
    <x v="0"/>
    <x v="0"/>
  </r>
  <r>
    <x v="7"/>
    <x v="2"/>
    <x v="2"/>
    <x v="6"/>
    <x v="3"/>
    <x v="59"/>
    <x v="3"/>
    <x v="9"/>
    <x v="2"/>
    <x v="3"/>
    <x v="5"/>
    <x v="5"/>
    <x v="4"/>
    <x v="4"/>
    <x v="4"/>
    <x v="0"/>
    <x v="0"/>
  </r>
  <r>
    <x v="7"/>
    <x v="2"/>
    <x v="2"/>
    <x v="6"/>
    <x v="3"/>
    <x v="60"/>
    <x v="3"/>
    <x v="9"/>
    <x v="2"/>
    <x v="3"/>
    <x v="5"/>
    <x v="5"/>
    <x v="4"/>
    <x v="4"/>
    <x v="4"/>
    <x v="0"/>
    <x v="0"/>
  </r>
  <r>
    <x v="7"/>
    <x v="2"/>
    <x v="2"/>
    <x v="6"/>
    <x v="3"/>
    <x v="61"/>
    <x v="3"/>
    <x v="9"/>
    <x v="2"/>
    <x v="3"/>
    <x v="5"/>
    <x v="5"/>
    <x v="4"/>
    <x v="4"/>
    <x v="4"/>
    <x v="0"/>
    <x v="0"/>
  </r>
  <r>
    <x v="7"/>
    <x v="2"/>
    <x v="2"/>
    <x v="6"/>
    <x v="3"/>
    <x v="62"/>
    <x v="3"/>
    <x v="9"/>
    <x v="2"/>
    <x v="3"/>
    <x v="5"/>
    <x v="5"/>
    <x v="4"/>
    <x v="4"/>
    <x v="4"/>
    <x v="0"/>
    <x v="0"/>
  </r>
  <r>
    <x v="7"/>
    <x v="2"/>
    <x v="2"/>
    <x v="6"/>
    <x v="3"/>
    <x v="63"/>
    <x v="3"/>
    <x v="10"/>
    <x v="2"/>
    <x v="3"/>
    <x v="5"/>
    <x v="5"/>
    <x v="4"/>
    <x v="4"/>
    <x v="4"/>
    <x v="0"/>
    <x v="0"/>
  </r>
  <r>
    <x v="7"/>
    <x v="2"/>
    <x v="2"/>
    <x v="6"/>
    <x v="3"/>
    <x v="64"/>
    <x v="3"/>
    <x v="10"/>
    <x v="2"/>
    <x v="3"/>
    <x v="5"/>
    <x v="5"/>
    <x v="4"/>
    <x v="4"/>
    <x v="4"/>
    <x v="0"/>
    <x v="0"/>
  </r>
  <r>
    <x v="7"/>
    <x v="2"/>
    <x v="2"/>
    <x v="6"/>
    <x v="3"/>
    <x v="65"/>
    <x v="3"/>
    <x v="10"/>
    <x v="2"/>
    <x v="3"/>
    <x v="5"/>
    <x v="5"/>
    <x v="4"/>
    <x v="4"/>
    <x v="4"/>
    <x v="0"/>
    <x v="0"/>
  </r>
  <r>
    <x v="7"/>
    <x v="2"/>
    <x v="2"/>
    <x v="6"/>
    <x v="3"/>
    <x v="66"/>
    <x v="3"/>
    <x v="10"/>
    <x v="2"/>
    <x v="3"/>
    <x v="5"/>
    <x v="5"/>
    <x v="4"/>
    <x v="4"/>
    <x v="4"/>
    <x v="0"/>
    <x v="0"/>
  </r>
  <r>
    <x v="7"/>
    <x v="2"/>
    <x v="2"/>
    <x v="6"/>
    <x v="3"/>
    <x v="67"/>
    <x v="3"/>
    <x v="10"/>
    <x v="2"/>
    <x v="3"/>
    <x v="5"/>
    <x v="5"/>
    <x v="4"/>
    <x v="4"/>
    <x v="4"/>
    <x v="0"/>
    <x v="0"/>
  </r>
  <r>
    <x v="7"/>
    <x v="2"/>
    <x v="2"/>
    <x v="6"/>
    <x v="3"/>
    <x v="68"/>
    <x v="3"/>
    <x v="10"/>
    <x v="2"/>
    <x v="3"/>
    <x v="5"/>
    <x v="5"/>
    <x v="4"/>
    <x v="4"/>
    <x v="4"/>
    <x v="0"/>
    <x v="0"/>
  </r>
  <r>
    <x v="7"/>
    <x v="2"/>
    <x v="2"/>
    <x v="6"/>
    <x v="3"/>
    <x v="69"/>
    <x v="3"/>
    <x v="10"/>
    <x v="2"/>
    <x v="3"/>
    <x v="5"/>
    <x v="5"/>
    <x v="4"/>
    <x v="4"/>
    <x v="4"/>
    <x v="0"/>
    <x v="0"/>
  </r>
  <r>
    <x v="7"/>
    <x v="2"/>
    <x v="2"/>
    <x v="6"/>
    <x v="3"/>
    <x v="70"/>
    <x v="3"/>
    <x v="10"/>
    <x v="2"/>
    <x v="3"/>
    <x v="5"/>
    <x v="5"/>
    <x v="4"/>
    <x v="4"/>
    <x v="4"/>
    <x v="0"/>
    <x v="0"/>
  </r>
  <r>
    <x v="7"/>
    <x v="2"/>
    <x v="2"/>
    <x v="6"/>
    <x v="3"/>
    <x v="71"/>
    <x v="3"/>
    <x v="11"/>
    <x v="2"/>
    <x v="3"/>
    <x v="5"/>
    <x v="5"/>
    <x v="4"/>
    <x v="4"/>
    <x v="4"/>
    <x v="0"/>
    <x v="0"/>
  </r>
  <r>
    <x v="7"/>
    <x v="2"/>
    <x v="2"/>
    <x v="6"/>
    <x v="3"/>
    <x v="72"/>
    <x v="3"/>
    <x v="11"/>
    <x v="2"/>
    <x v="3"/>
    <x v="5"/>
    <x v="5"/>
    <x v="4"/>
    <x v="4"/>
    <x v="4"/>
    <x v="0"/>
    <x v="0"/>
  </r>
  <r>
    <x v="7"/>
    <x v="2"/>
    <x v="2"/>
    <x v="6"/>
    <x v="3"/>
    <x v="73"/>
    <x v="3"/>
    <x v="11"/>
    <x v="2"/>
    <x v="3"/>
    <x v="5"/>
    <x v="5"/>
    <x v="4"/>
    <x v="4"/>
    <x v="4"/>
    <x v="0"/>
    <x v="0"/>
  </r>
  <r>
    <x v="7"/>
    <x v="2"/>
    <x v="2"/>
    <x v="6"/>
    <x v="3"/>
    <x v="74"/>
    <x v="3"/>
    <x v="11"/>
    <x v="2"/>
    <x v="3"/>
    <x v="5"/>
    <x v="5"/>
    <x v="4"/>
    <x v="4"/>
    <x v="4"/>
    <x v="0"/>
    <x v="0"/>
  </r>
  <r>
    <x v="7"/>
    <x v="2"/>
    <x v="2"/>
    <x v="6"/>
    <x v="3"/>
    <x v="75"/>
    <x v="3"/>
    <x v="11"/>
    <x v="2"/>
    <x v="3"/>
    <x v="5"/>
    <x v="5"/>
    <x v="4"/>
    <x v="4"/>
    <x v="4"/>
    <x v="0"/>
    <x v="0"/>
  </r>
  <r>
    <x v="7"/>
    <x v="2"/>
    <x v="2"/>
    <x v="6"/>
    <x v="3"/>
    <x v="76"/>
    <x v="3"/>
    <x v="11"/>
    <x v="2"/>
    <x v="3"/>
    <x v="5"/>
    <x v="5"/>
    <x v="4"/>
    <x v="4"/>
    <x v="4"/>
    <x v="0"/>
    <x v="0"/>
  </r>
  <r>
    <x v="7"/>
    <x v="2"/>
    <x v="2"/>
    <x v="6"/>
    <x v="3"/>
    <x v="77"/>
    <x v="3"/>
    <x v="11"/>
    <x v="2"/>
    <x v="3"/>
    <x v="5"/>
    <x v="5"/>
    <x v="4"/>
    <x v="4"/>
    <x v="4"/>
    <x v="0"/>
    <x v="0"/>
  </r>
  <r>
    <x v="7"/>
    <x v="2"/>
    <x v="2"/>
    <x v="6"/>
    <x v="3"/>
    <x v="78"/>
    <x v="3"/>
    <x v="11"/>
    <x v="2"/>
    <x v="3"/>
    <x v="5"/>
    <x v="5"/>
    <x v="4"/>
    <x v="4"/>
    <x v="4"/>
    <x v="0"/>
    <x v="0"/>
  </r>
  <r>
    <x v="7"/>
    <x v="2"/>
    <x v="2"/>
    <x v="6"/>
    <x v="3"/>
    <x v="79"/>
    <x v="3"/>
    <x v="12"/>
    <x v="2"/>
    <x v="3"/>
    <x v="5"/>
    <x v="5"/>
    <x v="4"/>
    <x v="4"/>
    <x v="4"/>
    <x v="0"/>
    <x v="0"/>
  </r>
  <r>
    <x v="7"/>
    <x v="2"/>
    <x v="2"/>
    <x v="6"/>
    <x v="3"/>
    <x v="80"/>
    <x v="3"/>
    <x v="12"/>
    <x v="2"/>
    <x v="3"/>
    <x v="5"/>
    <x v="5"/>
    <x v="4"/>
    <x v="4"/>
    <x v="4"/>
    <x v="0"/>
    <x v="0"/>
  </r>
  <r>
    <x v="7"/>
    <x v="2"/>
    <x v="2"/>
    <x v="6"/>
    <x v="3"/>
    <x v="81"/>
    <x v="3"/>
    <x v="12"/>
    <x v="2"/>
    <x v="3"/>
    <x v="5"/>
    <x v="5"/>
    <x v="4"/>
    <x v="4"/>
    <x v="4"/>
    <x v="0"/>
    <x v="0"/>
  </r>
  <r>
    <x v="7"/>
    <x v="2"/>
    <x v="2"/>
    <x v="6"/>
    <x v="3"/>
    <x v="82"/>
    <x v="3"/>
    <x v="12"/>
    <x v="2"/>
    <x v="3"/>
    <x v="5"/>
    <x v="5"/>
    <x v="4"/>
    <x v="4"/>
    <x v="4"/>
    <x v="0"/>
    <x v="0"/>
  </r>
  <r>
    <x v="7"/>
    <x v="2"/>
    <x v="2"/>
    <x v="6"/>
    <x v="3"/>
    <x v="83"/>
    <x v="3"/>
    <x v="12"/>
    <x v="2"/>
    <x v="3"/>
    <x v="5"/>
    <x v="5"/>
    <x v="4"/>
    <x v="4"/>
    <x v="4"/>
    <x v="0"/>
    <x v="0"/>
  </r>
  <r>
    <x v="7"/>
    <x v="2"/>
    <x v="2"/>
    <x v="6"/>
    <x v="3"/>
    <x v="84"/>
    <x v="3"/>
    <x v="12"/>
    <x v="2"/>
    <x v="3"/>
    <x v="5"/>
    <x v="5"/>
    <x v="4"/>
    <x v="4"/>
    <x v="4"/>
    <x v="0"/>
    <x v="0"/>
  </r>
  <r>
    <x v="7"/>
    <x v="2"/>
    <x v="2"/>
    <x v="6"/>
    <x v="3"/>
    <x v="85"/>
    <x v="3"/>
    <x v="12"/>
    <x v="2"/>
    <x v="3"/>
    <x v="5"/>
    <x v="5"/>
    <x v="4"/>
    <x v="4"/>
    <x v="4"/>
    <x v="0"/>
    <x v="0"/>
  </r>
  <r>
    <x v="7"/>
    <x v="2"/>
    <x v="2"/>
    <x v="6"/>
    <x v="3"/>
    <x v="86"/>
    <x v="3"/>
    <x v="12"/>
    <x v="2"/>
    <x v="3"/>
    <x v="5"/>
    <x v="5"/>
    <x v="4"/>
    <x v="4"/>
    <x v="4"/>
    <x v="0"/>
    <x v="0"/>
  </r>
  <r>
    <x v="7"/>
    <x v="2"/>
    <x v="2"/>
    <x v="6"/>
    <x v="3"/>
    <x v="87"/>
    <x v="3"/>
    <x v="13"/>
    <x v="2"/>
    <x v="3"/>
    <x v="5"/>
    <x v="5"/>
    <x v="4"/>
    <x v="4"/>
    <x v="4"/>
    <x v="0"/>
    <x v="0"/>
  </r>
  <r>
    <x v="7"/>
    <x v="2"/>
    <x v="2"/>
    <x v="6"/>
    <x v="3"/>
    <x v="88"/>
    <x v="3"/>
    <x v="13"/>
    <x v="2"/>
    <x v="3"/>
    <x v="5"/>
    <x v="5"/>
    <x v="4"/>
    <x v="4"/>
    <x v="4"/>
    <x v="0"/>
    <x v="0"/>
  </r>
  <r>
    <x v="7"/>
    <x v="2"/>
    <x v="2"/>
    <x v="6"/>
    <x v="3"/>
    <x v="89"/>
    <x v="3"/>
    <x v="13"/>
    <x v="2"/>
    <x v="3"/>
    <x v="5"/>
    <x v="5"/>
    <x v="4"/>
    <x v="4"/>
    <x v="4"/>
    <x v="0"/>
    <x v="0"/>
  </r>
  <r>
    <x v="7"/>
    <x v="2"/>
    <x v="2"/>
    <x v="6"/>
    <x v="3"/>
    <x v="90"/>
    <x v="3"/>
    <x v="13"/>
    <x v="2"/>
    <x v="3"/>
    <x v="5"/>
    <x v="5"/>
    <x v="4"/>
    <x v="4"/>
    <x v="4"/>
    <x v="0"/>
    <x v="0"/>
  </r>
  <r>
    <x v="7"/>
    <x v="2"/>
    <x v="2"/>
    <x v="6"/>
    <x v="3"/>
    <x v="91"/>
    <x v="3"/>
    <x v="13"/>
    <x v="2"/>
    <x v="3"/>
    <x v="5"/>
    <x v="5"/>
    <x v="4"/>
    <x v="4"/>
    <x v="4"/>
    <x v="0"/>
    <x v="0"/>
  </r>
  <r>
    <x v="7"/>
    <x v="2"/>
    <x v="2"/>
    <x v="6"/>
    <x v="3"/>
    <x v="92"/>
    <x v="3"/>
    <x v="13"/>
    <x v="2"/>
    <x v="3"/>
    <x v="5"/>
    <x v="5"/>
    <x v="4"/>
    <x v="4"/>
    <x v="4"/>
    <x v="0"/>
    <x v="0"/>
  </r>
  <r>
    <x v="7"/>
    <x v="2"/>
    <x v="2"/>
    <x v="6"/>
    <x v="3"/>
    <x v="93"/>
    <x v="3"/>
    <x v="13"/>
    <x v="2"/>
    <x v="3"/>
    <x v="5"/>
    <x v="5"/>
    <x v="4"/>
    <x v="4"/>
    <x v="4"/>
    <x v="0"/>
    <x v="0"/>
  </r>
  <r>
    <x v="7"/>
    <x v="2"/>
    <x v="2"/>
    <x v="6"/>
    <x v="3"/>
    <x v="94"/>
    <x v="3"/>
    <x v="13"/>
    <x v="2"/>
    <x v="3"/>
    <x v="5"/>
    <x v="5"/>
    <x v="4"/>
    <x v="4"/>
    <x v="4"/>
    <x v="0"/>
    <x v="0"/>
  </r>
  <r>
    <x v="7"/>
    <x v="2"/>
    <x v="2"/>
    <x v="6"/>
    <x v="3"/>
    <x v="95"/>
    <x v="3"/>
    <x v="14"/>
    <x v="2"/>
    <x v="3"/>
    <x v="5"/>
    <x v="5"/>
    <x v="4"/>
    <x v="4"/>
    <x v="4"/>
    <x v="0"/>
    <x v="0"/>
  </r>
  <r>
    <x v="7"/>
    <x v="2"/>
    <x v="2"/>
    <x v="6"/>
    <x v="3"/>
    <x v="96"/>
    <x v="3"/>
    <x v="14"/>
    <x v="2"/>
    <x v="3"/>
    <x v="5"/>
    <x v="5"/>
    <x v="4"/>
    <x v="4"/>
    <x v="4"/>
    <x v="0"/>
    <x v="0"/>
  </r>
  <r>
    <x v="7"/>
    <x v="2"/>
    <x v="2"/>
    <x v="6"/>
    <x v="3"/>
    <x v="97"/>
    <x v="3"/>
    <x v="14"/>
    <x v="2"/>
    <x v="3"/>
    <x v="5"/>
    <x v="5"/>
    <x v="4"/>
    <x v="4"/>
    <x v="4"/>
    <x v="0"/>
    <x v="0"/>
  </r>
  <r>
    <x v="7"/>
    <x v="2"/>
    <x v="2"/>
    <x v="6"/>
    <x v="3"/>
    <x v="98"/>
    <x v="3"/>
    <x v="14"/>
    <x v="2"/>
    <x v="3"/>
    <x v="5"/>
    <x v="5"/>
    <x v="4"/>
    <x v="4"/>
    <x v="4"/>
    <x v="0"/>
    <x v="0"/>
  </r>
  <r>
    <x v="7"/>
    <x v="2"/>
    <x v="2"/>
    <x v="6"/>
    <x v="3"/>
    <x v="99"/>
    <x v="3"/>
    <x v="14"/>
    <x v="2"/>
    <x v="3"/>
    <x v="5"/>
    <x v="5"/>
    <x v="4"/>
    <x v="4"/>
    <x v="4"/>
    <x v="0"/>
    <x v="0"/>
  </r>
  <r>
    <x v="7"/>
    <x v="2"/>
    <x v="2"/>
    <x v="6"/>
    <x v="3"/>
    <x v="100"/>
    <x v="3"/>
    <x v="14"/>
    <x v="2"/>
    <x v="3"/>
    <x v="5"/>
    <x v="5"/>
    <x v="4"/>
    <x v="4"/>
    <x v="4"/>
    <x v="0"/>
    <x v="0"/>
  </r>
  <r>
    <x v="7"/>
    <x v="2"/>
    <x v="2"/>
    <x v="6"/>
    <x v="3"/>
    <x v="101"/>
    <x v="3"/>
    <x v="14"/>
    <x v="2"/>
    <x v="3"/>
    <x v="5"/>
    <x v="5"/>
    <x v="4"/>
    <x v="4"/>
    <x v="4"/>
    <x v="0"/>
    <x v="0"/>
  </r>
  <r>
    <x v="7"/>
    <x v="2"/>
    <x v="2"/>
    <x v="6"/>
    <x v="3"/>
    <x v="102"/>
    <x v="3"/>
    <x v="14"/>
    <x v="2"/>
    <x v="3"/>
    <x v="5"/>
    <x v="5"/>
    <x v="4"/>
    <x v="4"/>
    <x v="4"/>
    <x v="0"/>
    <x v="0"/>
  </r>
  <r>
    <x v="7"/>
    <x v="2"/>
    <x v="2"/>
    <x v="6"/>
    <x v="3"/>
    <x v="103"/>
    <x v="3"/>
    <x v="15"/>
    <x v="2"/>
    <x v="3"/>
    <x v="5"/>
    <x v="5"/>
    <x v="4"/>
    <x v="4"/>
    <x v="4"/>
    <x v="0"/>
    <x v="0"/>
  </r>
  <r>
    <x v="7"/>
    <x v="2"/>
    <x v="2"/>
    <x v="6"/>
    <x v="3"/>
    <x v="104"/>
    <x v="3"/>
    <x v="15"/>
    <x v="2"/>
    <x v="3"/>
    <x v="5"/>
    <x v="5"/>
    <x v="4"/>
    <x v="4"/>
    <x v="4"/>
    <x v="0"/>
    <x v="0"/>
  </r>
  <r>
    <x v="7"/>
    <x v="2"/>
    <x v="2"/>
    <x v="6"/>
    <x v="3"/>
    <x v="105"/>
    <x v="3"/>
    <x v="15"/>
    <x v="2"/>
    <x v="3"/>
    <x v="5"/>
    <x v="5"/>
    <x v="4"/>
    <x v="4"/>
    <x v="4"/>
    <x v="0"/>
    <x v="0"/>
  </r>
  <r>
    <x v="7"/>
    <x v="2"/>
    <x v="2"/>
    <x v="6"/>
    <x v="3"/>
    <x v="106"/>
    <x v="3"/>
    <x v="15"/>
    <x v="2"/>
    <x v="3"/>
    <x v="5"/>
    <x v="5"/>
    <x v="4"/>
    <x v="4"/>
    <x v="4"/>
    <x v="0"/>
    <x v="0"/>
  </r>
  <r>
    <x v="7"/>
    <x v="2"/>
    <x v="2"/>
    <x v="6"/>
    <x v="3"/>
    <x v="107"/>
    <x v="3"/>
    <x v="15"/>
    <x v="2"/>
    <x v="3"/>
    <x v="5"/>
    <x v="5"/>
    <x v="4"/>
    <x v="4"/>
    <x v="4"/>
    <x v="0"/>
    <x v="0"/>
  </r>
  <r>
    <x v="7"/>
    <x v="2"/>
    <x v="2"/>
    <x v="6"/>
    <x v="3"/>
    <x v="108"/>
    <x v="3"/>
    <x v="15"/>
    <x v="2"/>
    <x v="3"/>
    <x v="5"/>
    <x v="5"/>
    <x v="4"/>
    <x v="4"/>
    <x v="4"/>
    <x v="0"/>
    <x v="0"/>
  </r>
  <r>
    <x v="7"/>
    <x v="2"/>
    <x v="2"/>
    <x v="6"/>
    <x v="3"/>
    <x v="109"/>
    <x v="3"/>
    <x v="15"/>
    <x v="2"/>
    <x v="3"/>
    <x v="5"/>
    <x v="5"/>
    <x v="4"/>
    <x v="4"/>
    <x v="4"/>
    <x v="0"/>
    <x v="0"/>
  </r>
  <r>
    <x v="7"/>
    <x v="2"/>
    <x v="2"/>
    <x v="6"/>
    <x v="3"/>
    <x v="110"/>
    <x v="3"/>
    <x v="15"/>
    <x v="2"/>
    <x v="3"/>
    <x v="5"/>
    <x v="5"/>
    <x v="4"/>
    <x v="4"/>
    <x v="4"/>
    <x v="0"/>
    <x v="0"/>
  </r>
  <r>
    <x v="7"/>
    <x v="2"/>
    <x v="2"/>
    <x v="6"/>
    <x v="3"/>
    <x v="111"/>
    <x v="3"/>
    <x v="16"/>
    <x v="2"/>
    <x v="3"/>
    <x v="5"/>
    <x v="5"/>
    <x v="4"/>
    <x v="4"/>
    <x v="4"/>
    <x v="0"/>
    <x v="0"/>
  </r>
  <r>
    <x v="7"/>
    <x v="2"/>
    <x v="2"/>
    <x v="6"/>
    <x v="3"/>
    <x v="112"/>
    <x v="3"/>
    <x v="16"/>
    <x v="2"/>
    <x v="3"/>
    <x v="5"/>
    <x v="5"/>
    <x v="4"/>
    <x v="4"/>
    <x v="4"/>
    <x v="0"/>
    <x v="0"/>
  </r>
  <r>
    <x v="7"/>
    <x v="2"/>
    <x v="2"/>
    <x v="6"/>
    <x v="3"/>
    <x v="113"/>
    <x v="3"/>
    <x v="16"/>
    <x v="2"/>
    <x v="3"/>
    <x v="5"/>
    <x v="5"/>
    <x v="4"/>
    <x v="4"/>
    <x v="4"/>
    <x v="0"/>
    <x v="0"/>
  </r>
  <r>
    <x v="7"/>
    <x v="2"/>
    <x v="2"/>
    <x v="6"/>
    <x v="3"/>
    <x v="114"/>
    <x v="3"/>
    <x v="16"/>
    <x v="2"/>
    <x v="3"/>
    <x v="5"/>
    <x v="5"/>
    <x v="4"/>
    <x v="4"/>
    <x v="4"/>
    <x v="0"/>
    <x v="0"/>
  </r>
  <r>
    <x v="7"/>
    <x v="2"/>
    <x v="2"/>
    <x v="6"/>
    <x v="3"/>
    <x v="115"/>
    <x v="3"/>
    <x v="16"/>
    <x v="2"/>
    <x v="3"/>
    <x v="5"/>
    <x v="5"/>
    <x v="4"/>
    <x v="4"/>
    <x v="4"/>
    <x v="0"/>
    <x v="0"/>
  </r>
  <r>
    <x v="7"/>
    <x v="2"/>
    <x v="2"/>
    <x v="6"/>
    <x v="3"/>
    <x v="116"/>
    <x v="3"/>
    <x v="16"/>
    <x v="2"/>
    <x v="3"/>
    <x v="5"/>
    <x v="5"/>
    <x v="4"/>
    <x v="4"/>
    <x v="4"/>
    <x v="0"/>
    <x v="0"/>
  </r>
  <r>
    <x v="7"/>
    <x v="2"/>
    <x v="2"/>
    <x v="6"/>
    <x v="3"/>
    <x v="117"/>
    <x v="3"/>
    <x v="16"/>
    <x v="2"/>
    <x v="3"/>
    <x v="5"/>
    <x v="5"/>
    <x v="4"/>
    <x v="4"/>
    <x v="4"/>
    <x v="0"/>
    <x v="0"/>
  </r>
  <r>
    <x v="7"/>
    <x v="2"/>
    <x v="2"/>
    <x v="6"/>
    <x v="3"/>
    <x v="118"/>
    <x v="3"/>
    <x v="16"/>
    <x v="2"/>
    <x v="3"/>
    <x v="5"/>
    <x v="5"/>
    <x v="4"/>
    <x v="4"/>
    <x v="4"/>
    <x v="0"/>
    <x v="0"/>
  </r>
  <r>
    <x v="7"/>
    <x v="2"/>
    <x v="2"/>
    <x v="6"/>
    <x v="3"/>
    <x v="119"/>
    <x v="3"/>
    <x v="17"/>
    <x v="2"/>
    <x v="3"/>
    <x v="5"/>
    <x v="5"/>
    <x v="4"/>
    <x v="4"/>
    <x v="4"/>
    <x v="0"/>
    <x v="0"/>
  </r>
  <r>
    <x v="7"/>
    <x v="2"/>
    <x v="2"/>
    <x v="6"/>
    <x v="3"/>
    <x v="120"/>
    <x v="3"/>
    <x v="17"/>
    <x v="2"/>
    <x v="3"/>
    <x v="5"/>
    <x v="5"/>
    <x v="4"/>
    <x v="4"/>
    <x v="4"/>
    <x v="0"/>
    <x v="0"/>
  </r>
  <r>
    <x v="7"/>
    <x v="2"/>
    <x v="2"/>
    <x v="6"/>
    <x v="3"/>
    <x v="121"/>
    <x v="3"/>
    <x v="17"/>
    <x v="2"/>
    <x v="3"/>
    <x v="5"/>
    <x v="5"/>
    <x v="4"/>
    <x v="4"/>
    <x v="4"/>
    <x v="0"/>
    <x v="0"/>
  </r>
  <r>
    <x v="7"/>
    <x v="2"/>
    <x v="2"/>
    <x v="6"/>
    <x v="3"/>
    <x v="122"/>
    <x v="3"/>
    <x v="17"/>
    <x v="2"/>
    <x v="3"/>
    <x v="5"/>
    <x v="5"/>
    <x v="4"/>
    <x v="4"/>
    <x v="4"/>
    <x v="0"/>
    <x v="0"/>
  </r>
  <r>
    <x v="7"/>
    <x v="2"/>
    <x v="2"/>
    <x v="6"/>
    <x v="3"/>
    <x v="123"/>
    <x v="3"/>
    <x v="17"/>
    <x v="2"/>
    <x v="3"/>
    <x v="5"/>
    <x v="5"/>
    <x v="4"/>
    <x v="4"/>
    <x v="4"/>
    <x v="0"/>
    <x v="0"/>
  </r>
  <r>
    <x v="7"/>
    <x v="2"/>
    <x v="2"/>
    <x v="6"/>
    <x v="3"/>
    <x v="124"/>
    <x v="3"/>
    <x v="17"/>
    <x v="2"/>
    <x v="3"/>
    <x v="5"/>
    <x v="5"/>
    <x v="4"/>
    <x v="4"/>
    <x v="4"/>
    <x v="0"/>
    <x v="0"/>
  </r>
  <r>
    <x v="7"/>
    <x v="2"/>
    <x v="2"/>
    <x v="6"/>
    <x v="3"/>
    <x v="125"/>
    <x v="3"/>
    <x v="17"/>
    <x v="2"/>
    <x v="3"/>
    <x v="5"/>
    <x v="5"/>
    <x v="4"/>
    <x v="4"/>
    <x v="4"/>
    <x v="0"/>
    <x v="0"/>
  </r>
  <r>
    <x v="7"/>
    <x v="2"/>
    <x v="2"/>
    <x v="6"/>
    <x v="3"/>
    <x v="126"/>
    <x v="3"/>
    <x v="17"/>
    <x v="2"/>
    <x v="3"/>
    <x v="5"/>
    <x v="5"/>
    <x v="4"/>
    <x v="4"/>
    <x v="4"/>
    <x v="0"/>
    <x v="0"/>
  </r>
  <r>
    <x v="7"/>
    <x v="2"/>
    <x v="2"/>
    <x v="6"/>
    <x v="3"/>
    <x v="127"/>
    <x v="3"/>
    <x v="18"/>
    <x v="2"/>
    <x v="3"/>
    <x v="5"/>
    <x v="5"/>
    <x v="4"/>
    <x v="4"/>
    <x v="4"/>
    <x v="0"/>
    <x v="0"/>
  </r>
  <r>
    <x v="7"/>
    <x v="2"/>
    <x v="2"/>
    <x v="6"/>
    <x v="3"/>
    <x v="128"/>
    <x v="3"/>
    <x v="18"/>
    <x v="2"/>
    <x v="3"/>
    <x v="5"/>
    <x v="5"/>
    <x v="4"/>
    <x v="4"/>
    <x v="4"/>
    <x v="0"/>
    <x v="0"/>
  </r>
  <r>
    <x v="7"/>
    <x v="2"/>
    <x v="2"/>
    <x v="6"/>
    <x v="3"/>
    <x v="129"/>
    <x v="3"/>
    <x v="18"/>
    <x v="2"/>
    <x v="3"/>
    <x v="5"/>
    <x v="5"/>
    <x v="4"/>
    <x v="4"/>
    <x v="4"/>
    <x v="0"/>
    <x v="0"/>
  </r>
  <r>
    <x v="7"/>
    <x v="2"/>
    <x v="2"/>
    <x v="6"/>
    <x v="3"/>
    <x v="130"/>
    <x v="3"/>
    <x v="18"/>
    <x v="2"/>
    <x v="3"/>
    <x v="5"/>
    <x v="5"/>
    <x v="4"/>
    <x v="4"/>
    <x v="4"/>
    <x v="0"/>
    <x v="0"/>
  </r>
  <r>
    <x v="7"/>
    <x v="2"/>
    <x v="2"/>
    <x v="6"/>
    <x v="3"/>
    <x v="131"/>
    <x v="3"/>
    <x v="18"/>
    <x v="2"/>
    <x v="3"/>
    <x v="5"/>
    <x v="5"/>
    <x v="4"/>
    <x v="4"/>
    <x v="4"/>
    <x v="0"/>
    <x v="0"/>
  </r>
  <r>
    <x v="7"/>
    <x v="2"/>
    <x v="2"/>
    <x v="6"/>
    <x v="3"/>
    <x v="132"/>
    <x v="3"/>
    <x v="18"/>
    <x v="2"/>
    <x v="3"/>
    <x v="5"/>
    <x v="5"/>
    <x v="4"/>
    <x v="4"/>
    <x v="4"/>
    <x v="0"/>
    <x v="0"/>
  </r>
  <r>
    <x v="7"/>
    <x v="2"/>
    <x v="2"/>
    <x v="6"/>
    <x v="3"/>
    <x v="133"/>
    <x v="3"/>
    <x v="18"/>
    <x v="2"/>
    <x v="3"/>
    <x v="5"/>
    <x v="5"/>
    <x v="4"/>
    <x v="4"/>
    <x v="4"/>
    <x v="0"/>
    <x v="0"/>
  </r>
  <r>
    <x v="7"/>
    <x v="2"/>
    <x v="2"/>
    <x v="6"/>
    <x v="3"/>
    <x v="134"/>
    <x v="3"/>
    <x v="18"/>
    <x v="2"/>
    <x v="3"/>
    <x v="5"/>
    <x v="5"/>
    <x v="4"/>
    <x v="4"/>
    <x v="4"/>
    <x v="0"/>
    <x v="0"/>
  </r>
  <r>
    <x v="7"/>
    <x v="2"/>
    <x v="2"/>
    <x v="6"/>
    <x v="3"/>
    <x v="135"/>
    <x v="3"/>
    <x v="19"/>
    <x v="2"/>
    <x v="3"/>
    <x v="5"/>
    <x v="5"/>
    <x v="4"/>
    <x v="4"/>
    <x v="4"/>
    <x v="0"/>
    <x v="0"/>
  </r>
  <r>
    <x v="7"/>
    <x v="2"/>
    <x v="2"/>
    <x v="6"/>
    <x v="3"/>
    <x v="136"/>
    <x v="3"/>
    <x v="19"/>
    <x v="2"/>
    <x v="3"/>
    <x v="5"/>
    <x v="5"/>
    <x v="4"/>
    <x v="4"/>
    <x v="4"/>
    <x v="0"/>
    <x v="0"/>
  </r>
  <r>
    <x v="7"/>
    <x v="2"/>
    <x v="2"/>
    <x v="6"/>
    <x v="3"/>
    <x v="137"/>
    <x v="3"/>
    <x v="19"/>
    <x v="2"/>
    <x v="3"/>
    <x v="5"/>
    <x v="5"/>
    <x v="4"/>
    <x v="4"/>
    <x v="4"/>
    <x v="0"/>
    <x v="0"/>
  </r>
  <r>
    <x v="7"/>
    <x v="2"/>
    <x v="2"/>
    <x v="6"/>
    <x v="3"/>
    <x v="138"/>
    <x v="3"/>
    <x v="19"/>
    <x v="2"/>
    <x v="3"/>
    <x v="5"/>
    <x v="5"/>
    <x v="4"/>
    <x v="4"/>
    <x v="4"/>
    <x v="0"/>
    <x v="0"/>
  </r>
  <r>
    <x v="7"/>
    <x v="2"/>
    <x v="2"/>
    <x v="6"/>
    <x v="3"/>
    <x v="139"/>
    <x v="3"/>
    <x v="19"/>
    <x v="2"/>
    <x v="3"/>
    <x v="5"/>
    <x v="5"/>
    <x v="4"/>
    <x v="4"/>
    <x v="4"/>
    <x v="0"/>
    <x v="0"/>
  </r>
  <r>
    <x v="7"/>
    <x v="2"/>
    <x v="2"/>
    <x v="6"/>
    <x v="3"/>
    <x v="140"/>
    <x v="3"/>
    <x v="19"/>
    <x v="2"/>
    <x v="3"/>
    <x v="5"/>
    <x v="5"/>
    <x v="4"/>
    <x v="4"/>
    <x v="4"/>
    <x v="0"/>
    <x v="0"/>
  </r>
  <r>
    <x v="7"/>
    <x v="2"/>
    <x v="2"/>
    <x v="6"/>
    <x v="3"/>
    <x v="141"/>
    <x v="3"/>
    <x v="19"/>
    <x v="2"/>
    <x v="3"/>
    <x v="5"/>
    <x v="5"/>
    <x v="4"/>
    <x v="4"/>
    <x v="4"/>
    <x v="0"/>
    <x v="0"/>
  </r>
  <r>
    <x v="7"/>
    <x v="2"/>
    <x v="2"/>
    <x v="6"/>
    <x v="3"/>
    <x v="142"/>
    <x v="3"/>
    <x v="19"/>
    <x v="2"/>
    <x v="3"/>
    <x v="5"/>
    <x v="5"/>
    <x v="4"/>
    <x v="4"/>
    <x v="4"/>
    <x v="0"/>
    <x v="0"/>
  </r>
  <r>
    <x v="7"/>
    <x v="2"/>
    <x v="2"/>
    <x v="6"/>
    <x v="3"/>
    <x v="143"/>
    <x v="3"/>
    <x v="20"/>
    <x v="2"/>
    <x v="3"/>
    <x v="5"/>
    <x v="5"/>
    <x v="4"/>
    <x v="4"/>
    <x v="4"/>
    <x v="0"/>
    <x v="0"/>
  </r>
  <r>
    <x v="7"/>
    <x v="2"/>
    <x v="2"/>
    <x v="6"/>
    <x v="3"/>
    <x v="144"/>
    <x v="3"/>
    <x v="20"/>
    <x v="2"/>
    <x v="3"/>
    <x v="5"/>
    <x v="5"/>
    <x v="4"/>
    <x v="4"/>
    <x v="4"/>
    <x v="0"/>
    <x v="0"/>
  </r>
  <r>
    <x v="7"/>
    <x v="2"/>
    <x v="2"/>
    <x v="6"/>
    <x v="3"/>
    <x v="145"/>
    <x v="3"/>
    <x v="20"/>
    <x v="2"/>
    <x v="3"/>
    <x v="5"/>
    <x v="5"/>
    <x v="4"/>
    <x v="4"/>
    <x v="4"/>
    <x v="0"/>
    <x v="0"/>
  </r>
  <r>
    <x v="7"/>
    <x v="2"/>
    <x v="2"/>
    <x v="6"/>
    <x v="3"/>
    <x v="146"/>
    <x v="3"/>
    <x v="20"/>
    <x v="2"/>
    <x v="3"/>
    <x v="5"/>
    <x v="5"/>
    <x v="4"/>
    <x v="4"/>
    <x v="4"/>
    <x v="0"/>
    <x v="0"/>
  </r>
  <r>
    <x v="7"/>
    <x v="2"/>
    <x v="2"/>
    <x v="6"/>
    <x v="3"/>
    <x v="147"/>
    <x v="3"/>
    <x v="20"/>
    <x v="2"/>
    <x v="3"/>
    <x v="5"/>
    <x v="5"/>
    <x v="4"/>
    <x v="4"/>
    <x v="4"/>
    <x v="0"/>
    <x v="0"/>
  </r>
  <r>
    <x v="7"/>
    <x v="2"/>
    <x v="2"/>
    <x v="6"/>
    <x v="3"/>
    <x v="148"/>
    <x v="3"/>
    <x v="20"/>
    <x v="2"/>
    <x v="3"/>
    <x v="5"/>
    <x v="5"/>
    <x v="4"/>
    <x v="4"/>
    <x v="4"/>
    <x v="0"/>
    <x v="0"/>
  </r>
  <r>
    <x v="7"/>
    <x v="2"/>
    <x v="2"/>
    <x v="6"/>
    <x v="3"/>
    <x v="149"/>
    <x v="3"/>
    <x v="20"/>
    <x v="2"/>
    <x v="3"/>
    <x v="5"/>
    <x v="5"/>
    <x v="4"/>
    <x v="4"/>
    <x v="4"/>
    <x v="0"/>
    <x v="0"/>
  </r>
  <r>
    <x v="7"/>
    <x v="2"/>
    <x v="2"/>
    <x v="6"/>
    <x v="3"/>
    <x v="150"/>
    <x v="3"/>
    <x v="20"/>
    <x v="2"/>
    <x v="3"/>
    <x v="5"/>
    <x v="5"/>
    <x v="4"/>
    <x v="4"/>
    <x v="4"/>
    <x v="0"/>
    <x v="0"/>
  </r>
  <r>
    <x v="7"/>
    <x v="2"/>
    <x v="2"/>
    <x v="6"/>
    <x v="3"/>
    <x v="151"/>
    <x v="3"/>
    <x v="21"/>
    <x v="2"/>
    <x v="3"/>
    <x v="5"/>
    <x v="5"/>
    <x v="4"/>
    <x v="4"/>
    <x v="4"/>
    <x v="0"/>
    <x v="0"/>
  </r>
  <r>
    <x v="7"/>
    <x v="2"/>
    <x v="2"/>
    <x v="6"/>
    <x v="3"/>
    <x v="152"/>
    <x v="3"/>
    <x v="21"/>
    <x v="2"/>
    <x v="3"/>
    <x v="5"/>
    <x v="5"/>
    <x v="4"/>
    <x v="4"/>
    <x v="4"/>
    <x v="0"/>
    <x v="0"/>
  </r>
  <r>
    <x v="7"/>
    <x v="2"/>
    <x v="2"/>
    <x v="6"/>
    <x v="3"/>
    <x v="153"/>
    <x v="3"/>
    <x v="21"/>
    <x v="2"/>
    <x v="3"/>
    <x v="5"/>
    <x v="5"/>
    <x v="4"/>
    <x v="4"/>
    <x v="4"/>
    <x v="0"/>
    <x v="0"/>
  </r>
  <r>
    <x v="7"/>
    <x v="2"/>
    <x v="2"/>
    <x v="6"/>
    <x v="3"/>
    <x v="154"/>
    <x v="3"/>
    <x v="21"/>
    <x v="2"/>
    <x v="3"/>
    <x v="5"/>
    <x v="5"/>
    <x v="4"/>
    <x v="4"/>
    <x v="4"/>
    <x v="0"/>
    <x v="0"/>
  </r>
  <r>
    <x v="7"/>
    <x v="2"/>
    <x v="2"/>
    <x v="6"/>
    <x v="3"/>
    <x v="155"/>
    <x v="3"/>
    <x v="21"/>
    <x v="2"/>
    <x v="3"/>
    <x v="5"/>
    <x v="5"/>
    <x v="4"/>
    <x v="4"/>
    <x v="4"/>
    <x v="0"/>
    <x v="0"/>
  </r>
  <r>
    <x v="7"/>
    <x v="2"/>
    <x v="2"/>
    <x v="6"/>
    <x v="3"/>
    <x v="156"/>
    <x v="3"/>
    <x v="21"/>
    <x v="2"/>
    <x v="3"/>
    <x v="5"/>
    <x v="5"/>
    <x v="4"/>
    <x v="4"/>
    <x v="4"/>
    <x v="0"/>
    <x v="0"/>
  </r>
  <r>
    <x v="7"/>
    <x v="2"/>
    <x v="2"/>
    <x v="6"/>
    <x v="3"/>
    <x v="157"/>
    <x v="3"/>
    <x v="21"/>
    <x v="2"/>
    <x v="3"/>
    <x v="5"/>
    <x v="5"/>
    <x v="4"/>
    <x v="4"/>
    <x v="4"/>
    <x v="0"/>
    <x v="0"/>
  </r>
  <r>
    <x v="7"/>
    <x v="2"/>
    <x v="2"/>
    <x v="6"/>
    <x v="3"/>
    <x v="158"/>
    <x v="3"/>
    <x v="21"/>
    <x v="2"/>
    <x v="3"/>
    <x v="5"/>
    <x v="5"/>
    <x v="4"/>
    <x v="4"/>
    <x v="4"/>
    <x v="0"/>
    <x v="0"/>
  </r>
  <r>
    <x v="7"/>
    <x v="2"/>
    <x v="2"/>
    <x v="6"/>
    <x v="3"/>
    <x v="159"/>
    <x v="3"/>
    <x v="22"/>
    <x v="2"/>
    <x v="3"/>
    <x v="5"/>
    <x v="5"/>
    <x v="4"/>
    <x v="4"/>
    <x v="4"/>
    <x v="0"/>
    <x v="0"/>
  </r>
  <r>
    <x v="7"/>
    <x v="2"/>
    <x v="2"/>
    <x v="6"/>
    <x v="3"/>
    <x v="160"/>
    <x v="3"/>
    <x v="22"/>
    <x v="2"/>
    <x v="3"/>
    <x v="5"/>
    <x v="5"/>
    <x v="4"/>
    <x v="4"/>
    <x v="4"/>
    <x v="0"/>
    <x v="0"/>
  </r>
  <r>
    <x v="7"/>
    <x v="2"/>
    <x v="2"/>
    <x v="6"/>
    <x v="3"/>
    <x v="161"/>
    <x v="3"/>
    <x v="22"/>
    <x v="2"/>
    <x v="3"/>
    <x v="5"/>
    <x v="5"/>
    <x v="4"/>
    <x v="4"/>
    <x v="4"/>
    <x v="0"/>
    <x v="0"/>
  </r>
  <r>
    <x v="7"/>
    <x v="2"/>
    <x v="2"/>
    <x v="6"/>
    <x v="3"/>
    <x v="162"/>
    <x v="3"/>
    <x v="22"/>
    <x v="2"/>
    <x v="3"/>
    <x v="5"/>
    <x v="5"/>
    <x v="4"/>
    <x v="4"/>
    <x v="4"/>
    <x v="0"/>
    <x v="0"/>
  </r>
  <r>
    <x v="7"/>
    <x v="2"/>
    <x v="2"/>
    <x v="6"/>
    <x v="3"/>
    <x v="163"/>
    <x v="3"/>
    <x v="22"/>
    <x v="2"/>
    <x v="3"/>
    <x v="5"/>
    <x v="5"/>
    <x v="4"/>
    <x v="4"/>
    <x v="4"/>
    <x v="0"/>
    <x v="0"/>
  </r>
  <r>
    <x v="7"/>
    <x v="2"/>
    <x v="2"/>
    <x v="6"/>
    <x v="3"/>
    <x v="164"/>
    <x v="3"/>
    <x v="22"/>
    <x v="2"/>
    <x v="3"/>
    <x v="5"/>
    <x v="5"/>
    <x v="4"/>
    <x v="4"/>
    <x v="4"/>
    <x v="0"/>
    <x v="0"/>
  </r>
  <r>
    <x v="7"/>
    <x v="2"/>
    <x v="2"/>
    <x v="6"/>
    <x v="3"/>
    <x v="165"/>
    <x v="3"/>
    <x v="22"/>
    <x v="2"/>
    <x v="3"/>
    <x v="5"/>
    <x v="5"/>
    <x v="4"/>
    <x v="4"/>
    <x v="4"/>
    <x v="0"/>
    <x v="0"/>
  </r>
  <r>
    <x v="7"/>
    <x v="2"/>
    <x v="2"/>
    <x v="6"/>
    <x v="3"/>
    <x v="166"/>
    <x v="3"/>
    <x v="22"/>
    <x v="2"/>
    <x v="3"/>
    <x v="5"/>
    <x v="5"/>
    <x v="4"/>
    <x v="4"/>
    <x v="4"/>
    <x v="0"/>
    <x v="0"/>
  </r>
  <r>
    <x v="7"/>
    <x v="2"/>
    <x v="2"/>
    <x v="6"/>
    <x v="3"/>
    <x v="167"/>
    <x v="3"/>
    <x v="23"/>
    <x v="2"/>
    <x v="3"/>
    <x v="5"/>
    <x v="5"/>
    <x v="4"/>
    <x v="4"/>
    <x v="4"/>
    <x v="0"/>
    <x v="0"/>
  </r>
  <r>
    <x v="7"/>
    <x v="2"/>
    <x v="2"/>
    <x v="6"/>
    <x v="3"/>
    <x v="168"/>
    <x v="3"/>
    <x v="23"/>
    <x v="2"/>
    <x v="3"/>
    <x v="5"/>
    <x v="5"/>
    <x v="4"/>
    <x v="4"/>
    <x v="4"/>
    <x v="0"/>
    <x v="0"/>
  </r>
  <r>
    <x v="7"/>
    <x v="2"/>
    <x v="2"/>
    <x v="6"/>
    <x v="3"/>
    <x v="169"/>
    <x v="3"/>
    <x v="23"/>
    <x v="2"/>
    <x v="3"/>
    <x v="5"/>
    <x v="5"/>
    <x v="4"/>
    <x v="4"/>
    <x v="4"/>
    <x v="0"/>
    <x v="0"/>
  </r>
  <r>
    <x v="7"/>
    <x v="2"/>
    <x v="2"/>
    <x v="6"/>
    <x v="3"/>
    <x v="170"/>
    <x v="3"/>
    <x v="23"/>
    <x v="2"/>
    <x v="3"/>
    <x v="5"/>
    <x v="5"/>
    <x v="4"/>
    <x v="4"/>
    <x v="4"/>
    <x v="0"/>
    <x v="0"/>
  </r>
  <r>
    <x v="7"/>
    <x v="2"/>
    <x v="2"/>
    <x v="6"/>
    <x v="3"/>
    <x v="171"/>
    <x v="3"/>
    <x v="23"/>
    <x v="2"/>
    <x v="3"/>
    <x v="5"/>
    <x v="5"/>
    <x v="4"/>
    <x v="4"/>
    <x v="4"/>
    <x v="0"/>
    <x v="0"/>
  </r>
  <r>
    <x v="7"/>
    <x v="2"/>
    <x v="2"/>
    <x v="6"/>
    <x v="3"/>
    <x v="172"/>
    <x v="3"/>
    <x v="23"/>
    <x v="2"/>
    <x v="3"/>
    <x v="5"/>
    <x v="5"/>
    <x v="4"/>
    <x v="4"/>
    <x v="4"/>
    <x v="0"/>
    <x v="0"/>
  </r>
  <r>
    <x v="7"/>
    <x v="2"/>
    <x v="2"/>
    <x v="6"/>
    <x v="3"/>
    <x v="173"/>
    <x v="3"/>
    <x v="23"/>
    <x v="2"/>
    <x v="3"/>
    <x v="5"/>
    <x v="5"/>
    <x v="4"/>
    <x v="4"/>
    <x v="4"/>
    <x v="0"/>
    <x v="0"/>
  </r>
  <r>
    <x v="7"/>
    <x v="2"/>
    <x v="2"/>
    <x v="6"/>
    <x v="3"/>
    <x v="174"/>
    <x v="3"/>
    <x v="23"/>
    <x v="2"/>
    <x v="3"/>
    <x v="5"/>
    <x v="5"/>
    <x v="4"/>
    <x v="4"/>
    <x v="4"/>
    <x v="0"/>
    <x v="0"/>
  </r>
  <r>
    <x v="7"/>
    <x v="2"/>
    <x v="2"/>
    <x v="6"/>
    <x v="3"/>
    <x v="175"/>
    <x v="3"/>
    <x v="24"/>
    <x v="2"/>
    <x v="3"/>
    <x v="5"/>
    <x v="5"/>
    <x v="4"/>
    <x v="4"/>
    <x v="4"/>
    <x v="0"/>
    <x v="0"/>
  </r>
  <r>
    <x v="7"/>
    <x v="2"/>
    <x v="2"/>
    <x v="6"/>
    <x v="3"/>
    <x v="176"/>
    <x v="3"/>
    <x v="24"/>
    <x v="2"/>
    <x v="3"/>
    <x v="5"/>
    <x v="5"/>
    <x v="4"/>
    <x v="4"/>
    <x v="4"/>
    <x v="0"/>
    <x v="0"/>
  </r>
  <r>
    <x v="7"/>
    <x v="2"/>
    <x v="2"/>
    <x v="6"/>
    <x v="3"/>
    <x v="177"/>
    <x v="3"/>
    <x v="24"/>
    <x v="2"/>
    <x v="3"/>
    <x v="5"/>
    <x v="5"/>
    <x v="4"/>
    <x v="4"/>
    <x v="4"/>
    <x v="0"/>
    <x v="0"/>
  </r>
  <r>
    <x v="7"/>
    <x v="2"/>
    <x v="2"/>
    <x v="6"/>
    <x v="3"/>
    <x v="178"/>
    <x v="3"/>
    <x v="24"/>
    <x v="2"/>
    <x v="3"/>
    <x v="5"/>
    <x v="5"/>
    <x v="4"/>
    <x v="4"/>
    <x v="4"/>
    <x v="0"/>
    <x v="0"/>
  </r>
  <r>
    <x v="7"/>
    <x v="2"/>
    <x v="2"/>
    <x v="6"/>
    <x v="3"/>
    <x v="179"/>
    <x v="3"/>
    <x v="24"/>
    <x v="2"/>
    <x v="3"/>
    <x v="5"/>
    <x v="5"/>
    <x v="4"/>
    <x v="4"/>
    <x v="4"/>
    <x v="0"/>
    <x v="0"/>
  </r>
  <r>
    <x v="7"/>
    <x v="2"/>
    <x v="2"/>
    <x v="6"/>
    <x v="3"/>
    <x v="180"/>
    <x v="3"/>
    <x v="25"/>
    <x v="2"/>
    <x v="3"/>
    <x v="5"/>
    <x v="5"/>
    <x v="4"/>
    <x v="4"/>
    <x v="4"/>
    <x v="0"/>
    <x v="0"/>
  </r>
  <r>
    <x v="7"/>
    <x v="2"/>
    <x v="2"/>
    <x v="6"/>
    <x v="3"/>
    <x v="181"/>
    <x v="3"/>
    <x v="25"/>
    <x v="2"/>
    <x v="3"/>
    <x v="5"/>
    <x v="5"/>
    <x v="4"/>
    <x v="4"/>
    <x v="4"/>
    <x v="0"/>
    <x v="0"/>
  </r>
  <r>
    <x v="7"/>
    <x v="2"/>
    <x v="2"/>
    <x v="6"/>
    <x v="3"/>
    <x v="182"/>
    <x v="3"/>
    <x v="25"/>
    <x v="2"/>
    <x v="3"/>
    <x v="5"/>
    <x v="5"/>
    <x v="4"/>
    <x v="4"/>
    <x v="4"/>
    <x v="0"/>
    <x v="0"/>
  </r>
  <r>
    <x v="7"/>
    <x v="2"/>
    <x v="2"/>
    <x v="6"/>
    <x v="3"/>
    <x v="183"/>
    <x v="3"/>
    <x v="25"/>
    <x v="2"/>
    <x v="3"/>
    <x v="5"/>
    <x v="5"/>
    <x v="4"/>
    <x v="4"/>
    <x v="4"/>
    <x v="0"/>
    <x v="0"/>
  </r>
  <r>
    <x v="7"/>
    <x v="2"/>
    <x v="2"/>
    <x v="6"/>
    <x v="3"/>
    <x v="184"/>
    <x v="3"/>
    <x v="25"/>
    <x v="2"/>
    <x v="3"/>
    <x v="5"/>
    <x v="5"/>
    <x v="4"/>
    <x v="4"/>
    <x v="4"/>
    <x v="0"/>
    <x v="0"/>
  </r>
  <r>
    <x v="7"/>
    <x v="2"/>
    <x v="2"/>
    <x v="6"/>
    <x v="3"/>
    <x v="185"/>
    <x v="3"/>
    <x v="25"/>
    <x v="2"/>
    <x v="3"/>
    <x v="5"/>
    <x v="5"/>
    <x v="4"/>
    <x v="4"/>
    <x v="4"/>
    <x v="0"/>
    <x v="0"/>
  </r>
  <r>
    <x v="7"/>
    <x v="2"/>
    <x v="2"/>
    <x v="6"/>
    <x v="3"/>
    <x v="186"/>
    <x v="3"/>
    <x v="25"/>
    <x v="2"/>
    <x v="3"/>
    <x v="5"/>
    <x v="5"/>
    <x v="4"/>
    <x v="4"/>
    <x v="4"/>
    <x v="0"/>
    <x v="0"/>
  </r>
  <r>
    <x v="7"/>
    <x v="2"/>
    <x v="2"/>
    <x v="6"/>
    <x v="3"/>
    <x v="187"/>
    <x v="3"/>
    <x v="25"/>
    <x v="2"/>
    <x v="3"/>
    <x v="5"/>
    <x v="5"/>
    <x v="4"/>
    <x v="4"/>
    <x v="4"/>
    <x v="0"/>
    <x v="0"/>
  </r>
  <r>
    <x v="7"/>
    <x v="2"/>
    <x v="2"/>
    <x v="6"/>
    <x v="3"/>
    <x v="188"/>
    <x v="3"/>
    <x v="26"/>
    <x v="2"/>
    <x v="3"/>
    <x v="5"/>
    <x v="5"/>
    <x v="4"/>
    <x v="4"/>
    <x v="4"/>
    <x v="0"/>
    <x v="0"/>
  </r>
  <r>
    <x v="7"/>
    <x v="2"/>
    <x v="2"/>
    <x v="6"/>
    <x v="3"/>
    <x v="189"/>
    <x v="3"/>
    <x v="26"/>
    <x v="2"/>
    <x v="3"/>
    <x v="5"/>
    <x v="5"/>
    <x v="4"/>
    <x v="4"/>
    <x v="4"/>
    <x v="0"/>
    <x v="0"/>
  </r>
  <r>
    <x v="7"/>
    <x v="2"/>
    <x v="2"/>
    <x v="6"/>
    <x v="3"/>
    <x v="190"/>
    <x v="3"/>
    <x v="26"/>
    <x v="2"/>
    <x v="3"/>
    <x v="5"/>
    <x v="5"/>
    <x v="4"/>
    <x v="4"/>
    <x v="4"/>
    <x v="0"/>
    <x v="0"/>
  </r>
  <r>
    <x v="7"/>
    <x v="2"/>
    <x v="2"/>
    <x v="6"/>
    <x v="3"/>
    <x v="191"/>
    <x v="3"/>
    <x v="26"/>
    <x v="2"/>
    <x v="3"/>
    <x v="5"/>
    <x v="5"/>
    <x v="4"/>
    <x v="4"/>
    <x v="4"/>
    <x v="0"/>
    <x v="0"/>
  </r>
  <r>
    <x v="7"/>
    <x v="2"/>
    <x v="2"/>
    <x v="6"/>
    <x v="3"/>
    <x v="192"/>
    <x v="3"/>
    <x v="26"/>
    <x v="2"/>
    <x v="3"/>
    <x v="5"/>
    <x v="5"/>
    <x v="4"/>
    <x v="4"/>
    <x v="4"/>
    <x v="0"/>
    <x v="0"/>
  </r>
  <r>
    <x v="7"/>
    <x v="2"/>
    <x v="2"/>
    <x v="6"/>
    <x v="3"/>
    <x v="193"/>
    <x v="3"/>
    <x v="26"/>
    <x v="2"/>
    <x v="3"/>
    <x v="5"/>
    <x v="5"/>
    <x v="4"/>
    <x v="4"/>
    <x v="4"/>
    <x v="0"/>
    <x v="0"/>
  </r>
  <r>
    <x v="7"/>
    <x v="2"/>
    <x v="2"/>
    <x v="6"/>
    <x v="3"/>
    <x v="194"/>
    <x v="3"/>
    <x v="26"/>
    <x v="2"/>
    <x v="3"/>
    <x v="5"/>
    <x v="5"/>
    <x v="4"/>
    <x v="4"/>
    <x v="4"/>
    <x v="0"/>
    <x v="0"/>
  </r>
  <r>
    <x v="7"/>
    <x v="2"/>
    <x v="2"/>
    <x v="6"/>
    <x v="3"/>
    <x v="195"/>
    <x v="3"/>
    <x v="27"/>
    <x v="2"/>
    <x v="3"/>
    <x v="5"/>
    <x v="5"/>
    <x v="4"/>
    <x v="4"/>
    <x v="4"/>
    <x v="0"/>
    <x v="0"/>
  </r>
  <r>
    <x v="7"/>
    <x v="2"/>
    <x v="2"/>
    <x v="6"/>
    <x v="3"/>
    <x v="196"/>
    <x v="3"/>
    <x v="27"/>
    <x v="2"/>
    <x v="3"/>
    <x v="5"/>
    <x v="5"/>
    <x v="4"/>
    <x v="4"/>
    <x v="4"/>
    <x v="0"/>
    <x v="0"/>
  </r>
  <r>
    <x v="7"/>
    <x v="2"/>
    <x v="2"/>
    <x v="6"/>
    <x v="3"/>
    <x v="197"/>
    <x v="3"/>
    <x v="27"/>
    <x v="2"/>
    <x v="3"/>
    <x v="5"/>
    <x v="5"/>
    <x v="4"/>
    <x v="4"/>
    <x v="4"/>
    <x v="0"/>
    <x v="0"/>
  </r>
  <r>
    <x v="7"/>
    <x v="2"/>
    <x v="2"/>
    <x v="6"/>
    <x v="3"/>
    <x v="198"/>
    <x v="3"/>
    <x v="27"/>
    <x v="2"/>
    <x v="3"/>
    <x v="5"/>
    <x v="5"/>
    <x v="4"/>
    <x v="4"/>
    <x v="4"/>
    <x v="0"/>
    <x v="0"/>
  </r>
  <r>
    <x v="7"/>
    <x v="2"/>
    <x v="2"/>
    <x v="6"/>
    <x v="3"/>
    <x v="199"/>
    <x v="3"/>
    <x v="27"/>
    <x v="2"/>
    <x v="3"/>
    <x v="5"/>
    <x v="5"/>
    <x v="4"/>
    <x v="4"/>
    <x v="4"/>
    <x v="0"/>
    <x v="0"/>
  </r>
  <r>
    <x v="7"/>
    <x v="2"/>
    <x v="2"/>
    <x v="6"/>
    <x v="3"/>
    <x v="200"/>
    <x v="3"/>
    <x v="27"/>
    <x v="2"/>
    <x v="3"/>
    <x v="5"/>
    <x v="5"/>
    <x v="4"/>
    <x v="4"/>
    <x v="4"/>
    <x v="0"/>
    <x v="0"/>
  </r>
  <r>
    <x v="7"/>
    <x v="2"/>
    <x v="2"/>
    <x v="6"/>
    <x v="3"/>
    <x v="201"/>
    <x v="3"/>
    <x v="27"/>
    <x v="2"/>
    <x v="3"/>
    <x v="5"/>
    <x v="5"/>
    <x v="4"/>
    <x v="4"/>
    <x v="4"/>
    <x v="0"/>
    <x v="0"/>
  </r>
  <r>
    <x v="7"/>
    <x v="2"/>
    <x v="2"/>
    <x v="6"/>
    <x v="3"/>
    <x v="202"/>
    <x v="3"/>
    <x v="27"/>
    <x v="2"/>
    <x v="3"/>
    <x v="5"/>
    <x v="5"/>
    <x v="4"/>
    <x v="4"/>
    <x v="4"/>
    <x v="0"/>
    <x v="0"/>
  </r>
  <r>
    <x v="7"/>
    <x v="2"/>
    <x v="2"/>
    <x v="6"/>
    <x v="3"/>
    <x v="203"/>
    <x v="3"/>
    <x v="28"/>
    <x v="2"/>
    <x v="3"/>
    <x v="5"/>
    <x v="5"/>
    <x v="4"/>
    <x v="4"/>
    <x v="4"/>
    <x v="0"/>
    <x v="0"/>
  </r>
  <r>
    <x v="7"/>
    <x v="2"/>
    <x v="2"/>
    <x v="6"/>
    <x v="3"/>
    <x v="204"/>
    <x v="3"/>
    <x v="28"/>
    <x v="2"/>
    <x v="3"/>
    <x v="5"/>
    <x v="5"/>
    <x v="4"/>
    <x v="4"/>
    <x v="4"/>
    <x v="0"/>
    <x v="0"/>
  </r>
  <r>
    <x v="7"/>
    <x v="2"/>
    <x v="2"/>
    <x v="6"/>
    <x v="3"/>
    <x v="205"/>
    <x v="3"/>
    <x v="28"/>
    <x v="2"/>
    <x v="3"/>
    <x v="5"/>
    <x v="5"/>
    <x v="4"/>
    <x v="4"/>
    <x v="4"/>
    <x v="0"/>
    <x v="0"/>
  </r>
  <r>
    <x v="7"/>
    <x v="2"/>
    <x v="2"/>
    <x v="6"/>
    <x v="3"/>
    <x v="206"/>
    <x v="3"/>
    <x v="28"/>
    <x v="2"/>
    <x v="3"/>
    <x v="5"/>
    <x v="5"/>
    <x v="4"/>
    <x v="4"/>
    <x v="4"/>
    <x v="0"/>
    <x v="0"/>
  </r>
  <r>
    <x v="7"/>
    <x v="2"/>
    <x v="2"/>
    <x v="6"/>
    <x v="3"/>
    <x v="207"/>
    <x v="3"/>
    <x v="28"/>
    <x v="2"/>
    <x v="3"/>
    <x v="5"/>
    <x v="5"/>
    <x v="4"/>
    <x v="4"/>
    <x v="4"/>
    <x v="0"/>
    <x v="0"/>
  </r>
  <r>
    <x v="7"/>
    <x v="2"/>
    <x v="2"/>
    <x v="6"/>
    <x v="3"/>
    <x v="208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0"/>
    <x v="3"/>
    <x v="28"/>
    <x v="2"/>
    <x v="3"/>
    <x v="5"/>
    <x v="5"/>
    <x v="4"/>
    <x v="4"/>
    <x v="4"/>
    <x v="0"/>
    <x v="0"/>
  </r>
  <r>
    <x v="7"/>
    <x v="2"/>
    <x v="2"/>
    <x v="6"/>
    <x v="3"/>
    <x v="211"/>
    <x v="3"/>
    <x v="28"/>
    <x v="2"/>
    <x v="3"/>
    <x v="5"/>
    <x v="5"/>
    <x v="4"/>
    <x v="4"/>
    <x v="4"/>
    <x v="0"/>
    <x v="0"/>
  </r>
  <r>
    <x v="7"/>
    <x v="2"/>
    <x v="2"/>
    <x v="6"/>
    <x v="3"/>
    <x v="212"/>
    <x v="3"/>
    <x v="28"/>
    <x v="2"/>
    <x v="3"/>
    <x v="5"/>
    <x v="5"/>
    <x v="4"/>
    <x v="4"/>
    <x v="4"/>
    <x v="0"/>
    <x v="0"/>
  </r>
  <r>
    <x v="7"/>
    <x v="2"/>
    <x v="2"/>
    <x v="6"/>
    <x v="3"/>
    <x v="213"/>
    <x v="3"/>
    <x v="28"/>
    <x v="2"/>
    <x v="3"/>
    <x v="5"/>
    <x v="5"/>
    <x v="4"/>
    <x v="4"/>
    <x v="4"/>
    <x v="0"/>
    <x v="0"/>
  </r>
  <r>
    <x v="7"/>
    <x v="2"/>
    <x v="2"/>
    <x v="6"/>
    <x v="3"/>
    <x v="214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5"/>
    <x v="3"/>
    <x v="29"/>
    <x v="2"/>
    <x v="3"/>
    <x v="5"/>
    <x v="5"/>
    <x v="4"/>
    <x v="4"/>
    <x v="4"/>
    <x v="0"/>
    <x v="0"/>
  </r>
  <r>
    <x v="7"/>
    <x v="2"/>
    <x v="2"/>
    <x v="6"/>
    <x v="3"/>
    <x v="216"/>
    <x v="3"/>
    <x v="29"/>
    <x v="2"/>
    <x v="3"/>
    <x v="5"/>
    <x v="5"/>
    <x v="4"/>
    <x v="4"/>
    <x v="4"/>
    <x v="0"/>
    <x v="0"/>
  </r>
  <r>
    <x v="7"/>
    <x v="2"/>
    <x v="2"/>
    <x v="6"/>
    <x v="3"/>
    <x v="217"/>
    <x v="3"/>
    <x v="29"/>
    <x v="2"/>
    <x v="3"/>
    <x v="5"/>
    <x v="5"/>
    <x v="4"/>
    <x v="4"/>
    <x v="4"/>
    <x v="0"/>
    <x v="0"/>
  </r>
  <r>
    <x v="7"/>
    <x v="2"/>
    <x v="2"/>
    <x v="6"/>
    <x v="3"/>
    <x v="218"/>
    <x v="3"/>
    <x v="29"/>
    <x v="2"/>
    <x v="3"/>
    <x v="5"/>
    <x v="5"/>
    <x v="4"/>
    <x v="4"/>
    <x v="4"/>
    <x v="0"/>
    <x v="0"/>
  </r>
  <r>
    <x v="7"/>
    <x v="2"/>
    <x v="2"/>
    <x v="6"/>
    <x v="3"/>
    <x v="219"/>
    <x v="3"/>
    <x v="29"/>
    <x v="2"/>
    <x v="3"/>
    <x v="5"/>
    <x v="5"/>
    <x v="4"/>
    <x v="4"/>
    <x v="4"/>
    <x v="0"/>
    <x v="0"/>
  </r>
  <r>
    <x v="7"/>
    <x v="2"/>
    <x v="2"/>
    <x v="6"/>
    <x v="3"/>
    <x v="220"/>
    <x v="3"/>
    <x v="29"/>
    <x v="2"/>
    <x v="3"/>
    <x v="5"/>
    <x v="5"/>
    <x v="4"/>
    <x v="4"/>
    <x v="4"/>
    <x v="0"/>
    <x v="0"/>
  </r>
  <r>
    <x v="7"/>
    <x v="2"/>
    <x v="2"/>
    <x v="6"/>
    <x v="3"/>
    <x v="0"/>
    <x v="3"/>
    <x v="0"/>
    <x v="0"/>
    <x v="3"/>
    <x v="5"/>
    <x v="5"/>
    <x v="4"/>
    <x v="4"/>
    <x v="4"/>
    <x v="0"/>
    <x v="0"/>
  </r>
  <r>
    <x v="7"/>
    <x v="2"/>
    <x v="2"/>
    <x v="6"/>
    <x v="3"/>
    <x v="1"/>
    <x v="3"/>
    <x v="1"/>
    <x v="1"/>
    <x v="3"/>
    <x v="5"/>
    <x v="5"/>
    <x v="4"/>
    <x v="4"/>
    <x v="4"/>
    <x v="0"/>
    <x v="0"/>
  </r>
  <r>
    <x v="7"/>
    <x v="2"/>
    <x v="2"/>
    <x v="6"/>
    <x v="3"/>
    <x v="2"/>
    <x v="3"/>
    <x v="1"/>
    <x v="1"/>
    <x v="3"/>
    <x v="5"/>
    <x v="5"/>
    <x v="4"/>
    <x v="4"/>
    <x v="4"/>
    <x v="0"/>
    <x v="0"/>
  </r>
  <r>
    <x v="7"/>
    <x v="2"/>
    <x v="2"/>
    <x v="6"/>
    <x v="3"/>
    <x v="3"/>
    <x v="3"/>
    <x v="2"/>
    <x v="2"/>
    <x v="3"/>
    <x v="5"/>
    <x v="5"/>
    <x v="4"/>
    <x v="4"/>
    <x v="4"/>
    <x v="0"/>
    <x v="0"/>
  </r>
  <r>
    <x v="7"/>
    <x v="2"/>
    <x v="2"/>
    <x v="6"/>
    <x v="3"/>
    <x v="4"/>
    <x v="3"/>
    <x v="2"/>
    <x v="2"/>
    <x v="3"/>
    <x v="5"/>
    <x v="5"/>
    <x v="4"/>
    <x v="4"/>
    <x v="4"/>
    <x v="0"/>
    <x v="0"/>
  </r>
  <r>
    <x v="7"/>
    <x v="2"/>
    <x v="2"/>
    <x v="6"/>
    <x v="3"/>
    <x v="5"/>
    <x v="3"/>
    <x v="2"/>
    <x v="2"/>
    <x v="3"/>
    <x v="5"/>
    <x v="5"/>
    <x v="4"/>
    <x v="4"/>
    <x v="4"/>
    <x v="0"/>
    <x v="0"/>
  </r>
  <r>
    <x v="7"/>
    <x v="2"/>
    <x v="2"/>
    <x v="6"/>
    <x v="3"/>
    <x v="6"/>
    <x v="3"/>
    <x v="2"/>
    <x v="2"/>
    <x v="3"/>
    <x v="5"/>
    <x v="5"/>
    <x v="4"/>
    <x v="4"/>
    <x v="4"/>
    <x v="0"/>
    <x v="0"/>
  </r>
  <r>
    <x v="7"/>
    <x v="2"/>
    <x v="2"/>
    <x v="6"/>
    <x v="3"/>
    <x v="7"/>
    <x v="3"/>
    <x v="3"/>
    <x v="2"/>
    <x v="3"/>
    <x v="5"/>
    <x v="5"/>
    <x v="4"/>
    <x v="4"/>
    <x v="4"/>
    <x v="0"/>
    <x v="0"/>
  </r>
  <r>
    <x v="7"/>
    <x v="2"/>
    <x v="2"/>
    <x v="6"/>
    <x v="3"/>
    <x v="8"/>
    <x v="3"/>
    <x v="3"/>
    <x v="2"/>
    <x v="3"/>
    <x v="5"/>
    <x v="5"/>
    <x v="4"/>
    <x v="4"/>
    <x v="4"/>
    <x v="0"/>
    <x v="0"/>
  </r>
  <r>
    <x v="7"/>
    <x v="2"/>
    <x v="2"/>
    <x v="6"/>
    <x v="3"/>
    <x v="9"/>
    <x v="3"/>
    <x v="3"/>
    <x v="2"/>
    <x v="3"/>
    <x v="5"/>
    <x v="5"/>
    <x v="4"/>
    <x v="4"/>
    <x v="4"/>
    <x v="0"/>
    <x v="0"/>
  </r>
  <r>
    <x v="7"/>
    <x v="2"/>
    <x v="2"/>
    <x v="6"/>
    <x v="3"/>
    <x v="10"/>
    <x v="3"/>
    <x v="3"/>
    <x v="2"/>
    <x v="3"/>
    <x v="5"/>
    <x v="5"/>
    <x v="4"/>
    <x v="4"/>
    <x v="4"/>
    <x v="0"/>
    <x v="0"/>
  </r>
  <r>
    <x v="7"/>
    <x v="2"/>
    <x v="2"/>
    <x v="6"/>
    <x v="3"/>
    <x v="11"/>
    <x v="3"/>
    <x v="3"/>
    <x v="2"/>
    <x v="3"/>
    <x v="5"/>
    <x v="5"/>
    <x v="4"/>
    <x v="4"/>
    <x v="4"/>
    <x v="0"/>
    <x v="0"/>
  </r>
  <r>
    <x v="7"/>
    <x v="2"/>
    <x v="2"/>
    <x v="6"/>
    <x v="3"/>
    <x v="12"/>
    <x v="3"/>
    <x v="3"/>
    <x v="2"/>
    <x v="3"/>
    <x v="5"/>
    <x v="5"/>
    <x v="4"/>
    <x v="4"/>
    <x v="4"/>
    <x v="0"/>
    <x v="0"/>
  </r>
  <r>
    <x v="7"/>
    <x v="2"/>
    <x v="2"/>
    <x v="6"/>
    <x v="3"/>
    <x v="13"/>
    <x v="3"/>
    <x v="3"/>
    <x v="2"/>
    <x v="3"/>
    <x v="5"/>
    <x v="5"/>
    <x v="4"/>
    <x v="4"/>
    <x v="4"/>
    <x v="0"/>
    <x v="0"/>
  </r>
  <r>
    <x v="7"/>
    <x v="2"/>
    <x v="2"/>
    <x v="6"/>
    <x v="3"/>
    <x v="14"/>
    <x v="3"/>
    <x v="3"/>
    <x v="2"/>
    <x v="3"/>
    <x v="5"/>
    <x v="5"/>
    <x v="4"/>
    <x v="4"/>
    <x v="4"/>
    <x v="0"/>
    <x v="0"/>
  </r>
  <r>
    <x v="7"/>
    <x v="2"/>
    <x v="2"/>
    <x v="6"/>
    <x v="3"/>
    <x v="15"/>
    <x v="3"/>
    <x v="4"/>
    <x v="2"/>
    <x v="3"/>
    <x v="5"/>
    <x v="5"/>
    <x v="4"/>
    <x v="4"/>
    <x v="4"/>
    <x v="0"/>
    <x v="0"/>
  </r>
  <r>
    <x v="7"/>
    <x v="2"/>
    <x v="2"/>
    <x v="6"/>
    <x v="3"/>
    <x v="16"/>
    <x v="3"/>
    <x v="4"/>
    <x v="2"/>
    <x v="3"/>
    <x v="5"/>
    <x v="5"/>
    <x v="4"/>
    <x v="4"/>
    <x v="4"/>
    <x v="0"/>
    <x v="0"/>
  </r>
  <r>
    <x v="7"/>
    <x v="2"/>
    <x v="2"/>
    <x v="6"/>
    <x v="3"/>
    <x v="17"/>
    <x v="3"/>
    <x v="4"/>
    <x v="2"/>
    <x v="3"/>
    <x v="5"/>
    <x v="5"/>
    <x v="4"/>
    <x v="4"/>
    <x v="4"/>
    <x v="0"/>
    <x v="0"/>
  </r>
  <r>
    <x v="7"/>
    <x v="2"/>
    <x v="2"/>
    <x v="6"/>
    <x v="3"/>
    <x v="18"/>
    <x v="3"/>
    <x v="4"/>
    <x v="2"/>
    <x v="3"/>
    <x v="5"/>
    <x v="5"/>
    <x v="4"/>
    <x v="4"/>
    <x v="4"/>
    <x v="0"/>
    <x v="0"/>
  </r>
  <r>
    <x v="7"/>
    <x v="2"/>
    <x v="2"/>
    <x v="6"/>
    <x v="3"/>
    <x v="19"/>
    <x v="3"/>
    <x v="4"/>
    <x v="2"/>
    <x v="3"/>
    <x v="5"/>
    <x v="5"/>
    <x v="4"/>
    <x v="4"/>
    <x v="4"/>
    <x v="0"/>
    <x v="0"/>
  </r>
  <r>
    <x v="7"/>
    <x v="2"/>
    <x v="2"/>
    <x v="6"/>
    <x v="3"/>
    <x v="20"/>
    <x v="3"/>
    <x v="4"/>
    <x v="2"/>
    <x v="3"/>
    <x v="5"/>
    <x v="5"/>
    <x v="4"/>
    <x v="4"/>
    <x v="4"/>
    <x v="0"/>
    <x v="0"/>
  </r>
  <r>
    <x v="7"/>
    <x v="2"/>
    <x v="2"/>
    <x v="6"/>
    <x v="3"/>
    <x v="21"/>
    <x v="3"/>
    <x v="4"/>
    <x v="2"/>
    <x v="3"/>
    <x v="5"/>
    <x v="5"/>
    <x v="4"/>
    <x v="4"/>
    <x v="4"/>
    <x v="0"/>
    <x v="0"/>
  </r>
  <r>
    <x v="7"/>
    <x v="2"/>
    <x v="2"/>
    <x v="6"/>
    <x v="3"/>
    <x v="22"/>
    <x v="3"/>
    <x v="4"/>
    <x v="2"/>
    <x v="3"/>
    <x v="5"/>
    <x v="5"/>
    <x v="4"/>
    <x v="4"/>
    <x v="4"/>
    <x v="0"/>
    <x v="0"/>
  </r>
  <r>
    <x v="7"/>
    <x v="2"/>
    <x v="2"/>
    <x v="6"/>
    <x v="3"/>
    <x v="23"/>
    <x v="3"/>
    <x v="5"/>
    <x v="2"/>
    <x v="3"/>
    <x v="5"/>
    <x v="5"/>
    <x v="4"/>
    <x v="4"/>
    <x v="4"/>
    <x v="0"/>
    <x v="0"/>
  </r>
  <r>
    <x v="7"/>
    <x v="2"/>
    <x v="2"/>
    <x v="6"/>
    <x v="3"/>
    <x v="24"/>
    <x v="3"/>
    <x v="5"/>
    <x v="2"/>
    <x v="3"/>
    <x v="5"/>
    <x v="5"/>
    <x v="4"/>
    <x v="4"/>
    <x v="4"/>
    <x v="0"/>
    <x v="0"/>
  </r>
  <r>
    <x v="7"/>
    <x v="2"/>
    <x v="2"/>
    <x v="6"/>
    <x v="3"/>
    <x v="25"/>
    <x v="3"/>
    <x v="5"/>
    <x v="2"/>
    <x v="3"/>
    <x v="5"/>
    <x v="5"/>
    <x v="4"/>
    <x v="4"/>
    <x v="4"/>
    <x v="0"/>
    <x v="0"/>
  </r>
  <r>
    <x v="7"/>
    <x v="2"/>
    <x v="2"/>
    <x v="6"/>
    <x v="3"/>
    <x v="26"/>
    <x v="3"/>
    <x v="5"/>
    <x v="2"/>
    <x v="3"/>
    <x v="5"/>
    <x v="5"/>
    <x v="4"/>
    <x v="4"/>
    <x v="4"/>
    <x v="0"/>
    <x v="0"/>
  </r>
  <r>
    <x v="7"/>
    <x v="2"/>
    <x v="2"/>
    <x v="6"/>
    <x v="3"/>
    <x v="27"/>
    <x v="3"/>
    <x v="5"/>
    <x v="2"/>
    <x v="3"/>
    <x v="5"/>
    <x v="5"/>
    <x v="4"/>
    <x v="4"/>
    <x v="4"/>
    <x v="0"/>
    <x v="0"/>
  </r>
  <r>
    <x v="7"/>
    <x v="2"/>
    <x v="2"/>
    <x v="6"/>
    <x v="3"/>
    <x v="28"/>
    <x v="3"/>
    <x v="5"/>
    <x v="2"/>
    <x v="3"/>
    <x v="5"/>
    <x v="5"/>
    <x v="4"/>
    <x v="4"/>
    <x v="4"/>
    <x v="0"/>
    <x v="0"/>
  </r>
  <r>
    <x v="7"/>
    <x v="2"/>
    <x v="2"/>
    <x v="6"/>
    <x v="3"/>
    <x v="29"/>
    <x v="3"/>
    <x v="5"/>
    <x v="2"/>
    <x v="3"/>
    <x v="5"/>
    <x v="5"/>
    <x v="4"/>
    <x v="4"/>
    <x v="4"/>
    <x v="0"/>
    <x v="0"/>
  </r>
  <r>
    <x v="7"/>
    <x v="2"/>
    <x v="2"/>
    <x v="6"/>
    <x v="3"/>
    <x v="30"/>
    <x v="3"/>
    <x v="5"/>
    <x v="2"/>
    <x v="3"/>
    <x v="5"/>
    <x v="5"/>
    <x v="4"/>
    <x v="4"/>
    <x v="4"/>
    <x v="0"/>
    <x v="0"/>
  </r>
  <r>
    <x v="7"/>
    <x v="2"/>
    <x v="2"/>
    <x v="6"/>
    <x v="3"/>
    <x v="31"/>
    <x v="3"/>
    <x v="6"/>
    <x v="2"/>
    <x v="3"/>
    <x v="5"/>
    <x v="5"/>
    <x v="4"/>
    <x v="4"/>
    <x v="4"/>
    <x v="0"/>
    <x v="0"/>
  </r>
  <r>
    <x v="7"/>
    <x v="2"/>
    <x v="2"/>
    <x v="6"/>
    <x v="3"/>
    <x v="32"/>
    <x v="3"/>
    <x v="6"/>
    <x v="2"/>
    <x v="3"/>
    <x v="5"/>
    <x v="5"/>
    <x v="4"/>
    <x v="4"/>
    <x v="4"/>
    <x v="0"/>
    <x v="0"/>
  </r>
  <r>
    <x v="7"/>
    <x v="2"/>
    <x v="2"/>
    <x v="6"/>
    <x v="3"/>
    <x v="33"/>
    <x v="3"/>
    <x v="6"/>
    <x v="2"/>
    <x v="3"/>
    <x v="5"/>
    <x v="5"/>
    <x v="4"/>
    <x v="4"/>
    <x v="4"/>
    <x v="0"/>
    <x v="0"/>
  </r>
  <r>
    <x v="7"/>
    <x v="2"/>
    <x v="2"/>
    <x v="6"/>
    <x v="3"/>
    <x v="34"/>
    <x v="3"/>
    <x v="6"/>
    <x v="2"/>
    <x v="3"/>
    <x v="5"/>
    <x v="5"/>
    <x v="4"/>
    <x v="4"/>
    <x v="4"/>
    <x v="0"/>
    <x v="0"/>
  </r>
  <r>
    <x v="7"/>
    <x v="2"/>
    <x v="2"/>
    <x v="6"/>
    <x v="3"/>
    <x v="35"/>
    <x v="3"/>
    <x v="6"/>
    <x v="2"/>
    <x v="3"/>
    <x v="5"/>
    <x v="5"/>
    <x v="4"/>
    <x v="4"/>
    <x v="4"/>
    <x v="0"/>
    <x v="0"/>
  </r>
  <r>
    <x v="7"/>
    <x v="2"/>
    <x v="2"/>
    <x v="6"/>
    <x v="3"/>
    <x v="36"/>
    <x v="3"/>
    <x v="6"/>
    <x v="2"/>
    <x v="3"/>
    <x v="5"/>
    <x v="5"/>
    <x v="4"/>
    <x v="4"/>
    <x v="4"/>
    <x v="0"/>
    <x v="0"/>
  </r>
  <r>
    <x v="7"/>
    <x v="2"/>
    <x v="2"/>
    <x v="6"/>
    <x v="3"/>
    <x v="37"/>
    <x v="3"/>
    <x v="6"/>
    <x v="2"/>
    <x v="3"/>
    <x v="5"/>
    <x v="5"/>
    <x v="4"/>
    <x v="4"/>
    <x v="4"/>
    <x v="0"/>
    <x v="0"/>
  </r>
  <r>
    <x v="7"/>
    <x v="2"/>
    <x v="2"/>
    <x v="6"/>
    <x v="3"/>
    <x v="38"/>
    <x v="3"/>
    <x v="6"/>
    <x v="2"/>
    <x v="3"/>
    <x v="5"/>
    <x v="5"/>
    <x v="4"/>
    <x v="4"/>
    <x v="4"/>
    <x v="0"/>
    <x v="0"/>
  </r>
  <r>
    <x v="7"/>
    <x v="2"/>
    <x v="2"/>
    <x v="6"/>
    <x v="3"/>
    <x v="39"/>
    <x v="3"/>
    <x v="7"/>
    <x v="2"/>
    <x v="3"/>
    <x v="5"/>
    <x v="5"/>
    <x v="4"/>
    <x v="4"/>
    <x v="4"/>
    <x v="0"/>
    <x v="0"/>
  </r>
  <r>
    <x v="7"/>
    <x v="2"/>
    <x v="2"/>
    <x v="6"/>
    <x v="3"/>
    <x v="40"/>
    <x v="3"/>
    <x v="7"/>
    <x v="2"/>
    <x v="3"/>
    <x v="5"/>
    <x v="5"/>
    <x v="4"/>
    <x v="4"/>
    <x v="4"/>
    <x v="0"/>
    <x v="0"/>
  </r>
  <r>
    <x v="7"/>
    <x v="2"/>
    <x v="2"/>
    <x v="6"/>
    <x v="3"/>
    <x v="41"/>
    <x v="3"/>
    <x v="7"/>
    <x v="2"/>
    <x v="3"/>
    <x v="5"/>
    <x v="5"/>
    <x v="4"/>
    <x v="4"/>
    <x v="4"/>
    <x v="0"/>
    <x v="0"/>
  </r>
  <r>
    <x v="7"/>
    <x v="2"/>
    <x v="2"/>
    <x v="6"/>
    <x v="3"/>
    <x v="42"/>
    <x v="3"/>
    <x v="7"/>
    <x v="2"/>
    <x v="3"/>
    <x v="5"/>
    <x v="5"/>
    <x v="4"/>
    <x v="4"/>
    <x v="4"/>
    <x v="0"/>
    <x v="0"/>
  </r>
  <r>
    <x v="7"/>
    <x v="2"/>
    <x v="2"/>
    <x v="6"/>
    <x v="3"/>
    <x v="43"/>
    <x v="3"/>
    <x v="7"/>
    <x v="2"/>
    <x v="3"/>
    <x v="5"/>
    <x v="5"/>
    <x v="4"/>
    <x v="4"/>
    <x v="4"/>
    <x v="0"/>
    <x v="0"/>
  </r>
  <r>
    <x v="7"/>
    <x v="2"/>
    <x v="2"/>
    <x v="6"/>
    <x v="3"/>
    <x v="44"/>
    <x v="3"/>
    <x v="7"/>
    <x v="2"/>
    <x v="3"/>
    <x v="5"/>
    <x v="5"/>
    <x v="4"/>
    <x v="4"/>
    <x v="4"/>
    <x v="0"/>
    <x v="0"/>
  </r>
  <r>
    <x v="7"/>
    <x v="2"/>
    <x v="2"/>
    <x v="6"/>
    <x v="3"/>
    <x v="45"/>
    <x v="3"/>
    <x v="7"/>
    <x v="2"/>
    <x v="3"/>
    <x v="5"/>
    <x v="5"/>
    <x v="4"/>
    <x v="4"/>
    <x v="4"/>
    <x v="0"/>
    <x v="0"/>
  </r>
  <r>
    <x v="7"/>
    <x v="2"/>
    <x v="2"/>
    <x v="6"/>
    <x v="3"/>
    <x v="46"/>
    <x v="3"/>
    <x v="7"/>
    <x v="2"/>
    <x v="3"/>
    <x v="5"/>
    <x v="5"/>
    <x v="4"/>
    <x v="4"/>
    <x v="4"/>
    <x v="0"/>
    <x v="0"/>
  </r>
  <r>
    <x v="7"/>
    <x v="2"/>
    <x v="2"/>
    <x v="6"/>
    <x v="3"/>
    <x v="47"/>
    <x v="3"/>
    <x v="8"/>
    <x v="2"/>
    <x v="3"/>
    <x v="5"/>
    <x v="5"/>
    <x v="4"/>
    <x v="4"/>
    <x v="4"/>
    <x v="0"/>
    <x v="0"/>
  </r>
  <r>
    <x v="7"/>
    <x v="2"/>
    <x v="2"/>
    <x v="6"/>
    <x v="3"/>
    <x v="48"/>
    <x v="3"/>
    <x v="8"/>
    <x v="2"/>
    <x v="3"/>
    <x v="5"/>
    <x v="5"/>
    <x v="4"/>
    <x v="4"/>
    <x v="4"/>
    <x v="0"/>
    <x v="0"/>
  </r>
  <r>
    <x v="7"/>
    <x v="2"/>
    <x v="2"/>
    <x v="6"/>
    <x v="3"/>
    <x v="49"/>
    <x v="3"/>
    <x v="8"/>
    <x v="2"/>
    <x v="3"/>
    <x v="5"/>
    <x v="5"/>
    <x v="4"/>
    <x v="4"/>
    <x v="4"/>
    <x v="0"/>
    <x v="0"/>
  </r>
  <r>
    <x v="7"/>
    <x v="2"/>
    <x v="2"/>
    <x v="6"/>
    <x v="3"/>
    <x v="50"/>
    <x v="3"/>
    <x v="8"/>
    <x v="2"/>
    <x v="3"/>
    <x v="5"/>
    <x v="5"/>
    <x v="4"/>
    <x v="4"/>
    <x v="4"/>
    <x v="0"/>
    <x v="0"/>
  </r>
  <r>
    <x v="7"/>
    <x v="2"/>
    <x v="2"/>
    <x v="6"/>
    <x v="3"/>
    <x v="51"/>
    <x v="3"/>
    <x v="8"/>
    <x v="2"/>
    <x v="3"/>
    <x v="5"/>
    <x v="5"/>
    <x v="4"/>
    <x v="4"/>
    <x v="4"/>
    <x v="0"/>
    <x v="0"/>
  </r>
  <r>
    <x v="7"/>
    <x v="2"/>
    <x v="2"/>
    <x v="6"/>
    <x v="3"/>
    <x v="52"/>
    <x v="3"/>
    <x v="8"/>
    <x v="2"/>
    <x v="3"/>
    <x v="5"/>
    <x v="5"/>
    <x v="4"/>
    <x v="4"/>
    <x v="4"/>
    <x v="0"/>
    <x v="0"/>
  </r>
  <r>
    <x v="7"/>
    <x v="2"/>
    <x v="2"/>
    <x v="6"/>
    <x v="3"/>
    <x v="53"/>
    <x v="3"/>
    <x v="8"/>
    <x v="2"/>
    <x v="3"/>
    <x v="5"/>
    <x v="5"/>
    <x v="4"/>
    <x v="4"/>
    <x v="4"/>
    <x v="0"/>
    <x v="0"/>
  </r>
  <r>
    <x v="7"/>
    <x v="2"/>
    <x v="2"/>
    <x v="6"/>
    <x v="3"/>
    <x v="54"/>
    <x v="3"/>
    <x v="8"/>
    <x v="2"/>
    <x v="3"/>
    <x v="5"/>
    <x v="5"/>
    <x v="4"/>
    <x v="4"/>
    <x v="4"/>
    <x v="0"/>
    <x v="0"/>
  </r>
  <r>
    <x v="7"/>
    <x v="2"/>
    <x v="2"/>
    <x v="6"/>
    <x v="3"/>
    <x v="55"/>
    <x v="3"/>
    <x v="9"/>
    <x v="2"/>
    <x v="3"/>
    <x v="5"/>
    <x v="5"/>
    <x v="4"/>
    <x v="4"/>
    <x v="4"/>
    <x v="0"/>
    <x v="0"/>
  </r>
  <r>
    <x v="7"/>
    <x v="2"/>
    <x v="2"/>
    <x v="6"/>
    <x v="3"/>
    <x v="56"/>
    <x v="3"/>
    <x v="9"/>
    <x v="2"/>
    <x v="3"/>
    <x v="5"/>
    <x v="5"/>
    <x v="4"/>
    <x v="4"/>
    <x v="4"/>
    <x v="0"/>
    <x v="0"/>
  </r>
  <r>
    <x v="7"/>
    <x v="2"/>
    <x v="2"/>
    <x v="6"/>
    <x v="3"/>
    <x v="57"/>
    <x v="3"/>
    <x v="9"/>
    <x v="2"/>
    <x v="3"/>
    <x v="5"/>
    <x v="5"/>
    <x v="4"/>
    <x v="4"/>
    <x v="4"/>
    <x v="0"/>
    <x v="0"/>
  </r>
  <r>
    <x v="7"/>
    <x v="2"/>
    <x v="2"/>
    <x v="6"/>
    <x v="3"/>
    <x v="58"/>
    <x v="3"/>
    <x v="9"/>
    <x v="2"/>
    <x v="3"/>
    <x v="5"/>
    <x v="5"/>
    <x v="4"/>
    <x v="4"/>
    <x v="4"/>
    <x v="0"/>
    <x v="0"/>
  </r>
  <r>
    <x v="7"/>
    <x v="2"/>
    <x v="2"/>
    <x v="6"/>
    <x v="3"/>
    <x v="59"/>
    <x v="3"/>
    <x v="9"/>
    <x v="2"/>
    <x v="3"/>
    <x v="5"/>
    <x v="5"/>
    <x v="4"/>
    <x v="4"/>
    <x v="4"/>
    <x v="0"/>
    <x v="0"/>
  </r>
  <r>
    <x v="7"/>
    <x v="2"/>
    <x v="2"/>
    <x v="6"/>
    <x v="3"/>
    <x v="60"/>
    <x v="3"/>
    <x v="9"/>
    <x v="2"/>
    <x v="3"/>
    <x v="5"/>
    <x v="5"/>
    <x v="4"/>
    <x v="4"/>
    <x v="4"/>
    <x v="0"/>
    <x v="0"/>
  </r>
  <r>
    <x v="7"/>
    <x v="2"/>
    <x v="2"/>
    <x v="6"/>
    <x v="3"/>
    <x v="61"/>
    <x v="3"/>
    <x v="9"/>
    <x v="2"/>
    <x v="3"/>
    <x v="5"/>
    <x v="5"/>
    <x v="4"/>
    <x v="4"/>
    <x v="4"/>
    <x v="0"/>
    <x v="0"/>
  </r>
  <r>
    <x v="7"/>
    <x v="2"/>
    <x v="2"/>
    <x v="6"/>
    <x v="3"/>
    <x v="62"/>
    <x v="3"/>
    <x v="9"/>
    <x v="2"/>
    <x v="3"/>
    <x v="5"/>
    <x v="5"/>
    <x v="4"/>
    <x v="4"/>
    <x v="4"/>
    <x v="0"/>
    <x v="0"/>
  </r>
  <r>
    <x v="7"/>
    <x v="2"/>
    <x v="2"/>
    <x v="6"/>
    <x v="3"/>
    <x v="63"/>
    <x v="3"/>
    <x v="10"/>
    <x v="2"/>
    <x v="3"/>
    <x v="5"/>
    <x v="5"/>
    <x v="4"/>
    <x v="4"/>
    <x v="4"/>
    <x v="0"/>
    <x v="0"/>
  </r>
  <r>
    <x v="7"/>
    <x v="2"/>
    <x v="2"/>
    <x v="6"/>
    <x v="3"/>
    <x v="64"/>
    <x v="3"/>
    <x v="10"/>
    <x v="2"/>
    <x v="3"/>
    <x v="5"/>
    <x v="5"/>
    <x v="4"/>
    <x v="4"/>
    <x v="4"/>
    <x v="0"/>
    <x v="0"/>
  </r>
  <r>
    <x v="7"/>
    <x v="2"/>
    <x v="2"/>
    <x v="6"/>
    <x v="3"/>
    <x v="65"/>
    <x v="3"/>
    <x v="10"/>
    <x v="2"/>
    <x v="3"/>
    <x v="5"/>
    <x v="5"/>
    <x v="4"/>
    <x v="4"/>
    <x v="4"/>
    <x v="0"/>
    <x v="0"/>
  </r>
  <r>
    <x v="7"/>
    <x v="2"/>
    <x v="2"/>
    <x v="6"/>
    <x v="3"/>
    <x v="66"/>
    <x v="3"/>
    <x v="10"/>
    <x v="2"/>
    <x v="3"/>
    <x v="5"/>
    <x v="5"/>
    <x v="4"/>
    <x v="4"/>
    <x v="4"/>
    <x v="0"/>
    <x v="0"/>
  </r>
  <r>
    <x v="7"/>
    <x v="2"/>
    <x v="2"/>
    <x v="6"/>
    <x v="3"/>
    <x v="67"/>
    <x v="3"/>
    <x v="10"/>
    <x v="2"/>
    <x v="3"/>
    <x v="5"/>
    <x v="5"/>
    <x v="4"/>
    <x v="4"/>
    <x v="4"/>
    <x v="0"/>
    <x v="0"/>
  </r>
  <r>
    <x v="7"/>
    <x v="2"/>
    <x v="2"/>
    <x v="6"/>
    <x v="3"/>
    <x v="68"/>
    <x v="3"/>
    <x v="10"/>
    <x v="2"/>
    <x v="3"/>
    <x v="5"/>
    <x v="5"/>
    <x v="4"/>
    <x v="4"/>
    <x v="4"/>
    <x v="0"/>
    <x v="0"/>
  </r>
  <r>
    <x v="7"/>
    <x v="2"/>
    <x v="2"/>
    <x v="6"/>
    <x v="3"/>
    <x v="69"/>
    <x v="3"/>
    <x v="10"/>
    <x v="2"/>
    <x v="3"/>
    <x v="5"/>
    <x v="5"/>
    <x v="4"/>
    <x v="4"/>
    <x v="4"/>
    <x v="0"/>
    <x v="0"/>
  </r>
  <r>
    <x v="7"/>
    <x v="2"/>
    <x v="2"/>
    <x v="6"/>
    <x v="3"/>
    <x v="70"/>
    <x v="3"/>
    <x v="10"/>
    <x v="2"/>
    <x v="3"/>
    <x v="5"/>
    <x v="5"/>
    <x v="4"/>
    <x v="4"/>
    <x v="4"/>
    <x v="0"/>
    <x v="0"/>
  </r>
  <r>
    <x v="7"/>
    <x v="2"/>
    <x v="2"/>
    <x v="6"/>
    <x v="3"/>
    <x v="71"/>
    <x v="3"/>
    <x v="11"/>
    <x v="2"/>
    <x v="3"/>
    <x v="5"/>
    <x v="5"/>
    <x v="4"/>
    <x v="4"/>
    <x v="4"/>
    <x v="0"/>
    <x v="0"/>
  </r>
  <r>
    <x v="7"/>
    <x v="2"/>
    <x v="2"/>
    <x v="6"/>
    <x v="3"/>
    <x v="72"/>
    <x v="3"/>
    <x v="11"/>
    <x v="2"/>
    <x v="3"/>
    <x v="5"/>
    <x v="5"/>
    <x v="4"/>
    <x v="4"/>
    <x v="4"/>
    <x v="0"/>
    <x v="0"/>
  </r>
  <r>
    <x v="7"/>
    <x v="2"/>
    <x v="2"/>
    <x v="6"/>
    <x v="3"/>
    <x v="73"/>
    <x v="3"/>
    <x v="11"/>
    <x v="2"/>
    <x v="3"/>
    <x v="5"/>
    <x v="5"/>
    <x v="4"/>
    <x v="4"/>
    <x v="4"/>
    <x v="0"/>
    <x v="0"/>
  </r>
  <r>
    <x v="7"/>
    <x v="2"/>
    <x v="2"/>
    <x v="6"/>
    <x v="3"/>
    <x v="74"/>
    <x v="3"/>
    <x v="11"/>
    <x v="2"/>
    <x v="3"/>
    <x v="5"/>
    <x v="5"/>
    <x v="4"/>
    <x v="4"/>
    <x v="4"/>
    <x v="0"/>
    <x v="0"/>
  </r>
  <r>
    <x v="7"/>
    <x v="2"/>
    <x v="2"/>
    <x v="6"/>
    <x v="3"/>
    <x v="75"/>
    <x v="3"/>
    <x v="11"/>
    <x v="2"/>
    <x v="3"/>
    <x v="5"/>
    <x v="5"/>
    <x v="4"/>
    <x v="4"/>
    <x v="4"/>
    <x v="0"/>
    <x v="0"/>
  </r>
  <r>
    <x v="7"/>
    <x v="2"/>
    <x v="2"/>
    <x v="6"/>
    <x v="3"/>
    <x v="76"/>
    <x v="3"/>
    <x v="11"/>
    <x v="2"/>
    <x v="3"/>
    <x v="5"/>
    <x v="5"/>
    <x v="4"/>
    <x v="4"/>
    <x v="4"/>
    <x v="0"/>
    <x v="0"/>
  </r>
  <r>
    <x v="7"/>
    <x v="2"/>
    <x v="2"/>
    <x v="6"/>
    <x v="3"/>
    <x v="77"/>
    <x v="3"/>
    <x v="11"/>
    <x v="2"/>
    <x v="3"/>
    <x v="5"/>
    <x v="5"/>
    <x v="4"/>
    <x v="4"/>
    <x v="4"/>
    <x v="0"/>
    <x v="0"/>
  </r>
  <r>
    <x v="7"/>
    <x v="2"/>
    <x v="2"/>
    <x v="6"/>
    <x v="3"/>
    <x v="78"/>
    <x v="3"/>
    <x v="11"/>
    <x v="2"/>
    <x v="3"/>
    <x v="5"/>
    <x v="5"/>
    <x v="4"/>
    <x v="4"/>
    <x v="4"/>
    <x v="0"/>
    <x v="0"/>
  </r>
  <r>
    <x v="7"/>
    <x v="2"/>
    <x v="2"/>
    <x v="6"/>
    <x v="3"/>
    <x v="79"/>
    <x v="3"/>
    <x v="12"/>
    <x v="2"/>
    <x v="3"/>
    <x v="5"/>
    <x v="5"/>
    <x v="4"/>
    <x v="4"/>
    <x v="4"/>
    <x v="0"/>
    <x v="0"/>
  </r>
  <r>
    <x v="7"/>
    <x v="2"/>
    <x v="2"/>
    <x v="6"/>
    <x v="3"/>
    <x v="80"/>
    <x v="3"/>
    <x v="12"/>
    <x v="2"/>
    <x v="3"/>
    <x v="5"/>
    <x v="5"/>
    <x v="4"/>
    <x v="4"/>
    <x v="4"/>
    <x v="0"/>
    <x v="0"/>
  </r>
  <r>
    <x v="7"/>
    <x v="2"/>
    <x v="2"/>
    <x v="6"/>
    <x v="3"/>
    <x v="81"/>
    <x v="3"/>
    <x v="12"/>
    <x v="2"/>
    <x v="3"/>
    <x v="5"/>
    <x v="5"/>
    <x v="4"/>
    <x v="4"/>
    <x v="4"/>
    <x v="0"/>
    <x v="0"/>
  </r>
  <r>
    <x v="7"/>
    <x v="2"/>
    <x v="2"/>
    <x v="6"/>
    <x v="3"/>
    <x v="82"/>
    <x v="3"/>
    <x v="12"/>
    <x v="2"/>
    <x v="3"/>
    <x v="5"/>
    <x v="5"/>
    <x v="4"/>
    <x v="4"/>
    <x v="4"/>
    <x v="0"/>
    <x v="0"/>
  </r>
  <r>
    <x v="7"/>
    <x v="2"/>
    <x v="2"/>
    <x v="6"/>
    <x v="3"/>
    <x v="83"/>
    <x v="3"/>
    <x v="12"/>
    <x v="2"/>
    <x v="3"/>
    <x v="5"/>
    <x v="5"/>
    <x v="4"/>
    <x v="4"/>
    <x v="4"/>
    <x v="0"/>
    <x v="0"/>
  </r>
  <r>
    <x v="7"/>
    <x v="2"/>
    <x v="2"/>
    <x v="6"/>
    <x v="3"/>
    <x v="84"/>
    <x v="3"/>
    <x v="12"/>
    <x v="2"/>
    <x v="3"/>
    <x v="5"/>
    <x v="5"/>
    <x v="4"/>
    <x v="4"/>
    <x v="4"/>
    <x v="0"/>
    <x v="0"/>
  </r>
  <r>
    <x v="7"/>
    <x v="2"/>
    <x v="2"/>
    <x v="6"/>
    <x v="3"/>
    <x v="85"/>
    <x v="3"/>
    <x v="12"/>
    <x v="2"/>
    <x v="3"/>
    <x v="5"/>
    <x v="5"/>
    <x v="4"/>
    <x v="4"/>
    <x v="4"/>
    <x v="0"/>
    <x v="0"/>
  </r>
  <r>
    <x v="7"/>
    <x v="2"/>
    <x v="2"/>
    <x v="6"/>
    <x v="3"/>
    <x v="86"/>
    <x v="3"/>
    <x v="12"/>
    <x v="2"/>
    <x v="3"/>
    <x v="5"/>
    <x v="5"/>
    <x v="4"/>
    <x v="4"/>
    <x v="4"/>
    <x v="0"/>
    <x v="0"/>
  </r>
  <r>
    <x v="7"/>
    <x v="2"/>
    <x v="2"/>
    <x v="6"/>
    <x v="3"/>
    <x v="87"/>
    <x v="3"/>
    <x v="13"/>
    <x v="2"/>
    <x v="3"/>
    <x v="5"/>
    <x v="5"/>
    <x v="4"/>
    <x v="4"/>
    <x v="4"/>
    <x v="0"/>
    <x v="0"/>
  </r>
  <r>
    <x v="7"/>
    <x v="2"/>
    <x v="2"/>
    <x v="6"/>
    <x v="3"/>
    <x v="88"/>
    <x v="3"/>
    <x v="13"/>
    <x v="2"/>
    <x v="3"/>
    <x v="5"/>
    <x v="5"/>
    <x v="4"/>
    <x v="4"/>
    <x v="4"/>
    <x v="0"/>
    <x v="0"/>
  </r>
  <r>
    <x v="7"/>
    <x v="2"/>
    <x v="2"/>
    <x v="6"/>
    <x v="3"/>
    <x v="89"/>
    <x v="3"/>
    <x v="13"/>
    <x v="2"/>
    <x v="3"/>
    <x v="5"/>
    <x v="5"/>
    <x v="4"/>
    <x v="4"/>
    <x v="4"/>
    <x v="0"/>
    <x v="0"/>
  </r>
  <r>
    <x v="7"/>
    <x v="2"/>
    <x v="2"/>
    <x v="6"/>
    <x v="3"/>
    <x v="90"/>
    <x v="3"/>
    <x v="13"/>
    <x v="2"/>
    <x v="3"/>
    <x v="5"/>
    <x v="5"/>
    <x v="4"/>
    <x v="4"/>
    <x v="4"/>
    <x v="0"/>
    <x v="0"/>
  </r>
  <r>
    <x v="7"/>
    <x v="2"/>
    <x v="2"/>
    <x v="6"/>
    <x v="3"/>
    <x v="91"/>
    <x v="3"/>
    <x v="13"/>
    <x v="2"/>
    <x v="3"/>
    <x v="5"/>
    <x v="5"/>
    <x v="4"/>
    <x v="4"/>
    <x v="4"/>
    <x v="0"/>
    <x v="0"/>
  </r>
  <r>
    <x v="7"/>
    <x v="2"/>
    <x v="2"/>
    <x v="6"/>
    <x v="3"/>
    <x v="92"/>
    <x v="3"/>
    <x v="13"/>
    <x v="2"/>
    <x v="3"/>
    <x v="5"/>
    <x v="5"/>
    <x v="4"/>
    <x v="4"/>
    <x v="4"/>
    <x v="0"/>
    <x v="0"/>
  </r>
  <r>
    <x v="7"/>
    <x v="2"/>
    <x v="2"/>
    <x v="6"/>
    <x v="3"/>
    <x v="93"/>
    <x v="3"/>
    <x v="13"/>
    <x v="2"/>
    <x v="3"/>
    <x v="5"/>
    <x v="5"/>
    <x v="4"/>
    <x v="4"/>
    <x v="4"/>
    <x v="0"/>
    <x v="0"/>
  </r>
  <r>
    <x v="7"/>
    <x v="2"/>
    <x v="2"/>
    <x v="6"/>
    <x v="3"/>
    <x v="94"/>
    <x v="3"/>
    <x v="13"/>
    <x v="2"/>
    <x v="3"/>
    <x v="5"/>
    <x v="5"/>
    <x v="4"/>
    <x v="4"/>
    <x v="4"/>
    <x v="0"/>
    <x v="0"/>
  </r>
  <r>
    <x v="7"/>
    <x v="2"/>
    <x v="2"/>
    <x v="6"/>
    <x v="3"/>
    <x v="95"/>
    <x v="3"/>
    <x v="14"/>
    <x v="2"/>
    <x v="3"/>
    <x v="5"/>
    <x v="5"/>
    <x v="4"/>
    <x v="4"/>
    <x v="4"/>
    <x v="0"/>
    <x v="0"/>
  </r>
  <r>
    <x v="7"/>
    <x v="2"/>
    <x v="2"/>
    <x v="6"/>
    <x v="3"/>
    <x v="96"/>
    <x v="3"/>
    <x v="14"/>
    <x v="2"/>
    <x v="3"/>
    <x v="5"/>
    <x v="5"/>
    <x v="4"/>
    <x v="4"/>
    <x v="4"/>
    <x v="0"/>
    <x v="0"/>
  </r>
  <r>
    <x v="7"/>
    <x v="2"/>
    <x v="2"/>
    <x v="6"/>
    <x v="3"/>
    <x v="97"/>
    <x v="3"/>
    <x v="14"/>
    <x v="2"/>
    <x v="3"/>
    <x v="5"/>
    <x v="5"/>
    <x v="4"/>
    <x v="4"/>
    <x v="4"/>
    <x v="0"/>
    <x v="0"/>
  </r>
  <r>
    <x v="7"/>
    <x v="2"/>
    <x v="2"/>
    <x v="6"/>
    <x v="3"/>
    <x v="98"/>
    <x v="3"/>
    <x v="14"/>
    <x v="2"/>
    <x v="3"/>
    <x v="5"/>
    <x v="5"/>
    <x v="4"/>
    <x v="4"/>
    <x v="4"/>
    <x v="0"/>
    <x v="0"/>
  </r>
  <r>
    <x v="7"/>
    <x v="2"/>
    <x v="2"/>
    <x v="6"/>
    <x v="3"/>
    <x v="99"/>
    <x v="3"/>
    <x v="14"/>
    <x v="2"/>
    <x v="3"/>
    <x v="5"/>
    <x v="5"/>
    <x v="4"/>
    <x v="4"/>
    <x v="4"/>
    <x v="0"/>
    <x v="0"/>
  </r>
  <r>
    <x v="7"/>
    <x v="2"/>
    <x v="2"/>
    <x v="6"/>
    <x v="3"/>
    <x v="100"/>
    <x v="3"/>
    <x v="14"/>
    <x v="2"/>
    <x v="3"/>
    <x v="5"/>
    <x v="5"/>
    <x v="4"/>
    <x v="4"/>
    <x v="4"/>
    <x v="0"/>
    <x v="0"/>
  </r>
  <r>
    <x v="7"/>
    <x v="2"/>
    <x v="2"/>
    <x v="6"/>
    <x v="3"/>
    <x v="101"/>
    <x v="3"/>
    <x v="14"/>
    <x v="2"/>
    <x v="3"/>
    <x v="5"/>
    <x v="5"/>
    <x v="4"/>
    <x v="4"/>
    <x v="4"/>
    <x v="0"/>
    <x v="0"/>
  </r>
  <r>
    <x v="7"/>
    <x v="2"/>
    <x v="2"/>
    <x v="6"/>
    <x v="3"/>
    <x v="102"/>
    <x v="3"/>
    <x v="14"/>
    <x v="2"/>
    <x v="3"/>
    <x v="5"/>
    <x v="5"/>
    <x v="4"/>
    <x v="4"/>
    <x v="4"/>
    <x v="0"/>
    <x v="0"/>
  </r>
  <r>
    <x v="7"/>
    <x v="2"/>
    <x v="2"/>
    <x v="6"/>
    <x v="3"/>
    <x v="103"/>
    <x v="3"/>
    <x v="15"/>
    <x v="2"/>
    <x v="3"/>
    <x v="5"/>
    <x v="5"/>
    <x v="4"/>
    <x v="4"/>
    <x v="4"/>
    <x v="0"/>
    <x v="0"/>
  </r>
  <r>
    <x v="7"/>
    <x v="2"/>
    <x v="2"/>
    <x v="6"/>
    <x v="3"/>
    <x v="104"/>
    <x v="3"/>
    <x v="15"/>
    <x v="2"/>
    <x v="3"/>
    <x v="5"/>
    <x v="5"/>
    <x v="4"/>
    <x v="4"/>
    <x v="4"/>
    <x v="0"/>
    <x v="0"/>
  </r>
  <r>
    <x v="7"/>
    <x v="2"/>
    <x v="2"/>
    <x v="6"/>
    <x v="3"/>
    <x v="105"/>
    <x v="3"/>
    <x v="15"/>
    <x v="2"/>
    <x v="3"/>
    <x v="5"/>
    <x v="5"/>
    <x v="4"/>
    <x v="4"/>
    <x v="4"/>
    <x v="0"/>
    <x v="0"/>
  </r>
  <r>
    <x v="7"/>
    <x v="2"/>
    <x v="2"/>
    <x v="6"/>
    <x v="3"/>
    <x v="106"/>
    <x v="3"/>
    <x v="15"/>
    <x v="2"/>
    <x v="3"/>
    <x v="5"/>
    <x v="5"/>
    <x v="4"/>
    <x v="4"/>
    <x v="4"/>
    <x v="0"/>
    <x v="0"/>
  </r>
  <r>
    <x v="7"/>
    <x v="2"/>
    <x v="2"/>
    <x v="6"/>
    <x v="3"/>
    <x v="107"/>
    <x v="3"/>
    <x v="15"/>
    <x v="2"/>
    <x v="3"/>
    <x v="5"/>
    <x v="5"/>
    <x v="4"/>
    <x v="4"/>
    <x v="4"/>
    <x v="0"/>
    <x v="0"/>
  </r>
  <r>
    <x v="7"/>
    <x v="2"/>
    <x v="2"/>
    <x v="6"/>
    <x v="3"/>
    <x v="108"/>
    <x v="3"/>
    <x v="15"/>
    <x v="2"/>
    <x v="3"/>
    <x v="5"/>
    <x v="5"/>
    <x v="4"/>
    <x v="4"/>
    <x v="4"/>
    <x v="0"/>
    <x v="0"/>
  </r>
  <r>
    <x v="7"/>
    <x v="2"/>
    <x v="2"/>
    <x v="6"/>
    <x v="3"/>
    <x v="109"/>
    <x v="3"/>
    <x v="15"/>
    <x v="2"/>
    <x v="3"/>
    <x v="5"/>
    <x v="5"/>
    <x v="4"/>
    <x v="4"/>
    <x v="4"/>
    <x v="0"/>
    <x v="0"/>
  </r>
  <r>
    <x v="7"/>
    <x v="2"/>
    <x v="2"/>
    <x v="6"/>
    <x v="3"/>
    <x v="110"/>
    <x v="3"/>
    <x v="15"/>
    <x v="2"/>
    <x v="3"/>
    <x v="5"/>
    <x v="5"/>
    <x v="4"/>
    <x v="4"/>
    <x v="4"/>
    <x v="0"/>
    <x v="0"/>
  </r>
  <r>
    <x v="7"/>
    <x v="2"/>
    <x v="2"/>
    <x v="6"/>
    <x v="3"/>
    <x v="111"/>
    <x v="3"/>
    <x v="16"/>
    <x v="2"/>
    <x v="3"/>
    <x v="5"/>
    <x v="5"/>
    <x v="4"/>
    <x v="4"/>
    <x v="4"/>
    <x v="0"/>
    <x v="0"/>
  </r>
  <r>
    <x v="7"/>
    <x v="2"/>
    <x v="2"/>
    <x v="6"/>
    <x v="3"/>
    <x v="112"/>
    <x v="3"/>
    <x v="16"/>
    <x v="2"/>
    <x v="3"/>
    <x v="5"/>
    <x v="5"/>
    <x v="4"/>
    <x v="4"/>
    <x v="4"/>
    <x v="0"/>
    <x v="0"/>
  </r>
  <r>
    <x v="7"/>
    <x v="2"/>
    <x v="2"/>
    <x v="6"/>
    <x v="3"/>
    <x v="113"/>
    <x v="3"/>
    <x v="16"/>
    <x v="2"/>
    <x v="3"/>
    <x v="5"/>
    <x v="5"/>
    <x v="4"/>
    <x v="4"/>
    <x v="4"/>
    <x v="0"/>
    <x v="0"/>
  </r>
  <r>
    <x v="7"/>
    <x v="2"/>
    <x v="2"/>
    <x v="6"/>
    <x v="3"/>
    <x v="114"/>
    <x v="3"/>
    <x v="16"/>
    <x v="2"/>
    <x v="3"/>
    <x v="5"/>
    <x v="5"/>
    <x v="4"/>
    <x v="4"/>
    <x v="4"/>
    <x v="0"/>
    <x v="0"/>
  </r>
  <r>
    <x v="7"/>
    <x v="2"/>
    <x v="2"/>
    <x v="6"/>
    <x v="3"/>
    <x v="115"/>
    <x v="3"/>
    <x v="16"/>
    <x v="2"/>
    <x v="3"/>
    <x v="5"/>
    <x v="5"/>
    <x v="4"/>
    <x v="4"/>
    <x v="4"/>
    <x v="0"/>
    <x v="0"/>
  </r>
  <r>
    <x v="7"/>
    <x v="2"/>
    <x v="2"/>
    <x v="6"/>
    <x v="3"/>
    <x v="116"/>
    <x v="3"/>
    <x v="16"/>
    <x v="2"/>
    <x v="3"/>
    <x v="5"/>
    <x v="5"/>
    <x v="4"/>
    <x v="4"/>
    <x v="4"/>
    <x v="0"/>
    <x v="0"/>
  </r>
  <r>
    <x v="7"/>
    <x v="2"/>
    <x v="2"/>
    <x v="6"/>
    <x v="3"/>
    <x v="117"/>
    <x v="3"/>
    <x v="16"/>
    <x v="2"/>
    <x v="3"/>
    <x v="5"/>
    <x v="5"/>
    <x v="4"/>
    <x v="4"/>
    <x v="4"/>
    <x v="0"/>
    <x v="0"/>
  </r>
  <r>
    <x v="7"/>
    <x v="2"/>
    <x v="2"/>
    <x v="6"/>
    <x v="3"/>
    <x v="118"/>
    <x v="3"/>
    <x v="16"/>
    <x v="2"/>
    <x v="3"/>
    <x v="5"/>
    <x v="5"/>
    <x v="4"/>
    <x v="4"/>
    <x v="4"/>
    <x v="0"/>
    <x v="0"/>
  </r>
  <r>
    <x v="7"/>
    <x v="2"/>
    <x v="2"/>
    <x v="6"/>
    <x v="3"/>
    <x v="119"/>
    <x v="3"/>
    <x v="17"/>
    <x v="2"/>
    <x v="3"/>
    <x v="5"/>
    <x v="5"/>
    <x v="4"/>
    <x v="4"/>
    <x v="4"/>
    <x v="0"/>
    <x v="0"/>
  </r>
  <r>
    <x v="7"/>
    <x v="2"/>
    <x v="2"/>
    <x v="6"/>
    <x v="3"/>
    <x v="120"/>
    <x v="3"/>
    <x v="17"/>
    <x v="2"/>
    <x v="3"/>
    <x v="5"/>
    <x v="5"/>
    <x v="4"/>
    <x v="4"/>
    <x v="4"/>
    <x v="0"/>
    <x v="0"/>
  </r>
  <r>
    <x v="7"/>
    <x v="2"/>
    <x v="2"/>
    <x v="6"/>
    <x v="3"/>
    <x v="121"/>
    <x v="3"/>
    <x v="17"/>
    <x v="2"/>
    <x v="3"/>
    <x v="5"/>
    <x v="5"/>
    <x v="4"/>
    <x v="4"/>
    <x v="4"/>
    <x v="0"/>
    <x v="0"/>
  </r>
  <r>
    <x v="7"/>
    <x v="2"/>
    <x v="2"/>
    <x v="6"/>
    <x v="3"/>
    <x v="122"/>
    <x v="3"/>
    <x v="17"/>
    <x v="2"/>
    <x v="3"/>
    <x v="5"/>
    <x v="5"/>
    <x v="4"/>
    <x v="4"/>
    <x v="4"/>
    <x v="0"/>
    <x v="0"/>
  </r>
  <r>
    <x v="7"/>
    <x v="2"/>
    <x v="2"/>
    <x v="6"/>
    <x v="3"/>
    <x v="123"/>
    <x v="3"/>
    <x v="17"/>
    <x v="2"/>
    <x v="3"/>
    <x v="5"/>
    <x v="5"/>
    <x v="4"/>
    <x v="4"/>
    <x v="4"/>
    <x v="0"/>
    <x v="0"/>
  </r>
  <r>
    <x v="7"/>
    <x v="2"/>
    <x v="2"/>
    <x v="6"/>
    <x v="3"/>
    <x v="124"/>
    <x v="3"/>
    <x v="17"/>
    <x v="2"/>
    <x v="3"/>
    <x v="5"/>
    <x v="5"/>
    <x v="4"/>
    <x v="4"/>
    <x v="4"/>
    <x v="0"/>
    <x v="0"/>
  </r>
  <r>
    <x v="7"/>
    <x v="2"/>
    <x v="2"/>
    <x v="6"/>
    <x v="3"/>
    <x v="125"/>
    <x v="3"/>
    <x v="17"/>
    <x v="2"/>
    <x v="3"/>
    <x v="5"/>
    <x v="5"/>
    <x v="4"/>
    <x v="4"/>
    <x v="4"/>
    <x v="0"/>
    <x v="0"/>
  </r>
  <r>
    <x v="7"/>
    <x v="2"/>
    <x v="2"/>
    <x v="6"/>
    <x v="3"/>
    <x v="126"/>
    <x v="3"/>
    <x v="17"/>
    <x v="2"/>
    <x v="3"/>
    <x v="5"/>
    <x v="5"/>
    <x v="4"/>
    <x v="4"/>
    <x v="4"/>
    <x v="0"/>
    <x v="0"/>
  </r>
  <r>
    <x v="7"/>
    <x v="2"/>
    <x v="2"/>
    <x v="6"/>
    <x v="3"/>
    <x v="127"/>
    <x v="3"/>
    <x v="18"/>
    <x v="2"/>
    <x v="3"/>
    <x v="5"/>
    <x v="5"/>
    <x v="4"/>
    <x v="4"/>
    <x v="4"/>
    <x v="0"/>
    <x v="0"/>
  </r>
  <r>
    <x v="7"/>
    <x v="2"/>
    <x v="2"/>
    <x v="6"/>
    <x v="3"/>
    <x v="128"/>
    <x v="3"/>
    <x v="18"/>
    <x v="2"/>
    <x v="3"/>
    <x v="5"/>
    <x v="5"/>
    <x v="4"/>
    <x v="4"/>
    <x v="4"/>
    <x v="0"/>
    <x v="0"/>
  </r>
  <r>
    <x v="7"/>
    <x v="2"/>
    <x v="2"/>
    <x v="6"/>
    <x v="3"/>
    <x v="129"/>
    <x v="3"/>
    <x v="18"/>
    <x v="2"/>
    <x v="3"/>
    <x v="5"/>
    <x v="5"/>
    <x v="4"/>
    <x v="4"/>
    <x v="4"/>
    <x v="0"/>
    <x v="0"/>
  </r>
  <r>
    <x v="7"/>
    <x v="2"/>
    <x v="2"/>
    <x v="6"/>
    <x v="3"/>
    <x v="130"/>
    <x v="3"/>
    <x v="18"/>
    <x v="2"/>
    <x v="3"/>
    <x v="5"/>
    <x v="5"/>
    <x v="4"/>
    <x v="4"/>
    <x v="4"/>
    <x v="0"/>
    <x v="0"/>
  </r>
  <r>
    <x v="7"/>
    <x v="2"/>
    <x v="2"/>
    <x v="6"/>
    <x v="3"/>
    <x v="131"/>
    <x v="3"/>
    <x v="18"/>
    <x v="2"/>
    <x v="3"/>
    <x v="5"/>
    <x v="5"/>
    <x v="4"/>
    <x v="4"/>
    <x v="4"/>
    <x v="0"/>
    <x v="0"/>
  </r>
  <r>
    <x v="7"/>
    <x v="2"/>
    <x v="2"/>
    <x v="6"/>
    <x v="3"/>
    <x v="132"/>
    <x v="3"/>
    <x v="18"/>
    <x v="2"/>
    <x v="3"/>
    <x v="5"/>
    <x v="5"/>
    <x v="4"/>
    <x v="4"/>
    <x v="4"/>
    <x v="0"/>
    <x v="0"/>
  </r>
  <r>
    <x v="7"/>
    <x v="2"/>
    <x v="2"/>
    <x v="6"/>
    <x v="3"/>
    <x v="133"/>
    <x v="3"/>
    <x v="18"/>
    <x v="2"/>
    <x v="3"/>
    <x v="5"/>
    <x v="5"/>
    <x v="4"/>
    <x v="4"/>
    <x v="4"/>
    <x v="0"/>
    <x v="0"/>
  </r>
  <r>
    <x v="7"/>
    <x v="2"/>
    <x v="2"/>
    <x v="6"/>
    <x v="3"/>
    <x v="134"/>
    <x v="3"/>
    <x v="18"/>
    <x v="2"/>
    <x v="3"/>
    <x v="5"/>
    <x v="5"/>
    <x v="4"/>
    <x v="4"/>
    <x v="4"/>
    <x v="0"/>
    <x v="0"/>
  </r>
  <r>
    <x v="7"/>
    <x v="2"/>
    <x v="2"/>
    <x v="6"/>
    <x v="3"/>
    <x v="135"/>
    <x v="3"/>
    <x v="19"/>
    <x v="2"/>
    <x v="3"/>
    <x v="5"/>
    <x v="5"/>
    <x v="4"/>
    <x v="4"/>
    <x v="4"/>
    <x v="0"/>
    <x v="0"/>
  </r>
  <r>
    <x v="7"/>
    <x v="2"/>
    <x v="2"/>
    <x v="6"/>
    <x v="3"/>
    <x v="136"/>
    <x v="3"/>
    <x v="19"/>
    <x v="2"/>
    <x v="3"/>
    <x v="5"/>
    <x v="5"/>
    <x v="4"/>
    <x v="4"/>
    <x v="4"/>
    <x v="0"/>
    <x v="0"/>
  </r>
  <r>
    <x v="7"/>
    <x v="2"/>
    <x v="2"/>
    <x v="6"/>
    <x v="3"/>
    <x v="137"/>
    <x v="3"/>
    <x v="19"/>
    <x v="2"/>
    <x v="3"/>
    <x v="5"/>
    <x v="5"/>
    <x v="4"/>
    <x v="4"/>
    <x v="4"/>
    <x v="0"/>
    <x v="0"/>
  </r>
  <r>
    <x v="7"/>
    <x v="2"/>
    <x v="2"/>
    <x v="6"/>
    <x v="3"/>
    <x v="138"/>
    <x v="3"/>
    <x v="19"/>
    <x v="2"/>
    <x v="3"/>
    <x v="5"/>
    <x v="5"/>
    <x v="4"/>
    <x v="4"/>
    <x v="4"/>
    <x v="0"/>
    <x v="0"/>
  </r>
  <r>
    <x v="7"/>
    <x v="2"/>
    <x v="2"/>
    <x v="6"/>
    <x v="3"/>
    <x v="139"/>
    <x v="3"/>
    <x v="19"/>
    <x v="2"/>
    <x v="3"/>
    <x v="5"/>
    <x v="5"/>
    <x v="4"/>
    <x v="4"/>
    <x v="4"/>
    <x v="0"/>
    <x v="0"/>
  </r>
  <r>
    <x v="7"/>
    <x v="2"/>
    <x v="2"/>
    <x v="6"/>
    <x v="3"/>
    <x v="140"/>
    <x v="3"/>
    <x v="19"/>
    <x v="2"/>
    <x v="3"/>
    <x v="5"/>
    <x v="5"/>
    <x v="4"/>
    <x v="4"/>
    <x v="4"/>
    <x v="0"/>
    <x v="0"/>
  </r>
  <r>
    <x v="7"/>
    <x v="2"/>
    <x v="2"/>
    <x v="6"/>
    <x v="3"/>
    <x v="141"/>
    <x v="3"/>
    <x v="19"/>
    <x v="2"/>
    <x v="3"/>
    <x v="5"/>
    <x v="5"/>
    <x v="4"/>
    <x v="4"/>
    <x v="4"/>
    <x v="0"/>
    <x v="0"/>
  </r>
  <r>
    <x v="7"/>
    <x v="2"/>
    <x v="2"/>
    <x v="6"/>
    <x v="3"/>
    <x v="142"/>
    <x v="3"/>
    <x v="19"/>
    <x v="2"/>
    <x v="3"/>
    <x v="5"/>
    <x v="5"/>
    <x v="4"/>
    <x v="4"/>
    <x v="4"/>
    <x v="0"/>
    <x v="0"/>
  </r>
  <r>
    <x v="7"/>
    <x v="2"/>
    <x v="2"/>
    <x v="6"/>
    <x v="3"/>
    <x v="143"/>
    <x v="3"/>
    <x v="20"/>
    <x v="2"/>
    <x v="3"/>
    <x v="5"/>
    <x v="5"/>
    <x v="4"/>
    <x v="4"/>
    <x v="4"/>
    <x v="0"/>
    <x v="0"/>
  </r>
  <r>
    <x v="7"/>
    <x v="2"/>
    <x v="2"/>
    <x v="6"/>
    <x v="3"/>
    <x v="144"/>
    <x v="3"/>
    <x v="20"/>
    <x v="2"/>
    <x v="3"/>
    <x v="5"/>
    <x v="5"/>
    <x v="4"/>
    <x v="4"/>
    <x v="4"/>
    <x v="0"/>
    <x v="0"/>
  </r>
  <r>
    <x v="7"/>
    <x v="2"/>
    <x v="2"/>
    <x v="6"/>
    <x v="3"/>
    <x v="145"/>
    <x v="3"/>
    <x v="20"/>
    <x v="2"/>
    <x v="3"/>
    <x v="5"/>
    <x v="5"/>
    <x v="4"/>
    <x v="4"/>
    <x v="4"/>
    <x v="0"/>
    <x v="0"/>
  </r>
  <r>
    <x v="7"/>
    <x v="2"/>
    <x v="2"/>
    <x v="6"/>
    <x v="3"/>
    <x v="146"/>
    <x v="3"/>
    <x v="20"/>
    <x v="2"/>
    <x v="3"/>
    <x v="5"/>
    <x v="5"/>
    <x v="4"/>
    <x v="4"/>
    <x v="4"/>
    <x v="0"/>
    <x v="0"/>
  </r>
  <r>
    <x v="7"/>
    <x v="2"/>
    <x v="2"/>
    <x v="6"/>
    <x v="3"/>
    <x v="147"/>
    <x v="3"/>
    <x v="20"/>
    <x v="2"/>
    <x v="3"/>
    <x v="5"/>
    <x v="5"/>
    <x v="4"/>
    <x v="4"/>
    <x v="4"/>
    <x v="0"/>
    <x v="0"/>
  </r>
  <r>
    <x v="7"/>
    <x v="2"/>
    <x v="2"/>
    <x v="6"/>
    <x v="3"/>
    <x v="148"/>
    <x v="3"/>
    <x v="20"/>
    <x v="2"/>
    <x v="3"/>
    <x v="5"/>
    <x v="5"/>
    <x v="4"/>
    <x v="4"/>
    <x v="4"/>
    <x v="0"/>
    <x v="0"/>
  </r>
  <r>
    <x v="7"/>
    <x v="2"/>
    <x v="2"/>
    <x v="6"/>
    <x v="3"/>
    <x v="149"/>
    <x v="3"/>
    <x v="20"/>
    <x v="2"/>
    <x v="3"/>
    <x v="5"/>
    <x v="5"/>
    <x v="4"/>
    <x v="4"/>
    <x v="4"/>
    <x v="0"/>
    <x v="0"/>
  </r>
  <r>
    <x v="7"/>
    <x v="2"/>
    <x v="2"/>
    <x v="6"/>
    <x v="3"/>
    <x v="150"/>
    <x v="3"/>
    <x v="20"/>
    <x v="2"/>
    <x v="3"/>
    <x v="5"/>
    <x v="5"/>
    <x v="4"/>
    <x v="4"/>
    <x v="4"/>
    <x v="0"/>
    <x v="0"/>
  </r>
  <r>
    <x v="7"/>
    <x v="2"/>
    <x v="2"/>
    <x v="6"/>
    <x v="3"/>
    <x v="151"/>
    <x v="3"/>
    <x v="21"/>
    <x v="2"/>
    <x v="3"/>
    <x v="5"/>
    <x v="5"/>
    <x v="4"/>
    <x v="4"/>
    <x v="4"/>
    <x v="0"/>
    <x v="0"/>
  </r>
  <r>
    <x v="7"/>
    <x v="2"/>
    <x v="2"/>
    <x v="6"/>
    <x v="3"/>
    <x v="152"/>
    <x v="3"/>
    <x v="21"/>
    <x v="2"/>
    <x v="3"/>
    <x v="5"/>
    <x v="5"/>
    <x v="4"/>
    <x v="4"/>
    <x v="4"/>
    <x v="0"/>
    <x v="0"/>
  </r>
  <r>
    <x v="7"/>
    <x v="2"/>
    <x v="2"/>
    <x v="6"/>
    <x v="3"/>
    <x v="153"/>
    <x v="3"/>
    <x v="21"/>
    <x v="2"/>
    <x v="3"/>
    <x v="5"/>
    <x v="5"/>
    <x v="4"/>
    <x v="4"/>
    <x v="4"/>
    <x v="0"/>
    <x v="0"/>
  </r>
  <r>
    <x v="7"/>
    <x v="2"/>
    <x v="2"/>
    <x v="6"/>
    <x v="3"/>
    <x v="154"/>
    <x v="3"/>
    <x v="21"/>
    <x v="2"/>
    <x v="3"/>
    <x v="5"/>
    <x v="5"/>
    <x v="4"/>
    <x v="4"/>
    <x v="4"/>
    <x v="0"/>
    <x v="0"/>
  </r>
  <r>
    <x v="7"/>
    <x v="2"/>
    <x v="2"/>
    <x v="6"/>
    <x v="3"/>
    <x v="155"/>
    <x v="3"/>
    <x v="21"/>
    <x v="2"/>
    <x v="3"/>
    <x v="5"/>
    <x v="5"/>
    <x v="4"/>
    <x v="4"/>
    <x v="4"/>
    <x v="0"/>
    <x v="0"/>
  </r>
  <r>
    <x v="7"/>
    <x v="2"/>
    <x v="2"/>
    <x v="6"/>
    <x v="3"/>
    <x v="156"/>
    <x v="3"/>
    <x v="21"/>
    <x v="2"/>
    <x v="3"/>
    <x v="5"/>
    <x v="5"/>
    <x v="4"/>
    <x v="4"/>
    <x v="4"/>
    <x v="0"/>
    <x v="0"/>
  </r>
  <r>
    <x v="7"/>
    <x v="2"/>
    <x v="2"/>
    <x v="6"/>
    <x v="3"/>
    <x v="157"/>
    <x v="3"/>
    <x v="21"/>
    <x v="2"/>
    <x v="3"/>
    <x v="5"/>
    <x v="5"/>
    <x v="4"/>
    <x v="4"/>
    <x v="4"/>
    <x v="0"/>
    <x v="0"/>
  </r>
  <r>
    <x v="7"/>
    <x v="2"/>
    <x v="2"/>
    <x v="6"/>
    <x v="3"/>
    <x v="158"/>
    <x v="3"/>
    <x v="21"/>
    <x v="2"/>
    <x v="3"/>
    <x v="5"/>
    <x v="5"/>
    <x v="4"/>
    <x v="4"/>
    <x v="4"/>
    <x v="0"/>
    <x v="0"/>
  </r>
  <r>
    <x v="7"/>
    <x v="2"/>
    <x v="2"/>
    <x v="6"/>
    <x v="3"/>
    <x v="159"/>
    <x v="3"/>
    <x v="22"/>
    <x v="2"/>
    <x v="3"/>
    <x v="5"/>
    <x v="5"/>
    <x v="4"/>
    <x v="4"/>
    <x v="4"/>
    <x v="0"/>
    <x v="0"/>
  </r>
  <r>
    <x v="7"/>
    <x v="2"/>
    <x v="2"/>
    <x v="6"/>
    <x v="3"/>
    <x v="160"/>
    <x v="3"/>
    <x v="22"/>
    <x v="2"/>
    <x v="3"/>
    <x v="5"/>
    <x v="5"/>
    <x v="4"/>
    <x v="4"/>
    <x v="4"/>
    <x v="0"/>
    <x v="0"/>
  </r>
  <r>
    <x v="7"/>
    <x v="2"/>
    <x v="2"/>
    <x v="6"/>
    <x v="3"/>
    <x v="161"/>
    <x v="3"/>
    <x v="22"/>
    <x v="2"/>
    <x v="3"/>
    <x v="5"/>
    <x v="5"/>
    <x v="4"/>
    <x v="4"/>
    <x v="4"/>
    <x v="0"/>
    <x v="0"/>
  </r>
  <r>
    <x v="7"/>
    <x v="2"/>
    <x v="2"/>
    <x v="6"/>
    <x v="3"/>
    <x v="162"/>
    <x v="3"/>
    <x v="22"/>
    <x v="2"/>
    <x v="3"/>
    <x v="5"/>
    <x v="5"/>
    <x v="4"/>
    <x v="4"/>
    <x v="4"/>
    <x v="0"/>
    <x v="0"/>
  </r>
  <r>
    <x v="7"/>
    <x v="2"/>
    <x v="2"/>
    <x v="6"/>
    <x v="3"/>
    <x v="163"/>
    <x v="3"/>
    <x v="22"/>
    <x v="2"/>
    <x v="3"/>
    <x v="5"/>
    <x v="5"/>
    <x v="4"/>
    <x v="4"/>
    <x v="4"/>
    <x v="0"/>
    <x v="0"/>
  </r>
  <r>
    <x v="7"/>
    <x v="2"/>
    <x v="2"/>
    <x v="6"/>
    <x v="3"/>
    <x v="164"/>
    <x v="3"/>
    <x v="22"/>
    <x v="2"/>
    <x v="3"/>
    <x v="5"/>
    <x v="5"/>
    <x v="4"/>
    <x v="4"/>
    <x v="4"/>
    <x v="0"/>
    <x v="0"/>
  </r>
  <r>
    <x v="7"/>
    <x v="2"/>
    <x v="2"/>
    <x v="6"/>
    <x v="3"/>
    <x v="165"/>
    <x v="3"/>
    <x v="22"/>
    <x v="2"/>
    <x v="3"/>
    <x v="5"/>
    <x v="5"/>
    <x v="4"/>
    <x v="4"/>
    <x v="4"/>
    <x v="0"/>
    <x v="0"/>
  </r>
  <r>
    <x v="7"/>
    <x v="2"/>
    <x v="2"/>
    <x v="6"/>
    <x v="3"/>
    <x v="166"/>
    <x v="3"/>
    <x v="22"/>
    <x v="2"/>
    <x v="3"/>
    <x v="5"/>
    <x v="5"/>
    <x v="4"/>
    <x v="4"/>
    <x v="4"/>
    <x v="0"/>
    <x v="0"/>
  </r>
  <r>
    <x v="7"/>
    <x v="2"/>
    <x v="2"/>
    <x v="6"/>
    <x v="3"/>
    <x v="167"/>
    <x v="3"/>
    <x v="23"/>
    <x v="2"/>
    <x v="3"/>
    <x v="5"/>
    <x v="5"/>
    <x v="4"/>
    <x v="4"/>
    <x v="4"/>
    <x v="0"/>
    <x v="0"/>
  </r>
  <r>
    <x v="7"/>
    <x v="2"/>
    <x v="2"/>
    <x v="6"/>
    <x v="3"/>
    <x v="168"/>
    <x v="3"/>
    <x v="23"/>
    <x v="2"/>
    <x v="3"/>
    <x v="5"/>
    <x v="5"/>
    <x v="4"/>
    <x v="4"/>
    <x v="4"/>
    <x v="0"/>
    <x v="0"/>
  </r>
  <r>
    <x v="7"/>
    <x v="2"/>
    <x v="2"/>
    <x v="6"/>
    <x v="3"/>
    <x v="169"/>
    <x v="3"/>
    <x v="23"/>
    <x v="2"/>
    <x v="3"/>
    <x v="5"/>
    <x v="5"/>
    <x v="4"/>
    <x v="4"/>
    <x v="4"/>
    <x v="0"/>
    <x v="0"/>
  </r>
  <r>
    <x v="7"/>
    <x v="2"/>
    <x v="2"/>
    <x v="6"/>
    <x v="3"/>
    <x v="170"/>
    <x v="3"/>
    <x v="23"/>
    <x v="2"/>
    <x v="3"/>
    <x v="5"/>
    <x v="5"/>
    <x v="4"/>
    <x v="4"/>
    <x v="4"/>
    <x v="0"/>
    <x v="0"/>
  </r>
  <r>
    <x v="7"/>
    <x v="2"/>
    <x v="2"/>
    <x v="6"/>
    <x v="3"/>
    <x v="171"/>
    <x v="3"/>
    <x v="23"/>
    <x v="2"/>
    <x v="3"/>
    <x v="5"/>
    <x v="5"/>
    <x v="4"/>
    <x v="4"/>
    <x v="4"/>
    <x v="0"/>
    <x v="0"/>
  </r>
  <r>
    <x v="7"/>
    <x v="2"/>
    <x v="2"/>
    <x v="6"/>
    <x v="3"/>
    <x v="172"/>
    <x v="3"/>
    <x v="23"/>
    <x v="2"/>
    <x v="3"/>
    <x v="5"/>
    <x v="5"/>
    <x v="4"/>
    <x v="4"/>
    <x v="4"/>
    <x v="0"/>
    <x v="0"/>
  </r>
  <r>
    <x v="7"/>
    <x v="2"/>
    <x v="2"/>
    <x v="6"/>
    <x v="3"/>
    <x v="173"/>
    <x v="3"/>
    <x v="23"/>
    <x v="2"/>
    <x v="3"/>
    <x v="5"/>
    <x v="5"/>
    <x v="4"/>
    <x v="4"/>
    <x v="4"/>
    <x v="0"/>
    <x v="0"/>
  </r>
  <r>
    <x v="7"/>
    <x v="2"/>
    <x v="2"/>
    <x v="6"/>
    <x v="3"/>
    <x v="174"/>
    <x v="3"/>
    <x v="23"/>
    <x v="2"/>
    <x v="3"/>
    <x v="5"/>
    <x v="5"/>
    <x v="4"/>
    <x v="4"/>
    <x v="4"/>
    <x v="0"/>
    <x v="0"/>
  </r>
  <r>
    <x v="7"/>
    <x v="2"/>
    <x v="2"/>
    <x v="6"/>
    <x v="3"/>
    <x v="175"/>
    <x v="3"/>
    <x v="24"/>
    <x v="2"/>
    <x v="3"/>
    <x v="5"/>
    <x v="5"/>
    <x v="4"/>
    <x v="4"/>
    <x v="4"/>
    <x v="0"/>
    <x v="0"/>
  </r>
  <r>
    <x v="7"/>
    <x v="2"/>
    <x v="2"/>
    <x v="6"/>
    <x v="3"/>
    <x v="176"/>
    <x v="3"/>
    <x v="24"/>
    <x v="2"/>
    <x v="3"/>
    <x v="5"/>
    <x v="5"/>
    <x v="4"/>
    <x v="4"/>
    <x v="4"/>
    <x v="0"/>
    <x v="0"/>
  </r>
  <r>
    <x v="7"/>
    <x v="2"/>
    <x v="2"/>
    <x v="6"/>
    <x v="3"/>
    <x v="177"/>
    <x v="3"/>
    <x v="24"/>
    <x v="2"/>
    <x v="3"/>
    <x v="5"/>
    <x v="5"/>
    <x v="4"/>
    <x v="4"/>
    <x v="4"/>
    <x v="0"/>
    <x v="0"/>
  </r>
  <r>
    <x v="7"/>
    <x v="2"/>
    <x v="2"/>
    <x v="6"/>
    <x v="3"/>
    <x v="178"/>
    <x v="3"/>
    <x v="24"/>
    <x v="2"/>
    <x v="3"/>
    <x v="5"/>
    <x v="5"/>
    <x v="4"/>
    <x v="4"/>
    <x v="4"/>
    <x v="0"/>
    <x v="0"/>
  </r>
  <r>
    <x v="7"/>
    <x v="2"/>
    <x v="2"/>
    <x v="6"/>
    <x v="3"/>
    <x v="179"/>
    <x v="3"/>
    <x v="24"/>
    <x v="2"/>
    <x v="3"/>
    <x v="5"/>
    <x v="5"/>
    <x v="4"/>
    <x v="4"/>
    <x v="4"/>
    <x v="0"/>
    <x v="0"/>
  </r>
  <r>
    <x v="7"/>
    <x v="2"/>
    <x v="2"/>
    <x v="6"/>
    <x v="3"/>
    <x v="180"/>
    <x v="3"/>
    <x v="25"/>
    <x v="2"/>
    <x v="3"/>
    <x v="5"/>
    <x v="5"/>
    <x v="4"/>
    <x v="4"/>
    <x v="4"/>
    <x v="0"/>
    <x v="0"/>
  </r>
  <r>
    <x v="7"/>
    <x v="2"/>
    <x v="2"/>
    <x v="6"/>
    <x v="3"/>
    <x v="181"/>
    <x v="3"/>
    <x v="25"/>
    <x v="2"/>
    <x v="3"/>
    <x v="5"/>
    <x v="5"/>
    <x v="4"/>
    <x v="4"/>
    <x v="4"/>
    <x v="0"/>
    <x v="0"/>
  </r>
  <r>
    <x v="7"/>
    <x v="2"/>
    <x v="2"/>
    <x v="6"/>
    <x v="3"/>
    <x v="182"/>
    <x v="3"/>
    <x v="25"/>
    <x v="2"/>
    <x v="3"/>
    <x v="5"/>
    <x v="5"/>
    <x v="4"/>
    <x v="4"/>
    <x v="4"/>
    <x v="0"/>
    <x v="0"/>
  </r>
  <r>
    <x v="7"/>
    <x v="2"/>
    <x v="2"/>
    <x v="6"/>
    <x v="3"/>
    <x v="183"/>
    <x v="3"/>
    <x v="25"/>
    <x v="2"/>
    <x v="3"/>
    <x v="5"/>
    <x v="5"/>
    <x v="4"/>
    <x v="4"/>
    <x v="4"/>
    <x v="0"/>
    <x v="0"/>
  </r>
  <r>
    <x v="7"/>
    <x v="2"/>
    <x v="2"/>
    <x v="6"/>
    <x v="3"/>
    <x v="184"/>
    <x v="3"/>
    <x v="25"/>
    <x v="2"/>
    <x v="3"/>
    <x v="5"/>
    <x v="5"/>
    <x v="4"/>
    <x v="4"/>
    <x v="4"/>
    <x v="0"/>
    <x v="0"/>
  </r>
  <r>
    <x v="7"/>
    <x v="2"/>
    <x v="2"/>
    <x v="6"/>
    <x v="3"/>
    <x v="185"/>
    <x v="3"/>
    <x v="25"/>
    <x v="2"/>
    <x v="3"/>
    <x v="5"/>
    <x v="5"/>
    <x v="4"/>
    <x v="4"/>
    <x v="4"/>
    <x v="0"/>
    <x v="0"/>
  </r>
  <r>
    <x v="7"/>
    <x v="2"/>
    <x v="2"/>
    <x v="6"/>
    <x v="3"/>
    <x v="186"/>
    <x v="3"/>
    <x v="25"/>
    <x v="2"/>
    <x v="3"/>
    <x v="5"/>
    <x v="5"/>
    <x v="4"/>
    <x v="4"/>
    <x v="4"/>
    <x v="0"/>
    <x v="0"/>
  </r>
  <r>
    <x v="7"/>
    <x v="2"/>
    <x v="2"/>
    <x v="6"/>
    <x v="3"/>
    <x v="187"/>
    <x v="3"/>
    <x v="25"/>
    <x v="2"/>
    <x v="3"/>
    <x v="5"/>
    <x v="5"/>
    <x v="4"/>
    <x v="4"/>
    <x v="4"/>
    <x v="0"/>
    <x v="0"/>
  </r>
  <r>
    <x v="7"/>
    <x v="2"/>
    <x v="2"/>
    <x v="6"/>
    <x v="3"/>
    <x v="188"/>
    <x v="3"/>
    <x v="26"/>
    <x v="2"/>
    <x v="3"/>
    <x v="5"/>
    <x v="5"/>
    <x v="4"/>
    <x v="4"/>
    <x v="4"/>
    <x v="0"/>
    <x v="0"/>
  </r>
  <r>
    <x v="7"/>
    <x v="2"/>
    <x v="2"/>
    <x v="6"/>
    <x v="3"/>
    <x v="189"/>
    <x v="3"/>
    <x v="26"/>
    <x v="2"/>
    <x v="3"/>
    <x v="5"/>
    <x v="5"/>
    <x v="4"/>
    <x v="4"/>
    <x v="4"/>
    <x v="0"/>
    <x v="0"/>
  </r>
  <r>
    <x v="7"/>
    <x v="2"/>
    <x v="2"/>
    <x v="6"/>
    <x v="3"/>
    <x v="190"/>
    <x v="3"/>
    <x v="26"/>
    <x v="2"/>
    <x v="3"/>
    <x v="5"/>
    <x v="5"/>
    <x v="4"/>
    <x v="4"/>
    <x v="4"/>
    <x v="0"/>
    <x v="0"/>
  </r>
  <r>
    <x v="7"/>
    <x v="2"/>
    <x v="2"/>
    <x v="6"/>
    <x v="3"/>
    <x v="191"/>
    <x v="3"/>
    <x v="26"/>
    <x v="2"/>
    <x v="3"/>
    <x v="5"/>
    <x v="5"/>
    <x v="4"/>
    <x v="4"/>
    <x v="4"/>
    <x v="0"/>
    <x v="0"/>
  </r>
  <r>
    <x v="7"/>
    <x v="2"/>
    <x v="2"/>
    <x v="6"/>
    <x v="3"/>
    <x v="192"/>
    <x v="3"/>
    <x v="26"/>
    <x v="2"/>
    <x v="3"/>
    <x v="5"/>
    <x v="5"/>
    <x v="4"/>
    <x v="4"/>
    <x v="4"/>
    <x v="0"/>
    <x v="0"/>
  </r>
  <r>
    <x v="7"/>
    <x v="2"/>
    <x v="2"/>
    <x v="6"/>
    <x v="3"/>
    <x v="193"/>
    <x v="3"/>
    <x v="26"/>
    <x v="2"/>
    <x v="3"/>
    <x v="5"/>
    <x v="5"/>
    <x v="4"/>
    <x v="4"/>
    <x v="4"/>
    <x v="0"/>
    <x v="0"/>
  </r>
  <r>
    <x v="7"/>
    <x v="2"/>
    <x v="2"/>
    <x v="6"/>
    <x v="3"/>
    <x v="194"/>
    <x v="3"/>
    <x v="26"/>
    <x v="2"/>
    <x v="3"/>
    <x v="5"/>
    <x v="5"/>
    <x v="4"/>
    <x v="4"/>
    <x v="4"/>
    <x v="0"/>
    <x v="0"/>
  </r>
  <r>
    <x v="7"/>
    <x v="2"/>
    <x v="2"/>
    <x v="6"/>
    <x v="3"/>
    <x v="195"/>
    <x v="3"/>
    <x v="27"/>
    <x v="2"/>
    <x v="3"/>
    <x v="5"/>
    <x v="5"/>
    <x v="4"/>
    <x v="4"/>
    <x v="4"/>
    <x v="0"/>
    <x v="0"/>
  </r>
  <r>
    <x v="7"/>
    <x v="2"/>
    <x v="2"/>
    <x v="6"/>
    <x v="3"/>
    <x v="196"/>
    <x v="3"/>
    <x v="27"/>
    <x v="2"/>
    <x v="3"/>
    <x v="5"/>
    <x v="5"/>
    <x v="4"/>
    <x v="4"/>
    <x v="4"/>
    <x v="0"/>
    <x v="0"/>
  </r>
  <r>
    <x v="7"/>
    <x v="2"/>
    <x v="2"/>
    <x v="6"/>
    <x v="3"/>
    <x v="197"/>
    <x v="3"/>
    <x v="27"/>
    <x v="2"/>
    <x v="3"/>
    <x v="5"/>
    <x v="5"/>
    <x v="4"/>
    <x v="4"/>
    <x v="4"/>
    <x v="0"/>
    <x v="0"/>
  </r>
  <r>
    <x v="7"/>
    <x v="2"/>
    <x v="2"/>
    <x v="6"/>
    <x v="3"/>
    <x v="198"/>
    <x v="3"/>
    <x v="27"/>
    <x v="2"/>
    <x v="3"/>
    <x v="5"/>
    <x v="5"/>
    <x v="4"/>
    <x v="4"/>
    <x v="4"/>
    <x v="0"/>
    <x v="0"/>
  </r>
  <r>
    <x v="7"/>
    <x v="2"/>
    <x v="2"/>
    <x v="6"/>
    <x v="3"/>
    <x v="199"/>
    <x v="3"/>
    <x v="27"/>
    <x v="2"/>
    <x v="3"/>
    <x v="5"/>
    <x v="5"/>
    <x v="4"/>
    <x v="4"/>
    <x v="4"/>
    <x v="0"/>
    <x v="0"/>
  </r>
  <r>
    <x v="7"/>
    <x v="2"/>
    <x v="2"/>
    <x v="6"/>
    <x v="3"/>
    <x v="200"/>
    <x v="3"/>
    <x v="27"/>
    <x v="2"/>
    <x v="3"/>
    <x v="5"/>
    <x v="5"/>
    <x v="4"/>
    <x v="4"/>
    <x v="4"/>
    <x v="0"/>
    <x v="0"/>
  </r>
  <r>
    <x v="7"/>
    <x v="2"/>
    <x v="2"/>
    <x v="6"/>
    <x v="3"/>
    <x v="201"/>
    <x v="3"/>
    <x v="27"/>
    <x v="2"/>
    <x v="3"/>
    <x v="5"/>
    <x v="5"/>
    <x v="4"/>
    <x v="4"/>
    <x v="4"/>
    <x v="0"/>
    <x v="0"/>
  </r>
  <r>
    <x v="7"/>
    <x v="2"/>
    <x v="2"/>
    <x v="6"/>
    <x v="3"/>
    <x v="202"/>
    <x v="3"/>
    <x v="27"/>
    <x v="2"/>
    <x v="3"/>
    <x v="5"/>
    <x v="5"/>
    <x v="4"/>
    <x v="4"/>
    <x v="4"/>
    <x v="0"/>
    <x v="0"/>
  </r>
  <r>
    <x v="7"/>
    <x v="2"/>
    <x v="2"/>
    <x v="6"/>
    <x v="3"/>
    <x v="203"/>
    <x v="3"/>
    <x v="28"/>
    <x v="2"/>
    <x v="3"/>
    <x v="5"/>
    <x v="5"/>
    <x v="4"/>
    <x v="4"/>
    <x v="4"/>
    <x v="0"/>
    <x v="0"/>
  </r>
  <r>
    <x v="7"/>
    <x v="2"/>
    <x v="2"/>
    <x v="6"/>
    <x v="3"/>
    <x v="204"/>
    <x v="3"/>
    <x v="28"/>
    <x v="2"/>
    <x v="3"/>
    <x v="5"/>
    <x v="5"/>
    <x v="4"/>
    <x v="4"/>
    <x v="4"/>
    <x v="0"/>
    <x v="0"/>
  </r>
  <r>
    <x v="7"/>
    <x v="2"/>
    <x v="2"/>
    <x v="6"/>
    <x v="3"/>
    <x v="205"/>
    <x v="3"/>
    <x v="28"/>
    <x v="2"/>
    <x v="3"/>
    <x v="5"/>
    <x v="5"/>
    <x v="4"/>
    <x v="4"/>
    <x v="4"/>
    <x v="0"/>
    <x v="0"/>
  </r>
  <r>
    <x v="7"/>
    <x v="2"/>
    <x v="2"/>
    <x v="6"/>
    <x v="3"/>
    <x v="206"/>
    <x v="3"/>
    <x v="28"/>
    <x v="2"/>
    <x v="3"/>
    <x v="5"/>
    <x v="5"/>
    <x v="4"/>
    <x v="4"/>
    <x v="4"/>
    <x v="0"/>
    <x v="0"/>
  </r>
  <r>
    <x v="7"/>
    <x v="2"/>
    <x v="2"/>
    <x v="6"/>
    <x v="3"/>
    <x v="207"/>
    <x v="3"/>
    <x v="28"/>
    <x v="2"/>
    <x v="3"/>
    <x v="5"/>
    <x v="5"/>
    <x v="4"/>
    <x v="4"/>
    <x v="4"/>
    <x v="0"/>
    <x v="0"/>
  </r>
  <r>
    <x v="7"/>
    <x v="2"/>
    <x v="2"/>
    <x v="6"/>
    <x v="3"/>
    <x v="208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0"/>
    <x v="3"/>
    <x v="28"/>
    <x v="2"/>
    <x v="3"/>
    <x v="5"/>
    <x v="5"/>
    <x v="4"/>
    <x v="4"/>
    <x v="4"/>
    <x v="0"/>
    <x v="0"/>
  </r>
  <r>
    <x v="7"/>
    <x v="2"/>
    <x v="2"/>
    <x v="6"/>
    <x v="3"/>
    <x v="211"/>
    <x v="3"/>
    <x v="28"/>
    <x v="2"/>
    <x v="3"/>
    <x v="5"/>
    <x v="5"/>
    <x v="4"/>
    <x v="4"/>
    <x v="4"/>
    <x v="0"/>
    <x v="0"/>
  </r>
  <r>
    <x v="7"/>
    <x v="2"/>
    <x v="2"/>
    <x v="6"/>
    <x v="3"/>
    <x v="212"/>
    <x v="3"/>
    <x v="28"/>
    <x v="2"/>
    <x v="3"/>
    <x v="5"/>
    <x v="5"/>
    <x v="4"/>
    <x v="4"/>
    <x v="4"/>
    <x v="0"/>
    <x v="0"/>
  </r>
  <r>
    <x v="7"/>
    <x v="2"/>
    <x v="2"/>
    <x v="6"/>
    <x v="3"/>
    <x v="213"/>
    <x v="3"/>
    <x v="28"/>
    <x v="2"/>
    <x v="3"/>
    <x v="5"/>
    <x v="5"/>
    <x v="4"/>
    <x v="4"/>
    <x v="4"/>
    <x v="0"/>
    <x v="0"/>
  </r>
  <r>
    <x v="7"/>
    <x v="2"/>
    <x v="2"/>
    <x v="6"/>
    <x v="3"/>
    <x v="214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5"/>
    <x v="3"/>
    <x v="29"/>
    <x v="2"/>
    <x v="3"/>
    <x v="5"/>
    <x v="5"/>
    <x v="4"/>
    <x v="4"/>
    <x v="4"/>
    <x v="0"/>
    <x v="0"/>
  </r>
  <r>
    <x v="7"/>
    <x v="2"/>
    <x v="2"/>
    <x v="6"/>
    <x v="3"/>
    <x v="216"/>
    <x v="3"/>
    <x v="29"/>
    <x v="2"/>
    <x v="3"/>
    <x v="5"/>
    <x v="5"/>
    <x v="4"/>
    <x v="4"/>
    <x v="4"/>
    <x v="0"/>
    <x v="0"/>
  </r>
  <r>
    <x v="7"/>
    <x v="2"/>
    <x v="2"/>
    <x v="6"/>
    <x v="3"/>
    <x v="217"/>
    <x v="3"/>
    <x v="29"/>
    <x v="2"/>
    <x v="3"/>
    <x v="5"/>
    <x v="5"/>
    <x v="4"/>
    <x v="4"/>
    <x v="4"/>
    <x v="0"/>
    <x v="0"/>
  </r>
  <r>
    <x v="7"/>
    <x v="2"/>
    <x v="2"/>
    <x v="6"/>
    <x v="3"/>
    <x v="218"/>
    <x v="3"/>
    <x v="29"/>
    <x v="2"/>
    <x v="3"/>
    <x v="5"/>
    <x v="5"/>
    <x v="4"/>
    <x v="4"/>
    <x v="4"/>
    <x v="0"/>
    <x v="0"/>
  </r>
  <r>
    <x v="7"/>
    <x v="2"/>
    <x v="2"/>
    <x v="6"/>
    <x v="3"/>
    <x v="219"/>
    <x v="3"/>
    <x v="29"/>
    <x v="2"/>
    <x v="3"/>
    <x v="5"/>
    <x v="5"/>
    <x v="4"/>
    <x v="4"/>
    <x v="4"/>
    <x v="0"/>
    <x v="0"/>
  </r>
  <r>
    <x v="7"/>
    <x v="2"/>
    <x v="2"/>
    <x v="6"/>
    <x v="3"/>
    <x v="220"/>
    <x v="3"/>
    <x v="29"/>
    <x v="2"/>
    <x v="3"/>
    <x v="5"/>
    <x v="5"/>
    <x v="4"/>
    <x v="4"/>
    <x v="4"/>
    <x v="0"/>
    <x v="0"/>
  </r>
  <r>
    <x v="7"/>
    <x v="2"/>
    <x v="2"/>
    <x v="6"/>
    <x v="3"/>
    <x v="0"/>
    <x v="3"/>
    <x v="0"/>
    <x v="0"/>
    <x v="3"/>
    <x v="5"/>
    <x v="5"/>
    <x v="4"/>
    <x v="4"/>
    <x v="4"/>
    <x v="0"/>
    <x v="0"/>
  </r>
  <r>
    <x v="7"/>
    <x v="2"/>
    <x v="2"/>
    <x v="6"/>
    <x v="3"/>
    <x v="1"/>
    <x v="3"/>
    <x v="1"/>
    <x v="1"/>
    <x v="3"/>
    <x v="5"/>
    <x v="5"/>
    <x v="4"/>
    <x v="4"/>
    <x v="4"/>
    <x v="0"/>
    <x v="0"/>
  </r>
  <r>
    <x v="7"/>
    <x v="2"/>
    <x v="2"/>
    <x v="6"/>
    <x v="3"/>
    <x v="2"/>
    <x v="3"/>
    <x v="1"/>
    <x v="1"/>
    <x v="3"/>
    <x v="5"/>
    <x v="5"/>
    <x v="4"/>
    <x v="4"/>
    <x v="4"/>
    <x v="0"/>
    <x v="0"/>
  </r>
  <r>
    <x v="7"/>
    <x v="2"/>
    <x v="2"/>
    <x v="6"/>
    <x v="3"/>
    <x v="3"/>
    <x v="3"/>
    <x v="2"/>
    <x v="2"/>
    <x v="3"/>
    <x v="5"/>
    <x v="5"/>
    <x v="4"/>
    <x v="4"/>
    <x v="4"/>
    <x v="0"/>
    <x v="0"/>
  </r>
  <r>
    <x v="7"/>
    <x v="2"/>
    <x v="2"/>
    <x v="6"/>
    <x v="3"/>
    <x v="4"/>
    <x v="3"/>
    <x v="2"/>
    <x v="2"/>
    <x v="3"/>
    <x v="5"/>
    <x v="5"/>
    <x v="4"/>
    <x v="4"/>
    <x v="4"/>
    <x v="0"/>
    <x v="0"/>
  </r>
  <r>
    <x v="7"/>
    <x v="2"/>
    <x v="2"/>
    <x v="6"/>
    <x v="3"/>
    <x v="5"/>
    <x v="3"/>
    <x v="2"/>
    <x v="2"/>
    <x v="3"/>
    <x v="5"/>
    <x v="5"/>
    <x v="4"/>
    <x v="4"/>
    <x v="4"/>
    <x v="0"/>
    <x v="0"/>
  </r>
  <r>
    <x v="7"/>
    <x v="2"/>
    <x v="2"/>
    <x v="6"/>
    <x v="3"/>
    <x v="6"/>
    <x v="3"/>
    <x v="2"/>
    <x v="2"/>
    <x v="3"/>
    <x v="5"/>
    <x v="5"/>
    <x v="4"/>
    <x v="4"/>
    <x v="4"/>
    <x v="0"/>
    <x v="0"/>
  </r>
  <r>
    <x v="7"/>
    <x v="2"/>
    <x v="2"/>
    <x v="6"/>
    <x v="3"/>
    <x v="7"/>
    <x v="3"/>
    <x v="3"/>
    <x v="2"/>
    <x v="3"/>
    <x v="5"/>
    <x v="5"/>
    <x v="4"/>
    <x v="4"/>
    <x v="4"/>
    <x v="0"/>
    <x v="0"/>
  </r>
  <r>
    <x v="7"/>
    <x v="2"/>
    <x v="2"/>
    <x v="6"/>
    <x v="3"/>
    <x v="8"/>
    <x v="3"/>
    <x v="3"/>
    <x v="2"/>
    <x v="3"/>
    <x v="5"/>
    <x v="5"/>
    <x v="4"/>
    <x v="4"/>
    <x v="4"/>
    <x v="0"/>
    <x v="0"/>
  </r>
  <r>
    <x v="7"/>
    <x v="2"/>
    <x v="2"/>
    <x v="6"/>
    <x v="3"/>
    <x v="9"/>
    <x v="3"/>
    <x v="3"/>
    <x v="2"/>
    <x v="3"/>
    <x v="5"/>
    <x v="5"/>
    <x v="4"/>
    <x v="4"/>
    <x v="4"/>
    <x v="0"/>
    <x v="0"/>
  </r>
  <r>
    <x v="7"/>
    <x v="2"/>
    <x v="2"/>
    <x v="6"/>
    <x v="3"/>
    <x v="10"/>
    <x v="3"/>
    <x v="3"/>
    <x v="2"/>
    <x v="3"/>
    <x v="5"/>
    <x v="5"/>
    <x v="4"/>
    <x v="4"/>
    <x v="4"/>
    <x v="0"/>
    <x v="0"/>
  </r>
  <r>
    <x v="7"/>
    <x v="2"/>
    <x v="2"/>
    <x v="6"/>
    <x v="3"/>
    <x v="11"/>
    <x v="3"/>
    <x v="3"/>
    <x v="2"/>
    <x v="3"/>
    <x v="5"/>
    <x v="5"/>
    <x v="4"/>
    <x v="4"/>
    <x v="4"/>
    <x v="0"/>
    <x v="0"/>
  </r>
  <r>
    <x v="7"/>
    <x v="2"/>
    <x v="2"/>
    <x v="6"/>
    <x v="3"/>
    <x v="12"/>
    <x v="3"/>
    <x v="3"/>
    <x v="2"/>
    <x v="3"/>
    <x v="5"/>
    <x v="5"/>
    <x v="4"/>
    <x v="4"/>
    <x v="4"/>
    <x v="0"/>
    <x v="0"/>
  </r>
  <r>
    <x v="7"/>
    <x v="2"/>
    <x v="2"/>
    <x v="6"/>
    <x v="3"/>
    <x v="13"/>
    <x v="3"/>
    <x v="3"/>
    <x v="2"/>
    <x v="3"/>
    <x v="5"/>
    <x v="5"/>
    <x v="4"/>
    <x v="4"/>
    <x v="4"/>
    <x v="0"/>
    <x v="0"/>
  </r>
  <r>
    <x v="7"/>
    <x v="2"/>
    <x v="2"/>
    <x v="6"/>
    <x v="3"/>
    <x v="14"/>
    <x v="3"/>
    <x v="3"/>
    <x v="2"/>
    <x v="3"/>
    <x v="5"/>
    <x v="5"/>
    <x v="4"/>
    <x v="4"/>
    <x v="4"/>
    <x v="0"/>
    <x v="0"/>
  </r>
  <r>
    <x v="7"/>
    <x v="2"/>
    <x v="2"/>
    <x v="6"/>
    <x v="3"/>
    <x v="15"/>
    <x v="3"/>
    <x v="4"/>
    <x v="2"/>
    <x v="3"/>
    <x v="5"/>
    <x v="5"/>
    <x v="4"/>
    <x v="4"/>
    <x v="4"/>
    <x v="0"/>
    <x v="0"/>
  </r>
  <r>
    <x v="7"/>
    <x v="2"/>
    <x v="2"/>
    <x v="6"/>
    <x v="3"/>
    <x v="16"/>
    <x v="3"/>
    <x v="4"/>
    <x v="2"/>
    <x v="3"/>
    <x v="5"/>
    <x v="5"/>
    <x v="4"/>
    <x v="4"/>
    <x v="4"/>
    <x v="0"/>
    <x v="0"/>
  </r>
  <r>
    <x v="7"/>
    <x v="2"/>
    <x v="2"/>
    <x v="6"/>
    <x v="3"/>
    <x v="17"/>
    <x v="3"/>
    <x v="4"/>
    <x v="2"/>
    <x v="3"/>
    <x v="5"/>
    <x v="5"/>
    <x v="4"/>
    <x v="4"/>
    <x v="4"/>
    <x v="0"/>
    <x v="0"/>
  </r>
  <r>
    <x v="7"/>
    <x v="2"/>
    <x v="2"/>
    <x v="6"/>
    <x v="3"/>
    <x v="18"/>
    <x v="3"/>
    <x v="4"/>
    <x v="2"/>
    <x v="3"/>
    <x v="5"/>
    <x v="5"/>
    <x v="4"/>
    <x v="4"/>
    <x v="4"/>
    <x v="0"/>
    <x v="0"/>
  </r>
  <r>
    <x v="7"/>
    <x v="2"/>
    <x v="2"/>
    <x v="6"/>
    <x v="3"/>
    <x v="19"/>
    <x v="3"/>
    <x v="4"/>
    <x v="2"/>
    <x v="3"/>
    <x v="5"/>
    <x v="5"/>
    <x v="4"/>
    <x v="4"/>
    <x v="4"/>
    <x v="0"/>
    <x v="0"/>
  </r>
  <r>
    <x v="7"/>
    <x v="2"/>
    <x v="2"/>
    <x v="6"/>
    <x v="3"/>
    <x v="20"/>
    <x v="3"/>
    <x v="4"/>
    <x v="2"/>
    <x v="3"/>
    <x v="5"/>
    <x v="5"/>
    <x v="4"/>
    <x v="4"/>
    <x v="4"/>
    <x v="0"/>
    <x v="0"/>
  </r>
  <r>
    <x v="7"/>
    <x v="2"/>
    <x v="2"/>
    <x v="6"/>
    <x v="3"/>
    <x v="21"/>
    <x v="3"/>
    <x v="4"/>
    <x v="2"/>
    <x v="3"/>
    <x v="5"/>
    <x v="5"/>
    <x v="4"/>
    <x v="4"/>
    <x v="4"/>
    <x v="0"/>
    <x v="0"/>
  </r>
  <r>
    <x v="7"/>
    <x v="2"/>
    <x v="2"/>
    <x v="6"/>
    <x v="3"/>
    <x v="22"/>
    <x v="3"/>
    <x v="4"/>
    <x v="2"/>
    <x v="3"/>
    <x v="5"/>
    <x v="5"/>
    <x v="4"/>
    <x v="4"/>
    <x v="4"/>
    <x v="0"/>
    <x v="0"/>
  </r>
  <r>
    <x v="7"/>
    <x v="2"/>
    <x v="2"/>
    <x v="6"/>
    <x v="3"/>
    <x v="23"/>
    <x v="3"/>
    <x v="5"/>
    <x v="2"/>
    <x v="3"/>
    <x v="5"/>
    <x v="5"/>
    <x v="4"/>
    <x v="4"/>
    <x v="4"/>
    <x v="0"/>
    <x v="0"/>
  </r>
  <r>
    <x v="7"/>
    <x v="2"/>
    <x v="2"/>
    <x v="6"/>
    <x v="3"/>
    <x v="24"/>
    <x v="3"/>
    <x v="5"/>
    <x v="2"/>
    <x v="3"/>
    <x v="5"/>
    <x v="5"/>
    <x v="4"/>
    <x v="4"/>
    <x v="4"/>
    <x v="0"/>
    <x v="0"/>
  </r>
  <r>
    <x v="7"/>
    <x v="2"/>
    <x v="2"/>
    <x v="6"/>
    <x v="3"/>
    <x v="25"/>
    <x v="3"/>
    <x v="5"/>
    <x v="2"/>
    <x v="3"/>
    <x v="5"/>
    <x v="5"/>
    <x v="4"/>
    <x v="4"/>
    <x v="4"/>
    <x v="0"/>
    <x v="0"/>
  </r>
  <r>
    <x v="7"/>
    <x v="2"/>
    <x v="2"/>
    <x v="6"/>
    <x v="3"/>
    <x v="26"/>
    <x v="3"/>
    <x v="5"/>
    <x v="2"/>
    <x v="3"/>
    <x v="5"/>
    <x v="5"/>
    <x v="4"/>
    <x v="4"/>
    <x v="4"/>
    <x v="0"/>
    <x v="0"/>
  </r>
  <r>
    <x v="7"/>
    <x v="2"/>
    <x v="2"/>
    <x v="6"/>
    <x v="3"/>
    <x v="27"/>
    <x v="3"/>
    <x v="5"/>
    <x v="2"/>
    <x v="3"/>
    <x v="5"/>
    <x v="5"/>
    <x v="4"/>
    <x v="4"/>
    <x v="4"/>
    <x v="0"/>
    <x v="0"/>
  </r>
  <r>
    <x v="7"/>
    <x v="2"/>
    <x v="2"/>
    <x v="6"/>
    <x v="3"/>
    <x v="28"/>
    <x v="3"/>
    <x v="5"/>
    <x v="2"/>
    <x v="3"/>
    <x v="5"/>
    <x v="5"/>
    <x v="4"/>
    <x v="4"/>
    <x v="4"/>
    <x v="0"/>
    <x v="0"/>
  </r>
  <r>
    <x v="7"/>
    <x v="2"/>
    <x v="2"/>
    <x v="6"/>
    <x v="3"/>
    <x v="29"/>
    <x v="3"/>
    <x v="5"/>
    <x v="2"/>
    <x v="3"/>
    <x v="5"/>
    <x v="5"/>
    <x v="4"/>
    <x v="4"/>
    <x v="4"/>
    <x v="0"/>
    <x v="0"/>
  </r>
  <r>
    <x v="7"/>
    <x v="2"/>
    <x v="2"/>
    <x v="6"/>
    <x v="3"/>
    <x v="30"/>
    <x v="3"/>
    <x v="5"/>
    <x v="2"/>
    <x v="3"/>
    <x v="5"/>
    <x v="5"/>
    <x v="4"/>
    <x v="4"/>
    <x v="4"/>
    <x v="0"/>
    <x v="0"/>
  </r>
  <r>
    <x v="7"/>
    <x v="2"/>
    <x v="2"/>
    <x v="6"/>
    <x v="3"/>
    <x v="31"/>
    <x v="3"/>
    <x v="6"/>
    <x v="2"/>
    <x v="3"/>
    <x v="5"/>
    <x v="5"/>
    <x v="4"/>
    <x v="4"/>
    <x v="4"/>
    <x v="0"/>
    <x v="0"/>
  </r>
  <r>
    <x v="7"/>
    <x v="2"/>
    <x v="2"/>
    <x v="6"/>
    <x v="3"/>
    <x v="32"/>
    <x v="3"/>
    <x v="6"/>
    <x v="2"/>
    <x v="3"/>
    <x v="5"/>
    <x v="5"/>
    <x v="4"/>
    <x v="4"/>
    <x v="4"/>
    <x v="0"/>
    <x v="0"/>
  </r>
  <r>
    <x v="7"/>
    <x v="2"/>
    <x v="2"/>
    <x v="6"/>
    <x v="3"/>
    <x v="33"/>
    <x v="3"/>
    <x v="6"/>
    <x v="2"/>
    <x v="3"/>
    <x v="5"/>
    <x v="5"/>
    <x v="4"/>
    <x v="4"/>
    <x v="4"/>
    <x v="0"/>
    <x v="0"/>
  </r>
  <r>
    <x v="7"/>
    <x v="2"/>
    <x v="2"/>
    <x v="6"/>
    <x v="3"/>
    <x v="34"/>
    <x v="3"/>
    <x v="6"/>
    <x v="2"/>
    <x v="3"/>
    <x v="5"/>
    <x v="5"/>
    <x v="4"/>
    <x v="4"/>
    <x v="4"/>
    <x v="0"/>
    <x v="0"/>
  </r>
  <r>
    <x v="7"/>
    <x v="2"/>
    <x v="2"/>
    <x v="6"/>
    <x v="3"/>
    <x v="35"/>
    <x v="3"/>
    <x v="6"/>
    <x v="2"/>
    <x v="3"/>
    <x v="5"/>
    <x v="5"/>
    <x v="4"/>
    <x v="4"/>
    <x v="4"/>
    <x v="0"/>
    <x v="0"/>
  </r>
  <r>
    <x v="7"/>
    <x v="2"/>
    <x v="2"/>
    <x v="6"/>
    <x v="3"/>
    <x v="36"/>
    <x v="3"/>
    <x v="6"/>
    <x v="2"/>
    <x v="3"/>
    <x v="5"/>
    <x v="5"/>
    <x v="4"/>
    <x v="4"/>
    <x v="4"/>
    <x v="0"/>
    <x v="0"/>
  </r>
  <r>
    <x v="7"/>
    <x v="2"/>
    <x v="2"/>
    <x v="6"/>
    <x v="3"/>
    <x v="37"/>
    <x v="3"/>
    <x v="6"/>
    <x v="2"/>
    <x v="3"/>
    <x v="5"/>
    <x v="5"/>
    <x v="4"/>
    <x v="4"/>
    <x v="4"/>
    <x v="0"/>
    <x v="0"/>
  </r>
  <r>
    <x v="7"/>
    <x v="2"/>
    <x v="2"/>
    <x v="6"/>
    <x v="3"/>
    <x v="38"/>
    <x v="3"/>
    <x v="6"/>
    <x v="2"/>
    <x v="3"/>
    <x v="5"/>
    <x v="5"/>
    <x v="4"/>
    <x v="4"/>
    <x v="4"/>
    <x v="0"/>
    <x v="0"/>
  </r>
  <r>
    <x v="7"/>
    <x v="2"/>
    <x v="2"/>
    <x v="6"/>
    <x v="3"/>
    <x v="39"/>
    <x v="3"/>
    <x v="7"/>
    <x v="2"/>
    <x v="3"/>
    <x v="5"/>
    <x v="5"/>
    <x v="4"/>
    <x v="4"/>
    <x v="4"/>
    <x v="0"/>
    <x v="0"/>
  </r>
  <r>
    <x v="7"/>
    <x v="2"/>
    <x v="2"/>
    <x v="6"/>
    <x v="3"/>
    <x v="40"/>
    <x v="3"/>
    <x v="7"/>
    <x v="2"/>
    <x v="3"/>
    <x v="5"/>
    <x v="5"/>
    <x v="4"/>
    <x v="4"/>
    <x v="4"/>
    <x v="0"/>
    <x v="0"/>
  </r>
  <r>
    <x v="7"/>
    <x v="2"/>
    <x v="2"/>
    <x v="6"/>
    <x v="3"/>
    <x v="41"/>
    <x v="3"/>
    <x v="7"/>
    <x v="2"/>
    <x v="3"/>
    <x v="5"/>
    <x v="5"/>
    <x v="4"/>
    <x v="4"/>
    <x v="4"/>
    <x v="0"/>
    <x v="0"/>
  </r>
  <r>
    <x v="7"/>
    <x v="2"/>
    <x v="2"/>
    <x v="6"/>
    <x v="3"/>
    <x v="42"/>
    <x v="3"/>
    <x v="7"/>
    <x v="2"/>
    <x v="3"/>
    <x v="5"/>
    <x v="5"/>
    <x v="4"/>
    <x v="4"/>
    <x v="4"/>
    <x v="0"/>
    <x v="0"/>
  </r>
  <r>
    <x v="7"/>
    <x v="2"/>
    <x v="2"/>
    <x v="6"/>
    <x v="3"/>
    <x v="43"/>
    <x v="3"/>
    <x v="7"/>
    <x v="2"/>
    <x v="3"/>
    <x v="5"/>
    <x v="5"/>
    <x v="4"/>
    <x v="4"/>
    <x v="4"/>
    <x v="0"/>
    <x v="0"/>
  </r>
  <r>
    <x v="7"/>
    <x v="2"/>
    <x v="2"/>
    <x v="6"/>
    <x v="3"/>
    <x v="44"/>
    <x v="3"/>
    <x v="7"/>
    <x v="2"/>
    <x v="3"/>
    <x v="5"/>
    <x v="5"/>
    <x v="4"/>
    <x v="4"/>
    <x v="4"/>
    <x v="0"/>
    <x v="0"/>
  </r>
  <r>
    <x v="7"/>
    <x v="2"/>
    <x v="2"/>
    <x v="6"/>
    <x v="3"/>
    <x v="45"/>
    <x v="3"/>
    <x v="7"/>
    <x v="2"/>
    <x v="3"/>
    <x v="5"/>
    <x v="5"/>
    <x v="4"/>
    <x v="4"/>
    <x v="4"/>
    <x v="0"/>
    <x v="0"/>
  </r>
  <r>
    <x v="7"/>
    <x v="2"/>
    <x v="2"/>
    <x v="6"/>
    <x v="3"/>
    <x v="46"/>
    <x v="3"/>
    <x v="7"/>
    <x v="2"/>
    <x v="3"/>
    <x v="5"/>
    <x v="5"/>
    <x v="4"/>
    <x v="4"/>
    <x v="4"/>
    <x v="0"/>
    <x v="0"/>
  </r>
  <r>
    <x v="7"/>
    <x v="2"/>
    <x v="2"/>
    <x v="6"/>
    <x v="3"/>
    <x v="47"/>
    <x v="3"/>
    <x v="8"/>
    <x v="2"/>
    <x v="3"/>
    <x v="5"/>
    <x v="5"/>
    <x v="4"/>
    <x v="4"/>
    <x v="4"/>
    <x v="0"/>
    <x v="0"/>
  </r>
  <r>
    <x v="7"/>
    <x v="2"/>
    <x v="2"/>
    <x v="6"/>
    <x v="3"/>
    <x v="48"/>
    <x v="3"/>
    <x v="8"/>
    <x v="2"/>
    <x v="3"/>
    <x v="5"/>
    <x v="5"/>
    <x v="4"/>
    <x v="4"/>
    <x v="4"/>
    <x v="0"/>
    <x v="0"/>
  </r>
  <r>
    <x v="7"/>
    <x v="2"/>
    <x v="2"/>
    <x v="6"/>
    <x v="3"/>
    <x v="49"/>
    <x v="3"/>
    <x v="8"/>
    <x v="2"/>
    <x v="3"/>
    <x v="5"/>
    <x v="5"/>
    <x v="4"/>
    <x v="4"/>
    <x v="4"/>
    <x v="0"/>
    <x v="0"/>
  </r>
  <r>
    <x v="7"/>
    <x v="2"/>
    <x v="2"/>
    <x v="6"/>
    <x v="3"/>
    <x v="50"/>
    <x v="3"/>
    <x v="8"/>
    <x v="2"/>
    <x v="3"/>
    <x v="5"/>
    <x v="5"/>
    <x v="4"/>
    <x v="4"/>
    <x v="4"/>
    <x v="0"/>
    <x v="0"/>
  </r>
  <r>
    <x v="7"/>
    <x v="2"/>
    <x v="2"/>
    <x v="6"/>
    <x v="3"/>
    <x v="51"/>
    <x v="3"/>
    <x v="8"/>
    <x v="2"/>
    <x v="3"/>
    <x v="5"/>
    <x v="5"/>
    <x v="4"/>
    <x v="4"/>
    <x v="4"/>
    <x v="0"/>
    <x v="0"/>
  </r>
  <r>
    <x v="7"/>
    <x v="2"/>
    <x v="2"/>
    <x v="6"/>
    <x v="3"/>
    <x v="52"/>
    <x v="3"/>
    <x v="8"/>
    <x v="2"/>
    <x v="3"/>
    <x v="5"/>
    <x v="5"/>
    <x v="4"/>
    <x v="4"/>
    <x v="4"/>
    <x v="0"/>
    <x v="0"/>
  </r>
  <r>
    <x v="7"/>
    <x v="2"/>
    <x v="2"/>
    <x v="6"/>
    <x v="3"/>
    <x v="53"/>
    <x v="3"/>
    <x v="8"/>
    <x v="2"/>
    <x v="3"/>
    <x v="5"/>
    <x v="5"/>
    <x v="4"/>
    <x v="4"/>
    <x v="4"/>
    <x v="0"/>
    <x v="0"/>
  </r>
  <r>
    <x v="7"/>
    <x v="2"/>
    <x v="2"/>
    <x v="6"/>
    <x v="3"/>
    <x v="54"/>
    <x v="3"/>
    <x v="8"/>
    <x v="2"/>
    <x v="3"/>
    <x v="5"/>
    <x v="5"/>
    <x v="4"/>
    <x v="4"/>
    <x v="4"/>
    <x v="0"/>
    <x v="0"/>
  </r>
  <r>
    <x v="7"/>
    <x v="2"/>
    <x v="2"/>
    <x v="6"/>
    <x v="3"/>
    <x v="55"/>
    <x v="3"/>
    <x v="9"/>
    <x v="2"/>
    <x v="3"/>
    <x v="5"/>
    <x v="5"/>
    <x v="4"/>
    <x v="4"/>
    <x v="4"/>
    <x v="0"/>
    <x v="0"/>
  </r>
  <r>
    <x v="7"/>
    <x v="2"/>
    <x v="2"/>
    <x v="6"/>
    <x v="3"/>
    <x v="56"/>
    <x v="3"/>
    <x v="9"/>
    <x v="2"/>
    <x v="3"/>
    <x v="5"/>
    <x v="5"/>
    <x v="4"/>
    <x v="4"/>
    <x v="4"/>
    <x v="0"/>
    <x v="0"/>
  </r>
  <r>
    <x v="7"/>
    <x v="2"/>
    <x v="2"/>
    <x v="6"/>
    <x v="3"/>
    <x v="57"/>
    <x v="3"/>
    <x v="9"/>
    <x v="2"/>
    <x v="3"/>
    <x v="5"/>
    <x v="5"/>
    <x v="4"/>
    <x v="4"/>
    <x v="4"/>
    <x v="0"/>
    <x v="0"/>
  </r>
  <r>
    <x v="7"/>
    <x v="2"/>
    <x v="2"/>
    <x v="6"/>
    <x v="3"/>
    <x v="58"/>
    <x v="3"/>
    <x v="9"/>
    <x v="2"/>
    <x v="3"/>
    <x v="5"/>
    <x v="5"/>
    <x v="4"/>
    <x v="4"/>
    <x v="4"/>
    <x v="0"/>
    <x v="0"/>
  </r>
  <r>
    <x v="7"/>
    <x v="2"/>
    <x v="2"/>
    <x v="6"/>
    <x v="3"/>
    <x v="59"/>
    <x v="3"/>
    <x v="9"/>
    <x v="2"/>
    <x v="3"/>
    <x v="5"/>
    <x v="5"/>
    <x v="4"/>
    <x v="4"/>
    <x v="4"/>
    <x v="0"/>
    <x v="0"/>
  </r>
  <r>
    <x v="7"/>
    <x v="2"/>
    <x v="2"/>
    <x v="6"/>
    <x v="3"/>
    <x v="60"/>
    <x v="3"/>
    <x v="9"/>
    <x v="2"/>
    <x v="3"/>
    <x v="5"/>
    <x v="5"/>
    <x v="4"/>
    <x v="4"/>
    <x v="4"/>
    <x v="0"/>
    <x v="0"/>
  </r>
  <r>
    <x v="7"/>
    <x v="2"/>
    <x v="2"/>
    <x v="6"/>
    <x v="3"/>
    <x v="61"/>
    <x v="3"/>
    <x v="9"/>
    <x v="2"/>
    <x v="3"/>
    <x v="5"/>
    <x v="5"/>
    <x v="4"/>
    <x v="4"/>
    <x v="4"/>
    <x v="0"/>
    <x v="0"/>
  </r>
  <r>
    <x v="7"/>
    <x v="2"/>
    <x v="2"/>
    <x v="6"/>
    <x v="3"/>
    <x v="62"/>
    <x v="3"/>
    <x v="9"/>
    <x v="2"/>
    <x v="3"/>
    <x v="5"/>
    <x v="5"/>
    <x v="4"/>
    <x v="4"/>
    <x v="4"/>
    <x v="0"/>
    <x v="0"/>
  </r>
  <r>
    <x v="7"/>
    <x v="2"/>
    <x v="2"/>
    <x v="6"/>
    <x v="3"/>
    <x v="63"/>
    <x v="3"/>
    <x v="10"/>
    <x v="2"/>
    <x v="3"/>
    <x v="5"/>
    <x v="5"/>
    <x v="4"/>
    <x v="4"/>
    <x v="4"/>
    <x v="0"/>
    <x v="0"/>
  </r>
  <r>
    <x v="7"/>
    <x v="2"/>
    <x v="2"/>
    <x v="6"/>
    <x v="3"/>
    <x v="64"/>
    <x v="3"/>
    <x v="10"/>
    <x v="2"/>
    <x v="3"/>
    <x v="5"/>
    <x v="5"/>
    <x v="4"/>
    <x v="4"/>
    <x v="4"/>
    <x v="0"/>
    <x v="0"/>
  </r>
  <r>
    <x v="7"/>
    <x v="2"/>
    <x v="2"/>
    <x v="6"/>
    <x v="3"/>
    <x v="65"/>
    <x v="3"/>
    <x v="10"/>
    <x v="2"/>
    <x v="3"/>
    <x v="5"/>
    <x v="5"/>
    <x v="4"/>
    <x v="4"/>
    <x v="4"/>
    <x v="0"/>
    <x v="0"/>
  </r>
  <r>
    <x v="7"/>
    <x v="2"/>
    <x v="2"/>
    <x v="6"/>
    <x v="3"/>
    <x v="66"/>
    <x v="3"/>
    <x v="10"/>
    <x v="2"/>
    <x v="3"/>
    <x v="5"/>
    <x v="5"/>
    <x v="4"/>
    <x v="4"/>
    <x v="4"/>
    <x v="0"/>
    <x v="0"/>
  </r>
  <r>
    <x v="7"/>
    <x v="2"/>
    <x v="2"/>
    <x v="6"/>
    <x v="3"/>
    <x v="67"/>
    <x v="3"/>
    <x v="10"/>
    <x v="2"/>
    <x v="3"/>
    <x v="5"/>
    <x v="5"/>
    <x v="4"/>
    <x v="4"/>
    <x v="4"/>
    <x v="0"/>
    <x v="0"/>
  </r>
  <r>
    <x v="7"/>
    <x v="2"/>
    <x v="2"/>
    <x v="6"/>
    <x v="3"/>
    <x v="68"/>
    <x v="3"/>
    <x v="10"/>
    <x v="2"/>
    <x v="3"/>
    <x v="5"/>
    <x v="5"/>
    <x v="4"/>
    <x v="4"/>
    <x v="4"/>
    <x v="0"/>
    <x v="0"/>
  </r>
  <r>
    <x v="7"/>
    <x v="2"/>
    <x v="2"/>
    <x v="6"/>
    <x v="3"/>
    <x v="69"/>
    <x v="3"/>
    <x v="10"/>
    <x v="2"/>
    <x v="3"/>
    <x v="5"/>
    <x v="5"/>
    <x v="4"/>
    <x v="4"/>
    <x v="4"/>
    <x v="0"/>
    <x v="0"/>
  </r>
  <r>
    <x v="7"/>
    <x v="2"/>
    <x v="2"/>
    <x v="6"/>
    <x v="3"/>
    <x v="70"/>
    <x v="3"/>
    <x v="10"/>
    <x v="2"/>
    <x v="3"/>
    <x v="5"/>
    <x v="5"/>
    <x v="4"/>
    <x v="4"/>
    <x v="4"/>
    <x v="0"/>
    <x v="0"/>
  </r>
  <r>
    <x v="7"/>
    <x v="2"/>
    <x v="2"/>
    <x v="6"/>
    <x v="3"/>
    <x v="71"/>
    <x v="3"/>
    <x v="11"/>
    <x v="2"/>
    <x v="3"/>
    <x v="5"/>
    <x v="5"/>
    <x v="4"/>
    <x v="4"/>
    <x v="4"/>
    <x v="0"/>
    <x v="0"/>
  </r>
  <r>
    <x v="7"/>
    <x v="2"/>
    <x v="2"/>
    <x v="6"/>
    <x v="3"/>
    <x v="72"/>
    <x v="3"/>
    <x v="11"/>
    <x v="2"/>
    <x v="3"/>
    <x v="5"/>
    <x v="5"/>
    <x v="4"/>
    <x v="4"/>
    <x v="4"/>
    <x v="0"/>
    <x v="0"/>
  </r>
  <r>
    <x v="7"/>
    <x v="2"/>
    <x v="2"/>
    <x v="6"/>
    <x v="3"/>
    <x v="73"/>
    <x v="3"/>
    <x v="11"/>
    <x v="2"/>
    <x v="3"/>
    <x v="5"/>
    <x v="5"/>
    <x v="4"/>
    <x v="4"/>
    <x v="4"/>
    <x v="0"/>
    <x v="0"/>
  </r>
  <r>
    <x v="7"/>
    <x v="2"/>
    <x v="2"/>
    <x v="6"/>
    <x v="3"/>
    <x v="74"/>
    <x v="3"/>
    <x v="11"/>
    <x v="2"/>
    <x v="3"/>
    <x v="5"/>
    <x v="5"/>
    <x v="4"/>
    <x v="4"/>
    <x v="4"/>
    <x v="0"/>
    <x v="0"/>
  </r>
  <r>
    <x v="7"/>
    <x v="2"/>
    <x v="2"/>
    <x v="6"/>
    <x v="3"/>
    <x v="75"/>
    <x v="3"/>
    <x v="11"/>
    <x v="2"/>
    <x v="3"/>
    <x v="5"/>
    <x v="5"/>
    <x v="4"/>
    <x v="4"/>
    <x v="4"/>
    <x v="0"/>
    <x v="0"/>
  </r>
  <r>
    <x v="7"/>
    <x v="2"/>
    <x v="2"/>
    <x v="6"/>
    <x v="3"/>
    <x v="76"/>
    <x v="3"/>
    <x v="11"/>
    <x v="2"/>
    <x v="3"/>
    <x v="5"/>
    <x v="5"/>
    <x v="4"/>
    <x v="4"/>
    <x v="4"/>
    <x v="0"/>
    <x v="0"/>
  </r>
  <r>
    <x v="7"/>
    <x v="2"/>
    <x v="2"/>
    <x v="6"/>
    <x v="3"/>
    <x v="77"/>
    <x v="3"/>
    <x v="11"/>
    <x v="2"/>
    <x v="3"/>
    <x v="5"/>
    <x v="5"/>
    <x v="4"/>
    <x v="4"/>
    <x v="4"/>
    <x v="0"/>
    <x v="0"/>
  </r>
  <r>
    <x v="7"/>
    <x v="2"/>
    <x v="2"/>
    <x v="6"/>
    <x v="3"/>
    <x v="78"/>
    <x v="3"/>
    <x v="11"/>
    <x v="2"/>
    <x v="3"/>
    <x v="5"/>
    <x v="5"/>
    <x v="4"/>
    <x v="4"/>
    <x v="4"/>
    <x v="0"/>
    <x v="0"/>
  </r>
  <r>
    <x v="7"/>
    <x v="2"/>
    <x v="2"/>
    <x v="6"/>
    <x v="3"/>
    <x v="79"/>
    <x v="3"/>
    <x v="12"/>
    <x v="2"/>
    <x v="3"/>
    <x v="5"/>
    <x v="5"/>
    <x v="4"/>
    <x v="4"/>
    <x v="4"/>
    <x v="0"/>
    <x v="0"/>
  </r>
  <r>
    <x v="7"/>
    <x v="2"/>
    <x v="2"/>
    <x v="6"/>
    <x v="3"/>
    <x v="80"/>
    <x v="3"/>
    <x v="12"/>
    <x v="2"/>
    <x v="3"/>
    <x v="5"/>
    <x v="5"/>
    <x v="4"/>
    <x v="4"/>
    <x v="4"/>
    <x v="0"/>
    <x v="0"/>
  </r>
  <r>
    <x v="7"/>
    <x v="2"/>
    <x v="2"/>
    <x v="6"/>
    <x v="3"/>
    <x v="81"/>
    <x v="3"/>
    <x v="12"/>
    <x v="2"/>
    <x v="3"/>
    <x v="5"/>
    <x v="5"/>
    <x v="4"/>
    <x v="4"/>
    <x v="4"/>
    <x v="0"/>
    <x v="0"/>
  </r>
  <r>
    <x v="7"/>
    <x v="2"/>
    <x v="2"/>
    <x v="6"/>
    <x v="3"/>
    <x v="82"/>
    <x v="3"/>
    <x v="12"/>
    <x v="2"/>
    <x v="3"/>
    <x v="5"/>
    <x v="5"/>
    <x v="4"/>
    <x v="4"/>
    <x v="4"/>
    <x v="0"/>
    <x v="0"/>
  </r>
  <r>
    <x v="7"/>
    <x v="2"/>
    <x v="2"/>
    <x v="6"/>
    <x v="3"/>
    <x v="83"/>
    <x v="3"/>
    <x v="12"/>
    <x v="2"/>
    <x v="3"/>
    <x v="5"/>
    <x v="5"/>
    <x v="4"/>
    <x v="4"/>
    <x v="4"/>
    <x v="0"/>
    <x v="0"/>
  </r>
  <r>
    <x v="7"/>
    <x v="2"/>
    <x v="2"/>
    <x v="6"/>
    <x v="3"/>
    <x v="84"/>
    <x v="3"/>
    <x v="12"/>
    <x v="2"/>
    <x v="3"/>
    <x v="5"/>
    <x v="5"/>
    <x v="4"/>
    <x v="4"/>
    <x v="4"/>
    <x v="0"/>
    <x v="0"/>
  </r>
  <r>
    <x v="7"/>
    <x v="2"/>
    <x v="2"/>
    <x v="6"/>
    <x v="3"/>
    <x v="85"/>
    <x v="3"/>
    <x v="12"/>
    <x v="2"/>
    <x v="3"/>
    <x v="5"/>
    <x v="5"/>
    <x v="4"/>
    <x v="4"/>
    <x v="4"/>
    <x v="0"/>
    <x v="0"/>
  </r>
  <r>
    <x v="7"/>
    <x v="2"/>
    <x v="2"/>
    <x v="6"/>
    <x v="3"/>
    <x v="86"/>
    <x v="3"/>
    <x v="12"/>
    <x v="2"/>
    <x v="3"/>
    <x v="5"/>
    <x v="5"/>
    <x v="4"/>
    <x v="4"/>
    <x v="4"/>
    <x v="0"/>
    <x v="0"/>
  </r>
  <r>
    <x v="7"/>
    <x v="2"/>
    <x v="2"/>
    <x v="6"/>
    <x v="3"/>
    <x v="87"/>
    <x v="3"/>
    <x v="13"/>
    <x v="2"/>
    <x v="3"/>
    <x v="5"/>
    <x v="5"/>
    <x v="4"/>
    <x v="4"/>
    <x v="4"/>
    <x v="0"/>
    <x v="0"/>
  </r>
  <r>
    <x v="7"/>
    <x v="2"/>
    <x v="2"/>
    <x v="6"/>
    <x v="3"/>
    <x v="88"/>
    <x v="3"/>
    <x v="13"/>
    <x v="2"/>
    <x v="3"/>
    <x v="5"/>
    <x v="5"/>
    <x v="4"/>
    <x v="4"/>
    <x v="4"/>
    <x v="0"/>
    <x v="0"/>
  </r>
  <r>
    <x v="7"/>
    <x v="2"/>
    <x v="2"/>
    <x v="6"/>
    <x v="3"/>
    <x v="89"/>
    <x v="3"/>
    <x v="13"/>
    <x v="2"/>
    <x v="3"/>
    <x v="5"/>
    <x v="5"/>
    <x v="4"/>
    <x v="4"/>
    <x v="4"/>
    <x v="0"/>
    <x v="0"/>
  </r>
  <r>
    <x v="7"/>
    <x v="2"/>
    <x v="2"/>
    <x v="6"/>
    <x v="3"/>
    <x v="90"/>
    <x v="3"/>
    <x v="13"/>
    <x v="2"/>
    <x v="3"/>
    <x v="5"/>
    <x v="5"/>
    <x v="4"/>
    <x v="4"/>
    <x v="4"/>
    <x v="0"/>
    <x v="0"/>
  </r>
  <r>
    <x v="7"/>
    <x v="2"/>
    <x v="2"/>
    <x v="6"/>
    <x v="3"/>
    <x v="91"/>
    <x v="3"/>
    <x v="13"/>
    <x v="2"/>
    <x v="3"/>
    <x v="5"/>
    <x v="5"/>
    <x v="4"/>
    <x v="4"/>
    <x v="4"/>
    <x v="0"/>
    <x v="0"/>
  </r>
  <r>
    <x v="7"/>
    <x v="2"/>
    <x v="2"/>
    <x v="6"/>
    <x v="3"/>
    <x v="92"/>
    <x v="3"/>
    <x v="13"/>
    <x v="2"/>
    <x v="3"/>
    <x v="5"/>
    <x v="5"/>
    <x v="4"/>
    <x v="4"/>
    <x v="4"/>
    <x v="0"/>
    <x v="0"/>
  </r>
  <r>
    <x v="7"/>
    <x v="2"/>
    <x v="2"/>
    <x v="6"/>
    <x v="3"/>
    <x v="93"/>
    <x v="3"/>
    <x v="13"/>
    <x v="2"/>
    <x v="3"/>
    <x v="5"/>
    <x v="5"/>
    <x v="4"/>
    <x v="4"/>
    <x v="4"/>
    <x v="0"/>
    <x v="0"/>
  </r>
  <r>
    <x v="7"/>
    <x v="2"/>
    <x v="2"/>
    <x v="6"/>
    <x v="3"/>
    <x v="94"/>
    <x v="3"/>
    <x v="13"/>
    <x v="2"/>
    <x v="3"/>
    <x v="5"/>
    <x v="5"/>
    <x v="4"/>
    <x v="4"/>
    <x v="4"/>
    <x v="0"/>
    <x v="0"/>
  </r>
  <r>
    <x v="7"/>
    <x v="2"/>
    <x v="2"/>
    <x v="6"/>
    <x v="3"/>
    <x v="95"/>
    <x v="3"/>
    <x v="14"/>
    <x v="2"/>
    <x v="3"/>
    <x v="5"/>
    <x v="5"/>
    <x v="4"/>
    <x v="4"/>
    <x v="4"/>
    <x v="0"/>
    <x v="0"/>
  </r>
  <r>
    <x v="7"/>
    <x v="2"/>
    <x v="2"/>
    <x v="6"/>
    <x v="3"/>
    <x v="96"/>
    <x v="3"/>
    <x v="14"/>
    <x v="2"/>
    <x v="3"/>
    <x v="5"/>
    <x v="5"/>
    <x v="4"/>
    <x v="4"/>
    <x v="4"/>
    <x v="0"/>
    <x v="0"/>
  </r>
  <r>
    <x v="7"/>
    <x v="2"/>
    <x v="2"/>
    <x v="6"/>
    <x v="3"/>
    <x v="97"/>
    <x v="3"/>
    <x v="14"/>
    <x v="2"/>
    <x v="3"/>
    <x v="5"/>
    <x v="5"/>
    <x v="4"/>
    <x v="4"/>
    <x v="4"/>
    <x v="0"/>
    <x v="0"/>
  </r>
  <r>
    <x v="7"/>
    <x v="2"/>
    <x v="2"/>
    <x v="6"/>
    <x v="3"/>
    <x v="98"/>
    <x v="3"/>
    <x v="14"/>
    <x v="2"/>
    <x v="3"/>
    <x v="5"/>
    <x v="5"/>
    <x v="4"/>
    <x v="4"/>
    <x v="4"/>
    <x v="0"/>
    <x v="0"/>
  </r>
  <r>
    <x v="7"/>
    <x v="2"/>
    <x v="2"/>
    <x v="6"/>
    <x v="3"/>
    <x v="99"/>
    <x v="3"/>
    <x v="14"/>
    <x v="2"/>
    <x v="3"/>
    <x v="5"/>
    <x v="5"/>
    <x v="4"/>
    <x v="4"/>
    <x v="4"/>
    <x v="0"/>
    <x v="0"/>
  </r>
  <r>
    <x v="7"/>
    <x v="2"/>
    <x v="2"/>
    <x v="6"/>
    <x v="3"/>
    <x v="100"/>
    <x v="3"/>
    <x v="14"/>
    <x v="2"/>
    <x v="3"/>
    <x v="5"/>
    <x v="5"/>
    <x v="4"/>
    <x v="4"/>
    <x v="4"/>
    <x v="0"/>
    <x v="0"/>
  </r>
  <r>
    <x v="7"/>
    <x v="2"/>
    <x v="2"/>
    <x v="6"/>
    <x v="3"/>
    <x v="101"/>
    <x v="3"/>
    <x v="14"/>
    <x v="2"/>
    <x v="3"/>
    <x v="5"/>
    <x v="5"/>
    <x v="4"/>
    <x v="4"/>
    <x v="4"/>
    <x v="0"/>
    <x v="0"/>
  </r>
  <r>
    <x v="7"/>
    <x v="2"/>
    <x v="2"/>
    <x v="6"/>
    <x v="3"/>
    <x v="102"/>
    <x v="3"/>
    <x v="14"/>
    <x v="2"/>
    <x v="3"/>
    <x v="5"/>
    <x v="5"/>
    <x v="4"/>
    <x v="4"/>
    <x v="4"/>
    <x v="0"/>
    <x v="0"/>
  </r>
  <r>
    <x v="7"/>
    <x v="2"/>
    <x v="2"/>
    <x v="6"/>
    <x v="3"/>
    <x v="103"/>
    <x v="3"/>
    <x v="15"/>
    <x v="2"/>
    <x v="3"/>
    <x v="5"/>
    <x v="5"/>
    <x v="4"/>
    <x v="4"/>
    <x v="4"/>
    <x v="0"/>
    <x v="0"/>
  </r>
  <r>
    <x v="7"/>
    <x v="2"/>
    <x v="2"/>
    <x v="6"/>
    <x v="3"/>
    <x v="104"/>
    <x v="3"/>
    <x v="15"/>
    <x v="2"/>
    <x v="3"/>
    <x v="5"/>
    <x v="5"/>
    <x v="4"/>
    <x v="4"/>
    <x v="4"/>
    <x v="0"/>
    <x v="0"/>
  </r>
  <r>
    <x v="7"/>
    <x v="2"/>
    <x v="2"/>
    <x v="6"/>
    <x v="3"/>
    <x v="105"/>
    <x v="3"/>
    <x v="15"/>
    <x v="2"/>
    <x v="3"/>
    <x v="5"/>
    <x v="5"/>
    <x v="4"/>
    <x v="4"/>
    <x v="4"/>
    <x v="0"/>
    <x v="0"/>
  </r>
  <r>
    <x v="7"/>
    <x v="2"/>
    <x v="2"/>
    <x v="6"/>
    <x v="3"/>
    <x v="106"/>
    <x v="3"/>
    <x v="15"/>
    <x v="2"/>
    <x v="3"/>
    <x v="5"/>
    <x v="5"/>
    <x v="4"/>
    <x v="4"/>
    <x v="4"/>
    <x v="0"/>
    <x v="0"/>
  </r>
  <r>
    <x v="7"/>
    <x v="2"/>
    <x v="2"/>
    <x v="6"/>
    <x v="3"/>
    <x v="107"/>
    <x v="3"/>
    <x v="15"/>
    <x v="2"/>
    <x v="3"/>
    <x v="5"/>
    <x v="5"/>
    <x v="4"/>
    <x v="4"/>
    <x v="4"/>
    <x v="0"/>
    <x v="0"/>
  </r>
  <r>
    <x v="7"/>
    <x v="2"/>
    <x v="2"/>
    <x v="6"/>
    <x v="3"/>
    <x v="108"/>
    <x v="3"/>
    <x v="15"/>
    <x v="2"/>
    <x v="3"/>
    <x v="5"/>
    <x v="5"/>
    <x v="4"/>
    <x v="4"/>
    <x v="4"/>
    <x v="0"/>
    <x v="0"/>
  </r>
  <r>
    <x v="7"/>
    <x v="2"/>
    <x v="2"/>
    <x v="6"/>
    <x v="3"/>
    <x v="109"/>
    <x v="3"/>
    <x v="15"/>
    <x v="2"/>
    <x v="3"/>
    <x v="5"/>
    <x v="5"/>
    <x v="4"/>
    <x v="4"/>
    <x v="4"/>
    <x v="0"/>
    <x v="0"/>
  </r>
  <r>
    <x v="7"/>
    <x v="2"/>
    <x v="2"/>
    <x v="6"/>
    <x v="3"/>
    <x v="110"/>
    <x v="3"/>
    <x v="15"/>
    <x v="2"/>
    <x v="3"/>
    <x v="5"/>
    <x v="5"/>
    <x v="4"/>
    <x v="4"/>
    <x v="4"/>
    <x v="0"/>
    <x v="0"/>
  </r>
  <r>
    <x v="7"/>
    <x v="2"/>
    <x v="2"/>
    <x v="6"/>
    <x v="3"/>
    <x v="111"/>
    <x v="3"/>
    <x v="16"/>
    <x v="2"/>
    <x v="3"/>
    <x v="5"/>
    <x v="5"/>
    <x v="4"/>
    <x v="4"/>
    <x v="4"/>
    <x v="0"/>
    <x v="0"/>
  </r>
  <r>
    <x v="7"/>
    <x v="2"/>
    <x v="2"/>
    <x v="6"/>
    <x v="3"/>
    <x v="112"/>
    <x v="3"/>
    <x v="16"/>
    <x v="2"/>
    <x v="3"/>
    <x v="5"/>
    <x v="5"/>
    <x v="4"/>
    <x v="4"/>
    <x v="4"/>
    <x v="0"/>
    <x v="0"/>
  </r>
  <r>
    <x v="7"/>
    <x v="2"/>
    <x v="2"/>
    <x v="6"/>
    <x v="3"/>
    <x v="113"/>
    <x v="3"/>
    <x v="16"/>
    <x v="2"/>
    <x v="3"/>
    <x v="5"/>
    <x v="5"/>
    <x v="4"/>
    <x v="4"/>
    <x v="4"/>
    <x v="0"/>
    <x v="0"/>
  </r>
  <r>
    <x v="7"/>
    <x v="2"/>
    <x v="2"/>
    <x v="6"/>
    <x v="3"/>
    <x v="114"/>
    <x v="3"/>
    <x v="16"/>
    <x v="2"/>
    <x v="3"/>
    <x v="5"/>
    <x v="5"/>
    <x v="4"/>
    <x v="4"/>
    <x v="4"/>
    <x v="0"/>
    <x v="0"/>
  </r>
  <r>
    <x v="7"/>
    <x v="2"/>
    <x v="2"/>
    <x v="6"/>
    <x v="3"/>
    <x v="115"/>
    <x v="3"/>
    <x v="16"/>
    <x v="2"/>
    <x v="3"/>
    <x v="5"/>
    <x v="5"/>
    <x v="4"/>
    <x v="4"/>
    <x v="4"/>
    <x v="0"/>
    <x v="0"/>
  </r>
  <r>
    <x v="7"/>
    <x v="2"/>
    <x v="2"/>
    <x v="6"/>
    <x v="3"/>
    <x v="116"/>
    <x v="3"/>
    <x v="16"/>
    <x v="2"/>
    <x v="3"/>
    <x v="5"/>
    <x v="5"/>
    <x v="4"/>
    <x v="4"/>
    <x v="4"/>
    <x v="0"/>
    <x v="0"/>
  </r>
  <r>
    <x v="7"/>
    <x v="2"/>
    <x v="2"/>
    <x v="6"/>
    <x v="3"/>
    <x v="117"/>
    <x v="3"/>
    <x v="16"/>
    <x v="2"/>
    <x v="3"/>
    <x v="5"/>
    <x v="5"/>
    <x v="4"/>
    <x v="4"/>
    <x v="4"/>
    <x v="0"/>
    <x v="0"/>
  </r>
  <r>
    <x v="7"/>
    <x v="2"/>
    <x v="2"/>
    <x v="6"/>
    <x v="3"/>
    <x v="118"/>
    <x v="3"/>
    <x v="16"/>
    <x v="2"/>
    <x v="3"/>
    <x v="5"/>
    <x v="5"/>
    <x v="4"/>
    <x v="4"/>
    <x v="4"/>
    <x v="0"/>
    <x v="0"/>
  </r>
  <r>
    <x v="7"/>
    <x v="2"/>
    <x v="2"/>
    <x v="6"/>
    <x v="3"/>
    <x v="119"/>
    <x v="3"/>
    <x v="17"/>
    <x v="2"/>
    <x v="3"/>
    <x v="5"/>
    <x v="5"/>
    <x v="4"/>
    <x v="4"/>
    <x v="4"/>
    <x v="0"/>
    <x v="0"/>
  </r>
  <r>
    <x v="7"/>
    <x v="2"/>
    <x v="2"/>
    <x v="6"/>
    <x v="3"/>
    <x v="120"/>
    <x v="3"/>
    <x v="17"/>
    <x v="2"/>
    <x v="3"/>
    <x v="5"/>
    <x v="5"/>
    <x v="4"/>
    <x v="4"/>
    <x v="4"/>
    <x v="0"/>
    <x v="0"/>
  </r>
  <r>
    <x v="7"/>
    <x v="2"/>
    <x v="2"/>
    <x v="6"/>
    <x v="3"/>
    <x v="121"/>
    <x v="3"/>
    <x v="17"/>
    <x v="2"/>
    <x v="3"/>
    <x v="5"/>
    <x v="5"/>
    <x v="4"/>
    <x v="4"/>
    <x v="4"/>
    <x v="0"/>
    <x v="0"/>
  </r>
  <r>
    <x v="7"/>
    <x v="2"/>
    <x v="2"/>
    <x v="6"/>
    <x v="3"/>
    <x v="122"/>
    <x v="3"/>
    <x v="17"/>
    <x v="2"/>
    <x v="3"/>
    <x v="5"/>
    <x v="5"/>
    <x v="4"/>
    <x v="4"/>
    <x v="4"/>
    <x v="0"/>
    <x v="0"/>
  </r>
  <r>
    <x v="7"/>
    <x v="2"/>
    <x v="2"/>
    <x v="6"/>
    <x v="3"/>
    <x v="123"/>
    <x v="3"/>
    <x v="17"/>
    <x v="2"/>
    <x v="3"/>
    <x v="5"/>
    <x v="5"/>
    <x v="4"/>
    <x v="4"/>
    <x v="4"/>
    <x v="0"/>
    <x v="0"/>
  </r>
  <r>
    <x v="7"/>
    <x v="2"/>
    <x v="2"/>
    <x v="6"/>
    <x v="3"/>
    <x v="124"/>
    <x v="3"/>
    <x v="17"/>
    <x v="2"/>
    <x v="3"/>
    <x v="5"/>
    <x v="5"/>
    <x v="4"/>
    <x v="4"/>
    <x v="4"/>
    <x v="0"/>
    <x v="0"/>
  </r>
  <r>
    <x v="7"/>
    <x v="2"/>
    <x v="2"/>
    <x v="6"/>
    <x v="3"/>
    <x v="125"/>
    <x v="3"/>
    <x v="17"/>
    <x v="2"/>
    <x v="3"/>
    <x v="5"/>
    <x v="5"/>
    <x v="4"/>
    <x v="4"/>
    <x v="4"/>
    <x v="0"/>
    <x v="0"/>
  </r>
  <r>
    <x v="7"/>
    <x v="2"/>
    <x v="2"/>
    <x v="6"/>
    <x v="3"/>
    <x v="126"/>
    <x v="3"/>
    <x v="17"/>
    <x v="2"/>
    <x v="3"/>
    <x v="5"/>
    <x v="5"/>
    <x v="4"/>
    <x v="4"/>
    <x v="4"/>
    <x v="0"/>
    <x v="0"/>
  </r>
  <r>
    <x v="7"/>
    <x v="2"/>
    <x v="2"/>
    <x v="6"/>
    <x v="3"/>
    <x v="127"/>
    <x v="3"/>
    <x v="18"/>
    <x v="2"/>
    <x v="3"/>
    <x v="5"/>
    <x v="5"/>
    <x v="4"/>
    <x v="4"/>
    <x v="4"/>
    <x v="0"/>
    <x v="0"/>
  </r>
  <r>
    <x v="7"/>
    <x v="2"/>
    <x v="2"/>
    <x v="6"/>
    <x v="3"/>
    <x v="128"/>
    <x v="3"/>
    <x v="18"/>
    <x v="2"/>
    <x v="3"/>
    <x v="5"/>
    <x v="5"/>
    <x v="4"/>
    <x v="4"/>
    <x v="4"/>
    <x v="0"/>
    <x v="0"/>
  </r>
  <r>
    <x v="7"/>
    <x v="2"/>
    <x v="2"/>
    <x v="6"/>
    <x v="3"/>
    <x v="129"/>
    <x v="3"/>
    <x v="18"/>
    <x v="2"/>
    <x v="3"/>
    <x v="5"/>
    <x v="5"/>
    <x v="4"/>
    <x v="4"/>
    <x v="4"/>
    <x v="0"/>
    <x v="0"/>
  </r>
  <r>
    <x v="7"/>
    <x v="2"/>
    <x v="2"/>
    <x v="6"/>
    <x v="3"/>
    <x v="130"/>
    <x v="3"/>
    <x v="18"/>
    <x v="2"/>
    <x v="3"/>
    <x v="5"/>
    <x v="5"/>
    <x v="4"/>
    <x v="4"/>
    <x v="4"/>
    <x v="0"/>
    <x v="0"/>
  </r>
  <r>
    <x v="7"/>
    <x v="2"/>
    <x v="2"/>
    <x v="6"/>
    <x v="3"/>
    <x v="131"/>
    <x v="3"/>
    <x v="18"/>
    <x v="2"/>
    <x v="3"/>
    <x v="5"/>
    <x v="5"/>
    <x v="4"/>
    <x v="4"/>
    <x v="4"/>
    <x v="0"/>
    <x v="0"/>
  </r>
  <r>
    <x v="7"/>
    <x v="2"/>
    <x v="2"/>
    <x v="6"/>
    <x v="3"/>
    <x v="132"/>
    <x v="3"/>
    <x v="18"/>
    <x v="2"/>
    <x v="3"/>
    <x v="5"/>
    <x v="5"/>
    <x v="4"/>
    <x v="4"/>
    <x v="4"/>
    <x v="0"/>
    <x v="0"/>
  </r>
  <r>
    <x v="7"/>
    <x v="2"/>
    <x v="2"/>
    <x v="6"/>
    <x v="3"/>
    <x v="133"/>
    <x v="3"/>
    <x v="18"/>
    <x v="2"/>
    <x v="3"/>
    <x v="5"/>
    <x v="5"/>
    <x v="4"/>
    <x v="4"/>
    <x v="4"/>
    <x v="0"/>
    <x v="0"/>
  </r>
  <r>
    <x v="7"/>
    <x v="2"/>
    <x v="2"/>
    <x v="6"/>
    <x v="3"/>
    <x v="134"/>
    <x v="3"/>
    <x v="18"/>
    <x v="2"/>
    <x v="3"/>
    <x v="5"/>
    <x v="5"/>
    <x v="4"/>
    <x v="4"/>
    <x v="4"/>
    <x v="0"/>
    <x v="0"/>
  </r>
  <r>
    <x v="7"/>
    <x v="2"/>
    <x v="2"/>
    <x v="6"/>
    <x v="3"/>
    <x v="135"/>
    <x v="3"/>
    <x v="19"/>
    <x v="2"/>
    <x v="3"/>
    <x v="5"/>
    <x v="5"/>
    <x v="4"/>
    <x v="4"/>
    <x v="4"/>
    <x v="0"/>
    <x v="0"/>
  </r>
  <r>
    <x v="7"/>
    <x v="2"/>
    <x v="2"/>
    <x v="6"/>
    <x v="3"/>
    <x v="136"/>
    <x v="3"/>
    <x v="19"/>
    <x v="2"/>
    <x v="3"/>
    <x v="5"/>
    <x v="5"/>
    <x v="4"/>
    <x v="4"/>
    <x v="4"/>
    <x v="0"/>
    <x v="0"/>
  </r>
  <r>
    <x v="7"/>
    <x v="2"/>
    <x v="2"/>
    <x v="6"/>
    <x v="3"/>
    <x v="137"/>
    <x v="3"/>
    <x v="19"/>
    <x v="2"/>
    <x v="3"/>
    <x v="5"/>
    <x v="5"/>
    <x v="4"/>
    <x v="4"/>
    <x v="4"/>
    <x v="0"/>
    <x v="0"/>
  </r>
  <r>
    <x v="7"/>
    <x v="2"/>
    <x v="2"/>
    <x v="6"/>
    <x v="3"/>
    <x v="138"/>
    <x v="3"/>
    <x v="19"/>
    <x v="2"/>
    <x v="3"/>
    <x v="5"/>
    <x v="5"/>
    <x v="4"/>
    <x v="4"/>
    <x v="4"/>
    <x v="0"/>
    <x v="0"/>
  </r>
  <r>
    <x v="7"/>
    <x v="2"/>
    <x v="2"/>
    <x v="6"/>
    <x v="3"/>
    <x v="139"/>
    <x v="3"/>
    <x v="19"/>
    <x v="2"/>
    <x v="3"/>
    <x v="5"/>
    <x v="5"/>
    <x v="4"/>
    <x v="4"/>
    <x v="4"/>
    <x v="0"/>
    <x v="0"/>
  </r>
  <r>
    <x v="7"/>
    <x v="2"/>
    <x v="2"/>
    <x v="6"/>
    <x v="3"/>
    <x v="140"/>
    <x v="3"/>
    <x v="19"/>
    <x v="2"/>
    <x v="3"/>
    <x v="5"/>
    <x v="5"/>
    <x v="4"/>
    <x v="4"/>
    <x v="4"/>
    <x v="0"/>
    <x v="0"/>
  </r>
  <r>
    <x v="7"/>
    <x v="2"/>
    <x v="2"/>
    <x v="6"/>
    <x v="3"/>
    <x v="141"/>
    <x v="3"/>
    <x v="19"/>
    <x v="2"/>
    <x v="3"/>
    <x v="5"/>
    <x v="5"/>
    <x v="4"/>
    <x v="4"/>
    <x v="4"/>
    <x v="0"/>
    <x v="0"/>
  </r>
  <r>
    <x v="7"/>
    <x v="2"/>
    <x v="2"/>
    <x v="6"/>
    <x v="3"/>
    <x v="142"/>
    <x v="3"/>
    <x v="19"/>
    <x v="2"/>
    <x v="3"/>
    <x v="5"/>
    <x v="5"/>
    <x v="4"/>
    <x v="4"/>
    <x v="4"/>
    <x v="0"/>
    <x v="0"/>
  </r>
  <r>
    <x v="7"/>
    <x v="2"/>
    <x v="2"/>
    <x v="6"/>
    <x v="3"/>
    <x v="143"/>
    <x v="3"/>
    <x v="20"/>
    <x v="2"/>
    <x v="3"/>
    <x v="5"/>
    <x v="5"/>
    <x v="4"/>
    <x v="4"/>
    <x v="4"/>
    <x v="0"/>
    <x v="0"/>
  </r>
  <r>
    <x v="7"/>
    <x v="2"/>
    <x v="2"/>
    <x v="6"/>
    <x v="3"/>
    <x v="144"/>
    <x v="3"/>
    <x v="20"/>
    <x v="2"/>
    <x v="3"/>
    <x v="5"/>
    <x v="5"/>
    <x v="4"/>
    <x v="4"/>
    <x v="4"/>
    <x v="0"/>
    <x v="0"/>
  </r>
  <r>
    <x v="7"/>
    <x v="2"/>
    <x v="2"/>
    <x v="6"/>
    <x v="3"/>
    <x v="145"/>
    <x v="3"/>
    <x v="20"/>
    <x v="2"/>
    <x v="3"/>
    <x v="5"/>
    <x v="5"/>
    <x v="4"/>
    <x v="4"/>
    <x v="4"/>
    <x v="0"/>
    <x v="0"/>
  </r>
  <r>
    <x v="7"/>
    <x v="2"/>
    <x v="2"/>
    <x v="6"/>
    <x v="3"/>
    <x v="146"/>
    <x v="3"/>
    <x v="20"/>
    <x v="2"/>
    <x v="3"/>
    <x v="5"/>
    <x v="5"/>
    <x v="4"/>
    <x v="4"/>
    <x v="4"/>
    <x v="0"/>
    <x v="0"/>
  </r>
  <r>
    <x v="7"/>
    <x v="2"/>
    <x v="2"/>
    <x v="6"/>
    <x v="3"/>
    <x v="147"/>
    <x v="3"/>
    <x v="20"/>
    <x v="2"/>
    <x v="3"/>
    <x v="5"/>
    <x v="5"/>
    <x v="4"/>
    <x v="4"/>
    <x v="4"/>
    <x v="0"/>
    <x v="0"/>
  </r>
  <r>
    <x v="7"/>
    <x v="2"/>
    <x v="2"/>
    <x v="6"/>
    <x v="3"/>
    <x v="148"/>
    <x v="3"/>
    <x v="20"/>
    <x v="2"/>
    <x v="3"/>
    <x v="5"/>
    <x v="5"/>
    <x v="4"/>
    <x v="4"/>
    <x v="4"/>
    <x v="0"/>
    <x v="0"/>
  </r>
  <r>
    <x v="7"/>
    <x v="2"/>
    <x v="2"/>
    <x v="6"/>
    <x v="3"/>
    <x v="149"/>
    <x v="3"/>
    <x v="20"/>
    <x v="2"/>
    <x v="3"/>
    <x v="5"/>
    <x v="5"/>
    <x v="4"/>
    <x v="4"/>
    <x v="4"/>
    <x v="0"/>
    <x v="0"/>
  </r>
  <r>
    <x v="7"/>
    <x v="2"/>
    <x v="2"/>
    <x v="6"/>
    <x v="3"/>
    <x v="150"/>
    <x v="3"/>
    <x v="20"/>
    <x v="2"/>
    <x v="3"/>
    <x v="5"/>
    <x v="5"/>
    <x v="4"/>
    <x v="4"/>
    <x v="4"/>
    <x v="0"/>
    <x v="0"/>
  </r>
  <r>
    <x v="7"/>
    <x v="2"/>
    <x v="2"/>
    <x v="6"/>
    <x v="3"/>
    <x v="151"/>
    <x v="3"/>
    <x v="21"/>
    <x v="2"/>
    <x v="3"/>
    <x v="5"/>
    <x v="5"/>
    <x v="4"/>
    <x v="4"/>
    <x v="4"/>
    <x v="0"/>
    <x v="0"/>
  </r>
  <r>
    <x v="7"/>
    <x v="2"/>
    <x v="2"/>
    <x v="6"/>
    <x v="3"/>
    <x v="152"/>
    <x v="3"/>
    <x v="21"/>
    <x v="2"/>
    <x v="3"/>
    <x v="5"/>
    <x v="5"/>
    <x v="4"/>
    <x v="4"/>
    <x v="4"/>
    <x v="0"/>
    <x v="0"/>
  </r>
  <r>
    <x v="7"/>
    <x v="2"/>
    <x v="2"/>
    <x v="6"/>
    <x v="3"/>
    <x v="153"/>
    <x v="3"/>
    <x v="21"/>
    <x v="2"/>
    <x v="3"/>
    <x v="5"/>
    <x v="5"/>
    <x v="4"/>
    <x v="4"/>
    <x v="4"/>
    <x v="0"/>
    <x v="0"/>
  </r>
  <r>
    <x v="7"/>
    <x v="2"/>
    <x v="2"/>
    <x v="6"/>
    <x v="3"/>
    <x v="154"/>
    <x v="3"/>
    <x v="21"/>
    <x v="2"/>
    <x v="3"/>
    <x v="5"/>
    <x v="5"/>
    <x v="4"/>
    <x v="4"/>
    <x v="4"/>
    <x v="0"/>
    <x v="0"/>
  </r>
  <r>
    <x v="7"/>
    <x v="2"/>
    <x v="2"/>
    <x v="6"/>
    <x v="3"/>
    <x v="155"/>
    <x v="3"/>
    <x v="21"/>
    <x v="2"/>
    <x v="3"/>
    <x v="5"/>
    <x v="5"/>
    <x v="4"/>
    <x v="4"/>
    <x v="4"/>
    <x v="0"/>
    <x v="0"/>
  </r>
  <r>
    <x v="7"/>
    <x v="2"/>
    <x v="2"/>
    <x v="6"/>
    <x v="3"/>
    <x v="156"/>
    <x v="3"/>
    <x v="21"/>
    <x v="2"/>
    <x v="3"/>
    <x v="5"/>
    <x v="5"/>
    <x v="4"/>
    <x v="4"/>
    <x v="4"/>
    <x v="0"/>
    <x v="0"/>
  </r>
  <r>
    <x v="7"/>
    <x v="2"/>
    <x v="2"/>
    <x v="6"/>
    <x v="3"/>
    <x v="157"/>
    <x v="3"/>
    <x v="21"/>
    <x v="2"/>
    <x v="3"/>
    <x v="5"/>
    <x v="5"/>
    <x v="4"/>
    <x v="4"/>
    <x v="4"/>
    <x v="0"/>
    <x v="0"/>
  </r>
  <r>
    <x v="7"/>
    <x v="2"/>
    <x v="2"/>
    <x v="6"/>
    <x v="3"/>
    <x v="158"/>
    <x v="3"/>
    <x v="21"/>
    <x v="2"/>
    <x v="3"/>
    <x v="5"/>
    <x v="5"/>
    <x v="4"/>
    <x v="4"/>
    <x v="4"/>
    <x v="0"/>
    <x v="0"/>
  </r>
  <r>
    <x v="7"/>
    <x v="2"/>
    <x v="2"/>
    <x v="6"/>
    <x v="3"/>
    <x v="159"/>
    <x v="3"/>
    <x v="22"/>
    <x v="2"/>
    <x v="3"/>
    <x v="5"/>
    <x v="5"/>
    <x v="4"/>
    <x v="4"/>
    <x v="4"/>
    <x v="0"/>
    <x v="0"/>
  </r>
  <r>
    <x v="7"/>
    <x v="2"/>
    <x v="2"/>
    <x v="6"/>
    <x v="3"/>
    <x v="160"/>
    <x v="3"/>
    <x v="22"/>
    <x v="2"/>
    <x v="3"/>
    <x v="5"/>
    <x v="5"/>
    <x v="4"/>
    <x v="4"/>
    <x v="4"/>
    <x v="0"/>
    <x v="0"/>
  </r>
  <r>
    <x v="7"/>
    <x v="2"/>
    <x v="2"/>
    <x v="6"/>
    <x v="3"/>
    <x v="161"/>
    <x v="3"/>
    <x v="22"/>
    <x v="2"/>
    <x v="3"/>
    <x v="5"/>
    <x v="5"/>
    <x v="4"/>
    <x v="4"/>
    <x v="4"/>
    <x v="0"/>
    <x v="0"/>
  </r>
  <r>
    <x v="7"/>
    <x v="2"/>
    <x v="2"/>
    <x v="6"/>
    <x v="3"/>
    <x v="162"/>
    <x v="3"/>
    <x v="22"/>
    <x v="2"/>
    <x v="3"/>
    <x v="5"/>
    <x v="5"/>
    <x v="4"/>
    <x v="4"/>
    <x v="4"/>
    <x v="0"/>
    <x v="0"/>
  </r>
  <r>
    <x v="7"/>
    <x v="2"/>
    <x v="2"/>
    <x v="6"/>
    <x v="3"/>
    <x v="163"/>
    <x v="3"/>
    <x v="22"/>
    <x v="2"/>
    <x v="3"/>
    <x v="5"/>
    <x v="5"/>
    <x v="4"/>
    <x v="4"/>
    <x v="4"/>
    <x v="0"/>
    <x v="0"/>
  </r>
  <r>
    <x v="7"/>
    <x v="2"/>
    <x v="2"/>
    <x v="6"/>
    <x v="3"/>
    <x v="164"/>
    <x v="3"/>
    <x v="22"/>
    <x v="2"/>
    <x v="3"/>
    <x v="5"/>
    <x v="5"/>
    <x v="4"/>
    <x v="4"/>
    <x v="4"/>
    <x v="0"/>
    <x v="0"/>
  </r>
  <r>
    <x v="7"/>
    <x v="2"/>
    <x v="2"/>
    <x v="6"/>
    <x v="3"/>
    <x v="165"/>
    <x v="3"/>
    <x v="22"/>
    <x v="2"/>
    <x v="3"/>
    <x v="5"/>
    <x v="5"/>
    <x v="4"/>
    <x v="4"/>
    <x v="4"/>
    <x v="0"/>
    <x v="0"/>
  </r>
  <r>
    <x v="7"/>
    <x v="2"/>
    <x v="2"/>
    <x v="6"/>
    <x v="3"/>
    <x v="166"/>
    <x v="3"/>
    <x v="22"/>
    <x v="2"/>
    <x v="3"/>
    <x v="5"/>
    <x v="5"/>
    <x v="4"/>
    <x v="4"/>
    <x v="4"/>
    <x v="0"/>
    <x v="0"/>
  </r>
  <r>
    <x v="7"/>
    <x v="2"/>
    <x v="2"/>
    <x v="6"/>
    <x v="3"/>
    <x v="167"/>
    <x v="3"/>
    <x v="23"/>
    <x v="2"/>
    <x v="3"/>
    <x v="5"/>
    <x v="5"/>
    <x v="4"/>
    <x v="4"/>
    <x v="4"/>
    <x v="0"/>
    <x v="0"/>
  </r>
  <r>
    <x v="7"/>
    <x v="2"/>
    <x v="2"/>
    <x v="6"/>
    <x v="3"/>
    <x v="168"/>
    <x v="3"/>
    <x v="23"/>
    <x v="2"/>
    <x v="3"/>
    <x v="5"/>
    <x v="5"/>
    <x v="4"/>
    <x v="4"/>
    <x v="4"/>
    <x v="0"/>
    <x v="0"/>
  </r>
  <r>
    <x v="7"/>
    <x v="2"/>
    <x v="2"/>
    <x v="6"/>
    <x v="3"/>
    <x v="169"/>
    <x v="3"/>
    <x v="23"/>
    <x v="2"/>
    <x v="3"/>
    <x v="5"/>
    <x v="5"/>
    <x v="4"/>
    <x v="4"/>
    <x v="4"/>
    <x v="0"/>
    <x v="0"/>
  </r>
  <r>
    <x v="7"/>
    <x v="2"/>
    <x v="2"/>
    <x v="6"/>
    <x v="3"/>
    <x v="170"/>
    <x v="3"/>
    <x v="23"/>
    <x v="2"/>
    <x v="3"/>
    <x v="5"/>
    <x v="5"/>
    <x v="4"/>
    <x v="4"/>
    <x v="4"/>
    <x v="0"/>
    <x v="0"/>
  </r>
  <r>
    <x v="7"/>
    <x v="2"/>
    <x v="2"/>
    <x v="6"/>
    <x v="3"/>
    <x v="171"/>
    <x v="3"/>
    <x v="23"/>
    <x v="2"/>
    <x v="3"/>
    <x v="5"/>
    <x v="5"/>
    <x v="4"/>
    <x v="4"/>
    <x v="4"/>
    <x v="0"/>
    <x v="0"/>
  </r>
  <r>
    <x v="7"/>
    <x v="2"/>
    <x v="2"/>
    <x v="6"/>
    <x v="3"/>
    <x v="172"/>
    <x v="3"/>
    <x v="23"/>
    <x v="2"/>
    <x v="3"/>
    <x v="5"/>
    <x v="5"/>
    <x v="4"/>
    <x v="4"/>
    <x v="4"/>
    <x v="0"/>
    <x v="0"/>
  </r>
  <r>
    <x v="7"/>
    <x v="2"/>
    <x v="2"/>
    <x v="6"/>
    <x v="3"/>
    <x v="173"/>
    <x v="3"/>
    <x v="23"/>
    <x v="2"/>
    <x v="3"/>
    <x v="5"/>
    <x v="5"/>
    <x v="4"/>
    <x v="4"/>
    <x v="4"/>
    <x v="0"/>
    <x v="0"/>
  </r>
  <r>
    <x v="7"/>
    <x v="2"/>
    <x v="2"/>
    <x v="6"/>
    <x v="3"/>
    <x v="174"/>
    <x v="3"/>
    <x v="23"/>
    <x v="2"/>
    <x v="3"/>
    <x v="5"/>
    <x v="5"/>
    <x v="4"/>
    <x v="4"/>
    <x v="4"/>
    <x v="0"/>
    <x v="0"/>
  </r>
  <r>
    <x v="7"/>
    <x v="2"/>
    <x v="2"/>
    <x v="6"/>
    <x v="3"/>
    <x v="175"/>
    <x v="3"/>
    <x v="24"/>
    <x v="2"/>
    <x v="3"/>
    <x v="5"/>
    <x v="5"/>
    <x v="4"/>
    <x v="4"/>
    <x v="4"/>
    <x v="0"/>
    <x v="0"/>
  </r>
  <r>
    <x v="7"/>
    <x v="2"/>
    <x v="2"/>
    <x v="6"/>
    <x v="3"/>
    <x v="176"/>
    <x v="3"/>
    <x v="24"/>
    <x v="2"/>
    <x v="3"/>
    <x v="5"/>
    <x v="5"/>
    <x v="4"/>
    <x v="4"/>
    <x v="4"/>
    <x v="0"/>
    <x v="0"/>
  </r>
  <r>
    <x v="7"/>
    <x v="2"/>
    <x v="2"/>
    <x v="6"/>
    <x v="3"/>
    <x v="177"/>
    <x v="3"/>
    <x v="24"/>
    <x v="2"/>
    <x v="3"/>
    <x v="5"/>
    <x v="5"/>
    <x v="4"/>
    <x v="4"/>
    <x v="4"/>
    <x v="0"/>
    <x v="0"/>
  </r>
  <r>
    <x v="7"/>
    <x v="2"/>
    <x v="2"/>
    <x v="6"/>
    <x v="3"/>
    <x v="178"/>
    <x v="3"/>
    <x v="24"/>
    <x v="2"/>
    <x v="3"/>
    <x v="5"/>
    <x v="5"/>
    <x v="4"/>
    <x v="4"/>
    <x v="4"/>
    <x v="0"/>
    <x v="0"/>
  </r>
  <r>
    <x v="7"/>
    <x v="2"/>
    <x v="2"/>
    <x v="6"/>
    <x v="3"/>
    <x v="179"/>
    <x v="3"/>
    <x v="24"/>
    <x v="2"/>
    <x v="3"/>
    <x v="5"/>
    <x v="5"/>
    <x v="4"/>
    <x v="4"/>
    <x v="4"/>
    <x v="0"/>
    <x v="0"/>
  </r>
  <r>
    <x v="7"/>
    <x v="2"/>
    <x v="2"/>
    <x v="6"/>
    <x v="3"/>
    <x v="180"/>
    <x v="3"/>
    <x v="25"/>
    <x v="2"/>
    <x v="3"/>
    <x v="5"/>
    <x v="5"/>
    <x v="4"/>
    <x v="4"/>
    <x v="4"/>
    <x v="0"/>
    <x v="0"/>
  </r>
  <r>
    <x v="7"/>
    <x v="2"/>
    <x v="2"/>
    <x v="6"/>
    <x v="3"/>
    <x v="181"/>
    <x v="3"/>
    <x v="25"/>
    <x v="2"/>
    <x v="3"/>
    <x v="5"/>
    <x v="5"/>
    <x v="4"/>
    <x v="4"/>
    <x v="4"/>
    <x v="0"/>
    <x v="0"/>
  </r>
  <r>
    <x v="7"/>
    <x v="2"/>
    <x v="2"/>
    <x v="6"/>
    <x v="3"/>
    <x v="182"/>
    <x v="3"/>
    <x v="25"/>
    <x v="2"/>
    <x v="3"/>
    <x v="5"/>
    <x v="5"/>
    <x v="4"/>
    <x v="4"/>
    <x v="4"/>
    <x v="0"/>
    <x v="0"/>
  </r>
  <r>
    <x v="7"/>
    <x v="2"/>
    <x v="2"/>
    <x v="6"/>
    <x v="3"/>
    <x v="183"/>
    <x v="3"/>
    <x v="25"/>
    <x v="2"/>
    <x v="3"/>
    <x v="5"/>
    <x v="5"/>
    <x v="4"/>
    <x v="4"/>
    <x v="4"/>
    <x v="0"/>
    <x v="0"/>
  </r>
  <r>
    <x v="7"/>
    <x v="2"/>
    <x v="2"/>
    <x v="6"/>
    <x v="3"/>
    <x v="184"/>
    <x v="3"/>
    <x v="25"/>
    <x v="2"/>
    <x v="3"/>
    <x v="5"/>
    <x v="5"/>
    <x v="4"/>
    <x v="4"/>
    <x v="4"/>
    <x v="0"/>
    <x v="0"/>
  </r>
  <r>
    <x v="7"/>
    <x v="2"/>
    <x v="2"/>
    <x v="6"/>
    <x v="3"/>
    <x v="185"/>
    <x v="3"/>
    <x v="25"/>
    <x v="2"/>
    <x v="3"/>
    <x v="5"/>
    <x v="5"/>
    <x v="4"/>
    <x v="4"/>
    <x v="4"/>
    <x v="0"/>
    <x v="0"/>
  </r>
  <r>
    <x v="7"/>
    <x v="2"/>
    <x v="2"/>
    <x v="6"/>
    <x v="3"/>
    <x v="186"/>
    <x v="3"/>
    <x v="25"/>
    <x v="2"/>
    <x v="3"/>
    <x v="5"/>
    <x v="5"/>
    <x v="4"/>
    <x v="4"/>
    <x v="4"/>
    <x v="0"/>
    <x v="0"/>
  </r>
  <r>
    <x v="7"/>
    <x v="2"/>
    <x v="2"/>
    <x v="6"/>
    <x v="3"/>
    <x v="187"/>
    <x v="3"/>
    <x v="25"/>
    <x v="2"/>
    <x v="3"/>
    <x v="5"/>
    <x v="5"/>
    <x v="4"/>
    <x v="4"/>
    <x v="4"/>
    <x v="0"/>
    <x v="0"/>
  </r>
  <r>
    <x v="7"/>
    <x v="2"/>
    <x v="2"/>
    <x v="6"/>
    <x v="3"/>
    <x v="188"/>
    <x v="3"/>
    <x v="26"/>
    <x v="2"/>
    <x v="3"/>
    <x v="5"/>
    <x v="5"/>
    <x v="4"/>
    <x v="4"/>
    <x v="4"/>
    <x v="0"/>
    <x v="0"/>
  </r>
  <r>
    <x v="7"/>
    <x v="2"/>
    <x v="2"/>
    <x v="6"/>
    <x v="3"/>
    <x v="189"/>
    <x v="3"/>
    <x v="26"/>
    <x v="2"/>
    <x v="3"/>
    <x v="5"/>
    <x v="5"/>
    <x v="4"/>
    <x v="4"/>
    <x v="4"/>
    <x v="0"/>
    <x v="0"/>
  </r>
  <r>
    <x v="7"/>
    <x v="2"/>
    <x v="2"/>
    <x v="6"/>
    <x v="3"/>
    <x v="190"/>
    <x v="3"/>
    <x v="26"/>
    <x v="2"/>
    <x v="3"/>
    <x v="5"/>
    <x v="5"/>
    <x v="4"/>
    <x v="4"/>
    <x v="4"/>
    <x v="0"/>
    <x v="0"/>
  </r>
  <r>
    <x v="7"/>
    <x v="2"/>
    <x v="2"/>
    <x v="6"/>
    <x v="3"/>
    <x v="191"/>
    <x v="3"/>
    <x v="26"/>
    <x v="2"/>
    <x v="3"/>
    <x v="5"/>
    <x v="5"/>
    <x v="4"/>
    <x v="4"/>
    <x v="4"/>
    <x v="0"/>
    <x v="0"/>
  </r>
  <r>
    <x v="7"/>
    <x v="2"/>
    <x v="2"/>
    <x v="6"/>
    <x v="3"/>
    <x v="192"/>
    <x v="3"/>
    <x v="26"/>
    <x v="2"/>
    <x v="3"/>
    <x v="5"/>
    <x v="5"/>
    <x v="4"/>
    <x v="4"/>
    <x v="4"/>
    <x v="0"/>
    <x v="0"/>
  </r>
  <r>
    <x v="7"/>
    <x v="2"/>
    <x v="2"/>
    <x v="6"/>
    <x v="3"/>
    <x v="193"/>
    <x v="3"/>
    <x v="26"/>
    <x v="2"/>
    <x v="3"/>
    <x v="5"/>
    <x v="5"/>
    <x v="4"/>
    <x v="4"/>
    <x v="4"/>
    <x v="0"/>
    <x v="0"/>
  </r>
  <r>
    <x v="7"/>
    <x v="2"/>
    <x v="2"/>
    <x v="6"/>
    <x v="3"/>
    <x v="194"/>
    <x v="3"/>
    <x v="26"/>
    <x v="2"/>
    <x v="3"/>
    <x v="5"/>
    <x v="5"/>
    <x v="4"/>
    <x v="4"/>
    <x v="4"/>
    <x v="0"/>
    <x v="0"/>
  </r>
  <r>
    <x v="7"/>
    <x v="2"/>
    <x v="2"/>
    <x v="6"/>
    <x v="3"/>
    <x v="195"/>
    <x v="3"/>
    <x v="27"/>
    <x v="2"/>
    <x v="3"/>
    <x v="5"/>
    <x v="5"/>
    <x v="4"/>
    <x v="4"/>
    <x v="4"/>
    <x v="0"/>
    <x v="0"/>
  </r>
  <r>
    <x v="7"/>
    <x v="2"/>
    <x v="2"/>
    <x v="6"/>
    <x v="3"/>
    <x v="196"/>
    <x v="3"/>
    <x v="27"/>
    <x v="2"/>
    <x v="3"/>
    <x v="5"/>
    <x v="5"/>
    <x v="4"/>
    <x v="4"/>
    <x v="4"/>
    <x v="0"/>
    <x v="0"/>
  </r>
  <r>
    <x v="7"/>
    <x v="2"/>
    <x v="2"/>
    <x v="6"/>
    <x v="3"/>
    <x v="197"/>
    <x v="3"/>
    <x v="27"/>
    <x v="2"/>
    <x v="3"/>
    <x v="5"/>
    <x v="5"/>
    <x v="4"/>
    <x v="4"/>
    <x v="4"/>
    <x v="0"/>
    <x v="0"/>
  </r>
  <r>
    <x v="7"/>
    <x v="2"/>
    <x v="2"/>
    <x v="6"/>
    <x v="3"/>
    <x v="198"/>
    <x v="3"/>
    <x v="27"/>
    <x v="2"/>
    <x v="3"/>
    <x v="5"/>
    <x v="5"/>
    <x v="4"/>
    <x v="4"/>
    <x v="4"/>
    <x v="0"/>
    <x v="0"/>
  </r>
  <r>
    <x v="7"/>
    <x v="2"/>
    <x v="2"/>
    <x v="6"/>
    <x v="3"/>
    <x v="199"/>
    <x v="3"/>
    <x v="27"/>
    <x v="2"/>
    <x v="3"/>
    <x v="5"/>
    <x v="5"/>
    <x v="4"/>
    <x v="4"/>
    <x v="4"/>
    <x v="0"/>
    <x v="0"/>
  </r>
  <r>
    <x v="7"/>
    <x v="2"/>
    <x v="2"/>
    <x v="6"/>
    <x v="3"/>
    <x v="200"/>
    <x v="3"/>
    <x v="27"/>
    <x v="2"/>
    <x v="3"/>
    <x v="5"/>
    <x v="5"/>
    <x v="4"/>
    <x v="4"/>
    <x v="4"/>
    <x v="0"/>
    <x v="0"/>
  </r>
  <r>
    <x v="7"/>
    <x v="2"/>
    <x v="2"/>
    <x v="6"/>
    <x v="3"/>
    <x v="201"/>
    <x v="3"/>
    <x v="27"/>
    <x v="2"/>
    <x v="3"/>
    <x v="5"/>
    <x v="5"/>
    <x v="4"/>
    <x v="4"/>
    <x v="4"/>
    <x v="0"/>
    <x v="0"/>
  </r>
  <r>
    <x v="7"/>
    <x v="2"/>
    <x v="2"/>
    <x v="6"/>
    <x v="3"/>
    <x v="202"/>
    <x v="3"/>
    <x v="27"/>
    <x v="2"/>
    <x v="3"/>
    <x v="5"/>
    <x v="5"/>
    <x v="4"/>
    <x v="4"/>
    <x v="4"/>
    <x v="0"/>
    <x v="0"/>
  </r>
  <r>
    <x v="7"/>
    <x v="2"/>
    <x v="2"/>
    <x v="6"/>
    <x v="3"/>
    <x v="203"/>
    <x v="3"/>
    <x v="28"/>
    <x v="2"/>
    <x v="3"/>
    <x v="5"/>
    <x v="5"/>
    <x v="4"/>
    <x v="4"/>
    <x v="4"/>
    <x v="0"/>
    <x v="0"/>
  </r>
  <r>
    <x v="7"/>
    <x v="2"/>
    <x v="2"/>
    <x v="6"/>
    <x v="3"/>
    <x v="204"/>
    <x v="3"/>
    <x v="28"/>
    <x v="2"/>
    <x v="3"/>
    <x v="5"/>
    <x v="5"/>
    <x v="4"/>
    <x v="4"/>
    <x v="4"/>
    <x v="0"/>
    <x v="0"/>
  </r>
  <r>
    <x v="7"/>
    <x v="2"/>
    <x v="2"/>
    <x v="6"/>
    <x v="3"/>
    <x v="205"/>
    <x v="3"/>
    <x v="28"/>
    <x v="2"/>
    <x v="3"/>
    <x v="5"/>
    <x v="5"/>
    <x v="4"/>
    <x v="4"/>
    <x v="4"/>
    <x v="0"/>
    <x v="0"/>
  </r>
  <r>
    <x v="7"/>
    <x v="2"/>
    <x v="2"/>
    <x v="6"/>
    <x v="3"/>
    <x v="206"/>
    <x v="3"/>
    <x v="28"/>
    <x v="2"/>
    <x v="3"/>
    <x v="5"/>
    <x v="5"/>
    <x v="4"/>
    <x v="4"/>
    <x v="4"/>
    <x v="0"/>
    <x v="0"/>
  </r>
  <r>
    <x v="7"/>
    <x v="2"/>
    <x v="2"/>
    <x v="6"/>
    <x v="3"/>
    <x v="207"/>
    <x v="3"/>
    <x v="28"/>
    <x v="2"/>
    <x v="3"/>
    <x v="5"/>
    <x v="5"/>
    <x v="4"/>
    <x v="4"/>
    <x v="4"/>
    <x v="0"/>
    <x v="0"/>
  </r>
  <r>
    <x v="7"/>
    <x v="2"/>
    <x v="2"/>
    <x v="6"/>
    <x v="3"/>
    <x v="208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0"/>
    <x v="3"/>
    <x v="28"/>
    <x v="2"/>
    <x v="3"/>
    <x v="5"/>
    <x v="5"/>
    <x v="4"/>
    <x v="4"/>
    <x v="4"/>
    <x v="0"/>
    <x v="0"/>
  </r>
  <r>
    <x v="7"/>
    <x v="2"/>
    <x v="2"/>
    <x v="6"/>
    <x v="3"/>
    <x v="211"/>
    <x v="3"/>
    <x v="28"/>
    <x v="2"/>
    <x v="3"/>
    <x v="5"/>
    <x v="5"/>
    <x v="4"/>
    <x v="4"/>
    <x v="4"/>
    <x v="0"/>
    <x v="0"/>
  </r>
  <r>
    <x v="7"/>
    <x v="2"/>
    <x v="2"/>
    <x v="6"/>
    <x v="3"/>
    <x v="212"/>
    <x v="3"/>
    <x v="28"/>
    <x v="2"/>
    <x v="3"/>
    <x v="5"/>
    <x v="5"/>
    <x v="4"/>
    <x v="4"/>
    <x v="4"/>
    <x v="0"/>
    <x v="0"/>
  </r>
  <r>
    <x v="7"/>
    <x v="2"/>
    <x v="2"/>
    <x v="6"/>
    <x v="3"/>
    <x v="213"/>
    <x v="3"/>
    <x v="28"/>
    <x v="2"/>
    <x v="3"/>
    <x v="5"/>
    <x v="5"/>
    <x v="4"/>
    <x v="4"/>
    <x v="4"/>
    <x v="0"/>
    <x v="0"/>
  </r>
  <r>
    <x v="7"/>
    <x v="2"/>
    <x v="2"/>
    <x v="6"/>
    <x v="3"/>
    <x v="214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5"/>
    <x v="3"/>
    <x v="29"/>
    <x v="2"/>
    <x v="3"/>
    <x v="5"/>
    <x v="5"/>
    <x v="4"/>
    <x v="4"/>
    <x v="4"/>
    <x v="0"/>
    <x v="0"/>
  </r>
  <r>
    <x v="7"/>
    <x v="2"/>
    <x v="2"/>
    <x v="6"/>
    <x v="3"/>
    <x v="216"/>
    <x v="3"/>
    <x v="29"/>
    <x v="2"/>
    <x v="3"/>
    <x v="5"/>
    <x v="5"/>
    <x v="4"/>
    <x v="4"/>
    <x v="4"/>
    <x v="0"/>
    <x v="0"/>
  </r>
  <r>
    <x v="7"/>
    <x v="2"/>
    <x v="2"/>
    <x v="6"/>
    <x v="3"/>
    <x v="217"/>
    <x v="3"/>
    <x v="29"/>
    <x v="2"/>
    <x v="3"/>
    <x v="5"/>
    <x v="5"/>
    <x v="4"/>
    <x v="4"/>
    <x v="4"/>
    <x v="0"/>
    <x v="0"/>
  </r>
  <r>
    <x v="7"/>
    <x v="2"/>
    <x v="2"/>
    <x v="6"/>
    <x v="3"/>
    <x v="218"/>
    <x v="3"/>
    <x v="29"/>
    <x v="2"/>
    <x v="3"/>
    <x v="5"/>
    <x v="5"/>
    <x v="4"/>
    <x v="4"/>
    <x v="4"/>
    <x v="0"/>
    <x v="0"/>
  </r>
  <r>
    <x v="7"/>
    <x v="2"/>
    <x v="2"/>
    <x v="6"/>
    <x v="3"/>
    <x v="219"/>
    <x v="3"/>
    <x v="29"/>
    <x v="2"/>
    <x v="3"/>
    <x v="5"/>
    <x v="5"/>
    <x v="4"/>
    <x v="4"/>
    <x v="4"/>
    <x v="0"/>
    <x v="0"/>
  </r>
  <r>
    <x v="7"/>
    <x v="2"/>
    <x v="2"/>
    <x v="6"/>
    <x v="3"/>
    <x v="220"/>
    <x v="3"/>
    <x v="29"/>
    <x v="2"/>
    <x v="3"/>
    <x v="5"/>
    <x v="5"/>
    <x v="4"/>
    <x v="4"/>
    <x v="4"/>
    <x v="0"/>
    <x v="0"/>
  </r>
  <r>
    <x v="7"/>
    <x v="2"/>
    <x v="2"/>
    <x v="6"/>
    <x v="3"/>
    <x v="0"/>
    <x v="3"/>
    <x v="0"/>
    <x v="0"/>
    <x v="3"/>
    <x v="5"/>
    <x v="5"/>
    <x v="4"/>
    <x v="4"/>
    <x v="4"/>
    <x v="0"/>
    <x v="0"/>
  </r>
  <r>
    <x v="7"/>
    <x v="2"/>
    <x v="2"/>
    <x v="6"/>
    <x v="3"/>
    <x v="1"/>
    <x v="3"/>
    <x v="1"/>
    <x v="1"/>
    <x v="3"/>
    <x v="5"/>
    <x v="5"/>
    <x v="4"/>
    <x v="4"/>
    <x v="4"/>
    <x v="0"/>
    <x v="0"/>
  </r>
  <r>
    <x v="7"/>
    <x v="2"/>
    <x v="2"/>
    <x v="6"/>
    <x v="3"/>
    <x v="2"/>
    <x v="3"/>
    <x v="1"/>
    <x v="1"/>
    <x v="3"/>
    <x v="5"/>
    <x v="5"/>
    <x v="4"/>
    <x v="4"/>
    <x v="4"/>
    <x v="0"/>
    <x v="0"/>
  </r>
  <r>
    <x v="7"/>
    <x v="2"/>
    <x v="2"/>
    <x v="6"/>
    <x v="3"/>
    <x v="3"/>
    <x v="3"/>
    <x v="2"/>
    <x v="2"/>
    <x v="3"/>
    <x v="5"/>
    <x v="5"/>
    <x v="4"/>
    <x v="4"/>
    <x v="4"/>
    <x v="0"/>
    <x v="0"/>
  </r>
  <r>
    <x v="7"/>
    <x v="2"/>
    <x v="2"/>
    <x v="6"/>
    <x v="3"/>
    <x v="4"/>
    <x v="3"/>
    <x v="2"/>
    <x v="2"/>
    <x v="3"/>
    <x v="5"/>
    <x v="5"/>
    <x v="4"/>
    <x v="4"/>
    <x v="4"/>
    <x v="0"/>
    <x v="0"/>
  </r>
  <r>
    <x v="7"/>
    <x v="2"/>
    <x v="2"/>
    <x v="6"/>
    <x v="3"/>
    <x v="5"/>
    <x v="3"/>
    <x v="2"/>
    <x v="2"/>
    <x v="3"/>
    <x v="5"/>
    <x v="5"/>
    <x v="4"/>
    <x v="4"/>
    <x v="4"/>
    <x v="0"/>
    <x v="0"/>
  </r>
  <r>
    <x v="7"/>
    <x v="2"/>
    <x v="2"/>
    <x v="6"/>
    <x v="3"/>
    <x v="6"/>
    <x v="3"/>
    <x v="2"/>
    <x v="2"/>
    <x v="3"/>
    <x v="5"/>
    <x v="5"/>
    <x v="4"/>
    <x v="4"/>
    <x v="4"/>
    <x v="0"/>
    <x v="0"/>
  </r>
  <r>
    <x v="7"/>
    <x v="2"/>
    <x v="2"/>
    <x v="6"/>
    <x v="3"/>
    <x v="7"/>
    <x v="3"/>
    <x v="3"/>
    <x v="2"/>
    <x v="3"/>
    <x v="5"/>
    <x v="5"/>
    <x v="4"/>
    <x v="4"/>
    <x v="4"/>
    <x v="0"/>
    <x v="0"/>
  </r>
  <r>
    <x v="7"/>
    <x v="2"/>
    <x v="2"/>
    <x v="6"/>
    <x v="3"/>
    <x v="8"/>
    <x v="3"/>
    <x v="3"/>
    <x v="2"/>
    <x v="3"/>
    <x v="5"/>
    <x v="5"/>
    <x v="4"/>
    <x v="4"/>
    <x v="4"/>
    <x v="0"/>
    <x v="0"/>
  </r>
  <r>
    <x v="7"/>
    <x v="2"/>
    <x v="2"/>
    <x v="6"/>
    <x v="3"/>
    <x v="9"/>
    <x v="3"/>
    <x v="3"/>
    <x v="2"/>
    <x v="3"/>
    <x v="5"/>
    <x v="5"/>
    <x v="4"/>
    <x v="4"/>
    <x v="4"/>
    <x v="0"/>
    <x v="0"/>
  </r>
  <r>
    <x v="7"/>
    <x v="2"/>
    <x v="2"/>
    <x v="6"/>
    <x v="3"/>
    <x v="10"/>
    <x v="3"/>
    <x v="3"/>
    <x v="2"/>
    <x v="3"/>
    <x v="5"/>
    <x v="5"/>
    <x v="4"/>
    <x v="4"/>
    <x v="4"/>
    <x v="0"/>
    <x v="0"/>
  </r>
  <r>
    <x v="7"/>
    <x v="2"/>
    <x v="2"/>
    <x v="6"/>
    <x v="3"/>
    <x v="11"/>
    <x v="3"/>
    <x v="3"/>
    <x v="2"/>
    <x v="3"/>
    <x v="5"/>
    <x v="5"/>
    <x v="4"/>
    <x v="4"/>
    <x v="4"/>
    <x v="0"/>
    <x v="0"/>
  </r>
  <r>
    <x v="7"/>
    <x v="2"/>
    <x v="2"/>
    <x v="6"/>
    <x v="3"/>
    <x v="12"/>
    <x v="3"/>
    <x v="3"/>
    <x v="2"/>
    <x v="3"/>
    <x v="5"/>
    <x v="5"/>
    <x v="4"/>
    <x v="4"/>
    <x v="4"/>
    <x v="0"/>
    <x v="0"/>
  </r>
  <r>
    <x v="7"/>
    <x v="2"/>
    <x v="2"/>
    <x v="6"/>
    <x v="3"/>
    <x v="13"/>
    <x v="3"/>
    <x v="3"/>
    <x v="2"/>
    <x v="3"/>
    <x v="5"/>
    <x v="5"/>
    <x v="4"/>
    <x v="4"/>
    <x v="4"/>
    <x v="0"/>
    <x v="0"/>
  </r>
  <r>
    <x v="7"/>
    <x v="2"/>
    <x v="2"/>
    <x v="6"/>
    <x v="3"/>
    <x v="14"/>
    <x v="3"/>
    <x v="3"/>
    <x v="2"/>
    <x v="3"/>
    <x v="5"/>
    <x v="5"/>
    <x v="4"/>
    <x v="4"/>
    <x v="4"/>
    <x v="0"/>
    <x v="0"/>
  </r>
  <r>
    <x v="7"/>
    <x v="2"/>
    <x v="2"/>
    <x v="6"/>
    <x v="3"/>
    <x v="15"/>
    <x v="3"/>
    <x v="4"/>
    <x v="2"/>
    <x v="3"/>
    <x v="5"/>
    <x v="5"/>
    <x v="4"/>
    <x v="4"/>
    <x v="4"/>
    <x v="0"/>
    <x v="0"/>
  </r>
  <r>
    <x v="7"/>
    <x v="2"/>
    <x v="2"/>
    <x v="6"/>
    <x v="3"/>
    <x v="16"/>
    <x v="3"/>
    <x v="4"/>
    <x v="2"/>
    <x v="3"/>
    <x v="5"/>
    <x v="5"/>
    <x v="4"/>
    <x v="4"/>
    <x v="4"/>
    <x v="0"/>
    <x v="0"/>
  </r>
  <r>
    <x v="7"/>
    <x v="2"/>
    <x v="2"/>
    <x v="6"/>
    <x v="3"/>
    <x v="17"/>
    <x v="3"/>
    <x v="4"/>
    <x v="2"/>
    <x v="3"/>
    <x v="5"/>
    <x v="5"/>
    <x v="4"/>
    <x v="4"/>
    <x v="4"/>
    <x v="0"/>
    <x v="0"/>
  </r>
  <r>
    <x v="7"/>
    <x v="2"/>
    <x v="2"/>
    <x v="6"/>
    <x v="3"/>
    <x v="18"/>
    <x v="3"/>
    <x v="4"/>
    <x v="2"/>
    <x v="3"/>
    <x v="5"/>
    <x v="5"/>
    <x v="4"/>
    <x v="4"/>
    <x v="4"/>
    <x v="0"/>
    <x v="0"/>
  </r>
  <r>
    <x v="7"/>
    <x v="2"/>
    <x v="2"/>
    <x v="6"/>
    <x v="3"/>
    <x v="19"/>
    <x v="3"/>
    <x v="4"/>
    <x v="2"/>
    <x v="3"/>
    <x v="5"/>
    <x v="5"/>
    <x v="4"/>
    <x v="4"/>
    <x v="4"/>
    <x v="0"/>
    <x v="0"/>
  </r>
  <r>
    <x v="7"/>
    <x v="2"/>
    <x v="2"/>
    <x v="6"/>
    <x v="3"/>
    <x v="20"/>
    <x v="3"/>
    <x v="4"/>
    <x v="2"/>
    <x v="3"/>
    <x v="5"/>
    <x v="5"/>
    <x v="4"/>
    <x v="4"/>
    <x v="4"/>
    <x v="0"/>
    <x v="0"/>
  </r>
  <r>
    <x v="7"/>
    <x v="2"/>
    <x v="2"/>
    <x v="6"/>
    <x v="3"/>
    <x v="21"/>
    <x v="3"/>
    <x v="4"/>
    <x v="2"/>
    <x v="3"/>
    <x v="5"/>
    <x v="5"/>
    <x v="4"/>
    <x v="4"/>
    <x v="4"/>
    <x v="0"/>
    <x v="0"/>
  </r>
  <r>
    <x v="7"/>
    <x v="2"/>
    <x v="2"/>
    <x v="6"/>
    <x v="3"/>
    <x v="22"/>
    <x v="3"/>
    <x v="4"/>
    <x v="2"/>
    <x v="3"/>
    <x v="5"/>
    <x v="5"/>
    <x v="4"/>
    <x v="4"/>
    <x v="4"/>
    <x v="0"/>
    <x v="0"/>
  </r>
  <r>
    <x v="7"/>
    <x v="2"/>
    <x v="2"/>
    <x v="6"/>
    <x v="3"/>
    <x v="23"/>
    <x v="3"/>
    <x v="5"/>
    <x v="2"/>
    <x v="3"/>
    <x v="5"/>
    <x v="5"/>
    <x v="4"/>
    <x v="4"/>
    <x v="4"/>
    <x v="0"/>
    <x v="0"/>
  </r>
  <r>
    <x v="7"/>
    <x v="2"/>
    <x v="2"/>
    <x v="6"/>
    <x v="3"/>
    <x v="24"/>
    <x v="3"/>
    <x v="5"/>
    <x v="2"/>
    <x v="3"/>
    <x v="5"/>
    <x v="5"/>
    <x v="4"/>
    <x v="4"/>
    <x v="4"/>
    <x v="0"/>
    <x v="0"/>
  </r>
  <r>
    <x v="7"/>
    <x v="2"/>
    <x v="2"/>
    <x v="6"/>
    <x v="3"/>
    <x v="25"/>
    <x v="3"/>
    <x v="5"/>
    <x v="2"/>
    <x v="3"/>
    <x v="5"/>
    <x v="5"/>
    <x v="4"/>
    <x v="4"/>
    <x v="4"/>
    <x v="0"/>
    <x v="0"/>
  </r>
  <r>
    <x v="7"/>
    <x v="2"/>
    <x v="2"/>
    <x v="6"/>
    <x v="3"/>
    <x v="26"/>
    <x v="3"/>
    <x v="5"/>
    <x v="2"/>
    <x v="3"/>
    <x v="5"/>
    <x v="5"/>
    <x v="4"/>
    <x v="4"/>
    <x v="4"/>
    <x v="0"/>
    <x v="0"/>
  </r>
  <r>
    <x v="7"/>
    <x v="2"/>
    <x v="2"/>
    <x v="6"/>
    <x v="3"/>
    <x v="27"/>
    <x v="3"/>
    <x v="5"/>
    <x v="2"/>
    <x v="3"/>
    <x v="5"/>
    <x v="5"/>
    <x v="4"/>
    <x v="4"/>
    <x v="4"/>
    <x v="0"/>
    <x v="0"/>
  </r>
  <r>
    <x v="7"/>
    <x v="2"/>
    <x v="2"/>
    <x v="6"/>
    <x v="3"/>
    <x v="28"/>
    <x v="3"/>
    <x v="5"/>
    <x v="2"/>
    <x v="3"/>
    <x v="5"/>
    <x v="5"/>
    <x v="4"/>
    <x v="4"/>
    <x v="4"/>
    <x v="0"/>
    <x v="0"/>
  </r>
  <r>
    <x v="7"/>
    <x v="2"/>
    <x v="2"/>
    <x v="6"/>
    <x v="3"/>
    <x v="29"/>
    <x v="3"/>
    <x v="5"/>
    <x v="2"/>
    <x v="3"/>
    <x v="5"/>
    <x v="5"/>
    <x v="4"/>
    <x v="4"/>
    <x v="4"/>
    <x v="0"/>
    <x v="0"/>
  </r>
  <r>
    <x v="7"/>
    <x v="2"/>
    <x v="2"/>
    <x v="6"/>
    <x v="3"/>
    <x v="30"/>
    <x v="3"/>
    <x v="5"/>
    <x v="2"/>
    <x v="3"/>
    <x v="5"/>
    <x v="5"/>
    <x v="4"/>
    <x v="4"/>
    <x v="4"/>
    <x v="0"/>
    <x v="0"/>
  </r>
  <r>
    <x v="7"/>
    <x v="2"/>
    <x v="2"/>
    <x v="6"/>
    <x v="3"/>
    <x v="31"/>
    <x v="3"/>
    <x v="6"/>
    <x v="2"/>
    <x v="3"/>
    <x v="5"/>
    <x v="5"/>
    <x v="4"/>
    <x v="4"/>
    <x v="4"/>
    <x v="0"/>
    <x v="0"/>
  </r>
  <r>
    <x v="7"/>
    <x v="2"/>
    <x v="2"/>
    <x v="6"/>
    <x v="3"/>
    <x v="32"/>
    <x v="3"/>
    <x v="6"/>
    <x v="2"/>
    <x v="3"/>
    <x v="5"/>
    <x v="5"/>
    <x v="4"/>
    <x v="4"/>
    <x v="4"/>
    <x v="0"/>
    <x v="0"/>
  </r>
  <r>
    <x v="7"/>
    <x v="2"/>
    <x v="2"/>
    <x v="6"/>
    <x v="3"/>
    <x v="33"/>
    <x v="3"/>
    <x v="6"/>
    <x v="2"/>
    <x v="3"/>
    <x v="5"/>
    <x v="5"/>
    <x v="4"/>
    <x v="4"/>
    <x v="4"/>
    <x v="0"/>
    <x v="0"/>
  </r>
  <r>
    <x v="7"/>
    <x v="2"/>
    <x v="2"/>
    <x v="6"/>
    <x v="3"/>
    <x v="34"/>
    <x v="3"/>
    <x v="6"/>
    <x v="2"/>
    <x v="3"/>
    <x v="5"/>
    <x v="5"/>
    <x v="4"/>
    <x v="4"/>
    <x v="4"/>
    <x v="0"/>
    <x v="0"/>
  </r>
  <r>
    <x v="7"/>
    <x v="2"/>
    <x v="2"/>
    <x v="6"/>
    <x v="3"/>
    <x v="35"/>
    <x v="3"/>
    <x v="6"/>
    <x v="2"/>
    <x v="3"/>
    <x v="5"/>
    <x v="5"/>
    <x v="4"/>
    <x v="4"/>
    <x v="4"/>
    <x v="0"/>
    <x v="0"/>
  </r>
  <r>
    <x v="7"/>
    <x v="2"/>
    <x v="2"/>
    <x v="6"/>
    <x v="3"/>
    <x v="36"/>
    <x v="3"/>
    <x v="6"/>
    <x v="2"/>
    <x v="3"/>
    <x v="5"/>
    <x v="5"/>
    <x v="4"/>
    <x v="4"/>
    <x v="4"/>
    <x v="0"/>
    <x v="0"/>
  </r>
  <r>
    <x v="7"/>
    <x v="2"/>
    <x v="2"/>
    <x v="6"/>
    <x v="3"/>
    <x v="37"/>
    <x v="3"/>
    <x v="6"/>
    <x v="2"/>
    <x v="3"/>
    <x v="5"/>
    <x v="5"/>
    <x v="4"/>
    <x v="4"/>
    <x v="4"/>
    <x v="0"/>
    <x v="0"/>
  </r>
  <r>
    <x v="7"/>
    <x v="2"/>
    <x v="2"/>
    <x v="6"/>
    <x v="3"/>
    <x v="38"/>
    <x v="3"/>
    <x v="6"/>
    <x v="2"/>
    <x v="3"/>
    <x v="5"/>
    <x v="5"/>
    <x v="4"/>
    <x v="4"/>
    <x v="4"/>
    <x v="0"/>
    <x v="0"/>
  </r>
  <r>
    <x v="7"/>
    <x v="2"/>
    <x v="2"/>
    <x v="6"/>
    <x v="3"/>
    <x v="39"/>
    <x v="3"/>
    <x v="7"/>
    <x v="2"/>
    <x v="3"/>
    <x v="5"/>
    <x v="5"/>
    <x v="4"/>
    <x v="4"/>
    <x v="4"/>
    <x v="0"/>
    <x v="0"/>
  </r>
  <r>
    <x v="7"/>
    <x v="2"/>
    <x v="2"/>
    <x v="6"/>
    <x v="3"/>
    <x v="40"/>
    <x v="3"/>
    <x v="7"/>
    <x v="2"/>
    <x v="3"/>
    <x v="5"/>
    <x v="5"/>
    <x v="4"/>
    <x v="4"/>
    <x v="4"/>
    <x v="0"/>
    <x v="0"/>
  </r>
  <r>
    <x v="7"/>
    <x v="2"/>
    <x v="2"/>
    <x v="6"/>
    <x v="3"/>
    <x v="41"/>
    <x v="3"/>
    <x v="7"/>
    <x v="2"/>
    <x v="3"/>
    <x v="5"/>
    <x v="5"/>
    <x v="4"/>
    <x v="4"/>
    <x v="4"/>
    <x v="0"/>
    <x v="0"/>
  </r>
  <r>
    <x v="7"/>
    <x v="2"/>
    <x v="2"/>
    <x v="6"/>
    <x v="3"/>
    <x v="42"/>
    <x v="3"/>
    <x v="7"/>
    <x v="2"/>
    <x v="3"/>
    <x v="5"/>
    <x v="5"/>
    <x v="4"/>
    <x v="4"/>
    <x v="4"/>
    <x v="0"/>
    <x v="0"/>
  </r>
  <r>
    <x v="7"/>
    <x v="2"/>
    <x v="2"/>
    <x v="6"/>
    <x v="3"/>
    <x v="43"/>
    <x v="3"/>
    <x v="7"/>
    <x v="2"/>
    <x v="3"/>
    <x v="5"/>
    <x v="5"/>
    <x v="4"/>
    <x v="4"/>
    <x v="4"/>
    <x v="0"/>
    <x v="0"/>
  </r>
  <r>
    <x v="7"/>
    <x v="2"/>
    <x v="2"/>
    <x v="6"/>
    <x v="3"/>
    <x v="44"/>
    <x v="3"/>
    <x v="7"/>
    <x v="2"/>
    <x v="3"/>
    <x v="5"/>
    <x v="5"/>
    <x v="4"/>
    <x v="4"/>
    <x v="4"/>
    <x v="0"/>
    <x v="0"/>
  </r>
  <r>
    <x v="7"/>
    <x v="2"/>
    <x v="2"/>
    <x v="6"/>
    <x v="3"/>
    <x v="45"/>
    <x v="3"/>
    <x v="7"/>
    <x v="2"/>
    <x v="3"/>
    <x v="5"/>
    <x v="5"/>
    <x v="4"/>
    <x v="4"/>
    <x v="4"/>
    <x v="0"/>
    <x v="0"/>
  </r>
  <r>
    <x v="7"/>
    <x v="2"/>
    <x v="2"/>
    <x v="6"/>
    <x v="3"/>
    <x v="46"/>
    <x v="3"/>
    <x v="7"/>
    <x v="2"/>
    <x v="3"/>
    <x v="5"/>
    <x v="5"/>
    <x v="4"/>
    <x v="4"/>
    <x v="4"/>
    <x v="0"/>
    <x v="0"/>
  </r>
  <r>
    <x v="7"/>
    <x v="2"/>
    <x v="2"/>
    <x v="6"/>
    <x v="3"/>
    <x v="47"/>
    <x v="3"/>
    <x v="8"/>
    <x v="2"/>
    <x v="3"/>
    <x v="5"/>
    <x v="5"/>
    <x v="4"/>
    <x v="4"/>
    <x v="4"/>
    <x v="0"/>
    <x v="0"/>
  </r>
  <r>
    <x v="7"/>
    <x v="2"/>
    <x v="2"/>
    <x v="6"/>
    <x v="3"/>
    <x v="48"/>
    <x v="3"/>
    <x v="8"/>
    <x v="2"/>
    <x v="3"/>
    <x v="5"/>
    <x v="5"/>
    <x v="4"/>
    <x v="4"/>
    <x v="4"/>
    <x v="0"/>
    <x v="0"/>
  </r>
  <r>
    <x v="7"/>
    <x v="2"/>
    <x v="2"/>
    <x v="6"/>
    <x v="3"/>
    <x v="49"/>
    <x v="3"/>
    <x v="8"/>
    <x v="2"/>
    <x v="3"/>
    <x v="5"/>
    <x v="5"/>
    <x v="4"/>
    <x v="4"/>
    <x v="4"/>
    <x v="0"/>
    <x v="0"/>
  </r>
  <r>
    <x v="7"/>
    <x v="2"/>
    <x v="2"/>
    <x v="6"/>
    <x v="3"/>
    <x v="50"/>
    <x v="3"/>
    <x v="8"/>
    <x v="2"/>
    <x v="3"/>
    <x v="5"/>
    <x v="5"/>
    <x v="4"/>
    <x v="4"/>
    <x v="4"/>
    <x v="0"/>
    <x v="0"/>
  </r>
  <r>
    <x v="7"/>
    <x v="2"/>
    <x v="2"/>
    <x v="6"/>
    <x v="3"/>
    <x v="51"/>
    <x v="3"/>
    <x v="8"/>
    <x v="2"/>
    <x v="3"/>
    <x v="5"/>
    <x v="5"/>
    <x v="4"/>
    <x v="4"/>
    <x v="4"/>
    <x v="0"/>
    <x v="0"/>
  </r>
  <r>
    <x v="7"/>
    <x v="2"/>
    <x v="2"/>
    <x v="6"/>
    <x v="3"/>
    <x v="52"/>
    <x v="3"/>
    <x v="8"/>
    <x v="2"/>
    <x v="3"/>
    <x v="5"/>
    <x v="5"/>
    <x v="4"/>
    <x v="4"/>
    <x v="4"/>
    <x v="0"/>
    <x v="0"/>
  </r>
  <r>
    <x v="7"/>
    <x v="2"/>
    <x v="2"/>
    <x v="6"/>
    <x v="3"/>
    <x v="53"/>
    <x v="3"/>
    <x v="8"/>
    <x v="2"/>
    <x v="3"/>
    <x v="5"/>
    <x v="5"/>
    <x v="4"/>
    <x v="4"/>
    <x v="4"/>
    <x v="0"/>
    <x v="0"/>
  </r>
  <r>
    <x v="7"/>
    <x v="2"/>
    <x v="2"/>
    <x v="6"/>
    <x v="3"/>
    <x v="54"/>
    <x v="3"/>
    <x v="8"/>
    <x v="2"/>
    <x v="3"/>
    <x v="5"/>
    <x v="5"/>
    <x v="4"/>
    <x v="4"/>
    <x v="4"/>
    <x v="0"/>
    <x v="0"/>
  </r>
  <r>
    <x v="7"/>
    <x v="2"/>
    <x v="2"/>
    <x v="6"/>
    <x v="3"/>
    <x v="55"/>
    <x v="3"/>
    <x v="9"/>
    <x v="2"/>
    <x v="3"/>
    <x v="5"/>
    <x v="5"/>
    <x v="4"/>
    <x v="4"/>
    <x v="4"/>
    <x v="0"/>
    <x v="0"/>
  </r>
  <r>
    <x v="7"/>
    <x v="2"/>
    <x v="2"/>
    <x v="6"/>
    <x v="3"/>
    <x v="56"/>
    <x v="3"/>
    <x v="9"/>
    <x v="2"/>
    <x v="3"/>
    <x v="5"/>
    <x v="5"/>
    <x v="4"/>
    <x v="4"/>
    <x v="4"/>
    <x v="0"/>
    <x v="0"/>
  </r>
  <r>
    <x v="7"/>
    <x v="2"/>
    <x v="2"/>
    <x v="6"/>
    <x v="3"/>
    <x v="57"/>
    <x v="3"/>
    <x v="9"/>
    <x v="2"/>
    <x v="3"/>
    <x v="5"/>
    <x v="5"/>
    <x v="4"/>
    <x v="4"/>
    <x v="4"/>
    <x v="0"/>
    <x v="0"/>
  </r>
  <r>
    <x v="7"/>
    <x v="2"/>
    <x v="2"/>
    <x v="6"/>
    <x v="3"/>
    <x v="58"/>
    <x v="3"/>
    <x v="9"/>
    <x v="2"/>
    <x v="3"/>
    <x v="5"/>
    <x v="5"/>
    <x v="4"/>
    <x v="4"/>
    <x v="4"/>
    <x v="0"/>
    <x v="0"/>
  </r>
  <r>
    <x v="7"/>
    <x v="2"/>
    <x v="2"/>
    <x v="6"/>
    <x v="3"/>
    <x v="59"/>
    <x v="3"/>
    <x v="9"/>
    <x v="2"/>
    <x v="3"/>
    <x v="5"/>
    <x v="5"/>
    <x v="4"/>
    <x v="4"/>
    <x v="4"/>
    <x v="0"/>
    <x v="0"/>
  </r>
  <r>
    <x v="7"/>
    <x v="2"/>
    <x v="2"/>
    <x v="6"/>
    <x v="3"/>
    <x v="60"/>
    <x v="3"/>
    <x v="9"/>
    <x v="2"/>
    <x v="3"/>
    <x v="5"/>
    <x v="5"/>
    <x v="4"/>
    <x v="4"/>
    <x v="4"/>
    <x v="0"/>
    <x v="0"/>
  </r>
  <r>
    <x v="7"/>
    <x v="2"/>
    <x v="2"/>
    <x v="6"/>
    <x v="3"/>
    <x v="61"/>
    <x v="3"/>
    <x v="9"/>
    <x v="2"/>
    <x v="3"/>
    <x v="5"/>
    <x v="5"/>
    <x v="4"/>
    <x v="4"/>
    <x v="4"/>
    <x v="0"/>
    <x v="0"/>
  </r>
  <r>
    <x v="7"/>
    <x v="2"/>
    <x v="2"/>
    <x v="6"/>
    <x v="3"/>
    <x v="62"/>
    <x v="3"/>
    <x v="9"/>
    <x v="2"/>
    <x v="3"/>
    <x v="5"/>
    <x v="5"/>
    <x v="4"/>
    <x v="4"/>
    <x v="4"/>
    <x v="0"/>
    <x v="0"/>
  </r>
  <r>
    <x v="7"/>
    <x v="2"/>
    <x v="2"/>
    <x v="6"/>
    <x v="3"/>
    <x v="63"/>
    <x v="3"/>
    <x v="10"/>
    <x v="2"/>
    <x v="3"/>
    <x v="5"/>
    <x v="5"/>
    <x v="4"/>
    <x v="4"/>
    <x v="4"/>
    <x v="0"/>
    <x v="0"/>
  </r>
  <r>
    <x v="7"/>
    <x v="2"/>
    <x v="2"/>
    <x v="6"/>
    <x v="3"/>
    <x v="64"/>
    <x v="3"/>
    <x v="10"/>
    <x v="2"/>
    <x v="3"/>
    <x v="5"/>
    <x v="5"/>
    <x v="4"/>
    <x v="4"/>
    <x v="4"/>
    <x v="0"/>
    <x v="0"/>
  </r>
  <r>
    <x v="7"/>
    <x v="2"/>
    <x v="2"/>
    <x v="6"/>
    <x v="3"/>
    <x v="65"/>
    <x v="3"/>
    <x v="10"/>
    <x v="2"/>
    <x v="3"/>
    <x v="5"/>
    <x v="5"/>
    <x v="4"/>
    <x v="4"/>
    <x v="4"/>
    <x v="0"/>
    <x v="0"/>
  </r>
  <r>
    <x v="7"/>
    <x v="2"/>
    <x v="2"/>
    <x v="6"/>
    <x v="3"/>
    <x v="66"/>
    <x v="3"/>
    <x v="10"/>
    <x v="2"/>
    <x v="3"/>
    <x v="5"/>
    <x v="5"/>
    <x v="4"/>
    <x v="4"/>
    <x v="4"/>
    <x v="0"/>
    <x v="0"/>
  </r>
  <r>
    <x v="7"/>
    <x v="2"/>
    <x v="2"/>
    <x v="6"/>
    <x v="3"/>
    <x v="67"/>
    <x v="3"/>
    <x v="10"/>
    <x v="2"/>
    <x v="3"/>
    <x v="5"/>
    <x v="5"/>
    <x v="4"/>
    <x v="4"/>
    <x v="4"/>
    <x v="0"/>
    <x v="0"/>
  </r>
  <r>
    <x v="7"/>
    <x v="2"/>
    <x v="2"/>
    <x v="6"/>
    <x v="3"/>
    <x v="68"/>
    <x v="3"/>
    <x v="10"/>
    <x v="2"/>
    <x v="3"/>
    <x v="5"/>
    <x v="5"/>
    <x v="4"/>
    <x v="4"/>
    <x v="4"/>
    <x v="0"/>
    <x v="0"/>
  </r>
  <r>
    <x v="7"/>
    <x v="2"/>
    <x v="2"/>
    <x v="6"/>
    <x v="3"/>
    <x v="69"/>
    <x v="3"/>
    <x v="10"/>
    <x v="2"/>
    <x v="3"/>
    <x v="5"/>
    <x v="5"/>
    <x v="4"/>
    <x v="4"/>
    <x v="4"/>
    <x v="0"/>
    <x v="0"/>
  </r>
  <r>
    <x v="7"/>
    <x v="2"/>
    <x v="2"/>
    <x v="6"/>
    <x v="3"/>
    <x v="70"/>
    <x v="3"/>
    <x v="10"/>
    <x v="2"/>
    <x v="3"/>
    <x v="5"/>
    <x v="5"/>
    <x v="4"/>
    <x v="4"/>
    <x v="4"/>
    <x v="0"/>
    <x v="0"/>
  </r>
  <r>
    <x v="7"/>
    <x v="2"/>
    <x v="2"/>
    <x v="6"/>
    <x v="3"/>
    <x v="71"/>
    <x v="3"/>
    <x v="11"/>
    <x v="2"/>
    <x v="3"/>
    <x v="5"/>
    <x v="5"/>
    <x v="4"/>
    <x v="4"/>
    <x v="4"/>
    <x v="0"/>
    <x v="0"/>
  </r>
  <r>
    <x v="7"/>
    <x v="2"/>
    <x v="2"/>
    <x v="6"/>
    <x v="3"/>
    <x v="72"/>
    <x v="3"/>
    <x v="11"/>
    <x v="2"/>
    <x v="3"/>
    <x v="5"/>
    <x v="5"/>
    <x v="4"/>
    <x v="4"/>
    <x v="4"/>
    <x v="0"/>
    <x v="0"/>
  </r>
  <r>
    <x v="7"/>
    <x v="2"/>
    <x v="2"/>
    <x v="6"/>
    <x v="3"/>
    <x v="73"/>
    <x v="3"/>
    <x v="11"/>
    <x v="2"/>
    <x v="3"/>
    <x v="5"/>
    <x v="5"/>
    <x v="4"/>
    <x v="4"/>
    <x v="4"/>
    <x v="0"/>
    <x v="0"/>
  </r>
  <r>
    <x v="7"/>
    <x v="2"/>
    <x v="2"/>
    <x v="6"/>
    <x v="3"/>
    <x v="74"/>
    <x v="3"/>
    <x v="11"/>
    <x v="2"/>
    <x v="3"/>
    <x v="5"/>
    <x v="5"/>
    <x v="4"/>
    <x v="4"/>
    <x v="4"/>
    <x v="0"/>
    <x v="0"/>
  </r>
  <r>
    <x v="7"/>
    <x v="2"/>
    <x v="2"/>
    <x v="6"/>
    <x v="3"/>
    <x v="75"/>
    <x v="3"/>
    <x v="11"/>
    <x v="2"/>
    <x v="3"/>
    <x v="5"/>
    <x v="5"/>
    <x v="4"/>
    <x v="4"/>
    <x v="4"/>
    <x v="0"/>
    <x v="0"/>
  </r>
  <r>
    <x v="7"/>
    <x v="2"/>
    <x v="2"/>
    <x v="6"/>
    <x v="3"/>
    <x v="76"/>
    <x v="3"/>
    <x v="11"/>
    <x v="2"/>
    <x v="3"/>
    <x v="5"/>
    <x v="5"/>
    <x v="4"/>
    <x v="4"/>
    <x v="4"/>
    <x v="0"/>
    <x v="0"/>
  </r>
  <r>
    <x v="7"/>
    <x v="2"/>
    <x v="2"/>
    <x v="6"/>
    <x v="3"/>
    <x v="77"/>
    <x v="3"/>
    <x v="11"/>
    <x v="2"/>
    <x v="3"/>
    <x v="5"/>
    <x v="5"/>
    <x v="4"/>
    <x v="4"/>
    <x v="4"/>
    <x v="0"/>
    <x v="0"/>
  </r>
  <r>
    <x v="7"/>
    <x v="2"/>
    <x v="2"/>
    <x v="6"/>
    <x v="3"/>
    <x v="78"/>
    <x v="3"/>
    <x v="11"/>
    <x v="2"/>
    <x v="3"/>
    <x v="5"/>
    <x v="5"/>
    <x v="4"/>
    <x v="4"/>
    <x v="4"/>
    <x v="0"/>
    <x v="0"/>
  </r>
  <r>
    <x v="7"/>
    <x v="2"/>
    <x v="2"/>
    <x v="6"/>
    <x v="3"/>
    <x v="79"/>
    <x v="3"/>
    <x v="12"/>
    <x v="2"/>
    <x v="3"/>
    <x v="5"/>
    <x v="5"/>
    <x v="4"/>
    <x v="4"/>
    <x v="4"/>
    <x v="0"/>
    <x v="0"/>
  </r>
  <r>
    <x v="7"/>
    <x v="2"/>
    <x v="2"/>
    <x v="6"/>
    <x v="3"/>
    <x v="80"/>
    <x v="3"/>
    <x v="12"/>
    <x v="2"/>
    <x v="3"/>
    <x v="5"/>
    <x v="5"/>
    <x v="4"/>
    <x v="4"/>
    <x v="4"/>
    <x v="0"/>
    <x v="0"/>
  </r>
  <r>
    <x v="7"/>
    <x v="2"/>
    <x v="2"/>
    <x v="6"/>
    <x v="3"/>
    <x v="81"/>
    <x v="3"/>
    <x v="12"/>
    <x v="2"/>
    <x v="3"/>
    <x v="5"/>
    <x v="5"/>
    <x v="4"/>
    <x v="4"/>
    <x v="4"/>
    <x v="0"/>
    <x v="0"/>
  </r>
  <r>
    <x v="7"/>
    <x v="2"/>
    <x v="2"/>
    <x v="6"/>
    <x v="3"/>
    <x v="82"/>
    <x v="3"/>
    <x v="12"/>
    <x v="2"/>
    <x v="3"/>
    <x v="5"/>
    <x v="5"/>
    <x v="4"/>
    <x v="4"/>
    <x v="4"/>
    <x v="0"/>
    <x v="0"/>
  </r>
  <r>
    <x v="7"/>
    <x v="2"/>
    <x v="2"/>
    <x v="6"/>
    <x v="3"/>
    <x v="83"/>
    <x v="3"/>
    <x v="12"/>
    <x v="2"/>
    <x v="3"/>
    <x v="5"/>
    <x v="5"/>
    <x v="4"/>
    <x v="4"/>
    <x v="4"/>
    <x v="0"/>
    <x v="0"/>
  </r>
  <r>
    <x v="7"/>
    <x v="2"/>
    <x v="2"/>
    <x v="6"/>
    <x v="3"/>
    <x v="84"/>
    <x v="3"/>
    <x v="12"/>
    <x v="2"/>
    <x v="3"/>
    <x v="5"/>
    <x v="5"/>
    <x v="4"/>
    <x v="4"/>
    <x v="4"/>
    <x v="0"/>
    <x v="0"/>
  </r>
  <r>
    <x v="7"/>
    <x v="2"/>
    <x v="2"/>
    <x v="6"/>
    <x v="3"/>
    <x v="85"/>
    <x v="3"/>
    <x v="12"/>
    <x v="2"/>
    <x v="3"/>
    <x v="5"/>
    <x v="5"/>
    <x v="4"/>
    <x v="4"/>
    <x v="4"/>
    <x v="0"/>
    <x v="0"/>
  </r>
  <r>
    <x v="7"/>
    <x v="2"/>
    <x v="2"/>
    <x v="6"/>
    <x v="3"/>
    <x v="86"/>
    <x v="3"/>
    <x v="12"/>
    <x v="2"/>
    <x v="3"/>
    <x v="5"/>
    <x v="5"/>
    <x v="4"/>
    <x v="4"/>
    <x v="4"/>
    <x v="0"/>
    <x v="0"/>
  </r>
  <r>
    <x v="7"/>
    <x v="2"/>
    <x v="2"/>
    <x v="6"/>
    <x v="3"/>
    <x v="87"/>
    <x v="3"/>
    <x v="13"/>
    <x v="2"/>
    <x v="3"/>
    <x v="5"/>
    <x v="5"/>
    <x v="4"/>
    <x v="4"/>
    <x v="4"/>
    <x v="0"/>
    <x v="0"/>
  </r>
  <r>
    <x v="7"/>
    <x v="2"/>
    <x v="2"/>
    <x v="6"/>
    <x v="3"/>
    <x v="88"/>
    <x v="3"/>
    <x v="13"/>
    <x v="2"/>
    <x v="3"/>
    <x v="5"/>
    <x v="5"/>
    <x v="4"/>
    <x v="4"/>
    <x v="4"/>
    <x v="0"/>
    <x v="0"/>
  </r>
  <r>
    <x v="7"/>
    <x v="2"/>
    <x v="2"/>
    <x v="6"/>
    <x v="3"/>
    <x v="89"/>
    <x v="3"/>
    <x v="13"/>
    <x v="2"/>
    <x v="3"/>
    <x v="5"/>
    <x v="5"/>
    <x v="4"/>
    <x v="4"/>
    <x v="4"/>
    <x v="0"/>
    <x v="0"/>
  </r>
  <r>
    <x v="7"/>
    <x v="2"/>
    <x v="2"/>
    <x v="6"/>
    <x v="3"/>
    <x v="90"/>
    <x v="3"/>
    <x v="13"/>
    <x v="2"/>
    <x v="3"/>
    <x v="5"/>
    <x v="5"/>
    <x v="4"/>
    <x v="4"/>
    <x v="4"/>
    <x v="0"/>
    <x v="0"/>
  </r>
  <r>
    <x v="7"/>
    <x v="2"/>
    <x v="2"/>
    <x v="6"/>
    <x v="3"/>
    <x v="91"/>
    <x v="3"/>
    <x v="13"/>
    <x v="2"/>
    <x v="3"/>
    <x v="5"/>
    <x v="5"/>
    <x v="4"/>
    <x v="4"/>
    <x v="4"/>
    <x v="0"/>
    <x v="0"/>
  </r>
  <r>
    <x v="7"/>
    <x v="2"/>
    <x v="2"/>
    <x v="6"/>
    <x v="3"/>
    <x v="92"/>
    <x v="3"/>
    <x v="13"/>
    <x v="2"/>
    <x v="3"/>
    <x v="5"/>
    <x v="5"/>
    <x v="4"/>
    <x v="4"/>
    <x v="4"/>
    <x v="0"/>
    <x v="0"/>
  </r>
  <r>
    <x v="7"/>
    <x v="2"/>
    <x v="2"/>
    <x v="6"/>
    <x v="3"/>
    <x v="93"/>
    <x v="3"/>
    <x v="13"/>
    <x v="2"/>
    <x v="3"/>
    <x v="5"/>
    <x v="5"/>
    <x v="4"/>
    <x v="4"/>
    <x v="4"/>
    <x v="0"/>
    <x v="0"/>
  </r>
  <r>
    <x v="7"/>
    <x v="2"/>
    <x v="2"/>
    <x v="6"/>
    <x v="3"/>
    <x v="94"/>
    <x v="3"/>
    <x v="13"/>
    <x v="2"/>
    <x v="3"/>
    <x v="5"/>
    <x v="5"/>
    <x v="4"/>
    <x v="4"/>
    <x v="4"/>
    <x v="0"/>
    <x v="0"/>
  </r>
  <r>
    <x v="7"/>
    <x v="2"/>
    <x v="2"/>
    <x v="6"/>
    <x v="3"/>
    <x v="95"/>
    <x v="3"/>
    <x v="14"/>
    <x v="2"/>
    <x v="3"/>
    <x v="5"/>
    <x v="5"/>
    <x v="4"/>
    <x v="4"/>
    <x v="4"/>
    <x v="0"/>
    <x v="0"/>
  </r>
  <r>
    <x v="7"/>
    <x v="2"/>
    <x v="2"/>
    <x v="6"/>
    <x v="3"/>
    <x v="96"/>
    <x v="3"/>
    <x v="14"/>
    <x v="2"/>
    <x v="3"/>
    <x v="5"/>
    <x v="5"/>
    <x v="4"/>
    <x v="4"/>
    <x v="4"/>
    <x v="0"/>
    <x v="0"/>
  </r>
  <r>
    <x v="7"/>
    <x v="2"/>
    <x v="2"/>
    <x v="6"/>
    <x v="3"/>
    <x v="97"/>
    <x v="3"/>
    <x v="14"/>
    <x v="2"/>
    <x v="3"/>
    <x v="5"/>
    <x v="5"/>
    <x v="4"/>
    <x v="4"/>
    <x v="4"/>
    <x v="0"/>
    <x v="0"/>
  </r>
  <r>
    <x v="7"/>
    <x v="2"/>
    <x v="2"/>
    <x v="6"/>
    <x v="3"/>
    <x v="98"/>
    <x v="3"/>
    <x v="14"/>
    <x v="2"/>
    <x v="3"/>
    <x v="5"/>
    <x v="5"/>
    <x v="4"/>
    <x v="4"/>
    <x v="4"/>
    <x v="0"/>
    <x v="0"/>
  </r>
  <r>
    <x v="7"/>
    <x v="2"/>
    <x v="2"/>
    <x v="6"/>
    <x v="3"/>
    <x v="99"/>
    <x v="3"/>
    <x v="14"/>
    <x v="2"/>
    <x v="3"/>
    <x v="5"/>
    <x v="5"/>
    <x v="4"/>
    <x v="4"/>
    <x v="4"/>
    <x v="0"/>
    <x v="0"/>
  </r>
  <r>
    <x v="7"/>
    <x v="2"/>
    <x v="2"/>
    <x v="6"/>
    <x v="3"/>
    <x v="100"/>
    <x v="3"/>
    <x v="14"/>
    <x v="2"/>
    <x v="3"/>
    <x v="5"/>
    <x v="5"/>
    <x v="4"/>
    <x v="4"/>
    <x v="4"/>
    <x v="0"/>
    <x v="0"/>
  </r>
  <r>
    <x v="7"/>
    <x v="2"/>
    <x v="2"/>
    <x v="6"/>
    <x v="3"/>
    <x v="101"/>
    <x v="3"/>
    <x v="14"/>
    <x v="2"/>
    <x v="3"/>
    <x v="5"/>
    <x v="5"/>
    <x v="4"/>
    <x v="4"/>
    <x v="4"/>
    <x v="0"/>
    <x v="0"/>
  </r>
  <r>
    <x v="7"/>
    <x v="2"/>
    <x v="2"/>
    <x v="6"/>
    <x v="3"/>
    <x v="102"/>
    <x v="3"/>
    <x v="14"/>
    <x v="2"/>
    <x v="3"/>
    <x v="5"/>
    <x v="5"/>
    <x v="4"/>
    <x v="4"/>
    <x v="4"/>
    <x v="0"/>
    <x v="0"/>
  </r>
  <r>
    <x v="7"/>
    <x v="2"/>
    <x v="2"/>
    <x v="6"/>
    <x v="3"/>
    <x v="103"/>
    <x v="3"/>
    <x v="15"/>
    <x v="2"/>
    <x v="3"/>
    <x v="5"/>
    <x v="5"/>
    <x v="4"/>
    <x v="4"/>
    <x v="4"/>
    <x v="0"/>
    <x v="0"/>
  </r>
  <r>
    <x v="7"/>
    <x v="2"/>
    <x v="2"/>
    <x v="6"/>
    <x v="3"/>
    <x v="104"/>
    <x v="3"/>
    <x v="15"/>
    <x v="2"/>
    <x v="3"/>
    <x v="5"/>
    <x v="5"/>
    <x v="4"/>
    <x v="4"/>
    <x v="4"/>
    <x v="0"/>
    <x v="0"/>
  </r>
  <r>
    <x v="7"/>
    <x v="2"/>
    <x v="2"/>
    <x v="6"/>
    <x v="3"/>
    <x v="105"/>
    <x v="3"/>
    <x v="15"/>
    <x v="2"/>
    <x v="3"/>
    <x v="5"/>
    <x v="5"/>
    <x v="4"/>
    <x v="4"/>
    <x v="4"/>
    <x v="0"/>
    <x v="0"/>
  </r>
  <r>
    <x v="7"/>
    <x v="2"/>
    <x v="2"/>
    <x v="6"/>
    <x v="3"/>
    <x v="106"/>
    <x v="3"/>
    <x v="15"/>
    <x v="2"/>
    <x v="3"/>
    <x v="5"/>
    <x v="5"/>
    <x v="4"/>
    <x v="4"/>
    <x v="4"/>
    <x v="0"/>
    <x v="0"/>
  </r>
  <r>
    <x v="7"/>
    <x v="2"/>
    <x v="2"/>
    <x v="6"/>
    <x v="3"/>
    <x v="107"/>
    <x v="3"/>
    <x v="15"/>
    <x v="2"/>
    <x v="3"/>
    <x v="5"/>
    <x v="5"/>
    <x v="4"/>
    <x v="4"/>
    <x v="4"/>
    <x v="0"/>
    <x v="0"/>
  </r>
  <r>
    <x v="7"/>
    <x v="2"/>
    <x v="2"/>
    <x v="6"/>
    <x v="3"/>
    <x v="108"/>
    <x v="3"/>
    <x v="15"/>
    <x v="2"/>
    <x v="3"/>
    <x v="5"/>
    <x v="5"/>
    <x v="4"/>
    <x v="4"/>
    <x v="4"/>
    <x v="0"/>
    <x v="0"/>
  </r>
  <r>
    <x v="7"/>
    <x v="2"/>
    <x v="2"/>
    <x v="6"/>
    <x v="3"/>
    <x v="109"/>
    <x v="3"/>
    <x v="15"/>
    <x v="2"/>
    <x v="3"/>
    <x v="5"/>
    <x v="5"/>
    <x v="4"/>
    <x v="4"/>
    <x v="4"/>
    <x v="0"/>
    <x v="0"/>
  </r>
  <r>
    <x v="7"/>
    <x v="2"/>
    <x v="2"/>
    <x v="6"/>
    <x v="3"/>
    <x v="110"/>
    <x v="3"/>
    <x v="15"/>
    <x v="2"/>
    <x v="3"/>
    <x v="5"/>
    <x v="5"/>
    <x v="4"/>
    <x v="4"/>
    <x v="4"/>
    <x v="0"/>
    <x v="0"/>
  </r>
  <r>
    <x v="7"/>
    <x v="2"/>
    <x v="2"/>
    <x v="6"/>
    <x v="3"/>
    <x v="111"/>
    <x v="3"/>
    <x v="16"/>
    <x v="2"/>
    <x v="3"/>
    <x v="5"/>
    <x v="5"/>
    <x v="4"/>
    <x v="4"/>
    <x v="4"/>
    <x v="0"/>
    <x v="0"/>
  </r>
  <r>
    <x v="7"/>
    <x v="2"/>
    <x v="2"/>
    <x v="6"/>
    <x v="3"/>
    <x v="112"/>
    <x v="3"/>
    <x v="16"/>
    <x v="2"/>
    <x v="3"/>
    <x v="5"/>
    <x v="5"/>
    <x v="4"/>
    <x v="4"/>
    <x v="4"/>
    <x v="0"/>
    <x v="0"/>
  </r>
  <r>
    <x v="7"/>
    <x v="2"/>
    <x v="2"/>
    <x v="6"/>
    <x v="3"/>
    <x v="113"/>
    <x v="3"/>
    <x v="16"/>
    <x v="2"/>
    <x v="3"/>
    <x v="5"/>
    <x v="5"/>
    <x v="4"/>
    <x v="4"/>
    <x v="4"/>
    <x v="0"/>
    <x v="0"/>
  </r>
  <r>
    <x v="7"/>
    <x v="2"/>
    <x v="2"/>
    <x v="6"/>
    <x v="3"/>
    <x v="114"/>
    <x v="3"/>
    <x v="16"/>
    <x v="2"/>
    <x v="3"/>
    <x v="5"/>
    <x v="5"/>
    <x v="4"/>
    <x v="4"/>
    <x v="4"/>
    <x v="0"/>
    <x v="0"/>
  </r>
  <r>
    <x v="7"/>
    <x v="2"/>
    <x v="2"/>
    <x v="6"/>
    <x v="3"/>
    <x v="115"/>
    <x v="3"/>
    <x v="16"/>
    <x v="2"/>
    <x v="3"/>
    <x v="5"/>
    <x v="5"/>
    <x v="4"/>
    <x v="4"/>
    <x v="4"/>
    <x v="0"/>
    <x v="0"/>
  </r>
  <r>
    <x v="7"/>
    <x v="2"/>
    <x v="2"/>
    <x v="6"/>
    <x v="3"/>
    <x v="116"/>
    <x v="3"/>
    <x v="16"/>
    <x v="2"/>
    <x v="3"/>
    <x v="5"/>
    <x v="5"/>
    <x v="4"/>
    <x v="4"/>
    <x v="4"/>
    <x v="0"/>
    <x v="0"/>
  </r>
  <r>
    <x v="7"/>
    <x v="2"/>
    <x v="2"/>
    <x v="6"/>
    <x v="3"/>
    <x v="117"/>
    <x v="3"/>
    <x v="16"/>
    <x v="2"/>
    <x v="3"/>
    <x v="5"/>
    <x v="5"/>
    <x v="4"/>
    <x v="4"/>
    <x v="4"/>
    <x v="0"/>
    <x v="0"/>
  </r>
  <r>
    <x v="7"/>
    <x v="2"/>
    <x v="2"/>
    <x v="6"/>
    <x v="3"/>
    <x v="118"/>
    <x v="3"/>
    <x v="16"/>
    <x v="2"/>
    <x v="3"/>
    <x v="5"/>
    <x v="5"/>
    <x v="4"/>
    <x v="4"/>
    <x v="4"/>
    <x v="0"/>
    <x v="0"/>
  </r>
  <r>
    <x v="7"/>
    <x v="2"/>
    <x v="2"/>
    <x v="6"/>
    <x v="3"/>
    <x v="119"/>
    <x v="3"/>
    <x v="17"/>
    <x v="2"/>
    <x v="3"/>
    <x v="5"/>
    <x v="5"/>
    <x v="4"/>
    <x v="4"/>
    <x v="4"/>
    <x v="0"/>
    <x v="0"/>
  </r>
  <r>
    <x v="7"/>
    <x v="2"/>
    <x v="2"/>
    <x v="6"/>
    <x v="3"/>
    <x v="120"/>
    <x v="3"/>
    <x v="17"/>
    <x v="2"/>
    <x v="3"/>
    <x v="5"/>
    <x v="5"/>
    <x v="4"/>
    <x v="4"/>
    <x v="4"/>
    <x v="0"/>
    <x v="0"/>
  </r>
  <r>
    <x v="7"/>
    <x v="2"/>
    <x v="2"/>
    <x v="6"/>
    <x v="3"/>
    <x v="121"/>
    <x v="3"/>
    <x v="17"/>
    <x v="2"/>
    <x v="3"/>
    <x v="5"/>
    <x v="5"/>
    <x v="4"/>
    <x v="4"/>
    <x v="4"/>
    <x v="0"/>
    <x v="0"/>
  </r>
  <r>
    <x v="7"/>
    <x v="2"/>
    <x v="2"/>
    <x v="6"/>
    <x v="3"/>
    <x v="122"/>
    <x v="3"/>
    <x v="17"/>
    <x v="2"/>
    <x v="3"/>
    <x v="5"/>
    <x v="5"/>
    <x v="4"/>
    <x v="4"/>
    <x v="4"/>
    <x v="0"/>
    <x v="0"/>
  </r>
  <r>
    <x v="7"/>
    <x v="2"/>
    <x v="2"/>
    <x v="6"/>
    <x v="3"/>
    <x v="123"/>
    <x v="3"/>
    <x v="17"/>
    <x v="2"/>
    <x v="3"/>
    <x v="5"/>
    <x v="5"/>
    <x v="4"/>
    <x v="4"/>
    <x v="4"/>
    <x v="0"/>
    <x v="0"/>
  </r>
  <r>
    <x v="7"/>
    <x v="2"/>
    <x v="2"/>
    <x v="6"/>
    <x v="3"/>
    <x v="124"/>
    <x v="3"/>
    <x v="17"/>
    <x v="2"/>
    <x v="3"/>
    <x v="5"/>
    <x v="5"/>
    <x v="4"/>
    <x v="4"/>
    <x v="4"/>
    <x v="0"/>
    <x v="0"/>
  </r>
  <r>
    <x v="7"/>
    <x v="2"/>
    <x v="2"/>
    <x v="6"/>
    <x v="3"/>
    <x v="125"/>
    <x v="3"/>
    <x v="17"/>
    <x v="2"/>
    <x v="3"/>
    <x v="5"/>
    <x v="5"/>
    <x v="4"/>
    <x v="4"/>
    <x v="4"/>
    <x v="0"/>
    <x v="0"/>
  </r>
  <r>
    <x v="7"/>
    <x v="2"/>
    <x v="2"/>
    <x v="6"/>
    <x v="3"/>
    <x v="126"/>
    <x v="3"/>
    <x v="17"/>
    <x v="2"/>
    <x v="3"/>
    <x v="5"/>
    <x v="5"/>
    <x v="4"/>
    <x v="4"/>
    <x v="4"/>
    <x v="0"/>
    <x v="0"/>
  </r>
  <r>
    <x v="7"/>
    <x v="2"/>
    <x v="2"/>
    <x v="6"/>
    <x v="3"/>
    <x v="127"/>
    <x v="3"/>
    <x v="18"/>
    <x v="2"/>
    <x v="3"/>
    <x v="5"/>
    <x v="5"/>
    <x v="4"/>
    <x v="4"/>
    <x v="4"/>
    <x v="0"/>
    <x v="0"/>
  </r>
  <r>
    <x v="7"/>
    <x v="2"/>
    <x v="2"/>
    <x v="6"/>
    <x v="3"/>
    <x v="128"/>
    <x v="3"/>
    <x v="18"/>
    <x v="2"/>
    <x v="3"/>
    <x v="5"/>
    <x v="5"/>
    <x v="4"/>
    <x v="4"/>
    <x v="4"/>
    <x v="0"/>
    <x v="0"/>
  </r>
  <r>
    <x v="7"/>
    <x v="2"/>
    <x v="2"/>
    <x v="6"/>
    <x v="3"/>
    <x v="129"/>
    <x v="3"/>
    <x v="18"/>
    <x v="2"/>
    <x v="3"/>
    <x v="5"/>
    <x v="5"/>
    <x v="4"/>
    <x v="4"/>
    <x v="4"/>
    <x v="0"/>
    <x v="0"/>
  </r>
  <r>
    <x v="7"/>
    <x v="2"/>
    <x v="2"/>
    <x v="6"/>
    <x v="3"/>
    <x v="130"/>
    <x v="3"/>
    <x v="18"/>
    <x v="2"/>
    <x v="3"/>
    <x v="5"/>
    <x v="5"/>
    <x v="4"/>
    <x v="4"/>
    <x v="4"/>
    <x v="0"/>
    <x v="0"/>
  </r>
  <r>
    <x v="7"/>
    <x v="2"/>
    <x v="2"/>
    <x v="6"/>
    <x v="3"/>
    <x v="131"/>
    <x v="3"/>
    <x v="18"/>
    <x v="2"/>
    <x v="3"/>
    <x v="5"/>
    <x v="5"/>
    <x v="4"/>
    <x v="4"/>
    <x v="4"/>
    <x v="0"/>
    <x v="0"/>
  </r>
  <r>
    <x v="7"/>
    <x v="2"/>
    <x v="2"/>
    <x v="6"/>
    <x v="3"/>
    <x v="132"/>
    <x v="3"/>
    <x v="18"/>
    <x v="2"/>
    <x v="3"/>
    <x v="5"/>
    <x v="5"/>
    <x v="4"/>
    <x v="4"/>
    <x v="4"/>
    <x v="0"/>
    <x v="0"/>
  </r>
  <r>
    <x v="7"/>
    <x v="2"/>
    <x v="2"/>
    <x v="6"/>
    <x v="3"/>
    <x v="133"/>
    <x v="3"/>
    <x v="18"/>
    <x v="2"/>
    <x v="3"/>
    <x v="5"/>
    <x v="5"/>
    <x v="4"/>
    <x v="4"/>
    <x v="4"/>
    <x v="0"/>
    <x v="0"/>
  </r>
  <r>
    <x v="7"/>
    <x v="2"/>
    <x v="2"/>
    <x v="6"/>
    <x v="3"/>
    <x v="134"/>
    <x v="3"/>
    <x v="18"/>
    <x v="2"/>
    <x v="3"/>
    <x v="5"/>
    <x v="5"/>
    <x v="4"/>
    <x v="4"/>
    <x v="4"/>
    <x v="0"/>
    <x v="0"/>
  </r>
  <r>
    <x v="7"/>
    <x v="2"/>
    <x v="2"/>
    <x v="6"/>
    <x v="3"/>
    <x v="135"/>
    <x v="3"/>
    <x v="19"/>
    <x v="2"/>
    <x v="3"/>
    <x v="5"/>
    <x v="5"/>
    <x v="4"/>
    <x v="4"/>
    <x v="4"/>
    <x v="0"/>
    <x v="0"/>
  </r>
  <r>
    <x v="7"/>
    <x v="2"/>
    <x v="2"/>
    <x v="6"/>
    <x v="3"/>
    <x v="136"/>
    <x v="3"/>
    <x v="19"/>
    <x v="2"/>
    <x v="3"/>
    <x v="5"/>
    <x v="5"/>
    <x v="4"/>
    <x v="4"/>
    <x v="4"/>
    <x v="0"/>
    <x v="0"/>
  </r>
  <r>
    <x v="7"/>
    <x v="2"/>
    <x v="2"/>
    <x v="6"/>
    <x v="3"/>
    <x v="137"/>
    <x v="3"/>
    <x v="19"/>
    <x v="2"/>
    <x v="3"/>
    <x v="5"/>
    <x v="5"/>
    <x v="4"/>
    <x v="4"/>
    <x v="4"/>
    <x v="0"/>
    <x v="0"/>
  </r>
  <r>
    <x v="7"/>
    <x v="2"/>
    <x v="2"/>
    <x v="6"/>
    <x v="3"/>
    <x v="138"/>
    <x v="3"/>
    <x v="19"/>
    <x v="2"/>
    <x v="3"/>
    <x v="5"/>
    <x v="5"/>
    <x v="4"/>
    <x v="4"/>
    <x v="4"/>
    <x v="0"/>
    <x v="0"/>
  </r>
  <r>
    <x v="7"/>
    <x v="2"/>
    <x v="2"/>
    <x v="6"/>
    <x v="3"/>
    <x v="139"/>
    <x v="3"/>
    <x v="19"/>
    <x v="2"/>
    <x v="3"/>
    <x v="5"/>
    <x v="5"/>
    <x v="4"/>
    <x v="4"/>
    <x v="4"/>
    <x v="0"/>
    <x v="0"/>
  </r>
  <r>
    <x v="7"/>
    <x v="2"/>
    <x v="2"/>
    <x v="6"/>
    <x v="3"/>
    <x v="140"/>
    <x v="3"/>
    <x v="19"/>
    <x v="2"/>
    <x v="3"/>
    <x v="5"/>
    <x v="5"/>
    <x v="4"/>
    <x v="4"/>
    <x v="4"/>
    <x v="0"/>
    <x v="0"/>
  </r>
  <r>
    <x v="7"/>
    <x v="2"/>
    <x v="2"/>
    <x v="6"/>
    <x v="3"/>
    <x v="141"/>
    <x v="3"/>
    <x v="19"/>
    <x v="2"/>
    <x v="3"/>
    <x v="5"/>
    <x v="5"/>
    <x v="4"/>
    <x v="4"/>
    <x v="4"/>
    <x v="0"/>
    <x v="0"/>
  </r>
  <r>
    <x v="7"/>
    <x v="2"/>
    <x v="2"/>
    <x v="6"/>
    <x v="3"/>
    <x v="142"/>
    <x v="3"/>
    <x v="19"/>
    <x v="2"/>
    <x v="3"/>
    <x v="5"/>
    <x v="5"/>
    <x v="4"/>
    <x v="4"/>
    <x v="4"/>
    <x v="0"/>
    <x v="0"/>
  </r>
  <r>
    <x v="7"/>
    <x v="2"/>
    <x v="2"/>
    <x v="6"/>
    <x v="3"/>
    <x v="143"/>
    <x v="3"/>
    <x v="20"/>
    <x v="2"/>
    <x v="3"/>
    <x v="5"/>
    <x v="5"/>
    <x v="4"/>
    <x v="4"/>
    <x v="4"/>
    <x v="0"/>
    <x v="0"/>
  </r>
  <r>
    <x v="7"/>
    <x v="2"/>
    <x v="2"/>
    <x v="6"/>
    <x v="3"/>
    <x v="144"/>
    <x v="3"/>
    <x v="20"/>
    <x v="2"/>
    <x v="3"/>
    <x v="5"/>
    <x v="5"/>
    <x v="4"/>
    <x v="4"/>
    <x v="4"/>
    <x v="0"/>
    <x v="0"/>
  </r>
  <r>
    <x v="7"/>
    <x v="2"/>
    <x v="2"/>
    <x v="6"/>
    <x v="3"/>
    <x v="145"/>
    <x v="3"/>
    <x v="20"/>
    <x v="2"/>
    <x v="3"/>
    <x v="5"/>
    <x v="5"/>
    <x v="4"/>
    <x v="4"/>
    <x v="4"/>
    <x v="0"/>
    <x v="0"/>
  </r>
  <r>
    <x v="7"/>
    <x v="2"/>
    <x v="2"/>
    <x v="6"/>
    <x v="3"/>
    <x v="146"/>
    <x v="3"/>
    <x v="20"/>
    <x v="2"/>
    <x v="3"/>
    <x v="5"/>
    <x v="5"/>
    <x v="4"/>
    <x v="4"/>
    <x v="4"/>
    <x v="0"/>
    <x v="0"/>
  </r>
  <r>
    <x v="7"/>
    <x v="2"/>
    <x v="2"/>
    <x v="6"/>
    <x v="3"/>
    <x v="147"/>
    <x v="3"/>
    <x v="20"/>
    <x v="2"/>
    <x v="3"/>
    <x v="5"/>
    <x v="5"/>
    <x v="4"/>
    <x v="4"/>
    <x v="4"/>
    <x v="0"/>
    <x v="0"/>
  </r>
  <r>
    <x v="7"/>
    <x v="2"/>
    <x v="2"/>
    <x v="6"/>
    <x v="3"/>
    <x v="148"/>
    <x v="3"/>
    <x v="20"/>
    <x v="2"/>
    <x v="3"/>
    <x v="5"/>
    <x v="5"/>
    <x v="4"/>
    <x v="4"/>
    <x v="4"/>
    <x v="0"/>
    <x v="0"/>
  </r>
  <r>
    <x v="7"/>
    <x v="2"/>
    <x v="2"/>
    <x v="6"/>
    <x v="3"/>
    <x v="149"/>
    <x v="3"/>
    <x v="20"/>
    <x v="2"/>
    <x v="3"/>
    <x v="5"/>
    <x v="5"/>
    <x v="4"/>
    <x v="4"/>
    <x v="4"/>
    <x v="0"/>
    <x v="0"/>
  </r>
  <r>
    <x v="7"/>
    <x v="2"/>
    <x v="2"/>
    <x v="6"/>
    <x v="3"/>
    <x v="150"/>
    <x v="3"/>
    <x v="20"/>
    <x v="2"/>
    <x v="3"/>
    <x v="5"/>
    <x v="5"/>
    <x v="4"/>
    <x v="4"/>
    <x v="4"/>
    <x v="0"/>
    <x v="0"/>
  </r>
  <r>
    <x v="7"/>
    <x v="2"/>
    <x v="2"/>
    <x v="6"/>
    <x v="3"/>
    <x v="151"/>
    <x v="3"/>
    <x v="21"/>
    <x v="2"/>
    <x v="3"/>
    <x v="5"/>
    <x v="5"/>
    <x v="4"/>
    <x v="4"/>
    <x v="4"/>
    <x v="0"/>
    <x v="0"/>
  </r>
  <r>
    <x v="7"/>
    <x v="2"/>
    <x v="2"/>
    <x v="6"/>
    <x v="3"/>
    <x v="152"/>
    <x v="3"/>
    <x v="21"/>
    <x v="2"/>
    <x v="3"/>
    <x v="5"/>
    <x v="5"/>
    <x v="4"/>
    <x v="4"/>
    <x v="4"/>
    <x v="0"/>
    <x v="0"/>
  </r>
  <r>
    <x v="7"/>
    <x v="2"/>
    <x v="2"/>
    <x v="6"/>
    <x v="3"/>
    <x v="153"/>
    <x v="3"/>
    <x v="21"/>
    <x v="2"/>
    <x v="3"/>
    <x v="5"/>
    <x v="5"/>
    <x v="4"/>
    <x v="4"/>
    <x v="4"/>
    <x v="0"/>
    <x v="0"/>
  </r>
  <r>
    <x v="7"/>
    <x v="2"/>
    <x v="2"/>
    <x v="6"/>
    <x v="3"/>
    <x v="154"/>
    <x v="3"/>
    <x v="21"/>
    <x v="2"/>
    <x v="3"/>
    <x v="5"/>
    <x v="5"/>
    <x v="4"/>
    <x v="4"/>
    <x v="4"/>
    <x v="0"/>
    <x v="0"/>
  </r>
  <r>
    <x v="7"/>
    <x v="2"/>
    <x v="2"/>
    <x v="6"/>
    <x v="3"/>
    <x v="155"/>
    <x v="3"/>
    <x v="21"/>
    <x v="2"/>
    <x v="3"/>
    <x v="5"/>
    <x v="5"/>
    <x v="4"/>
    <x v="4"/>
    <x v="4"/>
    <x v="0"/>
    <x v="0"/>
  </r>
  <r>
    <x v="7"/>
    <x v="2"/>
    <x v="2"/>
    <x v="6"/>
    <x v="3"/>
    <x v="156"/>
    <x v="3"/>
    <x v="21"/>
    <x v="2"/>
    <x v="3"/>
    <x v="5"/>
    <x v="5"/>
    <x v="4"/>
    <x v="4"/>
    <x v="4"/>
    <x v="0"/>
    <x v="0"/>
  </r>
  <r>
    <x v="7"/>
    <x v="2"/>
    <x v="2"/>
    <x v="6"/>
    <x v="3"/>
    <x v="157"/>
    <x v="3"/>
    <x v="21"/>
    <x v="2"/>
    <x v="3"/>
    <x v="5"/>
    <x v="5"/>
    <x v="4"/>
    <x v="4"/>
    <x v="4"/>
    <x v="0"/>
    <x v="0"/>
  </r>
  <r>
    <x v="7"/>
    <x v="2"/>
    <x v="2"/>
    <x v="6"/>
    <x v="3"/>
    <x v="158"/>
    <x v="3"/>
    <x v="21"/>
    <x v="2"/>
    <x v="3"/>
    <x v="5"/>
    <x v="5"/>
    <x v="4"/>
    <x v="4"/>
    <x v="4"/>
    <x v="0"/>
    <x v="0"/>
  </r>
  <r>
    <x v="7"/>
    <x v="2"/>
    <x v="2"/>
    <x v="6"/>
    <x v="3"/>
    <x v="159"/>
    <x v="3"/>
    <x v="22"/>
    <x v="2"/>
    <x v="3"/>
    <x v="5"/>
    <x v="5"/>
    <x v="4"/>
    <x v="4"/>
    <x v="4"/>
    <x v="0"/>
    <x v="0"/>
  </r>
  <r>
    <x v="7"/>
    <x v="2"/>
    <x v="2"/>
    <x v="6"/>
    <x v="3"/>
    <x v="160"/>
    <x v="3"/>
    <x v="22"/>
    <x v="2"/>
    <x v="3"/>
    <x v="5"/>
    <x v="5"/>
    <x v="4"/>
    <x v="4"/>
    <x v="4"/>
    <x v="0"/>
    <x v="0"/>
  </r>
  <r>
    <x v="7"/>
    <x v="2"/>
    <x v="2"/>
    <x v="6"/>
    <x v="3"/>
    <x v="161"/>
    <x v="3"/>
    <x v="22"/>
    <x v="2"/>
    <x v="3"/>
    <x v="5"/>
    <x v="5"/>
    <x v="4"/>
    <x v="4"/>
    <x v="4"/>
    <x v="0"/>
    <x v="0"/>
  </r>
  <r>
    <x v="7"/>
    <x v="2"/>
    <x v="2"/>
    <x v="6"/>
    <x v="3"/>
    <x v="162"/>
    <x v="3"/>
    <x v="22"/>
    <x v="2"/>
    <x v="3"/>
    <x v="5"/>
    <x v="5"/>
    <x v="4"/>
    <x v="4"/>
    <x v="4"/>
    <x v="0"/>
    <x v="0"/>
  </r>
  <r>
    <x v="7"/>
    <x v="2"/>
    <x v="2"/>
    <x v="6"/>
    <x v="3"/>
    <x v="163"/>
    <x v="3"/>
    <x v="22"/>
    <x v="2"/>
    <x v="3"/>
    <x v="5"/>
    <x v="5"/>
    <x v="4"/>
    <x v="4"/>
    <x v="4"/>
    <x v="0"/>
    <x v="0"/>
  </r>
  <r>
    <x v="7"/>
    <x v="2"/>
    <x v="2"/>
    <x v="6"/>
    <x v="3"/>
    <x v="164"/>
    <x v="3"/>
    <x v="22"/>
    <x v="2"/>
    <x v="3"/>
    <x v="5"/>
    <x v="5"/>
    <x v="4"/>
    <x v="4"/>
    <x v="4"/>
    <x v="0"/>
    <x v="0"/>
  </r>
  <r>
    <x v="7"/>
    <x v="2"/>
    <x v="2"/>
    <x v="6"/>
    <x v="3"/>
    <x v="165"/>
    <x v="3"/>
    <x v="22"/>
    <x v="2"/>
    <x v="3"/>
    <x v="5"/>
    <x v="5"/>
    <x v="4"/>
    <x v="4"/>
    <x v="4"/>
    <x v="0"/>
    <x v="0"/>
  </r>
  <r>
    <x v="7"/>
    <x v="2"/>
    <x v="2"/>
    <x v="6"/>
    <x v="3"/>
    <x v="166"/>
    <x v="3"/>
    <x v="22"/>
    <x v="2"/>
    <x v="3"/>
    <x v="5"/>
    <x v="5"/>
    <x v="4"/>
    <x v="4"/>
    <x v="4"/>
    <x v="0"/>
    <x v="0"/>
  </r>
  <r>
    <x v="7"/>
    <x v="2"/>
    <x v="2"/>
    <x v="6"/>
    <x v="3"/>
    <x v="167"/>
    <x v="3"/>
    <x v="23"/>
    <x v="2"/>
    <x v="3"/>
    <x v="5"/>
    <x v="5"/>
    <x v="4"/>
    <x v="4"/>
    <x v="4"/>
    <x v="0"/>
    <x v="0"/>
  </r>
  <r>
    <x v="7"/>
    <x v="2"/>
    <x v="2"/>
    <x v="6"/>
    <x v="3"/>
    <x v="168"/>
    <x v="3"/>
    <x v="23"/>
    <x v="2"/>
    <x v="3"/>
    <x v="5"/>
    <x v="5"/>
    <x v="4"/>
    <x v="4"/>
    <x v="4"/>
    <x v="0"/>
    <x v="0"/>
  </r>
  <r>
    <x v="7"/>
    <x v="2"/>
    <x v="2"/>
    <x v="6"/>
    <x v="3"/>
    <x v="169"/>
    <x v="3"/>
    <x v="23"/>
    <x v="2"/>
    <x v="3"/>
    <x v="5"/>
    <x v="5"/>
    <x v="4"/>
    <x v="4"/>
    <x v="4"/>
    <x v="0"/>
    <x v="0"/>
  </r>
  <r>
    <x v="7"/>
    <x v="2"/>
    <x v="2"/>
    <x v="6"/>
    <x v="3"/>
    <x v="170"/>
    <x v="3"/>
    <x v="23"/>
    <x v="2"/>
    <x v="3"/>
    <x v="5"/>
    <x v="5"/>
    <x v="4"/>
    <x v="4"/>
    <x v="4"/>
    <x v="0"/>
    <x v="0"/>
  </r>
  <r>
    <x v="7"/>
    <x v="2"/>
    <x v="2"/>
    <x v="6"/>
    <x v="3"/>
    <x v="171"/>
    <x v="3"/>
    <x v="23"/>
    <x v="2"/>
    <x v="3"/>
    <x v="5"/>
    <x v="5"/>
    <x v="4"/>
    <x v="4"/>
    <x v="4"/>
    <x v="0"/>
    <x v="0"/>
  </r>
  <r>
    <x v="7"/>
    <x v="2"/>
    <x v="2"/>
    <x v="6"/>
    <x v="3"/>
    <x v="172"/>
    <x v="3"/>
    <x v="23"/>
    <x v="2"/>
    <x v="3"/>
    <x v="5"/>
    <x v="5"/>
    <x v="4"/>
    <x v="4"/>
    <x v="4"/>
    <x v="0"/>
    <x v="0"/>
  </r>
  <r>
    <x v="7"/>
    <x v="2"/>
    <x v="2"/>
    <x v="6"/>
    <x v="3"/>
    <x v="173"/>
    <x v="3"/>
    <x v="23"/>
    <x v="2"/>
    <x v="3"/>
    <x v="5"/>
    <x v="5"/>
    <x v="4"/>
    <x v="4"/>
    <x v="4"/>
    <x v="0"/>
    <x v="0"/>
  </r>
  <r>
    <x v="7"/>
    <x v="2"/>
    <x v="2"/>
    <x v="6"/>
    <x v="3"/>
    <x v="174"/>
    <x v="3"/>
    <x v="23"/>
    <x v="2"/>
    <x v="3"/>
    <x v="5"/>
    <x v="5"/>
    <x v="4"/>
    <x v="4"/>
    <x v="4"/>
    <x v="0"/>
    <x v="0"/>
  </r>
  <r>
    <x v="7"/>
    <x v="2"/>
    <x v="2"/>
    <x v="6"/>
    <x v="3"/>
    <x v="175"/>
    <x v="3"/>
    <x v="24"/>
    <x v="2"/>
    <x v="3"/>
    <x v="5"/>
    <x v="5"/>
    <x v="4"/>
    <x v="4"/>
    <x v="4"/>
    <x v="0"/>
    <x v="0"/>
  </r>
  <r>
    <x v="7"/>
    <x v="2"/>
    <x v="2"/>
    <x v="6"/>
    <x v="3"/>
    <x v="176"/>
    <x v="3"/>
    <x v="24"/>
    <x v="2"/>
    <x v="3"/>
    <x v="5"/>
    <x v="5"/>
    <x v="4"/>
    <x v="4"/>
    <x v="4"/>
    <x v="0"/>
    <x v="0"/>
  </r>
  <r>
    <x v="7"/>
    <x v="2"/>
    <x v="2"/>
    <x v="6"/>
    <x v="3"/>
    <x v="177"/>
    <x v="3"/>
    <x v="24"/>
    <x v="2"/>
    <x v="3"/>
    <x v="5"/>
    <x v="5"/>
    <x v="4"/>
    <x v="4"/>
    <x v="4"/>
    <x v="0"/>
    <x v="0"/>
  </r>
  <r>
    <x v="7"/>
    <x v="2"/>
    <x v="2"/>
    <x v="6"/>
    <x v="3"/>
    <x v="178"/>
    <x v="3"/>
    <x v="24"/>
    <x v="2"/>
    <x v="3"/>
    <x v="5"/>
    <x v="5"/>
    <x v="4"/>
    <x v="4"/>
    <x v="4"/>
    <x v="0"/>
    <x v="0"/>
  </r>
  <r>
    <x v="7"/>
    <x v="2"/>
    <x v="2"/>
    <x v="6"/>
    <x v="3"/>
    <x v="179"/>
    <x v="3"/>
    <x v="24"/>
    <x v="2"/>
    <x v="3"/>
    <x v="5"/>
    <x v="5"/>
    <x v="4"/>
    <x v="4"/>
    <x v="4"/>
    <x v="0"/>
    <x v="0"/>
  </r>
  <r>
    <x v="7"/>
    <x v="2"/>
    <x v="2"/>
    <x v="6"/>
    <x v="3"/>
    <x v="180"/>
    <x v="3"/>
    <x v="25"/>
    <x v="2"/>
    <x v="3"/>
    <x v="5"/>
    <x v="5"/>
    <x v="4"/>
    <x v="4"/>
    <x v="4"/>
    <x v="0"/>
    <x v="0"/>
  </r>
  <r>
    <x v="7"/>
    <x v="2"/>
    <x v="2"/>
    <x v="6"/>
    <x v="3"/>
    <x v="181"/>
    <x v="3"/>
    <x v="25"/>
    <x v="2"/>
    <x v="3"/>
    <x v="5"/>
    <x v="5"/>
    <x v="4"/>
    <x v="4"/>
    <x v="4"/>
    <x v="0"/>
    <x v="0"/>
  </r>
  <r>
    <x v="7"/>
    <x v="2"/>
    <x v="2"/>
    <x v="6"/>
    <x v="3"/>
    <x v="182"/>
    <x v="3"/>
    <x v="25"/>
    <x v="2"/>
    <x v="3"/>
    <x v="5"/>
    <x v="5"/>
    <x v="4"/>
    <x v="4"/>
    <x v="4"/>
    <x v="0"/>
    <x v="0"/>
  </r>
  <r>
    <x v="7"/>
    <x v="2"/>
    <x v="2"/>
    <x v="6"/>
    <x v="3"/>
    <x v="183"/>
    <x v="3"/>
    <x v="25"/>
    <x v="2"/>
    <x v="3"/>
    <x v="5"/>
    <x v="5"/>
    <x v="4"/>
    <x v="4"/>
    <x v="4"/>
    <x v="0"/>
    <x v="0"/>
  </r>
  <r>
    <x v="7"/>
    <x v="2"/>
    <x v="2"/>
    <x v="6"/>
    <x v="3"/>
    <x v="184"/>
    <x v="3"/>
    <x v="25"/>
    <x v="2"/>
    <x v="3"/>
    <x v="5"/>
    <x v="5"/>
    <x v="4"/>
    <x v="4"/>
    <x v="4"/>
    <x v="0"/>
    <x v="0"/>
  </r>
  <r>
    <x v="7"/>
    <x v="2"/>
    <x v="2"/>
    <x v="6"/>
    <x v="3"/>
    <x v="185"/>
    <x v="3"/>
    <x v="25"/>
    <x v="2"/>
    <x v="3"/>
    <x v="5"/>
    <x v="5"/>
    <x v="4"/>
    <x v="4"/>
    <x v="4"/>
    <x v="0"/>
    <x v="0"/>
  </r>
  <r>
    <x v="7"/>
    <x v="2"/>
    <x v="2"/>
    <x v="6"/>
    <x v="3"/>
    <x v="186"/>
    <x v="3"/>
    <x v="25"/>
    <x v="2"/>
    <x v="3"/>
    <x v="5"/>
    <x v="5"/>
    <x v="4"/>
    <x v="4"/>
    <x v="4"/>
    <x v="0"/>
    <x v="0"/>
  </r>
  <r>
    <x v="7"/>
    <x v="2"/>
    <x v="2"/>
    <x v="6"/>
    <x v="3"/>
    <x v="187"/>
    <x v="3"/>
    <x v="25"/>
    <x v="2"/>
    <x v="3"/>
    <x v="5"/>
    <x v="5"/>
    <x v="4"/>
    <x v="4"/>
    <x v="4"/>
    <x v="0"/>
    <x v="0"/>
  </r>
  <r>
    <x v="7"/>
    <x v="2"/>
    <x v="2"/>
    <x v="6"/>
    <x v="3"/>
    <x v="188"/>
    <x v="3"/>
    <x v="26"/>
    <x v="2"/>
    <x v="3"/>
    <x v="5"/>
    <x v="5"/>
    <x v="4"/>
    <x v="4"/>
    <x v="4"/>
    <x v="0"/>
    <x v="0"/>
  </r>
  <r>
    <x v="7"/>
    <x v="2"/>
    <x v="2"/>
    <x v="6"/>
    <x v="3"/>
    <x v="189"/>
    <x v="3"/>
    <x v="26"/>
    <x v="2"/>
    <x v="3"/>
    <x v="5"/>
    <x v="5"/>
    <x v="4"/>
    <x v="4"/>
    <x v="4"/>
    <x v="0"/>
    <x v="0"/>
  </r>
  <r>
    <x v="7"/>
    <x v="2"/>
    <x v="2"/>
    <x v="6"/>
    <x v="3"/>
    <x v="190"/>
    <x v="3"/>
    <x v="26"/>
    <x v="2"/>
    <x v="3"/>
    <x v="5"/>
    <x v="5"/>
    <x v="4"/>
    <x v="4"/>
    <x v="4"/>
    <x v="0"/>
    <x v="0"/>
  </r>
  <r>
    <x v="7"/>
    <x v="2"/>
    <x v="2"/>
    <x v="6"/>
    <x v="3"/>
    <x v="191"/>
    <x v="3"/>
    <x v="26"/>
    <x v="2"/>
    <x v="3"/>
    <x v="5"/>
    <x v="5"/>
    <x v="4"/>
    <x v="4"/>
    <x v="4"/>
    <x v="0"/>
    <x v="0"/>
  </r>
  <r>
    <x v="7"/>
    <x v="2"/>
    <x v="2"/>
    <x v="6"/>
    <x v="3"/>
    <x v="192"/>
    <x v="3"/>
    <x v="26"/>
    <x v="2"/>
    <x v="3"/>
    <x v="5"/>
    <x v="5"/>
    <x v="4"/>
    <x v="4"/>
    <x v="4"/>
    <x v="0"/>
    <x v="0"/>
  </r>
  <r>
    <x v="7"/>
    <x v="2"/>
    <x v="2"/>
    <x v="6"/>
    <x v="3"/>
    <x v="193"/>
    <x v="3"/>
    <x v="26"/>
    <x v="2"/>
    <x v="3"/>
    <x v="5"/>
    <x v="5"/>
    <x v="4"/>
    <x v="4"/>
    <x v="4"/>
    <x v="0"/>
    <x v="0"/>
  </r>
  <r>
    <x v="7"/>
    <x v="2"/>
    <x v="2"/>
    <x v="6"/>
    <x v="3"/>
    <x v="194"/>
    <x v="3"/>
    <x v="26"/>
    <x v="2"/>
    <x v="3"/>
    <x v="5"/>
    <x v="5"/>
    <x v="4"/>
    <x v="4"/>
    <x v="4"/>
    <x v="0"/>
    <x v="0"/>
  </r>
  <r>
    <x v="7"/>
    <x v="2"/>
    <x v="2"/>
    <x v="6"/>
    <x v="3"/>
    <x v="195"/>
    <x v="3"/>
    <x v="27"/>
    <x v="2"/>
    <x v="3"/>
    <x v="5"/>
    <x v="5"/>
    <x v="4"/>
    <x v="4"/>
    <x v="4"/>
    <x v="0"/>
    <x v="0"/>
  </r>
  <r>
    <x v="7"/>
    <x v="2"/>
    <x v="2"/>
    <x v="6"/>
    <x v="3"/>
    <x v="196"/>
    <x v="3"/>
    <x v="27"/>
    <x v="2"/>
    <x v="3"/>
    <x v="5"/>
    <x v="5"/>
    <x v="4"/>
    <x v="4"/>
    <x v="4"/>
    <x v="0"/>
    <x v="0"/>
  </r>
  <r>
    <x v="7"/>
    <x v="2"/>
    <x v="2"/>
    <x v="6"/>
    <x v="3"/>
    <x v="197"/>
    <x v="3"/>
    <x v="27"/>
    <x v="2"/>
    <x v="3"/>
    <x v="5"/>
    <x v="5"/>
    <x v="4"/>
    <x v="4"/>
    <x v="4"/>
    <x v="0"/>
    <x v="0"/>
  </r>
  <r>
    <x v="7"/>
    <x v="2"/>
    <x v="2"/>
    <x v="6"/>
    <x v="3"/>
    <x v="198"/>
    <x v="3"/>
    <x v="27"/>
    <x v="2"/>
    <x v="3"/>
    <x v="5"/>
    <x v="5"/>
    <x v="4"/>
    <x v="4"/>
    <x v="4"/>
    <x v="0"/>
    <x v="0"/>
  </r>
  <r>
    <x v="7"/>
    <x v="2"/>
    <x v="2"/>
    <x v="6"/>
    <x v="3"/>
    <x v="199"/>
    <x v="3"/>
    <x v="27"/>
    <x v="2"/>
    <x v="3"/>
    <x v="5"/>
    <x v="5"/>
    <x v="4"/>
    <x v="4"/>
    <x v="4"/>
    <x v="0"/>
    <x v="0"/>
  </r>
  <r>
    <x v="7"/>
    <x v="2"/>
    <x v="2"/>
    <x v="6"/>
    <x v="3"/>
    <x v="200"/>
    <x v="3"/>
    <x v="27"/>
    <x v="2"/>
    <x v="3"/>
    <x v="5"/>
    <x v="5"/>
    <x v="4"/>
    <x v="4"/>
    <x v="4"/>
    <x v="0"/>
    <x v="0"/>
  </r>
  <r>
    <x v="7"/>
    <x v="2"/>
    <x v="2"/>
    <x v="6"/>
    <x v="3"/>
    <x v="201"/>
    <x v="3"/>
    <x v="27"/>
    <x v="2"/>
    <x v="3"/>
    <x v="5"/>
    <x v="5"/>
    <x v="4"/>
    <x v="4"/>
    <x v="4"/>
    <x v="0"/>
    <x v="0"/>
  </r>
  <r>
    <x v="7"/>
    <x v="2"/>
    <x v="2"/>
    <x v="6"/>
    <x v="3"/>
    <x v="202"/>
    <x v="3"/>
    <x v="27"/>
    <x v="2"/>
    <x v="3"/>
    <x v="5"/>
    <x v="5"/>
    <x v="4"/>
    <x v="4"/>
    <x v="4"/>
    <x v="0"/>
    <x v="0"/>
  </r>
  <r>
    <x v="7"/>
    <x v="2"/>
    <x v="2"/>
    <x v="6"/>
    <x v="3"/>
    <x v="203"/>
    <x v="3"/>
    <x v="28"/>
    <x v="2"/>
    <x v="3"/>
    <x v="5"/>
    <x v="5"/>
    <x v="4"/>
    <x v="4"/>
    <x v="4"/>
    <x v="0"/>
    <x v="0"/>
  </r>
  <r>
    <x v="7"/>
    <x v="2"/>
    <x v="2"/>
    <x v="6"/>
    <x v="3"/>
    <x v="204"/>
    <x v="3"/>
    <x v="28"/>
    <x v="2"/>
    <x v="3"/>
    <x v="5"/>
    <x v="5"/>
    <x v="4"/>
    <x v="4"/>
    <x v="4"/>
    <x v="0"/>
    <x v="0"/>
  </r>
  <r>
    <x v="7"/>
    <x v="2"/>
    <x v="2"/>
    <x v="6"/>
    <x v="3"/>
    <x v="205"/>
    <x v="3"/>
    <x v="28"/>
    <x v="2"/>
    <x v="3"/>
    <x v="5"/>
    <x v="5"/>
    <x v="4"/>
    <x v="4"/>
    <x v="4"/>
    <x v="0"/>
    <x v="0"/>
  </r>
  <r>
    <x v="7"/>
    <x v="2"/>
    <x v="2"/>
    <x v="6"/>
    <x v="3"/>
    <x v="206"/>
    <x v="3"/>
    <x v="28"/>
    <x v="2"/>
    <x v="3"/>
    <x v="5"/>
    <x v="5"/>
    <x v="4"/>
    <x v="4"/>
    <x v="4"/>
    <x v="0"/>
    <x v="0"/>
  </r>
  <r>
    <x v="7"/>
    <x v="2"/>
    <x v="2"/>
    <x v="6"/>
    <x v="3"/>
    <x v="207"/>
    <x v="3"/>
    <x v="28"/>
    <x v="2"/>
    <x v="3"/>
    <x v="5"/>
    <x v="5"/>
    <x v="4"/>
    <x v="4"/>
    <x v="4"/>
    <x v="0"/>
    <x v="0"/>
  </r>
  <r>
    <x v="7"/>
    <x v="2"/>
    <x v="2"/>
    <x v="6"/>
    <x v="3"/>
    <x v="208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0"/>
    <x v="3"/>
    <x v="28"/>
    <x v="2"/>
    <x v="3"/>
    <x v="5"/>
    <x v="5"/>
    <x v="4"/>
    <x v="4"/>
    <x v="4"/>
    <x v="0"/>
    <x v="0"/>
  </r>
  <r>
    <x v="7"/>
    <x v="2"/>
    <x v="2"/>
    <x v="6"/>
    <x v="3"/>
    <x v="211"/>
    <x v="3"/>
    <x v="28"/>
    <x v="2"/>
    <x v="3"/>
    <x v="5"/>
    <x v="5"/>
    <x v="4"/>
    <x v="4"/>
    <x v="4"/>
    <x v="0"/>
    <x v="0"/>
  </r>
  <r>
    <x v="7"/>
    <x v="2"/>
    <x v="2"/>
    <x v="6"/>
    <x v="3"/>
    <x v="212"/>
    <x v="3"/>
    <x v="28"/>
    <x v="2"/>
    <x v="3"/>
    <x v="5"/>
    <x v="5"/>
    <x v="4"/>
    <x v="4"/>
    <x v="4"/>
    <x v="0"/>
    <x v="0"/>
  </r>
  <r>
    <x v="7"/>
    <x v="2"/>
    <x v="2"/>
    <x v="6"/>
    <x v="3"/>
    <x v="213"/>
    <x v="3"/>
    <x v="28"/>
    <x v="2"/>
    <x v="3"/>
    <x v="5"/>
    <x v="5"/>
    <x v="4"/>
    <x v="4"/>
    <x v="4"/>
    <x v="0"/>
    <x v="0"/>
  </r>
  <r>
    <x v="7"/>
    <x v="2"/>
    <x v="2"/>
    <x v="6"/>
    <x v="3"/>
    <x v="214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5"/>
    <x v="3"/>
    <x v="29"/>
    <x v="2"/>
    <x v="3"/>
    <x v="5"/>
    <x v="5"/>
    <x v="4"/>
    <x v="4"/>
    <x v="4"/>
    <x v="0"/>
    <x v="0"/>
  </r>
  <r>
    <x v="7"/>
    <x v="2"/>
    <x v="2"/>
    <x v="6"/>
    <x v="3"/>
    <x v="216"/>
    <x v="3"/>
    <x v="29"/>
    <x v="2"/>
    <x v="3"/>
    <x v="5"/>
    <x v="5"/>
    <x v="4"/>
    <x v="4"/>
    <x v="4"/>
    <x v="0"/>
    <x v="0"/>
  </r>
  <r>
    <x v="7"/>
    <x v="2"/>
    <x v="2"/>
    <x v="6"/>
    <x v="3"/>
    <x v="217"/>
    <x v="3"/>
    <x v="29"/>
    <x v="2"/>
    <x v="3"/>
    <x v="5"/>
    <x v="5"/>
    <x v="4"/>
    <x v="4"/>
    <x v="4"/>
    <x v="0"/>
    <x v="0"/>
  </r>
  <r>
    <x v="7"/>
    <x v="2"/>
    <x v="2"/>
    <x v="6"/>
    <x v="3"/>
    <x v="218"/>
    <x v="3"/>
    <x v="29"/>
    <x v="2"/>
    <x v="3"/>
    <x v="5"/>
    <x v="5"/>
    <x v="4"/>
    <x v="4"/>
    <x v="4"/>
    <x v="0"/>
    <x v="0"/>
  </r>
  <r>
    <x v="7"/>
    <x v="2"/>
    <x v="2"/>
    <x v="6"/>
    <x v="3"/>
    <x v="219"/>
    <x v="3"/>
    <x v="29"/>
    <x v="2"/>
    <x v="3"/>
    <x v="5"/>
    <x v="5"/>
    <x v="4"/>
    <x v="4"/>
    <x v="4"/>
    <x v="0"/>
    <x v="0"/>
  </r>
  <r>
    <x v="7"/>
    <x v="2"/>
    <x v="2"/>
    <x v="6"/>
    <x v="3"/>
    <x v="220"/>
    <x v="3"/>
    <x v="29"/>
    <x v="2"/>
    <x v="3"/>
    <x v="5"/>
    <x v="5"/>
    <x v="4"/>
    <x v="4"/>
    <x v="4"/>
    <x v="0"/>
    <x v="0"/>
  </r>
  <r>
    <x v="7"/>
    <x v="2"/>
    <x v="2"/>
    <x v="6"/>
    <x v="3"/>
    <x v="0"/>
    <x v="3"/>
    <x v="0"/>
    <x v="0"/>
    <x v="3"/>
    <x v="5"/>
    <x v="5"/>
    <x v="4"/>
    <x v="4"/>
    <x v="4"/>
    <x v="0"/>
    <x v="0"/>
  </r>
  <r>
    <x v="7"/>
    <x v="2"/>
    <x v="2"/>
    <x v="6"/>
    <x v="3"/>
    <x v="1"/>
    <x v="3"/>
    <x v="1"/>
    <x v="1"/>
    <x v="3"/>
    <x v="5"/>
    <x v="5"/>
    <x v="4"/>
    <x v="4"/>
    <x v="4"/>
    <x v="0"/>
    <x v="0"/>
  </r>
  <r>
    <x v="7"/>
    <x v="2"/>
    <x v="2"/>
    <x v="6"/>
    <x v="3"/>
    <x v="2"/>
    <x v="3"/>
    <x v="1"/>
    <x v="1"/>
    <x v="3"/>
    <x v="5"/>
    <x v="5"/>
    <x v="4"/>
    <x v="4"/>
    <x v="4"/>
    <x v="0"/>
    <x v="0"/>
  </r>
  <r>
    <x v="7"/>
    <x v="2"/>
    <x v="2"/>
    <x v="6"/>
    <x v="3"/>
    <x v="3"/>
    <x v="3"/>
    <x v="2"/>
    <x v="2"/>
    <x v="3"/>
    <x v="5"/>
    <x v="5"/>
    <x v="4"/>
    <x v="4"/>
    <x v="4"/>
    <x v="0"/>
    <x v="0"/>
  </r>
  <r>
    <x v="7"/>
    <x v="2"/>
    <x v="2"/>
    <x v="6"/>
    <x v="3"/>
    <x v="4"/>
    <x v="3"/>
    <x v="2"/>
    <x v="2"/>
    <x v="3"/>
    <x v="5"/>
    <x v="5"/>
    <x v="4"/>
    <x v="4"/>
    <x v="4"/>
    <x v="0"/>
    <x v="0"/>
  </r>
  <r>
    <x v="7"/>
    <x v="2"/>
    <x v="2"/>
    <x v="6"/>
    <x v="3"/>
    <x v="5"/>
    <x v="3"/>
    <x v="2"/>
    <x v="2"/>
    <x v="3"/>
    <x v="5"/>
    <x v="5"/>
    <x v="4"/>
    <x v="4"/>
    <x v="4"/>
    <x v="0"/>
    <x v="0"/>
  </r>
  <r>
    <x v="7"/>
    <x v="2"/>
    <x v="2"/>
    <x v="6"/>
    <x v="3"/>
    <x v="6"/>
    <x v="3"/>
    <x v="2"/>
    <x v="2"/>
    <x v="3"/>
    <x v="5"/>
    <x v="5"/>
    <x v="4"/>
    <x v="4"/>
    <x v="4"/>
    <x v="0"/>
    <x v="0"/>
  </r>
  <r>
    <x v="7"/>
    <x v="2"/>
    <x v="2"/>
    <x v="6"/>
    <x v="3"/>
    <x v="7"/>
    <x v="3"/>
    <x v="3"/>
    <x v="2"/>
    <x v="3"/>
    <x v="5"/>
    <x v="5"/>
    <x v="4"/>
    <x v="4"/>
    <x v="4"/>
    <x v="0"/>
    <x v="0"/>
  </r>
  <r>
    <x v="7"/>
    <x v="2"/>
    <x v="2"/>
    <x v="6"/>
    <x v="3"/>
    <x v="8"/>
    <x v="3"/>
    <x v="3"/>
    <x v="2"/>
    <x v="3"/>
    <x v="5"/>
    <x v="5"/>
    <x v="4"/>
    <x v="4"/>
    <x v="4"/>
    <x v="0"/>
    <x v="0"/>
  </r>
  <r>
    <x v="7"/>
    <x v="2"/>
    <x v="2"/>
    <x v="6"/>
    <x v="3"/>
    <x v="9"/>
    <x v="3"/>
    <x v="3"/>
    <x v="2"/>
    <x v="3"/>
    <x v="5"/>
    <x v="5"/>
    <x v="4"/>
    <x v="4"/>
    <x v="4"/>
    <x v="0"/>
    <x v="0"/>
  </r>
  <r>
    <x v="7"/>
    <x v="2"/>
    <x v="2"/>
    <x v="6"/>
    <x v="3"/>
    <x v="10"/>
    <x v="3"/>
    <x v="3"/>
    <x v="2"/>
    <x v="3"/>
    <x v="5"/>
    <x v="5"/>
    <x v="4"/>
    <x v="4"/>
    <x v="4"/>
    <x v="0"/>
    <x v="0"/>
  </r>
  <r>
    <x v="7"/>
    <x v="2"/>
    <x v="2"/>
    <x v="6"/>
    <x v="3"/>
    <x v="11"/>
    <x v="3"/>
    <x v="3"/>
    <x v="2"/>
    <x v="3"/>
    <x v="5"/>
    <x v="5"/>
    <x v="4"/>
    <x v="4"/>
    <x v="4"/>
    <x v="0"/>
    <x v="0"/>
  </r>
  <r>
    <x v="7"/>
    <x v="2"/>
    <x v="2"/>
    <x v="6"/>
    <x v="3"/>
    <x v="12"/>
    <x v="3"/>
    <x v="3"/>
    <x v="2"/>
    <x v="3"/>
    <x v="5"/>
    <x v="5"/>
    <x v="4"/>
    <x v="4"/>
    <x v="4"/>
    <x v="0"/>
    <x v="0"/>
  </r>
  <r>
    <x v="7"/>
    <x v="2"/>
    <x v="2"/>
    <x v="6"/>
    <x v="3"/>
    <x v="13"/>
    <x v="3"/>
    <x v="3"/>
    <x v="2"/>
    <x v="3"/>
    <x v="5"/>
    <x v="5"/>
    <x v="4"/>
    <x v="4"/>
    <x v="4"/>
    <x v="0"/>
    <x v="0"/>
  </r>
  <r>
    <x v="7"/>
    <x v="2"/>
    <x v="2"/>
    <x v="6"/>
    <x v="3"/>
    <x v="14"/>
    <x v="3"/>
    <x v="3"/>
    <x v="2"/>
    <x v="3"/>
    <x v="5"/>
    <x v="5"/>
    <x v="4"/>
    <x v="4"/>
    <x v="4"/>
    <x v="0"/>
    <x v="0"/>
  </r>
  <r>
    <x v="7"/>
    <x v="2"/>
    <x v="2"/>
    <x v="6"/>
    <x v="3"/>
    <x v="15"/>
    <x v="3"/>
    <x v="4"/>
    <x v="2"/>
    <x v="3"/>
    <x v="5"/>
    <x v="5"/>
    <x v="4"/>
    <x v="4"/>
    <x v="4"/>
    <x v="0"/>
    <x v="0"/>
  </r>
  <r>
    <x v="7"/>
    <x v="2"/>
    <x v="2"/>
    <x v="6"/>
    <x v="3"/>
    <x v="16"/>
    <x v="3"/>
    <x v="4"/>
    <x v="2"/>
    <x v="3"/>
    <x v="5"/>
    <x v="5"/>
    <x v="4"/>
    <x v="4"/>
    <x v="4"/>
    <x v="0"/>
    <x v="0"/>
  </r>
  <r>
    <x v="7"/>
    <x v="2"/>
    <x v="2"/>
    <x v="6"/>
    <x v="3"/>
    <x v="17"/>
    <x v="3"/>
    <x v="4"/>
    <x v="2"/>
    <x v="3"/>
    <x v="5"/>
    <x v="5"/>
    <x v="4"/>
    <x v="4"/>
    <x v="4"/>
    <x v="0"/>
    <x v="0"/>
  </r>
  <r>
    <x v="7"/>
    <x v="2"/>
    <x v="2"/>
    <x v="6"/>
    <x v="3"/>
    <x v="18"/>
    <x v="3"/>
    <x v="4"/>
    <x v="2"/>
    <x v="3"/>
    <x v="5"/>
    <x v="5"/>
    <x v="4"/>
    <x v="4"/>
    <x v="4"/>
    <x v="0"/>
    <x v="0"/>
  </r>
  <r>
    <x v="7"/>
    <x v="2"/>
    <x v="2"/>
    <x v="6"/>
    <x v="3"/>
    <x v="19"/>
    <x v="3"/>
    <x v="4"/>
    <x v="2"/>
    <x v="3"/>
    <x v="5"/>
    <x v="5"/>
    <x v="4"/>
    <x v="4"/>
    <x v="4"/>
    <x v="0"/>
    <x v="0"/>
  </r>
  <r>
    <x v="7"/>
    <x v="2"/>
    <x v="2"/>
    <x v="6"/>
    <x v="3"/>
    <x v="20"/>
    <x v="3"/>
    <x v="4"/>
    <x v="2"/>
    <x v="3"/>
    <x v="5"/>
    <x v="5"/>
    <x v="4"/>
    <x v="4"/>
    <x v="4"/>
    <x v="0"/>
    <x v="0"/>
  </r>
  <r>
    <x v="7"/>
    <x v="2"/>
    <x v="2"/>
    <x v="6"/>
    <x v="3"/>
    <x v="21"/>
    <x v="3"/>
    <x v="4"/>
    <x v="2"/>
    <x v="3"/>
    <x v="5"/>
    <x v="5"/>
    <x v="4"/>
    <x v="4"/>
    <x v="4"/>
    <x v="0"/>
    <x v="0"/>
  </r>
  <r>
    <x v="7"/>
    <x v="2"/>
    <x v="2"/>
    <x v="6"/>
    <x v="3"/>
    <x v="22"/>
    <x v="3"/>
    <x v="4"/>
    <x v="2"/>
    <x v="3"/>
    <x v="5"/>
    <x v="5"/>
    <x v="4"/>
    <x v="4"/>
    <x v="4"/>
    <x v="0"/>
    <x v="0"/>
  </r>
  <r>
    <x v="7"/>
    <x v="2"/>
    <x v="2"/>
    <x v="6"/>
    <x v="3"/>
    <x v="23"/>
    <x v="3"/>
    <x v="5"/>
    <x v="2"/>
    <x v="3"/>
    <x v="5"/>
    <x v="5"/>
    <x v="4"/>
    <x v="4"/>
    <x v="4"/>
    <x v="0"/>
    <x v="0"/>
  </r>
  <r>
    <x v="7"/>
    <x v="2"/>
    <x v="2"/>
    <x v="6"/>
    <x v="3"/>
    <x v="24"/>
    <x v="3"/>
    <x v="5"/>
    <x v="2"/>
    <x v="3"/>
    <x v="5"/>
    <x v="5"/>
    <x v="4"/>
    <x v="4"/>
    <x v="4"/>
    <x v="0"/>
    <x v="0"/>
  </r>
  <r>
    <x v="7"/>
    <x v="2"/>
    <x v="2"/>
    <x v="6"/>
    <x v="3"/>
    <x v="25"/>
    <x v="3"/>
    <x v="5"/>
    <x v="2"/>
    <x v="3"/>
    <x v="5"/>
    <x v="5"/>
    <x v="4"/>
    <x v="4"/>
    <x v="4"/>
    <x v="0"/>
    <x v="0"/>
  </r>
  <r>
    <x v="7"/>
    <x v="2"/>
    <x v="2"/>
    <x v="6"/>
    <x v="3"/>
    <x v="26"/>
    <x v="3"/>
    <x v="5"/>
    <x v="2"/>
    <x v="3"/>
    <x v="5"/>
    <x v="5"/>
    <x v="4"/>
    <x v="4"/>
    <x v="4"/>
    <x v="0"/>
    <x v="0"/>
  </r>
  <r>
    <x v="7"/>
    <x v="2"/>
    <x v="2"/>
    <x v="6"/>
    <x v="3"/>
    <x v="27"/>
    <x v="3"/>
    <x v="5"/>
    <x v="2"/>
    <x v="3"/>
    <x v="5"/>
    <x v="5"/>
    <x v="4"/>
    <x v="4"/>
    <x v="4"/>
    <x v="0"/>
    <x v="0"/>
  </r>
  <r>
    <x v="7"/>
    <x v="2"/>
    <x v="2"/>
    <x v="6"/>
    <x v="3"/>
    <x v="28"/>
    <x v="3"/>
    <x v="5"/>
    <x v="2"/>
    <x v="3"/>
    <x v="5"/>
    <x v="5"/>
    <x v="4"/>
    <x v="4"/>
    <x v="4"/>
    <x v="0"/>
    <x v="0"/>
  </r>
  <r>
    <x v="7"/>
    <x v="2"/>
    <x v="2"/>
    <x v="6"/>
    <x v="3"/>
    <x v="29"/>
    <x v="3"/>
    <x v="5"/>
    <x v="2"/>
    <x v="3"/>
    <x v="5"/>
    <x v="5"/>
    <x v="4"/>
    <x v="4"/>
    <x v="4"/>
    <x v="0"/>
    <x v="0"/>
  </r>
  <r>
    <x v="7"/>
    <x v="2"/>
    <x v="2"/>
    <x v="6"/>
    <x v="3"/>
    <x v="30"/>
    <x v="3"/>
    <x v="5"/>
    <x v="2"/>
    <x v="3"/>
    <x v="5"/>
    <x v="5"/>
    <x v="4"/>
    <x v="4"/>
    <x v="4"/>
    <x v="0"/>
    <x v="0"/>
  </r>
  <r>
    <x v="7"/>
    <x v="2"/>
    <x v="2"/>
    <x v="6"/>
    <x v="3"/>
    <x v="31"/>
    <x v="3"/>
    <x v="6"/>
    <x v="2"/>
    <x v="3"/>
    <x v="5"/>
    <x v="5"/>
    <x v="4"/>
    <x v="4"/>
    <x v="4"/>
    <x v="0"/>
    <x v="0"/>
  </r>
  <r>
    <x v="7"/>
    <x v="2"/>
    <x v="2"/>
    <x v="6"/>
    <x v="3"/>
    <x v="32"/>
    <x v="3"/>
    <x v="6"/>
    <x v="2"/>
    <x v="3"/>
    <x v="5"/>
    <x v="5"/>
    <x v="4"/>
    <x v="4"/>
    <x v="4"/>
    <x v="0"/>
    <x v="0"/>
  </r>
  <r>
    <x v="7"/>
    <x v="2"/>
    <x v="2"/>
    <x v="6"/>
    <x v="3"/>
    <x v="33"/>
    <x v="3"/>
    <x v="6"/>
    <x v="2"/>
    <x v="3"/>
    <x v="5"/>
    <x v="5"/>
    <x v="4"/>
    <x v="4"/>
    <x v="4"/>
    <x v="0"/>
    <x v="0"/>
  </r>
  <r>
    <x v="7"/>
    <x v="2"/>
    <x v="2"/>
    <x v="6"/>
    <x v="3"/>
    <x v="34"/>
    <x v="3"/>
    <x v="6"/>
    <x v="2"/>
    <x v="3"/>
    <x v="5"/>
    <x v="5"/>
    <x v="4"/>
    <x v="4"/>
    <x v="4"/>
    <x v="0"/>
    <x v="0"/>
  </r>
  <r>
    <x v="7"/>
    <x v="2"/>
    <x v="2"/>
    <x v="6"/>
    <x v="3"/>
    <x v="35"/>
    <x v="3"/>
    <x v="6"/>
    <x v="2"/>
    <x v="3"/>
    <x v="5"/>
    <x v="5"/>
    <x v="4"/>
    <x v="4"/>
    <x v="4"/>
    <x v="0"/>
    <x v="0"/>
  </r>
  <r>
    <x v="7"/>
    <x v="2"/>
    <x v="2"/>
    <x v="6"/>
    <x v="3"/>
    <x v="36"/>
    <x v="3"/>
    <x v="6"/>
    <x v="2"/>
    <x v="3"/>
    <x v="5"/>
    <x v="5"/>
    <x v="4"/>
    <x v="4"/>
    <x v="4"/>
    <x v="0"/>
    <x v="0"/>
  </r>
  <r>
    <x v="7"/>
    <x v="2"/>
    <x v="2"/>
    <x v="6"/>
    <x v="3"/>
    <x v="37"/>
    <x v="3"/>
    <x v="6"/>
    <x v="2"/>
    <x v="3"/>
    <x v="5"/>
    <x v="5"/>
    <x v="4"/>
    <x v="4"/>
    <x v="4"/>
    <x v="0"/>
    <x v="0"/>
  </r>
  <r>
    <x v="7"/>
    <x v="2"/>
    <x v="2"/>
    <x v="6"/>
    <x v="3"/>
    <x v="38"/>
    <x v="3"/>
    <x v="6"/>
    <x v="2"/>
    <x v="3"/>
    <x v="5"/>
    <x v="5"/>
    <x v="4"/>
    <x v="4"/>
    <x v="4"/>
    <x v="0"/>
    <x v="0"/>
  </r>
  <r>
    <x v="7"/>
    <x v="2"/>
    <x v="2"/>
    <x v="6"/>
    <x v="3"/>
    <x v="39"/>
    <x v="3"/>
    <x v="7"/>
    <x v="2"/>
    <x v="3"/>
    <x v="5"/>
    <x v="5"/>
    <x v="4"/>
    <x v="4"/>
    <x v="4"/>
    <x v="0"/>
    <x v="0"/>
  </r>
  <r>
    <x v="7"/>
    <x v="2"/>
    <x v="2"/>
    <x v="6"/>
    <x v="3"/>
    <x v="40"/>
    <x v="3"/>
    <x v="7"/>
    <x v="2"/>
    <x v="3"/>
    <x v="5"/>
    <x v="5"/>
    <x v="4"/>
    <x v="4"/>
    <x v="4"/>
    <x v="0"/>
    <x v="0"/>
  </r>
  <r>
    <x v="7"/>
    <x v="2"/>
    <x v="2"/>
    <x v="6"/>
    <x v="3"/>
    <x v="41"/>
    <x v="3"/>
    <x v="7"/>
    <x v="2"/>
    <x v="3"/>
    <x v="5"/>
    <x v="5"/>
    <x v="4"/>
    <x v="4"/>
    <x v="4"/>
    <x v="0"/>
    <x v="0"/>
  </r>
  <r>
    <x v="7"/>
    <x v="2"/>
    <x v="2"/>
    <x v="6"/>
    <x v="3"/>
    <x v="42"/>
    <x v="3"/>
    <x v="7"/>
    <x v="2"/>
    <x v="3"/>
    <x v="5"/>
    <x v="5"/>
    <x v="4"/>
    <x v="4"/>
    <x v="4"/>
    <x v="0"/>
    <x v="0"/>
  </r>
  <r>
    <x v="7"/>
    <x v="2"/>
    <x v="2"/>
    <x v="6"/>
    <x v="3"/>
    <x v="43"/>
    <x v="3"/>
    <x v="7"/>
    <x v="2"/>
    <x v="3"/>
    <x v="5"/>
    <x v="5"/>
    <x v="4"/>
    <x v="4"/>
    <x v="4"/>
    <x v="0"/>
    <x v="0"/>
  </r>
  <r>
    <x v="7"/>
    <x v="2"/>
    <x v="2"/>
    <x v="6"/>
    <x v="3"/>
    <x v="44"/>
    <x v="3"/>
    <x v="7"/>
    <x v="2"/>
    <x v="3"/>
    <x v="5"/>
    <x v="5"/>
    <x v="4"/>
    <x v="4"/>
    <x v="4"/>
    <x v="0"/>
    <x v="0"/>
  </r>
  <r>
    <x v="7"/>
    <x v="2"/>
    <x v="2"/>
    <x v="6"/>
    <x v="3"/>
    <x v="45"/>
    <x v="3"/>
    <x v="7"/>
    <x v="2"/>
    <x v="3"/>
    <x v="5"/>
    <x v="5"/>
    <x v="4"/>
    <x v="4"/>
    <x v="4"/>
    <x v="0"/>
    <x v="0"/>
  </r>
  <r>
    <x v="7"/>
    <x v="2"/>
    <x v="2"/>
    <x v="6"/>
    <x v="3"/>
    <x v="46"/>
    <x v="3"/>
    <x v="7"/>
    <x v="2"/>
    <x v="3"/>
    <x v="5"/>
    <x v="5"/>
    <x v="4"/>
    <x v="4"/>
    <x v="4"/>
    <x v="0"/>
    <x v="0"/>
  </r>
  <r>
    <x v="7"/>
    <x v="2"/>
    <x v="2"/>
    <x v="6"/>
    <x v="3"/>
    <x v="47"/>
    <x v="3"/>
    <x v="8"/>
    <x v="2"/>
    <x v="3"/>
    <x v="5"/>
    <x v="5"/>
    <x v="4"/>
    <x v="4"/>
    <x v="4"/>
    <x v="0"/>
    <x v="0"/>
  </r>
  <r>
    <x v="7"/>
    <x v="2"/>
    <x v="2"/>
    <x v="6"/>
    <x v="3"/>
    <x v="48"/>
    <x v="3"/>
    <x v="8"/>
    <x v="2"/>
    <x v="3"/>
    <x v="5"/>
    <x v="5"/>
    <x v="4"/>
    <x v="4"/>
    <x v="4"/>
    <x v="0"/>
    <x v="0"/>
  </r>
  <r>
    <x v="7"/>
    <x v="2"/>
    <x v="2"/>
    <x v="6"/>
    <x v="3"/>
    <x v="49"/>
    <x v="3"/>
    <x v="8"/>
    <x v="2"/>
    <x v="3"/>
    <x v="5"/>
    <x v="5"/>
    <x v="4"/>
    <x v="4"/>
    <x v="4"/>
    <x v="0"/>
    <x v="0"/>
  </r>
  <r>
    <x v="7"/>
    <x v="2"/>
    <x v="2"/>
    <x v="6"/>
    <x v="3"/>
    <x v="50"/>
    <x v="3"/>
    <x v="8"/>
    <x v="2"/>
    <x v="3"/>
    <x v="5"/>
    <x v="5"/>
    <x v="4"/>
    <x v="4"/>
    <x v="4"/>
    <x v="0"/>
    <x v="0"/>
  </r>
  <r>
    <x v="7"/>
    <x v="2"/>
    <x v="2"/>
    <x v="6"/>
    <x v="3"/>
    <x v="51"/>
    <x v="3"/>
    <x v="8"/>
    <x v="2"/>
    <x v="3"/>
    <x v="5"/>
    <x v="5"/>
    <x v="4"/>
    <x v="4"/>
    <x v="4"/>
    <x v="0"/>
    <x v="0"/>
  </r>
  <r>
    <x v="7"/>
    <x v="2"/>
    <x v="2"/>
    <x v="6"/>
    <x v="3"/>
    <x v="52"/>
    <x v="3"/>
    <x v="8"/>
    <x v="2"/>
    <x v="3"/>
    <x v="5"/>
    <x v="5"/>
    <x v="4"/>
    <x v="4"/>
    <x v="4"/>
    <x v="0"/>
    <x v="0"/>
  </r>
  <r>
    <x v="7"/>
    <x v="2"/>
    <x v="2"/>
    <x v="6"/>
    <x v="3"/>
    <x v="53"/>
    <x v="3"/>
    <x v="8"/>
    <x v="2"/>
    <x v="3"/>
    <x v="5"/>
    <x v="5"/>
    <x v="4"/>
    <x v="4"/>
    <x v="4"/>
    <x v="0"/>
    <x v="0"/>
  </r>
  <r>
    <x v="7"/>
    <x v="2"/>
    <x v="2"/>
    <x v="6"/>
    <x v="3"/>
    <x v="54"/>
    <x v="3"/>
    <x v="8"/>
    <x v="2"/>
    <x v="3"/>
    <x v="5"/>
    <x v="5"/>
    <x v="4"/>
    <x v="4"/>
    <x v="4"/>
    <x v="0"/>
    <x v="0"/>
  </r>
  <r>
    <x v="7"/>
    <x v="2"/>
    <x v="2"/>
    <x v="6"/>
    <x v="3"/>
    <x v="55"/>
    <x v="3"/>
    <x v="9"/>
    <x v="2"/>
    <x v="3"/>
    <x v="5"/>
    <x v="5"/>
    <x v="4"/>
    <x v="4"/>
    <x v="4"/>
    <x v="0"/>
    <x v="0"/>
  </r>
  <r>
    <x v="7"/>
    <x v="2"/>
    <x v="2"/>
    <x v="6"/>
    <x v="3"/>
    <x v="56"/>
    <x v="3"/>
    <x v="9"/>
    <x v="2"/>
    <x v="3"/>
    <x v="5"/>
    <x v="5"/>
    <x v="4"/>
    <x v="4"/>
    <x v="4"/>
    <x v="0"/>
    <x v="0"/>
  </r>
  <r>
    <x v="7"/>
    <x v="2"/>
    <x v="2"/>
    <x v="6"/>
    <x v="3"/>
    <x v="57"/>
    <x v="3"/>
    <x v="9"/>
    <x v="2"/>
    <x v="3"/>
    <x v="5"/>
    <x v="5"/>
    <x v="4"/>
    <x v="4"/>
    <x v="4"/>
    <x v="0"/>
    <x v="0"/>
  </r>
  <r>
    <x v="7"/>
    <x v="2"/>
    <x v="2"/>
    <x v="6"/>
    <x v="3"/>
    <x v="58"/>
    <x v="3"/>
    <x v="9"/>
    <x v="2"/>
    <x v="3"/>
    <x v="5"/>
    <x v="5"/>
    <x v="4"/>
    <x v="4"/>
    <x v="4"/>
    <x v="0"/>
    <x v="0"/>
  </r>
  <r>
    <x v="7"/>
    <x v="2"/>
    <x v="2"/>
    <x v="6"/>
    <x v="3"/>
    <x v="59"/>
    <x v="3"/>
    <x v="9"/>
    <x v="2"/>
    <x v="3"/>
    <x v="5"/>
    <x v="5"/>
    <x v="4"/>
    <x v="4"/>
    <x v="4"/>
    <x v="0"/>
    <x v="0"/>
  </r>
  <r>
    <x v="7"/>
    <x v="2"/>
    <x v="2"/>
    <x v="6"/>
    <x v="3"/>
    <x v="60"/>
    <x v="3"/>
    <x v="9"/>
    <x v="2"/>
    <x v="3"/>
    <x v="5"/>
    <x v="5"/>
    <x v="4"/>
    <x v="4"/>
    <x v="4"/>
    <x v="0"/>
    <x v="0"/>
  </r>
  <r>
    <x v="7"/>
    <x v="2"/>
    <x v="2"/>
    <x v="6"/>
    <x v="3"/>
    <x v="61"/>
    <x v="3"/>
    <x v="9"/>
    <x v="2"/>
    <x v="3"/>
    <x v="5"/>
    <x v="5"/>
    <x v="4"/>
    <x v="4"/>
    <x v="4"/>
    <x v="0"/>
    <x v="0"/>
  </r>
  <r>
    <x v="7"/>
    <x v="2"/>
    <x v="2"/>
    <x v="6"/>
    <x v="3"/>
    <x v="62"/>
    <x v="3"/>
    <x v="9"/>
    <x v="2"/>
    <x v="3"/>
    <x v="5"/>
    <x v="5"/>
    <x v="4"/>
    <x v="4"/>
    <x v="4"/>
    <x v="0"/>
    <x v="0"/>
  </r>
  <r>
    <x v="7"/>
    <x v="2"/>
    <x v="2"/>
    <x v="6"/>
    <x v="3"/>
    <x v="63"/>
    <x v="3"/>
    <x v="10"/>
    <x v="2"/>
    <x v="3"/>
    <x v="5"/>
    <x v="5"/>
    <x v="4"/>
    <x v="4"/>
    <x v="4"/>
    <x v="0"/>
    <x v="0"/>
  </r>
  <r>
    <x v="7"/>
    <x v="2"/>
    <x v="2"/>
    <x v="6"/>
    <x v="3"/>
    <x v="64"/>
    <x v="3"/>
    <x v="10"/>
    <x v="2"/>
    <x v="3"/>
    <x v="5"/>
    <x v="5"/>
    <x v="4"/>
    <x v="4"/>
    <x v="4"/>
    <x v="0"/>
    <x v="0"/>
  </r>
  <r>
    <x v="7"/>
    <x v="2"/>
    <x v="2"/>
    <x v="6"/>
    <x v="3"/>
    <x v="65"/>
    <x v="3"/>
    <x v="10"/>
    <x v="2"/>
    <x v="3"/>
    <x v="5"/>
    <x v="5"/>
    <x v="4"/>
    <x v="4"/>
    <x v="4"/>
    <x v="0"/>
    <x v="0"/>
  </r>
  <r>
    <x v="7"/>
    <x v="2"/>
    <x v="2"/>
    <x v="6"/>
    <x v="3"/>
    <x v="66"/>
    <x v="3"/>
    <x v="10"/>
    <x v="2"/>
    <x v="3"/>
    <x v="5"/>
    <x v="5"/>
    <x v="4"/>
    <x v="4"/>
    <x v="4"/>
    <x v="0"/>
    <x v="0"/>
  </r>
  <r>
    <x v="7"/>
    <x v="2"/>
    <x v="2"/>
    <x v="6"/>
    <x v="3"/>
    <x v="67"/>
    <x v="3"/>
    <x v="10"/>
    <x v="2"/>
    <x v="3"/>
    <x v="5"/>
    <x v="5"/>
    <x v="4"/>
    <x v="4"/>
    <x v="4"/>
    <x v="0"/>
    <x v="0"/>
  </r>
  <r>
    <x v="7"/>
    <x v="2"/>
    <x v="2"/>
    <x v="6"/>
    <x v="3"/>
    <x v="68"/>
    <x v="3"/>
    <x v="10"/>
    <x v="2"/>
    <x v="3"/>
    <x v="5"/>
    <x v="5"/>
    <x v="4"/>
    <x v="4"/>
    <x v="4"/>
    <x v="0"/>
    <x v="0"/>
  </r>
  <r>
    <x v="7"/>
    <x v="2"/>
    <x v="2"/>
    <x v="6"/>
    <x v="3"/>
    <x v="69"/>
    <x v="3"/>
    <x v="10"/>
    <x v="2"/>
    <x v="3"/>
    <x v="5"/>
    <x v="5"/>
    <x v="4"/>
    <x v="4"/>
    <x v="4"/>
    <x v="0"/>
    <x v="0"/>
  </r>
  <r>
    <x v="7"/>
    <x v="2"/>
    <x v="2"/>
    <x v="6"/>
    <x v="3"/>
    <x v="70"/>
    <x v="3"/>
    <x v="10"/>
    <x v="2"/>
    <x v="3"/>
    <x v="5"/>
    <x v="5"/>
    <x v="4"/>
    <x v="4"/>
    <x v="4"/>
    <x v="0"/>
    <x v="0"/>
  </r>
  <r>
    <x v="7"/>
    <x v="2"/>
    <x v="2"/>
    <x v="6"/>
    <x v="3"/>
    <x v="71"/>
    <x v="3"/>
    <x v="11"/>
    <x v="2"/>
    <x v="3"/>
    <x v="5"/>
    <x v="5"/>
    <x v="4"/>
    <x v="4"/>
    <x v="4"/>
    <x v="0"/>
    <x v="0"/>
  </r>
  <r>
    <x v="7"/>
    <x v="2"/>
    <x v="2"/>
    <x v="6"/>
    <x v="3"/>
    <x v="72"/>
    <x v="3"/>
    <x v="11"/>
    <x v="2"/>
    <x v="3"/>
    <x v="5"/>
    <x v="5"/>
    <x v="4"/>
    <x v="4"/>
    <x v="4"/>
    <x v="0"/>
    <x v="0"/>
  </r>
  <r>
    <x v="7"/>
    <x v="2"/>
    <x v="2"/>
    <x v="6"/>
    <x v="3"/>
    <x v="73"/>
    <x v="3"/>
    <x v="11"/>
    <x v="2"/>
    <x v="3"/>
    <x v="5"/>
    <x v="5"/>
    <x v="4"/>
    <x v="4"/>
    <x v="4"/>
    <x v="0"/>
    <x v="0"/>
  </r>
  <r>
    <x v="7"/>
    <x v="2"/>
    <x v="2"/>
    <x v="6"/>
    <x v="3"/>
    <x v="74"/>
    <x v="3"/>
    <x v="11"/>
    <x v="2"/>
    <x v="3"/>
    <x v="5"/>
    <x v="5"/>
    <x v="4"/>
    <x v="4"/>
    <x v="4"/>
    <x v="0"/>
    <x v="0"/>
  </r>
  <r>
    <x v="7"/>
    <x v="2"/>
    <x v="2"/>
    <x v="6"/>
    <x v="3"/>
    <x v="75"/>
    <x v="3"/>
    <x v="11"/>
    <x v="2"/>
    <x v="3"/>
    <x v="5"/>
    <x v="5"/>
    <x v="4"/>
    <x v="4"/>
    <x v="4"/>
    <x v="0"/>
    <x v="0"/>
  </r>
  <r>
    <x v="7"/>
    <x v="2"/>
    <x v="2"/>
    <x v="6"/>
    <x v="3"/>
    <x v="76"/>
    <x v="3"/>
    <x v="11"/>
    <x v="2"/>
    <x v="3"/>
    <x v="5"/>
    <x v="5"/>
    <x v="4"/>
    <x v="4"/>
    <x v="4"/>
    <x v="0"/>
    <x v="0"/>
  </r>
  <r>
    <x v="7"/>
    <x v="2"/>
    <x v="2"/>
    <x v="6"/>
    <x v="3"/>
    <x v="77"/>
    <x v="3"/>
    <x v="11"/>
    <x v="2"/>
    <x v="3"/>
    <x v="5"/>
    <x v="5"/>
    <x v="4"/>
    <x v="4"/>
    <x v="4"/>
    <x v="0"/>
    <x v="0"/>
  </r>
  <r>
    <x v="7"/>
    <x v="2"/>
    <x v="2"/>
    <x v="6"/>
    <x v="3"/>
    <x v="78"/>
    <x v="3"/>
    <x v="11"/>
    <x v="2"/>
    <x v="3"/>
    <x v="5"/>
    <x v="5"/>
    <x v="4"/>
    <x v="4"/>
    <x v="4"/>
    <x v="0"/>
    <x v="0"/>
  </r>
  <r>
    <x v="7"/>
    <x v="2"/>
    <x v="2"/>
    <x v="6"/>
    <x v="3"/>
    <x v="79"/>
    <x v="3"/>
    <x v="12"/>
    <x v="2"/>
    <x v="3"/>
    <x v="5"/>
    <x v="5"/>
    <x v="4"/>
    <x v="4"/>
    <x v="4"/>
    <x v="0"/>
    <x v="0"/>
  </r>
  <r>
    <x v="7"/>
    <x v="2"/>
    <x v="2"/>
    <x v="6"/>
    <x v="3"/>
    <x v="80"/>
    <x v="3"/>
    <x v="12"/>
    <x v="2"/>
    <x v="3"/>
    <x v="5"/>
    <x v="5"/>
    <x v="4"/>
    <x v="4"/>
    <x v="4"/>
    <x v="0"/>
    <x v="0"/>
  </r>
  <r>
    <x v="7"/>
    <x v="2"/>
    <x v="2"/>
    <x v="6"/>
    <x v="3"/>
    <x v="81"/>
    <x v="3"/>
    <x v="12"/>
    <x v="2"/>
    <x v="3"/>
    <x v="5"/>
    <x v="5"/>
    <x v="4"/>
    <x v="4"/>
    <x v="4"/>
    <x v="0"/>
    <x v="0"/>
  </r>
  <r>
    <x v="7"/>
    <x v="2"/>
    <x v="2"/>
    <x v="6"/>
    <x v="3"/>
    <x v="82"/>
    <x v="3"/>
    <x v="12"/>
    <x v="2"/>
    <x v="3"/>
    <x v="5"/>
    <x v="5"/>
    <x v="4"/>
    <x v="4"/>
    <x v="4"/>
    <x v="0"/>
    <x v="0"/>
  </r>
  <r>
    <x v="7"/>
    <x v="2"/>
    <x v="2"/>
    <x v="6"/>
    <x v="3"/>
    <x v="83"/>
    <x v="3"/>
    <x v="12"/>
    <x v="2"/>
    <x v="3"/>
    <x v="5"/>
    <x v="5"/>
    <x v="4"/>
    <x v="4"/>
    <x v="4"/>
    <x v="0"/>
    <x v="0"/>
  </r>
  <r>
    <x v="7"/>
    <x v="2"/>
    <x v="2"/>
    <x v="6"/>
    <x v="3"/>
    <x v="84"/>
    <x v="3"/>
    <x v="12"/>
    <x v="2"/>
    <x v="3"/>
    <x v="5"/>
    <x v="5"/>
    <x v="4"/>
    <x v="4"/>
    <x v="4"/>
    <x v="0"/>
    <x v="0"/>
  </r>
  <r>
    <x v="7"/>
    <x v="2"/>
    <x v="2"/>
    <x v="6"/>
    <x v="3"/>
    <x v="85"/>
    <x v="3"/>
    <x v="12"/>
    <x v="2"/>
    <x v="3"/>
    <x v="5"/>
    <x v="5"/>
    <x v="4"/>
    <x v="4"/>
    <x v="4"/>
    <x v="0"/>
    <x v="0"/>
  </r>
  <r>
    <x v="7"/>
    <x v="2"/>
    <x v="2"/>
    <x v="6"/>
    <x v="3"/>
    <x v="86"/>
    <x v="3"/>
    <x v="12"/>
    <x v="2"/>
    <x v="3"/>
    <x v="5"/>
    <x v="5"/>
    <x v="4"/>
    <x v="4"/>
    <x v="4"/>
    <x v="0"/>
    <x v="0"/>
  </r>
  <r>
    <x v="7"/>
    <x v="2"/>
    <x v="2"/>
    <x v="6"/>
    <x v="3"/>
    <x v="87"/>
    <x v="3"/>
    <x v="13"/>
    <x v="2"/>
    <x v="3"/>
    <x v="5"/>
    <x v="5"/>
    <x v="4"/>
    <x v="4"/>
    <x v="4"/>
    <x v="0"/>
    <x v="0"/>
  </r>
  <r>
    <x v="7"/>
    <x v="2"/>
    <x v="2"/>
    <x v="6"/>
    <x v="3"/>
    <x v="88"/>
    <x v="3"/>
    <x v="13"/>
    <x v="2"/>
    <x v="3"/>
    <x v="5"/>
    <x v="5"/>
    <x v="4"/>
    <x v="4"/>
    <x v="4"/>
    <x v="0"/>
    <x v="0"/>
  </r>
  <r>
    <x v="7"/>
    <x v="2"/>
    <x v="2"/>
    <x v="6"/>
    <x v="3"/>
    <x v="89"/>
    <x v="3"/>
    <x v="13"/>
    <x v="2"/>
    <x v="3"/>
    <x v="5"/>
    <x v="5"/>
    <x v="4"/>
    <x v="4"/>
    <x v="4"/>
    <x v="0"/>
    <x v="0"/>
  </r>
  <r>
    <x v="7"/>
    <x v="2"/>
    <x v="2"/>
    <x v="6"/>
    <x v="3"/>
    <x v="90"/>
    <x v="3"/>
    <x v="13"/>
    <x v="2"/>
    <x v="3"/>
    <x v="5"/>
    <x v="5"/>
    <x v="4"/>
    <x v="4"/>
    <x v="4"/>
    <x v="0"/>
    <x v="0"/>
  </r>
  <r>
    <x v="7"/>
    <x v="2"/>
    <x v="2"/>
    <x v="6"/>
    <x v="3"/>
    <x v="91"/>
    <x v="3"/>
    <x v="13"/>
    <x v="2"/>
    <x v="3"/>
    <x v="5"/>
    <x v="5"/>
    <x v="4"/>
    <x v="4"/>
    <x v="4"/>
    <x v="0"/>
    <x v="0"/>
  </r>
  <r>
    <x v="7"/>
    <x v="2"/>
    <x v="2"/>
    <x v="6"/>
    <x v="3"/>
    <x v="92"/>
    <x v="3"/>
    <x v="13"/>
    <x v="2"/>
    <x v="3"/>
    <x v="5"/>
    <x v="5"/>
    <x v="4"/>
    <x v="4"/>
    <x v="4"/>
    <x v="0"/>
    <x v="0"/>
  </r>
  <r>
    <x v="7"/>
    <x v="2"/>
    <x v="2"/>
    <x v="6"/>
    <x v="3"/>
    <x v="93"/>
    <x v="3"/>
    <x v="13"/>
    <x v="2"/>
    <x v="3"/>
    <x v="5"/>
    <x v="5"/>
    <x v="4"/>
    <x v="4"/>
    <x v="4"/>
    <x v="0"/>
    <x v="0"/>
  </r>
  <r>
    <x v="7"/>
    <x v="2"/>
    <x v="2"/>
    <x v="6"/>
    <x v="3"/>
    <x v="94"/>
    <x v="3"/>
    <x v="13"/>
    <x v="2"/>
    <x v="3"/>
    <x v="5"/>
    <x v="5"/>
    <x v="4"/>
    <x v="4"/>
    <x v="4"/>
    <x v="0"/>
    <x v="0"/>
  </r>
  <r>
    <x v="7"/>
    <x v="2"/>
    <x v="2"/>
    <x v="6"/>
    <x v="3"/>
    <x v="95"/>
    <x v="3"/>
    <x v="14"/>
    <x v="2"/>
    <x v="3"/>
    <x v="5"/>
    <x v="5"/>
    <x v="4"/>
    <x v="4"/>
    <x v="4"/>
    <x v="0"/>
    <x v="0"/>
  </r>
  <r>
    <x v="7"/>
    <x v="2"/>
    <x v="2"/>
    <x v="6"/>
    <x v="3"/>
    <x v="96"/>
    <x v="3"/>
    <x v="14"/>
    <x v="2"/>
    <x v="3"/>
    <x v="5"/>
    <x v="5"/>
    <x v="4"/>
    <x v="4"/>
    <x v="4"/>
    <x v="0"/>
    <x v="0"/>
  </r>
  <r>
    <x v="7"/>
    <x v="2"/>
    <x v="2"/>
    <x v="6"/>
    <x v="3"/>
    <x v="97"/>
    <x v="3"/>
    <x v="14"/>
    <x v="2"/>
    <x v="3"/>
    <x v="5"/>
    <x v="5"/>
    <x v="4"/>
    <x v="4"/>
    <x v="4"/>
    <x v="0"/>
    <x v="0"/>
  </r>
  <r>
    <x v="7"/>
    <x v="2"/>
    <x v="2"/>
    <x v="6"/>
    <x v="3"/>
    <x v="98"/>
    <x v="3"/>
    <x v="14"/>
    <x v="2"/>
    <x v="3"/>
    <x v="5"/>
    <x v="5"/>
    <x v="4"/>
    <x v="4"/>
    <x v="4"/>
    <x v="0"/>
    <x v="0"/>
  </r>
  <r>
    <x v="7"/>
    <x v="2"/>
    <x v="2"/>
    <x v="6"/>
    <x v="3"/>
    <x v="99"/>
    <x v="3"/>
    <x v="14"/>
    <x v="2"/>
    <x v="3"/>
    <x v="5"/>
    <x v="5"/>
    <x v="4"/>
    <x v="4"/>
    <x v="4"/>
    <x v="0"/>
    <x v="0"/>
  </r>
  <r>
    <x v="7"/>
    <x v="2"/>
    <x v="2"/>
    <x v="6"/>
    <x v="3"/>
    <x v="100"/>
    <x v="3"/>
    <x v="14"/>
    <x v="2"/>
    <x v="3"/>
    <x v="5"/>
    <x v="5"/>
    <x v="4"/>
    <x v="4"/>
    <x v="4"/>
    <x v="0"/>
    <x v="0"/>
  </r>
  <r>
    <x v="7"/>
    <x v="2"/>
    <x v="2"/>
    <x v="6"/>
    <x v="3"/>
    <x v="101"/>
    <x v="3"/>
    <x v="14"/>
    <x v="2"/>
    <x v="3"/>
    <x v="5"/>
    <x v="5"/>
    <x v="4"/>
    <x v="4"/>
    <x v="4"/>
    <x v="0"/>
    <x v="0"/>
  </r>
  <r>
    <x v="7"/>
    <x v="2"/>
    <x v="2"/>
    <x v="6"/>
    <x v="3"/>
    <x v="102"/>
    <x v="3"/>
    <x v="14"/>
    <x v="2"/>
    <x v="3"/>
    <x v="5"/>
    <x v="5"/>
    <x v="4"/>
    <x v="4"/>
    <x v="4"/>
    <x v="0"/>
    <x v="0"/>
  </r>
  <r>
    <x v="7"/>
    <x v="2"/>
    <x v="2"/>
    <x v="6"/>
    <x v="3"/>
    <x v="103"/>
    <x v="3"/>
    <x v="15"/>
    <x v="2"/>
    <x v="3"/>
    <x v="5"/>
    <x v="5"/>
    <x v="4"/>
    <x v="4"/>
    <x v="4"/>
    <x v="0"/>
    <x v="0"/>
  </r>
  <r>
    <x v="7"/>
    <x v="2"/>
    <x v="2"/>
    <x v="6"/>
    <x v="3"/>
    <x v="104"/>
    <x v="3"/>
    <x v="15"/>
    <x v="2"/>
    <x v="3"/>
    <x v="5"/>
    <x v="5"/>
    <x v="4"/>
    <x v="4"/>
    <x v="4"/>
    <x v="0"/>
    <x v="0"/>
  </r>
  <r>
    <x v="7"/>
    <x v="2"/>
    <x v="2"/>
    <x v="6"/>
    <x v="3"/>
    <x v="105"/>
    <x v="3"/>
    <x v="15"/>
    <x v="2"/>
    <x v="3"/>
    <x v="5"/>
    <x v="5"/>
    <x v="4"/>
    <x v="4"/>
    <x v="4"/>
    <x v="0"/>
    <x v="0"/>
  </r>
  <r>
    <x v="7"/>
    <x v="2"/>
    <x v="2"/>
    <x v="6"/>
    <x v="3"/>
    <x v="106"/>
    <x v="3"/>
    <x v="15"/>
    <x v="2"/>
    <x v="3"/>
    <x v="5"/>
    <x v="5"/>
    <x v="4"/>
    <x v="4"/>
    <x v="4"/>
    <x v="0"/>
    <x v="0"/>
  </r>
  <r>
    <x v="7"/>
    <x v="2"/>
    <x v="2"/>
    <x v="6"/>
    <x v="3"/>
    <x v="107"/>
    <x v="3"/>
    <x v="15"/>
    <x v="2"/>
    <x v="3"/>
    <x v="5"/>
    <x v="5"/>
    <x v="4"/>
    <x v="4"/>
    <x v="4"/>
    <x v="0"/>
    <x v="0"/>
  </r>
  <r>
    <x v="7"/>
    <x v="2"/>
    <x v="2"/>
    <x v="6"/>
    <x v="3"/>
    <x v="108"/>
    <x v="3"/>
    <x v="15"/>
    <x v="2"/>
    <x v="3"/>
    <x v="5"/>
    <x v="5"/>
    <x v="4"/>
    <x v="4"/>
    <x v="4"/>
    <x v="0"/>
    <x v="0"/>
  </r>
  <r>
    <x v="7"/>
    <x v="2"/>
    <x v="2"/>
    <x v="6"/>
    <x v="3"/>
    <x v="109"/>
    <x v="3"/>
    <x v="15"/>
    <x v="2"/>
    <x v="3"/>
    <x v="5"/>
    <x v="5"/>
    <x v="4"/>
    <x v="4"/>
    <x v="4"/>
    <x v="0"/>
    <x v="0"/>
  </r>
  <r>
    <x v="7"/>
    <x v="2"/>
    <x v="2"/>
    <x v="6"/>
    <x v="3"/>
    <x v="110"/>
    <x v="3"/>
    <x v="15"/>
    <x v="2"/>
    <x v="3"/>
    <x v="5"/>
    <x v="5"/>
    <x v="4"/>
    <x v="4"/>
    <x v="4"/>
    <x v="0"/>
    <x v="0"/>
  </r>
  <r>
    <x v="7"/>
    <x v="2"/>
    <x v="2"/>
    <x v="6"/>
    <x v="3"/>
    <x v="111"/>
    <x v="3"/>
    <x v="16"/>
    <x v="2"/>
    <x v="3"/>
    <x v="5"/>
    <x v="5"/>
    <x v="4"/>
    <x v="4"/>
    <x v="4"/>
    <x v="0"/>
    <x v="0"/>
  </r>
  <r>
    <x v="7"/>
    <x v="2"/>
    <x v="2"/>
    <x v="6"/>
    <x v="3"/>
    <x v="112"/>
    <x v="3"/>
    <x v="16"/>
    <x v="2"/>
    <x v="3"/>
    <x v="5"/>
    <x v="5"/>
    <x v="4"/>
    <x v="4"/>
    <x v="4"/>
    <x v="0"/>
    <x v="0"/>
  </r>
  <r>
    <x v="7"/>
    <x v="2"/>
    <x v="2"/>
    <x v="6"/>
    <x v="3"/>
    <x v="113"/>
    <x v="3"/>
    <x v="16"/>
    <x v="2"/>
    <x v="3"/>
    <x v="5"/>
    <x v="5"/>
    <x v="4"/>
    <x v="4"/>
    <x v="4"/>
    <x v="0"/>
    <x v="0"/>
  </r>
  <r>
    <x v="7"/>
    <x v="2"/>
    <x v="2"/>
    <x v="6"/>
    <x v="3"/>
    <x v="114"/>
    <x v="3"/>
    <x v="16"/>
    <x v="2"/>
    <x v="3"/>
    <x v="5"/>
    <x v="5"/>
    <x v="4"/>
    <x v="4"/>
    <x v="4"/>
    <x v="0"/>
    <x v="0"/>
  </r>
  <r>
    <x v="7"/>
    <x v="2"/>
    <x v="2"/>
    <x v="6"/>
    <x v="3"/>
    <x v="115"/>
    <x v="3"/>
    <x v="16"/>
    <x v="2"/>
    <x v="3"/>
    <x v="5"/>
    <x v="5"/>
    <x v="4"/>
    <x v="4"/>
    <x v="4"/>
    <x v="0"/>
    <x v="0"/>
  </r>
  <r>
    <x v="7"/>
    <x v="2"/>
    <x v="2"/>
    <x v="6"/>
    <x v="3"/>
    <x v="116"/>
    <x v="3"/>
    <x v="16"/>
    <x v="2"/>
    <x v="3"/>
    <x v="5"/>
    <x v="5"/>
    <x v="4"/>
    <x v="4"/>
    <x v="4"/>
    <x v="0"/>
    <x v="0"/>
  </r>
  <r>
    <x v="7"/>
    <x v="2"/>
    <x v="2"/>
    <x v="6"/>
    <x v="3"/>
    <x v="117"/>
    <x v="3"/>
    <x v="16"/>
    <x v="2"/>
    <x v="3"/>
    <x v="5"/>
    <x v="5"/>
    <x v="4"/>
    <x v="4"/>
    <x v="4"/>
    <x v="0"/>
    <x v="0"/>
  </r>
  <r>
    <x v="7"/>
    <x v="2"/>
    <x v="2"/>
    <x v="6"/>
    <x v="3"/>
    <x v="118"/>
    <x v="3"/>
    <x v="16"/>
    <x v="2"/>
    <x v="3"/>
    <x v="5"/>
    <x v="5"/>
    <x v="4"/>
    <x v="4"/>
    <x v="4"/>
    <x v="0"/>
    <x v="0"/>
  </r>
  <r>
    <x v="7"/>
    <x v="2"/>
    <x v="2"/>
    <x v="6"/>
    <x v="3"/>
    <x v="119"/>
    <x v="3"/>
    <x v="17"/>
    <x v="2"/>
    <x v="3"/>
    <x v="5"/>
    <x v="5"/>
    <x v="4"/>
    <x v="4"/>
    <x v="4"/>
    <x v="0"/>
    <x v="0"/>
  </r>
  <r>
    <x v="7"/>
    <x v="2"/>
    <x v="2"/>
    <x v="6"/>
    <x v="3"/>
    <x v="120"/>
    <x v="3"/>
    <x v="17"/>
    <x v="2"/>
    <x v="3"/>
    <x v="5"/>
    <x v="5"/>
    <x v="4"/>
    <x v="4"/>
    <x v="4"/>
    <x v="0"/>
    <x v="0"/>
  </r>
  <r>
    <x v="7"/>
    <x v="2"/>
    <x v="2"/>
    <x v="6"/>
    <x v="3"/>
    <x v="121"/>
    <x v="3"/>
    <x v="17"/>
    <x v="2"/>
    <x v="3"/>
    <x v="5"/>
    <x v="5"/>
    <x v="4"/>
    <x v="4"/>
    <x v="4"/>
    <x v="0"/>
    <x v="0"/>
  </r>
  <r>
    <x v="7"/>
    <x v="2"/>
    <x v="2"/>
    <x v="6"/>
    <x v="3"/>
    <x v="122"/>
    <x v="3"/>
    <x v="17"/>
    <x v="2"/>
    <x v="3"/>
    <x v="5"/>
    <x v="5"/>
    <x v="4"/>
    <x v="4"/>
    <x v="4"/>
    <x v="0"/>
    <x v="0"/>
  </r>
  <r>
    <x v="7"/>
    <x v="2"/>
    <x v="2"/>
    <x v="6"/>
    <x v="3"/>
    <x v="123"/>
    <x v="3"/>
    <x v="17"/>
    <x v="2"/>
    <x v="3"/>
    <x v="5"/>
    <x v="5"/>
    <x v="4"/>
    <x v="4"/>
    <x v="4"/>
    <x v="0"/>
    <x v="0"/>
  </r>
  <r>
    <x v="7"/>
    <x v="2"/>
    <x v="2"/>
    <x v="6"/>
    <x v="3"/>
    <x v="124"/>
    <x v="3"/>
    <x v="17"/>
    <x v="2"/>
    <x v="3"/>
    <x v="5"/>
    <x v="5"/>
    <x v="4"/>
    <x v="4"/>
    <x v="4"/>
    <x v="0"/>
    <x v="0"/>
  </r>
  <r>
    <x v="7"/>
    <x v="2"/>
    <x v="2"/>
    <x v="6"/>
    <x v="3"/>
    <x v="125"/>
    <x v="3"/>
    <x v="17"/>
    <x v="2"/>
    <x v="3"/>
    <x v="5"/>
    <x v="5"/>
    <x v="4"/>
    <x v="4"/>
    <x v="4"/>
    <x v="0"/>
    <x v="0"/>
  </r>
  <r>
    <x v="7"/>
    <x v="2"/>
    <x v="2"/>
    <x v="6"/>
    <x v="3"/>
    <x v="126"/>
    <x v="3"/>
    <x v="17"/>
    <x v="2"/>
    <x v="3"/>
    <x v="5"/>
    <x v="5"/>
    <x v="4"/>
    <x v="4"/>
    <x v="4"/>
    <x v="0"/>
    <x v="0"/>
  </r>
  <r>
    <x v="7"/>
    <x v="2"/>
    <x v="2"/>
    <x v="6"/>
    <x v="3"/>
    <x v="127"/>
    <x v="3"/>
    <x v="18"/>
    <x v="2"/>
    <x v="3"/>
    <x v="5"/>
    <x v="5"/>
    <x v="4"/>
    <x v="4"/>
    <x v="4"/>
    <x v="0"/>
    <x v="0"/>
  </r>
  <r>
    <x v="7"/>
    <x v="2"/>
    <x v="2"/>
    <x v="6"/>
    <x v="3"/>
    <x v="128"/>
    <x v="3"/>
    <x v="18"/>
    <x v="2"/>
    <x v="3"/>
    <x v="5"/>
    <x v="5"/>
    <x v="4"/>
    <x v="4"/>
    <x v="4"/>
    <x v="0"/>
    <x v="0"/>
  </r>
  <r>
    <x v="7"/>
    <x v="2"/>
    <x v="2"/>
    <x v="6"/>
    <x v="3"/>
    <x v="129"/>
    <x v="3"/>
    <x v="18"/>
    <x v="2"/>
    <x v="3"/>
    <x v="5"/>
    <x v="5"/>
    <x v="4"/>
    <x v="4"/>
    <x v="4"/>
    <x v="0"/>
    <x v="0"/>
  </r>
  <r>
    <x v="7"/>
    <x v="2"/>
    <x v="2"/>
    <x v="6"/>
    <x v="3"/>
    <x v="130"/>
    <x v="3"/>
    <x v="18"/>
    <x v="2"/>
    <x v="3"/>
    <x v="5"/>
    <x v="5"/>
    <x v="4"/>
    <x v="4"/>
    <x v="4"/>
    <x v="0"/>
    <x v="0"/>
  </r>
  <r>
    <x v="7"/>
    <x v="2"/>
    <x v="2"/>
    <x v="6"/>
    <x v="3"/>
    <x v="131"/>
    <x v="3"/>
    <x v="18"/>
    <x v="2"/>
    <x v="3"/>
    <x v="5"/>
    <x v="5"/>
    <x v="4"/>
    <x v="4"/>
    <x v="4"/>
    <x v="0"/>
    <x v="0"/>
  </r>
  <r>
    <x v="7"/>
    <x v="2"/>
    <x v="2"/>
    <x v="6"/>
    <x v="3"/>
    <x v="132"/>
    <x v="3"/>
    <x v="18"/>
    <x v="2"/>
    <x v="3"/>
    <x v="5"/>
    <x v="5"/>
    <x v="4"/>
    <x v="4"/>
    <x v="4"/>
    <x v="0"/>
    <x v="0"/>
  </r>
  <r>
    <x v="7"/>
    <x v="2"/>
    <x v="2"/>
    <x v="6"/>
    <x v="3"/>
    <x v="133"/>
    <x v="3"/>
    <x v="18"/>
    <x v="2"/>
    <x v="3"/>
    <x v="5"/>
    <x v="5"/>
    <x v="4"/>
    <x v="4"/>
    <x v="4"/>
    <x v="0"/>
    <x v="0"/>
  </r>
  <r>
    <x v="7"/>
    <x v="2"/>
    <x v="2"/>
    <x v="6"/>
    <x v="3"/>
    <x v="134"/>
    <x v="3"/>
    <x v="18"/>
    <x v="2"/>
    <x v="3"/>
    <x v="5"/>
    <x v="5"/>
    <x v="4"/>
    <x v="4"/>
    <x v="4"/>
    <x v="0"/>
    <x v="0"/>
  </r>
  <r>
    <x v="7"/>
    <x v="2"/>
    <x v="2"/>
    <x v="6"/>
    <x v="3"/>
    <x v="135"/>
    <x v="3"/>
    <x v="19"/>
    <x v="2"/>
    <x v="3"/>
    <x v="5"/>
    <x v="5"/>
    <x v="4"/>
    <x v="4"/>
    <x v="4"/>
    <x v="0"/>
    <x v="0"/>
  </r>
  <r>
    <x v="7"/>
    <x v="2"/>
    <x v="2"/>
    <x v="6"/>
    <x v="3"/>
    <x v="136"/>
    <x v="3"/>
    <x v="19"/>
    <x v="2"/>
    <x v="3"/>
    <x v="5"/>
    <x v="5"/>
    <x v="4"/>
    <x v="4"/>
    <x v="4"/>
    <x v="0"/>
    <x v="0"/>
  </r>
  <r>
    <x v="7"/>
    <x v="2"/>
    <x v="2"/>
    <x v="6"/>
    <x v="3"/>
    <x v="137"/>
    <x v="3"/>
    <x v="19"/>
    <x v="2"/>
    <x v="3"/>
    <x v="5"/>
    <x v="5"/>
    <x v="4"/>
    <x v="4"/>
    <x v="4"/>
    <x v="0"/>
    <x v="0"/>
  </r>
  <r>
    <x v="7"/>
    <x v="2"/>
    <x v="2"/>
    <x v="6"/>
    <x v="3"/>
    <x v="138"/>
    <x v="3"/>
    <x v="19"/>
    <x v="2"/>
    <x v="3"/>
    <x v="5"/>
    <x v="5"/>
    <x v="4"/>
    <x v="4"/>
    <x v="4"/>
    <x v="0"/>
    <x v="0"/>
  </r>
  <r>
    <x v="7"/>
    <x v="2"/>
    <x v="2"/>
    <x v="6"/>
    <x v="3"/>
    <x v="139"/>
    <x v="3"/>
    <x v="19"/>
    <x v="2"/>
    <x v="3"/>
    <x v="5"/>
    <x v="5"/>
    <x v="4"/>
    <x v="4"/>
    <x v="4"/>
    <x v="0"/>
    <x v="0"/>
  </r>
  <r>
    <x v="7"/>
    <x v="2"/>
    <x v="2"/>
    <x v="6"/>
    <x v="3"/>
    <x v="140"/>
    <x v="3"/>
    <x v="19"/>
    <x v="2"/>
    <x v="3"/>
    <x v="5"/>
    <x v="5"/>
    <x v="4"/>
    <x v="4"/>
    <x v="4"/>
    <x v="0"/>
    <x v="0"/>
  </r>
  <r>
    <x v="7"/>
    <x v="2"/>
    <x v="2"/>
    <x v="6"/>
    <x v="3"/>
    <x v="141"/>
    <x v="3"/>
    <x v="19"/>
    <x v="2"/>
    <x v="3"/>
    <x v="5"/>
    <x v="5"/>
    <x v="4"/>
    <x v="4"/>
    <x v="4"/>
    <x v="0"/>
    <x v="0"/>
  </r>
  <r>
    <x v="7"/>
    <x v="2"/>
    <x v="2"/>
    <x v="6"/>
    <x v="3"/>
    <x v="142"/>
    <x v="3"/>
    <x v="19"/>
    <x v="2"/>
    <x v="3"/>
    <x v="5"/>
    <x v="5"/>
    <x v="4"/>
    <x v="4"/>
    <x v="4"/>
    <x v="0"/>
    <x v="0"/>
  </r>
  <r>
    <x v="7"/>
    <x v="2"/>
    <x v="2"/>
    <x v="6"/>
    <x v="3"/>
    <x v="143"/>
    <x v="3"/>
    <x v="20"/>
    <x v="2"/>
    <x v="3"/>
    <x v="5"/>
    <x v="5"/>
    <x v="4"/>
    <x v="4"/>
    <x v="4"/>
    <x v="0"/>
    <x v="0"/>
  </r>
  <r>
    <x v="7"/>
    <x v="2"/>
    <x v="2"/>
    <x v="6"/>
    <x v="3"/>
    <x v="144"/>
    <x v="3"/>
    <x v="20"/>
    <x v="2"/>
    <x v="3"/>
    <x v="5"/>
    <x v="5"/>
    <x v="4"/>
    <x v="4"/>
    <x v="4"/>
    <x v="0"/>
    <x v="0"/>
  </r>
  <r>
    <x v="7"/>
    <x v="2"/>
    <x v="2"/>
    <x v="6"/>
    <x v="3"/>
    <x v="145"/>
    <x v="3"/>
    <x v="20"/>
    <x v="2"/>
    <x v="3"/>
    <x v="5"/>
    <x v="5"/>
    <x v="4"/>
    <x v="4"/>
    <x v="4"/>
    <x v="0"/>
    <x v="0"/>
  </r>
  <r>
    <x v="7"/>
    <x v="2"/>
    <x v="2"/>
    <x v="6"/>
    <x v="3"/>
    <x v="146"/>
    <x v="3"/>
    <x v="20"/>
    <x v="2"/>
    <x v="3"/>
    <x v="5"/>
    <x v="5"/>
    <x v="4"/>
    <x v="4"/>
    <x v="4"/>
    <x v="0"/>
    <x v="0"/>
  </r>
  <r>
    <x v="7"/>
    <x v="2"/>
    <x v="2"/>
    <x v="6"/>
    <x v="3"/>
    <x v="147"/>
    <x v="3"/>
    <x v="20"/>
    <x v="2"/>
    <x v="3"/>
    <x v="5"/>
    <x v="5"/>
    <x v="4"/>
    <x v="4"/>
    <x v="4"/>
    <x v="0"/>
    <x v="0"/>
  </r>
  <r>
    <x v="7"/>
    <x v="2"/>
    <x v="2"/>
    <x v="6"/>
    <x v="3"/>
    <x v="148"/>
    <x v="3"/>
    <x v="20"/>
    <x v="2"/>
    <x v="3"/>
    <x v="5"/>
    <x v="5"/>
    <x v="4"/>
    <x v="4"/>
    <x v="4"/>
    <x v="0"/>
    <x v="0"/>
  </r>
  <r>
    <x v="7"/>
    <x v="2"/>
    <x v="2"/>
    <x v="6"/>
    <x v="3"/>
    <x v="149"/>
    <x v="3"/>
    <x v="20"/>
    <x v="2"/>
    <x v="3"/>
    <x v="5"/>
    <x v="5"/>
    <x v="4"/>
    <x v="4"/>
    <x v="4"/>
    <x v="0"/>
    <x v="0"/>
  </r>
  <r>
    <x v="7"/>
    <x v="2"/>
    <x v="2"/>
    <x v="6"/>
    <x v="3"/>
    <x v="150"/>
    <x v="3"/>
    <x v="20"/>
    <x v="2"/>
    <x v="3"/>
    <x v="5"/>
    <x v="5"/>
    <x v="4"/>
    <x v="4"/>
    <x v="4"/>
    <x v="0"/>
    <x v="0"/>
  </r>
  <r>
    <x v="7"/>
    <x v="2"/>
    <x v="2"/>
    <x v="6"/>
    <x v="3"/>
    <x v="151"/>
    <x v="3"/>
    <x v="21"/>
    <x v="2"/>
    <x v="3"/>
    <x v="5"/>
    <x v="5"/>
    <x v="4"/>
    <x v="4"/>
    <x v="4"/>
    <x v="0"/>
    <x v="0"/>
  </r>
  <r>
    <x v="7"/>
    <x v="2"/>
    <x v="2"/>
    <x v="6"/>
    <x v="3"/>
    <x v="152"/>
    <x v="3"/>
    <x v="21"/>
    <x v="2"/>
    <x v="3"/>
    <x v="5"/>
    <x v="5"/>
    <x v="4"/>
    <x v="4"/>
    <x v="4"/>
    <x v="0"/>
    <x v="0"/>
  </r>
  <r>
    <x v="7"/>
    <x v="2"/>
    <x v="2"/>
    <x v="6"/>
    <x v="3"/>
    <x v="153"/>
    <x v="3"/>
    <x v="21"/>
    <x v="2"/>
    <x v="3"/>
    <x v="5"/>
    <x v="5"/>
    <x v="4"/>
    <x v="4"/>
    <x v="4"/>
    <x v="0"/>
    <x v="0"/>
  </r>
  <r>
    <x v="7"/>
    <x v="2"/>
    <x v="2"/>
    <x v="6"/>
    <x v="3"/>
    <x v="154"/>
    <x v="3"/>
    <x v="21"/>
    <x v="2"/>
    <x v="3"/>
    <x v="5"/>
    <x v="5"/>
    <x v="4"/>
    <x v="4"/>
    <x v="4"/>
    <x v="0"/>
    <x v="0"/>
  </r>
  <r>
    <x v="7"/>
    <x v="2"/>
    <x v="2"/>
    <x v="6"/>
    <x v="3"/>
    <x v="155"/>
    <x v="3"/>
    <x v="21"/>
    <x v="2"/>
    <x v="3"/>
    <x v="5"/>
    <x v="5"/>
    <x v="4"/>
    <x v="4"/>
    <x v="4"/>
    <x v="0"/>
    <x v="0"/>
  </r>
  <r>
    <x v="7"/>
    <x v="2"/>
    <x v="2"/>
    <x v="6"/>
    <x v="3"/>
    <x v="156"/>
    <x v="3"/>
    <x v="21"/>
    <x v="2"/>
    <x v="3"/>
    <x v="5"/>
    <x v="5"/>
    <x v="4"/>
    <x v="4"/>
    <x v="4"/>
    <x v="0"/>
    <x v="0"/>
  </r>
  <r>
    <x v="7"/>
    <x v="2"/>
    <x v="2"/>
    <x v="6"/>
    <x v="3"/>
    <x v="157"/>
    <x v="3"/>
    <x v="21"/>
    <x v="2"/>
    <x v="3"/>
    <x v="5"/>
    <x v="5"/>
    <x v="4"/>
    <x v="4"/>
    <x v="4"/>
    <x v="0"/>
    <x v="0"/>
  </r>
  <r>
    <x v="7"/>
    <x v="2"/>
    <x v="2"/>
    <x v="6"/>
    <x v="3"/>
    <x v="158"/>
    <x v="3"/>
    <x v="21"/>
    <x v="2"/>
    <x v="3"/>
    <x v="5"/>
    <x v="5"/>
    <x v="4"/>
    <x v="4"/>
    <x v="4"/>
    <x v="0"/>
    <x v="0"/>
  </r>
  <r>
    <x v="7"/>
    <x v="2"/>
    <x v="2"/>
    <x v="6"/>
    <x v="3"/>
    <x v="159"/>
    <x v="3"/>
    <x v="22"/>
    <x v="2"/>
    <x v="3"/>
    <x v="5"/>
    <x v="5"/>
    <x v="4"/>
    <x v="4"/>
    <x v="4"/>
    <x v="0"/>
    <x v="0"/>
  </r>
  <r>
    <x v="7"/>
    <x v="2"/>
    <x v="2"/>
    <x v="6"/>
    <x v="3"/>
    <x v="160"/>
    <x v="3"/>
    <x v="22"/>
    <x v="2"/>
    <x v="3"/>
    <x v="5"/>
    <x v="5"/>
    <x v="4"/>
    <x v="4"/>
    <x v="4"/>
    <x v="0"/>
    <x v="0"/>
  </r>
  <r>
    <x v="7"/>
    <x v="2"/>
    <x v="2"/>
    <x v="6"/>
    <x v="3"/>
    <x v="161"/>
    <x v="3"/>
    <x v="22"/>
    <x v="2"/>
    <x v="3"/>
    <x v="5"/>
    <x v="5"/>
    <x v="4"/>
    <x v="4"/>
    <x v="4"/>
    <x v="0"/>
    <x v="0"/>
  </r>
  <r>
    <x v="7"/>
    <x v="2"/>
    <x v="2"/>
    <x v="6"/>
    <x v="3"/>
    <x v="162"/>
    <x v="3"/>
    <x v="22"/>
    <x v="2"/>
    <x v="3"/>
    <x v="5"/>
    <x v="5"/>
    <x v="4"/>
    <x v="4"/>
    <x v="4"/>
    <x v="0"/>
    <x v="0"/>
  </r>
  <r>
    <x v="7"/>
    <x v="2"/>
    <x v="2"/>
    <x v="6"/>
    <x v="3"/>
    <x v="163"/>
    <x v="3"/>
    <x v="22"/>
    <x v="2"/>
    <x v="3"/>
    <x v="5"/>
    <x v="5"/>
    <x v="4"/>
    <x v="4"/>
    <x v="4"/>
    <x v="0"/>
    <x v="0"/>
  </r>
  <r>
    <x v="7"/>
    <x v="2"/>
    <x v="2"/>
    <x v="6"/>
    <x v="3"/>
    <x v="164"/>
    <x v="3"/>
    <x v="22"/>
    <x v="2"/>
    <x v="3"/>
    <x v="5"/>
    <x v="5"/>
    <x v="4"/>
    <x v="4"/>
    <x v="4"/>
    <x v="0"/>
    <x v="0"/>
  </r>
  <r>
    <x v="7"/>
    <x v="2"/>
    <x v="2"/>
    <x v="6"/>
    <x v="3"/>
    <x v="165"/>
    <x v="3"/>
    <x v="22"/>
    <x v="2"/>
    <x v="3"/>
    <x v="5"/>
    <x v="5"/>
    <x v="4"/>
    <x v="4"/>
    <x v="4"/>
    <x v="0"/>
    <x v="0"/>
  </r>
  <r>
    <x v="7"/>
    <x v="2"/>
    <x v="2"/>
    <x v="6"/>
    <x v="3"/>
    <x v="166"/>
    <x v="3"/>
    <x v="22"/>
    <x v="2"/>
    <x v="3"/>
    <x v="5"/>
    <x v="5"/>
    <x v="4"/>
    <x v="4"/>
    <x v="4"/>
    <x v="0"/>
    <x v="0"/>
  </r>
  <r>
    <x v="7"/>
    <x v="2"/>
    <x v="2"/>
    <x v="6"/>
    <x v="3"/>
    <x v="167"/>
    <x v="3"/>
    <x v="23"/>
    <x v="2"/>
    <x v="3"/>
    <x v="5"/>
    <x v="5"/>
    <x v="4"/>
    <x v="4"/>
    <x v="4"/>
    <x v="0"/>
    <x v="0"/>
  </r>
  <r>
    <x v="7"/>
    <x v="2"/>
    <x v="2"/>
    <x v="6"/>
    <x v="3"/>
    <x v="168"/>
    <x v="3"/>
    <x v="23"/>
    <x v="2"/>
    <x v="3"/>
    <x v="5"/>
    <x v="5"/>
    <x v="4"/>
    <x v="4"/>
    <x v="4"/>
    <x v="0"/>
    <x v="0"/>
  </r>
  <r>
    <x v="7"/>
    <x v="2"/>
    <x v="2"/>
    <x v="6"/>
    <x v="3"/>
    <x v="169"/>
    <x v="3"/>
    <x v="23"/>
    <x v="2"/>
    <x v="3"/>
    <x v="5"/>
    <x v="5"/>
    <x v="4"/>
    <x v="4"/>
    <x v="4"/>
    <x v="0"/>
    <x v="0"/>
  </r>
  <r>
    <x v="7"/>
    <x v="2"/>
    <x v="2"/>
    <x v="6"/>
    <x v="3"/>
    <x v="170"/>
    <x v="3"/>
    <x v="23"/>
    <x v="2"/>
    <x v="3"/>
    <x v="5"/>
    <x v="5"/>
    <x v="4"/>
    <x v="4"/>
    <x v="4"/>
    <x v="0"/>
    <x v="0"/>
  </r>
  <r>
    <x v="7"/>
    <x v="2"/>
    <x v="2"/>
    <x v="6"/>
    <x v="3"/>
    <x v="171"/>
    <x v="3"/>
    <x v="23"/>
    <x v="2"/>
    <x v="3"/>
    <x v="5"/>
    <x v="5"/>
    <x v="4"/>
    <x v="4"/>
    <x v="4"/>
    <x v="0"/>
    <x v="0"/>
  </r>
  <r>
    <x v="7"/>
    <x v="2"/>
    <x v="2"/>
    <x v="6"/>
    <x v="3"/>
    <x v="172"/>
    <x v="3"/>
    <x v="23"/>
    <x v="2"/>
    <x v="3"/>
    <x v="5"/>
    <x v="5"/>
    <x v="4"/>
    <x v="4"/>
    <x v="4"/>
    <x v="0"/>
    <x v="0"/>
  </r>
  <r>
    <x v="7"/>
    <x v="2"/>
    <x v="2"/>
    <x v="6"/>
    <x v="3"/>
    <x v="173"/>
    <x v="3"/>
    <x v="23"/>
    <x v="2"/>
    <x v="3"/>
    <x v="5"/>
    <x v="5"/>
    <x v="4"/>
    <x v="4"/>
    <x v="4"/>
    <x v="0"/>
    <x v="0"/>
  </r>
  <r>
    <x v="7"/>
    <x v="2"/>
    <x v="2"/>
    <x v="6"/>
    <x v="3"/>
    <x v="174"/>
    <x v="3"/>
    <x v="23"/>
    <x v="2"/>
    <x v="3"/>
    <x v="5"/>
    <x v="5"/>
    <x v="4"/>
    <x v="4"/>
    <x v="4"/>
    <x v="0"/>
    <x v="0"/>
  </r>
  <r>
    <x v="7"/>
    <x v="2"/>
    <x v="2"/>
    <x v="6"/>
    <x v="3"/>
    <x v="175"/>
    <x v="3"/>
    <x v="24"/>
    <x v="2"/>
    <x v="3"/>
    <x v="5"/>
    <x v="5"/>
    <x v="4"/>
    <x v="4"/>
    <x v="4"/>
    <x v="0"/>
    <x v="0"/>
  </r>
  <r>
    <x v="7"/>
    <x v="2"/>
    <x v="2"/>
    <x v="6"/>
    <x v="3"/>
    <x v="176"/>
    <x v="3"/>
    <x v="24"/>
    <x v="2"/>
    <x v="3"/>
    <x v="5"/>
    <x v="5"/>
    <x v="4"/>
    <x v="4"/>
    <x v="4"/>
    <x v="0"/>
    <x v="0"/>
  </r>
  <r>
    <x v="7"/>
    <x v="2"/>
    <x v="2"/>
    <x v="6"/>
    <x v="3"/>
    <x v="177"/>
    <x v="3"/>
    <x v="24"/>
    <x v="2"/>
    <x v="3"/>
    <x v="5"/>
    <x v="5"/>
    <x v="4"/>
    <x v="4"/>
    <x v="4"/>
    <x v="0"/>
    <x v="0"/>
  </r>
  <r>
    <x v="7"/>
    <x v="2"/>
    <x v="2"/>
    <x v="6"/>
    <x v="3"/>
    <x v="178"/>
    <x v="3"/>
    <x v="24"/>
    <x v="2"/>
    <x v="3"/>
    <x v="5"/>
    <x v="5"/>
    <x v="4"/>
    <x v="4"/>
    <x v="4"/>
    <x v="0"/>
    <x v="0"/>
  </r>
  <r>
    <x v="7"/>
    <x v="2"/>
    <x v="2"/>
    <x v="6"/>
    <x v="3"/>
    <x v="179"/>
    <x v="3"/>
    <x v="24"/>
    <x v="2"/>
    <x v="3"/>
    <x v="5"/>
    <x v="5"/>
    <x v="4"/>
    <x v="4"/>
    <x v="4"/>
    <x v="0"/>
    <x v="0"/>
  </r>
  <r>
    <x v="7"/>
    <x v="2"/>
    <x v="2"/>
    <x v="6"/>
    <x v="3"/>
    <x v="180"/>
    <x v="3"/>
    <x v="25"/>
    <x v="2"/>
    <x v="3"/>
    <x v="5"/>
    <x v="5"/>
    <x v="4"/>
    <x v="4"/>
    <x v="4"/>
    <x v="0"/>
    <x v="0"/>
  </r>
  <r>
    <x v="7"/>
    <x v="2"/>
    <x v="2"/>
    <x v="6"/>
    <x v="3"/>
    <x v="181"/>
    <x v="3"/>
    <x v="25"/>
    <x v="2"/>
    <x v="3"/>
    <x v="5"/>
    <x v="5"/>
    <x v="4"/>
    <x v="4"/>
    <x v="4"/>
    <x v="0"/>
    <x v="0"/>
  </r>
  <r>
    <x v="7"/>
    <x v="2"/>
    <x v="2"/>
    <x v="6"/>
    <x v="3"/>
    <x v="182"/>
    <x v="3"/>
    <x v="25"/>
    <x v="2"/>
    <x v="3"/>
    <x v="5"/>
    <x v="5"/>
    <x v="4"/>
    <x v="4"/>
    <x v="4"/>
    <x v="0"/>
    <x v="0"/>
  </r>
  <r>
    <x v="7"/>
    <x v="2"/>
    <x v="2"/>
    <x v="6"/>
    <x v="3"/>
    <x v="183"/>
    <x v="3"/>
    <x v="25"/>
    <x v="2"/>
    <x v="3"/>
    <x v="5"/>
    <x v="5"/>
    <x v="4"/>
    <x v="4"/>
    <x v="4"/>
    <x v="0"/>
    <x v="0"/>
  </r>
  <r>
    <x v="7"/>
    <x v="2"/>
    <x v="2"/>
    <x v="6"/>
    <x v="3"/>
    <x v="184"/>
    <x v="3"/>
    <x v="25"/>
    <x v="2"/>
    <x v="3"/>
    <x v="5"/>
    <x v="5"/>
    <x v="4"/>
    <x v="4"/>
    <x v="4"/>
    <x v="0"/>
    <x v="0"/>
  </r>
  <r>
    <x v="7"/>
    <x v="2"/>
    <x v="2"/>
    <x v="6"/>
    <x v="3"/>
    <x v="185"/>
    <x v="3"/>
    <x v="25"/>
    <x v="2"/>
    <x v="3"/>
    <x v="5"/>
    <x v="5"/>
    <x v="4"/>
    <x v="4"/>
    <x v="4"/>
    <x v="0"/>
    <x v="0"/>
  </r>
  <r>
    <x v="7"/>
    <x v="2"/>
    <x v="2"/>
    <x v="6"/>
    <x v="3"/>
    <x v="186"/>
    <x v="3"/>
    <x v="25"/>
    <x v="2"/>
    <x v="3"/>
    <x v="5"/>
    <x v="5"/>
    <x v="4"/>
    <x v="4"/>
    <x v="4"/>
    <x v="0"/>
    <x v="0"/>
  </r>
  <r>
    <x v="7"/>
    <x v="2"/>
    <x v="2"/>
    <x v="6"/>
    <x v="3"/>
    <x v="187"/>
    <x v="3"/>
    <x v="25"/>
    <x v="2"/>
    <x v="3"/>
    <x v="5"/>
    <x v="5"/>
    <x v="4"/>
    <x v="4"/>
    <x v="4"/>
    <x v="0"/>
    <x v="0"/>
  </r>
  <r>
    <x v="7"/>
    <x v="2"/>
    <x v="2"/>
    <x v="6"/>
    <x v="3"/>
    <x v="188"/>
    <x v="3"/>
    <x v="26"/>
    <x v="2"/>
    <x v="3"/>
    <x v="5"/>
    <x v="5"/>
    <x v="4"/>
    <x v="4"/>
    <x v="4"/>
    <x v="0"/>
    <x v="0"/>
  </r>
  <r>
    <x v="7"/>
    <x v="2"/>
    <x v="2"/>
    <x v="6"/>
    <x v="3"/>
    <x v="189"/>
    <x v="3"/>
    <x v="26"/>
    <x v="2"/>
    <x v="3"/>
    <x v="5"/>
    <x v="5"/>
    <x v="4"/>
    <x v="4"/>
    <x v="4"/>
    <x v="0"/>
    <x v="0"/>
  </r>
  <r>
    <x v="7"/>
    <x v="2"/>
    <x v="2"/>
    <x v="6"/>
    <x v="3"/>
    <x v="190"/>
    <x v="3"/>
    <x v="26"/>
    <x v="2"/>
    <x v="3"/>
    <x v="5"/>
    <x v="5"/>
    <x v="4"/>
    <x v="4"/>
    <x v="4"/>
    <x v="0"/>
    <x v="0"/>
  </r>
  <r>
    <x v="7"/>
    <x v="2"/>
    <x v="2"/>
    <x v="6"/>
    <x v="3"/>
    <x v="191"/>
    <x v="3"/>
    <x v="26"/>
    <x v="2"/>
    <x v="3"/>
    <x v="5"/>
    <x v="5"/>
    <x v="4"/>
    <x v="4"/>
    <x v="4"/>
    <x v="0"/>
    <x v="0"/>
  </r>
  <r>
    <x v="7"/>
    <x v="2"/>
    <x v="2"/>
    <x v="6"/>
    <x v="3"/>
    <x v="192"/>
    <x v="3"/>
    <x v="26"/>
    <x v="2"/>
    <x v="3"/>
    <x v="5"/>
    <x v="5"/>
    <x v="4"/>
    <x v="4"/>
    <x v="4"/>
    <x v="0"/>
    <x v="0"/>
  </r>
  <r>
    <x v="7"/>
    <x v="2"/>
    <x v="2"/>
    <x v="6"/>
    <x v="3"/>
    <x v="193"/>
    <x v="3"/>
    <x v="26"/>
    <x v="2"/>
    <x v="3"/>
    <x v="5"/>
    <x v="5"/>
    <x v="4"/>
    <x v="4"/>
    <x v="4"/>
    <x v="0"/>
    <x v="0"/>
  </r>
  <r>
    <x v="7"/>
    <x v="2"/>
    <x v="2"/>
    <x v="6"/>
    <x v="3"/>
    <x v="194"/>
    <x v="3"/>
    <x v="26"/>
    <x v="2"/>
    <x v="3"/>
    <x v="5"/>
    <x v="5"/>
    <x v="4"/>
    <x v="4"/>
    <x v="4"/>
    <x v="0"/>
    <x v="0"/>
  </r>
  <r>
    <x v="7"/>
    <x v="2"/>
    <x v="2"/>
    <x v="6"/>
    <x v="3"/>
    <x v="195"/>
    <x v="3"/>
    <x v="27"/>
    <x v="2"/>
    <x v="3"/>
    <x v="5"/>
    <x v="5"/>
    <x v="4"/>
    <x v="4"/>
    <x v="4"/>
    <x v="0"/>
    <x v="0"/>
  </r>
  <r>
    <x v="7"/>
    <x v="2"/>
    <x v="2"/>
    <x v="6"/>
    <x v="3"/>
    <x v="196"/>
    <x v="3"/>
    <x v="27"/>
    <x v="2"/>
    <x v="3"/>
    <x v="5"/>
    <x v="5"/>
    <x v="4"/>
    <x v="4"/>
    <x v="4"/>
    <x v="0"/>
    <x v="0"/>
  </r>
  <r>
    <x v="7"/>
    <x v="2"/>
    <x v="2"/>
    <x v="6"/>
    <x v="3"/>
    <x v="197"/>
    <x v="3"/>
    <x v="27"/>
    <x v="2"/>
    <x v="3"/>
    <x v="5"/>
    <x v="5"/>
    <x v="4"/>
    <x v="4"/>
    <x v="4"/>
    <x v="0"/>
    <x v="0"/>
  </r>
  <r>
    <x v="7"/>
    <x v="2"/>
    <x v="2"/>
    <x v="6"/>
    <x v="3"/>
    <x v="198"/>
    <x v="3"/>
    <x v="27"/>
    <x v="2"/>
    <x v="3"/>
    <x v="5"/>
    <x v="5"/>
    <x v="4"/>
    <x v="4"/>
    <x v="4"/>
    <x v="0"/>
    <x v="0"/>
  </r>
  <r>
    <x v="7"/>
    <x v="2"/>
    <x v="2"/>
    <x v="6"/>
    <x v="3"/>
    <x v="199"/>
    <x v="3"/>
    <x v="27"/>
    <x v="2"/>
    <x v="3"/>
    <x v="5"/>
    <x v="5"/>
    <x v="4"/>
    <x v="4"/>
    <x v="4"/>
    <x v="0"/>
    <x v="0"/>
  </r>
  <r>
    <x v="7"/>
    <x v="2"/>
    <x v="2"/>
    <x v="6"/>
    <x v="3"/>
    <x v="200"/>
    <x v="3"/>
    <x v="27"/>
    <x v="2"/>
    <x v="3"/>
    <x v="5"/>
    <x v="5"/>
    <x v="4"/>
    <x v="4"/>
    <x v="4"/>
    <x v="0"/>
    <x v="0"/>
  </r>
  <r>
    <x v="7"/>
    <x v="2"/>
    <x v="2"/>
    <x v="6"/>
    <x v="3"/>
    <x v="201"/>
    <x v="3"/>
    <x v="27"/>
    <x v="2"/>
    <x v="3"/>
    <x v="5"/>
    <x v="5"/>
    <x v="4"/>
    <x v="4"/>
    <x v="4"/>
    <x v="0"/>
    <x v="0"/>
  </r>
  <r>
    <x v="7"/>
    <x v="2"/>
    <x v="2"/>
    <x v="6"/>
    <x v="3"/>
    <x v="202"/>
    <x v="3"/>
    <x v="27"/>
    <x v="2"/>
    <x v="3"/>
    <x v="5"/>
    <x v="5"/>
    <x v="4"/>
    <x v="4"/>
    <x v="4"/>
    <x v="0"/>
    <x v="0"/>
  </r>
  <r>
    <x v="7"/>
    <x v="2"/>
    <x v="2"/>
    <x v="6"/>
    <x v="3"/>
    <x v="203"/>
    <x v="3"/>
    <x v="28"/>
    <x v="2"/>
    <x v="3"/>
    <x v="5"/>
    <x v="5"/>
    <x v="4"/>
    <x v="4"/>
    <x v="4"/>
    <x v="0"/>
    <x v="0"/>
  </r>
  <r>
    <x v="7"/>
    <x v="2"/>
    <x v="2"/>
    <x v="6"/>
    <x v="3"/>
    <x v="204"/>
    <x v="3"/>
    <x v="28"/>
    <x v="2"/>
    <x v="3"/>
    <x v="5"/>
    <x v="5"/>
    <x v="4"/>
    <x v="4"/>
    <x v="4"/>
    <x v="0"/>
    <x v="0"/>
  </r>
  <r>
    <x v="7"/>
    <x v="2"/>
    <x v="2"/>
    <x v="6"/>
    <x v="3"/>
    <x v="205"/>
    <x v="3"/>
    <x v="28"/>
    <x v="2"/>
    <x v="3"/>
    <x v="5"/>
    <x v="5"/>
    <x v="4"/>
    <x v="4"/>
    <x v="4"/>
    <x v="0"/>
    <x v="0"/>
  </r>
  <r>
    <x v="7"/>
    <x v="2"/>
    <x v="2"/>
    <x v="6"/>
    <x v="3"/>
    <x v="206"/>
    <x v="3"/>
    <x v="28"/>
    <x v="2"/>
    <x v="3"/>
    <x v="5"/>
    <x v="5"/>
    <x v="4"/>
    <x v="4"/>
    <x v="4"/>
    <x v="0"/>
    <x v="0"/>
  </r>
  <r>
    <x v="7"/>
    <x v="2"/>
    <x v="2"/>
    <x v="6"/>
    <x v="3"/>
    <x v="207"/>
    <x v="3"/>
    <x v="28"/>
    <x v="2"/>
    <x v="3"/>
    <x v="5"/>
    <x v="5"/>
    <x v="4"/>
    <x v="4"/>
    <x v="4"/>
    <x v="0"/>
    <x v="0"/>
  </r>
  <r>
    <x v="7"/>
    <x v="2"/>
    <x v="2"/>
    <x v="6"/>
    <x v="3"/>
    <x v="208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0"/>
    <x v="3"/>
    <x v="28"/>
    <x v="2"/>
    <x v="3"/>
    <x v="5"/>
    <x v="5"/>
    <x v="4"/>
    <x v="4"/>
    <x v="4"/>
    <x v="0"/>
    <x v="0"/>
  </r>
  <r>
    <x v="7"/>
    <x v="2"/>
    <x v="2"/>
    <x v="6"/>
    <x v="3"/>
    <x v="211"/>
    <x v="3"/>
    <x v="28"/>
    <x v="2"/>
    <x v="3"/>
    <x v="5"/>
    <x v="5"/>
    <x v="4"/>
    <x v="4"/>
    <x v="4"/>
    <x v="0"/>
    <x v="0"/>
  </r>
  <r>
    <x v="7"/>
    <x v="2"/>
    <x v="2"/>
    <x v="6"/>
    <x v="3"/>
    <x v="212"/>
    <x v="3"/>
    <x v="28"/>
    <x v="2"/>
    <x v="3"/>
    <x v="5"/>
    <x v="5"/>
    <x v="4"/>
    <x v="4"/>
    <x v="4"/>
    <x v="0"/>
    <x v="0"/>
  </r>
  <r>
    <x v="7"/>
    <x v="2"/>
    <x v="2"/>
    <x v="6"/>
    <x v="3"/>
    <x v="213"/>
    <x v="3"/>
    <x v="28"/>
    <x v="2"/>
    <x v="3"/>
    <x v="5"/>
    <x v="5"/>
    <x v="4"/>
    <x v="4"/>
    <x v="4"/>
    <x v="0"/>
    <x v="0"/>
  </r>
  <r>
    <x v="7"/>
    <x v="2"/>
    <x v="2"/>
    <x v="6"/>
    <x v="3"/>
    <x v="214"/>
    <x v="3"/>
    <x v="28"/>
    <x v="2"/>
    <x v="3"/>
    <x v="5"/>
    <x v="5"/>
    <x v="4"/>
    <x v="4"/>
    <x v="4"/>
    <x v="0"/>
    <x v="0"/>
  </r>
  <r>
    <x v="7"/>
    <x v="2"/>
    <x v="2"/>
    <x v="6"/>
    <x v="3"/>
    <x v="209"/>
    <x v="3"/>
    <x v="28"/>
    <x v="2"/>
    <x v="3"/>
    <x v="5"/>
    <x v="5"/>
    <x v="4"/>
    <x v="4"/>
    <x v="4"/>
    <x v="0"/>
    <x v="0"/>
  </r>
  <r>
    <x v="7"/>
    <x v="2"/>
    <x v="2"/>
    <x v="6"/>
    <x v="3"/>
    <x v="215"/>
    <x v="3"/>
    <x v="29"/>
    <x v="2"/>
    <x v="3"/>
    <x v="5"/>
    <x v="5"/>
    <x v="4"/>
    <x v="4"/>
    <x v="4"/>
    <x v="0"/>
    <x v="0"/>
  </r>
  <r>
    <x v="7"/>
    <x v="2"/>
    <x v="2"/>
    <x v="6"/>
    <x v="3"/>
    <x v="216"/>
    <x v="3"/>
    <x v="29"/>
    <x v="2"/>
    <x v="3"/>
    <x v="5"/>
    <x v="5"/>
    <x v="4"/>
    <x v="4"/>
    <x v="4"/>
    <x v="0"/>
    <x v="0"/>
  </r>
  <r>
    <x v="7"/>
    <x v="2"/>
    <x v="2"/>
    <x v="6"/>
    <x v="3"/>
    <x v="217"/>
    <x v="3"/>
    <x v="29"/>
    <x v="2"/>
    <x v="3"/>
    <x v="5"/>
    <x v="5"/>
    <x v="4"/>
    <x v="4"/>
    <x v="4"/>
    <x v="0"/>
    <x v="0"/>
  </r>
  <r>
    <x v="7"/>
    <x v="2"/>
    <x v="2"/>
    <x v="6"/>
    <x v="3"/>
    <x v="218"/>
    <x v="3"/>
    <x v="29"/>
    <x v="2"/>
    <x v="3"/>
    <x v="5"/>
    <x v="5"/>
    <x v="4"/>
    <x v="4"/>
    <x v="4"/>
    <x v="0"/>
    <x v="0"/>
  </r>
  <r>
    <x v="7"/>
    <x v="2"/>
    <x v="2"/>
    <x v="6"/>
    <x v="3"/>
    <x v="219"/>
    <x v="3"/>
    <x v="29"/>
    <x v="2"/>
    <x v="3"/>
    <x v="5"/>
    <x v="5"/>
    <x v="4"/>
    <x v="4"/>
    <x v="4"/>
    <x v="0"/>
    <x v="0"/>
  </r>
  <r>
    <x v="7"/>
    <x v="2"/>
    <x v="2"/>
    <x v="6"/>
    <x v="3"/>
    <x v="220"/>
    <x v="3"/>
    <x v="29"/>
    <x v="2"/>
    <x v="3"/>
    <x v="5"/>
    <x v="5"/>
    <x v="4"/>
    <x v="4"/>
    <x v="4"/>
    <x v="0"/>
    <x v="0"/>
  </r>
  <r>
    <x v="7"/>
    <x v="2"/>
    <x v="2"/>
    <x v="6"/>
    <x v="3"/>
    <x v="0"/>
    <x v="3"/>
    <x v="0"/>
    <x v="0"/>
    <x v="3"/>
    <x v="5"/>
    <x v="5"/>
    <x v="4"/>
    <x v="4"/>
    <x v="4"/>
    <x v="0"/>
    <x v="0"/>
  </r>
  <r>
    <x v="7"/>
    <x v="2"/>
    <x v="2"/>
    <x v="6"/>
    <x v="3"/>
    <x v="1"/>
    <x v="3"/>
    <x v="1"/>
    <x v="1"/>
    <x v="3"/>
    <x v="5"/>
    <x v="5"/>
    <x v="4"/>
    <x v="4"/>
    <x v="4"/>
    <x v="0"/>
    <x v="0"/>
  </r>
  <r>
    <x v="7"/>
    <x v="2"/>
    <x v="2"/>
    <x v="6"/>
    <x v="3"/>
    <x v="2"/>
    <x v="3"/>
    <x v="1"/>
    <x v="1"/>
    <x v="3"/>
    <x v="5"/>
    <x v="5"/>
    <x v="4"/>
    <x v="4"/>
    <x v="4"/>
    <x v="0"/>
    <x v="0"/>
  </r>
  <r>
    <x v="7"/>
    <x v="2"/>
    <x v="2"/>
    <x v="6"/>
    <x v="3"/>
    <x v="3"/>
    <x v="3"/>
    <x v="2"/>
    <x v="2"/>
    <x v="3"/>
    <x v="5"/>
    <x v="5"/>
    <x v="4"/>
    <x v="4"/>
    <x v="4"/>
    <x v="0"/>
    <x v="0"/>
  </r>
  <r>
    <x v="7"/>
    <x v="2"/>
    <x v="2"/>
    <x v="6"/>
    <x v="3"/>
    <x v="4"/>
    <x v="3"/>
    <x v="2"/>
    <x v="2"/>
    <x v="3"/>
    <x v="5"/>
    <x v="5"/>
    <x v="4"/>
    <x v="4"/>
    <x v="4"/>
    <x v="0"/>
    <x v="0"/>
  </r>
  <r>
    <x v="7"/>
    <x v="2"/>
    <x v="2"/>
    <x v="6"/>
    <x v="3"/>
    <x v="5"/>
    <x v="3"/>
    <x v="2"/>
    <x v="2"/>
    <x v="3"/>
    <x v="5"/>
    <x v="5"/>
    <x v="4"/>
    <x v="4"/>
    <x v="4"/>
    <x v="0"/>
    <x v="0"/>
  </r>
  <r>
    <x v="7"/>
    <x v="2"/>
    <x v="2"/>
    <x v="6"/>
    <x v="3"/>
    <x v="6"/>
    <x v="3"/>
    <x v="2"/>
    <x v="2"/>
    <x v="3"/>
    <x v="5"/>
    <x v="5"/>
    <x v="4"/>
    <x v="4"/>
    <x v="4"/>
    <x v="0"/>
    <x v="0"/>
  </r>
  <r>
    <x v="7"/>
    <x v="2"/>
    <x v="2"/>
    <x v="6"/>
    <x v="3"/>
    <x v="7"/>
    <x v="3"/>
    <x v="3"/>
    <x v="2"/>
    <x v="3"/>
    <x v="5"/>
    <x v="5"/>
    <x v="4"/>
    <x v="4"/>
    <x v="4"/>
    <x v="0"/>
    <x v="0"/>
  </r>
  <r>
    <x v="7"/>
    <x v="2"/>
    <x v="2"/>
    <x v="6"/>
    <x v="3"/>
    <x v="8"/>
    <x v="3"/>
    <x v="3"/>
    <x v="2"/>
    <x v="3"/>
    <x v="5"/>
    <x v="5"/>
    <x v="4"/>
    <x v="4"/>
    <x v="4"/>
    <x v="0"/>
    <x v="0"/>
  </r>
  <r>
    <x v="7"/>
    <x v="2"/>
    <x v="2"/>
    <x v="6"/>
    <x v="3"/>
    <x v="9"/>
    <x v="3"/>
    <x v="3"/>
    <x v="2"/>
    <x v="3"/>
    <x v="5"/>
    <x v="5"/>
    <x v="4"/>
    <x v="4"/>
    <x v="4"/>
    <x v="0"/>
    <x v="0"/>
  </r>
  <r>
    <x v="7"/>
    <x v="2"/>
    <x v="2"/>
    <x v="6"/>
    <x v="3"/>
    <x v="10"/>
    <x v="3"/>
    <x v="3"/>
    <x v="2"/>
    <x v="3"/>
    <x v="5"/>
    <x v="5"/>
    <x v="4"/>
    <x v="4"/>
    <x v="4"/>
    <x v="0"/>
    <x v="0"/>
  </r>
  <r>
    <x v="7"/>
    <x v="2"/>
    <x v="2"/>
    <x v="6"/>
    <x v="3"/>
    <x v="11"/>
    <x v="3"/>
    <x v="3"/>
    <x v="2"/>
    <x v="3"/>
    <x v="5"/>
    <x v="5"/>
    <x v="4"/>
    <x v="4"/>
    <x v="4"/>
    <x v="0"/>
    <x v="0"/>
  </r>
  <r>
    <x v="7"/>
    <x v="2"/>
    <x v="2"/>
    <x v="6"/>
    <x v="3"/>
    <x v="12"/>
    <x v="3"/>
    <x v="3"/>
    <x v="2"/>
    <x v="3"/>
    <x v="5"/>
    <x v="5"/>
    <x v="4"/>
    <x v="4"/>
    <x v="4"/>
    <x v="0"/>
    <x v="0"/>
  </r>
  <r>
    <x v="7"/>
    <x v="2"/>
    <x v="2"/>
    <x v="6"/>
    <x v="3"/>
    <x v="13"/>
    <x v="3"/>
    <x v="3"/>
    <x v="2"/>
    <x v="3"/>
    <x v="5"/>
    <x v="5"/>
    <x v="4"/>
    <x v="4"/>
    <x v="4"/>
    <x v="0"/>
    <x v="0"/>
  </r>
  <r>
    <x v="7"/>
    <x v="2"/>
    <x v="2"/>
    <x v="6"/>
    <x v="3"/>
    <x v="14"/>
    <x v="3"/>
    <x v="3"/>
    <x v="2"/>
    <x v="3"/>
    <x v="5"/>
    <x v="5"/>
    <x v="4"/>
    <x v="4"/>
    <x v="4"/>
    <x v="0"/>
    <x v="0"/>
  </r>
  <r>
    <x v="7"/>
    <x v="2"/>
    <x v="2"/>
    <x v="6"/>
    <x v="3"/>
    <x v="15"/>
    <x v="3"/>
    <x v="4"/>
    <x v="2"/>
    <x v="3"/>
    <x v="5"/>
    <x v="5"/>
    <x v="4"/>
    <x v="4"/>
    <x v="4"/>
    <x v="0"/>
    <x v="0"/>
  </r>
  <r>
    <x v="7"/>
    <x v="2"/>
    <x v="2"/>
    <x v="6"/>
    <x v="3"/>
    <x v="16"/>
    <x v="3"/>
    <x v="4"/>
    <x v="2"/>
    <x v="3"/>
    <x v="5"/>
    <x v="5"/>
    <x v="4"/>
    <x v="4"/>
    <x v="4"/>
    <x v="0"/>
    <x v="0"/>
  </r>
  <r>
    <x v="7"/>
    <x v="2"/>
    <x v="2"/>
    <x v="6"/>
    <x v="3"/>
    <x v="17"/>
    <x v="3"/>
    <x v="4"/>
    <x v="2"/>
    <x v="3"/>
    <x v="5"/>
    <x v="5"/>
    <x v="4"/>
    <x v="4"/>
    <x v="4"/>
    <x v="0"/>
    <x v="0"/>
  </r>
  <r>
    <x v="7"/>
    <x v="2"/>
    <x v="2"/>
    <x v="6"/>
    <x v="3"/>
    <x v="18"/>
    <x v="3"/>
    <x v="4"/>
    <x v="2"/>
    <x v="3"/>
    <x v="5"/>
    <x v="5"/>
    <x v="4"/>
    <x v="4"/>
    <x v="4"/>
    <x v="0"/>
    <x v="0"/>
  </r>
  <r>
    <x v="7"/>
    <x v="2"/>
    <x v="2"/>
    <x v="6"/>
    <x v="3"/>
    <x v="19"/>
    <x v="3"/>
    <x v="4"/>
    <x v="2"/>
    <x v="3"/>
    <x v="5"/>
    <x v="5"/>
    <x v="4"/>
    <x v="4"/>
    <x v="4"/>
    <x v="0"/>
    <x v="0"/>
  </r>
  <r>
    <x v="7"/>
    <x v="2"/>
    <x v="2"/>
    <x v="6"/>
    <x v="3"/>
    <x v="20"/>
    <x v="3"/>
    <x v="4"/>
    <x v="2"/>
    <x v="3"/>
    <x v="5"/>
    <x v="5"/>
    <x v="4"/>
    <x v="4"/>
    <x v="4"/>
    <x v="0"/>
    <x v="0"/>
  </r>
  <r>
    <x v="7"/>
    <x v="2"/>
    <x v="2"/>
    <x v="6"/>
    <x v="3"/>
    <x v="21"/>
    <x v="3"/>
    <x v="4"/>
    <x v="2"/>
    <x v="3"/>
    <x v="5"/>
    <x v="5"/>
    <x v="4"/>
    <x v="4"/>
    <x v="4"/>
    <x v="0"/>
    <x v="0"/>
  </r>
  <r>
    <x v="7"/>
    <x v="2"/>
    <x v="2"/>
    <x v="6"/>
    <x v="3"/>
    <x v="22"/>
    <x v="3"/>
    <x v="4"/>
    <x v="2"/>
    <x v="3"/>
    <x v="5"/>
    <x v="5"/>
    <x v="4"/>
    <x v="4"/>
    <x v="4"/>
    <x v="0"/>
    <x v="0"/>
  </r>
  <r>
    <x v="7"/>
    <x v="2"/>
    <x v="2"/>
    <x v="6"/>
    <x v="3"/>
    <x v="23"/>
    <x v="3"/>
    <x v="5"/>
    <x v="2"/>
    <x v="3"/>
    <x v="5"/>
    <x v="5"/>
    <x v="4"/>
    <x v="4"/>
    <x v="4"/>
    <x v="0"/>
    <x v="0"/>
  </r>
  <r>
    <x v="7"/>
    <x v="2"/>
    <x v="2"/>
    <x v="6"/>
    <x v="3"/>
    <x v="24"/>
    <x v="3"/>
    <x v="5"/>
    <x v="2"/>
    <x v="3"/>
    <x v="5"/>
    <x v="5"/>
    <x v="4"/>
    <x v="4"/>
    <x v="4"/>
    <x v="0"/>
    <x v="0"/>
  </r>
  <r>
    <x v="7"/>
    <x v="2"/>
    <x v="2"/>
    <x v="6"/>
    <x v="3"/>
    <x v="25"/>
    <x v="3"/>
    <x v="5"/>
    <x v="2"/>
    <x v="3"/>
    <x v="5"/>
    <x v="5"/>
    <x v="4"/>
    <x v="4"/>
    <x v="4"/>
    <x v="0"/>
    <x v="0"/>
  </r>
  <r>
    <x v="7"/>
    <x v="2"/>
    <x v="2"/>
    <x v="6"/>
    <x v="3"/>
    <x v="26"/>
    <x v="3"/>
    <x v="5"/>
    <x v="2"/>
    <x v="3"/>
    <x v="5"/>
    <x v="5"/>
    <x v="4"/>
    <x v="4"/>
    <x v="4"/>
    <x v="0"/>
    <x v="0"/>
  </r>
  <r>
    <x v="7"/>
    <x v="2"/>
    <x v="2"/>
    <x v="6"/>
    <x v="3"/>
    <x v="27"/>
    <x v="3"/>
    <x v="5"/>
    <x v="2"/>
    <x v="3"/>
    <x v="5"/>
    <x v="5"/>
    <x v="4"/>
    <x v="4"/>
    <x v="4"/>
    <x v="0"/>
    <x v="0"/>
  </r>
  <r>
    <x v="7"/>
    <x v="2"/>
    <x v="2"/>
    <x v="6"/>
    <x v="3"/>
    <x v="28"/>
    <x v="3"/>
    <x v="5"/>
    <x v="2"/>
    <x v="3"/>
    <x v="5"/>
    <x v="5"/>
    <x v="4"/>
    <x v="4"/>
    <x v="4"/>
    <x v="0"/>
    <x v="0"/>
  </r>
  <r>
    <x v="7"/>
    <x v="2"/>
    <x v="2"/>
    <x v="6"/>
    <x v="3"/>
    <x v="29"/>
    <x v="3"/>
    <x v="5"/>
    <x v="2"/>
    <x v="3"/>
    <x v="5"/>
    <x v="5"/>
    <x v="4"/>
    <x v="4"/>
    <x v="4"/>
    <x v="0"/>
    <x v="0"/>
  </r>
  <r>
    <x v="7"/>
    <x v="2"/>
    <x v="2"/>
    <x v="6"/>
    <x v="3"/>
    <x v="30"/>
    <x v="3"/>
    <x v="5"/>
    <x v="2"/>
    <x v="3"/>
    <x v="5"/>
    <x v="5"/>
    <x v="4"/>
    <x v="4"/>
    <x v="4"/>
    <x v="0"/>
    <x v="0"/>
  </r>
  <r>
    <x v="7"/>
    <x v="2"/>
    <x v="2"/>
    <x v="6"/>
    <x v="3"/>
    <x v="31"/>
    <x v="3"/>
    <x v="6"/>
    <x v="2"/>
    <x v="3"/>
    <x v="5"/>
    <x v="5"/>
    <x v="4"/>
    <x v="4"/>
    <x v="4"/>
    <x v="0"/>
    <x v="0"/>
  </r>
  <r>
    <x v="7"/>
    <x v="2"/>
    <x v="2"/>
    <x v="6"/>
    <x v="3"/>
    <x v="32"/>
    <x v="3"/>
    <x v="6"/>
    <x v="2"/>
    <x v="3"/>
    <x v="5"/>
    <x v="5"/>
    <x v="4"/>
    <x v="4"/>
    <x v="4"/>
    <x v="0"/>
    <x v="0"/>
  </r>
  <r>
    <x v="7"/>
    <x v="2"/>
    <x v="2"/>
    <x v="6"/>
    <x v="3"/>
    <x v="33"/>
    <x v="3"/>
    <x v="6"/>
    <x v="2"/>
    <x v="3"/>
    <x v="5"/>
    <x v="5"/>
    <x v="4"/>
    <x v="4"/>
    <x v="4"/>
    <x v="0"/>
    <x v="0"/>
  </r>
  <r>
    <x v="7"/>
    <x v="2"/>
    <x v="2"/>
    <x v="6"/>
    <x v="3"/>
    <x v="34"/>
    <x v="3"/>
    <x v="6"/>
    <x v="2"/>
    <x v="3"/>
    <x v="5"/>
    <x v="5"/>
    <x v="4"/>
    <x v="4"/>
    <x v="4"/>
    <x v="0"/>
    <x v="0"/>
  </r>
  <r>
    <x v="7"/>
    <x v="2"/>
    <x v="2"/>
    <x v="6"/>
    <x v="3"/>
    <x v="35"/>
    <x v="3"/>
    <x v="6"/>
    <x v="2"/>
    <x v="3"/>
    <x v="5"/>
    <x v="5"/>
    <x v="4"/>
    <x v="4"/>
    <x v="4"/>
    <x v="0"/>
    <x v="0"/>
  </r>
  <r>
    <x v="7"/>
    <x v="2"/>
    <x v="2"/>
    <x v="6"/>
    <x v="3"/>
    <x v="36"/>
    <x v="3"/>
    <x v="6"/>
    <x v="2"/>
    <x v="3"/>
    <x v="5"/>
    <x v="5"/>
    <x v="4"/>
    <x v="4"/>
    <x v="4"/>
    <x v="0"/>
    <x v="0"/>
  </r>
  <r>
    <x v="7"/>
    <x v="2"/>
    <x v="2"/>
    <x v="6"/>
    <x v="3"/>
    <x v="37"/>
    <x v="3"/>
    <x v="6"/>
    <x v="2"/>
    <x v="3"/>
    <x v="5"/>
    <x v="5"/>
    <x v="4"/>
    <x v="4"/>
    <x v="4"/>
    <x v="0"/>
    <x v="0"/>
  </r>
  <r>
    <x v="7"/>
    <x v="2"/>
    <x v="2"/>
    <x v="6"/>
    <x v="3"/>
    <x v="38"/>
    <x v="3"/>
    <x v="6"/>
    <x v="2"/>
    <x v="3"/>
    <x v="5"/>
    <x v="5"/>
    <x v="4"/>
    <x v="4"/>
    <x v="4"/>
    <x v="0"/>
    <x v="0"/>
  </r>
  <r>
    <x v="7"/>
    <x v="2"/>
    <x v="2"/>
    <x v="6"/>
    <x v="3"/>
    <x v="39"/>
    <x v="3"/>
    <x v="7"/>
    <x v="2"/>
    <x v="3"/>
    <x v="5"/>
    <x v="5"/>
    <x v="4"/>
    <x v="4"/>
    <x v="4"/>
    <x v="0"/>
    <x v="0"/>
  </r>
  <r>
    <x v="7"/>
    <x v="2"/>
    <x v="2"/>
    <x v="6"/>
    <x v="3"/>
    <x v="40"/>
    <x v="3"/>
    <x v="7"/>
    <x v="2"/>
    <x v="3"/>
    <x v="5"/>
    <x v="5"/>
    <x v="4"/>
    <x v="4"/>
    <x v="4"/>
    <x v="0"/>
    <x v="0"/>
  </r>
  <r>
    <x v="7"/>
    <x v="2"/>
    <x v="2"/>
    <x v="6"/>
    <x v="3"/>
    <x v="41"/>
    <x v="3"/>
    <x v="7"/>
    <x v="2"/>
    <x v="3"/>
    <x v="5"/>
    <x v="5"/>
    <x v="4"/>
    <x v="4"/>
    <x v="4"/>
    <x v="0"/>
    <x v="0"/>
  </r>
  <r>
    <x v="7"/>
    <x v="2"/>
    <x v="2"/>
    <x v="6"/>
    <x v="3"/>
    <x v="42"/>
    <x v="3"/>
    <x v="7"/>
    <x v="2"/>
    <x v="3"/>
    <x v="5"/>
    <x v="5"/>
    <x v="4"/>
    <x v="4"/>
    <x v="4"/>
    <x v="0"/>
    <x v="0"/>
  </r>
  <r>
    <x v="7"/>
    <x v="2"/>
    <x v="2"/>
    <x v="6"/>
    <x v="3"/>
    <x v="43"/>
    <x v="3"/>
    <x v="7"/>
    <x v="2"/>
    <x v="3"/>
    <x v="5"/>
    <x v="5"/>
    <x v="4"/>
    <x v="4"/>
    <x v="4"/>
    <x v="0"/>
    <x v="0"/>
  </r>
  <r>
    <x v="7"/>
    <x v="2"/>
    <x v="2"/>
    <x v="6"/>
    <x v="3"/>
    <x v="44"/>
    <x v="3"/>
    <x v="7"/>
    <x v="2"/>
    <x v="3"/>
    <x v="5"/>
    <x v="5"/>
    <x v="4"/>
    <x v="4"/>
    <x v="4"/>
    <x v="0"/>
    <x v="0"/>
  </r>
  <r>
    <x v="7"/>
    <x v="2"/>
    <x v="2"/>
    <x v="6"/>
    <x v="3"/>
    <x v="45"/>
    <x v="3"/>
    <x v="7"/>
    <x v="2"/>
    <x v="3"/>
    <x v="5"/>
    <x v="5"/>
    <x v="4"/>
    <x v="4"/>
    <x v="4"/>
    <x v="0"/>
    <x v="0"/>
  </r>
  <r>
    <x v="7"/>
    <x v="2"/>
    <x v="2"/>
    <x v="6"/>
    <x v="3"/>
    <x v="46"/>
    <x v="3"/>
    <x v="7"/>
    <x v="2"/>
    <x v="3"/>
    <x v="5"/>
    <x v="5"/>
    <x v="4"/>
    <x v="4"/>
    <x v="4"/>
    <x v="0"/>
    <x v="0"/>
  </r>
  <r>
    <x v="7"/>
    <x v="2"/>
    <x v="2"/>
    <x v="6"/>
    <x v="3"/>
    <x v="47"/>
    <x v="3"/>
    <x v="8"/>
    <x v="2"/>
    <x v="3"/>
    <x v="5"/>
    <x v="5"/>
    <x v="4"/>
    <x v="4"/>
    <x v="4"/>
    <x v="0"/>
    <x v="0"/>
  </r>
  <r>
    <x v="7"/>
    <x v="2"/>
    <x v="2"/>
    <x v="6"/>
    <x v="3"/>
    <x v="48"/>
    <x v="3"/>
    <x v="8"/>
    <x v="2"/>
    <x v="3"/>
    <x v="5"/>
    <x v="5"/>
    <x v="4"/>
    <x v="4"/>
    <x v="4"/>
    <x v="0"/>
    <x v="0"/>
  </r>
  <r>
    <x v="7"/>
    <x v="2"/>
    <x v="2"/>
    <x v="6"/>
    <x v="3"/>
    <x v="49"/>
    <x v="3"/>
    <x v="8"/>
    <x v="2"/>
    <x v="3"/>
    <x v="5"/>
    <x v="5"/>
    <x v="4"/>
    <x v="4"/>
    <x v="4"/>
    <x v="0"/>
    <x v="0"/>
  </r>
  <r>
    <x v="7"/>
    <x v="2"/>
    <x v="2"/>
    <x v="6"/>
    <x v="3"/>
    <x v="50"/>
    <x v="3"/>
    <x v="8"/>
    <x v="2"/>
    <x v="3"/>
    <x v="5"/>
    <x v="5"/>
    <x v="4"/>
    <x v="4"/>
    <x v="4"/>
    <x v="0"/>
    <x v="0"/>
  </r>
  <r>
    <x v="7"/>
    <x v="2"/>
    <x v="2"/>
    <x v="6"/>
    <x v="3"/>
    <x v="51"/>
    <x v="3"/>
    <x v="8"/>
    <x v="2"/>
    <x v="3"/>
    <x v="5"/>
    <x v="5"/>
    <x v="4"/>
    <x v="4"/>
    <x v="4"/>
    <x v="0"/>
    <x v="0"/>
  </r>
  <r>
    <x v="7"/>
    <x v="2"/>
    <x v="2"/>
    <x v="6"/>
    <x v="3"/>
    <x v="52"/>
    <x v="3"/>
    <x v="8"/>
    <x v="2"/>
    <x v="3"/>
    <x v="5"/>
    <x v="5"/>
    <x v="4"/>
    <x v="4"/>
    <x v="4"/>
    <x v="0"/>
    <x v="0"/>
  </r>
  <r>
    <x v="7"/>
    <x v="2"/>
    <x v="2"/>
    <x v="6"/>
    <x v="3"/>
    <x v="53"/>
    <x v="3"/>
    <x v="8"/>
    <x v="2"/>
    <x v="3"/>
    <x v="5"/>
    <x v="5"/>
    <x v="4"/>
    <x v="4"/>
    <x v="4"/>
    <x v="0"/>
    <x v="0"/>
  </r>
  <r>
    <x v="7"/>
    <x v="2"/>
    <x v="2"/>
    <x v="6"/>
    <x v="3"/>
    <x v="54"/>
    <x v="3"/>
    <x v="8"/>
    <x v="2"/>
    <x v="3"/>
    <x v="5"/>
    <x v="5"/>
    <x v="4"/>
    <x v="4"/>
    <x v="4"/>
    <x v="0"/>
    <x v="0"/>
  </r>
  <r>
    <x v="7"/>
    <x v="2"/>
    <x v="2"/>
    <x v="6"/>
    <x v="3"/>
    <x v="55"/>
    <x v="3"/>
    <x v="9"/>
    <x v="2"/>
    <x v="3"/>
    <x v="5"/>
    <x v="5"/>
    <x v="4"/>
    <x v="4"/>
    <x v="4"/>
    <x v="0"/>
    <x v="0"/>
  </r>
  <r>
    <x v="7"/>
    <x v="2"/>
    <x v="2"/>
    <x v="6"/>
    <x v="3"/>
    <x v="56"/>
    <x v="3"/>
    <x v="9"/>
    <x v="2"/>
    <x v="3"/>
    <x v="5"/>
    <x v="5"/>
    <x v="4"/>
    <x v="4"/>
    <x v="4"/>
    <x v="0"/>
    <x v="0"/>
  </r>
  <r>
    <x v="7"/>
    <x v="2"/>
    <x v="2"/>
    <x v="6"/>
    <x v="3"/>
    <x v="57"/>
    <x v="3"/>
    <x v="9"/>
    <x v="2"/>
    <x v="3"/>
    <x v="5"/>
    <x v="5"/>
    <x v="4"/>
    <x v="4"/>
    <x v="4"/>
    <x v="0"/>
    <x v="0"/>
  </r>
  <r>
    <x v="7"/>
    <x v="2"/>
    <x v="2"/>
    <x v="6"/>
    <x v="3"/>
    <x v="58"/>
    <x v="3"/>
    <x v="9"/>
    <x v="2"/>
    <x v="3"/>
    <x v="5"/>
    <x v="5"/>
    <x v="4"/>
    <x v="4"/>
    <x v="4"/>
    <x v="0"/>
    <x v="0"/>
  </r>
  <r>
    <x v="7"/>
    <x v="2"/>
    <x v="2"/>
    <x v="6"/>
    <x v="3"/>
    <x v="59"/>
    <x v="3"/>
    <x v="9"/>
    <x v="2"/>
    <x v="3"/>
    <x v="5"/>
    <x v="5"/>
    <x v="4"/>
    <x v="4"/>
    <x v="4"/>
    <x v="0"/>
    <x v="0"/>
  </r>
  <r>
    <x v="7"/>
    <x v="2"/>
    <x v="2"/>
    <x v="6"/>
    <x v="3"/>
    <x v="60"/>
    <x v="3"/>
    <x v="9"/>
    <x v="2"/>
    <x v="3"/>
    <x v="5"/>
    <x v="5"/>
    <x v="4"/>
    <x v="4"/>
    <x v="4"/>
    <x v="0"/>
    <x v="0"/>
  </r>
  <r>
    <x v="7"/>
    <x v="2"/>
    <x v="2"/>
    <x v="6"/>
    <x v="3"/>
    <x v="61"/>
    <x v="3"/>
    <x v="9"/>
    <x v="2"/>
    <x v="3"/>
    <x v="5"/>
    <x v="5"/>
    <x v="4"/>
    <x v="4"/>
    <x v="4"/>
    <x v="0"/>
    <x v="0"/>
  </r>
  <r>
    <x v="7"/>
    <x v="2"/>
    <x v="2"/>
    <x v="6"/>
    <x v="3"/>
    <x v="62"/>
    <x v="3"/>
    <x v="9"/>
    <x v="2"/>
    <x v="3"/>
    <x v="5"/>
    <x v="5"/>
    <x v="4"/>
    <x v="4"/>
    <x v="4"/>
    <x v="0"/>
    <x v="0"/>
  </r>
  <r>
    <x v="7"/>
    <x v="2"/>
    <x v="2"/>
    <x v="6"/>
    <x v="3"/>
    <x v="63"/>
    <x v="3"/>
    <x v="10"/>
    <x v="2"/>
    <x v="3"/>
    <x v="5"/>
    <x v="5"/>
    <x v="4"/>
    <x v="4"/>
    <x v="4"/>
    <x v="0"/>
    <x v="0"/>
  </r>
  <r>
    <x v="7"/>
    <x v="2"/>
    <x v="2"/>
    <x v="6"/>
    <x v="3"/>
    <x v="64"/>
    <x v="3"/>
    <x v="10"/>
    <x v="2"/>
    <x v="3"/>
    <x v="5"/>
    <x v="5"/>
    <x v="4"/>
    <x v="4"/>
    <x v="4"/>
    <x v="0"/>
    <x v="0"/>
  </r>
  <r>
    <x v="7"/>
    <x v="2"/>
    <x v="2"/>
    <x v="6"/>
    <x v="3"/>
    <x v="65"/>
    <x v="3"/>
    <x v="10"/>
    <x v="2"/>
    <x v="3"/>
    <x v="5"/>
    <x v="5"/>
    <x v="4"/>
    <x v="4"/>
    <x v="4"/>
    <x v="0"/>
    <x v="0"/>
  </r>
  <r>
    <x v="7"/>
    <x v="2"/>
    <x v="2"/>
    <x v="6"/>
    <x v="3"/>
    <x v="66"/>
    <x v="3"/>
    <x v="10"/>
    <x v="2"/>
    <x v="3"/>
    <x v="5"/>
    <x v="5"/>
    <x v="4"/>
    <x v="4"/>
    <x v="4"/>
    <x v="0"/>
    <x v="0"/>
  </r>
  <r>
    <x v="7"/>
    <x v="2"/>
    <x v="2"/>
    <x v="6"/>
    <x v="3"/>
    <x v="67"/>
    <x v="3"/>
    <x v="10"/>
    <x v="2"/>
    <x v="3"/>
    <x v="5"/>
    <x v="5"/>
    <x v="4"/>
    <x v="4"/>
    <x v="4"/>
    <x v="0"/>
    <x v="0"/>
  </r>
  <r>
    <x v="7"/>
    <x v="2"/>
    <x v="2"/>
    <x v="6"/>
    <x v="3"/>
    <x v="68"/>
    <x v="3"/>
    <x v="10"/>
    <x v="2"/>
    <x v="3"/>
    <x v="5"/>
    <x v="5"/>
    <x v="4"/>
    <x v="4"/>
    <x v="4"/>
    <x v="0"/>
    <x v="0"/>
  </r>
  <r>
    <x v="7"/>
    <x v="2"/>
    <x v="2"/>
    <x v="6"/>
    <x v="3"/>
    <x v="69"/>
    <x v="3"/>
    <x v="10"/>
    <x v="2"/>
    <x v="3"/>
    <x v="5"/>
    <x v="5"/>
    <x v="4"/>
    <x v="4"/>
    <x v="4"/>
    <x v="0"/>
    <x v="0"/>
  </r>
  <r>
    <x v="7"/>
    <x v="2"/>
    <x v="2"/>
    <x v="6"/>
    <x v="3"/>
    <x v="70"/>
    <x v="3"/>
    <x v="10"/>
    <x v="2"/>
    <x v="3"/>
    <x v="5"/>
    <x v="5"/>
    <x v="4"/>
    <x v="4"/>
    <x v="4"/>
    <x v="0"/>
    <x v="0"/>
  </r>
  <r>
    <x v="7"/>
    <x v="2"/>
    <x v="2"/>
    <x v="6"/>
    <x v="3"/>
    <x v="71"/>
    <x v="3"/>
    <x v="11"/>
    <x v="2"/>
    <x v="3"/>
    <x v="5"/>
    <x v="5"/>
    <x v="4"/>
    <x v="4"/>
    <x v="4"/>
    <x v="0"/>
    <x v="0"/>
  </r>
  <r>
    <x v="7"/>
    <x v="2"/>
    <x v="2"/>
    <x v="6"/>
    <x v="3"/>
    <x v="72"/>
    <x v="3"/>
    <x v="11"/>
    <x v="2"/>
    <x v="3"/>
    <x v="5"/>
    <x v="5"/>
    <x v="4"/>
    <x v="4"/>
    <x v="4"/>
    <x v="0"/>
    <x v="0"/>
  </r>
  <r>
    <x v="7"/>
    <x v="2"/>
    <x v="2"/>
    <x v="6"/>
    <x v="3"/>
    <x v="73"/>
    <x v="3"/>
    <x v="11"/>
    <x v="2"/>
    <x v="3"/>
    <x v="5"/>
    <x v="5"/>
    <x v="4"/>
    <x v="4"/>
    <x v="4"/>
    <x v="0"/>
    <x v="0"/>
  </r>
  <r>
    <x v="7"/>
    <x v="2"/>
    <x v="2"/>
    <x v="6"/>
    <x v="3"/>
    <x v="74"/>
    <x v="3"/>
    <x v="11"/>
    <x v="2"/>
    <x v="3"/>
    <x v="5"/>
    <x v="5"/>
    <x v="4"/>
    <x v="4"/>
    <x v="4"/>
    <x v="0"/>
    <x v="0"/>
  </r>
  <r>
    <x v="7"/>
    <x v="2"/>
    <x v="2"/>
    <x v="6"/>
    <x v="3"/>
    <x v="75"/>
    <x v="3"/>
    <x v="11"/>
    <x v="2"/>
    <x v="3"/>
    <x v="5"/>
    <x v="5"/>
    <x v="4"/>
    <x v="4"/>
    <x v="4"/>
    <x v="0"/>
    <x v="0"/>
  </r>
  <r>
    <x v="7"/>
    <x v="2"/>
    <x v="2"/>
    <x v="6"/>
    <x v="3"/>
    <x v="76"/>
    <x v="3"/>
    <x v="11"/>
    <x v="2"/>
    <x v="3"/>
    <x v="5"/>
    <x v="5"/>
    <x v="4"/>
    <x v="4"/>
    <x v="4"/>
    <x v="0"/>
    <x v="0"/>
  </r>
  <r>
    <x v="7"/>
    <x v="2"/>
    <x v="2"/>
    <x v="6"/>
    <x v="3"/>
    <x v="77"/>
    <x v="3"/>
    <x v="11"/>
    <x v="2"/>
    <x v="3"/>
    <x v="5"/>
    <x v="5"/>
    <x v="4"/>
    <x v="4"/>
    <x v="4"/>
    <x v="0"/>
    <x v="0"/>
  </r>
  <r>
    <x v="7"/>
    <x v="2"/>
    <x v="2"/>
    <x v="6"/>
    <x v="3"/>
    <x v="78"/>
    <x v="3"/>
    <x v="11"/>
    <x v="2"/>
    <x v="3"/>
    <x v="5"/>
    <x v="5"/>
    <x v="4"/>
    <x v="4"/>
    <x v="4"/>
    <x v="0"/>
    <x v="0"/>
  </r>
  <r>
    <x v="7"/>
    <x v="2"/>
    <x v="2"/>
    <x v="6"/>
    <x v="3"/>
    <x v="79"/>
    <x v="3"/>
    <x v="12"/>
    <x v="2"/>
    <x v="3"/>
    <x v="5"/>
    <x v="5"/>
    <x v="4"/>
    <x v="4"/>
    <x v="4"/>
    <x v="0"/>
    <x v="0"/>
  </r>
  <r>
    <x v="7"/>
    <x v="2"/>
    <x v="2"/>
    <x v="6"/>
    <x v="3"/>
    <x v="80"/>
    <x v="3"/>
    <x v="12"/>
    <x v="2"/>
    <x v="3"/>
    <x v="5"/>
    <x v="5"/>
    <x v="4"/>
    <x v="4"/>
    <x v="4"/>
    <x v="0"/>
    <x v="0"/>
  </r>
  <r>
    <x v="7"/>
    <x v="2"/>
    <x v="2"/>
    <x v="6"/>
    <x v="3"/>
    <x v="81"/>
    <x v="3"/>
    <x v="12"/>
    <x v="2"/>
    <x v="3"/>
    <x v="5"/>
    <x v="5"/>
    <x v="4"/>
    <x v="4"/>
    <x v="4"/>
    <x v="0"/>
    <x v="0"/>
  </r>
  <r>
    <x v="7"/>
    <x v="2"/>
    <x v="2"/>
    <x v="6"/>
    <x v="3"/>
    <x v="82"/>
    <x v="3"/>
    <x v="12"/>
    <x v="2"/>
    <x v="3"/>
    <x v="5"/>
    <x v="5"/>
    <x v="4"/>
    <x v="4"/>
    <x v="4"/>
    <x v="0"/>
    <x v="0"/>
  </r>
  <r>
    <x v="7"/>
    <x v="2"/>
    <x v="2"/>
    <x v="6"/>
    <x v="3"/>
    <x v="83"/>
    <x v="3"/>
    <x v="12"/>
    <x v="2"/>
    <x v="3"/>
    <x v="5"/>
    <x v="5"/>
    <x v="4"/>
    <x v="4"/>
    <x v="4"/>
    <x v="0"/>
    <x v="0"/>
  </r>
  <r>
    <x v="7"/>
    <x v="2"/>
    <x v="2"/>
    <x v="6"/>
    <x v="3"/>
    <x v="84"/>
    <x v="3"/>
    <x v="12"/>
    <x v="2"/>
    <x v="3"/>
    <x v="5"/>
    <x v="5"/>
    <x v="4"/>
    <x v="4"/>
    <x v="4"/>
    <x v="0"/>
    <x v="0"/>
  </r>
  <r>
    <x v="7"/>
    <x v="2"/>
    <x v="2"/>
    <x v="6"/>
    <x v="3"/>
    <x v="85"/>
    <x v="3"/>
    <x v="12"/>
    <x v="2"/>
    <x v="3"/>
    <x v="5"/>
    <x v="5"/>
    <x v="4"/>
    <x v="4"/>
    <x v="4"/>
    <x v="0"/>
    <x v="0"/>
  </r>
  <r>
    <x v="7"/>
    <x v="2"/>
    <x v="2"/>
    <x v="6"/>
    <x v="3"/>
    <x v="86"/>
    <x v="3"/>
    <x v="12"/>
    <x v="2"/>
    <x v="3"/>
    <x v="5"/>
    <x v="5"/>
    <x v="4"/>
    <x v="4"/>
    <x v="4"/>
    <x v="0"/>
    <x v="0"/>
  </r>
  <r>
    <x v="7"/>
    <x v="2"/>
    <x v="2"/>
    <x v="6"/>
    <x v="3"/>
    <x v="87"/>
    <x v="3"/>
    <x v="13"/>
    <x v="2"/>
    <x v="3"/>
    <x v="5"/>
    <x v="5"/>
    <x v="4"/>
    <x v="4"/>
    <x v="4"/>
    <x v="0"/>
    <x v="0"/>
  </r>
  <r>
    <x v="7"/>
    <x v="2"/>
    <x v="2"/>
    <x v="6"/>
    <x v="3"/>
    <x v="88"/>
    <x v="3"/>
    <x v="13"/>
    <x v="2"/>
    <x v="3"/>
    <x v="5"/>
    <x v="5"/>
    <x v="4"/>
    <x v="4"/>
    <x v="4"/>
    <x v="0"/>
    <x v="0"/>
  </r>
  <r>
    <x v="7"/>
    <x v="2"/>
    <x v="2"/>
    <x v="6"/>
    <x v="3"/>
    <x v="89"/>
    <x v="3"/>
    <x v="13"/>
    <x v="2"/>
    <x v="3"/>
    <x v="5"/>
    <x v="5"/>
    <x v="4"/>
    <x v="4"/>
    <x v="4"/>
    <x v="0"/>
    <x v="0"/>
  </r>
  <r>
    <x v="7"/>
    <x v="2"/>
    <x v="2"/>
    <x v="6"/>
    <x v="3"/>
    <x v="90"/>
    <x v="3"/>
    <x v="13"/>
    <x v="2"/>
    <x v="3"/>
    <x v="5"/>
    <x v="5"/>
    <x v="4"/>
    <x v="4"/>
    <x v="4"/>
    <x v="0"/>
    <x v="0"/>
  </r>
  <r>
    <x v="7"/>
    <x v="2"/>
    <x v="2"/>
    <x v="6"/>
    <x v="3"/>
    <x v="91"/>
    <x v="3"/>
    <x v="13"/>
    <x v="2"/>
    <x v="3"/>
    <x v="5"/>
    <x v="5"/>
    <x v="4"/>
    <x v="4"/>
    <x v="4"/>
    <x v="0"/>
    <x v="0"/>
  </r>
  <r>
    <x v="7"/>
    <x v="2"/>
    <x v="2"/>
    <x v="6"/>
    <x v="3"/>
    <x v="92"/>
    <x v="3"/>
    <x v="13"/>
    <x v="2"/>
    <x v="3"/>
    <x v="5"/>
    <x v="5"/>
    <x v="4"/>
    <x v="4"/>
    <x v="4"/>
    <x v="0"/>
    <x v="0"/>
  </r>
  <r>
    <x v="7"/>
    <x v="2"/>
    <x v="2"/>
    <x v="6"/>
    <x v="3"/>
    <x v="93"/>
    <x v="3"/>
    <x v="13"/>
    <x v="2"/>
    <x v="3"/>
    <x v="5"/>
    <x v="5"/>
    <x v="4"/>
    <x v="4"/>
    <x v="4"/>
    <x v="0"/>
    <x v="0"/>
  </r>
  <r>
    <x v="7"/>
    <x v="2"/>
    <x v="2"/>
    <x v="6"/>
    <x v="3"/>
    <x v="94"/>
    <x v="3"/>
    <x v="13"/>
    <x v="2"/>
    <x v="3"/>
    <x v="5"/>
    <x v="5"/>
    <x v="4"/>
    <x v="4"/>
    <x v="4"/>
    <x v="0"/>
    <x v="0"/>
  </r>
  <r>
    <x v="7"/>
    <x v="2"/>
    <x v="2"/>
    <x v="6"/>
    <x v="3"/>
    <x v="95"/>
    <x v="3"/>
    <x v="14"/>
    <x v="2"/>
    <x v="3"/>
    <x v="5"/>
    <x v="5"/>
    <x v="4"/>
    <x v="4"/>
    <x v="4"/>
    <x v="0"/>
    <x v="0"/>
  </r>
  <r>
    <x v="7"/>
    <x v="2"/>
    <x v="2"/>
    <x v="6"/>
    <x v="3"/>
    <x v="96"/>
    <x v="3"/>
    <x v="14"/>
    <x v="2"/>
    <x v="3"/>
    <x v="5"/>
    <x v="5"/>
    <x v="4"/>
    <x v="4"/>
    <x v="4"/>
    <x v="0"/>
    <x v="0"/>
  </r>
  <r>
    <x v="7"/>
    <x v="2"/>
    <x v="2"/>
    <x v="6"/>
    <x v="3"/>
    <x v="97"/>
    <x v="3"/>
    <x v="14"/>
    <x v="2"/>
    <x v="3"/>
    <x v="5"/>
    <x v="5"/>
    <x v="4"/>
    <x v="4"/>
    <x v="4"/>
    <x v="0"/>
    <x v="0"/>
  </r>
  <r>
    <x v="7"/>
    <x v="2"/>
    <x v="2"/>
    <x v="6"/>
    <x v="3"/>
    <x v="98"/>
    <x v="3"/>
    <x v="14"/>
    <x v="2"/>
    <x v="3"/>
    <x v="5"/>
    <x v="5"/>
    <x v="4"/>
    <x v="4"/>
    <x v="4"/>
    <x v="0"/>
    <x v="0"/>
  </r>
  <r>
    <x v="7"/>
    <x v="2"/>
    <x v="2"/>
    <x v="6"/>
    <x v="3"/>
    <x v="99"/>
    <x v="3"/>
    <x v="14"/>
    <x v="2"/>
    <x v="3"/>
    <x v="5"/>
    <x v="5"/>
    <x v="4"/>
    <x v="4"/>
    <x v="4"/>
    <x v="0"/>
    <x v="0"/>
  </r>
  <r>
    <x v="7"/>
    <x v="2"/>
    <x v="2"/>
    <x v="6"/>
    <x v="3"/>
    <x v="100"/>
    <x v="3"/>
    <x v="14"/>
    <x v="2"/>
    <x v="3"/>
    <x v="5"/>
    <x v="5"/>
    <x v="4"/>
    <x v="4"/>
    <x v="4"/>
    <x v="0"/>
    <x v="0"/>
  </r>
  <r>
    <x v="7"/>
    <x v="2"/>
    <x v="2"/>
    <x v="6"/>
    <x v="3"/>
    <x v="101"/>
    <x v="3"/>
    <x v="14"/>
    <x v="2"/>
    <x v="3"/>
    <x v="5"/>
    <x v="5"/>
    <x v="4"/>
    <x v="4"/>
    <x v="4"/>
    <x v="0"/>
    <x v="0"/>
  </r>
  <r>
    <x v="7"/>
    <x v="2"/>
    <x v="2"/>
    <x v="6"/>
    <x v="3"/>
    <x v="102"/>
    <x v="3"/>
    <x v="14"/>
    <x v="2"/>
    <x v="3"/>
    <x v="5"/>
    <x v="5"/>
    <x v="4"/>
    <x v="4"/>
    <x v="4"/>
    <x v="0"/>
    <x v="0"/>
  </r>
  <r>
    <x v="7"/>
    <x v="2"/>
    <x v="2"/>
    <x v="6"/>
    <x v="3"/>
    <x v="103"/>
    <x v="3"/>
    <x v="15"/>
    <x v="2"/>
    <x v="3"/>
    <x v="5"/>
    <x v="5"/>
    <x v="4"/>
    <x v="4"/>
    <x v="4"/>
    <x v="0"/>
    <x v="0"/>
  </r>
  <r>
    <x v="7"/>
    <x v="2"/>
    <x v="2"/>
    <x v="6"/>
    <x v="3"/>
    <x v="104"/>
    <x v="3"/>
    <x v="15"/>
    <x v="2"/>
    <x v="3"/>
    <x v="5"/>
    <x v="5"/>
    <x v="4"/>
    <x v="4"/>
    <x v="4"/>
    <x v="0"/>
    <x v="0"/>
  </r>
  <r>
    <x v="7"/>
    <x v="2"/>
    <x v="2"/>
    <x v="6"/>
    <x v="3"/>
    <x v="105"/>
    <x v="3"/>
    <x v="15"/>
    <x v="2"/>
    <x v="3"/>
    <x v="5"/>
    <x v="5"/>
    <x v="4"/>
    <x v="4"/>
    <x v="4"/>
    <x v="0"/>
    <x v="0"/>
  </r>
  <r>
    <x v="7"/>
    <x v="2"/>
    <x v="2"/>
    <x v="6"/>
    <x v="3"/>
    <x v="106"/>
    <x v="3"/>
    <x v="15"/>
    <x v="2"/>
    <x v="3"/>
    <x v="5"/>
    <x v="5"/>
    <x v="4"/>
    <x v="4"/>
    <x v="4"/>
    <x v="0"/>
    <x v="0"/>
  </r>
  <r>
    <x v="7"/>
    <x v="2"/>
    <x v="2"/>
    <x v="6"/>
    <x v="3"/>
    <x v="107"/>
    <x v="3"/>
    <x v="15"/>
    <x v="2"/>
    <x v="3"/>
    <x v="5"/>
    <x v="5"/>
    <x v="4"/>
    <x v="4"/>
    <x v="4"/>
    <x v="0"/>
    <x v="0"/>
  </r>
  <r>
    <x v="7"/>
    <x v="2"/>
    <x v="2"/>
    <x v="6"/>
    <x v="3"/>
    <x v="108"/>
    <x v="3"/>
    <x v="15"/>
    <x v="2"/>
    <x v="3"/>
    <x v="5"/>
    <x v="5"/>
    <x v="4"/>
    <x v="4"/>
    <x v="4"/>
    <x v="0"/>
    <x v="0"/>
  </r>
  <r>
    <x v="7"/>
    <x v="2"/>
    <x v="2"/>
    <x v="6"/>
    <x v="3"/>
    <x v="109"/>
    <x v="3"/>
    <x v="15"/>
    <x v="2"/>
    <x v="3"/>
    <x v="5"/>
    <x v="5"/>
    <x v="4"/>
    <x v="4"/>
    <x v="4"/>
    <x v="0"/>
    <x v="0"/>
  </r>
  <r>
    <x v="7"/>
    <x v="2"/>
    <x v="2"/>
    <x v="6"/>
    <x v="3"/>
    <x v="110"/>
    <x v="3"/>
    <x v="15"/>
    <x v="2"/>
    <x v="3"/>
    <x v="5"/>
    <x v="5"/>
    <x v="4"/>
    <x v="4"/>
    <x v="4"/>
    <x v="0"/>
    <x v="0"/>
  </r>
  <r>
    <x v="7"/>
    <x v="2"/>
    <x v="2"/>
    <x v="6"/>
    <x v="3"/>
    <x v="111"/>
    <x v="3"/>
    <x v="16"/>
    <x v="2"/>
    <x v="3"/>
    <x v="5"/>
    <x v="5"/>
    <x v="4"/>
    <x v="4"/>
    <x v="4"/>
    <x v="0"/>
    <x v="0"/>
  </r>
  <r>
    <x v="7"/>
    <x v="2"/>
    <x v="2"/>
    <x v="6"/>
    <x v="3"/>
    <x v="112"/>
    <x v="3"/>
    <x v="16"/>
    <x v="2"/>
    <x v="3"/>
    <x v="5"/>
    <x v="5"/>
    <x v="4"/>
    <x v="4"/>
    <x v="4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UMMARY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3:HR12" firstHeaderRow="1" firstDataRow="2" firstDataCol="4" rowPageCount="1" colPageCount="1"/>
  <pivotFields count="17">
    <pivotField axis="axisRow" compact="0" defaultSubtotal="0" outline="0" multipleItemSelectionAllowed="1" numFmtId="177" showAll="0">
      <items count="8">
        <item x="7"/>
        <item x="0"/>
        <item x="1"/>
        <item x="2"/>
        <item x="3"/>
        <item x="4"/>
        <item x="5"/>
        <item x="6"/>
      </items>
    </pivotField>
    <pivotField axis="axisRow" compact="0" defaultSubtotal="0" outline="0" multipleItemSelectionAllowed="1" showAll="0">
      <items count="3">
        <item x="2"/>
        <item x="0"/>
        <item x="1"/>
      </items>
    </pivotField>
    <pivotField axis="axisRow" compact="0" defaultSubtotal="0" outline="0" multipleItemSelectionAllowed="1" showAll="0">
      <items count="3">
        <item x="2"/>
        <item x="1"/>
        <item x="0"/>
      </items>
    </pivotField>
    <pivotField axis="axisRow" compact="0" outline="0" multipleItemSelectionAllowed="1" numFmtId="58" showAll="0">
      <items count="8">
        <item x="6"/>
        <item x="3"/>
        <item x="4"/>
        <item x="0"/>
        <item x="1"/>
        <item x="2"/>
        <item x="5"/>
        <item t="default"/>
      </items>
    </pivotField>
    <pivotField compact="0" outline="0" multipleItemSelectionAllowed="1" showAll="0"/>
    <pivotField axis="axisCol" compact="0" outline="0" multipleItemSelectionAllowed="1" showAll="0">
      <items count="222">
        <item x="2"/>
        <item x="1"/>
        <item x="203"/>
        <item x="207"/>
        <item x="213"/>
        <item x="208"/>
        <item x="206"/>
        <item x="205"/>
        <item x="204"/>
        <item x="209"/>
        <item x="210"/>
        <item x="211"/>
        <item x="212"/>
        <item x="214"/>
        <item x="219"/>
        <item x="215"/>
        <item x="218"/>
        <item x="217"/>
        <item x="216"/>
        <item x="220"/>
        <item x="195"/>
        <item x="202"/>
        <item x="196"/>
        <item x="198"/>
        <item x="199"/>
        <item x="201"/>
        <item x="197"/>
        <item x="200"/>
        <item x="192"/>
        <item x="193"/>
        <item x="190"/>
        <item x="189"/>
        <item x="191"/>
        <item x="188"/>
        <item x="194"/>
        <item x="186"/>
        <item x="185"/>
        <item x="182"/>
        <item x="181"/>
        <item x="183"/>
        <item x="184"/>
        <item x="180"/>
        <item x="187"/>
        <item x="178"/>
        <item x="176"/>
        <item x="177"/>
        <item x="175"/>
        <item x="179"/>
        <item x="168"/>
        <item x="173"/>
        <item x="169"/>
        <item x="170"/>
        <item x="172"/>
        <item x="171"/>
        <item x="167"/>
        <item x="174"/>
        <item x="160"/>
        <item x="165"/>
        <item x="161"/>
        <item x="162"/>
        <item x="164"/>
        <item x="163"/>
        <item x="159"/>
        <item x="166"/>
        <item x="152"/>
        <item x="157"/>
        <item x="153"/>
        <item x="154"/>
        <item x="156"/>
        <item x="155"/>
        <item x="151"/>
        <item x="158"/>
        <item x="144"/>
        <item x="149"/>
        <item x="145"/>
        <item x="146"/>
        <item x="148"/>
        <item x="147"/>
        <item x="143"/>
        <item x="150"/>
        <item x="136"/>
        <item x="141"/>
        <item x="137"/>
        <item x="138"/>
        <item x="140"/>
        <item x="139"/>
        <item x="135"/>
        <item x="142"/>
        <item x="128"/>
        <item x="133"/>
        <item x="129"/>
        <item x="130"/>
        <item x="132"/>
        <item x="131"/>
        <item x="127"/>
        <item x="134"/>
        <item x="120"/>
        <item x="125"/>
        <item x="121"/>
        <item x="122"/>
        <item x="124"/>
        <item x="123"/>
        <item x="119"/>
        <item x="126"/>
        <item x="112"/>
        <item x="117"/>
        <item x="113"/>
        <item x="114"/>
        <item x="116"/>
        <item x="115"/>
        <item x="111"/>
        <item x="118"/>
        <item x="104"/>
        <item x="109"/>
        <item x="105"/>
        <item x="106"/>
        <item x="108"/>
        <item x="107"/>
        <item x="103"/>
        <item x="110"/>
        <item x="96"/>
        <item x="101"/>
        <item x="97"/>
        <item x="98"/>
        <item x="100"/>
        <item x="99"/>
        <item x="95"/>
        <item x="102"/>
        <item x="88"/>
        <item x="93"/>
        <item x="89"/>
        <item x="90"/>
        <item x="92"/>
        <item x="91"/>
        <item x="87"/>
        <item x="94"/>
        <item x="80"/>
        <item x="85"/>
        <item x="81"/>
        <item x="82"/>
        <item x="84"/>
        <item x="83"/>
        <item x="79"/>
        <item x="86"/>
        <item x="72"/>
        <item x="77"/>
        <item x="73"/>
        <item x="74"/>
        <item x="76"/>
        <item x="75"/>
        <item x="71"/>
        <item x="78"/>
        <item x="64"/>
        <item x="69"/>
        <item x="65"/>
        <item x="66"/>
        <item x="68"/>
        <item x="67"/>
        <item x="63"/>
        <item x="70"/>
        <item x="56"/>
        <item x="61"/>
        <item x="57"/>
        <item x="58"/>
        <item x="60"/>
        <item x="59"/>
        <item x="55"/>
        <item x="62"/>
        <item x="48"/>
        <item x="53"/>
        <item x="49"/>
        <item x="50"/>
        <item x="52"/>
        <item x="51"/>
        <item x="47"/>
        <item x="54"/>
        <item x="40"/>
        <item x="45"/>
        <item x="41"/>
        <item x="42"/>
        <item x="44"/>
        <item x="43"/>
        <item x="39"/>
        <item x="46"/>
        <item x="32"/>
        <item x="37"/>
        <item x="33"/>
        <item x="34"/>
        <item x="36"/>
        <item x="35"/>
        <item x="31"/>
        <item x="38"/>
        <item x="24"/>
        <item x="29"/>
        <item x="25"/>
        <item x="26"/>
        <item x="28"/>
        <item x="27"/>
        <item x="23"/>
        <item x="30"/>
        <item x="16"/>
        <item x="21"/>
        <item x="17"/>
        <item x="18"/>
        <item x="20"/>
        <item x="19"/>
        <item x="15"/>
        <item x="22"/>
        <item x="8"/>
        <item x="13"/>
        <item x="9"/>
        <item x="10"/>
        <item x="12"/>
        <item x="11"/>
        <item x="7"/>
        <item x="14"/>
        <item x="4"/>
        <item x="6"/>
        <item x="5"/>
        <item x="3"/>
        <item x="0"/>
        <item t="default"/>
      </items>
    </pivotField>
    <pivotField compact="0" outline="0" multipleItemSelectionAllowed="1" showAll="0"/>
    <pivotField compact="0" outline="0" multipleItemSelectionAllowed="1" numFmtId="10" showAll="0"/>
    <pivotField compact="0" outline="0" multipleItemSelectionAllowed="1" numFmtId="10" showAll="0"/>
    <pivotField dataField="1" compact="0" outline="0" multipleItemSelectionAllowed="1" showAll="0">
      <items count="5">
        <item x="2"/>
        <item x="1"/>
        <item x="0"/>
        <item x="3"/>
        <item t="default"/>
      </items>
    </pivotField>
    <pivotField compact="0" outline="0" multipleItemSelectionAllowed="1" showAll="0"/>
    <pivotField compact="0" outline="0" multipleItemSelectionAllowed="1" showAll="0"/>
    <pivotField axis="axisPage" compact="0" outline="0" multipleItemSelectionAllowed="1" showAll="0">
      <items count="6">
        <item x="4"/>
        <item x="2"/>
        <item x="3"/>
        <item x="0"/>
        <item x="1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4">
    <field x="0"/>
    <field x="1"/>
    <field x="2"/>
    <field x="3"/>
  </rowFields>
  <rowItems count="8">
    <i>
      <x/>
      <x/>
      <x/>
      <x/>
    </i>
    <i>
      <x v="1"/>
      <x v="1"/>
      <x v="2"/>
      <x v="3"/>
    </i>
    <i>
      <x v="2"/>
      <x v="1"/>
      <x v="1"/>
      <x v="4"/>
    </i>
    <i>
      <x v="3"/>
      <x v="2"/>
      <x v="2"/>
      <x v="5"/>
    </i>
    <i>
      <x v="4"/>
      <x v="1"/>
      <x v="2"/>
      <x v="1"/>
    </i>
    <i>
      <x v="5"/>
      <x v="1"/>
      <x v="2"/>
      <x v="2"/>
    </i>
    <i>
      <x v="6"/>
      <x v="1"/>
      <x v="1"/>
      <x v="6"/>
    </i>
    <i>
      <x v="7"/>
      <x v="1"/>
      <x v="2"/>
      <x v="6"/>
    </i>
  </rowItems>
  <colFields count="1">
    <field x="5"/>
  </colFields>
  <col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colItems>
  <pageFields count="1">
    <pageField fld="12"/>
  </pageFields>
  <dataFields count="1">
    <dataField name="AVERAGE of Score" fld="9" subtotal="average" baseField="0" baseItem="0"/>
  </dataFields>
  <pivotTableStyleInfo showRowHeaders="1" showColHeaders="1" showLastColumn="1"/>
</pivotTableDefinition>
</file>

<file path=xl/pivotTables/pivotTable2.xml><?xml version="1.0" encoding="utf-8"?>
<pivotTableDefinition xmlns="http://schemas.openxmlformats.org/spreadsheetml/2006/main" name="SUMMARY WEEK" cacheId="0" autoFormatId="1" applyNumberFormats="0" applyBorderFormats="0" applyFontFormats="0" applyPatternFormats="0" applyAlignmentFormats="0" applyWidthHeightFormats="1" dataCaption="" updatedVersion="5" compact="0" compactData="0" showDrill="1">
  <location ref="A3:I229" firstHeaderRow="1" firstDataRow="2" firstDataCol="2" rowPageCount="1" colPageCount="1"/>
  <pivotFields count="17">
    <pivotField compact="0" outline="0" multipleItemSelectionAllowed="1" numFmtId="177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numFmtId="58" showAll="0"/>
    <pivotField compact="0" outline="0" multipleItemSelectionAllowed="1" showAll="0"/>
    <pivotField axis="axisRow" compact="0" outline="0" multipleItemSelectionAllowed="1" showAll="0">
      <items count="222">
        <item x="2"/>
        <item x="1"/>
        <item x="203"/>
        <item x="207"/>
        <item x="213"/>
        <item x="208"/>
        <item x="206"/>
        <item x="205"/>
        <item x="204"/>
        <item x="209"/>
        <item x="210"/>
        <item x="211"/>
        <item x="212"/>
        <item x="214"/>
        <item x="219"/>
        <item x="215"/>
        <item x="218"/>
        <item x="217"/>
        <item x="216"/>
        <item x="220"/>
        <item x="195"/>
        <item x="202"/>
        <item x="196"/>
        <item x="198"/>
        <item x="199"/>
        <item x="201"/>
        <item x="197"/>
        <item x="200"/>
        <item x="192"/>
        <item x="193"/>
        <item x="190"/>
        <item x="189"/>
        <item x="191"/>
        <item x="188"/>
        <item x="194"/>
        <item x="186"/>
        <item x="185"/>
        <item x="182"/>
        <item x="181"/>
        <item x="183"/>
        <item x="184"/>
        <item x="180"/>
        <item x="187"/>
        <item x="178"/>
        <item x="176"/>
        <item x="177"/>
        <item x="175"/>
        <item x="179"/>
        <item x="168"/>
        <item x="173"/>
        <item x="169"/>
        <item x="170"/>
        <item x="172"/>
        <item x="171"/>
        <item x="167"/>
        <item x="174"/>
        <item x="160"/>
        <item x="165"/>
        <item x="161"/>
        <item x="162"/>
        <item x="164"/>
        <item x="163"/>
        <item x="159"/>
        <item x="166"/>
        <item x="152"/>
        <item x="157"/>
        <item x="153"/>
        <item x="154"/>
        <item x="156"/>
        <item x="155"/>
        <item x="151"/>
        <item x="158"/>
        <item x="144"/>
        <item x="149"/>
        <item x="145"/>
        <item x="146"/>
        <item x="148"/>
        <item x="147"/>
        <item x="143"/>
        <item x="150"/>
        <item x="136"/>
        <item x="141"/>
        <item x="137"/>
        <item x="138"/>
        <item x="140"/>
        <item x="139"/>
        <item x="135"/>
        <item x="142"/>
        <item x="128"/>
        <item x="133"/>
        <item x="129"/>
        <item x="130"/>
        <item x="132"/>
        <item x="131"/>
        <item x="127"/>
        <item x="134"/>
        <item x="120"/>
        <item x="125"/>
        <item x="121"/>
        <item x="122"/>
        <item x="124"/>
        <item x="123"/>
        <item x="119"/>
        <item x="126"/>
        <item x="112"/>
        <item x="117"/>
        <item x="113"/>
        <item x="114"/>
        <item x="116"/>
        <item x="115"/>
        <item x="111"/>
        <item x="118"/>
        <item x="104"/>
        <item x="109"/>
        <item x="105"/>
        <item x="106"/>
        <item x="108"/>
        <item x="107"/>
        <item x="103"/>
        <item x="110"/>
        <item x="96"/>
        <item x="101"/>
        <item x="97"/>
        <item x="98"/>
        <item x="100"/>
        <item x="99"/>
        <item x="95"/>
        <item x="102"/>
        <item x="88"/>
        <item x="93"/>
        <item x="89"/>
        <item x="90"/>
        <item x="92"/>
        <item x="91"/>
        <item x="87"/>
        <item x="94"/>
        <item x="80"/>
        <item x="85"/>
        <item x="81"/>
        <item x="82"/>
        <item x="84"/>
        <item x="83"/>
        <item x="79"/>
        <item x="86"/>
        <item x="72"/>
        <item x="77"/>
        <item x="73"/>
        <item x="74"/>
        <item x="76"/>
        <item x="75"/>
        <item x="71"/>
        <item x="78"/>
        <item x="64"/>
        <item x="69"/>
        <item x="65"/>
        <item x="66"/>
        <item x="68"/>
        <item x="67"/>
        <item x="63"/>
        <item x="70"/>
        <item x="56"/>
        <item x="61"/>
        <item x="57"/>
        <item x="58"/>
        <item x="60"/>
        <item x="59"/>
        <item x="55"/>
        <item x="62"/>
        <item x="48"/>
        <item x="53"/>
        <item x="49"/>
        <item x="50"/>
        <item x="52"/>
        <item x="51"/>
        <item x="47"/>
        <item x="54"/>
        <item x="40"/>
        <item x="45"/>
        <item x="41"/>
        <item x="42"/>
        <item x="44"/>
        <item x="43"/>
        <item x="39"/>
        <item x="46"/>
        <item x="32"/>
        <item x="37"/>
        <item x="33"/>
        <item x="34"/>
        <item x="36"/>
        <item x="35"/>
        <item x="31"/>
        <item x="38"/>
        <item x="24"/>
        <item x="29"/>
        <item x="25"/>
        <item x="26"/>
        <item x="28"/>
        <item x="27"/>
        <item x="23"/>
        <item x="30"/>
        <item x="16"/>
        <item x="21"/>
        <item x="17"/>
        <item x="18"/>
        <item x="20"/>
        <item x="19"/>
        <item x="15"/>
        <item x="22"/>
        <item x="8"/>
        <item x="13"/>
        <item x="9"/>
        <item x="10"/>
        <item x="12"/>
        <item x="11"/>
        <item x="7"/>
        <item x="14"/>
        <item x="4"/>
        <item x="6"/>
        <item x="5"/>
        <item x="3"/>
        <item x="0"/>
        <item t="default"/>
      </items>
    </pivotField>
    <pivotField compact="0" outline="0" multipleItemSelectionAllowed="1" showAll="0"/>
    <pivotField compact="0" outline="0" multipleItemSelectionAllowed="1" numFmtId="10" showAll="0"/>
    <pivotField axis="axisRow" compact="0" outline="0" multipleItemSelectionAllowed="1" numFmtId="10" showAll="0">
      <items count="4">
        <item x="2"/>
        <item x="1"/>
        <item x="0"/>
        <item t="default"/>
      </items>
    </pivotField>
    <pivotField dataField="1" compact="0" outline="0" multipleItemSelectionAllowed="1" showAll="0">
      <items count="5">
        <item x="2"/>
        <item x="1"/>
        <item x="0"/>
        <item x="3"/>
        <item t="default"/>
      </items>
    </pivotField>
    <pivotField compact="0" outline="0" multipleItemSelectionAllowed="1" showAll="0"/>
    <pivotField axis="axisCol" compact="0" outline="0" multipleItemSelectionAllowed="1" showAll="0">
      <items count="7">
        <item x="5"/>
        <item x="2"/>
        <item x="3"/>
        <item x="0"/>
        <item x="1"/>
        <item x="4"/>
        <item t="default"/>
      </items>
    </pivotField>
    <pivotField axis="axisPage" compact="0" outline="0" multipleItemSelectionAllowed="1" showAll="0">
      <items count="6">
        <item x="4"/>
        <item x="2"/>
        <item x="3"/>
        <item x="0"/>
        <item x="1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2">
    <field x="8"/>
    <field x="5"/>
  </rowFields>
  <rowItems count="225">
    <i>
      <x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t="default">
      <x/>
    </i>
    <i>
      <x v="1"/>
      <x/>
    </i>
    <i r="1">
      <x v="1"/>
    </i>
    <i t="default">
      <x v="1"/>
    </i>
    <i>
      <x v="2"/>
      <x v="220"/>
    </i>
    <i t="default">
      <x v="2"/>
    </i>
    <i t="grand">
      <x/>
    </i>
  </rowItems>
  <colFields count="1">
    <field x="1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2"/>
  </pageFields>
  <dataFields count="1">
    <dataField name="AVERAGE of Score" fld="9" subtotal="average" baseField="0" baseItem="0"/>
  </dataFields>
  <pivotTableStyleInfo showRowHeaders="1" showColHeaders="1" showLastColumn="1"/>
</pivotTableDefinition>
</file>

<file path=xl/pivotTables/pivotTable3.xml><?xml version="1.0" encoding="utf-8"?>
<pivotTableDefinition xmlns="http://schemas.openxmlformats.org/spreadsheetml/2006/main" name="DASHBOARD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J3:AM10" firstHeaderRow="1" firstDataRow="1" firstDataCol="4"/>
  <pivotFields count="17">
    <pivotField compact="0" outline="0" multipleItemSelectionAllowed="1" numFmtId="177" showAll="0"/>
    <pivotField compact="0" outline="0" multipleItemSelectionAllowed="1" showAll="0"/>
    <pivotField compact="0" outline="0" multipleItemSelectionAllowed="1" showAll="0"/>
    <pivotField axis="axisRow" compact="0" defaultSubtotal="0" outline="0" multipleItemSelectionAllowed="1" numFmtId="58" showAll="0">
      <items count="7">
        <item x="6"/>
        <item x="3"/>
        <item x="4"/>
        <item x="0"/>
        <item x="1"/>
        <item x="2"/>
        <item x="5"/>
      </items>
    </pivotField>
    <pivotField axis="axisRow" compact="0" defaultSubtotal="0" outline="0" multipleItemSelectionAllowed="1" showAll="0">
      <items count="5">
        <item x="0"/>
        <item x="2"/>
        <item x="1"/>
        <item x="3"/>
        <item x="4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numFmtId="10" showAll="0"/>
    <pivotField compact="0" outline="0" multipleItemSelectionAllowed="1" numFmtId="10" showAll="0"/>
    <pivotField compact="0" outline="0" multipleItemSelectionAllowed="1" showAll="0"/>
    <pivotField axis="axisRow" compact="0" defaultSubtotal="0" outline="0" multipleItemSelectionAllowed="1" showAll="0">
      <items count="6">
        <item x="5"/>
        <item x="2"/>
        <item x="3"/>
        <item x="0"/>
        <item x="1"/>
        <item x="4"/>
      </items>
    </pivotField>
    <pivotField compact="0" outline="0" multipleItemSelectionAllowed="1" showAll="0"/>
    <pivotField axis="axisRow" compact="0" outline="0" multipleItemSelectionAllowed="1" showAll="0">
      <items count="6">
        <item x="4"/>
        <item x="2"/>
        <item x="3"/>
        <item x="0"/>
        <item x="1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4">
    <field x="3"/>
    <field x="4"/>
    <field x="10"/>
    <field x="12"/>
  </rowFields>
  <rowItems count="7">
    <i>
      <x/>
      <x v="3"/>
      <x/>
      <x/>
    </i>
    <i>
      <x v="1"/>
      <x v="1"/>
      <x v="1"/>
      <x v="1"/>
    </i>
    <i>
      <x v="2"/>
      <x v="3"/>
      <x v="2"/>
      <x v="2"/>
    </i>
    <i>
      <x v="3"/>
      <x/>
      <x v="3"/>
      <x v="3"/>
    </i>
    <i>
      <x v="4"/>
      <x v="2"/>
      <x v="3"/>
      <x v="3"/>
    </i>
    <i>
      <x v="5"/>
      <x/>
      <x v="4"/>
      <x v="4"/>
    </i>
    <i>
      <x v="6"/>
      <x v="4"/>
      <x v="5"/>
      <x v="4"/>
    </i>
  </rowItems>
  <colItems count="1">
    <i/>
  </colItems>
  <pivotTableStyleInfo showRowHeaders="1" showColHeaders="1" showLastColumn="1"/>
</pivotTableDefinition>
</file>

<file path=xl/pivotTables/pivotTable4.xml><?xml version="1.0" encoding="utf-8"?>
<pivotTableDefinition xmlns="http://schemas.openxmlformats.org/spreadsheetml/2006/main" name="REPORT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J3:AM10" firstHeaderRow="1" firstDataRow="1" firstDataCol="4"/>
  <pivotFields count="17">
    <pivotField compact="0" outline="0" multipleItemSelectionAllowed="1" numFmtId="177" showAll="0"/>
    <pivotField compact="0" outline="0" multipleItemSelectionAllowed="1" showAll="0"/>
    <pivotField compact="0" outline="0" multipleItemSelectionAllowed="1" showAll="0"/>
    <pivotField axis="axisRow" compact="0" defaultSubtotal="0" outline="0" multipleItemSelectionAllowed="1" numFmtId="58" showAll="0">
      <items count="7">
        <item x="6"/>
        <item x="3"/>
        <item x="4"/>
        <item x="0"/>
        <item x="1"/>
        <item x="2"/>
        <item x="5"/>
      </items>
    </pivotField>
    <pivotField axis="axisRow" compact="0" defaultSubtotal="0" outline="0" multipleItemSelectionAllowed="1" showAll="0">
      <items count="5">
        <item x="0"/>
        <item x="2"/>
        <item x="1"/>
        <item x="3"/>
        <item x="4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numFmtId="10" showAll="0"/>
    <pivotField compact="0" outline="0" multipleItemSelectionAllowed="1" numFmtId="10" showAll="0"/>
    <pivotField compact="0" outline="0" multipleItemSelectionAllowed="1" showAll="0"/>
    <pivotField axis="axisRow" compact="0" defaultSubtotal="0" outline="0" multipleItemSelectionAllowed="1" showAll="0">
      <items count="6">
        <item x="5"/>
        <item x="2"/>
        <item x="3"/>
        <item x="0"/>
        <item x="1"/>
        <item x="4"/>
      </items>
    </pivotField>
    <pivotField compact="0" outline="0" multipleItemSelectionAllowed="1" showAll="0"/>
    <pivotField axis="axisRow" compact="0" outline="0" multipleItemSelectionAllowed="1" showAll="0">
      <items count="6">
        <item x="4"/>
        <item x="2"/>
        <item x="3"/>
        <item x="0"/>
        <item x="1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4">
    <field x="3"/>
    <field x="4"/>
    <field x="10"/>
    <field x="12"/>
  </rowFields>
  <rowItems count="7">
    <i>
      <x/>
      <x v="3"/>
      <x/>
      <x/>
    </i>
    <i>
      <x v="1"/>
      <x v="1"/>
      <x v="1"/>
      <x v="1"/>
    </i>
    <i>
      <x v="2"/>
      <x v="3"/>
      <x v="2"/>
      <x v="2"/>
    </i>
    <i>
      <x v="3"/>
      <x/>
      <x v="3"/>
      <x v="3"/>
    </i>
    <i>
      <x v="4"/>
      <x v="2"/>
      <x v="3"/>
      <x v="3"/>
    </i>
    <i>
      <x v="5"/>
      <x/>
      <x v="4"/>
      <x v="4"/>
    </i>
    <i>
      <x v="6"/>
      <x v="4"/>
      <x v="5"/>
      <x v="4"/>
    </i>
  </rowItems>
  <colItems count="1">
    <i/>
  </colItems>
  <pivotTableStyleInfo showRowHeaders="1" showColHeaders="1" showLastColumn="1"/>
</pivotTableDefinition>
</file>

<file path=xl/pivotTables/pivotTable5.xml><?xml version="1.0" encoding="utf-8"?>
<pivotTableDefinition xmlns="http://schemas.openxmlformats.org/spreadsheetml/2006/main" name="MONTHLY REPORT" cacheId="0" autoFormatId="1" applyNumberFormats="0" applyBorderFormats="0" applyFontFormats="0" applyPatternFormats="0" applyAlignmentFormats="0" applyWidthHeightFormats="1" dataCaption="" updatedVersion="5" rowGrandTotals="0" compact="0" compactData="0" showDrill="1">
  <location ref="AG4:AJ11" firstHeaderRow="1" firstDataRow="1" firstDataCol="4"/>
  <pivotFields count="17">
    <pivotField compact="0" outline="0" multipleItemSelectionAllowed="1" numFmtId="177" showAll="0"/>
    <pivotField compact="0" outline="0" multipleItemSelectionAllowed="1" showAll="0"/>
    <pivotField compact="0" outline="0" multipleItemSelectionAllowed="1" showAll="0"/>
    <pivotField axis="axisRow" compact="0" defaultSubtotal="0" outline="0" multipleItemSelectionAllowed="1" numFmtId="58" showAll="0">
      <items count="7">
        <item x="6"/>
        <item x="3"/>
        <item x="4"/>
        <item x="0"/>
        <item x="1"/>
        <item x="2"/>
        <item x="5"/>
      </items>
    </pivotField>
    <pivotField axis="axisRow" compact="0" defaultSubtotal="0" outline="0" multipleItemSelectionAllowed="1" showAll="0">
      <items count="5">
        <item x="0"/>
        <item x="2"/>
        <item x="1"/>
        <item x="3"/>
        <item x="4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numFmtId="10" showAll="0"/>
    <pivotField compact="0" outline="0" multipleItemSelectionAllowed="1" numFmtId="10" showAll="0"/>
    <pivotField compact="0" outline="0" multipleItemSelectionAllowed="1" showAll="0"/>
    <pivotField axis="axisRow" compact="0" defaultSubtotal="0" outline="0" multipleItemSelectionAllowed="1" showAll="0">
      <items count="6">
        <item x="5"/>
        <item x="2"/>
        <item x="3"/>
        <item x="0"/>
        <item x="1"/>
        <item x="4"/>
      </items>
    </pivotField>
    <pivotField compact="0" outline="0" multipleItemSelectionAllowed="1" showAll="0"/>
    <pivotField axis="axisRow" compact="0" outline="0" multipleItemSelectionAllowed="1" showAll="0">
      <items count="6">
        <item x="4"/>
        <item x="2"/>
        <item x="3"/>
        <item x="0"/>
        <item x="1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4">
    <field x="3"/>
    <field x="4"/>
    <field x="10"/>
    <field x="12"/>
  </rowFields>
  <rowItems count="7">
    <i>
      <x/>
      <x v="3"/>
      <x/>
      <x/>
    </i>
    <i>
      <x v="1"/>
      <x v="1"/>
      <x v="1"/>
      <x v="1"/>
    </i>
    <i>
      <x v="2"/>
      <x v="3"/>
      <x v="2"/>
      <x v="2"/>
    </i>
    <i>
      <x v="3"/>
      <x/>
      <x v="3"/>
      <x v="3"/>
    </i>
    <i>
      <x v="4"/>
      <x v="2"/>
      <x v="3"/>
      <x v="3"/>
    </i>
    <i>
      <x v="5"/>
      <x/>
      <x v="4"/>
      <x v="4"/>
    </i>
    <i>
      <x v="6"/>
      <x v="4"/>
      <x v="5"/>
      <x v="4"/>
    </i>
  </rowItems>
  <colItems count="1">
    <i/>
  </colItems>
  <pivotTableStyleInfo showRowHeaders="1" showColHeaders="1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HR8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.75" customHeight="1" outlineLevelRow="7"/>
  <cols>
    <col min="1" max="232" width="18.8761904761905" customWidth="1"/>
  </cols>
  <sheetData>
    <row r="1" customHeight="1" spans="1:226">
      <c r="A1" s="65" t="s">
        <v>0</v>
      </c>
      <c r="B1" s="65" t="s">
        <v>1</v>
      </c>
      <c r="C1" s="65" t="s">
        <v>2</v>
      </c>
      <c r="D1" s="65" t="s">
        <v>3</v>
      </c>
      <c r="E1" s="65" t="s">
        <v>4</v>
      </c>
      <c r="F1" s="65" t="s">
        <v>5</v>
      </c>
      <c r="G1" s="65" t="s">
        <v>6</v>
      </c>
      <c r="H1" s="65" t="s">
        <v>7</v>
      </c>
      <c r="I1" s="65" t="s">
        <v>8</v>
      </c>
      <c r="J1" s="65" t="s">
        <v>9</v>
      </c>
      <c r="K1" s="65" t="s">
        <v>10</v>
      </c>
      <c r="L1" s="65" t="s">
        <v>11</v>
      </c>
      <c r="M1" s="65" t="s">
        <v>12</v>
      </c>
      <c r="N1" s="65" t="s">
        <v>13</v>
      </c>
      <c r="O1" s="65" t="s">
        <v>14</v>
      </c>
      <c r="P1" s="65" t="s">
        <v>15</v>
      </c>
      <c r="Q1" s="65" t="s">
        <v>16</v>
      </c>
      <c r="R1" s="65" t="s">
        <v>17</v>
      </c>
      <c r="S1" s="65" t="s">
        <v>18</v>
      </c>
      <c r="T1" s="65" t="s">
        <v>19</v>
      </c>
      <c r="U1" s="65" t="s">
        <v>20</v>
      </c>
      <c r="V1" s="65" t="s">
        <v>21</v>
      </c>
      <c r="W1" s="65" t="s">
        <v>22</v>
      </c>
      <c r="X1" s="65" t="s">
        <v>23</v>
      </c>
      <c r="Y1" s="65" t="s">
        <v>24</v>
      </c>
      <c r="Z1" s="65" t="s">
        <v>25</v>
      </c>
      <c r="AA1" s="65" t="s">
        <v>26</v>
      </c>
      <c r="AB1" s="65" t="s">
        <v>27</v>
      </c>
      <c r="AC1" s="65" t="s">
        <v>28</v>
      </c>
      <c r="AD1" s="65" t="s">
        <v>29</v>
      </c>
      <c r="AE1" s="65" t="s">
        <v>30</v>
      </c>
      <c r="AF1" s="65" t="s">
        <v>31</v>
      </c>
      <c r="AG1" s="65" t="s">
        <v>32</v>
      </c>
      <c r="AH1" s="65" t="s">
        <v>33</v>
      </c>
      <c r="AI1" s="65" t="s">
        <v>34</v>
      </c>
      <c r="AJ1" s="65" t="s">
        <v>35</v>
      </c>
      <c r="AK1" s="65" t="s">
        <v>36</v>
      </c>
      <c r="AL1" s="65" t="s">
        <v>37</v>
      </c>
      <c r="AM1" s="65" t="s">
        <v>38</v>
      </c>
      <c r="AN1" s="65" t="s">
        <v>39</v>
      </c>
      <c r="AO1" s="65" t="s">
        <v>40</v>
      </c>
      <c r="AP1" s="65" t="s">
        <v>41</v>
      </c>
      <c r="AQ1" s="65" t="s">
        <v>42</v>
      </c>
      <c r="AR1" s="65" t="s">
        <v>43</v>
      </c>
      <c r="AS1" s="65" t="s">
        <v>44</v>
      </c>
      <c r="AT1" s="65" t="s">
        <v>45</v>
      </c>
      <c r="AU1" s="65" t="s">
        <v>46</v>
      </c>
      <c r="AV1" s="65" t="s">
        <v>47</v>
      </c>
      <c r="AW1" s="65" t="s">
        <v>48</v>
      </c>
      <c r="AX1" s="65" t="s">
        <v>49</v>
      </c>
      <c r="AY1" s="65" t="s">
        <v>50</v>
      </c>
      <c r="AZ1" s="65" t="s">
        <v>51</v>
      </c>
      <c r="BA1" s="65" t="s">
        <v>52</v>
      </c>
      <c r="BB1" s="65" t="s">
        <v>53</v>
      </c>
      <c r="BC1" s="65" t="s">
        <v>54</v>
      </c>
      <c r="BD1" s="65" t="s">
        <v>55</v>
      </c>
      <c r="BE1" s="65" t="s">
        <v>56</v>
      </c>
      <c r="BF1" s="65" t="s">
        <v>57</v>
      </c>
      <c r="BG1" s="65" t="s">
        <v>58</v>
      </c>
      <c r="BH1" s="65" t="s">
        <v>59</v>
      </c>
      <c r="BI1" s="65" t="s">
        <v>60</v>
      </c>
      <c r="BJ1" s="65" t="s">
        <v>61</v>
      </c>
      <c r="BK1" s="65" t="s">
        <v>62</v>
      </c>
      <c r="BL1" s="65" t="s">
        <v>63</v>
      </c>
      <c r="BM1" s="65" t="s">
        <v>64</v>
      </c>
      <c r="BN1" s="65" t="s">
        <v>65</v>
      </c>
      <c r="BO1" s="65" t="s">
        <v>66</v>
      </c>
      <c r="BP1" s="65" t="s">
        <v>67</v>
      </c>
      <c r="BQ1" s="65" t="s">
        <v>68</v>
      </c>
      <c r="BR1" s="65" t="s">
        <v>69</v>
      </c>
      <c r="BS1" s="65" t="s">
        <v>70</v>
      </c>
      <c r="BT1" s="65" t="s">
        <v>71</v>
      </c>
      <c r="BU1" s="65" t="s">
        <v>72</v>
      </c>
      <c r="BV1" s="65" t="s">
        <v>73</v>
      </c>
      <c r="BW1" s="65" t="s">
        <v>74</v>
      </c>
      <c r="BX1" s="65" t="s">
        <v>75</v>
      </c>
      <c r="BY1" s="65" t="s">
        <v>76</v>
      </c>
      <c r="BZ1" s="65" t="s">
        <v>77</v>
      </c>
      <c r="CA1" s="65" t="s">
        <v>78</v>
      </c>
      <c r="CB1" s="65" t="s">
        <v>79</v>
      </c>
      <c r="CC1" s="65" t="s">
        <v>80</v>
      </c>
      <c r="CD1" s="65" t="s">
        <v>81</v>
      </c>
      <c r="CE1" s="65" t="s">
        <v>82</v>
      </c>
      <c r="CF1" s="65" t="s">
        <v>83</v>
      </c>
      <c r="CG1" s="65" t="s">
        <v>84</v>
      </c>
      <c r="CH1" s="65" t="s">
        <v>85</v>
      </c>
      <c r="CI1" s="65" t="s">
        <v>86</v>
      </c>
      <c r="CJ1" s="65" t="s">
        <v>87</v>
      </c>
      <c r="CK1" s="65" t="s">
        <v>88</v>
      </c>
      <c r="CL1" s="65" t="s">
        <v>89</v>
      </c>
      <c r="CM1" s="65" t="s">
        <v>90</v>
      </c>
      <c r="CN1" s="65" t="s">
        <v>91</v>
      </c>
      <c r="CO1" s="65" t="s">
        <v>92</v>
      </c>
      <c r="CP1" s="65" t="s">
        <v>93</v>
      </c>
      <c r="CQ1" s="65" t="s">
        <v>94</v>
      </c>
      <c r="CR1" s="65" t="s">
        <v>95</v>
      </c>
      <c r="CS1" s="65" t="s">
        <v>96</v>
      </c>
      <c r="CT1" s="65" t="s">
        <v>97</v>
      </c>
      <c r="CU1" s="65" t="s">
        <v>98</v>
      </c>
      <c r="CV1" s="65" t="s">
        <v>99</v>
      </c>
      <c r="CW1" s="65" t="s">
        <v>100</v>
      </c>
      <c r="CX1" s="65" t="s">
        <v>101</v>
      </c>
      <c r="CY1" s="65" t="s">
        <v>102</v>
      </c>
      <c r="CZ1" s="65" t="s">
        <v>103</v>
      </c>
      <c r="DA1" s="65" t="s">
        <v>104</v>
      </c>
      <c r="DB1" s="65" t="s">
        <v>105</v>
      </c>
      <c r="DC1" s="65" t="s">
        <v>106</v>
      </c>
      <c r="DD1" s="65" t="s">
        <v>107</v>
      </c>
      <c r="DE1" s="65" t="s">
        <v>108</v>
      </c>
      <c r="DF1" s="65" t="s">
        <v>109</v>
      </c>
      <c r="DG1" s="65" t="s">
        <v>110</v>
      </c>
      <c r="DH1" s="65" t="s">
        <v>111</v>
      </c>
      <c r="DI1" s="65" t="s">
        <v>112</v>
      </c>
      <c r="DJ1" s="65" t="s">
        <v>113</v>
      </c>
      <c r="DK1" s="65" t="s">
        <v>114</v>
      </c>
      <c r="DL1" s="65" t="s">
        <v>115</v>
      </c>
      <c r="DM1" s="65" t="s">
        <v>116</v>
      </c>
      <c r="DN1" s="65" t="s">
        <v>117</v>
      </c>
      <c r="DO1" s="65" t="s">
        <v>118</v>
      </c>
      <c r="DP1" s="65" t="s">
        <v>119</v>
      </c>
      <c r="DQ1" s="65" t="s">
        <v>120</v>
      </c>
      <c r="DR1" s="65" t="s">
        <v>121</v>
      </c>
      <c r="DS1" s="65" t="s">
        <v>122</v>
      </c>
      <c r="DT1" s="65" t="s">
        <v>123</v>
      </c>
      <c r="DU1" s="65" t="s">
        <v>124</v>
      </c>
      <c r="DV1" s="65" t="s">
        <v>125</v>
      </c>
      <c r="DW1" s="65" t="s">
        <v>126</v>
      </c>
      <c r="DX1" s="65" t="s">
        <v>127</v>
      </c>
      <c r="DY1" s="65" t="s">
        <v>128</v>
      </c>
      <c r="DZ1" s="65" t="s">
        <v>129</v>
      </c>
      <c r="EA1" s="65" t="s">
        <v>130</v>
      </c>
      <c r="EB1" s="65" t="s">
        <v>131</v>
      </c>
      <c r="EC1" s="65" t="s">
        <v>132</v>
      </c>
      <c r="ED1" s="65" t="s">
        <v>133</v>
      </c>
      <c r="EE1" s="65" t="s">
        <v>134</v>
      </c>
      <c r="EF1" s="65" t="s">
        <v>135</v>
      </c>
      <c r="EG1" s="65" t="s">
        <v>136</v>
      </c>
      <c r="EH1" s="65" t="s">
        <v>137</v>
      </c>
      <c r="EI1" s="65" t="s">
        <v>138</v>
      </c>
      <c r="EJ1" s="65" t="s">
        <v>139</v>
      </c>
      <c r="EK1" s="65" t="s">
        <v>140</v>
      </c>
      <c r="EL1" s="65" t="s">
        <v>141</v>
      </c>
      <c r="EM1" s="65" t="s">
        <v>142</v>
      </c>
      <c r="EN1" s="65" t="s">
        <v>143</v>
      </c>
      <c r="EO1" s="65" t="s">
        <v>144</v>
      </c>
      <c r="EP1" s="65" t="s">
        <v>145</v>
      </c>
      <c r="EQ1" s="65" t="s">
        <v>146</v>
      </c>
      <c r="ER1" s="65" t="s">
        <v>147</v>
      </c>
      <c r="ES1" s="65" t="s">
        <v>148</v>
      </c>
      <c r="ET1" s="65" t="s">
        <v>149</v>
      </c>
      <c r="EU1" s="65" t="s">
        <v>150</v>
      </c>
      <c r="EV1" s="65" t="s">
        <v>151</v>
      </c>
      <c r="EW1" s="65" t="s">
        <v>152</v>
      </c>
      <c r="EX1" s="65" t="s">
        <v>153</v>
      </c>
      <c r="EY1" s="65" t="s">
        <v>154</v>
      </c>
      <c r="EZ1" s="65" t="s">
        <v>155</v>
      </c>
      <c r="FA1" s="65" t="s">
        <v>156</v>
      </c>
      <c r="FB1" s="65" t="s">
        <v>157</v>
      </c>
      <c r="FC1" s="65" t="s">
        <v>158</v>
      </c>
      <c r="FD1" s="65" t="s">
        <v>159</v>
      </c>
      <c r="FE1" s="65" t="s">
        <v>160</v>
      </c>
      <c r="FF1" s="65" t="s">
        <v>161</v>
      </c>
      <c r="FG1" s="65" t="s">
        <v>162</v>
      </c>
      <c r="FH1" s="65" t="s">
        <v>163</v>
      </c>
      <c r="FI1" s="65" t="s">
        <v>164</v>
      </c>
      <c r="FJ1" s="65" t="s">
        <v>165</v>
      </c>
      <c r="FK1" s="65" t="s">
        <v>166</v>
      </c>
      <c r="FL1" s="65" t="s">
        <v>167</v>
      </c>
      <c r="FM1" s="65" t="s">
        <v>168</v>
      </c>
      <c r="FN1" s="65" t="s">
        <v>169</v>
      </c>
      <c r="FO1" s="65" t="s">
        <v>170</v>
      </c>
      <c r="FP1" s="65" t="s">
        <v>171</v>
      </c>
      <c r="FQ1" s="65" t="s">
        <v>172</v>
      </c>
      <c r="FR1" s="65" t="s">
        <v>173</v>
      </c>
      <c r="FS1" s="65" t="s">
        <v>174</v>
      </c>
      <c r="FT1" s="65" t="s">
        <v>175</v>
      </c>
      <c r="FU1" s="65" t="s">
        <v>176</v>
      </c>
      <c r="FV1" s="65" t="s">
        <v>177</v>
      </c>
      <c r="FW1" s="65" t="s">
        <v>178</v>
      </c>
      <c r="FX1" s="65" t="s">
        <v>179</v>
      </c>
      <c r="FY1" s="65" t="s">
        <v>180</v>
      </c>
      <c r="FZ1" s="65" t="s">
        <v>181</v>
      </c>
      <c r="GA1" s="65" t="s">
        <v>182</v>
      </c>
      <c r="GB1" s="65" t="s">
        <v>183</v>
      </c>
      <c r="GC1" s="65" t="s">
        <v>184</v>
      </c>
      <c r="GD1" s="65" t="s">
        <v>185</v>
      </c>
      <c r="GE1" s="65" t="s">
        <v>186</v>
      </c>
      <c r="GF1" s="65" t="s">
        <v>187</v>
      </c>
      <c r="GG1" s="65" t="s">
        <v>188</v>
      </c>
      <c r="GH1" s="65" t="s">
        <v>189</v>
      </c>
      <c r="GI1" s="65" t="s">
        <v>190</v>
      </c>
      <c r="GJ1" s="65" t="s">
        <v>191</v>
      </c>
      <c r="GK1" s="65" t="s">
        <v>192</v>
      </c>
      <c r="GL1" s="65" t="s">
        <v>193</v>
      </c>
      <c r="GM1" s="65" t="s">
        <v>194</v>
      </c>
      <c r="GN1" s="65" t="s">
        <v>195</v>
      </c>
      <c r="GO1" s="65" t="s">
        <v>196</v>
      </c>
      <c r="GP1" s="65" t="s">
        <v>197</v>
      </c>
      <c r="GQ1" s="65" t="s">
        <v>198</v>
      </c>
      <c r="GR1" s="65" t="s">
        <v>199</v>
      </c>
      <c r="GS1" s="65" t="s">
        <v>200</v>
      </c>
      <c r="GT1" s="65" t="s">
        <v>201</v>
      </c>
      <c r="GU1" s="65" t="s">
        <v>202</v>
      </c>
      <c r="GV1" s="65" t="s">
        <v>203</v>
      </c>
      <c r="GW1" s="65" t="s">
        <v>204</v>
      </c>
      <c r="GX1" s="65" t="s">
        <v>205</v>
      </c>
      <c r="GY1" s="65" t="s">
        <v>206</v>
      </c>
      <c r="GZ1" s="65" t="s">
        <v>207</v>
      </c>
      <c r="HA1" s="65" t="s">
        <v>208</v>
      </c>
      <c r="HB1" s="65" t="s">
        <v>209</v>
      </c>
      <c r="HC1" s="65" t="s">
        <v>210</v>
      </c>
      <c r="HD1" s="65" t="s">
        <v>211</v>
      </c>
      <c r="HE1" s="65" t="s">
        <v>212</v>
      </c>
      <c r="HF1" s="65" t="s">
        <v>213</v>
      </c>
      <c r="HG1" s="65" t="s">
        <v>214</v>
      </c>
      <c r="HH1" s="65" t="s">
        <v>215</v>
      </c>
      <c r="HI1" s="65" t="s">
        <v>216</v>
      </c>
      <c r="HJ1" s="65" t="s">
        <v>217</v>
      </c>
      <c r="HK1" s="65" t="s">
        <v>218</v>
      </c>
      <c r="HL1" s="65" t="s">
        <v>213</v>
      </c>
      <c r="HM1" s="65" t="s">
        <v>219</v>
      </c>
      <c r="HN1" s="65" t="s">
        <v>220</v>
      </c>
      <c r="HO1" s="65" t="s">
        <v>221</v>
      </c>
      <c r="HP1" s="65" t="s">
        <v>222</v>
      </c>
      <c r="HQ1" s="65" t="s">
        <v>223</v>
      </c>
      <c r="HR1" s="65" t="s">
        <v>224</v>
      </c>
    </row>
    <row r="2" customHeight="1" spans="1:226">
      <c r="A2" s="85">
        <v>45012.5081442593</v>
      </c>
      <c r="B2" s="79" t="s">
        <v>225</v>
      </c>
      <c r="C2" s="79" t="s">
        <v>226</v>
      </c>
      <c r="D2" s="86">
        <v>45012</v>
      </c>
      <c r="E2" s="79" t="s">
        <v>227</v>
      </c>
      <c r="F2" s="79" t="s">
        <v>228</v>
      </c>
      <c r="G2" s="79" t="s">
        <v>228</v>
      </c>
      <c r="H2" s="79" t="s">
        <v>228</v>
      </c>
      <c r="I2" s="79" t="s">
        <v>228</v>
      </c>
      <c r="J2" s="79" t="s">
        <v>228</v>
      </c>
      <c r="K2" s="79" t="s">
        <v>228</v>
      </c>
      <c r="L2" s="79" t="s">
        <v>228</v>
      </c>
      <c r="M2" s="79" t="s">
        <v>228</v>
      </c>
      <c r="N2" s="79" t="s">
        <v>228</v>
      </c>
      <c r="O2" s="79" t="s">
        <v>228</v>
      </c>
      <c r="P2" s="79" t="s">
        <v>228</v>
      </c>
      <c r="Q2" s="79" t="s">
        <v>228</v>
      </c>
      <c r="R2" s="79" t="s">
        <v>228</v>
      </c>
      <c r="S2" s="79" t="s">
        <v>228</v>
      </c>
      <c r="T2" s="79" t="s">
        <v>228</v>
      </c>
      <c r="U2" s="79" t="s">
        <v>228</v>
      </c>
      <c r="V2" s="79" t="s">
        <v>228</v>
      </c>
      <c r="W2" s="79" t="s">
        <v>228</v>
      </c>
      <c r="X2" s="79" t="s">
        <v>228</v>
      </c>
      <c r="Y2" s="79" t="s">
        <v>228</v>
      </c>
      <c r="Z2" s="79" t="s">
        <v>228</v>
      </c>
      <c r="AA2" s="79" t="s">
        <v>228</v>
      </c>
      <c r="AB2" s="79" t="s">
        <v>228</v>
      </c>
      <c r="AC2" s="79" t="s">
        <v>228</v>
      </c>
      <c r="AD2" s="79" t="s">
        <v>228</v>
      </c>
      <c r="AE2" s="79" t="s">
        <v>228</v>
      </c>
      <c r="AF2" s="79" t="s">
        <v>228</v>
      </c>
      <c r="AG2" s="79" t="s">
        <v>228</v>
      </c>
      <c r="AH2" s="79" t="s">
        <v>228</v>
      </c>
      <c r="AI2" s="79" t="s">
        <v>228</v>
      </c>
      <c r="AJ2" s="79" t="s">
        <v>228</v>
      </c>
      <c r="AK2" s="79" t="s">
        <v>228</v>
      </c>
      <c r="AL2" s="79" t="s">
        <v>228</v>
      </c>
      <c r="AM2" s="79" t="s">
        <v>228</v>
      </c>
      <c r="AN2" s="79" t="s">
        <v>228</v>
      </c>
      <c r="AO2" s="79" t="s">
        <v>228</v>
      </c>
      <c r="AP2" s="79" t="s">
        <v>228</v>
      </c>
      <c r="AQ2" s="79" t="s">
        <v>228</v>
      </c>
      <c r="AR2" s="79" t="s">
        <v>228</v>
      </c>
      <c r="AS2" s="79" t="s">
        <v>228</v>
      </c>
      <c r="AT2" s="79" t="s">
        <v>228</v>
      </c>
      <c r="AU2" s="79" t="s">
        <v>228</v>
      </c>
      <c r="AV2" s="79" t="s">
        <v>228</v>
      </c>
      <c r="AW2" s="79" t="s">
        <v>228</v>
      </c>
      <c r="AX2" s="79" t="s">
        <v>228</v>
      </c>
      <c r="AY2" s="79" t="s">
        <v>228</v>
      </c>
      <c r="AZ2" s="79" t="s">
        <v>228</v>
      </c>
      <c r="BA2" s="79" t="s">
        <v>228</v>
      </c>
      <c r="BB2" s="79" t="s">
        <v>228</v>
      </c>
      <c r="BC2" s="79" t="s">
        <v>228</v>
      </c>
      <c r="BD2" s="79" t="s">
        <v>228</v>
      </c>
      <c r="BE2" s="79" t="s">
        <v>228</v>
      </c>
      <c r="BF2" s="79" t="s">
        <v>228</v>
      </c>
      <c r="BG2" s="79" t="s">
        <v>228</v>
      </c>
      <c r="BH2" s="79" t="s">
        <v>228</v>
      </c>
      <c r="BI2" s="79" t="s">
        <v>228</v>
      </c>
      <c r="BJ2" s="79" t="s">
        <v>228</v>
      </c>
      <c r="BK2" s="79" t="s">
        <v>228</v>
      </c>
      <c r="BL2" s="79" t="s">
        <v>228</v>
      </c>
      <c r="BM2" s="79" t="s">
        <v>228</v>
      </c>
      <c r="BN2" s="79" t="s">
        <v>228</v>
      </c>
      <c r="BO2" s="79" t="s">
        <v>228</v>
      </c>
      <c r="BP2" s="79" t="s">
        <v>228</v>
      </c>
      <c r="BQ2" s="79" t="s">
        <v>228</v>
      </c>
      <c r="BR2" s="79" t="s">
        <v>228</v>
      </c>
      <c r="BS2" s="79" t="s">
        <v>228</v>
      </c>
      <c r="BT2" s="79" t="s">
        <v>228</v>
      </c>
      <c r="BU2" s="79" t="s">
        <v>228</v>
      </c>
      <c r="BV2" s="79" t="s">
        <v>228</v>
      </c>
      <c r="BW2" s="79" t="s">
        <v>228</v>
      </c>
      <c r="BX2" s="79" t="s">
        <v>228</v>
      </c>
      <c r="BY2" s="79" t="s">
        <v>228</v>
      </c>
      <c r="BZ2" s="79" t="s">
        <v>228</v>
      </c>
      <c r="CA2" s="79" t="s">
        <v>228</v>
      </c>
      <c r="CB2" s="79" t="s">
        <v>228</v>
      </c>
      <c r="CC2" s="79" t="s">
        <v>228</v>
      </c>
      <c r="CD2" s="79" t="s">
        <v>228</v>
      </c>
      <c r="CE2" s="79" t="s">
        <v>228</v>
      </c>
      <c r="CF2" s="79" t="s">
        <v>228</v>
      </c>
      <c r="CG2" s="79" t="s">
        <v>228</v>
      </c>
      <c r="CH2" s="79" t="s">
        <v>228</v>
      </c>
      <c r="CI2" s="79" t="s">
        <v>228</v>
      </c>
      <c r="CJ2" s="79" t="s">
        <v>228</v>
      </c>
      <c r="CK2" s="79" t="s">
        <v>228</v>
      </c>
      <c r="CL2" s="79" t="s">
        <v>228</v>
      </c>
      <c r="CM2" s="79" t="s">
        <v>228</v>
      </c>
      <c r="CN2" s="79" t="s">
        <v>228</v>
      </c>
      <c r="CO2" s="79" t="s">
        <v>228</v>
      </c>
      <c r="CP2" s="79" t="s">
        <v>228</v>
      </c>
      <c r="CQ2" s="79" t="s">
        <v>228</v>
      </c>
      <c r="CR2" s="79" t="s">
        <v>228</v>
      </c>
      <c r="CS2" s="79" t="s">
        <v>228</v>
      </c>
      <c r="CT2" s="79" t="s">
        <v>228</v>
      </c>
      <c r="CU2" s="79" t="s">
        <v>228</v>
      </c>
      <c r="CV2" s="79" t="s">
        <v>228</v>
      </c>
      <c r="CW2" s="79" t="s">
        <v>228</v>
      </c>
      <c r="CX2" s="79" t="s">
        <v>228</v>
      </c>
      <c r="CY2" s="79" t="s">
        <v>228</v>
      </c>
      <c r="CZ2" s="79" t="s">
        <v>228</v>
      </c>
      <c r="DA2" s="79" t="s">
        <v>228</v>
      </c>
      <c r="DB2" s="79" t="s">
        <v>228</v>
      </c>
      <c r="DC2" s="79" t="s">
        <v>228</v>
      </c>
      <c r="DD2" s="79" t="s">
        <v>228</v>
      </c>
      <c r="DE2" s="79" t="s">
        <v>228</v>
      </c>
      <c r="DF2" s="79" t="s">
        <v>228</v>
      </c>
      <c r="DG2" s="79" t="s">
        <v>228</v>
      </c>
      <c r="DH2" s="79" t="s">
        <v>228</v>
      </c>
      <c r="DI2" s="79" t="s">
        <v>228</v>
      </c>
      <c r="DJ2" s="79" t="s">
        <v>228</v>
      </c>
      <c r="DK2" s="79" t="s">
        <v>228</v>
      </c>
      <c r="DL2" s="79" t="s">
        <v>227</v>
      </c>
      <c r="DM2" s="79" t="s">
        <v>228</v>
      </c>
      <c r="DN2" s="79" t="s">
        <v>228</v>
      </c>
      <c r="DO2" s="79" t="s">
        <v>228</v>
      </c>
      <c r="DP2" s="79" t="s">
        <v>228</v>
      </c>
      <c r="DQ2" s="79" t="s">
        <v>228</v>
      </c>
      <c r="DR2" s="79" t="s">
        <v>228</v>
      </c>
      <c r="DS2" s="79" t="s">
        <v>228</v>
      </c>
      <c r="DT2" s="79" t="s">
        <v>228</v>
      </c>
      <c r="DU2" s="79" t="s">
        <v>228</v>
      </c>
      <c r="DV2" s="79" t="s">
        <v>228</v>
      </c>
      <c r="DW2" s="79" t="s">
        <v>228</v>
      </c>
      <c r="DX2" s="79" t="s">
        <v>228</v>
      </c>
      <c r="DY2" s="79" t="s">
        <v>228</v>
      </c>
      <c r="DZ2" s="79" t="s">
        <v>228</v>
      </c>
      <c r="EA2" s="79" t="s">
        <v>228</v>
      </c>
      <c r="EB2" s="79" t="s">
        <v>228</v>
      </c>
      <c r="EC2" s="79" t="s">
        <v>228</v>
      </c>
      <c r="ED2" s="79" t="s">
        <v>228</v>
      </c>
      <c r="EE2" s="79" t="s">
        <v>228</v>
      </c>
      <c r="EF2" s="79" t="s">
        <v>228</v>
      </c>
      <c r="EG2" s="79" t="s">
        <v>228</v>
      </c>
      <c r="EH2" s="79" t="s">
        <v>228</v>
      </c>
      <c r="EI2" s="79" t="s">
        <v>228</v>
      </c>
      <c r="EJ2" s="79" t="s">
        <v>228</v>
      </c>
      <c r="EK2" s="79" t="s">
        <v>228</v>
      </c>
      <c r="EL2" s="79" t="s">
        <v>228</v>
      </c>
      <c r="EM2" s="79" t="s">
        <v>228</v>
      </c>
      <c r="EN2" s="79" t="s">
        <v>228</v>
      </c>
      <c r="EO2" s="79" t="s">
        <v>228</v>
      </c>
      <c r="EP2" s="79" t="s">
        <v>228</v>
      </c>
      <c r="EQ2" s="79" t="s">
        <v>228</v>
      </c>
      <c r="ER2" s="79" t="s">
        <v>228</v>
      </c>
      <c r="ES2" s="79" t="s">
        <v>228</v>
      </c>
      <c r="ET2" s="79" t="s">
        <v>228</v>
      </c>
      <c r="EU2" s="79" t="s">
        <v>228</v>
      </c>
      <c r="EV2" s="79" t="s">
        <v>228</v>
      </c>
      <c r="EW2" s="79" t="s">
        <v>228</v>
      </c>
      <c r="EX2" s="79" t="s">
        <v>228</v>
      </c>
      <c r="EY2" s="79" t="s">
        <v>228</v>
      </c>
      <c r="EZ2" s="79" t="s">
        <v>228</v>
      </c>
      <c r="FA2" s="79" t="s">
        <v>228</v>
      </c>
      <c r="FB2" s="79" t="s">
        <v>228</v>
      </c>
      <c r="FC2" s="79" t="s">
        <v>228</v>
      </c>
      <c r="FD2" s="79" t="s">
        <v>228</v>
      </c>
      <c r="FE2" s="79" t="s">
        <v>228</v>
      </c>
      <c r="FF2" s="79" t="s">
        <v>228</v>
      </c>
      <c r="FG2" s="79" t="s">
        <v>228</v>
      </c>
      <c r="FH2" s="79" t="s">
        <v>228</v>
      </c>
      <c r="FI2" s="79" t="s">
        <v>228</v>
      </c>
      <c r="FJ2" s="79" t="s">
        <v>228</v>
      </c>
      <c r="FK2" s="79" t="s">
        <v>228</v>
      </c>
      <c r="FL2" s="79" t="s">
        <v>228</v>
      </c>
      <c r="FM2" s="79" t="s">
        <v>228</v>
      </c>
      <c r="FN2" s="79" t="s">
        <v>228</v>
      </c>
      <c r="FO2" s="79" t="s">
        <v>228</v>
      </c>
      <c r="FP2" s="79" t="s">
        <v>228</v>
      </c>
      <c r="FQ2" s="79" t="s">
        <v>228</v>
      </c>
      <c r="FR2" s="79" t="s">
        <v>228</v>
      </c>
      <c r="FS2" s="79" t="s">
        <v>228</v>
      </c>
      <c r="FT2" s="79" t="s">
        <v>228</v>
      </c>
      <c r="FU2" s="79" t="s">
        <v>228</v>
      </c>
      <c r="FV2" s="79" t="s">
        <v>228</v>
      </c>
      <c r="FW2" s="79" t="s">
        <v>228</v>
      </c>
      <c r="FX2" s="79" t="s">
        <v>228</v>
      </c>
      <c r="FY2" s="79" t="s">
        <v>228</v>
      </c>
      <c r="FZ2" s="79" t="s">
        <v>228</v>
      </c>
      <c r="GA2" s="79" t="s">
        <v>228</v>
      </c>
      <c r="GB2" s="79" t="s">
        <v>228</v>
      </c>
      <c r="GC2" s="79" t="s">
        <v>228</v>
      </c>
      <c r="GD2" s="79" t="s">
        <v>228</v>
      </c>
      <c r="GE2" s="79" t="s">
        <v>228</v>
      </c>
      <c r="GF2" s="79" t="s">
        <v>228</v>
      </c>
      <c r="GG2" s="79" t="s">
        <v>228</v>
      </c>
      <c r="GH2" s="79" t="s">
        <v>228</v>
      </c>
      <c r="GI2" s="79" t="s">
        <v>228</v>
      </c>
      <c r="GJ2" s="79" t="s">
        <v>228</v>
      </c>
      <c r="GK2" s="79" t="s">
        <v>228</v>
      </c>
      <c r="GL2" s="79" t="s">
        <v>228</v>
      </c>
      <c r="GM2" s="79" t="s">
        <v>228</v>
      </c>
      <c r="GN2" s="79" t="s">
        <v>228</v>
      </c>
      <c r="GO2" s="79" t="s">
        <v>228</v>
      </c>
      <c r="GP2" s="79" t="s">
        <v>228</v>
      </c>
      <c r="GQ2" s="79" t="s">
        <v>228</v>
      </c>
      <c r="GR2" s="79" t="s">
        <v>228</v>
      </c>
      <c r="GS2" s="79" t="s">
        <v>228</v>
      </c>
      <c r="GT2" s="79" t="s">
        <v>228</v>
      </c>
      <c r="GU2" s="79" t="s">
        <v>228</v>
      </c>
      <c r="GV2" s="79" t="s">
        <v>228</v>
      </c>
      <c r="GW2" s="79" t="s">
        <v>228</v>
      </c>
      <c r="GZ2" s="79" t="s">
        <v>228</v>
      </c>
      <c r="HA2" s="79" t="s">
        <v>228</v>
      </c>
      <c r="HB2" s="79" t="s">
        <v>228</v>
      </c>
      <c r="HC2" s="79" t="s">
        <v>228</v>
      </c>
      <c r="HD2" s="79" t="s">
        <v>228</v>
      </c>
      <c r="HE2" s="79" t="s">
        <v>228</v>
      </c>
      <c r="HF2" s="79" t="s">
        <v>228</v>
      </c>
      <c r="HG2" s="79" t="s">
        <v>228</v>
      </c>
      <c r="HH2" s="79" t="s">
        <v>228</v>
      </c>
      <c r="HI2" s="79" t="s">
        <v>228</v>
      </c>
      <c r="HJ2" s="79" t="s">
        <v>228</v>
      </c>
      <c r="HK2" s="79" t="s">
        <v>228</v>
      </c>
      <c r="HL2" s="79" t="s">
        <v>228</v>
      </c>
      <c r="HM2" s="79" t="s">
        <v>228</v>
      </c>
      <c r="HN2" s="79" t="s">
        <v>228</v>
      </c>
      <c r="HO2" s="79" t="s">
        <v>228</v>
      </c>
      <c r="HP2" s="79" t="s">
        <v>228</v>
      </c>
      <c r="HQ2" s="79" t="s">
        <v>228</v>
      </c>
      <c r="HR2" s="79" t="s">
        <v>228</v>
      </c>
    </row>
    <row r="3" customHeight="1" spans="1:226">
      <c r="A3" s="85">
        <v>45026.444000162</v>
      </c>
      <c r="B3" s="79" t="s">
        <v>225</v>
      </c>
      <c r="C3" s="79" t="s">
        <v>229</v>
      </c>
      <c r="D3" s="86">
        <v>45016</v>
      </c>
      <c r="E3" s="79" t="s">
        <v>227</v>
      </c>
      <c r="F3" s="79" t="s">
        <v>228</v>
      </c>
      <c r="G3" s="79" t="s">
        <v>228</v>
      </c>
      <c r="H3" s="79" t="s">
        <v>228</v>
      </c>
      <c r="I3" s="79" t="s">
        <v>228</v>
      </c>
      <c r="J3" s="79" t="s">
        <v>228</v>
      </c>
      <c r="K3" s="79" t="s">
        <v>228</v>
      </c>
      <c r="L3" s="79" t="s">
        <v>228</v>
      </c>
      <c r="M3" s="79" t="s">
        <v>228</v>
      </c>
      <c r="N3" s="79" t="s">
        <v>228</v>
      </c>
      <c r="O3" s="79" t="s">
        <v>228</v>
      </c>
      <c r="P3" s="79" t="s">
        <v>228</v>
      </c>
      <c r="Q3" s="79" t="s">
        <v>228</v>
      </c>
      <c r="R3" s="79" t="s">
        <v>228</v>
      </c>
      <c r="S3" s="79" t="s">
        <v>228</v>
      </c>
      <c r="T3" s="79" t="s">
        <v>228</v>
      </c>
      <c r="U3" s="79" t="s">
        <v>228</v>
      </c>
      <c r="V3" s="79" t="s">
        <v>228</v>
      </c>
      <c r="W3" s="79" t="s">
        <v>228</v>
      </c>
      <c r="X3" s="79" t="s">
        <v>228</v>
      </c>
      <c r="Y3" s="79" t="s">
        <v>228</v>
      </c>
      <c r="Z3" s="79" t="s">
        <v>228</v>
      </c>
      <c r="AA3" s="79" t="s">
        <v>228</v>
      </c>
      <c r="AB3" s="79" t="s">
        <v>228</v>
      </c>
      <c r="AC3" s="79" t="s">
        <v>228</v>
      </c>
      <c r="AD3" s="79" t="s">
        <v>228</v>
      </c>
      <c r="AE3" s="79" t="s">
        <v>228</v>
      </c>
      <c r="AF3" s="79" t="s">
        <v>228</v>
      </c>
      <c r="AG3" s="79" t="s">
        <v>228</v>
      </c>
      <c r="AH3" s="79" t="s">
        <v>228</v>
      </c>
      <c r="AI3" s="79" t="s">
        <v>228</v>
      </c>
      <c r="AJ3" s="79" t="s">
        <v>228</v>
      </c>
      <c r="AK3" s="79" t="s">
        <v>228</v>
      </c>
      <c r="AL3" s="79" t="s">
        <v>228</v>
      </c>
      <c r="AM3" s="79" t="s">
        <v>228</v>
      </c>
      <c r="AN3" s="79" t="s">
        <v>228</v>
      </c>
      <c r="AO3" s="79" t="s">
        <v>228</v>
      </c>
      <c r="AP3" s="79" t="s">
        <v>228</v>
      </c>
      <c r="AQ3" s="79" t="s">
        <v>228</v>
      </c>
      <c r="AR3" s="79" t="s">
        <v>228</v>
      </c>
      <c r="AS3" s="79" t="s">
        <v>228</v>
      </c>
      <c r="AT3" s="79" t="s">
        <v>228</v>
      </c>
      <c r="AU3" s="79" t="s">
        <v>228</v>
      </c>
      <c r="AV3" s="79" t="s">
        <v>228</v>
      </c>
      <c r="AW3" s="79" t="s">
        <v>228</v>
      </c>
      <c r="AX3" s="79" t="s">
        <v>228</v>
      </c>
      <c r="AY3" s="79" t="s">
        <v>228</v>
      </c>
      <c r="AZ3" s="79" t="s">
        <v>228</v>
      </c>
      <c r="BA3" s="79" t="s">
        <v>228</v>
      </c>
      <c r="BB3" s="79" t="s">
        <v>228</v>
      </c>
      <c r="BC3" s="79" t="s">
        <v>228</v>
      </c>
      <c r="BD3" s="79" t="s">
        <v>228</v>
      </c>
      <c r="BE3" s="79" t="s">
        <v>228</v>
      </c>
      <c r="BF3" s="79" t="s">
        <v>228</v>
      </c>
      <c r="BG3" s="79" t="s">
        <v>228</v>
      </c>
      <c r="BH3" s="79" t="s">
        <v>228</v>
      </c>
      <c r="BI3" s="79" t="s">
        <v>228</v>
      </c>
      <c r="BJ3" s="79" t="s">
        <v>228</v>
      </c>
      <c r="BK3" s="79" t="s">
        <v>228</v>
      </c>
      <c r="BL3" s="79" t="s">
        <v>228</v>
      </c>
      <c r="BM3" s="79" t="s">
        <v>228</v>
      </c>
      <c r="BN3" s="79" t="s">
        <v>228</v>
      </c>
      <c r="BO3" s="79" t="s">
        <v>228</v>
      </c>
      <c r="BP3" s="79" t="s">
        <v>228</v>
      </c>
      <c r="BQ3" s="79" t="s">
        <v>228</v>
      </c>
      <c r="BR3" s="79" t="s">
        <v>228</v>
      </c>
      <c r="BS3" s="79" t="s">
        <v>228</v>
      </c>
      <c r="BT3" s="79" t="s">
        <v>228</v>
      </c>
      <c r="BU3" s="79" t="s">
        <v>228</v>
      </c>
      <c r="BV3" s="79" t="s">
        <v>228</v>
      </c>
      <c r="BW3" s="79" t="s">
        <v>228</v>
      </c>
      <c r="BX3" s="79" t="s">
        <v>228</v>
      </c>
      <c r="BY3" s="79" t="s">
        <v>228</v>
      </c>
      <c r="BZ3" s="79" t="s">
        <v>228</v>
      </c>
      <c r="CA3" s="79" t="s">
        <v>228</v>
      </c>
      <c r="CB3" s="79" t="s">
        <v>228</v>
      </c>
      <c r="CC3" s="79" t="s">
        <v>228</v>
      </c>
      <c r="CD3" s="79" t="s">
        <v>228</v>
      </c>
      <c r="CE3" s="79" t="s">
        <v>228</v>
      </c>
      <c r="CF3" s="79" t="s">
        <v>228</v>
      </c>
      <c r="CG3" s="79" t="s">
        <v>228</v>
      </c>
      <c r="CH3" s="79" t="s">
        <v>228</v>
      </c>
      <c r="CI3" s="79" t="s">
        <v>228</v>
      </c>
      <c r="CJ3" s="79" t="s">
        <v>228</v>
      </c>
      <c r="CK3" s="79" t="s">
        <v>228</v>
      </c>
      <c r="CL3" s="79" t="s">
        <v>228</v>
      </c>
      <c r="CM3" s="79" t="s">
        <v>228</v>
      </c>
      <c r="CN3" s="79" t="s">
        <v>228</v>
      </c>
      <c r="CO3" s="79" t="s">
        <v>228</v>
      </c>
      <c r="CP3" s="79" t="s">
        <v>228</v>
      </c>
      <c r="CQ3" s="79" t="s">
        <v>228</v>
      </c>
      <c r="CR3" s="79" t="s">
        <v>228</v>
      </c>
      <c r="CS3" s="79" t="s">
        <v>228</v>
      </c>
      <c r="CT3" s="79" t="s">
        <v>228</v>
      </c>
      <c r="CU3" s="79" t="s">
        <v>228</v>
      </c>
      <c r="CV3" s="79" t="s">
        <v>228</v>
      </c>
      <c r="CW3" s="79" t="s">
        <v>228</v>
      </c>
      <c r="CX3" s="79" t="s">
        <v>228</v>
      </c>
      <c r="CY3" s="79" t="s">
        <v>228</v>
      </c>
      <c r="CZ3" s="79" t="s">
        <v>228</v>
      </c>
      <c r="DA3" s="79" t="s">
        <v>228</v>
      </c>
      <c r="DB3" s="79" t="s">
        <v>228</v>
      </c>
      <c r="DC3" s="79" t="s">
        <v>228</v>
      </c>
      <c r="DD3" s="79" t="s">
        <v>228</v>
      </c>
      <c r="DE3" s="79" t="s">
        <v>228</v>
      </c>
      <c r="DF3" s="79" t="s">
        <v>228</v>
      </c>
      <c r="DG3" s="79" t="s">
        <v>228</v>
      </c>
      <c r="DH3" s="79" t="s">
        <v>228</v>
      </c>
      <c r="DI3" s="79" t="s">
        <v>228</v>
      </c>
      <c r="DJ3" s="79" t="s">
        <v>228</v>
      </c>
      <c r="DK3" s="79" t="s">
        <v>228</v>
      </c>
      <c r="DL3" s="79" t="s">
        <v>228</v>
      </c>
      <c r="DM3" s="79" t="s">
        <v>228</v>
      </c>
      <c r="DN3" s="79" t="s">
        <v>228</v>
      </c>
      <c r="DO3" s="79" t="s">
        <v>228</v>
      </c>
      <c r="DP3" s="79" t="s">
        <v>228</v>
      </c>
      <c r="DQ3" s="79" t="s">
        <v>228</v>
      </c>
      <c r="DR3" s="79" t="s">
        <v>228</v>
      </c>
      <c r="DS3" s="79" t="s">
        <v>228</v>
      </c>
      <c r="DT3" s="79" t="s">
        <v>228</v>
      </c>
      <c r="DU3" s="79" t="s">
        <v>228</v>
      </c>
      <c r="DV3" s="79" t="s">
        <v>228</v>
      </c>
      <c r="DW3" s="79" t="s">
        <v>228</v>
      </c>
      <c r="DX3" s="79" t="s">
        <v>228</v>
      </c>
      <c r="DY3" s="79" t="s">
        <v>228</v>
      </c>
      <c r="DZ3" s="79" t="s">
        <v>228</v>
      </c>
      <c r="EA3" s="79" t="s">
        <v>228</v>
      </c>
      <c r="EB3" s="79" t="s">
        <v>228</v>
      </c>
      <c r="EC3" s="79" t="s">
        <v>228</v>
      </c>
      <c r="ED3" s="79" t="s">
        <v>228</v>
      </c>
      <c r="EE3" s="79" t="s">
        <v>228</v>
      </c>
      <c r="EF3" s="79" t="s">
        <v>228</v>
      </c>
      <c r="EG3" s="79" t="s">
        <v>228</v>
      </c>
      <c r="EH3" s="79" t="s">
        <v>228</v>
      </c>
      <c r="EI3" s="79" t="s">
        <v>228</v>
      </c>
      <c r="EJ3" s="79" t="s">
        <v>228</v>
      </c>
      <c r="EK3" s="79" t="s">
        <v>228</v>
      </c>
      <c r="EL3" s="79" t="s">
        <v>228</v>
      </c>
      <c r="EM3" s="79" t="s">
        <v>228</v>
      </c>
      <c r="EN3" s="79" t="s">
        <v>228</v>
      </c>
      <c r="EO3" s="79" t="s">
        <v>228</v>
      </c>
      <c r="EP3" s="79" t="s">
        <v>228</v>
      </c>
      <c r="EQ3" s="79" t="s">
        <v>228</v>
      </c>
      <c r="ER3" s="79" t="s">
        <v>228</v>
      </c>
      <c r="ES3" s="79" t="s">
        <v>228</v>
      </c>
      <c r="ET3" s="79" t="s">
        <v>228</v>
      </c>
      <c r="EU3" s="79" t="s">
        <v>228</v>
      </c>
      <c r="EV3" s="79" t="s">
        <v>228</v>
      </c>
      <c r="EW3" s="79" t="s">
        <v>228</v>
      </c>
      <c r="EX3" s="79" t="s">
        <v>228</v>
      </c>
      <c r="EY3" s="79" t="s">
        <v>228</v>
      </c>
      <c r="EZ3" s="79" t="s">
        <v>228</v>
      </c>
      <c r="FA3" s="79" t="s">
        <v>228</v>
      </c>
      <c r="FB3" s="79" t="s">
        <v>228</v>
      </c>
      <c r="FC3" s="79" t="s">
        <v>228</v>
      </c>
      <c r="FD3" s="79" t="s">
        <v>228</v>
      </c>
      <c r="FE3" s="79" t="s">
        <v>228</v>
      </c>
      <c r="FF3" s="79" t="s">
        <v>228</v>
      </c>
      <c r="FG3" s="79" t="s">
        <v>228</v>
      </c>
      <c r="FH3" s="79" t="s">
        <v>228</v>
      </c>
      <c r="FI3" s="79" t="s">
        <v>228</v>
      </c>
      <c r="FJ3" s="79" t="s">
        <v>228</v>
      </c>
      <c r="FK3" s="79" t="s">
        <v>228</v>
      </c>
      <c r="FL3" s="79" t="s">
        <v>228</v>
      </c>
      <c r="FM3" s="79" t="s">
        <v>228</v>
      </c>
      <c r="FN3" s="79" t="s">
        <v>228</v>
      </c>
      <c r="FO3" s="79" t="s">
        <v>228</v>
      </c>
      <c r="FP3" s="79" t="s">
        <v>228</v>
      </c>
      <c r="FQ3" s="79" t="s">
        <v>228</v>
      </c>
      <c r="FR3" s="79" t="s">
        <v>228</v>
      </c>
      <c r="FS3" s="79" t="s">
        <v>228</v>
      </c>
      <c r="FT3" s="79" t="s">
        <v>228</v>
      </c>
      <c r="FU3" s="79" t="s">
        <v>228</v>
      </c>
      <c r="FV3" s="79" t="s">
        <v>228</v>
      </c>
      <c r="FW3" s="79" t="s">
        <v>228</v>
      </c>
      <c r="FX3" s="79" t="s">
        <v>228</v>
      </c>
      <c r="FY3" s="79" t="s">
        <v>228</v>
      </c>
      <c r="FZ3" s="79" t="s">
        <v>228</v>
      </c>
      <c r="GA3" s="79" t="s">
        <v>228</v>
      </c>
      <c r="GB3" s="79" t="s">
        <v>228</v>
      </c>
      <c r="GC3" s="79" t="s">
        <v>228</v>
      </c>
      <c r="GD3" s="79" t="s">
        <v>228</v>
      </c>
      <c r="GE3" s="79" t="s">
        <v>228</v>
      </c>
      <c r="GF3" s="79" t="s">
        <v>228</v>
      </c>
      <c r="GG3" s="79" t="s">
        <v>228</v>
      </c>
      <c r="GH3" s="79" t="s">
        <v>228</v>
      </c>
      <c r="GI3" s="79" t="s">
        <v>230</v>
      </c>
      <c r="GJ3" s="79" t="s">
        <v>228</v>
      </c>
      <c r="GK3" s="79" t="s">
        <v>228</v>
      </c>
      <c r="GL3" s="79" t="s">
        <v>228</v>
      </c>
      <c r="GM3" s="79" t="s">
        <v>228</v>
      </c>
      <c r="GN3" s="79" t="s">
        <v>228</v>
      </c>
      <c r="GO3" s="79" t="s">
        <v>228</v>
      </c>
      <c r="GP3" s="79" t="s">
        <v>228</v>
      </c>
      <c r="GQ3" s="79" t="s">
        <v>228</v>
      </c>
      <c r="GR3" s="79" t="s">
        <v>228</v>
      </c>
      <c r="GS3" s="79" t="s">
        <v>228</v>
      </c>
      <c r="GT3" s="79" t="s">
        <v>228</v>
      </c>
      <c r="GU3" s="79" t="s">
        <v>228</v>
      </c>
      <c r="GV3" s="79" t="s">
        <v>228</v>
      </c>
      <c r="GW3" s="79" t="s">
        <v>228</v>
      </c>
      <c r="GZ3" s="79" t="s">
        <v>228</v>
      </c>
      <c r="HA3" s="79" t="s">
        <v>228</v>
      </c>
      <c r="HB3" s="79" t="s">
        <v>228</v>
      </c>
      <c r="HC3" s="79" t="s">
        <v>228</v>
      </c>
      <c r="HD3" s="79" t="s">
        <v>228</v>
      </c>
      <c r="HE3" s="79" t="s">
        <v>228</v>
      </c>
      <c r="HF3" s="79" t="s">
        <v>228</v>
      </c>
      <c r="HG3" s="79" t="s">
        <v>228</v>
      </c>
      <c r="HH3" s="79" t="s">
        <v>228</v>
      </c>
      <c r="HI3" s="79" t="s">
        <v>228</v>
      </c>
      <c r="HJ3" s="79" t="s">
        <v>228</v>
      </c>
      <c r="HK3" s="79" t="s">
        <v>228</v>
      </c>
      <c r="HL3" s="79" t="s">
        <v>228</v>
      </c>
      <c r="HM3" s="79" t="s">
        <v>228</v>
      </c>
      <c r="HN3" s="79" t="s">
        <v>228</v>
      </c>
      <c r="HO3" s="79" t="s">
        <v>228</v>
      </c>
      <c r="HP3" s="79" t="s">
        <v>228</v>
      </c>
      <c r="HQ3" s="79" t="s">
        <v>228</v>
      </c>
      <c r="HR3" s="79" t="s">
        <v>228</v>
      </c>
    </row>
    <row r="4" customHeight="1" spans="1:226">
      <c r="A4" s="85">
        <v>45033.7481278009</v>
      </c>
      <c r="B4" s="79" t="s">
        <v>231</v>
      </c>
      <c r="C4" s="79" t="s">
        <v>226</v>
      </c>
      <c r="D4" s="86">
        <v>45033</v>
      </c>
      <c r="E4" s="79" t="s">
        <v>227</v>
      </c>
      <c r="F4" s="79" t="s">
        <v>228</v>
      </c>
      <c r="G4" s="79" t="s">
        <v>228</v>
      </c>
      <c r="H4" s="79" t="s">
        <v>228</v>
      </c>
      <c r="I4" s="79" t="s">
        <v>228</v>
      </c>
      <c r="J4" s="79" t="s">
        <v>228</v>
      </c>
      <c r="K4" s="79" t="s">
        <v>228</v>
      </c>
      <c r="L4" s="79" t="s">
        <v>228</v>
      </c>
      <c r="M4" s="79" t="s">
        <v>228</v>
      </c>
      <c r="N4" s="79" t="s">
        <v>228</v>
      </c>
      <c r="O4" s="79" t="s">
        <v>228</v>
      </c>
      <c r="P4" s="79" t="s">
        <v>228</v>
      </c>
      <c r="Q4" s="79" t="s">
        <v>228</v>
      </c>
      <c r="R4" s="79" t="s">
        <v>228</v>
      </c>
      <c r="S4" s="79" t="s">
        <v>228</v>
      </c>
      <c r="T4" s="79" t="s">
        <v>228</v>
      </c>
      <c r="U4" s="79" t="s">
        <v>228</v>
      </c>
      <c r="V4" s="79" t="s">
        <v>228</v>
      </c>
      <c r="W4" s="79" t="s">
        <v>228</v>
      </c>
      <c r="X4" s="79" t="s">
        <v>228</v>
      </c>
      <c r="Y4" s="79" t="s">
        <v>228</v>
      </c>
      <c r="Z4" s="79" t="s">
        <v>228</v>
      </c>
      <c r="AA4" s="79" t="s">
        <v>228</v>
      </c>
      <c r="AB4" s="79" t="s">
        <v>228</v>
      </c>
      <c r="AC4" s="79" t="s">
        <v>228</v>
      </c>
      <c r="AD4" s="79" t="s">
        <v>228</v>
      </c>
      <c r="AE4" s="79" t="s">
        <v>228</v>
      </c>
      <c r="AF4" s="79" t="s">
        <v>228</v>
      </c>
      <c r="AG4" s="79" t="s">
        <v>228</v>
      </c>
      <c r="AH4" s="79" t="s">
        <v>228</v>
      </c>
      <c r="AI4" s="79" t="s">
        <v>228</v>
      </c>
      <c r="AJ4" s="79" t="s">
        <v>228</v>
      </c>
      <c r="AK4" s="79" t="s">
        <v>228</v>
      </c>
      <c r="AL4" s="79" t="s">
        <v>228</v>
      </c>
      <c r="AM4" s="79" t="s">
        <v>228</v>
      </c>
      <c r="AN4" s="79" t="s">
        <v>228</v>
      </c>
      <c r="AO4" s="79" t="s">
        <v>228</v>
      </c>
      <c r="AP4" s="79" t="s">
        <v>228</v>
      </c>
      <c r="AQ4" s="79" t="s">
        <v>228</v>
      </c>
      <c r="AR4" s="79" t="s">
        <v>228</v>
      </c>
      <c r="AS4" s="79" t="s">
        <v>228</v>
      </c>
      <c r="AT4" s="79" t="s">
        <v>228</v>
      </c>
      <c r="AU4" s="79" t="s">
        <v>228</v>
      </c>
      <c r="AV4" s="79" t="s">
        <v>228</v>
      </c>
      <c r="AW4" s="79" t="s">
        <v>228</v>
      </c>
      <c r="AX4" s="79" t="s">
        <v>228</v>
      </c>
      <c r="AY4" s="79" t="s">
        <v>228</v>
      </c>
      <c r="AZ4" s="79" t="s">
        <v>228</v>
      </c>
      <c r="BA4" s="79" t="s">
        <v>228</v>
      </c>
      <c r="BB4" s="79" t="s">
        <v>228</v>
      </c>
      <c r="BC4" s="79" t="s">
        <v>228</v>
      </c>
      <c r="BD4" s="79" t="s">
        <v>228</v>
      </c>
      <c r="BE4" s="79" t="s">
        <v>228</v>
      </c>
      <c r="BF4" s="79" t="s">
        <v>228</v>
      </c>
      <c r="BG4" s="79" t="s">
        <v>228</v>
      </c>
      <c r="BH4" s="79" t="s">
        <v>228</v>
      </c>
      <c r="BI4" s="79" t="s">
        <v>228</v>
      </c>
      <c r="BJ4" s="79" t="s">
        <v>228</v>
      </c>
      <c r="BK4" s="79" t="s">
        <v>228</v>
      </c>
      <c r="BL4" s="79" t="s">
        <v>228</v>
      </c>
      <c r="BM4" s="79" t="s">
        <v>228</v>
      </c>
      <c r="BN4" s="79" t="s">
        <v>228</v>
      </c>
      <c r="BO4" s="79" t="s">
        <v>228</v>
      </c>
      <c r="BP4" s="79" t="s">
        <v>228</v>
      </c>
      <c r="BQ4" s="79" t="s">
        <v>228</v>
      </c>
      <c r="BR4" s="79" t="s">
        <v>228</v>
      </c>
      <c r="BS4" s="79" t="s">
        <v>228</v>
      </c>
      <c r="BT4" s="79" t="s">
        <v>228</v>
      </c>
      <c r="BU4" s="79" t="s">
        <v>228</v>
      </c>
      <c r="BV4" s="79" t="s">
        <v>228</v>
      </c>
      <c r="BW4" s="79" t="s">
        <v>228</v>
      </c>
      <c r="BX4" s="79" t="s">
        <v>228</v>
      </c>
      <c r="BY4" s="79" t="s">
        <v>228</v>
      </c>
      <c r="BZ4" s="79" t="s">
        <v>228</v>
      </c>
      <c r="CA4" s="79" t="s">
        <v>228</v>
      </c>
      <c r="CB4" s="79" t="s">
        <v>228</v>
      </c>
      <c r="CC4" s="79" t="s">
        <v>228</v>
      </c>
      <c r="CD4" s="79" t="s">
        <v>228</v>
      </c>
      <c r="CE4" s="79" t="s">
        <v>228</v>
      </c>
      <c r="CF4" s="79" t="s">
        <v>228</v>
      </c>
      <c r="CG4" s="79" t="s">
        <v>228</v>
      </c>
      <c r="CH4" s="79" t="s">
        <v>228</v>
      </c>
      <c r="CI4" s="79" t="s">
        <v>228</v>
      </c>
      <c r="CJ4" s="79" t="s">
        <v>228</v>
      </c>
      <c r="CK4" s="79" t="s">
        <v>228</v>
      </c>
      <c r="CL4" s="79" t="s">
        <v>228</v>
      </c>
      <c r="CM4" s="79" t="s">
        <v>228</v>
      </c>
      <c r="CN4" s="79" t="s">
        <v>228</v>
      </c>
      <c r="CO4" s="79" t="s">
        <v>228</v>
      </c>
      <c r="CP4" s="79" t="s">
        <v>228</v>
      </c>
      <c r="CQ4" s="79" t="s">
        <v>228</v>
      </c>
      <c r="CR4" s="79" t="s">
        <v>228</v>
      </c>
      <c r="CS4" s="79" t="s">
        <v>228</v>
      </c>
      <c r="CT4" s="79" t="s">
        <v>228</v>
      </c>
      <c r="CU4" s="79" t="s">
        <v>228</v>
      </c>
      <c r="CV4" s="79" t="s">
        <v>228</v>
      </c>
      <c r="CW4" s="79" t="s">
        <v>228</v>
      </c>
      <c r="CX4" s="79" t="s">
        <v>228</v>
      </c>
      <c r="CY4" s="79" t="s">
        <v>228</v>
      </c>
      <c r="CZ4" s="79" t="s">
        <v>228</v>
      </c>
      <c r="DA4" s="79" t="s">
        <v>228</v>
      </c>
      <c r="DB4" s="79" t="s">
        <v>228</v>
      </c>
      <c r="DC4" s="79" t="s">
        <v>228</v>
      </c>
      <c r="DD4" s="79" t="s">
        <v>228</v>
      </c>
      <c r="DE4" s="79" t="s">
        <v>228</v>
      </c>
      <c r="DF4" s="79" t="s">
        <v>228</v>
      </c>
      <c r="DG4" s="79" t="s">
        <v>228</v>
      </c>
      <c r="DH4" s="79" t="s">
        <v>228</v>
      </c>
      <c r="DI4" s="79" t="s">
        <v>228</v>
      </c>
      <c r="DJ4" s="79" t="s">
        <v>228</v>
      </c>
      <c r="DK4" s="79" t="s">
        <v>228</v>
      </c>
      <c r="DL4" s="79" t="s">
        <v>228</v>
      </c>
      <c r="DM4" s="79" t="s">
        <v>228</v>
      </c>
      <c r="DN4" s="79" t="s">
        <v>228</v>
      </c>
      <c r="DO4" s="79" t="s">
        <v>228</v>
      </c>
      <c r="DP4" s="79" t="s">
        <v>228</v>
      </c>
      <c r="DQ4" s="79" t="s">
        <v>228</v>
      </c>
      <c r="DR4" s="79" t="s">
        <v>228</v>
      </c>
      <c r="DS4" s="79" t="s">
        <v>228</v>
      </c>
      <c r="DT4" s="79" t="s">
        <v>228</v>
      </c>
      <c r="DU4" s="79" t="s">
        <v>228</v>
      </c>
      <c r="DV4" s="79" t="s">
        <v>228</v>
      </c>
      <c r="DW4" s="79" t="s">
        <v>228</v>
      </c>
      <c r="DX4" s="79" t="s">
        <v>228</v>
      </c>
      <c r="DY4" s="79" t="s">
        <v>228</v>
      </c>
      <c r="DZ4" s="79" t="s">
        <v>228</v>
      </c>
      <c r="EA4" s="79" t="s">
        <v>228</v>
      </c>
      <c r="EB4" s="79" t="s">
        <v>228</v>
      </c>
      <c r="EC4" s="79" t="s">
        <v>228</v>
      </c>
      <c r="ED4" s="79" t="s">
        <v>228</v>
      </c>
      <c r="EE4" s="79" t="s">
        <v>228</v>
      </c>
      <c r="EF4" s="79" t="s">
        <v>228</v>
      </c>
      <c r="EG4" s="79" t="s">
        <v>228</v>
      </c>
      <c r="EH4" s="79" t="s">
        <v>228</v>
      </c>
      <c r="EI4" s="79" t="s">
        <v>228</v>
      </c>
      <c r="EJ4" s="79" t="s">
        <v>228</v>
      </c>
      <c r="EK4" s="79" t="s">
        <v>228</v>
      </c>
      <c r="EL4" s="79" t="s">
        <v>228</v>
      </c>
      <c r="EM4" s="79" t="s">
        <v>228</v>
      </c>
      <c r="EN4" s="79" t="s">
        <v>228</v>
      </c>
      <c r="EO4" s="79" t="s">
        <v>228</v>
      </c>
      <c r="EP4" s="79" t="s">
        <v>228</v>
      </c>
      <c r="EQ4" s="79" t="s">
        <v>228</v>
      </c>
      <c r="ER4" s="79" t="s">
        <v>228</v>
      </c>
      <c r="ES4" s="79" t="s">
        <v>228</v>
      </c>
      <c r="ET4" s="79" t="s">
        <v>228</v>
      </c>
      <c r="EU4" s="79" t="s">
        <v>228</v>
      </c>
      <c r="EV4" s="79" t="s">
        <v>228</v>
      </c>
      <c r="EW4" s="79" t="s">
        <v>228</v>
      </c>
      <c r="EX4" s="79" t="s">
        <v>228</v>
      </c>
      <c r="EY4" s="79" t="s">
        <v>228</v>
      </c>
      <c r="EZ4" s="79" t="s">
        <v>228</v>
      </c>
      <c r="FA4" s="79" t="s">
        <v>228</v>
      </c>
      <c r="FB4" s="79" t="s">
        <v>228</v>
      </c>
      <c r="FC4" s="79" t="s">
        <v>228</v>
      </c>
      <c r="FD4" s="79" t="s">
        <v>228</v>
      </c>
      <c r="FE4" s="79" t="s">
        <v>228</v>
      </c>
      <c r="FF4" s="79" t="s">
        <v>228</v>
      </c>
      <c r="FG4" s="79" t="s">
        <v>228</v>
      </c>
      <c r="FH4" s="79" t="s">
        <v>228</v>
      </c>
      <c r="FI4" s="79" t="s">
        <v>228</v>
      </c>
      <c r="FJ4" s="79" t="s">
        <v>228</v>
      </c>
      <c r="FK4" s="79" t="s">
        <v>228</v>
      </c>
      <c r="FL4" s="79" t="s">
        <v>228</v>
      </c>
      <c r="FM4" s="79" t="s">
        <v>228</v>
      </c>
      <c r="FN4" s="79" t="s">
        <v>228</v>
      </c>
      <c r="FO4" s="79" t="s">
        <v>228</v>
      </c>
      <c r="FP4" s="79" t="s">
        <v>228</v>
      </c>
      <c r="FQ4" s="79" t="s">
        <v>228</v>
      </c>
      <c r="FR4" s="79" t="s">
        <v>228</v>
      </c>
      <c r="FS4" s="79" t="s">
        <v>228</v>
      </c>
      <c r="FT4" s="79" t="s">
        <v>228</v>
      </c>
      <c r="FU4" s="79" t="s">
        <v>228</v>
      </c>
      <c r="FV4" s="79" t="s">
        <v>228</v>
      </c>
      <c r="FW4" s="79" t="s">
        <v>228</v>
      </c>
      <c r="FX4" s="79" t="s">
        <v>228</v>
      </c>
      <c r="FY4" s="79" t="s">
        <v>228</v>
      </c>
      <c r="FZ4" s="79" t="s">
        <v>228</v>
      </c>
      <c r="GA4" s="79" t="s">
        <v>228</v>
      </c>
      <c r="GB4" s="79" t="s">
        <v>228</v>
      </c>
      <c r="GC4" s="79" t="s">
        <v>228</v>
      </c>
      <c r="GD4" s="79" t="s">
        <v>228</v>
      </c>
      <c r="GE4" s="79" t="s">
        <v>228</v>
      </c>
      <c r="GF4" s="79" t="s">
        <v>228</v>
      </c>
      <c r="GG4" s="79" t="s">
        <v>228</v>
      </c>
      <c r="GH4" s="79" t="s">
        <v>228</v>
      </c>
      <c r="GI4" s="79" t="s">
        <v>228</v>
      </c>
      <c r="GJ4" s="79" t="s">
        <v>228</v>
      </c>
      <c r="GK4" s="79" t="s">
        <v>228</v>
      </c>
      <c r="GL4" s="79" t="s">
        <v>228</v>
      </c>
      <c r="GM4" s="79" t="s">
        <v>228</v>
      </c>
      <c r="GN4" s="79" t="s">
        <v>228</v>
      </c>
      <c r="GO4" s="79" t="s">
        <v>228</v>
      </c>
      <c r="GP4" s="79" t="s">
        <v>228</v>
      </c>
      <c r="GQ4" s="79" t="s">
        <v>228</v>
      </c>
      <c r="GR4" s="79" t="s">
        <v>228</v>
      </c>
      <c r="GS4" s="79" t="s">
        <v>228</v>
      </c>
      <c r="GT4" s="79" t="s">
        <v>228</v>
      </c>
      <c r="GU4" s="79" t="s">
        <v>228</v>
      </c>
      <c r="GV4" s="79" t="s">
        <v>228</v>
      </c>
      <c r="GW4" s="79" t="s">
        <v>228</v>
      </c>
      <c r="GX4" s="79" t="s">
        <v>228</v>
      </c>
      <c r="GY4" s="79" t="s">
        <v>228</v>
      </c>
      <c r="GZ4" s="79" t="s">
        <v>228</v>
      </c>
      <c r="HA4" s="79" t="s">
        <v>228</v>
      </c>
      <c r="HB4" s="79" t="s">
        <v>228</v>
      </c>
      <c r="HC4" s="79" t="s">
        <v>228</v>
      </c>
      <c r="HD4" s="79" t="s">
        <v>228</v>
      </c>
      <c r="HE4" s="79" t="s">
        <v>228</v>
      </c>
      <c r="HF4" s="79" t="s">
        <v>228</v>
      </c>
      <c r="HG4" s="79" t="s">
        <v>228</v>
      </c>
      <c r="HH4" s="79" t="s">
        <v>228</v>
      </c>
      <c r="HI4" s="79" t="s">
        <v>228</v>
      </c>
      <c r="HJ4" s="79" t="s">
        <v>228</v>
      </c>
      <c r="HK4" s="79" t="s">
        <v>228</v>
      </c>
      <c r="HL4" s="79" t="s">
        <v>228</v>
      </c>
      <c r="HM4" s="79" t="s">
        <v>228</v>
      </c>
      <c r="HN4" s="79" t="s">
        <v>228</v>
      </c>
      <c r="HO4" s="79" t="s">
        <v>228</v>
      </c>
      <c r="HP4" s="79" t="s">
        <v>228</v>
      </c>
      <c r="HQ4" s="79" t="s">
        <v>228</v>
      </c>
      <c r="HR4" s="79" t="s">
        <v>228</v>
      </c>
    </row>
    <row r="5" customHeight="1" spans="1:226">
      <c r="A5" s="85">
        <v>45034.384370787</v>
      </c>
      <c r="B5" s="79" t="s">
        <v>225</v>
      </c>
      <c r="C5" s="79" t="s">
        <v>226</v>
      </c>
      <c r="D5" s="86">
        <v>44951</v>
      </c>
      <c r="E5" s="79" t="s">
        <v>227</v>
      </c>
      <c r="F5" s="79" t="s">
        <v>228</v>
      </c>
      <c r="G5" s="79" t="s">
        <v>228</v>
      </c>
      <c r="H5" s="79" t="s">
        <v>230</v>
      </c>
      <c r="I5" s="79" t="s">
        <v>230</v>
      </c>
      <c r="J5" s="79" t="s">
        <v>230</v>
      </c>
      <c r="K5" s="79" t="s">
        <v>230</v>
      </c>
      <c r="L5" s="79" t="s">
        <v>230</v>
      </c>
      <c r="M5" s="79" t="s">
        <v>230</v>
      </c>
      <c r="N5" s="79" t="s">
        <v>230</v>
      </c>
      <c r="O5" s="79" t="s">
        <v>230</v>
      </c>
      <c r="P5" s="79" t="s">
        <v>230</v>
      </c>
      <c r="Q5" s="79" t="s">
        <v>230</v>
      </c>
      <c r="R5" s="79" t="s">
        <v>230</v>
      </c>
      <c r="S5" s="79" t="s">
        <v>230</v>
      </c>
      <c r="T5" s="79" t="s">
        <v>230</v>
      </c>
      <c r="U5" s="79" t="s">
        <v>230</v>
      </c>
      <c r="V5" s="79" t="s">
        <v>230</v>
      </c>
      <c r="W5" s="79" t="s">
        <v>230</v>
      </c>
      <c r="X5" s="79" t="s">
        <v>230</v>
      </c>
      <c r="Y5" s="79" t="s">
        <v>230</v>
      </c>
      <c r="Z5" s="79" t="s">
        <v>230</v>
      </c>
      <c r="AA5" s="79" t="s">
        <v>230</v>
      </c>
      <c r="AB5" s="79" t="s">
        <v>230</v>
      </c>
      <c r="AC5" s="79" t="s">
        <v>230</v>
      </c>
      <c r="AD5" s="79" t="s">
        <v>230</v>
      </c>
      <c r="AE5" s="79" t="s">
        <v>230</v>
      </c>
      <c r="AF5" s="79" t="s">
        <v>230</v>
      </c>
      <c r="AG5" s="79" t="s">
        <v>230</v>
      </c>
      <c r="AH5" s="79" t="s">
        <v>230</v>
      </c>
      <c r="AI5" s="79" t="s">
        <v>230</v>
      </c>
      <c r="AJ5" s="79" t="s">
        <v>230</v>
      </c>
      <c r="AK5" s="79" t="s">
        <v>230</v>
      </c>
      <c r="AL5" s="79" t="s">
        <v>230</v>
      </c>
      <c r="AM5" s="79" t="s">
        <v>230</v>
      </c>
      <c r="AN5" s="79" t="s">
        <v>230</v>
      </c>
      <c r="AO5" s="79" t="s">
        <v>230</v>
      </c>
      <c r="AP5" s="79" t="s">
        <v>230</v>
      </c>
      <c r="AQ5" s="79" t="s">
        <v>230</v>
      </c>
      <c r="AR5" s="79" t="s">
        <v>230</v>
      </c>
      <c r="AS5" s="79" t="s">
        <v>230</v>
      </c>
      <c r="AT5" s="79" t="s">
        <v>230</v>
      </c>
      <c r="AU5" s="79" t="s">
        <v>230</v>
      </c>
      <c r="AV5" s="79" t="s">
        <v>230</v>
      </c>
      <c r="AW5" s="79" t="s">
        <v>230</v>
      </c>
      <c r="AX5" s="79" t="s">
        <v>230</v>
      </c>
      <c r="AY5" s="79" t="s">
        <v>230</v>
      </c>
      <c r="AZ5" s="79" t="s">
        <v>230</v>
      </c>
      <c r="BA5" s="79" t="s">
        <v>230</v>
      </c>
      <c r="BB5" s="79" t="s">
        <v>230</v>
      </c>
      <c r="BC5" s="79" t="s">
        <v>230</v>
      </c>
      <c r="BD5" s="79" t="s">
        <v>230</v>
      </c>
      <c r="BE5" s="79" t="s">
        <v>230</v>
      </c>
      <c r="BF5" s="79" t="s">
        <v>230</v>
      </c>
      <c r="BG5" s="79" t="s">
        <v>230</v>
      </c>
      <c r="BH5" s="79" t="s">
        <v>230</v>
      </c>
      <c r="BI5" s="79" t="s">
        <v>230</v>
      </c>
      <c r="BJ5" s="79" t="s">
        <v>230</v>
      </c>
      <c r="BK5" s="79" t="s">
        <v>230</v>
      </c>
      <c r="BL5" s="79" t="s">
        <v>230</v>
      </c>
      <c r="BM5" s="79" t="s">
        <v>230</v>
      </c>
      <c r="BN5" s="79" t="s">
        <v>230</v>
      </c>
      <c r="BO5" s="79" t="s">
        <v>230</v>
      </c>
      <c r="BP5" s="79" t="s">
        <v>230</v>
      </c>
      <c r="BQ5" s="79" t="s">
        <v>230</v>
      </c>
      <c r="BR5" s="79" t="s">
        <v>230</v>
      </c>
      <c r="BS5" s="79" t="s">
        <v>230</v>
      </c>
      <c r="BT5" s="79" t="s">
        <v>230</v>
      </c>
      <c r="BU5" s="79" t="s">
        <v>230</v>
      </c>
      <c r="BV5" s="79" t="s">
        <v>230</v>
      </c>
      <c r="BW5" s="79" t="s">
        <v>230</v>
      </c>
      <c r="BX5" s="79" t="s">
        <v>230</v>
      </c>
      <c r="BY5" s="79" t="s">
        <v>230</v>
      </c>
      <c r="BZ5" s="79" t="s">
        <v>230</v>
      </c>
      <c r="CA5" s="79" t="s">
        <v>230</v>
      </c>
      <c r="CB5" s="79" t="s">
        <v>230</v>
      </c>
      <c r="CC5" s="79" t="s">
        <v>230</v>
      </c>
      <c r="CD5" s="79" t="s">
        <v>230</v>
      </c>
      <c r="CE5" s="79" t="s">
        <v>230</v>
      </c>
      <c r="CF5" s="79" t="s">
        <v>230</v>
      </c>
      <c r="CG5" s="79" t="s">
        <v>230</v>
      </c>
      <c r="CH5" s="79" t="s">
        <v>230</v>
      </c>
      <c r="CI5" s="79" t="s">
        <v>230</v>
      </c>
      <c r="CJ5" s="79" t="s">
        <v>228</v>
      </c>
      <c r="CK5" s="79" t="s">
        <v>230</v>
      </c>
      <c r="CL5" s="79" t="s">
        <v>228</v>
      </c>
      <c r="CM5" s="79" t="s">
        <v>230</v>
      </c>
      <c r="CN5" s="79" t="s">
        <v>230</v>
      </c>
      <c r="CO5" s="79" t="s">
        <v>230</v>
      </c>
      <c r="CP5" s="79" t="s">
        <v>230</v>
      </c>
      <c r="CQ5" s="79" t="s">
        <v>230</v>
      </c>
      <c r="CR5" s="79" t="s">
        <v>230</v>
      </c>
      <c r="CS5" s="79" t="s">
        <v>230</v>
      </c>
      <c r="CT5" s="79" t="s">
        <v>230</v>
      </c>
      <c r="CU5" s="79" t="s">
        <v>230</v>
      </c>
      <c r="CV5" s="79" t="s">
        <v>230</v>
      </c>
      <c r="CW5" s="79" t="s">
        <v>230</v>
      </c>
      <c r="CX5" s="79" t="s">
        <v>230</v>
      </c>
      <c r="CY5" s="79" t="s">
        <v>230</v>
      </c>
      <c r="CZ5" s="79" t="s">
        <v>230</v>
      </c>
      <c r="DA5" s="79" t="s">
        <v>230</v>
      </c>
      <c r="DB5" s="79" t="s">
        <v>230</v>
      </c>
      <c r="DC5" s="79" t="s">
        <v>230</v>
      </c>
      <c r="DD5" s="79" t="s">
        <v>230</v>
      </c>
      <c r="DE5" s="79" t="s">
        <v>230</v>
      </c>
      <c r="DF5" s="79" t="s">
        <v>230</v>
      </c>
      <c r="DG5" s="79" t="s">
        <v>230</v>
      </c>
      <c r="DH5" s="79" t="s">
        <v>230</v>
      </c>
      <c r="DI5" s="79" t="s">
        <v>230</v>
      </c>
      <c r="DJ5" s="79" t="s">
        <v>230</v>
      </c>
      <c r="DK5" s="79" t="s">
        <v>230</v>
      </c>
      <c r="DL5" s="79" t="s">
        <v>230</v>
      </c>
      <c r="DM5" s="79" t="s">
        <v>230</v>
      </c>
      <c r="DN5" s="79" t="s">
        <v>230</v>
      </c>
      <c r="DO5" s="79" t="s">
        <v>230</v>
      </c>
      <c r="DP5" s="79" t="s">
        <v>230</v>
      </c>
      <c r="DQ5" s="79" t="s">
        <v>230</v>
      </c>
      <c r="DR5" s="79" t="s">
        <v>230</v>
      </c>
      <c r="DS5" s="79" t="s">
        <v>230</v>
      </c>
      <c r="DT5" s="79" t="s">
        <v>230</v>
      </c>
      <c r="DU5" s="79" t="s">
        <v>230</v>
      </c>
      <c r="DV5" s="79" t="s">
        <v>230</v>
      </c>
      <c r="DW5" s="79" t="s">
        <v>230</v>
      </c>
      <c r="DX5" s="79" t="s">
        <v>230</v>
      </c>
      <c r="DY5" s="79" t="s">
        <v>230</v>
      </c>
      <c r="DZ5" s="79" t="s">
        <v>230</v>
      </c>
      <c r="EA5" s="79" t="s">
        <v>230</v>
      </c>
      <c r="EB5" s="79" t="s">
        <v>230</v>
      </c>
      <c r="EC5" s="79" t="s">
        <v>230</v>
      </c>
      <c r="ED5" s="79" t="s">
        <v>230</v>
      </c>
      <c r="EE5" s="79" t="s">
        <v>230</v>
      </c>
      <c r="EF5" s="79" t="s">
        <v>230</v>
      </c>
      <c r="EG5" s="79" t="s">
        <v>230</v>
      </c>
      <c r="EH5" s="79" t="s">
        <v>230</v>
      </c>
      <c r="EI5" s="79" t="s">
        <v>230</v>
      </c>
      <c r="EJ5" s="79" t="s">
        <v>230</v>
      </c>
      <c r="EK5" s="79" t="s">
        <v>230</v>
      </c>
      <c r="EL5" s="79" t="s">
        <v>230</v>
      </c>
      <c r="EM5" s="79" t="s">
        <v>230</v>
      </c>
      <c r="EN5" s="79" t="s">
        <v>230</v>
      </c>
      <c r="EO5" s="79" t="s">
        <v>230</v>
      </c>
      <c r="EP5" s="79" t="s">
        <v>230</v>
      </c>
      <c r="EQ5" s="79" t="s">
        <v>230</v>
      </c>
      <c r="ER5" s="79" t="s">
        <v>230</v>
      </c>
      <c r="ES5" s="79" t="s">
        <v>230</v>
      </c>
      <c r="ET5" s="79" t="s">
        <v>230</v>
      </c>
      <c r="EU5" s="79" t="s">
        <v>230</v>
      </c>
      <c r="EV5" s="79" t="s">
        <v>230</v>
      </c>
      <c r="EW5" s="79" t="s">
        <v>230</v>
      </c>
      <c r="EX5" s="79" t="s">
        <v>230</v>
      </c>
      <c r="EY5" s="79" t="s">
        <v>230</v>
      </c>
      <c r="EZ5" s="79" t="s">
        <v>230</v>
      </c>
      <c r="FA5" s="79" t="s">
        <v>230</v>
      </c>
      <c r="FB5" s="79" t="s">
        <v>230</v>
      </c>
      <c r="FC5" s="79" t="s">
        <v>230</v>
      </c>
      <c r="FD5" s="79" t="s">
        <v>230</v>
      </c>
      <c r="FE5" s="79" t="s">
        <v>230</v>
      </c>
      <c r="FF5" s="79" t="s">
        <v>230</v>
      </c>
      <c r="FG5" s="79" t="s">
        <v>230</v>
      </c>
      <c r="FH5" s="79" t="s">
        <v>230</v>
      </c>
      <c r="FI5" s="79" t="s">
        <v>230</v>
      </c>
      <c r="FJ5" s="79" t="s">
        <v>230</v>
      </c>
      <c r="FK5" s="79" t="s">
        <v>230</v>
      </c>
      <c r="FL5" s="79" t="s">
        <v>230</v>
      </c>
      <c r="FM5" s="79" t="s">
        <v>230</v>
      </c>
      <c r="FN5" s="79" t="s">
        <v>230</v>
      </c>
      <c r="FO5" s="79" t="s">
        <v>230</v>
      </c>
      <c r="FP5" s="79" t="s">
        <v>230</v>
      </c>
      <c r="FQ5" s="79" t="s">
        <v>230</v>
      </c>
      <c r="FR5" s="79" t="s">
        <v>230</v>
      </c>
      <c r="FS5" s="79" t="s">
        <v>230</v>
      </c>
      <c r="FT5" s="79" t="s">
        <v>230</v>
      </c>
      <c r="FU5" s="79" t="s">
        <v>230</v>
      </c>
      <c r="FV5" s="79" t="s">
        <v>230</v>
      </c>
      <c r="FW5" s="79" t="s">
        <v>230</v>
      </c>
      <c r="FX5" s="79" t="s">
        <v>230</v>
      </c>
      <c r="FY5" s="79" t="s">
        <v>230</v>
      </c>
      <c r="FZ5" s="79" t="s">
        <v>230</v>
      </c>
      <c r="GA5" s="79" t="s">
        <v>230</v>
      </c>
      <c r="GB5" s="79" t="s">
        <v>230</v>
      </c>
      <c r="GC5" s="79" t="s">
        <v>230</v>
      </c>
      <c r="GD5" s="79" t="s">
        <v>230</v>
      </c>
      <c r="GE5" s="79" t="s">
        <v>230</v>
      </c>
      <c r="GF5" s="79" t="s">
        <v>230</v>
      </c>
      <c r="GG5" s="79" t="s">
        <v>230</v>
      </c>
      <c r="GH5" s="79" t="s">
        <v>230</v>
      </c>
      <c r="GI5" s="79" t="s">
        <v>230</v>
      </c>
      <c r="GJ5" s="79" t="s">
        <v>230</v>
      </c>
      <c r="GK5" s="79" t="s">
        <v>230</v>
      </c>
      <c r="GL5" s="79" t="s">
        <v>230</v>
      </c>
      <c r="GM5" s="79" t="s">
        <v>230</v>
      </c>
      <c r="GN5" s="79" t="s">
        <v>230</v>
      </c>
      <c r="GO5" s="79" t="s">
        <v>230</v>
      </c>
      <c r="GP5" s="79" t="s">
        <v>230</v>
      </c>
      <c r="GQ5" s="79" t="s">
        <v>230</v>
      </c>
      <c r="GR5" s="79" t="s">
        <v>230</v>
      </c>
      <c r="GS5" s="79" t="s">
        <v>230</v>
      </c>
      <c r="GT5" s="79" t="s">
        <v>230</v>
      </c>
      <c r="GU5" s="79" t="s">
        <v>230</v>
      </c>
      <c r="GV5" s="79" t="s">
        <v>230</v>
      </c>
      <c r="GW5" s="79" t="s">
        <v>230</v>
      </c>
      <c r="GX5" s="79" t="s">
        <v>230</v>
      </c>
      <c r="GY5" s="79" t="s">
        <v>230</v>
      </c>
      <c r="GZ5" s="79" t="s">
        <v>230</v>
      </c>
      <c r="HA5" s="79" t="s">
        <v>230</v>
      </c>
      <c r="HB5" s="79" t="s">
        <v>230</v>
      </c>
      <c r="HC5" s="79" t="s">
        <v>230</v>
      </c>
      <c r="HD5" s="79" t="s">
        <v>230</v>
      </c>
      <c r="HE5" s="79" t="s">
        <v>230</v>
      </c>
      <c r="HF5" s="79" t="s">
        <v>230</v>
      </c>
      <c r="HG5" s="79" t="s">
        <v>230</v>
      </c>
      <c r="HH5" s="79" t="s">
        <v>230</v>
      </c>
      <c r="HI5" s="79" t="s">
        <v>230</v>
      </c>
      <c r="HJ5" s="79" t="s">
        <v>230</v>
      </c>
      <c r="HK5" s="79" t="s">
        <v>230</v>
      </c>
      <c r="HL5" s="79" t="s">
        <v>230</v>
      </c>
      <c r="HM5" s="79" t="s">
        <v>230</v>
      </c>
      <c r="HN5" s="79" t="s">
        <v>230</v>
      </c>
      <c r="HO5" s="79" t="s">
        <v>230</v>
      </c>
      <c r="HP5" s="79" t="s">
        <v>230</v>
      </c>
      <c r="HQ5" s="79" t="s">
        <v>230</v>
      </c>
      <c r="HR5" s="79" t="s">
        <v>230</v>
      </c>
    </row>
    <row r="6" customHeight="1" spans="1:226">
      <c r="A6" s="85">
        <v>45034.3894368981</v>
      </c>
      <c r="B6" s="79" t="s">
        <v>225</v>
      </c>
      <c r="C6" s="79" t="s">
        <v>226</v>
      </c>
      <c r="D6" s="86">
        <v>44982</v>
      </c>
      <c r="E6" s="79" t="s">
        <v>227</v>
      </c>
      <c r="F6" s="79" t="s">
        <v>228</v>
      </c>
      <c r="G6" s="79" t="s">
        <v>228</v>
      </c>
      <c r="H6" s="79" t="s">
        <v>228</v>
      </c>
      <c r="I6" s="79" t="s">
        <v>228</v>
      </c>
      <c r="J6" s="79" t="s">
        <v>228</v>
      </c>
      <c r="K6" s="79" t="s">
        <v>228</v>
      </c>
      <c r="L6" s="79" t="s">
        <v>228</v>
      </c>
      <c r="M6" s="79" t="s">
        <v>228</v>
      </c>
      <c r="N6" s="79" t="s">
        <v>228</v>
      </c>
      <c r="O6" s="79" t="s">
        <v>228</v>
      </c>
      <c r="P6" s="79" t="s">
        <v>228</v>
      </c>
      <c r="Q6" s="79" t="s">
        <v>228</v>
      </c>
      <c r="R6" s="79" t="s">
        <v>228</v>
      </c>
      <c r="S6" s="79" t="s">
        <v>228</v>
      </c>
      <c r="T6" s="79" t="s">
        <v>228</v>
      </c>
      <c r="U6" s="79" t="s">
        <v>228</v>
      </c>
      <c r="V6" s="79" t="s">
        <v>228</v>
      </c>
      <c r="W6" s="79" t="s">
        <v>228</v>
      </c>
      <c r="X6" s="79" t="s">
        <v>228</v>
      </c>
      <c r="Y6" s="79" t="s">
        <v>228</v>
      </c>
      <c r="Z6" s="79" t="s">
        <v>228</v>
      </c>
      <c r="AA6" s="79" t="s">
        <v>228</v>
      </c>
      <c r="AB6" s="79" t="s">
        <v>228</v>
      </c>
      <c r="AC6" s="79" t="s">
        <v>228</v>
      </c>
      <c r="AD6" s="79" t="s">
        <v>228</v>
      </c>
      <c r="AE6" s="79" t="s">
        <v>228</v>
      </c>
      <c r="AF6" s="79" t="s">
        <v>228</v>
      </c>
      <c r="AG6" s="79" t="s">
        <v>228</v>
      </c>
      <c r="AH6" s="79" t="s">
        <v>228</v>
      </c>
      <c r="AI6" s="79" t="s">
        <v>228</v>
      </c>
      <c r="AJ6" s="79" t="s">
        <v>228</v>
      </c>
      <c r="AK6" s="79" t="s">
        <v>228</v>
      </c>
      <c r="AL6" s="79" t="s">
        <v>228</v>
      </c>
      <c r="AM6" s="79" t="s">
        <v>228</v>
      </c>
      <c r="AN6" s="79" t="s">
        <v>228</v>
      </c>
      <c r="AO6" s="79" t="s">
        <v>228</v>
      </c>
      <c r="AP6" s="79" t="s">
        <v>228</v>
      </c>
      <c r="AQ6" s="79" t="s">
        <v>228</v>
      </c>
      <c r="AR6" s="79" t="s">
        <v>228</v>
      </c>
      <c r="AS6" s="79" t="s">
        <v>228</v>
      </c>
      <c r="AT6" s="79" t="s">
        <v>228</v>
      </c>
      <c r="AU6" s="79" t="s">
        <v>228</v>
      </c>
      <c r="AV6" s="79" t="s">
        <v>228</v>
      </c>
      <c r="AW6" s="79" t="s">
        <v>228</v>
      </c>
      <c r="AX6" s="79" t="s">
        <v>228</v>
      </c>
      <c r="AY6" s="79" t="s">
        <v>228</v>
      </c>
      <c r="AZ6" s="79" t="s">
        <v>228</v>
      </c>
      <c r="BA6" s="79" t="s">
        <v>228</v>
      </c>
      <c r="BB6" s="79" t="s">
        <v>228</v>
      </c>
      <c r="BC6" s="79" t="s">
        <v>228</v>
      </c>
      <c r="BD6" s="79" t="s">
        <v>228</v>
      </c>
      <c r="BE6" s="79" t="s">
        <v>228</v>
      </c>
      <c r="BF6" s="79" t="s">
        <v>228</v>
      </c>
      <c r="BG6" s="79" t="s">
        <v>228</v>
      </c>
      <c r="BH6" s="79" t="s">
        <v>228</v>
      </c>
      <c r="BI6" s="79" t="s">
        <v>228</v>
      </c>
      <c r="BJ6" s="79" t="s">
        <v>228</v>
      </c>
      <c r="BK6" s="79" t="s">
        <v>228</v>
      </c>
      <c r="BL6" s="79" t="s">
        <v>228</v>
      </c>
      <c r="BM6" s="79" t="s">
        <v>228</v>
      </c>
      <c r="BN6" s="79" t="s">
        <v>228</v>
      </c>
      <c r="BO6" s="79" t="s">
        <v>228</v>
      </c>
      <c r="BP6" s="79" t="s">
        <v>228</v>
      </c>
      <c r="BQ6" s="79" t="s">
        <v>228</v>
      </c>
      <c r="BR6" s="79" t="s">
        <v>228</v>
      </c>
      <c r="BS6" s="79" t="s">
        <v>228</v>
      </c>
      <c r="BT6" s="79" t="s">
        <v>228</v>
      </c>
      <c r="BU6" s="79" t="s">
        <v>228</v>
      </c>
      <c r="BV6" s="79" t="s">
        <v>228</v>
      </c>
      <c r="BW6" s="79" t="s">
        <v>228</v>
      </c>
      <c r="BX6" s="79" t="s">
        <v>228</v>
      </c>
      <c r="BY6" s="79" t="s">
        <v>228</v>
      </c>
      <c r="BZ6" s="79" t="s">
        <v>228</v>
      </c>
      <c r="CA6" s="79" t="s">
        <v>228</v>
      </c>
      <c r="CB6" s="79" t="s">
        <v>228</v>
      </c>
      <c r="CC6" s="79" t="s">
        <v>228</v>
      </c>
      <c r="CD6" s="79" t="s">
        <v>228</v>
      </c>
      <c r="CE6" s="79" t="s">
        <v>228</v>
      </c>
      <c r="CF6" s="79" t="s">
        <v>228</v>
      </c>
      <c r="CG6" s="79" t="s">
        <v>228</v>
      </c>
      <c r="CH6" s="79" t="s">
        <v>228</v>
      </c>
      <c r="CI6" s="79" t="s">
        <v>228</v>
      </c>
      <c r="CJ6" s="79" t="s">
        <v>228</v>
      </c>
      <c r="CK6" s="79" t="s">
        <v>228</v>
      </c>
      <c r="CL6" s="79" t="s">
        <v>228</v>
      </c>
      <c r="CM6" s="79" t="s">
        <v>228</v>
      </c>
      <c r="CN6" s="79" t="s">
        <v>228</v>
      </c>
      <c r="CO6" s="79" t="s">
        <v>228</v>
      </c>
      <c r="CP6" s="79" t="s">
        <v>228</v>
      </c>
      <c r="CQ6" s="79" t="s">
        <v>228</v>
      </c>
      <c r="CR6" s="79" t="s">
        <v>228</v>
      </c>
      <c r="CS6" s="79" t="s">
        <v>228</v>
      </c>
      <c r="CT6" s="79" t="s">
        <v>228</v>
      </c>
      <c r="CU6" s="79" t="s">
        <v>228</v>
      </c>
      <c r="CV6" s="79" t="s">
        <v>228</v>
      </c>
      <c r="CW6" s="79" t="s">
        <v>228</v>
      </c>
      <c r="CX6" s="79" t="s">
        <v>228</v>
      </c>
      <c r="CY6" s="79" t="s">
        <v>228</v>
      </c>
      <c r="CZ6" s="79" t="s">
        <v>228</v>
      </c>
      <c r="DA6" s="79" t="s">
        <v>228</v>
      </c>
      <c r="DB6" s="79" t="s">
        <v>228</v>
      </c>
      <c r="DC6" s="79" t="s">
        <v>228</v>
      </c>
      <c r="DD6" s="79" t="s">
        <v>228</v>
      </c>
      <c r="DE6" s="79" t="s">
        <v>228</v>
      </c>
      <c r="DF6" s="79" t="s">
        <v>228</v>
      </c>
      <c r="DG6" s="79" t="s">
        <v>228</v>
      </c>
      <c r="DH6" s="79" t="s">
        <v>228</v>
      </c>
      <c r="DI6" s="79" t="s">
        <v>228</v>
      </c>
      <c r="DJ6" s="79" t="s">
        <v>228</v>
      </c>
      <c r="DK6" s="79" t="s">
        <v>228</v>
      </c>
      <c r="DL6" s="79" t="s">
        <v>228</v>
      </c>
      <c r="DM6" s="79" t="s">
        <v>228</v>
      </c>
      <c r="DN6" s="79" t="s">
        <v>228</v>
      </c>
      <c r="DO6" s="79" t="s">
        <v>228</v>
      </c>
      <c r="DP6" s="79" t="s">
        <v>228</v>
      </c>
      <c r="DQ6" s="79" t="s">
        <v>228</v>
      </c>
      <c r="DR6" s="79" t="s">
        <v>228</v>
      </c>
      <c r="DS6" s="79" t="s">
        <v>228</v>
      </c>
      <c r="DT6" s="79" t="s">
        <v>228</v>
      </c>
      <c r="DU6" s="79" t="s">
        <v>228</v>
      </c>
      <c r="DV6" s="79" t="s">
        <v>228</v>
      </c>
      <c r="DW6" s="79" t="s">
        <v>228</v>
      </c>
      <c r="DX6" s="79" t="s">
        <v>228</v>
      </c>
      <c r="DY6" s="79" t="s">
        <v>228</v>
      </c>
      <c r="DZ6" s="79" t="s">
        <v>228</v>
      </c>
      <c r="EA6" s="79" t="s">
        <v>228</v>
      </c>
      <c r="EB6" s="79" t="s">
        <v>228</v>
      </c>
      <c r="EC6" s="79" t="s">
        <v>228</v>
      </c>
      <c r="ED6" s="79" t="s">
        <v>228</v>
      </c>
      <c r="EE6" s="79" t="s">
        <v>228</v>
      </c>
      <c r="EF6" s="79" t="s">
        <v>228</v>
      </c>
      <c r="EG6" s="79" t="s">
        <v>228</v>
      </c>
      <c r="EH6" s="79" t="s">
        <v>228</v>
      </c>
      <c r="EI6" s="79" t="s">
        <v>228</v>
      </c>
      <c r="EJ6" s="79" t="s">
        <v>228</v>
      </c>
      <c r="EK6" s="79" t="s">
        <v>228</v>
      </c>
      <c r="EL6" s="79" t="s">
        <v>228</v>
      </c>
      <c r="EM6" s="79" t="s">
        <v>228</v>
      </c>
      <c r="EN6" s="79" t="s">
        <v>228</v>
      </c>
      <c r="EO6" s="79" t="s">
        <v>228</v>
      </c>
      <c r="EP6" s="79" t="s">
        <v>228</v>
      </c>
      <c r="EQ6" s="79" t="s">
        <v>228</v>
      </c>
      <c r="ER6" s="79" t="s">
        <v>228</v>
      </c>
      <c r="ES6" s="79" t="s">
        <v>228</v>
      </c>
      <c r="ET6" s="79" t="s">
        <v>228</v>
      </c>
      <c r="EU6" s="79" t="s">
        <v>228</v>
      </c>
      <c r="EV6" s="79" t="s">
        <v>228</v>
      </c>
      <c r="EW6" s="79" t="s">
        <v>228</v>
      </c>
      <c r="EX6" s="79" t="s">
        <v>228</v>
      </c>
      <c r="EY6" s="79" t="s">
        <v>228</v>
      </c>
      <c r="EZ6" s="79" t="s">
        <v>228</v>
      </c>
      <c r="FA6" s="79" t="s">
        <v>228</v>
      </c>
      <c r="FB6" s="79" t="s">
        <v>228</v>
      </c>
      <c r="FC6" s="79" t="s">
        <v>228</v>
      </c>
      <c r="FD6" s="79" t="s">
        <v>228</v>
      </c>
      <c r="FE6" s="79" t="s">
        <v>228</v>
      </c>
      <c r="FF6" s="79" t="s">
        <v>228</v>
      </c>
      <c r="FG6" s="79" t="s">
        <v>228</v>
      </c>
      <c r="FH6" s="79" t="s">
        <v>228</v>
      </c>
      <c r="FI6" s="79" t="s">
        <v>228</v>
      </c>
      <c r="FJ6" s="79" t="s">
        <v>228</v>
      </c>
      <c r="FK6" s="79" t="s">
        <v>228</v>
      </c>
      <c r="FL6" s="79" t="s">
        <v>228</v>
      </c>
      <c r="FM6" s="79" t="s">
        <v>228</v>
      </c>
      <c r="FN6" s="79" t="s">
        <v>228</v>
      </c>
      <c r="FO6" s="79" t="s">
        <v>228</v>
      </c>
      <c r="FP6" s="79" t="s">
        <v>228</v>
      </c>
      <c r="FQ6" s="79" t="s">
        <v>228</v>
      </c>
      <c r="FR6" s="79" t="s">
        <v>228</v>
      </c>
      <c r="FS6" s="79" t="s">
        <v>228</v>
      </c>
      <c r="FT6" s="79" t="s">
        <v>228</v>
      </c>
      <c r="FU6" s="79" t="s">
        <v>228</v>
      </c>
      <c r="FV6" s="79" t="s">
        <v>228</v>
      </c>
      <c r="FW6" s="79" t="s">
        <v>228</v>
      </c>
      <c r="FX6" s="79" t="s">
        <v>228</v>
      </c>
      <c r="FY6" s="79" t="s">
        <v>228</v>
      </c>
      <c r="FZ6" s="79" t="s">
        <v>228</v>
      </c>
      <c r="GA6" s="79" t="s">
        <v>228</v>
      </c>
      <c r="GB6" s="79" t="s">
        <v>228</v>
      </c>
      <c r="GC6" s="79" t="s">
        <v>228</v>
      </c>
      <c r="GD6" s="79" t="s">
        <v>228</v>
      </c>
      <c r="GE6" s="79" t="s">
        <v>228</v>
      </c>
      <c r="GF6" s="79" t="s">
        <v>228</v>
      </c>
      <c r="GG6" s="79" t="s">
        <v>228</v>
      </c>
      <c r="GH6" s="79" t="s">
        <v>228</v>
      </c>
      <c r="GI6" s="79" t="s">
        <v>228</v>
      </c>
      <c r="GJ6" s="79" t="s">
        <v>228</v>
      </c>
      <c r="GK6" s="79" t="s">
        <v>228</v>
      </c>
      <c r="GL6" s="79" t="s">
        <v>228</v>
      </c>
      <c r="GM6" s="79" t="s">
        <v>228</v>
      </c>
      <c r="GN6" s="79" t="s">
        <v>228</v>
      </c>
      <c r="GO6" s="79" t="s">
        <v>228</v>
      </c>
      <c r="GP6" s="79" t="s">
        <v>228</v>
      </c>
      <c r="GQ6" s="79" t="s">
        <v>228</v>
      </c>
      <c r="GR6" s="79" t="s">
        <v>228</v>
      </c>
      <c r="GS6" s="79" t="s">
        <v>228</v>
      </c>
      <c r="GT6" s="79" t="s">
        <v>228</v>
      </c>
      <c r="GU6" s="79" t="s">
        <v>228</v>
      </c>
      <c r="GV6" s="79" t="s">
        <v>228</v>
      </c>
      <c r="GW6" s="79" t="s">
        <v>228</v>
      </c>
      <c r="GX6" s="79" t="s">
        <v>228</v>
      </c>
      <c r="GY6" s="79" t="s">
        <v>228</v>
      </c>
      <c r="GZ6" s="79" t="s">
        <v>228</v>
      </c>
      <c r="HA6" s="79" t="s">
        <v>228</v>
      </c>
      <c r="HB6" s="79" t="s">
        <v>228</v>
      </c>
      <c r="HC6" s="79" t="s">
        <v>228</v>
      </c>
      <c r="HD6" s="79" t="s">
        <v>228</v>
      </c>
      <c r="HE6" s="79" t="s">
        <v>228</v>
      </c>
      <c r="HF6" s="79" t="s">
        <v>228</v>
      </c>
      <c r="HG6" s="79" t="s">
        <v>228</v>
      </c>
      <c r="HH6" s="79" t="s">
        <v>228</v>
      </c>
      <c r="HI6" s="79" t="s">
        <v>228</v>
      </c>
      <c r="HJ6" s="79" t="s">
        <v>228</v>
      </c>
      <c r="HK6" s="79" t="s">
        <v>228</v>
      </c>
      <c r="HL6" s="79" t="s">
        <v>228</v>
      </c>
      <c r="HM6" s="79" t="s">
        <v>228</v>
      </c>
      <c r="HN6" s="79" t="s">
        <v>228</v>
      </c>
      <c r="HO6" s="79" t="s">
        <v>228</v>
      </c>
      <c r="HP6" s="79" t="s">
        <v>228</v>
      </c>
      <c r="HQ6" s="79" t="s">
        <v>228</v>
      </c>
      <c r="HR6" s="79" t="s">
        <v>228</v>
      </c>
    </row>
    <row r="7" customHeight="1" spans="1:226">
      <c r="A7" s="85">
        <v>45048.6575483912</v>
      </c>
      <c r="B7" s="79" t="s">
        <v>225</v>
      </c>
      <c r="C7" s="79" t="s">
        <v>229</v>
      </c>
      <c r="D7" s="86">
        <v>45046</v>
      </c>
      <c r="E7" s="79" t="s">
        <v>227</v>
      </c>
      <c r="F7" s="79" t="s">
        <v>228</v>
      </c>
      <c r="G7" s="79" t="s">
        <v>228</v>
      </c>
      <c r="H7" s="79" t="s">
        <v>228</v>
      </c>
      <c r="I7" s="79" t="s">
        <v>228</v>
      </c>
      <c r="J7" s="79" t="s">
        <v>228</v>
      </c>
      <c r="K7" s="79" t="s">
        <v>228</v>
      </c>
      <c r="L7" s="79" t="s">
        <v>228</v>
      </c>
      <c r="M7" s="79" t="s">
        <v>228</v>
      </c>
      <c r="N7" s="79" t="s">
        <v>228</v>
      </c>
      <c r="O7" s="79" t="s">
        <v>228</v>
      </c>
      <c r="P7" s="79" t="s">
        <v>228</v>
      </c>
      <c r="Q7" s="79" t="s">
        <v>228</v>
      </c>
      <c r="R7" s="79" t="s">
        <v>228</v>
      </c>
      <c r="S7" s="79" t="s">
        <v>228</v>
      </c>
      <c r="T7" s="79" t="s">
        <v>228</v>
      </c>
      <c r="U7" s="79" t="s">
        <v>228</v>
      </c>
      <c r="V7" s="79" t="s">
        <v>228</v>
      </c>
      <c r="W7" s="79" t="s">
        <v>228</v>
      </c>
      <c r="X7" s="79" t="s">
        <v>228</v>
      </c>
      <c r="Y7" s="79" t="s">
        <v>228</v>
      </c>
      <c r="Z7" s="79" t="s">
        <v>228</v>
      </c>
      <c r="AA7" s="79" t="s">
        <v>228</v>
      </c>
      <c r="AB7" s="79" t="s">
        <v>228</v>
      </c>
      <c r="AC7" s="79" t="s">
        <v>228</v>
      </c>
      <c r="AD7" s="79" t="s">
        <v>228</v>
      </c>
      <c r="AE7" s="79" t="s">
        <v>228</v>
      </c>
      <c r="AF7" s="79" t="s">
        <v>228</v>
      </c>
      <c r="AG7" s="79" t="s">
        <v>228</v>
      </c>
      <c r="AH7" s="79" t="s">
        <v>228</v>
      </c>
      <c r="AI7" s="79" t="s">
        <v>228</v>
      </c>
      <c r="AJ7" s="79" t="s">
        <v>228</v>
      </c>
      <c r="AK7" s="79" t="s">
        <v>228</v>
      </c>
      <c r="AL7" s="79" t="s">
        <v>228</v>
      </c>
      <c r="AM7" s="79" t="s">
        <v>228</v>
      </c>
      <c r="AN7" s="79" t="s">
        <v>228</v>
      </c>
      <c r="AO7" s="79" t="s">
        <v>228</v>
      </c>
      <c r="AP7" s="79" t="s">
        <v>228</v>
      </c>
      <c r="AQ7" s="79" t="s">
        <v>228</v>
      </c>
      <c r="AR7" s="79" t="s">
        <v>228</v>
      </c>
      <c r="AS7" s="79" t="s">
        <v>228</v>
      </c>
      <c r="AT7" s="79" t="s">
        <v>228</v>
      </c>
      <c r="AU7" s="79" t="s">
        <v>228</v>
      </c>
      <c r="AV7" s="79" t="s">
        <v>228</v>
      </c>
      <c r="AW7" s="79" t="s">
        <v>228</v>
      </c>
      <c r="AX7" s="79" t="s">
        <v>228</v>
      </c>
      <c r="AY7" s="79" t="s">
        <v>228</v>
      </c>
      <c r="AZ7" s="79" t="s">
        <v>228</v>
      </c>
      <c r="BA7" s="79" t="s">
        <v>228</v>
      </c>
      <c r="BB7" s="79" t="s">
        <v>228</v>
      </c>
      <c r="BC7" s="79" t="s">
        <v>228</v>
      </c>
      <c r="BD7" s="79" t="s">
        <v>228</v>
      </c>
      <c r="BE7" s="79" t="s">
        <v>228</v>
      </c>
      <c r="BF7" s="79" t="s">
        <v>228</v>
      </c>
      <c r="BG7" s="79" t="s">
        <v>228</v>
      </c>
      <c r="BH7" s="79" t="s">
        <v>228</v>
      </c>
      <c r="BI7" s="79" t="s">
        <v>228</v>
      </c>
      <c r="BJ7" s="79" t="s">
        <v>228</v>
      </c>
      <c r="BK7" s="79" t="s">
        <v>228</v>
      </c>
      <c r="BL7" s="79" t="s">
        <v>228</v>
      </c>
      <c r="BM7" s="79" t="s">
        <v>228</v>
      </c>
      <c r="BN7" s="79" t="s">
        <v>228</v>
      </c>
      <c r="BO7" s="79" t="s">
        <v>228</v>
      </c>
      <c r="BP7" s="79" t="s">
        <v>228</v>
      </c>
      <c r="BQ7" s="79" t="s">
        <v>228</v>
      </c>
      <c r="BR7" s="79" t="s">
        <v>228</v>
      </c>
      <c r="BS7" s="79" t="s">
        <v>228</v>
      </c>
      <c r="BT7" s="79" t="s">
        <v>228</v>
      </c>
      <c r="BU7" s="79" t="s">
        <v>228</v>
      </c>
      <c r="BV7" s="79" t="s">
        <v>228</v>
      </c>
      <c r="BW7" s="79" t="s">
        <v>228</v>
      </c>
      <c r="BX7" s="79" t="s">
        <v>228</v>
      </c>
      <c r="BY7" s="79" t="s">
        <v>228</v>
      </c>
      <c r="BZ7" s="79" t="s">
        <v>228</v>
      </c>
      <c r="CA7" s="79" t="s">
        <v>228</v>
      </c>
      <c r="CB7" s="79" t="s">
        <v>228</v>
      </c>
      <c r="CC7" s="79" t="s">
        <v>228</v>
      </c>
      <c r="CD7" s="79" t="s">
        <v>228</v>
      </c>
      <c r="CE7" s="79" t="s">
        <v>228</v>
      </c>
      <c r="CF7" s="79" t="s">
        <v>228</v>
      </c>
      <c r="CG7" s="79" t="s">
        <v>228</v>
      </c>
      <c r="CH7" s="79" t="s">
        <v>228</v>
      </c>
      <c r="CI7" s="79" t="s">
        <v>228</v>
      </c>
      <c r="CJ7" s="79" t="s">
        <v>228</v>
      </c>
      <c r="CK7" s="79" t="s">
        <v>228</v>
      </c>
      <c r="CL7" s="79" t="s">
        <v>228</v>
      </c>
      <c r="CM7" s="79" t="s">
        <v>228</v>
      </c>
      <c r="CN7" s="79" t="s">
        <v>228</v>
      </c>
      <c r="CO7" s="79" t="s">
        <v>228</v>
      </c>
      <c r="CP7" s="79" t="s">
        <v>228</v>
      </c>
      <c r="CQ7" s="79" t="s">
        <v>228</v>
      </c>
      <c r="CR7" s="79" t="s">
        <v>228</v>
      </c>
      <c r="CS7" s="79" t="s">
        <v>228</v>
      </c>
      <c r="CT7" s="79" t="s">
        <v>228</v>
      </c>
      <c r="CU7" s="79" t="s">
        <v>228</v>
      </c>
      <c r="CV7" s="79" t="s">
        <v>228</v>
      </c>
      <c r="CW7" s="79" t="s">
        <v>228</v>
      </c>
      <c r="CX7" s="79" t="s">
        <v>228</v>
      </c>
      <c r="CY7" s="79" t="s">
        <v>228</v>
      </c>
      <c r="CZ7" s="79" t="s">
        <v>228</v>
      </c>
      <c r="DA7" s="79" t="s">
        <v>228</v>
      </c>
      <c r="DB7" s="79" t="s">
        <v>228</v>
      </c>
      <c r="DC7" s="79" t="s">
        <v>228</v>
      </c>
      <c r="DD7" s="79" t="s">
        <v>228</v>
      </c>
      <c r="DE7" s="79" t="s">
        <v>228</v>
      </c>
      <c r="DF7" s="79" t="s">
        <v>228</v>
      </c>
      <c r="DG7" s="79" t="s">
        <v>228</v>
      </c>
      <c r="DH7" s="79" t="s">
        <v>228</v>
      </c>
      <c r="DI7" s="79" t="s">
        <v>228</v>
      </c>
      <c r="DJ7" s="79" t="s">
        <v>228</v>
      </c>
      <c r="DK7" s="79" t="s">
        <v>228</v>
      </c>
      <c r="DL7" s="79" t="s">
        <v>228</v>
      </c>
      <c r="DM7" s="79" t="s">
        <v>228</v>
      </c>
      <c r="DN7" s="79" t="s">
        <v>228</v>
      </c>
      <c r="DO7" s="79" t="s">
        <v>228</v>
      </c>
      <c r="DP7" s="79" t="s">
        <v>228</v>
      </c>
      <c r="DQ7" s="79" t="s">
        <v>228</v>
      </c>
      <c r="DR7" s="79" t="s">
        <v>228</v>
      </c>
      <c r="DS7" s="79" t="s">
        <v>228</v>
      </c>
      <c r="DT7" s="79" t="s">
        <v>228</v>
      </c>
      <c r="DU7" s="79" t="s">
        <v>228</v>
      </c>
      <c r="DV7" s="79" t="s">
        <v>228</v>
      </c>
      <c r="DW7" s="79" t="s">
        <v>228</v>
      </c>
      <c r="DX7" s="79" t="s">
        <v>228</v>
      </c>
      <c r="DY7" s="79" t="s">
        <v>228</v>
      </c>
      <c r="DZ7" s="79" t="s">
        <v>228</v>
      </c>
      <c r="EA7" s="79" t="s">
        <v>228</v>
      </c>
      <c r="EB7" s="79" t="s">
        <v>228</v>
      </c>
      <c r="EC7" s="79" t="s">
        <v>228</v>
      </c>
      <c r="ED7" s="79" t="s">
        <v>228</v>
      </c>
      <c r="EE7" s="79" t="s">
        <v>228</v>
      </c>
      <c r="EF7" s="79" t="s">
        <v>228</v>
      </c>
      <c r="EG7" s="79" t="s">
        <v>228</v>
      </c>
      <c r="EH7" s="79" t="s">
        <v>228</v>
      </c>
      <c r="EI7" s="79" t="s">
        <v>228</v>
      </c>
      <c r="EJ7" s="79" t="s">
        <v>228</v>
      </c>
      <c r="EK7" s="79" t="s">
        <v>228</v>
      </c>
      <c r="EL7" s="79" t="s">
        <v>228</v>
      </c>
      <c r="EM7" s="79" t="s">
        <v>228</v>
      </c>
      <c r="EN7" s="79" t="s">
        <v>228</v>
      </c>
      <c r="EO7" s="79" t="s">
        <v>228</v>
      </c>
      <c r="EP7" s="79" t="s">
        <v>228</v>
      </c>
      <c r="EQ7" s="79" t="s">
        <v>228</v>
      </c>
      <c r="ER7" s="79" t="s">
        <v>228</v>
      </c>
      <c r="ES7" s="79" t="s">
        <v>228</v>
      </c>
      <c r="ET7" s="79" t="s">
        <v>228</v>
      </c>
      <c r="EU7" s="79" t="s">
        <v>228</v>
      </c>
      <c r="EV7" s="79" t="s">
        <v>228</v>
      </c>
      <c r="EW7" s="79" t="s">
        <v>228</v>
      </c>
      <c r="EX7" s="79" t="s">
        <v>228</v>
      </c>
      <c r="EY7" s="79" t="s">
        <v>228</v>
      </c>
      <c r="EZ7" s="79" t="s">
        <v>228</v>
      </c>
      <c r="FA7" s="79" t="s">
        <v>228</v>
      </c>
      <c r="FB7" s="79" t="s">
        <v>228</v>
      </c>
      <c r="FC7" s="79" t="s">
        <v>228</v>
      </c>
      <c r="FD7" s="79" t="s">
        <v>228</v>
      </c>
      <c r="FE7" s="79" t="s">
        <v>228</v>
      </c>
      <c r="FF7" s="79" t="s">
        <v>228</v>
      </c>
      <c r="FG7" s="79" t="s">
        <v>228</v>
      </c>
      <c r="FH7" s="79" t="s">
        <v>228</v>
      </c>
      <c r="FI7" s="79" t="s">
        <v>228</v>
      </c>
      <c r="FJ7" s="79" t="s">
        <v>228</v>
      </c>
      <c r="FK7" s="79" t="s">
        <v>228</v>
      </c>
      <c r="FL7" s="79" t="s">
        <v>228</v>
      </c>
      <c r="FM7" s="79" t="s">
        <v>228</v>
      </c>
      <c r="FN7" s="79" t="s">
        <v>228</v>
      </c>
      <c r="FO7" s="79" t="s">
        <v>228</v>
      </c>
      <c r="FP7" s="79" t="s">
        <v>228</v>
      </c>
      <c r="FQ7" s="79" t="s">
        <v>228</v>
      </c>
      <c r="FR7" s="79" t="s">
        <v>228</v>
      </c>
      <c r="FS7" s="79" t="s">
        <v>228</v>
      </c>
      <c r="FT7" s="79" t="s">
        <v>228</v>
      </c>
      <c r="FU7" s="79" t="s">
        <v>228</v>
      </c>
      <c r="FV7" s="79" t="s">
        <v>228</v>
      </c>
      <c r="FW7" s="79" t="s">
        <v>228</v>
      </c>
      <c r="FX7" s="79" t="s">
        <v>228</v>
      </c>
      <c r="FY7" s="79" t="s">
        <v>228</v>
      </c>
      <c r="FZ7" s="79" t="s">
        <v>228</v>
      </c>
      <c r="GA7" s="79" t="s">
        <v>228</v>
      </c>
      <c r="GB7" s="79" t="s">
        <v>228</v>
      </c>
      <c r="GC7" s="79" t="s">
        <v>228</v>
      </c>
      <c r="GD7" s="79" t="s">
        <v>228</v>
      </c>
      <c r="GE7" s="79" t="s">
        <v>228</v>
      </c>
      <c r="GF7" s="79" t="s">
        <v>228</v>
      </c>
      <c r="GG7" s="79" t="s">
        <v>228</v>
      </c>
      <c r="GH7" s="79" t="s">
        <v>228</v>
      </c>
      <c r="GI7" s="79" t="s">
        <v>228</v>
      </c>
      <c r="GJ7" s="79" t="s">
        <v>228</v>
      </c>
      <c r="GK7" s="79" t="s">
        <v>228</v>
      </c>
      <c r="GL7" s="79" t="s">
        <v>228</v>
      </c>
      <c r="GM7" s="79" t="s">
        <v>228</v>
      </c>
      <c r="GN7" s="79" t="s">
        <v>228</v>
      </c>
      <c r="GO7" s="79" t="s">
        <v>228</v>
      </c>
      <c r="GP7" s="79" t="s">
        <v>228</v>
      </c>
      <c r="GQ7" s="79" t="s">
        <v>228</v>
      </c>
      <c r="GR7" s="79" t="s">
        <v>228</v>
      </c>
      <c r="GS7" s="79" t="s">
        <v>228</v>
      </c>
      <c r="GT7" s="79" t="s">
        <v>228</v>
      </c>
      <c r="GU7" s="79" t="s">
        <v>228</v>
      </c>
      <c r="GV7" s="79" t="s">
        <v>228</v>
      </c>
      <c r="GW7" s="79" t="s">
        <v>228</v>
      </c>
      <c r="GX7" s="79" t="s">
        <v>228</v>
      </c>
      <c r="GY7" s="79" t="s">
        <v>228</v>
      </c>
      <c r="GZ7" s="79" t="s">
        <v>228</v>
      </c>
      <c r="HA7" s="79" t="s">
        <v>228</v>
      </c>
      <c r="HB7" s="79" t="s">
        <v>228</v>
      </c>
      <c r="HC7" s="79" t="s">
        <v>228</v>
      </c>
      <c r="HD7" s="79" t="s">
        <v>228</v>
      </c>
      <c r="HE7" s="79" t="s">
        <v>228</v>
      </c>
      <c r="HF7" s="79" t="s">
        <v>228</v>
      </c>
      <c r="HG7" s="79" t="s">
        <v>228</v>
      </c>
      <c r="HH7" s="79" t="s">
        <v>228</v>
      </c>
      <c r="HI7" s="79" t="s">
        <v>228</v>
      </c>
      <c r="HJ7" s="79" t="s">
        <v>228</v>
      </c>
      <c r="HK7" s="79" t="s">
        <v>228</v>
      </c>
      <c r="HL7" s="79" t="s">
        <v>228</v>
      </c>
      <c r="HM7" s="79" t="s">
        <v>228</v>
      </c>
      <c r="HN7" s="79" t="s">
        <v>228</v>
      </c>
      <c r="HO7" s="79" t="s">
        <v>228</v>
      </c>
      <c r="HP7" s="79" t="s">
        <v>228</v>
      </c>
      <c r="HQ7" s="79" t="s">
        <v>228</v>
      </c>
      <c r="HR7" s="79" t="s">
        <v>228</v>
      </c>
    </row>
    <row r="8" customHeight="1" spans="1:226">
      <c r="A8" s="85">
        <v>45057.4751454745</v>
      </c>
      <c r="B8" s="79" t="s">
        <v>225</v>
      </c>
      <c r="C8" s="79" t="s">
        <v>226</v>
      </c>
      <c r="D8" s="86">
        <v>45046</v>
      </c>
      <c r="E8" s="79" t="s">
        <v>228</v>
      </c>
      <c r="F8" s="79" t="s">
        <v>228</v>
      </c>
      <c r="G8" s="79" t="s">
        <v>228</v>
      </c>
      <c r="H8" s="79" t="s">
        <v>228</v>
      </c>
      <c r="I8" s="79" t="s">
        <v>228</v>
      </c>
      <c r="J8" s="79" t="s">
        <v>228</v>
      </c>
      <c r="K8" s="79" t="s">
        <v>228</v>
      </c>
      <c r="L8" s="79" t="s">
        <v>228</v>
      </c>
      <c r="M8" s="79" t="s">
        <v>228</v>
      </c>
      <c r="N8" s="79" t="s">
        <v>228</v>
      </c>
      <c r="O8" s="79" t="s">
        <v>228</v>
      </c>
      <c r="P8" s="79" t="s">
        <v>228</v>
      </c>
      <c r="Q8" s="79" t="s">
        <v>228</v>
      </c>
      <c r="R8" s="79" t="s">
        <v>228</v>
      </c>
      <c r="S8" s="79" t="s">
        <v>228</v>
      </c>
      <c r="T8" s="79" t="s">
        <v>228</v>
      </c>
      <c r="U8" s="79" t="s">
        <v>228</v>
      </c>
      <c r="V8" s="79" t="s">
        <v>228</v>
      </c>
      <c r="W8" s="79" t="s">
        <v>228</v>
      </c>
      <c r="X8" s="79" t="s">
        <v>228</v>
      </c>
      <c r="Y8" s="79" t="s">
        <v>228</v>
      </c>
      <c r="Z8" s="79" t="s">
        <v>228</v>
      </c>
      <c r="AA8" s="79" t="s">
        <v>228</v>
      </c>
      <c r="AB8" s="79" t="s">
        <v>228</v>
      </c>
      <c r="AC8" s="79" t="s">
        <v>228</v>
      </c>
      <c r="AD8" s="79" t="s">
        <v>228</v>
      </c>
      <c r="AE8" s="79" t="s">
        <v>228</v>
      </c>
      <c r="AF8" s="79" t="s">
        <v>228</v>
      </c>
      <c r="AG8" s="79" t="s">
        <v>228</v>
      </c>
      <c r="AH8" s="79" t="s">
        <v>228</v>
      </c>
      <c r="AI8" s="79" t="s">
        <v>228</v>
      </c>
      <c r="AJ8" s="79" t="s">
        <v>228</v>
      </c>
      <c r="AK8" s="79" t="s">
        <v>228</v>
      </c>
      <c r="AL8" s="79" t="s">
        <v>228</v>
      </c>
      <c r="AM8" s="79" t="s">
        <v>228</v>
      </c>
      <c r="AN8" s="79" t="s">
        <v>228</v>
      </c>
      <c r="AO8" s="79" t="s">
        <v>228</v>
      </c>
      <c r="AP8" s="79" t="s">
        <v>228</v>
      </c>
      <c r="AQ8" s="79" t="s">
        <v>228</v>
      </c>
      <c r="AR8" s="79" t="s">
        <v>228</v>
      </c>
      <c r="AS8" s="79" t="s">
        <v>228</v>
      </c>
      <c r="AT8" s="79" t="s">
        <v>228</v>
      </c>
      <c r="AU8" s="79" t="s">
        <v>228</v>
      </c>
      <c r="AV8" s="79" t="s">
        <v>228</v>
      </c>
      <c r="AW8" s="79" t="s">
        <v>228</v>
      </c>
      <c r="AX8" s="79" t="s">
        <v>228</v>
      </c>
      <c r="AY8" s="79" t="s">
        <v>228</v>
      </c>
      <c r="AZ8" s="79" t="s">
        <v>228</v>
      </c>
      <c r="BA8" s="79" t="s">
        <v>228</v>
      </c>
      <c r="BB8" s="79" t="s">
        <v>228</v>
      </c>
      <c r="BC8" s="79" t="s">
        <v>228</v>
      </c>
      <c r="BD8" s="79" t="s">
        <v>228</v>
      </c>
      <c r="BE8" s="79" t="s">
        <v>228</v>
      </c>
      <c r="BF8" s="79" t="s">
        <v>228</v>
      </c>
      <c r="BG8" s="79" t="s">
        <v>228</v>
      </c>
      <c r="BH8" s="79" t="s">
        <v>228</v>
      </c>
      <c r="BI8" s="79" t="s">
        <v>228</v>
      </c>
      <c r="BJ8" s="79" t="s">
        <v>228</v>
      </c>
      <c r="BK8" s="79" t="s">
        <v>228</v>
      </c>
      <c r="BL8" s="79" t="s">
        <v>228</v>
      </c>
      <c r="BM8" s="79" t="s">
        <v>228</v>
      </c>
      <c r="BN8" s="79" t="s">
        <v>228</v>
      </c>
      <c r="BO8" s="79" t="s">
        <v>228</v>
      </c>
      <c r="BP8" s="79" t="s">
        <v>228</v>
      </c>
      <c r="BQ8" s="79" t="s">
        <v>228</v>
      </c>
      <c r="BR8" s="79" t="s">
        <v>228</v>
      </c>
      <c r="BS8" s="79" t="s">
        <v>228</v>
      </c>
      <c r="BT8" s="79" t="s">
        <v>228</v>
      </c>
      <c r="BU8" s="79" t="s">
        <v>228</v>
      </c>
      <c r="BV8" s="79" t="s">
        <v>228</v>
      </c>
      <c r="BW8" s="79" t="s">
        <v>228</v>
      </c>
      <c r="BX8" s="79" t="s">
        <v>228</v>
      </c>
      <c r="BY8" s="79" t="s">
        <v>228</v>
      </c>
      <c r="BZ8" s="79" t="s">
        <v>228</v>
      </c>
      <c r="CA8" s="79" t="s">
        <v>228</v>
      </c>
      <c r="CB8" s="79" t="s">
        <v>228</v>
      </c>
      <c r="CC8" s="79" t="s">
        <v>228</v>
      </c>
      <c r="CD8" s="79" t="s">
        <v>228</v>
      </c>
      <c r="CE8" s="79" t="s">
        <v>228</v>
      </c>
      <c r="CF8" s="79" t="s">
        <v>228</v>
      </c>
      <c r="CG8" s="79" t="s">
        <v>228</v>
      </c>
      <c r="CH8" s="79" t="s">
        <v>228</v>
      </c>
      <c r="CI8" s="79" t="s">
        <v>228</v>
      </c>
      <c r="CJ8" s="79" t="s">
        <v>228</v>
      </c>
      <c r="CK8" s="79" t="s">
        <v>228</v>
      </c>
      <c r="CL8" s="79" t="s">
        <v>228</v>
      </c>
      <c r="CM8" s="79" t="s">
        <v>228</v>
      </c>
      <c r="CN8" s="79" t="s">
        <v>228</v>
      </c>
      <c r="CO8" s="79" t="s">
        <v>228</v>
      </c>
      <c r="CP8" s="79" t="s">
        <v>228</v>
      </c>
      <c r="CQ8" s="79" t="s">
        <v>228</v>
      </c>
      <c r="CR8" s="79" t="s">
        <v>228</v>
      </c>
      <c r="CS8" s="79" t="s">
        <v>228</v>
      </c>
      <c r="CT8" s="79" t="s">
        <v>228</v>
      </c>
      <c r="CU8" s="79" t="s">
        <v>228</v>
      </c>
      <c r="CV8" s="79" t="s">
        <v>228</v>
      </c>
      <c r="CW8" s="79" t="s">
        <v>228</v>
      </c>
      <c r="CX8" s="79" t="s">
        <v>228</v>
      </c>
      <c r="CY8" s="79" t="s">
        <v>228</v>
      </c>
      <c r="CZ8" s="79" t="s">
        <v>228</v>
      </c>
      <c r="DA8" s="79" t="s">
        <v>228</v>
      </c>
      <c r="DB8" s="79" t="s">
        <v>228</v>
      </c>
      <c r="DC8" s="79" t="s">
        <v>228</v>
      </c>
      <c r="DD8" s="79" t="s">
        <v>228</v>
      </c>
      <c r="DE8" s="79" t="s">
        <v>228</v>
      </c>
      <c r="DF8" s="79" t="s">
        <v>228</v>
      </c>
      <c r="DG8" s="79" t="s">
        <v>228</v>
      </c>
      <c r="DH8" s="79" t="s">
        <v>228</v>
      </c>
      <c r="DI8" s="79" t="s">
        <v>228</v>
      </c>
      <c r="DJ8" s="79" t="s">
        <v>228</v>
      </c>
      <c r="DK8" s="79" t="s">
        <v>228</v>
      </c>
      <c r="DL8" s="79" t="s">
        <v>228</v>
      </c>
      <c r="DM8" s="79" t="s">
        <v>228</v>
      </c>
      <c r="DN8" s="79" t="s">
        <v>228</v>
      </c>
      <c r="DO8" s="79" t="s">
        <v>228</v>
      </c>
      <c r="DP8" s="79" t="s">
        <v>228</v>
      </c>
      <c r="DQ8" s="79" t="s">
        <v>228</v>
      </c>
      <c r="DR8" s="79" t="s">
        <v>228</v>
      </c>
      <c r="DS8" s="79" t="s">
        <v>228</v>
      </c>
      <c r="DT8" s="79" t="s">
        <v>228</v>
      </c>
      <c r="DU8" s="79" t="s">
        <v>228</v>
      </c>
      <c r="DV8" s="79" t="s">
        <v>228</v>
      </c>
      <c r="DW8" s="79" t="s">
        <v>228</v>
      </c>
      <c r="DX8" s="79" t="s">
        <v>228</v>
      </c>
      <c r="DY8" s="79" t="s">
        <v>228</v>
      </c>
      <c r="DZ8" s="79" t="s">
        <v>228</v>
      </c>
      <c r="EA8" s="79" t="s">
        <v>228</v>
      </c>
      <c r="EB8" s="79" t="s">
        <v>228</v>
      </c>
      <c r="EC8" s="79" t="s">
        <v>228</v>
      </c>
      <c r="ED8" s="79" t="s">
        <v>228</v>
      </c>
      <c r="EE8" s="79" t="s">
        <v>228</v>
      </c>
      <c r="EF8" s="79" t="s">
        <v>228</v>
      </c>
      <c r="EG8" s="79" t="s">
        <v>228</v>
      </c>
      <c r="EH8" s="79" t="s">
        <v>228</v>
      </c>
      <c r="EI8" s="79" t="s">
        <v>228</v>
      </c>
      <c r="EJ8" s="79" t="s">
        <v>228</v>
      </c>
      <c r="EK8" s="79" t="s">
        <v>228</v>
      </c>
      <c r="EL8" s="79" t="s">
        <v>228</v>
      </c>
      <c r="EM8" s="79" t="s">
        <v>228</v>
      </c>
      <c r="EN8" s="79" t="s">
        <v>228</v>
      </c>
      <c r="EO8" s="79" t="s">
        <v>228</v>
      </c>
      <c r="EP8" s="79" t="s">
        <v>228</v>
      </c>
      <c r="EQ8" s="79" t="s">
        <v>228</v>
      </c>
      <c r="ER8" s="79" t="s">
        <v>228</v>
      </c>
      <c r="ES8" s="79" t="s">
        <v>228</v>
      </c>
      <c r="ET8" s="79" t="s">
        <v>228</v>
      </c>
      <c r="EU8" s="79" t="s">
        <v>228</v>
      </c>
      <c r="EV8" s="79" t="s">
        <v>228</v>
      </c>
      <c r="EW8" s="79" t="s">
        <v>228</v>
      </c>
      <c r="EX8" s="79" t="s">
        <v>228</v>
      </c>
      <c r="EY8" s="79" t="s">
        <v>228</v>
      </c>
      <c r="EZ8" s="79" t="s">
        <v>228</v>
      </c>
      <c r="FA8" s="79" t="s">
        <v>228</v>
      </c>
      <c r="FB8" s="79" t="s">
        <v>228</v>
      </c>
      <c r="FC8" s="79" t="s">
        <v>228</v>
      </c>
      <c r="FD8" s="79" t="s">
        <v>228</v>
      </c>
      <c r="FE8" s="79" t="s">
        <v>228</v>
      </c>
      <c r="FF8" s="79" t="s">
        <v>228</v>
      </c>
      <c r="FG8" s="79" t="s">
        <v>228</v>
      </c>
      <c r="FH8" s="79" t="s">
        <v>228</v>
      </c>
      <c r="FI8" s="79" t="s">
        <v>228</v>
      </c>
      <c r="FJ8" s="79" t="s">
        <v>228</v>
      </c>
      <c r="FK8" s="79" t="s">
        <v>228</v>
      </c>
      <c r="FL8" s="79" t="s">
        <v>228</v>
      </c>
      <c r="FM8" s="79" t="s">
        <v>228</v>
      </c>
      <c r="FN8" s="79" t="s">
        <v>228</v>
      </c>
      <c r="FO8" s="79" t="s">
        <v>228</v>
      </c>
      <c r="FP8" s="79" t="s">
        <v>228</v>
      </c>
      <c r="FQ8" s="79" t="s">
        <v>228</v>
      </c>
      <c r="FR8" s="79" t="s">
        <v>228</v>
      </c>
      <c r="FS8" s="79" t="s">
        <v>228</v>
      </c>
      <c r="FT8" s="79" t="s">
        <v>228</v>
      </c>
      <c r="FU8" s="79" t="s">
        <v>228</v>
      </c>
      <c r="FV8" s="79" t="s">
        <v>228</v>
      </c>
      <c r="FW8" s="79" t="s">
        <v>228</v>
      </c>
      <c r="FX8" s="79" t="s">
        <v>228</v>
      </c>
      <c r="FY8" s="79" t="s">
        <v>228</v>
      </c>
      <c r="FZ8" s="79" t="s">
        <v>228</v>
      </c>
      <c r="GA8" s="79" t="s">
        <v>228</v>
      </c>
      <c r="GB8" s="79" t="s">
        <v>228</v>
      </c>
      <c r="GC8" s="79" t="s">
        <v>228</v>
      </c>
      <c r="GD8" s="79" t="s">
        <v>228</v>
      </c>
      <c r="GE8" s="79" t="s">
        <v>228</v>
      </c>
      <c r="GF8" s="79" t="s">
        <v>228</v>
      </c>
      <c r="GG8" s="79" t="s">
        <v>228</v>
      </c>
      <c r="GH8" s="79" t="s">
        <v>228</v>
      </c>
      <c r="GI8" s="79" t="s">
        <v>228</v>
      </c>
      <c r="GJ8" s="79" t="s">
        <v>228</v>
      </c>
      <c r="GK8" s="79" t="s">
        <v>228</v>
      </c>
      <c r="GL8" s="79" t="s">
        <v>228</v>
      </c>
      <c r="GM8" s="79" t="s">
        <v>228</v>
      </c>
      <c r="GN8" s="79" t="s">
        <v>228</v>
      </c>
      <c r="GO8" s="79" t="s">
        <v>228</v>
      </c>
      <c r="GP8" s="79" t="s">
        <v>228</v>
      </c>
      <c r="GQ8" s="79" t="s">
        <v>228</v>
      </c>
      <c r="GR8" s="79" t="s">
        <v>228</v>
      </c>
      <c r="GS8" s="79" t="s">
        <v>228</v>
      </c>
      <c r="GT8" s="79" t="s">
        <v>228</v>
      </c>
      <c r="GU8" s="79" t="s">
        <v>228</v>
      </c>
      <c r="GV8" s="79" t="s">
        <v>228</v>
      </c>
      <c r="GW8" s="79" t="s">
        <v>228</v>
      </c>
      <c r="GX8" s="79" t="s">
        <v>228</v>
      </c>
      <c r="GY8" s="79" t="s">
        <v>228</v>
      </c>
      <c r="GZ8" s="79" t="s">
        <v>228</v>
      </c>
      <c r="HA8" s="79" t="s">
        <v>228</v>
      </c>
      <c r="HB8" s="79" t="s">
        <v>228</v>
      </c>
      <c r="HC8" s="79" t="s">
        <v>228</v>
      </c>
      <c r="HD8" s="79" t="s">
        <v>228</v>
      </c>
      <c r="HE8" s="79" t="s">
        <v>228</v>
      </c>
      <c r="HF8" s="79" t="s">
        <v>228</v>
      </c>
      <c r="HG8" s="79" t="s">
        <v>228</v>
      </c>
      <c r="HH8" s="79" t="s">
        <v>228</v>
      </c>
      <c r="HI8" s="79" t="s">
        <v>228</v>
      </c>
      <c r="HJ8" s="79" t="s">
        <v>228</v>
      </c>
      <c r="HK8" s="79" t="s">
        <v>228</v>
      </c>
      <c r="HL8" s="79" t="s">
        <v>228</v>
      </c>
      <c r="HM8" s="79" t="s">
        <v>228</v>
      </c>
      <c r="HN8" s="79" t="s">
        <v>228</v>
      </c>
      <c r="HO8" s="79" t="s">
        <v>228</v>
      </c>
      <c r="HP8" s="79" t="s">
        <v>228</v>
      </c>
      <c r="HQ8" s="79" t="s">
        <v>228</v>
      </c>
      <c r="HR8" s="79" t="s">
        <v>228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54"/>
  <sheetViews>
    <sheetView workbookViewId="0">
      <selection activeCell="A1" sqref="A1"/>
    </sheetView>
  </sheetViews>
  <sheetFormatPr defaultColWidth="12.6285714285714" defaultRowHeight="15.75" customHeight="1"/>
  <cols>
    <col min="5" max="5" width="14.6285714285714" customWidth="1"/>
    <col min="9" max="9" width="13.3809523809524" customWidth="1"/>
  </cols>
  <sheetData>
    <row r="1" customHeight="1" spans="1:9">
      <c r="A1" s="79" t="s">
        <v>232</v>
      </c>
      <c r="B1" s="79" t="s">
        <v>233</v>
      </c>
      <c r="C1" s="79" t="s">
        <v>234</v>
      </c>
      <c r="E1" s="79" t="s">
        <v>235</v>
      </c>
      <c r="F1" s="79" t="s">
        <v>236</v>
      </c>
      <c r="G1" s="79" t="s">
        <v>237</v>
      </c>
      <c r="I1" s="79" t="s">
        <v>238</v>
      </c>
    </row>
    <row r="2" customHeight="1" spans="1:9">
      <c r="A2" s="79" t="s">
        <v>227</v>
      </c>
      <c r="B2" s="79">
        <v>100</v>
      </c>
      <c r="C2" s="79" t="s">
        <v>239</v>
      </c>
      <c r="E2" s="79" t="s">
        <v>240</v>
      </c>
      <c r="F2" s="79" t="s">
        <v>241</v>
      </c>
      <c r="G2" s="79">
        <v>1</v>
      </c>
      <c r="I2" s="65" t="s">
        <v>242</v>
      </c>
    </row>
    <row r="3" customHeight="1" spans="1:9">
      <c r="A3" s="79" t="s">
        <v>228</v>
      </c>
      <c r="B3" s="79">
        <v>95</v>
      </c>
      <c r="C3" s="79" t="s">
        <v>243</v>
      </c>
      <c r="E3" s="79" t="s">
        <v>244</v>
      </c>
      <c r="F3" s="79" t="s">
        <v>245</v>
      </c>
      <c r="G3" s="79">
        <v>2</v>
      </c>
      <c r="I3" s="65" t="s">
        <v>246</v>
      </c>
    </row>
    <row r="4" customHeight="1" spans="1:9">
      <c r="A4" s="79" t="s">
        <v>230</v>
      </c>
      <c r="B4" s="79">
        <v>89</v>
      </c>
      <c r="C4" s="79" t="s">
        <v>247</v>
      </c>
      <c r="E4" s="79" t="s">
        <v>248</v>
      </c>
      <c r="F4" s="79" t="s">
        <v>249</v>
      </c>
      <c r="G4" s="79">
        <v>3</v>
      </c>
      <c r="I4" s="65" t="s">
        <v>250</v>
      </c>
    </row>
    <row r="5" customHeight="1" spans="1:9">
      <c r="A5" s="79" t="s">
        <v>251</v>
      </c>
      <c r="B5" s="79">
        <v>74</v>
      </c>
      <c r="C5" s="79" t="s">
        <v>252</v>
      </c>
      <c r="E5" s="79" t="s">
        <v>253</v>
      </c>
      <c r="F5" s="79" t="s">
        <v>254</v>
      </c>
      <c r="G5" s="79">
        <v>4</v>
      </c>
      <c r="I5" s="65" t="s">
        <v>255</v>
      </c>
    </row>
    <row r="6" customHeight="1" spans="5:9">
      <c r="E6" s="79" t="s">
        <v>256</v>
      </c>
      <c r="F6" s="79" t="s">
        <v>257</v>
      </c>
      <c r="G6" s="79">
        <v>5</v>
      </c>
      <c r="I6" s="65" t="s">
        <v>258</v>
      </c>
    </row>
    <row r="7" customHeight="1" spans="5:9">
      <c r="E7" s="79" t="s">
        <v>259</v>
      </c>
      <c r="F7" s="79" t="s">
        <v>260</v>
      </c>
      <c r="G7" s="79">
        <v>6</v>
      </c>
      <c r="I7" s="65" t="s">
        <v>261</v>
      </c>
    </row>
    <row r="8" customHeight="1" spans="5:9">
      <c r="E8" s="79" t="s">
        <v>262</v>
      </c>
      <c r="F8" s="79" t="s">
        <v>263</v>
      </c>
      <c r="G8" s="79">
        <v>7</v>
      </c>
      <c r="I8" s="65" t="s">
        <v>264</v>
      </c>
    </row>
    <row r="9" customHeight="1" spans="5:9">
      <c r="E9" s="79" t="s">
        <v>265</v>
      </c>
      <c r="F9" s="79" t="s">
        <v>266</v>
      </c>
      <c r="G9" s="79">
        <v>8</v>
      </c>
      <c r="I9" s="65" t="s">
        <v>267</v>
      </c>
    </row>
    <row r="10" customHeight="1" spans="5:9">
      <c r="E10" s="79" t="s">
        <v>268</v>
      </c>
      <c r="F10" s="79" t="s">
        <v>269</v>
      </c>
      <c r="G10" s="79">
        <v>9</v>
      </c>
      <c r="I10" s="65" t="s">
        <v>270</v>
      </c>
    </row>
    <row r="11" customHeight="1" spans="5:9">
      <c r="E11" s="79" t="s">
        <v>271</v>
      </c>
      <c r="F11" s="79" t="s">
        <v>272</v>
      </c>
      <c r="G11" s="79">
        <v>10</v>
      </c>
      <c r="I11" s="65" t="s">
        <v>273</v>
      </c>
    </row>
    <row r="12" customHeight="1" spans="5:9">
      <c r="E12" s="79" t="s">
        <v>274</v>
      </c>
      <c r="F12" s="79" t="s">
        <v>275</v>
      </c>
      <c r="G12" s="79">
        <v>11</v>
      </c>
      <c r="I12" s="65" t="s">
        <v>276</v>
      </c>
    </row>
    <row r="13" customHeight="1" spans="5:9">
      <c r="E13" s="79" t="s">
        <v>277</v>
      </c>
      <c r="F13" s="79" t="s">
        <v>278</v>
      </c>
      <c r="G13" s="79">
        <v>12</v>
      </c>
      <c r="I13" s="65" t="s">
        <v>279</v>
      </c>
    </row>
    <row r="14" customHeight="1" spans="9:9">
      <c r="I14" s="65" t="s">
        <v>280</v>
      </c>
    </row>
    <row r="15" customHeight="1" spans="9:9">
      <c r="I15" s="65" t="s">
        <v>281</v>
      </c>
    </row>
    <row r="16" customHeight="1" spans="9:9">
      <c r="I16" s="65" t="s">
        <v>282</v>
      </c>
    </row>
    <row r="17" customHeight="1" spans="9:9">
      <c r="I17" s="65" t="s">
        <v>283</v>
      </c>
    </row>
    <row r="18" customHeight="1" spans="9:9">
      <c r="I18" s="65" t="s">
        <v>284</v>
      </c>
    </row>
    <row r="19" customHeight="1" spans="9:9">
      <c r="I19" s="65" t="s">
        <v>285</v>
      </c>
    </row>
    <row r="20" customHeight="1" spans="9:9">
      <c r="I20" s="65" t="s">
        <v>286</v>
      </c>
    </row>
    <row r="21" customHeight="1" spans="9:9">
      <c r="I21" s="65" t="s">
        <v>287</v>
      </c>
    </row>
    <row r="22" customHeight="1" spans="9:9">
      <c r="I22" s="65" t="s">
        <v>288</v>
      </c>
    </row>
    <row r="23" customHeight="1" spans="9:9">
      <c r="I23" s="65" t="s">
        <v>289</v>
      </c>
    </row>
    <row r="24" customHeight="1" spans="9:9">
      <c r="I24" s="65" t="s">
        <v>290</v>
      </c>
    </row>
    <row r="25" customHeight="1" spans="9:9">
      <c r="I25" s="65" t="s">
        <v>291</v>
      </c>
    </row>
    <row r="26" customHeight="1" spans="9:9">
      <c r="I26" s="65" t="s">
        <v>292</v>
      </c>
    </row>
    <row r="27" customHeight="1" spans="9:9">
      <c r="I27" s="65" t="s">
        <v>293</v>
      </c>
    </row>
    <row r="28" customHeight="1" spans="9:9">
      <c r="I28" s="65" t="s">
        <v>294</v>
      </c>
    </row>
    <row r="29" customHeight="1" spans="9:9">
      <c r="I29" s="65" t="s">
        <v>295</v>
      </c>
    </row>
    <row r="30" customHeight="1" spans="9:9">
      <c r="I30" s="65" t="s">
        <v>296</v>
      </c>
    </row>
    <row r="31" customHeight="1" spans="9:9">
      <c r="I31" s="65" t="s">
        <v>297</v>
      </c>
    </row>
    <row r="32" customHeight="1" spans="9:9">
      <c r="I32" s="65" t="s">
        <v>298</v>
      </c>
    </row>
    <row r="33" customHeight="1" spans="9:9">
      <c r="I33" s="65" t="s">
        <v>299</v>
      </c>
    </row>
    <row r="34" customHeight="1" spans="9:9">
      <c r="I34" s="65" t="s">
        <v>300</v>
      </c>
    </row>
    <row r="35" customHeight="1" spans="9:9">
      <c r="I35" s="65" t="s">
        <v>301</v>
      </c>
    </row>
    <row r="36" customHeight="1" spans="9:9">
      <c r="I36" s="65" t="s">
        <v>302</v>
      </c>
    </row>
    <row r="37" customHeight="1" spans="9:9">
      <c r="I37" s="65" t="s">
        <v>303</v>
      </c>
    </row>
    <row r="38" customHeight="1" spans="9:9">
      <c r="I38" s="65" t="s">
        <v>304</v>
      </c>
    </row>
    <row r="39" customHeight="1" spans="9:9">
      <c r="I39" s="65" t="s">
        <v>305</v>
      </c>
    </row>
    <row r="40" customHeight="1" spans="9:9">
      <c r="I40" s="65" t="s">
        <v>306</v>
      </c>
    </row>
    <row r="41" customHeight="1" spans="9:9">
      <c r="I41" s="65" t="s">
        <v>307</v>
      </c>
    </row>
    <row r="42" customHeight="1" spans="9:9">
      <c r="I42" s="65" t="s">
        <v>308</v>
      </c>
    </row>
    <row r="43" customHeight="1" spans="9:9">
      <c r="I43" s="65" t="s">
        <v>309</v>
      </c>
    </row>
    <row r="44" customHeight="1" spans="9:9">
      <c r="I44" s="65" t="s">
        <v>310</v>
      </c>
    </row>
    <row r="45" customHeight="1" spans="9:9">
      <c r="I45" s="65" t="s">
        <v>311</v>
      </c>
    </row>
    <row r="46" customHeight="1" spans="9:9">
      <c r="I46" s="65" t="s">
        <v>312</v>
      </c>
    </row>
    <row r="47" customHeight="1" spans="9:9">
      <c r="I47" s="65" t="s">
        <v>313</v>
      </c>
    </row>
    <row r="48" customHeight="1" spans="9:9">
      <c r="I48" s="65" t="s">
        <v>314</v>
      </c>
    </row>
    <row r="49" customHeight="1" spans="9:9">
      <c r="I49" s="65" t="s">
        <v>315</v>
      </c>
    </row>
    <row r="50" customHeight="1" spans="9:9">
      <c r="I50" s="65" t="s">
        <v>316</v>
      </c>
    </row>
    <row r="51" customHeight="1" spans="9:9">
      <c r="I51" s="65" t="s">
        <v>317</v>
      </c>
    </row>
    <row r="52" customHeight="1" spans="9:9">
      <c r="I52" s="65" t="s">
        <v>318</v>
      </c>
    </row>
    <row r="53" customHeight="1" spans="9:9">
      <c r="I53" s="65" t="s">
        <v>319</v>
      </c>
    </row>
    <row r="54" customHeight="1" spans="9:9">
      <c r="I54" s="65" t="s">
        <v>320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I3000"/>
  <sheetViews>
    <sheetView tabSelected="1" topLeftCell="A1527" workbookViewId="0">
      <selection activeCell="H2" sqref="H2:I1555"/>
    </sheetView>
  </sheetViews>
  <sheetFormatPr defaultColWidth="12.6285714285714" defaultRowHeight="15.75" customHeight="1"/>
  <cols>
    <col min="1" max="3" width="18.8761904761905" customWidth="1"/>
    <col min="4" max="4" width="26.1333333333333" customWidth="1"/>
    <col min="5" max="5" width="7.62857142857143" customWidth="1"/>
    <col min="6" max="6" width="35.5047619047619" customWidth="1"/>
    <col min="7" max="7" width="18.8761904761905" customWidth="1"/>
    <col min="8" max="11" width="20.5047619047619" customWidth="1"/>
    <col min="12" max="15" width="18.8761904761905" customWidth="1"/>
    <col min="16" max="16" width="20.247619047619" customWidth="1"/>
    <col min="17" max="35" width="18.8761904761905" customWidth="1"/>
  </cols>
  <sheetData>
    <row r="1" customHeight="1" spans="1:20">
      <c r="A1" s="65" t="s">
        <v>0</v>
      </c>
      <c r="B1" s="65" t="s">
        <v>1</v>
      </c>
      <c r="C1" s="65" t="s">
        <v>2</v>
      </c>
      <c r="D1" s="65" t="s">
        <v>3</v>
      </c>
      <c r="E1" s="79" t="s">
        <v>321</v>
      </c>
      <c r="F1" s="79" t="s">
        <v>322</v>
      </c>
      <c r="G1" s="79" t="s">
        <v>323</v>
      </c>
      <c r="H1" s="79" t="s">
        <v>324</v>
      </c>
      <c r="I1" s="79" t="s">
        <v>322</v>
      </c>
      <c r="J1" s="79" t="s">
        <v>325</v>
      </c>
      <c r="K1" s="84" t="s">
        <v>326</v>
      </c>
      <c r="L1" s="79" t="s">
        <v>327</v>
      </c>
      <c r="M1" s="79" t="s">
        <v>328</v>
      </c>
      <c r="N1" s="79" t="s">
        <v>329</v>
      </c>
      <c r="O1" s="79" t="s">
        <v>330</v>
      </c>
      <c r="P1" s="79" t="s">
        <v>331</v>
      </c>
      <c r="Q1" s="79" t="s">
        <v>332</v>
      </c>
      <c r="R1" s="79" t="s">
        <v>333</v>
      </c>
      <c r="S1" s="65"/>
      <c r="T1" s="65"/>
    </row>
    <row r="2" customHeight="1" spans="1:18">
      <c r="A2" s="80">
        <f ca="1">INDIRECT(ADDRESS(2+QUOTIENT(ROW()-2,COUNTA('Form Responses 1'!$1:$1)-4),1,,TRUE,"Form Responses 1"))</f>
        <v>45012.5081442593</v>
      </c>
      <c r="B2" s="65" t="str">
        <f ca="1">INDIRECT(ADDRESS(2+QUOTIENT(ROW()-2,COUNTA('Form Responses 1'!$1:$1)-4),2,,TRUE,"Form Responses 1"))</f>
        <v>bobdaulay@gmail.com</v>
      </c>
      <c r="C2" s="65" t="str">
        <f ca="1">INDIRECT(ADDRESS(2+QUOTIENT(ROW()-2,COUNTA('Form Responses 1'!$1:$1)-4),3,,TRUE,"Form Responses 1"))</f>
        <v>Bobby Wijaya Daulay </v>
      </c>
      <c r="D2" s="81">
        <f ca="1">INDIRECT(ADDRESS(2+QUOTIENT(ROW()-2,COUNTA('Form Responses 1'!$1:$1)-4),4,,TRUE,"Form Responses 1"))</f>
        <v>45012</v>
      </c>
      <c r="E2" s="82">
        <f ca="1" t="shared" ref="E2:E3000" si="0">IF(ISBLANK(D2)," ",WEEKDAY(D2,2))</f>
        <v>1</v>
      </c>
      <c r="F2" s="65" t="str">
        <f ca="1">IF(ISBLANK(A2)," ",INDIRECT(ADDRESS(1,5+MOD(ROW()-2,COUNTA('Form Responses 1'!$1:$1)-4),,TRUE,"Form Responses 1")))</f>
        <v>Security [Security Functions]</v>
      </c>
      <c r="G2" s="65" t="str">
        <f ca="1">IF(ISBLANK(A2)," ",INDIRECT(ADDRESS(MATCH(A2,'Form Responses 1'!A:A,0),5+MOD(ROW()-2,COUNTA('Form Responses 1'!$1:$1)-4),,TRUE,"Form Responses 1")))</f>
        <v>SANGATBAIK</v>
      </c>
      <c r="H2" s="83" t="str">
        <f ca="1" t="shared" ref="H2:H3000" si="1">IFERROR(LEFT(F2,FIND("[",F2)-2)," ")</f>
        <v>Security</v>
      </c>
      <c r="I2" s="83" t="str">
        <f ca="1">MID(F2,FIND("[",F2)+1,LEN(F2)-FIND("[",F2)-1)</f>
        <v>Security Functions</v>
      </c>
      <c r="J2" s="83" t="str">
        <f ca="1" t="shared" ref="J2:J3000" si="2">IF(H2=" "," ",IF(UPPER(H2)="SECURITY","SECURITY SERVICE",IF(UPPER(H2)="DRIVER","LABOR SERVICE","CLEANING SERVICE")))</f>
        <v>SECURITY SERVICE</v>
      </c>
      <c r="K2" s="83">
        <f ca="1" t="array" ref="K2">IFERROR(INDEX(MASTER!B:B,MATCH(G2,MASTER!A:A,0))/100," ")</f>
        <v>1</v>
      </c>
      <c r="L2" s="65">
        <f ca="1" t="shared" ref="L2:L3000" si="3">IF(ISBLANK(D2)," ",WEEKNUM(D2))</f>
        <v>13</v>
      </c>
      <c r="M2" s="65" t="str">
        <f ca="1" t="shared" ref="M2:M3000" si="4">IF(ISBLANK(A2)," ",CONCATENATE(TEXT($D2,"YYY")," - WEEK ",TEXT(WEEKNUM($D2),"00")))</f>
        <v>2023 - WEEK 13</v>
      </c>
      <c r="N2" s="65" t="str">
        <f ca="1" t="shared" ref="N2:N3000" si="5">IF(ISBLANK(A2)," ",CONCATENATE(TEXT($D2,"YYY")," - MONTH ",TEXT($D2,"MM")))</f>
        <v>2023 - MONTH 03</v>
      </c>
      <c r="O2" s="83">
        <f ca="1" t="shared" ref="O2:P2" si="6">IFERROR(AVERAGEIF(M:M,M2,$K:$K)," ")</f>
        <v>0.950202702702695</v>
      </c>
      <c r="P2" s="83">
        <f ca="1" t="shared" si="6"/>
        <v>0.950202702702695</v>
      </c>
      <c r="Q2" s="65" t="str">
        <f ca="1">IF(ISBLANK(A2)," ",IF(O2&gt;MASTER!$B$3/100,"SB",IF(O2&gt;MASTER!$B$4/100,"B",IF(O2&gt;MASTER!$B$5/100,"C","K"))))</f>
        <v>SB</v>
      </c>
      <c r="R2" s="65" t="str">
        <f ca="1">IF(ISBLANK(B2)," ",IF(P2&gt;MASTER!$B$3/100,"SB",IF(P2&gt;MASTER!$B$4/100,"B",IF(P2&gt;MASTER!$B$5/100,"C","K"))))</f>
        <v>SB</v>
      </c>
    </row>
    <row r="3" customHeight="1" spans="1:18">
      <c r="A3" s="80">
        <f ca="1">INDIRECT(ADDRESS(2+QUOTIENT(ROW()-2,COUNTA('Form Responses 1'!$1:$1)-4),1,,TRUE,"Form Responses 1"))</f>
        <v>45012.5081442593</v>
      </c>
      <c r="B3" s="65" t="str">
        <f ca="1">INDIRECT(ADDRESS(2+QUOTIENT(ROW()-2,COUNTA('Form Responses 1'!$1:$1)-4),2,,TRUE,"Form Responses 1"))</f>
        <v>bobdaulay@gmail.com</v>
      </c>
      <c r="C3" s="65" t="str">
        <f ca="1">INDIRECT(ADDRESS(2+QUOTIENT(ROW()-2,COUNTA('Form Responses 1'!$1:$1)-4),3,,TRUE,"Form Responses 1"))</f>
        <v>Bobby Wijaya Daulay </v>
      </c>
      <c r="D3" s="81">
        <f ca="1">INDIRECT(ADDRESS(2+QUOTIENT(ROW()-2,COUNTA('Form Responses 1'!$1:$1)-4),4,,TRUE,"Form Responses 1"))</f>
        <v>45012</v>
      </c>
      <c r="E3" s="82">
        <f ca="1" t="shared" si="0"/>
        <v>1</v>
      </c>
      <c r="F3" s="65" t="str">
        <f ca="1">IF(ISBLANK(A3)," ",INDIRECT(ADDRESS(1,5+MOD(ROW()-2,COUNTA('Form Responses 1'!$1:$1)-4),,TRUE,"Form Responses 1")))</f>
        <v>Driver [Driving Safety]</v>
      </c>
      <c r="G3" s="65" t="str">
        <f ca="1">IF(ISBLANK(A3)," ",INDIRECT(ADDRESS(MATCH(A3,'Form Responses 1'!A:A,0),5+MOD(ROW()-2,COUNTA('Form Responses 1'!$1:$1)-4),,TRUE,"Form Responses 1")))</f>
        <v>BAIK</v>
      </c>
      <c r="H3" s="83" t="str">
        <f ca="1" t="shared" si="1"/>
        <v>Driver</v>
      </c>
      <c r="I3" s="83" t="str">
        <f ca="1" t="shared" ref="I3:I66" si="7">MID(F3,FIND("[",F3)+1,LEN(F3)-FIND("[",F3)-1)</f>
        <v>Driving Safety</v>
      </c>
      <c r="J3" s="83" t="str">
        <f ca="1" t="shared" si="2"/>
        <v>LABOR SERVICE</v>
      </c>
      <c r="K3" s="83">
        <f ca="1" t="array" ref="K3">IFERROR(INDEX(MASTER!B:B,MATCH(G3,MASTER!A:A,0))/100," ")</f>
        <v>0.95</v>
      </c>
      <c r="L3" s="65">
        <f ca="1" t="shared" si="3"/>
        <v>13</v>
      </c>
      <c r="M3" s="65" t="str">
        <f ca="1" t="shared" si="4"/>
        <v>2023 - WEEK 13</v>
      </c>
      <c r="N3" s="65" t="str">
        <f ca="1" t="shared" si="5"/>
        <v>2023 - MONTH 03</v>
      </c>
      <c r="O3" s="83">
        <f ca="1" t="shared" ref="O3:P3" si="8">IFERROR(AVERAGEIF(M:M,M3,$K:$K)," ")</f>
        <v>0.950202702702695</v>
      </c>
      <c r="P3" s="83">
        <f ca="1" t="shared" si="8"/>
        <v>0.950202702702695</v>
      </c>
      <c r="Q3" s="65" t="str">
        <f ca="1">IF(ISBLANK(A3)," ",IF(O3&gt;MASTER!$B$3/100,"SB",IF(O3&gt;MASTER!$B$4/100,"B",IF(O3&gt;MASTER!$B$5/100,"C","K"))))</f>
        <v>SB</v>
      </c>
      <c r="R3" s="65" t="str">
        <f ca="1">IF(ISBLANK(B3)," ",IF(P3&gt;MASTER!$B$3/100,"SB",IF(P3&gt;MASTER!$B$4/100,"B",IF(P3&gt;MASTER!$B$5/100,"C","K"))))</f>
        <v>SB</v>
      </c>
    </row>
    <row r="4" customHeight="1" spans="1:18">
      <c r="A4" s="80">
        <f ca="1">INDIRECT(ADDRESS(2+QUOTIENT(ROW()-2,COUNTA('Form Responses 1'!$1:$1)-4),1,,TRUE,"Form Responses 1"))</f>
        <v>45012.5081442593</v>
      </c>
      <c r="B4" s="65" t="str">
        <f ca="1">INDIRECT(ADDRESS(2+QUOTIENT(ROW()-2,COUNTA('Form Responses 1'!$1:$1)-4),2,,TRUE,"Form Responses 1"))</f>
        <v>bobdaulay@gmail.com</v>
      </c>
      <c r="C4" s="65" t="str">
        <f ca="1">INDIRECT(ADDRESS(2+QUOTIENT(ROW()-2,COUNTA('Form Responses 1'!$1:$1)-4),3,,TRUE,"Form Responses 1"))</f>
        <v>Bobby Wijaya Daulay </v>
      </c>
      <c r="D4" s="81">
        <f ca="1">INDIRECT(ADDRESS(2+QUOTIENT(ROW()-2,COUNTA('Form Responses 1'!$1:$1)-4),4,,TRUE,"Form Responses 1"))</f>
        <v>45012</v>
      </c>
      <c r="E4" s="82">
        <f ca="1" t="shared" si="0"/>
        <v>1</v>
      </c>
      <c r="F4" s="65" t="str">
        <f ca="1">IF(ISBLANK(A4)," ",INDIRECT(ADDRESS(1,5+MOD(ROW()-2,COUNTA('Form Responses 1'!$1:$1)-4),,TRUE,"Form Responses 1")))</f>
        <v>Driver [ Attendance]</v>
      </c>
      <c r="G4" s="65" t="str">
        <f ca="1">IF(ISBLANK(A4)," ",INDIRECT(ADDRESS(MATCH(A4,'Form Responses 1'!A:A,0),5+MOD(ROW()-2,COUNTA('Form Responses 1'!$1:$1)-4),,TRUE,"Form Responses 1")))</f>
        <v>BAIK</v>
      </c>
      <c r="H4" s="83" t="str">
        <f ca="1" t="shared" si="1"/>
        <v>Driver</v>
      </c>
      <c r="I4" s="83" t="str">
        <f ca="1" t="shared" si="7"/>
        <v> Attendance</v>
      </c>
      <c r="J4" s="83" t="str">
        <f ca="1" t="shared" si="2"/>
        <v>LABOR SERVICE</v>
      </c>
      <c r="K4" s="83">
        <f ca="1" t="array" ref="K4">IFERROR(INDEX(MASTER!B:B,MATCH(G4,MASTER!A:A,0))/100," ")</f>
        <v>0.95</v>
      </c>
      <c r="L4" s="65">
        <f ca="1" t="shared" si="3"/>
        <v>13</v>
      </c>
      <c r="M4" s="65" t="str">
        <f ca="1" t="shared" si="4"/>
        <v>2023 - WEEK 13</v>
      </c>
      <c r="N4" s="65" t="str">
        <f ca="1" t="shared" si="5"/>
        <v>2023 - MONTH 03</v>
      </c>
      <c r="O4" s="83">
        <f ca="1" t="shared" ref="O4:P4" si="9">IFERROR(AVERAGEIF(M:M,M4,$K:$K)," ")</f>
        <v>0.950202702702695</v>
      </c>
      <c r="P4" s="83">
        <f ca="1" t="shared" si="9"/>
        <v>0.950202702702695</v>
      </c>
      <c r="Q4" s="65" t="str">
        <f ca="1">IF(ISBLANK(A4)," ",IF(O4&gt;MASTER!$B$3/100,"SB",IF(O4&gt;MASTER!$B$4/100,"B",IF(O4&gt;MASTER!$B$5/100,"C","K"))))</f>
        <v>SB</v>
      </c>
      <c r="R4" s="65" t="str">
        <f ca="1">IF(ISBLANK(B4)," ",IF(P4&gt;MASTER!$B$3/100,"SB",IF(P4&gt;MASTER!$B$4/100,"B",IF(P4&gt;MASTER!$B$5/100,"C","K"))))</f>
        <v>SB</v>
      </c>
    </row>
    <row r="5" customHeight="1" spans="1:18">
      <c r="A5" s="80">
        <f ca="1">INDIRECT(ADDRESS(2+QUOTIENT(ROW()-2,COUNTA('Form Responses 1'!$1:$1)-4),1,,TRUE,"Form Responses 1"))</f>
        <v>45012.5081442593</v>
      </c>
      <c r="B5" s="65" t="str">
        <f ca="1">INDIRECT(ADDRESS(2+QUOTIENT(ROW()-2,COUNTA('Form Responses 1'!$1:$1)-4),2,,TRUE,"Form Responses 1"))</f>
        <v>bobdaulay@gmail.com</v>
      </c>
      <c r="C5" s="65" t="str">
        <f ca="1">INDIRECT(ADDRESS(2+QUOTIENT(ROW()-2,COUNTA('Form Responses 1'!$1:$1)-4),3,,TRUE,"Form Responses 1"))</f>
        <v>Bobby Wijaya Daulay </v>
      </c>
      <c r="D5" s="81">
        <f ca="1">INDIRECT(ADDRESS(2+QUOTIENT(ROW()-2,COUNTA('Form Responses 1'!$1:$1)-4),4,,TRUE,"Form Responses 1"))</f>
        <v>45012</v>
      </c>
      <c r="E5" s="82">
        <f ca="1" t="shared" si="0"/>
        <v>1</v>
      </c>
      <c r="F5" s="65" t="str">
        <f ca="1">IF(ISBLANK(A5)," ",INDIRECT(ADDRESS(1,5+MOD(ROW()-2,COUNTA('Form Responses 1'!$1:$1)-4),,TRUE,"Form Responses 1")))</f>
        <v>Lantai 25 / Roof Top [Tangga Exit Barat]</v>
      </c>
      <c r="G5" s="65" t="str">
        <f ca="1">IF(ISBLANK(A5)," ",INDIRECT(ADDRESS(MATCH(A5,'Form Responses 1'!A:A,0),5+MOD(ROW()-2,COUNTA('Form Responses 1'!$1:$1)-4),,TRUE,"Form Responses 1")))</f>
        <v>BAIK</v>
      </c>
      <c r="H5" s="83" t="str">
        <f ca="1" t="shared" si="1"/>
        <v>Lantai 25 / Roof Top</v>
      </c>
      <c r="I5" s="83" t="str">
        <f ca="1" t="shared" si="7"/>
        <v>Tangga Exit Barat</v>
      </c>
      <c r="J5" s="83" t="str">
        <f ca="1" t="shared" si="2"/>
        <v>CLEANING SERVICE</v>
      </c>
      <c r="K5" s="83">
        <f ca="1" t="array" ref="K5">IFERROR(INDEX(MASTER!B:B,MATCH(G5,MASTER!A:A,0))/100," ")</f>
        <v>0.95</v>
      </c>
      <c r="L5" s="65">
        <f ca="1" t="shared" si="3"/>
        <v>13</v>
      </c>
      <c r="M5" s="65" t="str">
        <f ca="1" t="shared" si="4"/>
        <v>2023 - WEEK 13</v>
      </c>
      <c r="N5" s="65" t="str">
        <f ca="1" t="shared" si="5"/>
        <v>2023 - MONTH 03</v>
      </c>
      <c r="O5" s="83">
        <f ca="1" t="shared" ref="O5:P5" si="10">IFERROR(AVERAGEIF(M:M,M5,$K:$K)," ")</f>
        <v>0.950202702702695</v>
      </c>
      <c r="P5" s="83">
        <f ca="1" t="shared" si="10"/>
        <v>0.950202702702695</v>
      </c>
      <c r="Q5" s="65" t="str">
        <f ca="1">IF(ISBLANK(A5)," ",IF(O5&gt;MASTER!$B$3/100,"SB",IF(O5&gt;MASTER!$B$4/100,"B",IF(O5&gt;MASTER!$B$5/100,"C","K"))))</f>
        <v>SB</v>
      </c>
      <c r="R5" s="65" t="str">
        <f ca="1">IF(ISBLANK(B5)," ",IF(P5&gt;MASTER!$B$3/100,"SB",IF(P5&gt;MASTER!$B$4/100,"B",IF(P5&gt;MASTER!$B$5/100,"C","K"))))</f>
        <v>SB</v>
      </c>
    </row>
    <row r="6" customHeight="1" spans="1:18">
      <c r="A6" s="80">
        <f ca="1">INDIRECT(ADDRESS(2+QUOTIENT(ROW()-2,COUNTA('Form Responses 1'!$1:$1)-4),1,,TRUE,"Form Responses 1"))</f>
        <v>45012.5081442593</v>
      </c>
      <c r="B6" s="65" t="str">
        <f ca="1">INDIRECT(ADDRESS(2+QUOTIENT(ROW()-2,COUNTA('Form Responses 1'!$1:$1)-4),2,,TRUE,"Form Responses 1"))</f>
        <v>bobdaulay@gmail.com</v>
      </c>
      <c r="C6" s="65" t="str">
        <f ca="1">INDIRECT(ADDRESS(2+QUOTIENT(ROW()-2,COUNTA('Form Responses 1'!$1:$1)-4),3,,TRUE,"Form Responses 1"))</f>
        <v>Bobby Wijaya Daulay </v>
      </c>
      <c r="D6" s="81">
        <f ca="1">INDIRECT(ADDRESS(2+QUOTIENT(ROW()-2,COUNTA('Form Responses 1'!$1:$1)-4),4,,TRUE,"Form Responses 1"))</f>
        <v>45012</v>
      </c>
      <c r="E6" s="82">
        <f ca="1" t="shared" si="0"/>
        <v>1</v>
      </c>
      <c r="F6" s="65" t="str">
        <f ca="1">IF(ISBLANK(A6)," ",INDIRECT(ADDRESS(1,5+MOD(ROW()-2,COUNTA('Form Responses 1'!$1:$1)-4),,TRUE,"Form Responses 1")))</f>
        <v>Lantai 25 / Roof Top [ &amp; Timur]</v>
      </c>
      <c r="G6" s="65" t="str">
        <f ca="1">IF(ISBLANK(A6)," ",INDIRECT(ADDRESS(MATCH(A6,'Form Responses 1'!A:A,0),5+MOD(ROW()-2,COUNTA('Form Responses 1'!$1:$1)-4),,TRUE,"Form Responses 1")))</f>
        <v>BAIK</v>
      </c>
      <c r="H6" s="83" t="str">
        <f ca="1" t="shared" si="1"/>
        <v>Lantai 25 / Roof Top</v>
      </c>
      <c r="I6" s="83" t="str">
        <f ca="1" t="shared" si="7"/>
        <v> &amp; Timur</v>
      </c>
      <c r="J6" s="83" t="str">
        <f ca="1" t="shared" si="2"/>
        <v>CLEANING SERVICE</v>
      </c>
      <c r="K6" s="83">
        <f ca="1" t="array" ref="K6">IFERROR(INDEX(MASTER!B:B,MATCH(G6,MASTER!A:A,0))/100," ")</f>
        <v>0.95</v>
      </c>
      <c r="L6" s="65">
        <f ca="1" t="shared" si="3"/>
        <v>13</v>
      </c>
      <c r="M6" s="65" t="str">
        <f ca="1" t="shared" si="4"/>
        <v>2023 - WEEK 13</v>
      </c>
      <c r="N6" s="65" t="str">
        <f ca="1" t="shared" si="5"/>
        <v>2023 - MONTH 03</v>
      </c>
      <c r="O6" s="83">
        <f ca="1" t="shared" ref="O6:P6" si="11">IFERROR(AVERAGEIF(M:M,M6,$K:$K)," ")</f>
        <v>0.950202702702695</v>
      </c>
      <c r="P6" s="83">
        <f ca="1" t="shared" si="11"/>
        <v>0.950202702702695</v>
      </c>
      <c r="Q6" s="65" t="str">
        <f ca="1">IF(ISBLANK(A6)," ",IF(O6&gt;MASTER!$B$3/100,"SB",IF(O6&gt;MASTER!$B$4/100,"B",IF(O6&gt;MASTER!$B$5/100,"C","K"))))</f>
        <v>SB</v>
      </c>
      <c r="R6" s="65" t="str">
        <f ca="1">IF(ISBLANK(B6)," ",IF(P6&gt;MASTER!$B$3/100,"SB",IF(P6&gt;MASTER!$B$4/100,"B",IF(P6&gt;MASTER!$B$5/100,"C","K"))))</f>
        <v>SB</v>
      </c>
    </row>
    <row r="7" customHeight="1" spans="1:35">
      <c r="A7" s="80">
        <f ca="1">INDIRECT(ADDRESS(2+QUOTIENT(ROW()-2,COUNTA('Form Responses 1'!$1:$1)-4),1,,TRUE,"Form Responses 1"))</f>
        <v>45012.5081442593</v>
      </c>
      <c r="B7" s="65" t="str">
        <f ca="1">INDIRECT(ADDRESS(2+QUOTIENT(ROW()-2,COUNTA('Form Responses 1'!$1:$1)-4),2,,TRUE,"Form Responses 1"))</f>
        <v>bobdaulay@gmail.com</v>
      </c>
      <c r="C7" s="65" t="str">
        <f ca="1">INDIRECT(ADDRESS(2+QUOTIENT(ROW()-2,COUNTA('Form Responses 1'!$1:$1)-4),3,,TRUE,"Form Responses 1"))</f>
        <v>Bobby Wijaya Daulay </v>
      </c>
      <c r="D7" s="81">
        <f ca="1">INDIRECT(ADDRESS(2+QUOTIENT(ROW()-2,COUNTA('Form Responses 1'!$1:$1)-4),4,,TRUE,"Form Responses 1"))</f>
        <v>45012</v>
      </c>
      <c r="E7" s="82">
        <f ca="1" t="shared" si="0"/>
        <v>1</v>
      </c>
      <c r="F7" s="65" t="str">
        <f ca="1">IF(ISBLANK(A7)," ",INDIRECT(ADDRESS(1,5+MOD(ROW()-2,COUNTA('Form Responses 1'!$1:$1)-4),,TRUE,"Form Responses 1")))</f>
        <v>Lantai 25 / Roof Top [Ruang Tekhnsi]</v>
      </c>
      <c r="G7" s="65" t="str">
        <f ca="1">IF(ISBLANK(A7)," ",INDIRECT(ADDRESS(MATCH(A7,'Form Responses 1'!A:A,0),5+MOD(ROW()-2,COUNTA('Form Responses 1'!$1:$1)-4),,TRUE,"Form Responses 1")))</f>
        <v>BAIK</v>
      </c>
      <c r="H7" s="83" t="str">
        <f ca="1" t="shared" si="1"/>
        <v>Lantai 25 / Roof Top</v>
      </c>
      <c r="I7" s="83" t="str">
        <f ca="1" t="shared" si="7"/>
        <v>Ruang Tekhnsi</v>
      </c>
      <c r="J7" s="83" t="str">
        <f ca="1" t="shared" si="2"/>
        <v>CLEANING SERVICE</v>
      </c>
      <c r="K7" s="83">
        <f ca="1" t="array" ref="K7">IFERROR(INDEX(MASTER!B:B,MATCH(G7,MASTER!A:A,0))/100," ")</f>
        <v>0.95</v>
      </c>
      <c r="L7" s="65">
        <f ca="1" t="shared" si="3"/>
        <v>13</v>
      </c>
      <c r="M7" s="65" t="str">
        <f ca="1" t="shared" si="4"/>
        <v>2023 - WEEK 13</v>
      </c>
      <c r="N7" s="65" t="str">
        <f ca="1" t="shared" si="5"/>
        <v>2023 - MONTH 03</v>
      </c>
      <c r="O7" s="83">
        <f ca="1" t="shared" ref="O7:P7" si="12">IFERROR(AVERAGEIF(M:M,M7,$K:$K)," ")</f>
        <v>0.950202702702695</v>
      </c>
      <c r="P7" s="83">
        <f ca="1" t="shared" si="12"/>
        <v>0.950202702702695</v>
      </c>
      <c r="Q7" s="65" t="str">
        <f ca="1">IF(ISBLANK(A7)," ",IF(O7&gt;MASTER!$B$3/100,"SB",IF(O7&gt;MASTER!$B$4/100,"B",IF(O7&gt;MASTER!$B$5/100,"C","K"))))</f>
        <v>SB</v>
      </c>
      <c r="R7" s="65" t="str">
        <f ca="1">IF(ISBLANK(B7)," ",IF(P7&gt;MASTER!$B$3/100,"SB",IF(P7&gt;MASTER!$B$4/100,"B",IF(P7&gt;MASTER!$B$5/100,"C","K"))))</f>
        <v>SB</v>
      </c>
      <c r="U7" s="65" t="str">
        <f ca="1" t="array" ref="U7">IFERROR(INDEX(MASTER!$B:$B,MATCH(F7,MASTER!$A:$A,0))," ")</f>
        <v> </v>
      </c>
      <c r="W7" s="65" t="str">
        <f ca="1" t="array" ref="W7">IFERROR(INDEX(MASTER!$B:$B,MATCH(K7,MASTER!$A:$A,0))," ")</f>
        <v> </v>
      </c>
      <c r="X7" s="65" t="str">
        <f ca="1" t="array" ref="X7">IFERROR(INDEX(MASTER!$B:$B,MATCH(M7,MASTER!$A:$A,0))," ")</f>
        <v> </v>
      </c>
      <c r="Y7" s="65" t="str">
        <f ca="1" t="array" ref="Y7">IFERROR(INDEX(MASTER!$B:$B,MATCH(N7,MASTER!$A:$A,0))," ")</f>
        <v> </v>
      </c>
      <c r="Z7" s="65" t="str">
        <f ca="1" t="array" ref="Z7">IFERROR(INDEX(MASTER!$B:$B,MATCH(O7,MASTER!$A:$A,0))," ")</f>
        <v> </v>
      </c>
      <c r="AA7" s="65" t="str">
        <f ca="1" t="array" ref="AA7">IFERROR(INDEX(MASTER!$B:$B,MATCH(P7,MASTER!$A:$A,0))," ")</f>
        <v> </v>
      </c>
      <c r="AB7" s="65" t="str">
        <f ca="1" t="array" ref="AB7">IFERROR(INDEX(MASTER!$B:$B,MATCH(Q7,MASTER!$A:$A,0))," ")</f>
        <v> </v>
      </c>
      <c r="AC7" s="65" t="str">
        <f ca="1" t="array" ref="AC7">IFERROR(INDEX(MASTER!$B:$B,MATCH(R7,MASTER!$A:$A,0))," ")</f>
        <v> </v>
      </c>
      <c r="AD7" s="65" t="str">
        <f t="array" ref="AD7">IFERROR(INDEX(MASTER!$B:$B,MATCH(S7,MASTER!$A:$A,0))," ")</f>
        <v> </v>
      </c>
      <c r="AE7" s="65" t="str">
        <f t="array" ref="AE7">IFERROR(INDEX(MASTER!$B:$B,MATCH(T7,MASTER!$A:$A,0))," ")</f>
        <v> </v>
      </c>
      <c r="AF7" s="65">
        <f ca="1" t="shared" ref="AF7:AF106" si="13">IF(ISBLANK(D7)," ",WEEKNUM(D7))</f>
        <v>13</v>
      </c>
      <c r="AG7" s="65" t="str">
        <f ca="1" t="shared" ref="AG7:AG106" si="14">IF(ISBLANK(D7)," ",TEXT(D7,"YYY MM"))</f>
        <v>2023 03</v>
      </c>
      <c r="AH7" s="65" t="str">
        <f ca="1" t="shared" ref="AH7:AH106" si="15">IFERROR(AVERAGE(U7:AE7)," ")</f>
        <v> </v>
      </c>
      <c r="AI7" s="65" t="str">
        <f ca="1" t="shared" ref="AI7:AI106" si="16">IFERROR(IF(VALUE(AH7)&gt;100,"SANGAT BAIK ( * * * * )",IF(VALUE(AH7)&gt;75,"BAIK ( * * * )",IF(VALUE(AH7)&gt;50,"CUKUP BAIK ( * * )",IF(ISBLANK(AH7),"","KURANG BAIK ( * )")))),"")</f>
        <v/>
      </c>
    </row>
    <row r="8" customHeight="1" spans="1:35">
      <c r="A8" s="80">
        <f ca="1">INDIRECT(ADDRESS(2+QUOTIENT(ROW()-2,COUNTA('Form Responses 1'!$1:$1)-4),1,,TRUE,"Form Responses 1"))</f>
        <v>45012.5081442593</v>
      </c>
      <c r="B8" s="65" t="str">
        <f ca="1">INDIRECT(ADDRESS(2+QUOTIENT(ROW()-2,COUNTA('Form Responses 1'!$1:$1)-4),2,,TRUE,"Form Responses 1"))</f>
        <v>bobdaulay@gmail.com</v>
      </c>
      <c r="C8" s="65" t="str">
        <f ca="1">INDIRECT(ADDRESS(2+QUOTIENT(ROW()-2,COUNTA('Form Responses 1'!$1:$1)-4),3,,TRUE,"Form Responses 1"))</f>
        <v>Bobby Wijaya Daulay </v>
      </c>
      <c r="D8" s="81">
        <f ca="1">INDIRECT(ADDRESS(2+QUOTIENT(ROW()-2,COUNTA('Form Responses 1'!$1:$1)-4),4,,TRUE,"Form Responses 1"))</f>
        <v>45012</v>
      </c>
      <c r="E8" s="82">
        <f ca="1" t="shared" si="0"/>
        <v>1</v>
      </c>
      <c r="F8" s="65" t="str">
        <f ca="1">IF(ISBLANK(A8)," ",INDIRECT(ADDRESS(1,5+MOD(ROW()-2,COUNTA('Form Responses 1'!$1:$1)-4),,TRUE,"Form Responses 1")))</f>
        <v>Lantai 25 / Roof Top [Gutter]</v>
      </c>
      <c r="G8" s="65" t="str">
        <f ca="1">IF(ISBLANK(A8)," ",INDIRECT(ADDRESS(MATCH(A8,'Form Responses 1'!A:A,0),5+MOD(ROW()-2,COUNTA('Form Responses 1'!$1:$1)-4),,TRUE,"Form Responses 1")))</f>
        <v>BAIK</v>
      </c>
      <c r="H8" s="83" t="str">
        <f ca="1" t="shared" si="1"/>
        <v>Lantai 25 / Roof Top</v>
      </c>
      <c r="I8" s="83" t="str">
        <f ca="1" t="shared" si="7"/>
        <v>Gutter</v>
      </c>
      <c r="J8" s="83" t="str">
        <f ca="1" t="shared" si="2"/>
        <v>CLEANING SERVICE</v>
      </c>
      <c r="K8" s="83">
        <f ca="1" t="array" ref="K8">IFERROR(INDEX(MASTER!B:B,MATCH(G8,MASTER!A:A,0))/100," ")</f>
        <v>0.95</v>
      </c>
      <c r="L8" s="65">
        <f ca="1" t="shared" si="3"/>
        <v>13</v>
      </c>
      <c r="M8" s="65" t="str">
        <f ca="1" t="shared" si="4"/>
        <v>2023 - WEEK 13</v>
      </c>
      <c r="N8" s="65" t="str">
        <f ca="1" t="shared" si="5"/>
        <v>2023 - MONTH 03</v>
      </c>
      <c r="O8" s="83">
        <f ca="1" t="shared" ref="O8:P8" si="17">IFERROR(AVERAGEIF(M:M,M8,$K:$K)," ")</f>
        <v>0.950202702702695</v>
      </c>
      <c r="P8" s="83">
        <f ca="1" t="shared" si="17"/>
        <v>0.950202702702695</v>
      </c>
      <c r="Q8" s="65" t="str">
        <f ca="1">IF(ISBLANK(A8)," ",IF(O8&gt;MASTER!$B$3/100,"SB",IF(O8&gt;MASTER!$B$4/100,"B",IF(O8&gt;MASTER!$B$5/100,"C","K"))))</f>
        <v>SB</v>
      </c>
      <c r="R8" s="65" t="str">
        <f ca="1">IF(ISBLANK(B8)," ",IF(P8&gt;MASTER!$B$3/100,"SB",IF(P8&gt;MASTER!$B$4/100,"B",IF(P8&gt;MASTER!$B$5/100,"C","K"))))</f>
        <v>SB</v>
      </c>
      <c r="U8" s="65" t="str">
        <f ca="1" t="array" ref="U8">IFERROR(INDEX(MASTER!$B:$B,MATCH(F8,MASTER!$A:$A,0))," ")</f>
        <v> </v>
      </c>
      <c r="W8" s="65" t="str">
        <f ca="1" t="array" ref="W8">IFERROR(INDEX(MASTER!$B:$B,MATCH(K8,MASTER!$A:$A,0))," ")</f>
        <v> </v>
      </c>
      <c r="X8" s="65" t="str">
        <f ca="1" t="array" ref="X8">IFERROR(INDEX(MASTER!$B:$B,MATCH(M8,MASTER!$A:$A,0))," ")</f>
        <v> </v>
      </c>
      <c r="Y8" s="65" t="str">
        <f ca="1" t="array" ref="Y8">IFERROR(INDEX(MASTER!$B:$B,MATCH(N8,MASTER!$A:$A,0))," ")</f>
        <v> </v>
      </c>
      <c r="Z8" s="65" t="str">
        <f ca="1" t="array" ref="Z8">IFERROR(INDEX(MASTER!$B:$B,MATCH(O8,MASTER!$A:$A,0))," ")</f>
        <v> </v>
      </c>
      <c r="AA8" s="65" t="str">
        <f ca="1" t="array" ref="AA8">IFERROR(INDEX(MASTER!$B:$B,MATCH(P8,MASTER!$A:$A,0))," ")</f>
        <v> </v>
      </c>
      <c r="AB8" s="65" t="str">
        <f ca="1" t="array" ref="AB8">IFERROR(INDEX(MASTER!$B:$B,MATCH(Q8,MASTER!$A:$A,0))," ")</f>
        <v> </v>
      </c>
      <c r="AC8" s="65" t="str">
        <f ca="1" t="array" ref="AC8">IFERROR(INDEX(MASTER!$B:$B,MATCH(R8,MASTER!$A:$A,0))," ")</f>
        <v> </v>
      </c>
      <c r="AD8" s="65" t="str">
        <f t="array" ref="AD8">IFERROR(INDEX(MASTER!$B:$B,MATCH(S8,MASTER!$A:$A,0))," ")</f>
        <v> </v>
      </c>
      <c r="AE8" s="65" t="str">
        <f t="array" ref="AE8">IFERROR(INDEX(MASTER!$B:$B,MATCH(T8,MASTER!$A:$A,0))," ")</f>
        <v> </v>
      </c>
      <c r="AF8" s="65">
        <f ca="1" t="shared" si="13"/>
        <v>13</v>
      </c>
      <c r="AG8" s="65" t="str">
        <f ca="1" t="shared" si="14"/>
        <v>2023 03</v>
      </c>
      <c r="AH8" s="65" t="str">
        <f ca="1" t="shared" si="15"/>
        <v> </v>
      </c>
      <c r="AI8" s="65" t="str">
        <f ca="1" t="shared" si="16"/>
        <v/>
      </c>
    </row>
    <row r="9" customHeight="1" spans="1:35">
      <c r="A9" s="80">
        <f ca="1">INDIRECT(ADDRESS(2+QUOTIENT(ROW()-2,COUNTA('Form Responses 1'!$1:$1)-4),1,,TRUE,"Form Responses 1"))</f>
        <v>45012.5081442593</v>
      </c>
      <c r="B9" s="65" t="str">
        <f ca="1">INDIRECT(ADDRESS(2+QUOTIENT(ROW()-2,COUNTA('Form Responses 1'!$1:$1)-4),2,,TRUE,"Form Responses 1"))</f>
        <v>bobdaulay@gmail.com</v>
      </c>
      <c r="C9" s="65" t="str">
        <f ca="1">INDIRECT(ADDRESS(2+QUOTIENT(ROW()-2,COUNTA('Form Responses 1'!$1:$1)-4),3,,TRUE,"Form Responses 1"))</f>
        <v>Bobby Wijaya Daulay </v>
      </c>
      <c r="D9" s="81">
        <f ca="1">INDIRECT(ADDRESS(2+QUOTIENT(ROW()-2,COUNTA('Form Responses 1'!$1:$1)-4),4,,TRUE,"Form Responses 1"))</f>
        <v>45012</v>
      </c>
      <c r="E9" s="82">
        <f ca="1" t="shared" si="0"/>
        <v>1</v>
      </c>
      <c r="F9" s="65" t="str">
        <f ca="1">IF(ISBLANK(A9)," ",INDIRECT(ADDRESS(1,5+MOD(ROW()-2,COUNTA('Form Responses 1'!$1:$1)-4),,TRUE,"Form Responses 1")))</f>
        <v>Lantai 24 [Tangga Exit Barat]</v>
      </c>
      <c r="G9" s="65" t="str">
        <f ca="1">IF(ISBLANK(A9)," ",INDIRECT(ADDRESS(MATCH(A9,'Form Responses 1'!A:A,0),5+MOD(ROW()-2,COUNTA('Form Responses 1'!$1:$1)-4),,TRUE,"Form Responses 1")))</f>
        <v>BAIK</v>
      </c>
      <c r="H9" s="83" t="str">
        <f ca="1" t="shared" si="1"/>
        <v>Lantai 24</v>
      </c>
      <c r="I9" s="83" t="str">
        <f ca="1" t="shared" si="7"/>
        <v>Tangga Exit Barat</v>
      </c>
      <c r="J9" s="83" t="str">
        <f ca="1" t="shared" si="2"/>
        <v>CLEANING SERVICE</v>
      </c>
      <c r="K9" s="83">
        <f ca="1" t="array" ref="K9">IFERROR(INDEX(MASTER!B:B,MATCH(G9,MASTER!A:A,0))/100," ")</f>
        <v>0.95</v>
      </c>
      <c r="L9" s="65">
        <f ca="1" t="shared" si="3"/>
        <v>13</v>
      </c>
      <c r="M9" s="65" t="str">
        <f ca="1" t="shared" si="4"/>
        <v>2023 - WEEK 13</v>
      </c>
      <c r="N9" s="65" t="str">
        <f ca="1" t="shared" si="5"/>
        <v>2023 - MONTH 03</v>
      </c>
      <c r="O9" s="83">
        <f ca="1" t="shared" ref="O9:P9" si="18">IFERROR(AVERAGEIF(M:M,M9,$K:$K)," ")</f>
        <v>0.950202702702695</v>
      </c>
      <c r="P9" s="83">
        <f ca="1" t="shared" si="18"/>
        <v>0.950202702702695</v>
      </c>
      <c r="Q9" s="65" t="str">
        <f ca="1">IF(ISBLANK(A9)," ",IF(O9&gt;MASTER!$B$3/100,"SB",IF(O9&gt;MASTER!$B$4/100,"B",IF(O9&gt;MASTER!$B$5/100,"C","K"))))</f>
        <v>SB</v>
      </c>
      <c r="R9" s="65" t="str">
        <f ca="1">IF(ISBLANK(B9)," ",IF(P9&gt;MASTER!$B$3/100,"SB",IF(P9&gt;MASTER!$B$4/100,"B",IF(P9&gt;MASTER!$B$5/100,"C","K"))))</f>
        <v>SB</v>
      </c>
      <c r="U9" s="65" t="str">
        <f ca="1" t="array" ref="U9">IFERROR(INDEX(MASTER!$B:$B,MATCH(F9,MASTER!$A:$A,0))," ")</f>
        <v> </v>
      </c>
      <c r="W9" s="65" t="str">
        <f ca="1" t="array" ref="W9">IFERROR(INDEX(MASTER!$B:$B,MATCH(K9,MASTER!$A:$A,0))," ")</f>
        <v> </v>
      </c>
      <c r="X9" s="65" t="str">
        <f ca="1" t="array" ref="X9">IFERROR(INDEX(MASTER!$B:$B,MATCH(M9,MASTER!$A:$A,0))," ")</f>
        <v> </v>
      </c>
      <c r="Y9" s="65" t="str">
        <f ca="1" t="array" ref="Y9">IFERROR(INDEX(MASTER!$B:$B,MATCH(N9,MASTER!$A:$A,0))," ")</f>
        <v> </v>
      </c>
      <c r="Z9" s="65" t="str">
        <f ca="1" t="array" ref="Z9">IFERROR(INDEX(MASTER!$B:$B,MATCH(O9,MASTER!$A:$A,0))," ")</f>
        <v> </v>
      </c>
      <c r="AA9" s="65" t="str">
        <f ca="1" t="array" ref="AA9">IFERROR(INDEX(MASTER!$B:$B,MATCH(P9,MASTER!$A:$A,0))," ")</f>
        <v> </v>
      </c>
      <c r="AB9" s="65" t="str">
        <f ca="1" t="array" ref="AB9">IFERROR(INDEX(MASTER!$B:$B,MATCH(Q9,MASTER!$A:$A,0))," ")</f>
        <v> </v>
      </c>
      <c r="AC9" s="65" t="str">
        <f ca="1" t="array" ref="AC9">IFERROR(INDEX(MASTER!$B:$B,MATCH(R9,MASTER!$A:$A,0))," ")</f>
        <v> </v>
      </c>
      <c r="AD9" s="65" t="str">
        <f t="array" ref="AD9">IFERROR(INDEX(MASTER!$B:$B,MATCH(S9,MASTER!$A:$A,0))," ")</f>
        <v> </v>
      </c>
      <c r="AE9" s="65" t="str">
        <f t="array" ref="AE9">IFERROR(INDEX(MASTER!$B:$B,MATCH(T9,MASTER!$A:$A,0))," ")</f>
        <v> </v>
      </c>
      <c r="AF9" s="65">
        <f ca="1" t="shared" si="13"/>
        <v>13</v>
      </c>
      <c r="AG9" s="65" t="str">
        <f ca="1" t="shared" si="14"/>
        <v>2023 03</v>
      </c>
      <c r="AH9" s="65" t="str">
        <f ca="1" t="shared" si="15"/>
        <v> </v>
      </c>
      <c r="AI9" s="65" t="str">
        <f ca="1" t="shared" si="16"/>
        <v/>
      </c>
    </row>
    <row r="10" customHeight="1" spans="1:35">
      <c r="A10" s="80">
        <f ca="1">INDIRECT(ADDRESS(2+QUOTIENT(ROW()-2,COUNTA('Form Responses 1'!$1:$1)-4),1,,TRUE,"Form Responses 1"))</f>
        <v>45012.5081442593</v>
      </c>
      <c r="B10" s="65" t="str">
        <f ca="1">INDIRECT(ADDRESS(2+QUOTIENT(ROW()-2,COUNTA('Form Responses 1'!$1:$1)-4),2,,TRUE,"Form Responses 1"))</f>
        <v>bobdaulay@gmail.com</v>
      </c>
      <c r="C10" s="65" t="str">
        <f ca="1">INDIRECT(ADDRESS(2+QUOTIENT(ROW()-2,COUNTA('Form Responses 1'!$1:$1)-4),3,,TRUE,"Form Responses 1"))</f>
        <v>Bobby Wijaya Daulay </v>
      </c>
      <c r="D10" s="81">
        <f ca="1">INDIRECT(ADDRESS(2+QUOTIENT(ROW()-2,COUNTA('Form Responses 1'!$1:$1)-4),4,,TRUE,"Form Responses 1"))</f>
        <v>45012</v>
      </c>
      <c r="E10" s="82">
        <f ca="1" t="shared" si="0"/>
        <v>1</v>
      </c>
      <c r="F10" s="65" t="str">
        <f ca="1">IF(ISBLANK(A10)," ",INDIRECT(ADDRESS(1,5+MOD(ROW()-2,COUNTA('Form Responses 1'!$1:$1)-4),,TRUE,"Form Responses 1")))</f>
        <v>Lantai 24 [ &amp; Timur]</v>
      </c>
      <c r="G10" s="65" t="str">
        <f ca="1">IF(ISBLANK(A10)," ",INDIRECT(ADDRESS(MATCH(A10,'Form Responses 1'!A:A,0),5+MOD(ROW()-2,COUNTA('Form Responses 1'!$1:$1)-4),,TRUE,"Form Responses 1")))</f>
        <v>BAIK</v>
      </c>
      <c r="H10" s="83" t="str">
        <f ca="1" t="shared" si="1"/>
        <v>Lantai 24</v>
      </c>
      <c r="I10" s="83" t="str">
        <f ca="1" t="shared" si="7"/>
        <v> &amp; Timur</v>
      </c>
      <c r="J10" s="83" t="str">
        <f ca="1" t="shared" si="2"/>
        <v>CLEANING SERVICE</v>
      </c>
      <c r="K10" s="83">
        <f ca="1" t="array" ref="K10">IFERROR(INDEX(MASTER!B:B,MATCH(G10,MASTER!A:A,0))/100," ")</f>
        <v>0.95</v>
      </c>
      <c r="L10" s="65">
        <f ca="1" t="shared" si="3"/>
        <v>13</v>
      </c>
      <c r="M10" s="65" t="str">
        <f ca="1" t="shared" si="4"/>
        <v>2023 - WEEK 13</v>
      </c>
      <c r="N10" s="65" t="str">
        <f ca="1" t="shared" si="5"/>
        <v>2023 - MONTH 03</v>
      </c>
      <c r="O10" s="83">
        <f ca="1" t="shared" ref="O10:P10" si="19">IFERROR(AVERAGEIF(M:M,M10,$K:$K)," ")</f>
        <v>0.950202702702695</v>
      </c>
      <c r="P10" s="83">
        <f ca="1" t="shared" si="19"/>
        <v>0.950202702702695</v>
      </c>
      <c r="Q10" s="65" t="str">
        <f ca="1">IF(ISBLANK(A10)," ",IF(O10&gt;MASTER!$B$3/100,"SB",IF(O10&gt;MASTER!$B$4/100,"B",IF(O10&gt;MASTER!$B$5/100,"C","K"))))</f>
        <v>SB</v>
      </c>
      <c r="R10" s="65" t="str">
        <f ca="1">IF(ISBLANK(B10)," ",IF(P10&gt;MASTER!$B$3/100,"SB",IF(P10&gt;MASTER!$B$4/100,"B",IF(P10&gt;MASTER!$B$5/100,"C","K"))))</f>
        <v>SB</v>
      </c>
      <c r="U10" s="65" t="str">
        <f ca="1" t="array" ref="U10">IFERROR(INDEX(MASTER!$B:$B,MATCH(F10,MASTER!$A:$A,0))," ")</f>
        <v> </v>
      </c>
      <c r="W10" s="65" t="str">
        <f ca="1" t="array" ref="W10">IFERROR(INDEX(MASTER!$B:$B,MATCH(K10,MASTER!$A:$A,0))," ")</f>
        <v> </v>
      </c>
      <c r="X10" s="65" t="str">
        <f ca="1" t="array" ref="X10">IFERROR(INDEX(MASTER!$B:$B,MATCH(M10,MASTER!$A:$A,0))," ")</f>
        <v> </v>
      </c>
      <c r="Y10" s="65" t="str">
        <f ca="1" t="array" ref="Y10">IFERROR(INDEX(MASTER!$B:$B,MATCH(N10,MASTER!$A:$A,0))," ")</f>
        <v> </v>
      </c>
      <c r="Z10" s="65" t="str">
        <f ca="1" t="array" ref="Z10">IFERROR(INDEX(MASTER!$B:$B,MATCH(O10,MASTER!$A:$A,0))," ")</f>
        <v> </v>
      </c>
      <c r="AA10" s="65" t="str">
        <f ca="1" t="array" ref="AA10">IFERROR(INDEX(MASTER!$B:$B,MATCH(P10,MASTER!$A:$A,0))," ")</f>
        <v> </v>
      </c>
      <c r="AB10" s="65" t="str">
        <f ca="1" t="array" ref="AB10">IFERROR(INDEX(MASTER!$B:$B,MATCH(Q10,MASTER!$A:$A,0))," ")</f>
        <v> </v>
      </c>
      <c r="AC10" s="65" t="str">
        <f ca="1" t="array" ref="AC10">IFERROR(INDEX(MASTER!$B:$B,MATCH(R10,MASTER!$A:$A,0))," ")</f>
        <v> </v>
      </c>
      <c r="AD10" s="65" t="str">
        <f t="array" ref="AD10">IFERROR(INDEX(MASTER!$B:$B,MATCH(S10,MASTER!$A:$A,0))," ")</f>
        <v> </v>
      </c>
      <c r="AE10" s="65" t="str">
        <f t="array" ref="AE10">IFERROR(INDEX(MASTER!$B:$B,MATCH(T10,MASTER!$A:$A,0))," ")</f>
        <v> </v>
      </c>
      <c r="AF10" s="65">
        <f ca="1" t="shared" si="13"/>
        <v>13</v>
      </c>
      <c r="AG10" s="65" t="str">
        <f ca="1" t="shared" si="14"/>
        <v>2023 03</v>
      </c>
      <c r="AH10" s="65" t="str">
        <f ca="1" t="shared" si="15"/>
        <v> </v>
      </c>
      <c r="AI10" s="65" t="str">
        <f ca="1" t="shared" si="16"/>
        <v/>
      </c>
    </row>
    <row r="11" customHeight="1" spans="1:35">
      <c r="A11" s="80">
        <f ca="1">INDIRECT(ADDRESS(2+QUOTIENT(ROW()-2,COUNTA('Form Responses 1'!$1:$1)-4),1,,TRUE,"Form Responses 1"))</f>
        <v>45012.5081442593</v>
      </c>
      <c r="B11" s="65" t="str">
        <f ca="1">INDIRECT(ADDRESS(2+QUOTIENT(ROW()-2,COUNTA('Form Responses 1'!$1:$1)-4),2,,TRUE,"Form Responses 1"))</f>
        <v>bobdaulay@gmail.com</v>
      </c>
      <c r="C11" s="65" t="str">
        <f ca="1">INDIRECT(ADDRESS(2+QUOTIENT(ROW()-2,COUNTA('Form Responses 1'!$1:$1)-4),3,,TRUE,"Form Responses 1"))</f>
        <v>Bobby Wijaya Daulay </v>
      </c>
      <c r="D11" s="81">
        <f ca="1">INDIRECT(ADDRESS(2+QUOTIENT(ROW()-2,COUNTA('Form Responses 1'!$1:$1)-4),4,,TRUE,"Form Responses 1"))</f>
        <v>45012</v>
      </c>
      <c r="E11" s="82">
        <f ca="1" t="shared" si="0"/>
        <v>1</v>
      </c>
      <c r="F11" s="65" t="str">
        <f ca="1">IF(ISBLANK(A11)," ",INDIRECT(ADDRESS(1,5+MOD(ROW()-2,COUNTA('Form Responses 1'!$1:$1)-4),,TRUE,"Form Responses 1")))</f>
        <v>Lantai 24 [Mushola]</v>
      </c>
      <c r="G11" s="65" t="str">
        <f ca="1">IF(ISBLANK(A11)," ",INDIRECT(ADDRESS(MATCH(A11,'Form Responses 1'!A:A,0),5+MOD(ROW()-2,COUNTA('Form Responses 1'!$1:$1)-4),,TRUE,"Form Responses 1")))</f>
        <v>BAIK</v>
      </c>
      <c r="H11" s="83" t="str">
        <f ca="1" t="shared" si="1"/>
        <v>Lantai 24</v>
      </c>
      <c r="I11" s="83" t="str">
        <f ca="1" t="shared" si="7"/>
        <v>Mushola</v>
      </c>
      <c r="J11" s="83" t="str">
        <f ca="1" t="shared" si="2"/>
        <v>CLEANING SERVICE</v>
      </c>
      <c r="K11" s="83">
        <f ca="1" t="array" ref="K11">IFERROR(INDEX(MASTER!B:B,MATCH(G11,MASTER!A:A,0))/100," ")</f>
        <v>0.95</v>
      </c>
      <c r="L11" s="65">
        <f ca="1" t="shared" si="3"/>
        <v>13</v>
      </c>
      <c r="M11" s="65" t="str">
        <f ca="1" t="shared" si="4"/>
        <v>2023 - WEEK 13</v>
      </c>
      <c r="N11" s="65" t="str">
        <f ca="1" t="shared" si="5"/>
        <v>2023 - MONTH 03</v>
      </c>
      <c r="O11" s="83">
        <f ca="1" t="shared" ref="O11:P11" si="20">IFERROR(AVERAGEIF(M:M,M11,$K:$K)," ")</f>
        <v>0.950202702702695</v>
      </c>
      <c r="P11" s="83">
        <f ca="1" t="shared" si="20"/>
        <v>0.950202702702695</v>
      </c>
      <c r="Q11" s="65" t="str">
        <f ca="1">IF(ISBLANK(A11)," ",IF(O11&gt;MASTER!$B$3/100,"SB",IF(O11&gt;MASTER!$B$4/100,"B",IF(O11&gt;MASTER!$B$5/100,"C","K"))))</f>
        <v>SB</v>
      </c>
      <c r="R11" s="65" t="str">
        <f ca="1">IF(ISBLANK(B11)," ",IF(P11&gt;MASTER!$B$3/100,"SB",IF(P11&gt;MASTER!$B$4/100,"B",IF(P11&gt;MASTER!$B$5/100,"C","K"))))</f>
        <v>SB</v>
      </c>
      <c r="U11" s="65" t="str">
        <f ca="1" t="array" ref="U11">IFERROR(INDEX(MASTER!$B:$B,MATCH(F11,MASTER!$A:$A,0))," ")</f>
        <v> </v>
      </c>
      <c r="W11" s="65" t="str">
        <f ca="1" t="array" ref="W11">IFERROR(INDEX(MASTER!$B:$B,MATCH(K11,MASTER!$A:$A,0))," ")</f>
        <v> </v>
      </c>
      <c r="X11" s="65" t="str">
        <f ca="1" t="array" ref="X11">IFERROR(INDEX(MASTER!$B:$B,MATCH(M11,MASTER!$A:$A,0))," ")</f>
        <v> </v>
      </c>
      <c r="Y11" s="65" t="str">
        <f ca="1" t="array" ref="Y11">IFERROR(INDEX(MASTER!$B:$B,MATCH(N11,MASTER!$A:$A,0))," ")</f>
        <v> </v>
      </c>
      <c r="Z11" s="65" t="str">
        <f ca="1" t="array" ref="Z11">IFERROR(INDEX(MASTER!$B:$B,MATCH(O11,MASTER!$A:$A,0))," ")</f>
        <v> </v>
      </c>
      <c r="AA11" s="65" t="str">
        <f ca="1" t="array" ref="AA11">IFERROR(INDEX(MASTER!$B:$B,MATCH(P11,MASTER!$A:$A,0))," ")</f>
        <v> </v>
      </c>
      <c r="AB11" s="65" t="str">
        <f ca="1" t="array" ref="AB11">IFERROR(INDEX(MASTER!$B:$B,MATCH(Q11,MASTER!$A:$A,0))," ")</f>
        <v> </v>
      </c>
      <c r="AC11" s="65" t="str">
        <f ca="1" t="array" ref="AC11">IFERROR(INDEX(MASTER!$B:$B,MATCH(R11,MASTER!$A:$A,0))," ")</f>
        <v> </v>
      </c>
      <c r="AD11" s="65" t="str">
        <f t="array" ref="AD11">IFERROR(INDEX(MASTER!$B:$B,MATCH(S11,MASTER!$A:$A,0))," ")</f>
        <v> </v>
      </c>
      <c r="AE11" s="65" t="str">
        <f t="array" ref="AE11">IFERROR(INDEX(MASTER!$B:$B,MATCH(T11,MASTER!$A:$A,0))," ")</f>
        <v> </v>
      </c>
      <c r="AF11" s="65">
        <f ca="1" t="shared" si="13"/>
        <v>13</v>
      </c>
      <c r="AG11" s="65" t="str">
        <f ca="1" t="shared" si="14"/>
        <v>2023 03</v>
      </c>
      <c r="AH11" s="65" t="str">
        <f ca="1" t="shared" si="15"/>
        <v> </v>
      </c>
      <c r="AI11" s="65" t="str">
        <f ca="1" t="shared" si="16"/>
        <v/>
      </c>
    </row>
    <row r="12" customHeight="1" spans="1:35">
      <c r="A12" s="80">
        <f ca="1">INDIRECT(ADDRESS(2+QUOTIENT(ROW()-2,COUNTA('Form Responses 1'!$1:$1)-4),1,,TRUE,"Form Responses 1"))</f>
        <v>45012.5081442593</v>
      </c>
      <c r="B12" s="65" t="str">
        <f ca="1">INDIRECT(ADDRESS(2+QUOTIENT(ROW()-2,COUNTA('Form Responses 1'!$1:$1)-4),2,,TRUE,"Form Responses 1"))</f>
        <v>bobdaulay@gmail.com</v>
      </c>
      <c r="C12" s="65" t="str">
        <f ca="1">INDIRECT(ADDRESS(2+QUOTIENT(ROW()-2,COUNTA('Form Responses 1'!$1:$1)-4),3,,TRUE,"Form Responses 1"))</f>
        <v>Bobby Wijaya Daulay </v>
      </c>
      <c r="D12" s="81">
        <f ca="1">INDIRECT(ADDRESS(2+QUOTIENT(ROW()-2,COUNTA('Form Responses 1'!$1:$1)-4),4,,TRUE,"Form Responses 1"))</f>
        <v>45012</v>
      </c>
      <c r="E12" s="82">
        <f ca="1" t="shared" si="0"/>
        <v>1</v>
      </c>
      <c r="F12" s="65" t="str">
        <f ca="1">IF(ISBLANK(A12)," ",INDIRECT(ADDRESS(1,5+MOD(ROW()-2,COUNTA('Form Responses 1'!$1:$1)-4),,TRUE,"Form Responses 1")))</f>
        <v>Lantai 24 [Pantry]</v>
      </c>
      <c r="G12" s="65" t="str">
        <f ca="1">IF(ISBLANK(A12)," ",INDIRECT(ADDRESS(MATCH(A12,'Form Responses 1'!A:A,0),5+MOD(ROW()-2,COUNTA('Form Responses 1'!$1:$1)-4),,TRUE,"Form Responses 1")))</f>
        <v>BAIK</v>
      </c>
      <c r="H12" s="83" t="str">
        <f ca="1" t="shared" si="1"/>
        <v>Lantai 24</v>
      </c>
      <c r="I12" s="83" t="str">
        <f ca="1" t="shared" si="7"/>
        <v>Pantry</v>
      </c>
      <c r="J12" s="83" t="str">
        <f ca="1" t="shared" si="2"/>
        <v>CLEANING SERVICE</v>
      </c>
      <c r="K12" s="83">
        <f ca="1" t="array" ref="K12">IFERROR(INDEX(MASTER!B:B,MATCH(G12,MASTER!A:A,0))/100," ")</f>
        <v>0.95</v>
      </c>
      <c r="L12" s="65">
        <f ca="1" t="shared" si="3"/>
        <v>13</v>
      </c>
      <c r="M12" s="65" t="str">
        <f ca="1" t="shared" si="4"/>
        <v>2023 - WEEK 13</v>
      </c>
      <c r="N12" s="65" t="str">
        <f ca="1" t="shared" si="5"/>
        <v>2023 - MONTH 03</v>
      </c>
      <c r="O12" s="83">
        <f ca="1" t="shared" ref="O12:P12" si="21">IFERROR(AVERAGEIF(M:M,M12,$K:$K)," ")</f>
        <v>0.950202702702695</v>
      </c>
      <c r="P12" s="83">
        <f ca="1" t="shared" si="21"/>
        <v>0.950202702702695</v>
      </c>
      <c r="Q12" s="65" t="str">
        <f ca="1">IF(ISBLANK(A12)," ",IF(O12&gt;MASTER!$B$3/100,"SB",IF(O12&gt;MASTER!$B$4/100,"B",IF(O12&gt;MASTER!$B$5/100,"C","K"))))</f>
        <v>SB</v>
      </c>
      <c r="R12" s="65" t="str">
        <f ca="1">IF(ISBLANK(B12)," ",IF(P12&gt;MASTER!$B$3/100,"SB",IF(P12&gt;MASTER!$B$4/100,"B",IF(P12&gt;MASTER!$B$5/100,"C","K"))))</f>
        <v>SB</v>
      </c>
      <c r="U12" s="65" t="str">
        <f ca="1" t="array" ref="U12">IFERROR(INDEX(MASTER!$B:$B,MATCH(F12,MASTER!$A:$A,0))," ")</f>
        <v> </v>
      </c>
      <c r="W12" s="65" t="str">
        <f ca="1" t="array" ref="W12">IFERROR(INDEX(MASTER!$B:$B,MATCH(K12,MASTER!$A:$A,0))," ")</f>
        <v> </v>
      </c>
      <c r="X12" s="65" t="str">
        <f ca="1" t="array" ref="X12">IFERROR(INDEX(MASTER!$B:$B,MATCH(M12,MASTER!$A:$A,0))," ")</f>
        <v> </v>
      </c>
      <c r="Y12" s="65" t="str">
        <f ca="1" t="array" ref="Y12">IFERROR(INDEX(MASTER!$B:$B,MATCH(N12,MASTER!$A:$A,0))," ")</f>
        <v> </v>
      </c>
      <c r="Z12" s="65" t="str">
        <f ca="1" t="array" ref="Z12">IFERROR(INDEX(MASTER!$B:$B,MATCH(O12,MASTER!$A:$A,0))," ")</f>
        <v> </v>
      </c>
      <c r="AA12" s="65" t="str">
        <f ca="1" t="array" ref="AA12">IFERROR(INDEX(MASTER!$B:$B,MATCH(P12,MASTER!$A:$A,0))," ")</f>
        <v> </v>
      </c>
      <c r="AB12" s="65" t="str">
        <f ca="1" t="array" ref="AB12">IFERROR(INDEX(MASTER!$B:$B,MATCH(Q12,MASTER!$A:$A,0))," ")</f>
        <v> </v>
      </c>
      <c r="AC12" s="65" t="str">
        <f ca="1" t="array" ref="AC12">IFERROR(INDEX(MASTER!$B:$B,MATCH(R12,MASTER!$A:$A,0))," ")</f>
        <v> </v>
      </c>
      <c r="AD12" s="65" t="str">
        <f t="array" ref="AD12">IFERROR(INDEX(MASTER!$B:$B,MATCH(S12,MASTER!$A:$A,0))," ")</f>
        <v> </v>
      </c>
      <c r="AE12" s="65" t="str">
        <f t="array" ref="AE12">IFERROR(INDEX(MASTER!$B:$B,MATCH(T12,MASTER!$A:$A,0))," ")</f>
        <v> </v>
      </c>
      <c r="AF12" s="65">
        <f ca="1" t="shared" si="13"/>
        <v>13</v>
      </c>
      <c r="AG12" s="65" t="str">
        <f ca="1" t="shared" si="14"/>
        <v>2023 03</v>
      </c>
      <c r="AH12" s="65" t="str">
        <f ca="1" t="shared" si="15"/>
        <v> </v>
      </c>
      <c r="AI12" s="65" t="str">
        <f ca="1" t="shared" si="16"/>
        <v/>
      </c>
    </row>
    <row r="13" customHeight="1" spans="1:35">
      <c r="A13" s="80">
        <f ca="1">INDIRECT(ADDRESS(2+QUOTIENT(ROW()-2,COUNTA('Form Responses 1'!$1:$1)-4),1,,TRUE,"Form Responses 1"))</f>
        <v>45012.5081442593</v>
      </c>
      <c r="B13" s="65" t="str">
        <f ca="1">INDIRECT(ADDRESS(2+QUOTIENT(ROW()-2,COUNTA('Form Responses 1'!$1:$1)-4),2,,TRUE,"Form Responses 1"))</f>
        <v>bobdaulay@gmail.com</v>
      </c>
      <c r="C13" s="65" t="str">
        <f ca="1">INDIRECT(ADDRESS(2+QUOTIENT(ROW()-2,COUNTA('Form Responses 1'!$1:$1)-4),3,,TRUE,"Form Responses 1"))</f>
        <v>Bobby Wijaya Daulay </v>
      </c>
      <c r="D13" s="81">
        <f ca="1">INDIRECT(ADDRESS(2+QUOTIENT(ROW()-2,COUNTA('Form Responses 1'!$1:$1)-4),4,,TRUE,"Form Responses 1"))</f>
        <v>45012</v>
      </c>
      <c r="E13" s="82">
        <f ca="1" t="shared" si="0"/>
        <v>1</v>
      </c>
      <c r="F13" s="65" t="str">
        <f ca="1">IF(ISBLANK(A13)," ",INDIRECT(ADDRESS(1,5+MOD(ROW()-2,COUNTA('Form Responses 1'!$1:$1)-4),,TRUE,"Form Responses 1")))</f>
        <v>Lantai 24 [Ruang Rapat 1-2-3]</v>
      </c>
      <c r="G13" s="65" t="str">
        <f ca="1">IF(ISBLANK(A13)," ",INDIRECT(ADDRESS(MATCH(A13,'Form Responses 1'!A:A,0),5+MOD(ROW()-2,COUNTA('Form Responses 1'!$1:$1)-4),,TRUE,"Form Responses 1")))</f>
        <v>BAIK</v>
      </c>
      <c r="H13" s="83" t="str">
        <f ca="1" t="shared" si="1"/>
        <v>Lantai 24</v>
      </c>
      <c r="I13" s="83" t="str">
        <f ca="1" t="shared" si="7"/>
        <v>Ruang Rapat 1-2-3</v>
      </c>
      <c r="J13" s="83" t="str">
        <f ca="1" t="shared" si="2"/>
        <v>CLEANING SERVICE</v>
      </c>
      <c r="K13" s="83">
        <f ca="1" t="array" ref="K13">IFERROR(INDEX(MASTER!B:B,MATCH(G13,MASTER!A:A,0))/100," ")</f>
        <v>0.95</v>
      </c>
      <c r="L13" s="65">
        <f ca="1" t="shared" si="3"/>
        <v>13</v>
      </c>
      <c r="M13" s="65" t="str">
        <f ca="1" t="shared" si="4"/>
        <v>2023 - WEEK 13</v>
      </c>
      <c r="N13" s="65" t="str">
        <f ca="1" t="shared" si="5"/>
        <v>2023 - MONTH 03</v>
      </c>
      <c r="O13" s="83">
        <f ca="1" t="shared" ref="O13:P13" si="22">IFERROR(AVERAGEIF(M:M,M13,$K:$K)," ")</f>
        <v>0.950202702702695</v>
      </c>
      <c r="P13" s="83">
        <f ca="1" t="shared" si="22"/>
        <v>0.950202702702695</v>
      </c>
      <c r="Q13" s="65" t="str">
        <f ca="1">IF(ISBLANK(A13)," ",IF(O13&gt;MASTER!$B$3/100,"SB",IF(O13&gt;MASTER!$B$4/100,"B",IF(O13&gt;MASTER!$B$5/100,"C","K"))))</f>
        <v>SB</v>
      </c>
      <c r="R13" s="65" t="str">
        <f ca="1">IF(ISBLANK(B13)," ",IF(P13&gt;MASTER!$B$3/100,"SB",IF(P13&gt;MASTER!$B$4/100,"B",IF(P13&gt;MASTER!$B$5/100,"C","K"))))</f>
        <v>SB</v>
      </c>
      <c r="U13" s="65" t="str">
        <f ca="1" t="array" ref="U13">IFERROR(INDEX(MASTER!$B:$B,MATCH(F13,MASTER!$A:$A,0))," ")</f>
        <v> </v>
      </c>
      <c r="W13" s="65" t="str">
        <f ca="1" t="array" ref="W13">IFERROR(INDEX(MASTER!$B:$B,MATCH(K13,MASTER!$A:$A,0))," ")</f>
        <v> </v>
      </c>
      <c r="X13" s="65" t="str">
        <f ca="1" t="array" ref="X13">IFERROR(INDEX(MASTER!$B:$B,MATCH(M13,MASTER!$A:$A,0))," ")</f>
        <v> </v>
      </c>
      <c r="Y13" s="65" t="str">
        <f ca="1" t="array" ref="Y13">IFERROR(INDEX(MASTER!$B:$B,MATCH(N13,MASTER!$A:$A,0))," ")</f>
        <v> </v>
      </c>
      <c r="Z13" s="65" t="str">
        <f ca="1" t="array" ref="Z13">IFERROR(INDEX(MASTER!$B:$B,MATCH(O13,MASTER!$A:$A,0))," ")</f>
        <v> </v>
      </c>
      <c r="AA13" s="65" t="str">
        <f ca="1" t="array" ref="AA13">IFERROR(INDEX(MASTER!$B:$B,MATCH(P13,MASTER!$A:$A,0))," ")</f>
        <v> </v>
      </c>
      <c r="AB13" s="65" t="str">
        <f ca="1" t="array" ref="AB13">IFERROR(INDEX(MASTER!$B:$B,MATCH(Q13,MASTER!$A:$A,0))," ")</f>
        <v> </v>
      </c>
      <c r="AC13" s="65" t="str">
        <f ca="1" t="array" ref="AC13">IFERROR(INDEX(MASTER!$B:$B,MATCH(R13,MASTER!$A:$A,0))," ")</f>
        <v> </v>
      </c>
      <c r="AD13" s="65" t="str">
        <f t="array" ref="AD13">IFERROR(INDEX(MASTER!$B:$B,MATCH(S13,MASTER!$A:$A,0))," ")</f>
        <v> </v>
      </c>
      <c r="AE13" s="65" t="str">
        <f t="array" ref="AE13">IFERROR(INDEX(MASTER!$B:$B,MATCH(T13,MASTER!$A:$A,0))," ")</f>
        <v> </v>
      </c>
      <c r="AF13" s="65">
        <f ca="1" t="shared" si="13"/>
        <v>13</v>
      </c>
      <c r="AG13" s="65" t="str">
        <f ca="1" t="shared" si="14"/>
        <v>2023 03</v>
      </c>
      <c r="AH13" s="65" t="str">
        <f ca="1" t="shared" si="15"/>
        <v> </v>
      </c>
      <c r="AI13" s="65" t="str">
        <f ca="1" t="shared" si="16"/>
        <v/>
      </c>
    </row>
    <row r="14" customHeight="1" spans="1:35">
      <c r="A14" s="80">
        <f ca="1">INDIRECT(ADDRESS(2+QUOTIENT(ROW()-2,COUNTA('Form Responses 1'!$1:$1)-4),1,,TRUE,"Form Responses 1"))</f>
        <v>45012.5081442593</v>
      </c>
      <c r="B14" s="65" t="str">
        <f ca="1">INDIRECT(ADDRESS(2+QUOTIENT(ROW()-2,COUNTA('Form Responses 1'!$1:$1)-4),2,,TRUE,"Form Responses 1"))</f>
        <v>bobdaulay@gmail.com</v>
      </c>
      <c r="C14" s="65" t="str">
        <f ca="1">INDIRECT(ADDRESS(2+QUOTIENT(ROW()-2,COUNTA('Form Responses 1'!$1:$1)-4),3,,TRUE,"Form Responses 1"))</f>
        <v>Bobby Wijaya Daulay </v>
      </c>
      <c r="D14" s="81">
        <f ca="1">INDIRECT(ADDRESS(2+QUOTIENT(ROW()-2,COUNTA('Form Responses 1'!$1:$1)-4),4,,TRUE,"Form Responses 1"))</f>
        <v>45012</v>
      </c>
      <c r="E14" s="82">
        <f ca="1" t="shared" si="0"/>
        <v>1</v>
      </c>
      <c r="F14" s="65" t="str">
        <f ca="1">IF(ISBLANK(A14)," ",INDIRECT(ADDRESS(1,5+MOD(ROW()-2,COUNTA('Form Responses 1'!$1:$1)-4),,TRUE,"Form Responses 1")))</f>
        <v>Lantai 24 [Ruang Kerja]</v>
      </c>
      <c r="G14" s="65" t="str">
        <f ca="1">IF(ISBLANK(A14)," ",INDIRECT(ADDRESS(MATCH(A14,'Form Responses 1'!A:A,0),5+MOD(ROW()-2,COUNTA('Form Responses 1'!$1:$1)-4),,TRUE,"Form Responses 1")))</f>
        <v>BAIK</v>
      </c>
      <c r="H14" s="83" t="str">
        <f ca="1" t="shared" si="1"/>
        <v>Lantai 24</v>
      </c>
      <c r="I14" s="83" t="str">
        <f ca="1" t="shared" si="7"/>
        <v>Ruang Kerja</v>
      </c>
      <c r="J14" s="83" t="str">
        <f ca="1" t="shared" si="2"/>
        <v>CLEANING SERVICE</v>
      </c>
      <c r="K14" s="83">
        <f ca="1" t="array" ref="K14">IFERROR(INDEX(MASTER!B:B,MATCH(G14,MASTER!A:A,0))/100," ")</f>
        <v>0.95</v>
      </c>
      <c r="L14" s="65">
        <f ca="1" t="shared" si="3"/>
        <v>13</v>
      </c>
      <c r="M14" s="65" t="str">
        <f ca="1" t="shared" si="4"/>
        <v>2023 - WEEK 13</v>
      </c>
      <c r="N14" s="65" t="str">
        <f ca="1" t="shared" si="5"/>
        <v>2023 - MONTH 03</v>
      </c>
      <c r="O14" s="83">
        <f ca="1" t="shared" ref="O14:P14" si="23">IFERROR(AVERAGEIF(M:M,M14,$K:$K)," ")</f>
        <v>0.950202702702695</v>
      </c>
      <c r="P14" s="83">
        <f ca="1" t="shared" si="23"/>
        <v>0.950202702702695</v>
      </c>
      <c r="Q14" s="65" t="str">
        <f ca="1">IF(ISBLANK(A14)," ",IF(O14&gt;MASTER!$B$3/100,"SB",IF(O14&gt;MASTER!$B$4/100,"B",IF(O14&gt;MASTER!$B$5/100,"C","K"))))</f>
        <v>SB</v>
      </c>
      <c r="R14" s="65" t="str">
        <f ca="1">IF(ISBLANK(B14)," ",IF(P14&gt;MASTER!$B$3/100,"SB",IF(P14&gt;MASTER!$B$4/100,"B",IF(P14&gt;MASTER!$B$5/100,"C","K"))))</f>
        <v>SB</v>
      </c>
      <c r="U14" s="65" t="str">
        <f ca="1" t="array" ref="U14">IFERROR(INDEX(MASTER!$B:$B,MATCH(F14,MASTER!$A:$A,0))," ")</f>
        <v> </v>
      </c>
      <c r="W14" s="65" t="str">
        <f ca="1" t="array" ref="W14">IFERROR(INDEX(MASTER!$B:$B,MATCH(K14,MASTER!$A:$A,0))," ")</f>
        <v> </v>
      </c>
      <c r="X14" s="65" t="str">
        <f ca="1" t="array" ref="X14">IFERROR(INDEX(MASTER!$B:$B,MATCH(M14,MASTER!$A:$A,0))," ")</f>
        <v> </v>
      </c>
      <c r="Y14" s="65" t="str">
        <f ca="1" t="array" ref="Y14">IFERROR(INDEX(MASTER!$B:$B,MATCH(N14,MASTER!$A:$A,0))," ")</f>
        <v> </v>
      </c>
      <c r="Z14" s="65" t="str">
        <f ca="1" t="array" ref="Z14">IFERROR(INDEX(MASTER!$B:$B,MATCH(O14,MASTER!$A:$A,0))," ")</f>
        <v> </v>
      </c>
      <c r="AA14" s="65" t="str">
        <f ca="1" t="array" ref="AA14">IFERROR(INDEX(MASTER!$B:$B,MATCH(P14,MASTER!$A:$A,0))," ")</f>
        <v> </v>
      </c>
      <c r="AB14" s="65" t="str">
        <f ca="1" t="array" ref="AB14">IFERROR(INDEX(MASTER!$B:$B,MATCH(Q14,MASTER!$A:$A,0))," ")</f>
        <v> </v>
      </c>
      <c r="AC14" s="65" t="str">
        <f ca="1" t="array" ref="AC14">IFERROR(INDEX(MASTER!$B:$B,MATCH(R14,MASTER!$A:$A,0))," ")</f>
        <v> </v>
      </c>
      <c r="AD14" s="65" t="str">
        <f t="array" ref="AD14">IFERROR(INDEX(MASTER!$B:$B,MATCH(S14,MASTER!$A:$A,0))," ")</f>
        <v> </v>
      </c>
      <c r="AE14" s="65" t="str">
        <f t="array" ref="AE14">IFERROR(INDEX(MASTER!$B:$B,MATCH(T14,MASTER!$A:$A,0))," ")</f>
        <v> </v>
      </c>
      <c r="AF14" s="65">
        <f ca="1" t="shared" si="13"/>
        <v>13</v>
      </c>
      <c r="AG14" s="65" t="str">
        <f ca="1" t="shared" si="14"/>
        <v>2023 03</v>
      </c>
      <c r="AH14" s="65" t="str">
        <f ca="1" t="shared" si="15"/>
        <v> </v>
      </c>
      <c r="AI14" s="65" t="str">
        <f ca="1" t="shared" si="16"/>
        <v/>
      </c>
    </row>
    <row r="15" customHeight="1" spans="1:35">
      <c r="A15" s="80">
        <f ca="1">INDIRECT(ADDRESS(2+QUOTIENT(ROW()-2,COUNTA('Form Responses 1'!$1:$1)-4),1,,TRUE,"Form Responses 1"))</f>
        <v>45012.5081442593</v>
      </c>
      <c r="B15" s="65" t="str">
        <f ca="1">INDIRECT(ADDRESS(2+QUOTIENT(ROW()-2,COUNTA('Form Responses 1'!$1:$1)-4),2,,TRUE,"Form Responses 1"))</f>
        <v>bobdaulay@gmail.com</v>
      </c>
      <c r="C15" s="65" t="str">
        <f ca="1">INDIRECT(ADDRESS(2+QUOTIENT(ROW()-2,COUNTA('Form Responses 1'!$1:$1)-4),3,,TRUE,"Form Responses 1"))</f>
        <v>Bobby Wijaya Daulay </v>
      </c>
      <c r="D15" s="81">
        <f ca="1">INDIRECT(ADDRESS(2+QUOTIENT(ROW()-2,COUNTA('Form Responses 1'!$1:$1)-4),4,,TRUE,"Form Responses 1"))</f>
        <v>45012</v>
      </c>
      <c r="E15" s="82">
        <f ca="1" t="shared" si="0"/>
        <v>1</v>
      </c>
      <c r="F15" s="65" t="str">
        <f ca="1">IF(ISBLANK(A15)," ",INDIRECT(ADDRESS(1,5+MOD(ROW()-2,COUNTA('Form Responses 1'!$1:$1)-4),,TRUE,"Form Responses 1")))</f>
        <v>Lantai 24 [Koridor]</v>
      </c>
      <c r="G15" s="65" t="str">
        <f ca="1">IF(ISBLANK(A15)," ",INDIRECT(ADDRESS(MATCH(A15,'Form Responses 1'!A:A,0),5+MOD(ROW()-2,COUNTA('Form Responses 1'!$1:$1)-4),,TRUE,"Form Responses 1")))</f>
        <v>BAIK</v>
      </c>
      <c r="H15" s="83" t="str">
        <f ca="1" t="shared" si="1"/>
        <v>Lantai 24</v>
      </c>
      <c r="I15" s="83" t="str">
        <f ca="1" t="shared" si="7"/>
        <v>Koridor</v>
      </c>
      <c r="J15" s="83" t="str">
        <f ca="1" t="shared" si="2"/>
        <v>CLEANING SERVICE</v>
      </c>
      <c r="K15" s="83">
        <f ca="1" t="array" ref="K15">IFERROR(INDEX(MASTER!B:B,MATCH(G15,MASTER!A:A,0))/100," ")</f>
        <v>0.95</v>
      </c>
      <c r="L15" s="65">
        <f ca="1" t="shared" si="3"/>
        <v>13</v>
      </c>
      <c r="M15" s="65" t="str">
        <f ca="1" t="shared" si="4"/>
        <v>2023 - WEEK 13</v>
      </c>
      <c r="N15" s="65" t="str">
        <f ca="1" t="shared" si="5"/>
        <v>2023 - MONTH 03</v>
      </c>
      <c r="O15" s="83">
        <f ca="1" t="shared" ref="O15:P15" si="24">IFERROR(AVERAGEIF(M:M,M15,$K:$K)," ")</f>
        <v>0.950202702702695</v>
      </c>
      <c r="P15" s="83">
        <f ca="1" t="shared" si="24"/>
        <v>0.950202702702695</v>
      </c>
      <c r="Q15" s="65" t="str">
        <f ca="1">IF(ISBLANK(A15)," ",IF(O15&gt;MASTER!$B$3/100,"SB",IF(O15&gt;MASTER!$B$4/100,"B",IF(O15&gt;MASTER!$B$5/100,"C","K"))))</f>
        <v>SB</v>
      </c>
      <c r="R15" s="65" t="str">
        <f ca="1">IF(ISBLANK(B15)," ",IF(P15&gt;MASTER!$B$3/100,"SB",IF(P15&gt;MASTER!$B$4/100,"B",IF(P15&gt;MASTER!$B$5/100,"C","K"))))</f>
        <v>SB</v>
      </c>
      <c r="U15" s="65" t="str">
        <f ca="1" t="array" ref="U15">IFERROR(INDEX(MASTER!$B:$B,MATCH(F15,MASTER!$A:$A,0))," ")</f>
        <v> </v>
      </c>
      <c r="W15" s="65" t="str">
        <f ca="1" t="array" ref="W15">IFERROR(INDEX(MASTER!$B:$B,MATCH(K15,MASTER!$A:$A,0))," ")</f>
        <v> </v>
      </c>
      <c r="X15" s="65" t="str">
        <f ca="1" t="array" ref="X15">IFERROR(INDEX(MASTER!$B:$B,MATCH(M15,MASTER!$A:$A,0))," ")</f>
        <v> </v>
      </c>
      <c r="Y15" s="65" t="str">
        <f ca="1" t="array" ref="Y15">IFERROR(INDEX(MASTER!$B:$B,MATCH(N15,MASTER!$A:$A,0))," ")</f>
        <v> </v>
      </c>
      <c r="Z15" s="65" t="str">
        <f ca="1" t="array" ref="Z15">IFERROR(INDEX(MASTER!$B:$B,MATCH(O15,MASTER!$A:$A,0))," ")</f>
        <v> </v>
      </c>
      <c r="AA15" s="65" t="str">
        <f ca="1" t="array" ref="AA15">IFERROR(INDEX(MASTER!$B:$B,MATCH(P15,MASTER!$A:$A,0))," ")</f>
        <v> </v>
      </c>
      <c r="AB15" s="65" t="str">
        <f ca="1" t="array" ref="AB15">IFERROR(INDEX(MASTER!$B:$B,MATCH(Q15,MASTER!$A:$A,0))," ")</f>
        <v> </v>
      </c>
      <c r="AC15" s="65" t="str">
        <f ca="1" t="array" ref="AC15">IFERROR(INDEX(MASTER!$B:$B,MATCH(R15,MASTER!$A:$A,0))," ")</f>
        <v> </v>
      </c>
      <c r="AD15" s="65" t="str">
        <f t="array" ref="AD15">IFERROR(INDEX(MASTER!$B:$B,MATCH(S15,MASTER!$A:$A,0))," ")</f>
        <v> </v>
      </c>
      <c r="AE15" s="65" t="str">
        <f t="array" ref="AE15">IFERROR(INDEX(MASTER!$B:$B,MATCH(T15,MASTER!$A:$A,0))," ")</f>
        <v> </v>
      </c>
      <c r="AF15" s="65">
        <f ca="1" t="shared" si="13"/>
        <v>13</v>
      </c>
      <c r="AG15" s="65" t="str">
        <f ca="1" t="shared" si="14"/>
        <v>2023 03</v>
      </c>
      <c r="AH15" s="65" t="str">
        <f ca="1" t="shared" si="15"/>
        <v> </v>
      </c>
      <c r="AI15" s="65" t="str">
        <f ca="1" t="shared" si="16"/>
        <v/>
      </c>
    </row>
    <row r="16" customHeight="1" spans="1:35">
      <c r="A16" s="80">
        <f ca="1">INDIRECT(ADDRESS(2+QUOTIENT(ROW()-2,COUNTA('Form Responses 1'!$1:$1)-4),1,,TRUE,"Form Responses 1"))</f>
        <v>45012.5081442593</v>
      </c>
      <c r="B16" s="65" t="str">
        <f ca="1">INDIRECT(ADDRESS(2+QUOTIENT(ROW()-2,COUNTA('Form Responses 1'!$1:$1)-4),2,,TRUE,"Form Responses 1"))</f>
        <v>bobdaulay@gmail.com</v>
      </c>
      <c r="C16" s="65" t="str">
        <f ca="1">INDIRECT(ADDRESS(2+QUOTIENT(ROW()-2,COUNTA('Form Responses 1'!$1:$1)-4),3,,TRUE,"Form Responses 1"))</f>
        <v>Bobby Wijaya Daulay </v>
      </c>
      <c r="D16" s="81">
        <f ca="1">INDIRECT(ADDRESS(2+QUOTIENT(ROW()-2,COUNTA('Form Responses 1'!$1:$1)-4),4,,TRUE,"Form Responses 1"))</f>
        <v>45012</v>
      </c>
      <c r="E16" s="82">
        <f ca="1" t="shared" si="0"/>
        <v>1</v>
      </c>
      <c r="F16" s="65" t="str">
        <f ca="1">IF(ISBLANK(A16)," ",INDIRECT(ADDRESS(1,5+MOD(ROW()-2,COUNTA('Form Responses 1'!$1:$1)-4),,TRUE,"Form Responses 1")))</f>
        <v>Lantai 24 [Toilet Pria / Wanita]</v>
      </c>
      <c r="G16" s="65" t="str">
        <f ca="1">IF(ISBLANK(A16)," ",INDIRECT(ADDRESS(MATCH(A16,'Form Responses 1'!A:A,0),5+MOD(ROW()-2,COUNTA('Form Responses 1'!$1:$1)-4),,TRUE,"Form Responses 1")))</f>
        <v>BAIK</v>
      </c>
      <c r="H16" s="83" t="str">
        <f ca="1" t="shared" si="1"/>
        <v>Lantai 24</v>
      </c>
      <c r="I16" s="83" t="str">
        <f ca="1" t="shared" si="7"/>
        <v>Toilet Pria / Wanita</v>
      </c>
      <c r="J16" s="83" t="str">
        <f ca="1" t="shared" si="2"/>
        <v>CLEANING SERVICE</v>
      </c>
      <c r="K16" s="83">
        <f ca="1" t="array" ref="K16">IFERROR(INDEX(MASTER!B:B,MATCH(G16,MASTER!A:A,0))/100," ")</f>
        <v>0.95</v>
      </c>
      <c r="L16" s="65">
        <f ca="1" t="shared" si="3"/>
        <v>13</v>
      </c>
      <c r="M16" s="65" t="str">
        <f ca="1" t="shared" si="4"/>
        <v>2023 - WEEK 13</v>
      </c>
      <c r="N16" s="65" t="str">
        <f ca="1" t="shared" si="5"/>
        <v>2023 - MONTH 03</v>
      </c>
      <c r="O16" s="83">
        <f ca="1" t="shared" ref="O16:P16" si="25">IFERROR(AVERAGEIF(M:M,M16,$K:$K)," ")</f>
        <v>0.950202702702695</v>
      </c>
      <c r="P16" s="83">
        <f ca="1" t="shared" si="25"/>
        <v>0.950202702702695</v>
      </c>
      <c r="Q16" s="65" t="str">
        <f ca="1">IF(ISBLANK(A16)," ",IF(O16&gt;MASTER!$B$3/100,"SB",IF(O16&gt;MASTER!$B$4/100,"B",IF(O16&gt;MASTER!$B$5/100,"C","K"))))</f>
        <v>SB</v>
      </c>
      <c r="R16" s="65" t="str">
        <f ca="1">IF(ISBLANK(B16)," ",IF(P16&gt;MASTER!$B$3/100,"SB",IF(P16&gt;MASTER!$B$4/100,"B",IF(P16&gt;MASTER!$B$5/100,"C","K"))))</f>
        <v>SB</v>
      </c>
      <c r="U16" s="65" t="str">
        <f ca="1" t="array" ref="U16">IFERROR(INDEX(MASTER!$B:$B,MATCH(F16,MASTER!$A:$A,0))," ")</f>
        <v> </v>
      </c>
      <c r="W16" s="65" t="str">
        <f ca="1" t="array" ref="W16">IFERROR(INDEX(MASTER!$B:$B,MATCH(K16,MASTER!$A:$A,0))," ")</f>
        <v> </v>
      </c>
      <c r="X16" s="65" t="str">
        <f ca="1" t="array" ref="X16">IFERROR(INDEX(MASTER!$B:$B,MATCH(M16,MASTER!$A:$A,0))," ")</f>
        <v> </v>
      </c>
      <c r="Y16" s="65" t="str">
        <f ca="1" t="array" ref="Y16">IFERROR(INDEX(MASTER!$B:$B,MATCH(N16,MASTER!$A:$A,0))," ")</f>
        <v> </v>
      </c>
      <c r="Z16" s="65" t="str">
        <f ca="1" t="array" ref="Z16">IFERROR(INDEX(MASTER!$B:$B,MATCH(O16,MASTER!$A:$A,0))," ")</f>
        <v> </v>
      </c>
      <c r="AA16" s="65" t="str">
        <f ca="1" t="array" ref="AA16">IFERROR(INDEX(MASTER!$B:$B,MATCH(P16,MASTER!$A:$A,0))," ")</f>
        <v> </v>
      </c>
      <c r="AB16" s="65" t="str">
        <f ca="1" t="array" ref="AB16">IFERROR(INDEX(MASTER!$B:$B,MATCH(Q16,MASTER!$A:$A,0))," ")</f>
        <v> </v>
      </c>
      <c r="AC16" s="65" t="str">
        <f ca="1" t="array" ref="AC16">IFERROR(INDEX(MASTER!$B:$B,MATCH(R16,MASTER!$A:$A,0))," ")</f>
        <v> </v>
      </c>
      <c r="AD16" s="65" t="str">
        <f t="array" ref="AD16">IFERROR(INDEX(MASTER!$B:$B,MATCH(S16,MASTER!$A:$A,0))," ")</f>
        <v> </v>
      </c>
      <c r="AE16" s="65" t="str">
        <f t="array" ref="AE16">IFERROR(INDEX(MASTER!$B:$B,MATCH(T16,MASTER!$A:$A,0))," ")</f>
        <v> </v>
      </c>
      <c r="AF16" s="65">
        <f ca="1" t="shared" si="13"/>
        <v>13</v>
      </c>
      <c r="AG16" s="65" t="str">
        <f ca="1" t="shared" si="14"/>
        <v>2023 03</v>
      </c>
      <c r="AH16" s="65" t="str">
        <f ca="1" t="shared" si="15"/>
        <v> </v>
      </c>
      <c r="AI16" s="65" t="str">
        <f ca="1" t="shared" si="16"/>
        <v/>
      </c>
    </row>
    <row r="17" customHeight="1" spans="1:35">
      <c r="A17" s="80">
        <f ca="1">INDIRECT(ADDRESS(2+QUOTIENT(ROW()-2,COUNTA('Form Responses 1'!$1:$1)-4),1,,TRUE,"Form Responses 1"))</f>
        <v>45012.5081442593</v>
      </c>
      <c r="B17" s="65" t="str">
        <f ca="1">INDIRECT(ADDRESS(2+QUOTIENT(ROW()-2,COUNTA('Form Responses 1'!$1:$1)-4),2,,TRUE,"Form Responses 1"))</f>
        <v>bobdaulay@gmail.com</v>
      </c>
      <c r="C17" s="65" t="str">
        <f ca="1">INDIRECT(ADDRESS(2+QUOTIENT(ROW()-2,COUNTA('Form Responses 1'!$1:$1)-4),3,,TRUE,"Form Responses 1"))</f>
        <v>Bobby Wijaya Daulay </v>
      </c>
      <c r="D17" s="81">
        <f ca="1">INDIRECT(ADDRESS(2+QUOTIENT(ROW()-2,COUNTA('Form Responses 1'!$1:$1)-4),4,,TRUE,"Form Responses 1"))</f>
        <v>45012</v>
      </c>
      <c r="E17" s="82">
        <f ca="1" t="shared" si="0"/>
        <v>1</v>
      </c>
      <c r="F17" s="65" t="str">
        <f ca="1">IF(ISBLANK(A17)," ",INDIRECT(ADDRESS(1,5+MOD(ROW()-2,COUNTA('Form Responses 1'!$1:$1)-4),,TRUE,"Form Responses 1")))</f>
        <v>Lantai 23 [Tangga Exit Barat]</v>
      </c>
      <c r="G17" s="65" t="str">
        <f ca="1">IF(ISBLANK(A17)," ",INDIRECT(ADDRESS(MATCH(A17,'Form Responses 1'!A:A,0),5+MOD(ROW()-2,COUNTA('Form Responses 1'!$1:$1)-4),,TRUE,"Form Responses 1")))</f>
        <v>BAIK</v>
      </c>
      <c r="H17" s="83" t="str">
        <f ca="1" t="shared" si="1"/>
        <v>Lantai 23</v>
      </c>
      <c r="I17" s="83" t="str">
        <f ca="1" t="shared" si="7"/>
        <v>Tangga Exit Barat</v>
      </c>
      <c r="J17" s="83" t="str">
        <f ca="1" t="shared" si="2"/>
        <v>CLEANING SERVICE</v>
      </c>
      <c r="K17" s="83">
        <f ca="1" t="array" ref="K17">IFERROR(INDEX(MASTER!B:B,MATCH(G17,MASTER!A:A,0))/100," ")</f>
        <v>0.95</v>
      </c>
      <c r="L17" s="65">
        <f ca="1" t="shared" si="3"/>
        <v>13</v>
      </c>
      <c r="M17" s="65" t="str">
        <f ca="1" t="shared" si="4"/>
        <v>2023 - WEEK 13</v>
      </c>
      <c r="N17" s="65" t="str">
        <f ca="1" t="shared" si="5"/>
        <v>2023 - MONTH 03</v>
      </c>
      <c r="O17" s="83">
        <f ca="1" t="shared" ref="O17:P17" si="26">IFERROR(AVERAGEIF(M:M,M17,$K:$K)," ")</f>
        <v>0.950202702702695</v>
      </c>
      <c r="P17" s="83">
        <f ca="1" t="shared" si="26"/>
        <v>0.950202702702695</v>
      </c>
      <c r="Q17" s="65" t="str">
        <f ca="1">IF(ISBLANK(A17)," ",IF(O17&gt;MASTER!$B$3/100,"SB",IF(O17&gt;MASTER!$B$4/100,"B",IF(O17&gt;MASTER!$B$5/100,"C","K"))))</f>
        <v>SB</v>
      </c>
      <c r="R17" s="65" t="str">
        <f ca="1">IF(ISBLANK(B17)," ",IF(P17&gt;MASTER!$B$3/100,"SB",IF(P17&gt;MASTER!$B$4/100,"B",IF(P17&gt;MASTER!$B$5/100,"C","K"))))</f>
        <v>SB</v>
      </c>
      <c r="U17" s="65" t="str">
        <f ca="1" t="array" ref="U17">IFERROR(INDEX(MASTER!$B:$B,MATCH(F17,MASTER!$A:$A,0))," ")</f>
        <v> </v>
      </c>
      <c r="W17" s="65" t="str">
        <f ca="1" t="array" ref="W17">IFERROR(INDEX(MASTER!$B:$B,MATCH(K17,MASTER!$A:$A,0))," ")</f>
        <v> </v>
      </c>
      <c r="X17" s="65" t="str">
        <f ca="1" t="array" ref="X17">IFERROR(INDEX(MASTER!$B:$B,MATCH(M17,MASTER!$A:$A,0))," ")</f>
        <v> </v>
      </c>
      <c r="Y17" s="65" t="str">
        <f ca="1" t="array" ref="Y17">IFERROR(INDEX(MASTER!$B:$B,MATCH(N17,MASTER!$A:$A,0))," ")</f>
        <v> </v>
      </c>
      <c r="Z17" s="65" t="str">
        <f ca="1" t="array" ref="Z17">IFERROR(INDEX(MASTER!$B:$B,MATCH(O17,MASTER!$A:$A,0))," ")</f>
        <v> </v>
      </c>
      <c r="AA17" s="65" t="str">
        <f ca="1" t="array" ref="AA17">IFERROR(INDEX(MASTER!$B:$B,MATCH(P17,MASTER!$A:$A,0))," ")</f>
        <v> </v>
      </c>
      <c r="AB17" s="65" t="str">
        <f ca="1" t="array" ref="AB17">IFERROR(INDEX(MASTER!$B:$B,MATCH(Q17,MASTER!$A:$A,0))," ")</f>
        <v> </v>
      </c>
      <c r="AC17" s="65" t="str">
        <f ca="1" t="array" ref="AC17">IFERROR(INDEX(MASTER!$B:$B,MATCH(R17,MASTER!$A:$A,0))," ")</f>
        <v> </v>
      </c>
      <c r="AD17" s="65" t="str">
        <f t="array" ref="AD17">IFERROR(INDEX(MASTER!$B:$B,MATCH(S17,MASTER!$A:$A,0))," ")</f>
        <v> </v>
      </c>
      <c r="AE17" s="65" t="str">
        <f t="array" ref="AE17">IFERROR(INDEX(MASTER!$B:$B,MATCH(T17,MASTER!$A:$A,0))," ")</f>
        <v> </v>
      </c>
      <c r="AF17" s="65">
        <f ca="1" t="shared" si="13"/>
        <v>13</v>
      </c>
      <c r="AG17" s="65" t="str">
        <f ca="1" t="shared" si="14"/>
        <v>2023 03</v>
      </c>
      <c r="AH17" s="65" t="str">
        <f ca="1" t="shared" si="15"/>
        <v> </v>
      </c>
      <c r="AI17" s="65" t="str">
        <f ca="1" t="shared" si="16"/>
        <v/>
      </c>
    </row>
    <row r="18" customHeight="1" spans="1:35">
      <c r="A18" s="80">
        <f ca="1">INDIRECT(ADDRESS(2+QUOTIENT(ROW()-2,COUNTA('Form Responses 1'!$1:$1)-4),1,,TRUE,"Form Responses 1"))</f>
        <v>45012.5081442593</v>
      </c>
      <c r="B18" s="65" t="str">
        <f ca="1">INDIRECT(ADDRESS(2+QUOTIENT(ROW()-2,COUNTA('Form Responses 1'!$1:$1)-4),2,,TRUE,"Form Responses 1"))</f>
        <v>bobdaulay@gmail.com</v>
      </c>
      <c r="C18" s="65" t="str">
        <f ca="1">INDIRECT(ADDRESS(2+QUOTIENT(ROW()-2,COUNTA('Form Responses 1'!$1:$1)-4),3,,TRUE,"Form Responses 1"))</f>
        <v>Bobby Wijaya Daulay </v>
      </c>
      <c r="D18" s="81">
        <f ca="1">INDIRECT(ADDRESS(2+QUOTIENT(ROW()-2,COUNTA('Form Responses 1'!$1:$1)-4),4,,TRUE,"Form Responses 1"))</f>
        <v>45012</v>
      </c>
      <c r="E18" s="82">
        <f ca="1" t="shared" si="0"/>
        <v>1</v>
      </c>
      <c r="F18" s="65" t="str">
        <f ca="1">IF(ISBLANK(A18)," ",INDIRECT(ADDRESS(1,5+MOD(ROW()-2,COUNTA('Form Responses 1'!$1:$1)-4),,TRUE,"Form Responses 1")))</f>
        <v>Lantai 23 [ &amp; Timur]</v>
      </c>
      <c r="G18" s="65" t="str">
        <f ca="1">IF(ISBLANK(A18)," ",INDIRECT(ADDRESS(MATCH(A18,'Form Responses 1'!A:A,0),5+MOD(ROW()-2,COUNTA('Form Responses 1'!$1:$1)-4),,TRUE,"Form Responses 1")))</f>
        <v>BAIK</v>
      </c>
      <c r="H18" s="83" t="str">
        <f ca="1" t="shared" si="1"/>
        <v>Lantai 23</v>
      </c>
      <c r="I18" s="83" t="str">
        <f ca="1" t="shared" si="7"/>
        <v> &amp; Timur</v>
      </c>
      <c r="J18" s="83" t="str">
        <f ca="1" t="shared" si="2"/>
        <v>CLEANING SERVICE</v>
      </c>
      <c r="K18" s="83">
        <f ca="1" t="array" ref="K18">IFERROR(INDEX(MASTER!B:B,MATCH(G18,MASTER!A:A,0))/100," ")</f>
        <v>0.95</v>
      </c>
      <c r="L18" s="65">
        <f ca="1" t="shared" si="3"/>
        <v>13</v>
      </c>
      <c r="M18" s="65" t="str">
        <f ca="1" t="shared" si="4"/>
        <v>2023 - WEEK 13</v>
      </c>
      <c r="N18" s="65" t="str">
        <f ca="1" t="shared" si="5"/>
        <v>2023 - MONTH 03</v>
      </c>
      <c r="O18" s="83">
        <f ca="1" t="shared" ref="O18:P18" si="27">IFERROR(AVERAGEIF(M:M,M18,$K:$K)," ")</f>
        <v>0.950202702702695</v>
      </c>
      <c r="P18" s="83">
        <f ca="1" t="shared" si="27"/>
        <v>0.950202702702695</v>
      </c>
      <c r="Q18" s="65" t="str">
        <f ca="1">IF(ISBLANK(A18)," ",IF(O18&gt;MASTER!$B$3/100,"SB",IF(O18&gt;MASTER!$B$4/100,"B",IF(O18&gt;MASTER!$B$5/100,"C","K"))))</f>
        <v>SB</v>
      </c>
      <c r="R18" s="65" t="str">
        <f ca="1">IF(ISBLANK(B18)," ",IF(P18&gt;MASTER!$B$3/100,"SB",IF(P18&gt;MASTER!$B$4/100,"B",IF(P18&gt;MASTER!$B$5/100,"C","K"))))</f>
        <v>SB</v>
      </c>
      <c r="U18" s="65" t="str">
        <f ca="1" t="array" ref="U18">IFERROR(INDEX(MASTER!$B:$B,MATCH(F18,MASTER!$A:$A,0))," ")</f>
        <v> </v>
      </c>
      <c r="W18" s="65" t="str">
        <f ca="1" t="array" ref="W18">IFERROR(INDEX(MASTER!$B:$B,MATCH(K18,MASTER!$A:$A,0))," ")</f>
        <v> </v>
      </c>
      <c r="X18" s="65" t="str">
        <f ca="1" t="array" ref="X18">IFERROR(INDEX(MASTER!$B:$B,MATCH(M18,MASTER!$A:$A,0))," ")</f>
        <v> </v>
      </c>
      <c r="Y18" s="65" t="str">
        <f ca="1" t="array" ref="Y18">IFERROR(INDEX(MASTER!$B:$B,MATCH(N18,MASTER!$A:$A,0))," ")</f>
        <v> </v>
      </c>
      <c r="Z18" s="65" t="str">
        <f ca="1" t="array" ref="Z18">IFERROR(INDEX(MASTER!$B:$B,MATCH(O18,MASTER!$A:$A,0))," ")</f>
        <v> </v>
      </c>
      <c r="AA18" s="65" t="str">
        <f ca="1" t="array" ref="AA18">IFERROR(INDEX(MASTER!$B:$B,MATCH(P18,MASTER!$A:$A,0))," ")</f>
        <v> </v>
      </c>
      <c r="AB18" s="65" t="str">
        <f ca="1" t="array" ref="AB18">IFERROR(INDEX(MASTER!$B:$B,MATCH(Q18,MASTER!$A:$A,0))," ")</f>
        <v> </v>
      </c>
      <c r="AC18" s="65" t="str">
        <f ca="1" t="array" ref="AC18">IFERROR(INDEX(MASTER!$B:$B,MATCH(R18,MASTER!$A:$A,0))," ")</f>
        <v> </v>
      </c>
      <c r="AD18" s="65" t="str">
        <f t="array" ref="AD18">IFERROR(INDEX(MASTER!$B:$B,MATCH(S18,MASTER!$A:$A,0))," ")</f>
        <v> </v>
      </c>
      <c r="AE18" s="65" t="str">
        <f t="array" ref="AE18">IFERROR(INDEX(MASTER!$B:$B,MATCH(T18,MASTER!$A:$A,0))," ")</f>
        <v> </v>
      </c>
      <c r="AF18" s="65">
        <f ca="1" t="shared" si="13"/>
        <v>13</v>
      </c>
      <c r="AG18" s="65" t="str">
        <f ca="1" t="shared" si="14"/>
        <v>2023 03</v>
      </c>
      <c r="AH18" s="65" t="str">
        <f ca="1" t="shared" si="15"/>
        <v> </v>
      </c>
      <c r="AI18" s="65" t="str">
        <f ca="1" t="shared" si="16"/>
        <v/>
      </c>
    </row>
    <row r="19" customHeight="1" spans="1:35">
      <c r="A19" s="80">
        <f ca="1">INDIRECT(ADDRESS(2+QUOTIENT(ROW()-2,COUNTA('Form Responses 1'!$1:$1)-4),1,,TRUE,"Form Responses 1"))</f>
        <v>45012.5081442593</v>
      </c>
      <c r="B19" s="65" t="str">
        <f ca="1">INDIRECT(ADDRESS(2+QUOTIENT(ROW()-2,COUNTA('Form Responses 1'!$1:$1)-4),2,,TRUE,"Form Responses 1"))</f>
        <v>bobdaulay@gmail.com</v>
      </c>
      <c r="C19" s="65" t="str">
        <f ca="1">INDIRECT(ADDRESS(2+QUOTIENT(ROW()-2,COUNTA('Form Responses 1'!$1:$1)-4),3,,TRUE,"Form Responses 1"))</f>
        <v>Bobby Wijaya Daulay </v>
      </c>
      <c r="D19" s="81">
        <f ca="1">INDIRECT(ADDRESS(2+QUOTIENT(ROW()-2,COUNTA('Form Responses 1'!$1:$1)-4),4,,TRUE,"Form Responses 1"))</f>
        <v>45012</v>
      </c>
      <c r="E19" s="82">
        <f ca="1" t="shared" si="0"/>
        <v>1</v>
      </c>
      <c r="F19" s="65" t="str">
        <f ca="1">IF(ISBLANK(A19)," ",INDIRECT(ADDRESS(1,5+MOD(ROW()-2,COUNTA('Form Responses 1'!$1:$1)-4),,TRUE,"Form Responses 1")))</f>
        <v>Lantai 23 [Mushola]</v>
      </c>
      <c r="G19" s="65" t="str">
        <f ca="1">IF(ISBLANK(A19)," ",INDIRECT(ADDRESS(MATCH(A19,'Form Responses 1'!A:A,0),5+MOD(ROW()-2,COUNTA('Form Responses 1'!$1:$1)-4),,TRUE,"Form Responses 1")))</f>
        <v>BAIK</v>
      </c>
      <c r="H19" s="83" t="str">
        <f ca="1" t="shared" si="1"/>
        <v>Lantai 23</v>
      </c>
      <c r="I19" s="83" t="str">
        <f ca="1" t="shared" si="7"/>
        <v>Mushola</v>
      </c>
      <c r="J19" s="83" t="str">
        <f ca="1" t="shared" si="2"/>
        <v>CLEANING SERVICE</v>
      </c>
      <c r="K19" s="83">
        <f ca="1" t="array" ref="K19">IFERROR(INDEX(MASTER!B:B,MATCH(G19,MASTER!A:A,0))/100," ")</f>
        <v>0.95</v>
      </c>
      <c r="L19" s="65">
        <f ca="1" t="shared" si="3"/>
        <v>13</v>
      </c>
      <c r="M19" s="65" t="str">
        <f ca="1" t="shared" si="4"/>
        <v>2023 - WEEK 13</v>
      </c>
      <c r="N19" s="65" t="str">
        <f ca="1" t="shared" si="5"/>
        <v>2023 - MONTH 03</v>
      </c>
      <c r="O19" s="83">
        <f ca="1" t="shared" ref="O19:P19" si="28">IFERROR(AVERAGEIF(M:M,M19,$K:$K)," ")</f>
        <v>0.950202702702695</v>
      </c>
      <c r="P19" s="83">
        <f ca="1" t="shared" si="28"/>
        <v>0.950202702702695</v>
      </c>
      <c r="Q19" s="65" t="str">
        <f ca="1">IF(ISBLANK(A19)," ",IF(O19&gt;MASTER!$B$3/100,"SB",IF(O19&gt;MASTER!$B$4/100,"B",IF(O19&gt;MASTER!$B$5/100,"C","K"))))</f>
        <v>SB</v>
      </c>
      <c r="R19" s="65" t="str">
        <f ca="1">IF(ISBLANK(B19)," ",IF(P19&gt;MASTER!$B$3/100,"SB",IF(P19&gt;MASTER!$B$4/100,"B",IF(P19&gt;MASTER!$B$5/100,"C","K"))))</f>
        <v>SB</v>
      </c>
      <c r="U19" s="65" t="str">
        <f ca="1" t="array" ref="U19">IFERROR(INDEX(MASTER!$B:$B,MATCH(F19,MASTER!$A:$A,0))," ")</f>
        <v> </v>
      </c>
      <c r="W19" s="65" t="str">
        <f ca="1" t="array" ref="W19">IFERROR(INDEX(MASTER!$B:$B,MATCH(K19,MASTER!$A:$A,0))," ")</f>
        <v> </v>
      </c>
      <c r="X19" s="65" t="str">
        <f ca="1" t="array" ref="X19">IFERROR(INDEX(MASTER!$B:$B,MATCH(M19,MASTER!$A:$A,0))," ")</f>
        <v> </v>
      </c>
      <c r="Y19" s="65" t="str">
        <f ca="1" t="array" ref="Y19">IFERROR(INDEX(MASTER!$B:$B,MATCH(N19,MASTER!$A:$A,0))," ")</f>
        <v> </v>
      </c>
      <c r="Z19" s="65" t="str">
        <f ca="1" t="array" ref="Z19">IFERROR(INDEX(MASTER!$B:$B,MATCH(O19,MASTER!$A:$A,0))," ")</f>
        <v> </v>
      </c>
      <c r="AA19" s="65" t="str">
        <f ca="1" t="array" ref="AA19">IFERROR(INDEX(MASTER!$B:$B,MATCH(P19,MASTER!$A:$A,0))," ")</f>
        <v> </v>
      </c>
      <c r="AB19" s="65" t="str">
        <f ca="1" t="array" ref="AB19">IFERROR(INDEX(MASTER!$B:$B,MATCH(Q19,MASTER!$A:$A,0))," ")</f>
        <v> </v>
      </c>
      <c r="AC19" s="65" t="str">
        <f ca="1" t="array" ref="AC19">IFERROR(INDEX(MASTER!$B:$B,MATCH(R19,MASTER!$A:$A,0))," ")</f>
        <v> </v>
      </c>
      <c r="AD19" s="65" t="str">
        <f t="array" ref="AD19">IFERROR(INDEX(MASTER!$B:$B,MATCH(S19,MASTER!$A:$A,0))," ")</f>
        <v> </v>
      </c>
      <c r="AE19" s="65" t="str">
        <f t="array" ref="AE19">IFERROR(INDEX(MASTER!$B:$B,MATCH(T19,MASTER!$A:$A,0))," ")</f>
        <v> </v>
      </c>
      <c r="AF19" s="65">
        <f ca="1" t="shared" si="13"/>
        <v>13</v>
      </c>
      <c r="AG19" s="65" t="str">
        <f ca="1" t="shared" si="14"/>
        <v>2023 03</v>
      </c>
      <c r="AH19" s="65" t="str">
        <f ca="1" t="shared" si="15"/>
        <v> </v>
      </c>
      <c r="AI19" s="65" t="str">
        <f ca="1" t="shared" si="16"/>
        <v/>
      </c>
    </row>
    <row r="20" customHeight="1" spans="1:35">
      <c r="A20" s="80">
        <f ca="1">INDIRECT(ADDRESS(2+QUOTIENT(ROW()-2,COUNTA('Form Responses 1'!$1:$1)-4),1,,TRUE,"Form Responses 1"))</f>
        <v>45012.5081442593</v>
      </c>
      <c r="B20" s="65" t="str">
        <f ca="1">INDIRECT(ADDRESS(2+QUOTIENT(ROW()-2,COUNTA('Form Responses 1'!$1:$1)-4),2,,TRUE,"Form Responses 1"))</f>
        <v>bobdaulay@gmail.com</v>
      </c>
      <c r="C20" s="65" t="str">
        <f ca="1">INDIRECT(ADDRESS(2+QUOTIENT(ROW()-2,COUNTA('Form Responses 1'!$1:$1)-4),3,,TRUE,"Form Responses 1"))</f>
        <v>Bobby Wijaya Daulay </v>
      </c>
      <c r="D20" s="81">
        <f ca="1">INDIRECT(ADDRESS(2+QUOTIENT(ROW()-2,COUNTA('Form Responses 1'!$1:$1)-4),4,,TRUE,"Form Responses 1"))</f>
        <v>45012</v>
      </c>
      <c r="E20" s="82">
        <f ca="1" t="shared" si="0"/>
        <v>1</v>
      </c>
      <c r="F20" s="65" t="str">
        <f ca="1">IF(ISBLANK(A20)," ",INDIRECT(ADDRESS(1,5+MOD(ROW()-2,COUNTA('Form Responses 1'!$1:$1)-4),,TRUE,"Form Responses 1")))</f>
        <v>Lantai 23 [Pantry]</v>
      </c>
      <c r="G20" s="65" t="str">
        <f ca="1">IF(ISBLANK(A20)," ",INDIRECT(ADDRESS(MATCH(A20,'Form Responses 1'!A:A,0),5+MOD(ROW()-2,COUNTA('Form Responses 1'!$1:$1)-4),,TRUE,"Form Responses 1")))</f>
        <v>BAIK</v>
      </c>
      <c r="H20" s="83" t="str">
        <f ca="1" t="shared" si="1"/>
        <v>Lantai 23</v>
      </c>
      <c r="I20" s="83" t="str">
        <f ca="1" t="shared" si="7"/>
        <v>Pantry</v>
      </c>
      <c r="J20" s="83" t="str">
        <f ca="1" t="shared" si="2"/>
        <v>CLEANING SERVICE</v>
      </c>
      <c r="K20" s="83">
        <f ca="1" t="array" ref="K20">IFERROR(INDEX(MASTER!B:B,MATCH(G20,MASTER!A:A,0))/100," ")</f>
        <v>0.95</v>
      </c>
      <c r="L20" s="65">
        <f ca="1" t="shared" si="3"/>
        <v>13</v>
      </c>
      <c r="M20" s="65" t="str">
        <f ca="1" t="shared" si="4"/>
        <v>2023 - WEEK 13</v>
      </c>
      <c r="N20" s="65" t="str">
        <f ca="1" t="shared" si="5"/>
        <v>2023 - MONTH 03</v>
      </c>
      <c r="O20" s="83">
        <f ca="1" t="shared" ref="O20:P20" si="29">IFERROR(AVERAGEIF(M:M,M20,$K:$K)," ")</f>
        <v>0.950202702702695</v>
      </c>
      <c r="P20" s="83">
        <f ca="1" t="shared" si="29"/>
        <v>0.950202702702695</v>
      </c>
      <c r="Q20" s="65" t="str">
        <f ca="1">IF(ISBLANK(A20)," ",IF(O20&gt;MASTER!$B$3/100,"SB",IF(O20&gt;MASTER!$B$4/100,"B",IF(O20&gt;MASTER!$B$5/100,"C","K"))))</f>
        <v>SB</v>
      </c>
      <c r="R20" s="65" t="str">
        <f ca="1">IF(ISBLANK(B20)," ",IF(P20&gt;MASTER!$B$3/100,"SB",IF(P20&gt;MASTER!$B$4/100,"B",IF(P20&gt;MASTER!$B$5/100,"C","K"))))</f>
        <v>SB</v>
      </c>
      <c r="U20" s="65" t="str">
        <f ca="1" t="array" ref="U20">IFERROR(INDEX(MASTER!$B:$B,MATCH(F20,MASTER!$A:$A,0))," ")</f>
        <v> </v>
      </c>
      <c r="W20" s="65" t="str">
        <f ca="1" t="array" ref="W20">IFERROR(INDEX(MASTER!$B:$B,MATCH(K20,MASTER!$A:$A,0))," ")</f>
        <v> </v>
      </c>
      <c r="X20" s="65" t="str">
        <f ca="1" t="array" ref="X20">IFERROR(INDEX(MASTER!$B:$B,MATCH(M20,MASTER!$A:$A,0))," ")</f>
        <v> </v>
      </c>
      <c r="Y20" s="65" t="str">
        <f ca="1" t="array" ref="Y20">IFERROR(INDEX(MASTER!$B:$B,MATCH(N20,MASTER!$A:$A,0))," ")</f>
        <v> </v>
      </c>
      <c r="Z20" s="65" t="str">
        <f ca="1" t="array" ref="Z20">IFERROR(INDEX(MASTER!$B:$B,MATCH(O20,MASTER!$A:$A,0))," ")</f>
        <v> </v>
      </c>
      <c r="AA20" s="65" t="str">
        <f ca="1" t="array" ref="AA20">IFERROR(INDEX(MASTER!$B:$B,MATCH(P20,MASTER!$A:$A,0))," ")</f>
        <v> </v>
      </c>
      <c r="AB20" s="65" t="str">
        <f ca="1" t="array" ref="AB20">IFERROR(INDEX(MASTER!$B:$B,MATCH(Q20,MASTER!$A:$A,0))," ")</f>
        <v> </v>
      </c>
      <c r="AC20" s="65" t="str">
        <f ca="1" t="array" ref="AC20">IFERROR(INDEX(MASTER!$B:$B,MATCH(R20,MASTER!$A:$A,0))," ")</f>
        <v> </v>
      </c>
      <c r="AD20" s="65" t="str">
        <f t="array" ref="AD20">IFERROR(INDEX(MASTER!$B:$B,MATCH(S20,MASTER!$A:$A,0))," ")</f>
        <v> </v>
      </c>
      <c r="AE20" s="65" t="str">
        <f t="array" ref="AE20">IFERROR(INDEX(MASTER!$B:$B,MATCH(T20,MASTER!$A:$A,0))," ")</f>
        <v> </v>
      </c>
      <c r="AF20" s="65">
        <f ca="1" t="shared" si="13"/>
        <v>13</v>
      </c>
      <c r="AG20" s="65" t="str">
        <f ca="1" t="shared" si="14"/>
        <v>2023 03</v>
      </c>
      <c r="AH20" s="65" t="str">
        <f ca="1" t="shared" si="15"/>
        <v> </v>
      </c>
      <c r="AI20" s="65" t="str">
        <f ca="1" t="shared" si="16"/>
        <v/>
      </c>
    </row>
    <row r="21" customHeight="1" spans="1:35">
      <c r="A21" s="80">
        <f ca="1">INDIRECT(ADDRESS(2+QUOTIENT(ROW()-2,COUNTA('Form Responses 1'!$1:$1)-4),1,,TRUE,"Form Responses 1"))</f>
        <v>45012.5081442593</v>
      </c>
      <c r="B21" s="65" t="str">
        <f ca="1">INDIRECT(ADDRESS(2+QUOTIENT(ROW()-2,COUNTA('Form Responses 1'!$1:$1)-4),2,,TRUE,"Form Responses 1"))</f>
        <v>bobdaulay@gmail.com</v>
      </c>
      <c r="C21" s="65" t="str">
        <f ca="1">INDIRECT(ADDRESS(2+QUOTIENT(ROW()-2,COUNTA('Form Responses 1'!$1:$1)-4),3,,TRUE,"Form Responses 1"))</f>
        <v>Bobby Wijaya Daulay </v>
      </c>
      <c r="D21" s="81">
        <f ca="1">INDIRECT(ADDRESS(2+QUOTIENT(ROW()-2,COUNTA('Form Responses 1'!$1:$1)-4),4,,TRUE,"Form Responses 1"))</f>
        <v>45012</v>
      </c>
      <c r="E21" s="82">
        <f ca="1" t="shared" si="0"/>
        <v>1</v>
      </c>
      <c r="F21" s="65" t="str">
        <f ca="1">IF(ISBLANK(A21)," ",INDIRECT(ADDRESS(1,5+MOD(ROW()-2,COUNTA('Form Responses 1'!$1:$1)-4),,TRUE,"Form Responses 1")))</f>
        <v>Lantai 23 [Ruang Rapat 1-2-3]</v>
      </c>
      <c r="G21" s="65" t="str">
        <f ca="1">IF(ISBLANK(A21)," ",INDIRECT(ADDRESS(MATCH(A21,'Form Responses 1'!A:A,0),5+MOD(ROW()-2,COUNTA('Form Responses 1'!$1:$1)-4),,TRUE,"Form Responses 1")))</f>
        <v>BAIK</v>
      </c>
      <c r="H21" s="83" t="str">
        <f ca="1" t="shared" si="1"/>
        <v>Lantai 23</v>
      </c>
      <c r="I21" s="83" t="str">
        <f ca="1" t="shared" si="7"/>
        <v>Ruang Rapat 1-2-3</v>
      </c>
      <c r="J21" s="83" t="str">
        <f ca="1" t="shared" si="2"/>
        <v>CLEANING SERVICE</v>
      </c>
      <c r="K21" s="83">
        <f ca="1" t="array" ref="K21">IFERROR(INDEX(MASTER!B:B,MATCH(G21,MASTER!A:A,0))/100," ")</f>
        <v>0.95</v>
      </c>
      <c r="L21" s="65">
        <f ca="1" t="shared" si="3"/>
        <v>13</v>
      </c>
      <c r="M21" s="65" t="str">
        <f ca="1" t="shared" si="4"/>
        <v>2023 - WEEK 13</v>
      </c>
      <c r="N21" s="65" t="str">
        <f ca="1" t="shared" si="5"/>
        <v>2023 - MONTH 03</v>
      </c>
      <c r="O21" s="83">
        <f ca="1" t="shared" ref="O21:P21" si="30">IFERROR(AVERAGEIF(M:M,M21,$K:$K)," ")</f>
        <v>0.950202702702695</v>
      </c>
      <c r="P21" s="83">
        <f ca="1" t="shared" si="30"/>
        <v>0.950202702702695</v>
      </c>
      <c r="Q21" s="65" t="str">
        <f ca="1">IF(ISBLANK(A21)," ",IF(O21&gt;MASTER!$B$3/100,"SB",IF(O21&gt;MASTER!$B$4/100,"B",IF(O21&gt;MASTER!$B$5/100,"C","K"))))</f>
        <v>SB</v>
      </c>
      <c r="R21" s="65" t="str">
        <f ca="1">IF(ISBLANK(B21)," ",IF(P21&gt;MASTER!$B$3/100,"SB",IF(P21&gt;MASTER!$B$4/100,"B",IF(P21&gt;MASTER!$B$5/100,"C","K"))))</f>
        <v>SB</v>
      </c>
      <c r="U21" s="65" t="str">
        <f ca="1" t="array" ref="U21">IFERROR(INDEX(MASTER!$B:$B,MATCH(F21,MASTER!$A:$A,0))," ")</f>
        <v> </v>
      </c>
      <c r="W21" s="65" t="str">
        <f ca="1" t="array" ref="W21">IFERROR(INDEX(MASTER!$B:$B,MATCH(K21,MASTER!$A:$A,0))," ")</f>
        <v> </v>
      </c>
      <c r="X21" s="65" t="str">
        <f ca="1" t="array" ref="X21">IFERROR(INDEX(MASTER!$B:$B,MATCH(M21,MASTER!$A:$A,0))," ")</f>
        <v> </v>
      </c>
      <c r="Y21" s="65" t="str">
        <f ca="1" t="array" ref="Y21">IFERROR(INDEX(MASTER!$B:$B,MATCH(N21,MASTER!$A:$A,0))," ")</f>
        <v> </v>
      </c>
      <c r="Z21" s="65" t="str">
        <f ca="1" t="array" ref="Z21">IFERROR(INDEX(MASTER!$B:$B,MATCH(O21,MASTER!$A:$A,0))," ")</f>
        <v> </v>
      </c>
      <c r="AA21" s="65" t="str">
        <f ca="1" t="array" ref="AA21">IFERROR(INDEX(MASTER!$B:$B,MATCH(P21,MASTER!$A:$A,0))," ")</f>
        <v> </v>
      </c>
      <c r="AB21" s="65" t="str">
        <f ca="1" t="array" ref="AB21">IFERROR(INDEX(MASTER!$B:$B,MATCH(Q21,MASTER!$A:$A,0))," ")</f>
        <v> </v>
      </c>
      <c r="AC21" s="65" t="str">
        <f ca="1" t="array" ref="AC21">IFERROR(INDEX(MASTER!$B:$B,MATCH(R21,MASTER!$A:$A,0))," ")</f>
        <v> </v>
      </c>
      <c r="AD21" s="65" t="str">
        <f t="array" ref="AD21">IFERROR(INDEX(MASTER!$B:$B,MATCH(S21,MASTER!$A:$A,0))," ")</f>
        <v> </v>
      </c>
      <c r="AE21" s="65" t="str">
        <f t="array" ref="AE21">IFERROR(INDEX(MASTER!$B:$B,MATCH(T21,MASTER!$A:$A,0))," ")</f>
        <v> </v>
      </c>
      <c r="AF21" s="65">
        <f ca="1" t="shared" si="13"/>
        <v>13</v>
      </c>
      <c r="AG21" s="65" t="str">
        <f ca="1" t="shared" si="14"/>
        <v>2023 03</v>
      </c>
      <c r="AH21" s="65" t="str">
        <f ca="1" t="shared" si="15"/>
        <v> </v>
      </c>
      <c r="AI21" s="65" t="str">
        <f ca="1" t="shared" si="16"/>
        <v/>
      </c>
    </row>
    <row r="22" customHeight="1" spans="1:35">
      <c r="A22" s="80">
        <f ca="1">INDIRECT(ADDRESS(2+QUOTIENT(ROW()-2,COUNTA('Form Responses 1'!$1:$1)-4),1,,TRUE,"Form Responses 1"))</f>
        <v>45012.5081442593</v>
      </c>
      <c r="B22" s="65" t="str">
        <f ca="1">INDIRECT(ADDRESS(2+QUOTIENT(ROW()-2,COUNTA('Form Responses 1'!$1:$1)-4),2,,TRUE,"Form Responses 1"))</f>
        <v>bobdaulay@gmail.com</v>
      </c>
      <c r="C22" s="65" t="str">
        <f ca="1">INDIRECT(ADDRESS(2+QUOTIENT(ROW()-2,COUNTA('Form Responses 1'!$1:$1)-4),3,,TRUE,"Form Responses 1"))</f>
        <v>Bobby Wijaya Daulay </v>
      </c>
      <c r="D22" s="81">
        <f ca="1">INDIRECT(ADDRESS(2+QUOTIENT(ROW()-2,COUNTA('Form Responses 1'!$1:$1)-4),4,,TRUE,"Form Responses 1"))</f>
        <v>45012</v>
      </c>
      <c r="E22" s="82">
        <f ca="1" t="shared" si="0"/>
        <v>1</v>
      </c>
      <c r="F22" s="65" t="str">
        <f ca="1">IF(ISBLANK(A22)," ",INDIRECT(ADDRESS(1,5+MOD(ROW()-2,COUNTA('Form Responses 1'!$1:$1)-4),,TRUE,"Form Responses 1")))</f>
        <v>Lantai 23 [Ruang Kerja]</v>
      </c>
      <c r="G22" s="65" t="str">
        <f ca="1">IF(ISBLANK(A22)," ",INDIRECT(ADDRESS(MATCH(A22,'Form Responses 1'!A:A,0),5+MOD(ROW()-2,COUNTA('Form Responses 1'!$1:$1)-4),,TRUE,"Form Responses 1")))</f>
        <v>BAIK</v>
      </c>
      <c r="H22" s="83" t="str">
        <f ca="1" t="shared" si="1"/>
        <v>Lantai 23</v>
      </c>
      <c r="I22" s="83" t="str">
        <f ca="1" t="shared" si="7"/>
        <v>Ruang Kerja</v>
      </c>
      <c r="J22" s="83" t="str">
        <f ca="1" t="shared" si="2"/>
        <v>CLEANING SERVICE</v>
      </c>
      <c r="K22" s="83">
        <f ca="1" t="array" ref="K22">IFERROR(INDEX(MASTER!B:B,MATCH(G22,MASTER!A:A,0))/100," ")</f>
        <v>0.95</v>
      </c>
      <c r="L22" s="65">
        <f ca="1" t="shared" si="3"/>
        <v>13</v>
      </c>
      <c r="M22" s="65" t="str">
        <f ca="1" t="shared" si="4"/>
        <v>2023 - WEEK 13</v>
      </c>
      <c r="N22" s="65" t="str">
        <f ca="1" t="shared" si="5"/>
        <v>2023 - MONTH 03</v>
      </c>
      <c r="O22" s="83">
        <f ca="1" t="shared" ref="O22:P22" si="31">IFERROR(AVERAGEIF(M:M,M22,$K:$K)," ")</f>
        <v>0.950202702702695</v>
      </c>
      <c r="P22" s="83">
        <f ca="1" t="shared" si="31"/>
        <v>0.950202702702695</v>
      </c>
      <c r="Q22" s="65" t="str">
        <f ca="1">IF(ISBLANK(A22)," ",IF(O22&gt;MASTER!$B$3/100,"SB",IF(O22&gt;MASTER!$B$4/100,"B",IF(O22&gt;MASTER!$B$5/100,"C","K"))))</f>
        <v>SB</v>
      </c>
      <c r="R22" s="65" t="str">
        <f ca="1">IF(ISBLANK(B22)," ",IF(P22&gt;MASTER!$B$3/100,"SB",IF(P22&gt;MASTER!$B$4/100,"B",IF(P22&gt;MASTER!$B$5/100,"C","K"))))</f>
        <v>SB</v>
      </c>
      <c r="U22" s="65" t="str">
        <f ca="1" t="array" ref="U22">IFERROR(INDEX(MASTER!$B:$B,MATCH(F22,MASTER!$A:$A,0))," ")</f>
        <v> </v>
      </c>
      <c r="W22" s="65" t="str">
        <f ca="1" t="array" ref="W22">IFERROR(INDEX(MASTER!$B:$B,MATCH(K22,MASTER!$A:$A,0))," ")</f>
        <v> </v>
      </c>
      <c r="X22" s="65" t="str">
        <f ca="1" t="array" ref="X22">IFERROR(INDEX(MASTER!$B:$B,MATCH(M22,MASTER!$A:$A,0))," ")</f>
        <v> </v>
      </c>
      <c r="Y22" s="65" t="str">
        <f ca="1" t="array" ref="Y22">IFERROR(INDEX(MASTER!$B:$B,MATCH(N22,MASTER!$A:$A,0))," ")</f>
        <v> </v>
      </c>
      <c r="Z22" s="65" t="str">
        <f ca="1" t="array" ref="Z22">IFERROR(INDEX(MASTER!$B:$B,MATCH(O22,MASTER!$A:$A,0))," ")</f>
        <v> </v>
      </c>
      <c r="AA22" s="65" t="str">
        <f ca="1" t="array" ref="AA22">IFERROR(INDEX(MASTER!$B:$B,MATCH(P22,MASTER!$A:$A,0))," ")</f>
        <v> </v>
      </c>
      <c r="AB22" s="65" t="str">
        <f ca="1" t="array" ref="AB22">IFERROR(INDEX(MASTER!$B:$B,MATCH(Q22,MASTER!$A:$A,0))," ")</f>
        <v> </v>
      </c>
      <c r="AC22" s="65" t="str">
        <f ca="1" t="array" ref="AC22">IFERROR(INDEX(MASTER!$B:$B,MATCH(R22,MASTER!$A:$A,0))," ")</f>
        <v> </v>
      </c>
      <c r="AD22" s="65" t="str">
        <f t="array" ref="AD22">IFERROR(INDEX(MASTER!$B:$B,MATCH(S22,MASTER!$A:$A,0))," ")</f>
        <v> </v>
      </c>
      <c r="AE22" s="65" t="str">
        <f t="array" ref="AE22">IFERROR(INDEX(MASTER!$B:$B,MATCH(T22,MASTER!$A:$A,0))," ")</f>
        <v> </v>
      </c>
      <c r="AF22" s="65">
        <f ca="1" t="shared" si="13"/>
        <v>13</v>
      </c>
      <c r="AG22" s="65" t="str">
        <f ca="1" t="shared" si="14"/>
        <v>2023 03</v>
      </c>
      <c r="AH22" s="65" t="str">
        <f ca="1" t="shared" si="15"/>
        <v> </v>
      </c>
      <c r="AI22" s="65" t="str">
        <f ca="1" t="shared" si="16"/>
        <v/>
      </c>
    </row>
    <row r="23" customHeight="1" spans="1:35">
      <c r="A23" s="80">
        <f ca="1">INDIRECT(ADDRESS(2+QUOTIENT(ROW()-2,COUNTA('Form Responses 1'!$1:$1)-4),1,,TRUE,"Form Responses 1"))</f>
        <v>45012.5081442593</v>
      </c>
      <c r="B23" s="65" t="str">
        <f ca="1">INDIRECT(ADDRESS(2+QUOTIENT(ROW()-2,COUNTA('Form Responses 1'!$1:$1)-4),2,,TRUE,"Form Responses 1"))</f>
        <v>bobdaulay@gmail.com</v>
      </c>
      <c r="C23" s="65" t="str">
        <f ca="1">INDIRECT(ADDRESS(2+QUOTIENT(ROW()-2,COUNTA('Form Responses 1'!$1:$1)-4),3,,TRUE,"Form Responses 1"))</f>
        <v>Bobby Wijaya Daulay </v>
      </c>
      <c r="D23" s="81">
        <f ca="1">INDIRECT(ADDRESS(2+QUOTIENT(ROW()-2,COUNTA('Form Responses 1'!$1:$1)-4),4,,TRUE,"Form Responses 1"))</f>
        <v>45012</v>
      </c>
      <c r="E23" s="82">
        <f ca="1" t="shared" si="0"/>
        <v>1</v>
      </c>
      <c r="F23" s="65" t="str">
        <f ca="1">IF(ISBLANK(A23)," ",INDIRECT(ADDRESS(1,5+MOD(ROW()-2,COUNTA('Form Responses 1'!$1:$1)-4),,TRUE,"Form Responses 1")))</f>
        <v>Lantai 23 [Koridor]</v>
      </c>
      <c r="G23" s="65" t="str">
        <f ca="1">IF(ISBLANK(A23)," ",INDIRECT(ADDRESS(MATCH(A23,'Form Responses 1'!A:A,0),5+MOD(ROW()-2,COUNTA('Form Responses 1'!$1:$1)-4),,TRUE,"Form Responses 1")))</f>
        <v>BAIK</v>
      </c>
      <c r="H23" s="83" t="str">
        <f ca="1" t="shared" si="1"/>
        <v>Lantai 23</v>
      </c>
      <c r="I23" s="83" t="str">
        <f ca="1" t="shared" si="7"/>
        <v>Koridor</v>
      </c>
      <c r="J23" s="83" t="str">
        <f ca="1" t="shared" si="2"/>
        <v>CLEANING SERVICE</v>
      </c>
      <c r="K23" s="83">
        <f ca="1" t="array" ref="K23">IFERROR(INDEX(MASTER!B:B,MATCH(G23,MASTER!A:A,0))/100," ")</f>
        <v>0.95</v>
      </c>
      <c r="L23" s="65">
        <f ca="1" t="shared" si="3"/>
        <v>13</v>
      </c>
      <c r="M23" s="65" t="str">
        <f ca="1" t="shared" si="4"/>
        <v>2023 - WEEK 13</v>
      </c>
      <c r="N23" s="65" t="str">
        <f ca="1" t="shared" si="5"/>
        <v>2023 - MONTH 03</v>
      </c>
      <c r="O23" s="83">
        <f ca="1" t="shared" ref="O23:P23" si="32">IFERROR(AVERAGEIF(M:M,M23,$K:$K)," ")</f>
        <v>0.950202702702695</v>
      </c>
      <c r="P23" s="83">
        <f ca="1" t="shared" si="32"/>
        <v>0.950202702702695</v>
      </c>
      <c r="Q23" s="65" t="str">
        <f ca="1">IF(ISBLANK(A23)," ",IF(O23&gt;MASTER!$B$3/100,"SB",IF(O23&gt;MASTER!$B$4/100,"B",IF(O23&gt;MASTER!$B$5/100,"C","K"))))</f>
        <v>SB</v>
      </c>
      <c r="R23" s="65" t="str">
        <f ca="1">IF(ISBLANK(B23)," ",IF(P23&gt;MASTER!$B$3/100,"SB",IF(P23&gt;MASTER!$B$4/100,"B",IF(P23&gt;MASTER!$B$5/100,"C","K"))))</f>
        <v>SB</v>
      </c>
      <c r="U23" s="65" t="str">
        <f ca="1" t="array" ref="U23">IFERROR(INDEX(MASTER!$B:$B,MATCH(F23,MASTER!$A:$A,0))," ")</f>
        <v> </v>
      </c>
      <c r="W23" s="65" t="str">
        <f ca="1" t="array" ref="W23">IFERROR(INDEX(MASTER!$B:$B,MATCH(K23,MASTER!$A:$A,0))," ")</f>
        <v> </v>
      </c>
      <c r="X23" s="65" t="str">
        <f ca="1" t="array" ref="X23">IFERROR(INDEX(MASTER!$B:$B,MATCH(M23,MASTER!$A:$A,0))," ")</f>
        <v> </v>
      </c>
      <c r="Y23" s="65" t="str">
        <f ca="1" t="array" ref="Y23">IFERROR(INDEX(MASTER!$B:$B,MATCH(N23,MASTER!$A:$A,0))," ")</f>
        <v> </v>
      </c>
      <c r="Z23" s="65" t="str">
        <f ca="1" t="array" ref="Z23">IFERROR(INDEX(MASTER!$B:$B,MATCH(O23,MASTER!$A:$A,0))," ")</f>
        <v> </v>
      </c>
      <c r="AA23" s="65" t="str">
        <f ca="1" t="array" ref="AA23">IFERROR(INDEX(MASTER!$B:$B,MATCH(P23,MASTER!$A:$A,0))," ")</f>
        <v> </v>
      </c>
      <c r="AB23" s="65" t="str">
        <f ca="1" t="array" ref="AB23">IFERROR(INDEX(MASTER!$B:$B,MATCH(Q23,MASTER!$A:$A,0))," ")</f>
        <v> </v>
      </c>
      <c r="AC23" s="65" t="str">
        <f ca="1" t="array" ref="AC23">IFERROR(INDEX(MASTER!$B:$B,MATCH(R23,MASTER!$A:$A,0))," ")</f>
        <v> </v>
      </c>
      <c r="AD23" s="65" t="str">
        <f t="array" ref="AD23">IFERROR(INDEX(MASTER!$B:$B,MATCH(S23,MASTER!$A:$A,0))," ")</f>
        <v> </v>
      </c>
      <c r="AE23" s="65" t="str">
        <f t="array" ref="AE23">IFERROR(INDEX(MASTER!$B:$B,MATCH(T23,MASTER!$A:$A,0))," ")</f>
        <v> </v>
      </c>
      <c r="AF23" s="65">
        <f ca="1" t="shared" si="13"/>
        <v>13</v>
      </c>
      <c r="AG23" s="65" t="str">
        <f ca="1" t="shared" si="14"/>
        <v>2023 03</v>
      </c>
      <c r="AH23" s="65" t="str">
        <f ca="1" t="shared" si="15"/>
        <v> </v>
      </c>
      <c r="AI23" s="65" t="str">
        <f ca="1" t="shared" si="16"/>
        <v/>
      </c>
    </row>
    <row r="24" customHeight="1" spans="1:35">
      <c r="A24" s="80">
        <f ca="1">INDIRECT(ADDRESS(2+QUOTIENT(ROW()-2,COUNTA('Form Responses 1'!$1:$1)-4),1,,TRUE,"Form Responses 1"))</f>
        <v>45012.5081442593</v>
      </c>
      <c r="B24" s="65" t="str">
        <f ca="1">INDIRECT(ADDRESS(2+QUOTIENT(ROW()-2,COUNTA('Form Responses 1'!$1:$1)-4),2,,TRUE,"Form Responses 1"))</f>
        <v>bobdaulay@gmail.com</v>
      </c>
      <c r="C24" s="65" t="str">
        <f ca="1">INDIRECT(ADDRESS(2+QUOTIENT(ROW()-2,COUNTA('Form Responses 1'!$1:$1)-4),3,,TRUE,"Form Responses 1"))</f>
        <v>Bobby Wijaya Daulay </v>
      </c>
      <c r="D24" s="81">
        <f ca="1">INDIRECT(ADDRESS(2+QUOTIENT(ROW()-2,COUNTA('Form Responses 1'!$1:$1)-4),4,,TRUE,"Form Responses 1"))</f>
        <v>45012</v>
      </c>
      <c r="E24" s="82">
        <f ca="1" t="shared" si="0"/>
        <v>1</v>
      </c>
      <c r="F24" s="65" t="str">
        <f ca="1">IF(ISBLANK(A24)," ",INDIRECT(ADDRESS(1,5+MOD(ROW()-2,COUNTA('Form Responses 1'!$1:$1)-4),,TRUE,"Form Responses 1")))</f>
        <v>Lantai 23 [Toilet Pria / Wanita]</v>
      </c>
      <c r="G24" s="65" t="str">
        <f ca="1">IF(ISBLANK(A24)," ",INDIRECT(ADDRESS(MATCH(A24,'Form Responses 1'!A:A,0),5+MOD(ROW()-2,COUNTA('Form Responses 1'!$1:$1)-4),,TRUE,"Form Responses 1")))</f>
        <v>BAIK</v>
      </c>
      <c r="H24" s="83" t="str">
        <f ca="1" t="shared" si="1"/>
        <v>Lantai 23</v>
      </c>
      <c r="I24" s="83" t="str">
        <f ca="1" t="shared" si="7"/>
        <v>Toilet Pria / Wanita</v>
      </c>
      <c r="J24" s="83" t="str">
        <f ca="1" t="shared" si="2"/>
        <v>CLEANING SERVICE</v>
      </c>
      <c r="K24" s="83">
        <f ca="1" t="array" ref="K24">IFERROR(INDEX(MASTER!B:B,MATCH(G24,MASTER!A:A,0))/100," ")</f>
        <v>0.95</v>
      </c>
      <c r="L24" s="65">
        <f ca="1" t="shared" si="3"/>
        <v>13</v>
      </c>
      <c r="M24" s="65" t="str">
        <f ca="1" t="shared" si="4"/>
        <v>2023 - WEEK 13</v>
      </c>
      <c r="N24" s="65" t="str">
        <f ca="1" t="shared" si="5"/>
        <v>2023 - MONTH 03</v>
      </c>
      <c r="O24" s="83">
        <f ca="1" t="shared" ref="O24:P24" si="33">IFERROR(AVERAGEIF(M:M,M24,$K:$K)," ")</f>
        <v>0.950202702702695</v>
      </c>
      <c r="P24" s="83">
        <f ca="1" t="shared" si="33"/>
        <v>0.950202702702695</v>
      </c>
      <c r="Q24" s="65" t="str">
        <f ca="1">IF(ISBLANK(A24)," ",IF(O24&gt;MASTER!$B$3/100,"SB",IF(O24&gt;MASTER!$B$4/100,"B",IF(O24&gt;MASTER!$B$5/100,"C","K"))))</f>
        <v>SB</v>
      </c>
      <c r="R24" s="65" t="str">
        <f ca="1">IF(ISBLANK(B24)," ",IF(P24&gt;MASTER!$B$3/100,"SB",IF(P24&gt;MASTER!$B$4/100,"B",IF(P24&gt;MASTER!$B$5/100,"C","K"))))</f>
        <v>SB</v>
      </c>
      <c r="U24" s="65" t="str">
        <f ca="1" t="array" ref="U24">IFERROR(INDEX(MASTER!$B:$B,MATCH(F24,MASTER!$A:$A,0))," ")</f>
        <v> </v>
      </c>
      <c r="W24" s="65" t="str">
        <f ca="1" t="array" ref="W24">IFERROR(INDEX(MASTER!$B:$B,MATCH(K24,MASTER!$A:$A,0))," ")</f>
        <v> </v>
      </c>
      <c r="X24" s="65" t="str">
        <f ca="1" t="array" ref="X24">IFERROR(INDEX(MASTER!$B:$B,MATCH(M24,MASTER!$A:$A,0))," ")</f>
        <v> </v>
      </c>
      <c r="Y24" s="65" t="str">
        <f ca="1" t="array" ref="Y24">IFERROR(INDEX(MASTER!$B:$B,MATCH(N24,MASTER!$A:$A,0))," ")</f>
        <v> </v>
      </c>
      <c r="Z24" s="65" t="str">
        <f ca="1" t="array" ref="Z24">IFERROR(INDEX(MASTER!$B:$B,MATCH(O24,MASTER!$A:$A,0))," ")</f>
        <v> </v>
      </c>
      <c r="AA24" s="65" t="str">
        <f ca="1" t="array" ref="AA24">IFERROR(INDEX(MASTER!$B:$B,MATCH(P24,MASTER!$A:$A,0))," ")</f>
        <v> </v>
      </c>
      <c r="AB24" s="65" t="str">
        <f ca="1" t="array" ref="AB24">IFERROR(INDEX(MASTER!$B:$B,MATCH(Q24,MASTER!$A:$A,0))," ")</f>
        <v> </v>
      </c>
      <c r="AC24" s="65" t="str">
        <f ca="1" t="array" ref="AC24">IFERROR(INDEX(MASTER!$B:$B,MATCH(R24,MASTER!$A:$A,0))," ")</f>
        <v> </v>
      </c>
      <c r="AD24" s="65" t="str">
        <f t="array" ref="AD24">IFERROR(INDEX(MASTER!$B:$B,MATCH(S24,MASTER!$A:$A,0))," ")</f>
        <v> </v>
      </c>
      <c r="AE24" s="65" t="str">
        <f t="array" ref="AE24">IFERROR(INDEX(MASTER!$B:$B,MATCH(T24,MASTER!$A:$A,0))," ")</f>
        <v> </v>
      </c>
      <c r="AF24" s="65">
        <f ca="1" t="shared" si="13"/>
        <v>13</v>
      </c>
      <c r="AG24" s="65" t="str">
        <f ca="1" t="shared" si="14"/>
        <v>2023 03</v>
      </c>
      <c r="AH24" s="65" t="str">
        <f ca="1" t="shared" si="15"/>
        <v> </v>
      </c>
      <c r="AI24" s="65" t="str">
        <f ca="1" t="shared" si="16"/>
        <v/>
      </c>
    </row>
    <row r="25" customHeight="1" spans="1:35">
      <c r="A25" s="80">
        <f ca="1">INDIRECT(ADDRESS(2+QUOTIENT(ROW()-2,COUNTA('Form Responses 1'!$1:$1)-4),1,,TRUE,"Form Responses 1"))</f>
        <v>45012.5081442593</v>
      </c>
      <c r="B25" s="65" t="str">
        <f ca="1">INDIRECT(ADDRESS(2+QUOTIENT(ROW()-2,COUNTA('Form Responses 1'!$1:$1)-4),2,,TRUE,"Form Responses 1"))</f>
        <v>bobdaulay@gmail.com</v>
      </c>
      <c r="C25" s="65" t="str">
        <f ca="1">INDIRECT(ADDRESS(2+QUOTIENT(ROW()-2,COUNTA('Form Responses 1'!$1:$1)-4),3,,TRUE,"Form Responses 1"))</f>
        <v>Bobby Wijaya Daulay </v>
      </c>
      <c r="D25" s="81">
        <f ca="1">INDIRECT(ADDRESS(2+QUOTIENT(ROW()-2,COUNTA('Form Responses 1'!$1:$1)-4),4,,TRUE,"Form Responses 1"))</f>
        <v>45012</v>
      </c>
      <c r="E25" s="82">
        <f ca="1" t="shared" si="0"/>
        <v>1</v>
      </c>
      <c r="F25" s="65" t="str">
        <f ca="1">IF(ISBLANK(A25)," ",INDIRECT(ADDRESS(1,5+MOD(ROW()-2,COUNTA('Form Responses 1'!$1:$1)-4),,TRUE,"Form Responses 1")))</f>
        <v>Lantai 22 [Tangga Exit Barat]</v>
      </c>
      <c r="G25" s="65" t="str">
        <f ca="1">IF(ISBLANK(A25)," ",INDIRECT(ADDRESS(MATCH(A25,'Form Responses 1'!A:A,0),5+MOD(ROW()-2,COUNTA('Form Responses 1'!$1:$1)-4),,TRUE,"Form Responses 1")))</f>
        <v>BAIK</v>
      </c>
      <c r="H25" s="83" t="str">
        <f ca="1" t="shared" si="1"/>
        <v>Lantai 22</v>
      </c>
      <c r="I25" s="83" t="str">
        <f ca="1" t="shared" si="7"/>
        <v>Tangga Exit Barat</v>
      </c>
      <c r="J25" s="83" t="str">
        <f ca="1" t="shared" si="2"/>
        <v>CLEANING SERVICE</v>
      </c>
      <c r="K25" s="83">
        <f ca="1" t="array" ref="K25">IFERROR(INDEX(MASTER!B:B,MATCH(G25,MASTER!A:A,0))/100," ")</f>
        <v>0.95</v>
      </c>
      <c r="L25" s="65">
        <f ca="1" t="shared" si="3"/>
        <v>13</v>
      </c>
      <c r="M25" s="65" t="str">
        <f ca="1" t="shared" si="4"/>
        <v>2023 - WEEK 13</v>
      </c>
      <c r="N25" s="65" t="str">
        <f ca="1" t="shared" si="5"/>
        <v>2023 - MONTH 03</v>
      </c>
      <c r="O25" s="83">
        <f ca="1" t="shared" ref="O25:P25" si="34">IFERROR(AVERAGEIF(M:M,M25,$K:$K)," ")</f>
        <v>0.950202702702695</v>
      </c>
      <c r="P25" s="83">
        <f ca="1" t="shared" si="34"/>
        <v>0.950202702702695</v>
      </c>
      <c r="Q25" s="65" t="str">
        <f ca="1">IF(ISBLANK(A25)," ",IF(O25&gt;MASTER!$B$3/100,"SB",IF(O25&gt;MASTER!$B$4/100,"B",IF(O25&gt;MASTER!$B$5/100,"C","K"))))</f>
        <v>SB</v>
      </c>
      <c r="R25" s="65" t="str">
        <f ca="1">IF(ISBLANK(B25)," ",IF(P25&gt;MASTER!$B$3/100,"SB",IF(P25&gt;MASTER!$B$4/100,"B",IF(P25&gt;MASTER!$B$5/100,"C","K"))))</f>
        <v>SB</v>
      </c>
      <c r="U25" s="65" t="str">
        <f ca="1" t="array" ref="U25">IFERROR(INDEX(MASTER!$B:$B,MATCH(F25,MASTER!$A:$A,0))," ")</f>
        <v> </v>
      </c>
      <c r="W25" s="65" t="str">
        <f ca="1" t="array" ref="W25">IFERROR(INDEX(MASTER!$B:$B,MATCH(K25,MASTER!$A:$A,0))," ")</f>
        <v> </v>
      </c>
      <c r="X25" s="65" t="str">
        <f ca="1" t="array" ref="X25">IFERROR(INDEX(MASTER!$B:$B,MATCH(M25,MASTER!$A:$A,0))," ")</f>
        <v> </v>
      </c>
      <c r="Y25" s="65" t="str">
        <f ca="1" t="array" ref="Y25">IFERROR(INDEX(MASTER!$B:$B,MATCH(N25,MASTER!$A:$A,0))," ")</f>
        <v> </v>
      </c>
      <c r="Z25" s="65" t="str">
        <f ca="1" t="array" ref="Z25">IFERROR(INDEX(MASTER!$B:$B,MATCH(O25,MASTER!$A:$A,0))," ")</f>
        <v> </v>
      </c>
      <c r="AA25" s="65" t="str">
        <f ca="1" t="array" ref="AA25">IFERROR(INDEX(MASTER!$B:$B,MATCH(P25,MASTER!$A:$A,0))," ")</f>
        <v> </v>
      </c>
      <c r="AB25" s="65" t="str">
        <f ca="1" t="array" ref="AB25">IFERROR(INDEX(MASTER!$B:$B,MATCH(Q25,MASTER!$A:$A,0))," ")</f>
        <v> </v>
      </c>
      <c r="AC25" s="65" t="str">
        <f ca="1" t="array" ref="AC25">IFERROR(INDEX(MASTER!$B:$B,MATCH(R25,MASTER!$A:$A,0))," ")</f>
        <v> </v>
      </c>
      <c r="AD25" s="65" t="str">
        <f t="array" ref="AD25">IFERROR(INDEX(MASTER!$B:$B,MATCH(S25,MASTER!$A:$A,0))," ")</f>
        <v> </v>
      </c>
      <c r="AE25" s="65" t="str">
        <f t="array" ref="AE25">IFERROR(INDEX(MASTER!$B:$B,MATCH(T25,MASTER!$A:$A,0))," ")</f>
        <v> </v>
      </c>
      <c r="AF25" s="65">
        <f ca="1" t="shared" si="13"/>
        <v>13</v>
      </c>
      <c r="AG25" s="65" t="str">
        <f ca="1" t="shared" si="14"/>
        <v>2023 03</v>
      </c>
      <c r="AH25" s="65" t="str">
        <f ca="1" t="shared" si="15"/>
        <v> </v>
      </c>
      <c r="AI25" s="65" t="str">
        <f ca="1" t="shared" si="16"/>
        <v/>
      </c>
    </row>
    <row r="26" customHeight="1" spans="1:35">
      <c r="A26" s="80">
        <f ca="1">INDIRECT(ADDRESS(2+QUOTIENT(ROW()-2,COUNTA('Form Responses 1'!$1:$1)-4),1,,TRUE,"Form Responses 1"))</f>
        <v>45012.5081442593</v>
      </c>
      <c r="B26" s="65" t="str">
        <f ca="1">INDIRECT(ADDRESS(2+QUOTIENT(ROW()-2,COUNTA('Form Responses 1'!$1:$1)-4),2,,TRUE,"Form Responses 1"))</f>
        <v>bobdaulay@gmail.com</v>
      </c>
      <c r="C26" s="65" t="str">
        <f ca="1">INDIRECT(ADDRESS(2+QUOTIENT(ROW()-2,COUNTA('Form Responses 1'!$1:$1)-4),3,,TRUE,"Form Responses 1"))</f>
        <v>Bobby Wijaya Daulay </v>
      </c>
      <c r="D26" s="81">
        <f ca="1">INDIRECT(ADDRESS(2+QUOTIENT(ROW()-2,COUNTA('Form Responses 1'!$1:$1)-4),4,,TRUE,"Form Responses 1"))</f>
        <v>45012</v>
      </c>
      <c r="E26" s="82">
        <f ca="1" t="shared" si="0"/>
        <v>1</v>
      </c>
      <c r="F26" s="65" t="str">
        <f ca="1">IF(ISBLANK(A26)," ",INDIRECT(ADDRESS(1,5+MOD(ROW()-2,COUNTA('Form Responses 1'!$1:$1)-4),,TRUE,"Form Responses 1")))</f>
        <v>Lantai 22 [ &amp; Timur]</v>
      </c>
      <c r="G26" s="65" t="str">
        <f ca="1">IF(ISBLANK(A26)," ",INDIRECT(ADDRESS(MATCH(A26,'Form Responses 1'!A:A,0),5+MOD(ROW()-2,COUNTA('Form Responses 1'!$1:$1)-4),,TRUE,"Form Responses 1")))</f>
        <v>BAIK</v>
      </c>
      <c r="H26" s="83" t="str">
        <f ca="1" t="shared" si="1"/>
        <v>Lantai 22</v>
      </c>
      <c r="I26" s="83" t="str">
        <f ca="1" t="shared" si="7"/>
        <v> &amp; Timur</v>
      </c>
      <c r="J26" s="83" t="str">
        <f ca="1" t="shared" si="2"/>
        <v>CLEANING SERVICE</v>
      </c>
      <c r="K26" s="83">
        <f ca="1" t="array" ref="K26">IFERROR(INDEX(MASTER!B:B,MATCH(G26,MASTER!A:A,0))/100," ")</f>
        <v>0.95</v>
      </c>
      <c r="L26" s="65">
        <f ca="1" t="shared" si="3"/>
        <v>13</v>
      </c>
      <c r="M26" s="65" t="str">
        <f ca="1" t="shared" si="4"/>
        <v>2023 - WEEK 13</v>
      </c>
      <c r="N26" s="65" t="str">
        <f ca="1" t="shared" si="5"/>
        <v>2023 - MONTH 03</v>
      </c>
      <c r="O26" s="83">
        <f ca="1" t="shared" ref="O26:P26" si="35">IFERROR(AVERAGEIF(M:M,M26,$K:$K)," ")</f>
        <v>0.950202702702695</v>
      </c>
      <c r="P26" s="83">
        <f ca="1" t="shared" si="35"/>
        <v>0.950202702702695</v>
      </c>
      <c r="Q26" s="65" t="str">
        <f ca="1">IF(ISBLANK(A26)," ",IF(O26&gt;MASTER!$B$3/100,"SB",IF(O26&gt;MASTER!$B$4/100,"B",IF(O26&gt;MASTER!$B$5/100,"C","K"))))</f>
        <v>SB</v>
      </c>
      <c r="R26" s="65" t="str">
        <f ca="1">IF(ISBLANK(B26)," ",IF(P26&gt;MASTER!$B$3/100,"SB",IF(P26&gt;MASTER!$B$4/100,"B",IF(P26&gt;MASTER!$B$5/100,"C","K"))))</f>
        <v>SB</v>
      </c>
      <c r="U26" s="65" t="str">
        <f ca="1" t="array" ref="U26">IFERROR(INDEX(MASTER!$B:$B,MATCH(F26,MASTER!$A:$A,0))," ")</f>
        <v> </v>
      </c>
      <c r="W26" s="65" t="str">
        <f ca="1" t="array" ref="W26">IFERROR(INDEX(MASTER!$B:$B,MATCH(K26,MASTER!$A:$A,0))," ")</f>
        <v> </v>
      </c>
      <c r="X26" s="65" t="str">
        <f ca="1" t="array" ref="X26">IFERROR(INDEX(MASTER!$B:$B,MATCH(M26,MASTER!$A:$A,0))," ")</f>
        <v> </v>
      </c>
      <c r="Y26" s="65" t="str">
        <f ca="1" t="array" ref="Y26">IFERROR(INDEX(MASTER!$B:$B,MATCH(N26,MASTER!$A:$A,0))," ")</f>
        <v> </v>
      </c>
      <c r="Z26" s="65" t="str">
        <f ca="1" t="array" ref="Z26">IFERROR(INDEX(MASTER!$B:$B,MATCH(O26,MASTER!$A:$A,0))," ")</f>
        <v> </v>
      </c>
      <c r="AA26" s="65" t="str">
        <f ca="1" t="array" ref="AA26">IFERROR(INDEX(MASTER!$B:$B,MATCH(P26,MASTER!$A:$A,0))," ")</f>
        <v> </v>
      </c>
      <c r="AB26" s="65" t="str">
        <f ca="1" t="array" ref="AB26">IFERROR(INDEX(MASTER!$B:$B,MATCH(Q26,MASTER!$A:$A,0))," ")</f>
        <v> </v>
      </c>
      <c r="AC26" s="65" t="str">
        <f ca="1" t="array" ref="AC26">IFERROR(INDEX(MASTER!$B:$B,MATCH(R26,MASTER!$A:$A,0))," ")</f>
        <v> </v>
      </c>
      <c r="AD26" s="65" t="str">
        <f t="array" ref="AD26">IFERROR(INDEX(MASTER!$B:$B,MATCH(S26,MASTER!$A:$A,0))," ")</f>
        <v> </v>
      </c>
      <c r="AE26" s="65" t="str">
        <f t="array" ref="AE26">IFERROR(INDEX(MASTER!$B:$B,MATCH(T26,MASTER!$A:$A,0))," ")</f>
        <v> </v>
      </c>
      <c r="AF26" s="65">
        <f ca="1" t="shared" si="13"/>
        <v>13</v>
      </c>
      <c r="AG26" s="65" t="str">
        <f ca="1" t="shared" si="14"/>
        <v>2023 03</v>
      </c>
      <c r="AH26" s="65" t="str">
        <f ca="1" t="shared" si="15"/>
        <v> </v>
      </c>
      <c r="AI26" s="65" t="str">
        <f ca="1" t="shared" si="16"/>
        <v/>
      </c>
    </row>
    <row r="27" customHeight="1" spans="1:35">
      <c r="A27" s="80">
        <f ca="1">INDIRECT(ADDRESS(2+QUOTIENT(ROW()-2,COUNTA('Form Responses 1'!$1:$1)-4),1,,TRUE,"Form Responses 1"))</f>
        <v>45012.5081442593</v>
      </c>
      <c r="B27" s="65" t="str">
        <f ca="1">INDIRECT(ADDRESS(2+QUOTIENT(ROW()-2,COUNTA('Form Responses 1'!$1:$1)-4),2,,TRUE,"Form Responses 1"))</f>
        <v>bobdaulay@gmail.com</v>
      </c>
      <c r="C27" s="65" t="str">
        <f ca="1">INDIRECT(ADDRESS(2+QUOTIENT(ROW()-2,COUNTA('Form Responses 1'!$1:$1)-4),3,,TRUE,"Form Responses 1"))</f>
        <v>Bobby Wijaya Daulay </v>
      </c>
      <c r="D27" s="81">
        <f ca="1">INDIRECT(ADDRESS(2+QUOTIENT(ROW()-2,COUNTA('Form Responses 1'!$1:$1)-4),4,,TRUE,"Form Responses 1"))</f>
        <v>45012</v>
      </c>
      <c r="E27" s="82">
        <f ca="1" t="shared" si="0"/>
        <v>1</v>
      </c>
      <c r="F27" s="65" t="str">
        <f ca="1">IF(ISBLANK(A27)," ",INDIRECT(ADDRESS(1,5+MOD(ROW()-2,COUNTA('Form Responses 1'!$1:$1)-4),,TRUE,"Form Responses 1")))</f>
        <v>Lantai 22 [Mushola]</v>
      </c>
      <c r="G27" s="65" t="str">
        <f ca="1">IF(ISBLANK(A27)," ",INDIRECT(ADDRESS(MATCH(A27,'Form Responses 1'!A:A,0),5+MOD(ROW()-2,COUNTA('Form Responses 1'!$1:$1)-4),,TRUE,"Form Responses 1")))</f>
        <v>BAIK</v>
      </c>
      <c r="H27" s="83" t="str">
        <f ca="1" t="shared" si="1"/>
        <v>Lantai 22</v>
      </c>
      <c r="I27" s="83" t="str">
        <f ca="1" t="shared" si="7"/>
        <v>Mushola</v>
      </c>
      <c r="J27" s="83" t="str">
        <f ca="1" t="shared" si="2"/>
        <v>CLEANING SERVICE</v>
      </c>
      <c r="K27" s="83">
        <f ca="1" t="array" ref="K27">IFERROR(INDEX(MASTER!B:B,MATCH(G27,MASTER!A:A,0))/100," ")</f>
        <v>0.95</v>
      </c>
      <c r="L27" s="65">
        <f ca="1" t="shared" si="3"/>
        <v>13</v>
      </c>
      <c r="M27" s="65" t="str">
        <f ca="1" t="shared" si="4"/>
        <v>2023 - WEEK 13</v>
      </c>
      <c r="N27" s="65" t="str">
        <f ca="1" t="shared" si="5"/>
        <v>2023 - MONTH 03</v>
      </c>
      <c r="O27" s="83">
        <f ca="1" t="shared" ref="O27:P27" si="36">IFERROR(AVERAGEIF(M:M,M27,$K:$K)," ")</f>
        <v>0.950202702702695</v>
      </c>
      <c r="P27" s="83">
        <f ca="1" t="shared" si="36"/>
        <v>0.950202702702695</v>
      </c>
      <c r="Q27" s="65" t="str">
        <f ca="1">IF(ISBLANK(A27)," ",IF(O27&gt;MASTER!$B$3/100,"SB",IF(O27&gt;MASTER!$B$4/100,"B",IF(O27&gt;MASTER!$B$5/100,"C","K"))))</f>
        <v>SB</v>
      </c>
      <c r="R27" s="65" t="str">
        <f ca="1">IF(ISBLANK(B27)," ",IF(P27&gt;MASTER!$B$3/100,"SB",IF(P27&gt;MASTER!$B$4/100,"B",IF(P27&gt;MASTER!$B$5/100,"C","K"))))</f>
        <v>SB</v>
      </c>
      <c r="U27" s="65" t="str">
        <f ca="1" t="array" ref="U27">IFERROR(INDEX(MASTER!$B:$B,MATCH(F27,MASTER!$A:$A,0))," ")</f>
        <v> </v>
      </c>
      <c r="W27" s="65" t="str">
        <f ca="1" t="array" ref="W27">IFERROR(INDEX(MASTER!$B:$B,MATCH(K27,MASTER!$A:$A,0))," ")</f>
        <v> </v>
      </c>
      <c r="X27" s="65" t="str">
        <f ca="1" t="array" ref="X27">IFERROR(INDEX(MASTER!$B:$B,MATCH(M27,MASTER!$A:$A,0))," ")</f>
        <v> </v>
      </c>
      <c r="Y27" s="65" t="str">
        <f ca="1" t="array" ref="Y27">IFERROR(INDEX(MASTER!$B:$B,MATCH(N27,MASTER!$A:$A,0))," ")</f>
        <v> </v>
      </c>
      <c r="Z27" s="65" t="str">
        <f ca="1" t="array" ref="Z27">IFERROR(INDEX(MASTER!$B:$B,MATCH(O27,MASTER!$A:$A,0))," ")</f>
        <v> </v>
      </c>
      <c r="AA27" s="65" t="str">
        <f ca="1" t="array" ref="AA27">IFERROR(INDEX(MASTER!$B:$B,MATCH(P27,MASTER!$A:$A,0))," ")</f>
        <v> </v>
      </c>
      <c r="AB27" s="65" t="str">
        <f ca="1" t="array" ref="AB27">IFERROR(INDEX(MASTER!$B:$B,MATCH(Q27,MASTER!$A:$A,0))," ")</f>
        <v> </v>
      </c>
      <c r="AC27" s="65" t="str">
        <f ca="1" t="array" ref="AC27">IFERROR(INDEX(MASTER!$B:$B,MATCH(R27,MASTER!$A:$A,0))," ")</f>
        <v> </v>
      </c>
      <c r="AD27" s="65" t="str">
        <f t="array" ref="AD27">IFERROR(INDEX(MASTER!$B:$B,MATCH(S27,MASTER!$A:$A,0))," ")</f>
        <v> </v>
      </c>
      <c r="AE27" s="65" t="str">
        <f t="array" ref="AE27">IFERROR(INDEX(MASTER!$B:$B,MATCH(T27,MASTER!$A:$A,0))," ")</f>
        <v> </v>
      </c>
      <c r="AF27" s="65">
        <f ca="1" t="shared" si="13"/>
        <v>13</v>
      </c>
      <c r="AG27" s="65" t="str">
        <f ca="1" t="shared" si="14"/>
        <v>2023 03</v>
      </c>
      <c r="AH27" s="65" t="str">
        <f ca="1" t="shared" si="15"/>
        <v> </v>
      </c>
      <c r="AI27" s="65" t="str">
        <f ca="1" t="shared" si="16"/>
        <v/>
      </c>
    </row>
    <row r="28" customHeight="1" spans="1:35">
      <c r="A28" s="80">
        <f ca="1">INDIRECT(ADDRESS(2+QUOTIENT(ROW()-2,COUNTA('Form Responses 1'!$1:$1)-4),1,,TRUE,"Form Responses 1"))</f>
        <v>45012.5081442593</v>
      </c>
      <c r="B28" s="65" t="str">
        <f ca="1">INDIRECT(ADDRESS(2+QUOTIENT(ROW()-2,COUNTA('Form Responses 1'!$1:$1)-4),2,,TRUE,"Form Responses 1"))</f>
        <v>bobdaulay@gmail.com</v>
      </c>
      <c r="C28" s="65" t="str">
        <f ca="1">INDIRECT(ADDRESS(2+QUOTIENT(ROW()-2,COUNTA('Form Responses 1'!$1:$1)-4),3,,TRUE,"Form Responses 1"))</f>
        <v>Bobby Wijaya Daulay </v>
      </c>
      <c r="D28" s="81">
        <f ca="1">INDIRECT(ADDRESS(2+QUOTIENT(ROW()-2,COUNTA('Form Responses 1'!$1:$1)-4),4,,TRUE,"Form Responses 1"))</f>
        <v>45012</v>
      </c>
      <c r="E28" s="82">
        <f ca="1" t="shared" si="0"/>
        <v>1</v>
      </c>
      <c r="F28" s="65" t="str">
        <f ca="1">IF(ISBLANK(A28)," ",INDIRECT(ADDRESS(1,5+MOD(ROW()-2,COUNTA('Form Responses 1'!$1:$1)-4),,TRUE,"Form Responses 1")))</f>
        <v>Lantai 22 [Pantry]</v>
      </c>
      <c r="G28" s="65" t="str">
        <f ca="1">IF(ISBLANK(A28)," ",INDIRECT(ADDRESS(MATCH(A28,'Form Responses 1'!A:A,0),5+MOD(ROW()-2,COUNTA('Form Responses 1'!$1:$1)-4),,TRUE,"Form Responses 1")))</f>
        <v>BAIK</v>
      </c>
      <c r="H28" s="83" t="str">
        <f ca="1" t="shared" si="1"/>
        <v>Lantai 22</v>
      </c>
      <c r="I28" s="83" t="str">
        <f ca="1" t="shared" si="7"/>
        <v>Pantry</v>
      </c>
      <c r="J28" s="83" t="str">
        <f ca="1" t="shared" si="2"/>
        <v>CLEANING SERVICE</v>
      </c>
      <c r="K28" s="83">
        <f ca="1" t="array" ref="K28">IFERROR(INDEX(MASTER!B:B,MATCH(G28,MASTER!A:A,0))/100," ")</f>
        <v>0.95</v>
      </c>
      <c r="L28" s="65">
        <f ca="1" t="shared" si="3"/>
        <v>13</v>
      </c>
      <c r="M28" s="65" t="str">
        <f ca="1" t="shared" si="4"/>
        <v>2023 - WEEK 13</v>
      </c>
      <c r="N28" s="65" t="str">
        <f ca="1" t="shared" si="5"/>
        <v>2023 - MONTH 03</v>
      </c>
      <c r="O28" s="83">
        <f ca="1" t="shared" ref="O28:P28" si="37">IFERROR(AVERAGEIF(M:M,M28,$K:$K)," ")</f>
        <v>0.950202702702695</v>
      </c>
      <c r="P28" s="83">
        <f ca="1" t="shared" si="37"/>
        <v>0.950202702702695</v>
      </c>
      <c r="Q28" s="65" t="str">
        <f ca="1">IF(ISBLANK(A28)," ",IF(O28&gt;MASTER!$B$3/100,"SB",IF(O28&gt;MASTER!$B$4/100,"B",IF(O28&gt;MASTER!$B$5/100,"C","K"))))</f>
        <v>SB</v>
      </c>
      <c r="R28" s="65" t="str">
        <f ca="1">IF(ISBLANK(B28)," ",IF(P28&gt;MASTER!$B$3/100,"SB",IF(P28&gt;MASTER!$B$4/100,"B",IF(P28&gt;MASTER!$B$5/100,"C","K"))))</f>
        <v>SB</v>
      </c>
      <c r="U28" s="65" t="str">
        <f ca="1" t="array" ref="U28">IFERROR(INDEX(MASTER!$B:$B,MATCH(F28,MASTER!$A:$A,0))," ")</f>
        <v> </v>
      </c>
      <c r="W28" s="65" t="str">
        <f ca="1" t="array" ref="W28">IFERROR(INDEX(MASTER!$B:$B,MATCH(K28,MASTER!$A:$A,0))," ")</f>
        <v> </v>
      </c>
      <c r="X28" s="65" t="str">
        <f ca="1" t="array" ref="X28">IFERROR(INDEX(MASTER!$B:$B,MATCH(M28,MASTER!$A:$A,0))," ")</f>
        <v> </v>
      </c>
      <c r="Y28" s="65" t="str">
        <f ca="1" t="array" ref="Y28">IFERROR(INDEX(MASTER!$B:$B,MATCH(N28,MASTER!$A:$A,0))," ")</f>
        <v> </v>
      </c>
      <c r="Z28" s="65" t="str">
        <f ca="1" t="array" ref="Z28">IFERROR(INDEX(MASTER!$B:$B,MATCH(O28,MASTER!$A:$A,0))," ")</f>
        <v> </v>
      </c>
      <c r="AA28" s="65" t="str">
        <f ca="1" t="array" ref="AA28">IFERROR(INDEX(MASTER!$B:$B,MATCH(P28,MASTER!$A:$A,0))," ")</f>
        <v> </v>
      </c>
      <c r="AB28" s="65" t="str">
        <f ca="1" t="array" ref="AB28">IFERROR(INDEX(MASTER!$B:$B,MATCH(Q28,MASTER!$A:$A,0))," ")</f>
        <v> </v>
      </c>
      <c r="AC28" s="65" t="str">
        <f ca="1" t="array" ref="AC28">IFERROR(INDEX(MASTER!$B:$B,MATCH(R28,MASTER!$A:$A,0))," ")</f>
        <v> </v>
      </c>
      <c r="AD28" s="65" t="str">
        <f t="array" ref="AD28">IFERROR(INDEX(MASTER!$B:$B,MATCH(S28,MASTER!$A:$A,0))," ")</f>
        <v> </v>
      </c>
      <c r="AE28" s="65" t="str">
        <f t="array" ref="AE28">IFERROR(INDEX(MASTER!$B:$B,MATCH(T28,MASTER!$A:$A,0))," ")</f>
        <v> </v>
      </c>
      <c r="AF28" s="65">
        <f ca="1" t="shared" si="13"/>
        <v>13</v>
      </c>
      <c r="AG28" s="65" t="str">
        <f ca="1" t="shared" si="14"/>
        <v>2023 03</v>
      </c>
      <c r="AH28" s="65" t="str">
        <f ca="1" t="shared" si="15"/>
        <v> </v>
      </c>
      <c r="AI28" s="65" t="str">
        <f ca="1" t="shared" si="16"/>
        <v/>
      </c>
    </row>
    <row r="29" customHeight="1" spans="1:35">
      <c r="A29" s="80">
        <f ca="1">INDIRECT(ADDRESS(2+QUOTIENT(ROW()-2,COUNTA('Form Responses 1'!$1:$1)-4),1,,TRUE,"Form Responses 1"))</f>
        <v>45012.5081442593</v>
      </c>
      <c r="B29" s="65" t="str">
        <f ca="1">INDIRECT(ADDRESS(2+QUOTIENT(ROW()-2,COUNTA('Form Responses 1'!$1:$1)-4),2,,TRUE,"Form Responses 1"))</f>
        <v>bobdaulay@gmail.com</v>
      </c>
      <c r="C29" s="65" t="str">
        <f ca="1">INDIRECT(ADDRESS(2+QUOTIENT(ROW()-2,COUNTA('Form Responses 1'!$1:$1)-4),3,,TRUE,"Form Responses 1"))</f>
        <v>Bobby Wijaya Daulay </v>
      </c>
      <c r="D29" s="81">
        <f ca="1">INDIRECT(ADDRESS(2+QUOTIENT(ROW()-2,COUNTA('Form Responses 1'!$1:$1)-4),4,,TRUE,"Form Responses 1"))</f>
        <v>45012</v>
      </c>
      <c r="E29" s="82">
        <f ca="1" t="shared" si="0"/>
        <v>1</v>
      </c>
      <c r="F29" s="65" t="str">
        <f ca="1">IF(ISBLANK(A29)," ",INDIRECT(ADDRESS(1,5+MOD(ROW()-2,COUNTA('Form Responses 1'!$1:$1)-4),,TRUE,"Form Responses 1")))</f>
        <v>Lantai 22 [Ruang Rapat 1-2-3]</v>
      </c>
      <c r="G29" s="65" t="str">
        <f ca="1">IF(ISBLANK(A29)," ",INDIRECT(ADDRESS(MATCH(A29,'Form Responses 1'!A:A,0),5+MOD(ROW()-2,COUNTA('Form Responses 1'!$1:$1)-4),,TRUE,"Form Responses 1")))</f>
        <v>BAIK</v>
      </c>
      <c r="H29" s="83" t="str">
        <f ca="1" t="shared" si="1"/>
        <v>Lantai 22</v>
      </c>
      <c r="I29" s="83" t="str">
        <f ca="1" t="shared" si="7"/>
        <v>Ruang Rapat 1-2-3</v>
      </c>
      <c r="J29" s="83" t="str">
        <f ca="1" t="shared" si="2"/>
        <v>CLEANING SERVICE</v>
      </c>
      <c r="K29" s="83">
        <f ca="1" t="array" ref="K29">IFERROR(INDEX(MASTER!B:B,MATCH(G29,MASTER!A:A,0))/100," ")</f>
        <v>0.95</v>
      </c>
      <c r="L29" s="65">
        <f ca="1" t="shared" si="3"/>
        <v>13</v>
      </c>
      <c r="M29" s="65" t="str">
        <f ca="1" t="shared" si="4"/>
        <v>2023 - WEEK 13</v>
      </c>
      <c r="N29" s="65" t="str">
        <f ca="1" t="shared" si="5"/>
        <v>2023 - MONTH 03</v>
      </c>
      <c r="O29" s="83">
        <f ca="1" t="shared" ref="O29:P29" si="38">IFERROR(AVERAGEIF(M:M,M29,$K:$K)," ")</f>
        <v>0.950202702702695</v>
      </c>
      <c r="P29" s="83">
        <f ca="1" t="shared" si="38"/>
        <v>0.950202702702695</v>
      </c>
      <c r="Q29" s="65" t="str">
        <f ca="1">IF(ISBLANK(A29)," ",IF(O29&gt;MASTER!$B$3/100,"SB",IF(O29&gt;MASTER!$B$4/100,"B",IF(O29&gt;MASTER!$B$5/100,"C","K"))))</f>
        <v>SB</v>
      </c>
      <c r="R29" s="65" t="str">
        <f ca="1">IF(ISBLANK(B29)," ",IF(P29&gt;MASTER!$B$3/100,"SB",IF(P29&gt;MASTER!$B$4/100,"B",IF(P29&gt;MASTER!$B$5/100,"C","K"))))</f>
        <v>SB</v>
      </c>
      <c r="U29" s="65" t="str">
        <f ca="1" t="array" ref="U29">IFERROR(INDEX(MASTER!$B:$B,MATCH(F29,MASTER!$A:$A,0))," ")</f>
        <v> </v>
      </c>
      <c r="W29" s="65" t="str">
        <f ca="1" t="array" ref="W29">IFERROR(INDEX(MASTER!$B:$B,MATCH(K29,MASTER!$A:$A,0))," ")</f>
        <v> </v>
      </c>
      <c r="X29" s="65" t="str">
        <f ca="1" t="array" ref="X29">IFERROR(INDEX(MASTER!$B:$B,MATCH(M29,MASTER!$A:$A,0))," ")</f>
        <v> </v>
      </c>
      <c r="Y29" s="65" t="str">
        <f ca="1" t="array" ref="Y29">IFERROR(INDEX(MASTER!$B:$B,MATCH(N29,MASTER!$A:$A,0))," ")</f>
        <v> </v>
      </c>
      <c r="Z29" s="65" t="str">
        <f ca="1" t="array" ref="Z29">IFERROR(INDEX(MASTER!$B:$B,MATCH(O29,MASTER!$A:$A,0))," ")</f>
        <v> </v>
      </c>
      <c r="AA29" s="65" t="str">
        <f ca="1" t="array" ref="AA29">IFERROR(INDEX(MASTER!$B:$B,MATCH(P29,MASTER!$A:$A,0))," ")</f>
        <v> </v>
      </c>
      <c r="AB29" s="65" t="str">
        <f ca="1" t="array" ref="AB29">IFERROR(INDEX(MASTER!$B:$B,MATCH(Q29,MASTER!$A:$A,0))," ")</f>
        <v> </v>
      </c>
      <c r="AC29" s="65" t="str">
        <f ca="1" t="array" ref="AC29">IFERROR(INDEX(MASTER!$B:$B,MATCH(R29,MASTER!$A:$A,0))," ")</f>
        <v> </v>
      </c>
      <c r="AD29" s="65" t="str">
        <f t="array" ref="AD29">IFERROR(INDEX(MASTER!$B:$B,MATCH(S29,MASTER!$A:$A,0))," ")</f>
        <v> </v>
      </c>
      <c r="AE29" s="65" t="str">
        <f t="array" ref="AE29">IFERROR(INDEX(MASTER!$B:$B,MATCH(T29,MASTER!$A:$A,0))," ")</f>
        <v> </v>
      </c>
      <c r="AF29" s="65">
        <f ca="1" t="shared" si="13"/>
        <v>13</v>
      </c>
      <c r="AG29" s="65" t="str">
        <f ca="1" t="shared" si="14"/>
        <v>2023 03</v>
      </c>
      <c r="AH29" s="65" t="str">
        <f ca="1" t="shared" si="15"/>
        <v> </v>
      </c>
      <c r="AI29" s="65" t="str">
        <f ca="1" t="shared" si="16"/>
        <v/>
      </c>
    </row>
    <row r="30" customHeight="1" spans="1:35">
      <c r="A30" s="80">
        <f ca="1">INDIRECT(ADDRESS(2+QUOTIENT(ROW()-2,COUNTA('Form Responses 1'!$1:$1)-4),1,,TRUE,"Form Responses 1"))</f>
        <v>45012.5081442593</v>
      </c>
      <c r="B30" s="65" t="str">
        <f ca="1">INDIRECT(ADDRESS(2+QUOTIENT(ROW()-2,COUNTA('Form Responses 1'!$1:$1)-4),2,,TRUE,"Form Responses 1"))</f>
        <v>bobdaulay@gmail.com</v>
      </c>
      <c r="C30" s="65" t="str">
        <f ca="1">INDIRECT(ADDRESS(2+QUOTIENT(ROW()-2,COUNTA('Form Responses 1'!$1:$1)-4),3,,TRUE,"Form Responses 1"))</f>
        <v>Bobby Wijaya Daulay </v>
      </c>
      <c r="D30" s="81">
        <f ca="1">INDIRECT(ADDRESS(2+QUOTIENT(ROW()-2,COUNTA('Form Responses 1'!$1:$1)-4),4,,TRUE,"Form Responses 1"))</f>
        <v>45012</v>
      </c>
      <c r="E30" s="82">
        <f ca="1" t="shared" si="0"/>
        <v>1</v>
      </c>
      <c r="F30" s="65" t="str">
        <f ca="1">IF(ISBLANK(A30)," ",INDIRECT(ADDRESS(1,5+MOD(ROW()-2,COUNTA('Form Responses 1'!$1:$1)-4),,TRUE,"Form Responses 1")))</f>
        <v>Lantai 22 [Ruang Kerja]</v>
      </c>
      <c r="G30" s="65" t="str">
        <f ca="1">IF(ISBLANK(A30)," ",INDIRECT(ADDRESS(MATCH(A30,'Form Responses 1'!A:A,0),5+MOD(ROW()-2,COUNTA('Form Responses 1'!$1:$1)-4),,TRUE,"Form Responses 1")))</f>
        <v>BAIK</v>
      </c>
      <c r="H30" s="83" t="str">
        <f ca="1" t="shared" si="1"/>
        <v>Lantai 22</v>
      </c>
      <c r="I30" s="83" t="str">
        <f ca="1" t="shared" si="7"/>
        <v>Ruang Kerja</v>
      </c>
      <c r="J30" s="83" t="str">
        <f ca="1" t="shared" si="2"/>
        <v>CLEANING SERVICE</v>
      </c>
      <c r="K30" s="83">
        <f ca="1" t="array" ref="K30">IFERROR(INDEX(MASTER!B:B,MATCH(G30,MASTER!A:A,0))/100," ")</f>
        <v>0.95</v>
      </c>
      <c r="L30" s="65">
        <f ca="1" t="shared" si="3"/>
        <v>13</v>
      </c>
      <c r="M30" s="65" t="str">
        <f ca="1" t="shared" si="4"/>
        <v>2023 - WEEK 13</v>
      </c>
      <c r="N30" s="65" t="str">
        <f ca="1" t="shared" si="5"/>
        <v>2023 - MONTH 03</v>
      </c>
      <c r="O30" s="83">
        <f ca="1" t="shared" ref="O30:P30" si="39">IFERROR(AVERAGEIF(M:M,M30,$K:$K)," ")</f>
        <v>0.950202702702695</v>
      </c>
      <c r="P30" s="83">
        <f ca="1" t="shared" si="39"/>
        <v>0.950202702702695</v>
      </c>
      <c r="Q30" s="65" t="str">
        <f ca="1">IF(ISBLANK(A30)," ",IF(O30&gt;MASTER!$B$3/100,"SB",IF(O30&gt;MASTER!$B$4/100,"B",IF(O30&gt;MASTER!$B$5/100,"C","K"))))</f>
        <v>SB</v>
      </c>
      <c r="R30" s="65" t="str">
        <f ca="1">IF(ISBLANK(B30)," ",IF(P30&gt;MASTER!$B$3/100,"SB",IF(P30&gt;MASTER!$B$4/100,"B",IF(P30&gt;MASTER!$B$5/100,"C","K"))))</f>
        <v>SB</v>
      </c>
      <c r="U30" s="65" t="str">
        <f ca="1" t="array" ref="U30">IFERROR(INDEX(MASTER!$B:$B,MATCH(F30,MASTER!$A:$A,0))," ")</f>
        <v> </v>
      </c>
      <c r="W30" s="65" t="str">
        <f ca="1" t="array" ref="W30">IFERROR(INDEX(MASTER!$B:$B,MATCH(K30,MASTER!$A:$A,0))," ")</f>
        <v> </v>
      </c>
      <c r="X30" s="65" t="str">
        <f ca="1" t="array" ref="X30">IFERROR(INDEX(MASTER!$B:$B,MATCH(M30,MASTER!$A:$A,0))," ")</f>
        <v> </v>
      </c>
      <c r="Y30" s="65" t="str">
        <f ca="1" t="array" ref="Y30">IFERROR(INDEX(MASTER!$B:$B,MATCH(N30,MASTER!$A:$A,0))," ")</f>
        <v> </v>
      </c>
      <c r="Z30" s="65" t="str">
        <f ca="1" t="array" ref="Z30">IFERROR(INDEX(MASTER!$B:$B,MATCH(O30,MASTER!$A:$A,0))," ")</f>
        <v> </v>
      </c>
      <c r="AA30" s="65" t="str">
        <f ca="1" t="array" ref="AA30">IFERROR(INDEX(MASTER!$B:$B,MATCH(P30,MASTER!$A:$A,0))," ")</f>
        <v> </v>
      </c>
      <c r="AB30" s="65" t="str">
        <f ca="1" t="array" ref="AB30">IFERROR(INDEX(MASTER!$B:$B,MATCH(Q30,MASTER!$A:$A,0))," ")</f>
        <v> </v>
      </c>
      <c r="AC30" s="65" t="str">
        <f ca="1" t="array" ref="AC30">IFERROR(INDEX(MASTER!$B:$B,MATCH(R30,MASTER!$A:$A,0))," ")</f>
        <v> </v>
      </c>
      <c r="AD30" s="65" t="str">
        <f t="array" ref="AD30">IFERROR(INDEX(MASTER!$B:$B,MATCH(S30,MASTER!$A:$A,0))," ")</f>
        <v> </v>
      </c>
      <c r="AE30" s="65" t="str">
        <f t="array" ref="AE30">IFERROR(INDEX(MASTER!$B:$B,MATCH(T30,MASTER!$A:$A,0))," ")</f>
        <v> </v>
      </c>
      <c r="AF30" s="65">
        <f ca="1" t="shared" si="13"/>
        <v>13</v>
      </c>
      <c r="AG30" s="65" t="str">
        <f ca="1" t="shared" si="14"/>
        <v>2023 03</v>
      </c>
      <c r="AH30" s="65" t="str">
        <f ca="1" t="shared" si="15"/>
        <v> </v>
      </c>
      <c r="AI30" s="65" t="str">
        <f ca="1" t="shared" si="16"/>
        <v/>
      </c>
    </row>
    <row r="31" customHeight="1" spans="1:35">
      <c r="A31" s="80">
        <f ca="1">INDIRECT(ADDRESS(2+QUOTIENT(ROW()-2,COUNTA('Form Responses 1'!$1:$1)-4),1,,TRUE,"Form Responses 1"))</f>
        <v>45012.5081442593</v>
      </c>
      <c r="B31" s="65" t="str">
        <f ca="1">INDIRECT(ADDRESS(2+QUOTIENT(ROW()-2,COUNTA('Form Responses 1'!$1:$1)-4),2,,TRUE,"Form Responses 1"))</f>
        <v>bobdaulay@gmail.com</v>
      </c>
      <c r="C31" s="65" t="str">
        <f ca="1">INDIRECT(ADDRESS(2+QUOTIENT(ROW()-2,COUNTA('Form Responses 1'!$1:$1)-4),3,,TRUE,"Form Responses 1"))</f>
        <v>Bobby Wijaya Daulay </v>
      </c>
      <c r="D31" s="81">
        <f ca="1">INDIRECT(ADDRESS(2+QUOTIENT(ROW()-2,COUNTA('Form Responses 1'!$1:$1)-4),4,,TRUE,"Form Responses 1"))</f>
        <v>45012</v>
      </c>
      <c r="E31" s="82">
        <f ca="1" t="shared" si="0"/>
        <v>1</v>
      </c>
      <c r="F31" s="65" t="str">
        <f ca="1">IF(ISBLANK(A31)," ",INDIRECT(ADDRESS(1,5+MOD(ROW()-2,COUNTA('Form Responses 1'!$1:$1)-4),,TRUE,"Form Responses 1")))</f>
        <v>Lantai 22 [Koridor]</v>
      </c>
      <c r="G31" s="65" t="str">
        <f ca="1">IF(ISBLANK(A31)," ",INDIRECT(ADDRESS(MATCH(A31,'Form Responses 1'!A:A,0),5+MOD(ROW()-2,COUNTA('Form Responses 1'!$1:$1)-4),,TRUE,"Form Responses 1")))</f>
        <v>BAIK</v>
      </c>
      <c r="H31" s="83" t="str">
        <f ca="1" t="shared" si="1"/>
        <v>Lantai 22</v>
      </c>
      <c r="I31" s="83" t="str">
        <f ca="1" t="shared" si="7"/>
        <v>Koridor</v>
      </c>
      <c r="J31" s="83" t="str">
        <f ca="1" t="shared" si="2"/>
        <v>CLEANING SERVICE</v>
      </c>
      <c r="K31" s="83">
        <f ca="1" t="array" ref="K31">IFERROR(INDEX(MASTER!B:B,MATCH(G31,MASTER!A:A,0))/100," ")</f>
        <v>0.95</v>
      </c>
      <c r="L31" s="65">
        <f ca="1" t="shared" si="3"/>
        <v>13</v>
      </c>
      <c r="M31" s="65" t="str">
        <f ca="1" t="shared" si="4"/>
        <v>2023 - WEEK 13</v>
      </c>
      <c r="N31" s="65" t="str">
        <f ca="1" t="shared" si="5"/>
        <v>2023 - MONTH 03</v>
      </c>
      <c r="O31" s="83">
        <f ca="1" t="shared" ref="O31:P31" si="40">IFERROR(AVERAGEIF(M:M,M31,$K:$K)," ")</f>
        <v>0.950202702702695</v>
      </c>
      <c r="P31" s="83">
        <f ca="1" t="shared" si="40"/>
        <v>0.950202702702695</v>
      </c>
      <c r="Q31" s="65" t="str">
        <f ca="1">IF(ISBLANK(A31)," ",IF(O31&gt;MASTER!$B$3/100,"SB",IF(O31&gt;MASTER!$B$4/100,"B",IF(O31&gt;MASTER!$B$5/100,"C","K"))))</f>
        <v>SB</v>
      </c>
      <c r="R31" s="65" t="str">
        <f ca="1">IF(ISBLANK(B31)," ",IF(P31&gt;MASTER!$B$3/100,"SB",IF(P31&gt;MASTER!$B$4/100,"B",IF(P31&gt;MASTER!$B$5/100,"C","K"))))</f>
        <v>SB</v>
      </c>
      <c r="U31" s="65" t="str">
        <f ca="1" t="array" ref="U31">IFERROR(INDEX(MASTER!$B:$B,MATCH(F31,MASTER!$A:$A,0))," ")</f>
        <v> </v>
      </c>
      <c r="W31" s="65" t="str">
        <f ca="1" t="array" ref="W31">IFERROR(INDEX(MASTER!$B:$B,MATCH(K31,MASTER!$A:$A,0))," ")</f>
        <v> </v>
      </c>
      <c r="X31" s="65" t="str">
        <f ca="1" t="array" ref="X31">IFERROR(INDEX(MASTER!$B:$B,MATCH(M31,MASTER!$A:$A,0))," ")</f>
        <v> </v>
      </c>
      <c r="Y31" s="65" t="str">
        <f ca="1" t="array" ref="Y31">IFERROR(INDEX(MASTER!$B:$B,MATCH(N31,MASTER!$A:$A,0))," ")</f>
        <v> </v>
      </c>
      <c r="Z31" s="65" t="str">
        <f ca="1" t="array" ref="Z31">IFERROR(INDEX(MASTER!$B:$B,MATCH(O31,MASTER!$A:$A,0))," ")</f>
        <v> </v>
      </c>
      <c r="AA31" s="65" t="str">
        <f ca="1" t="array" ref="AA31">IFERROR(INDEX(MASTER!$B:$B,MATCH(P31,MASTER!$A:$A,0))," ")</f>
        <v> </v>
      </c>
      <c r="AB31" s="65" t="str">
        <f ca="1" t="array" ref="AB31">IFERROR(INDEX(MASTER!$B:$B,MATCH(Q31,MASTER!$A:$A,0))," ")</f>
        <v> </v>
      </c>
      <c r="AC31" s="65" t="str">
        <f ca="1" t="array" ref="AC31">IFERROR(INDEX(MASTER!$B:$B,MATCH(R31,MASTER!$A:$A,0))," ")</f>
        <v> </v>
      </c>
      <c r="AD31" s="65" t="str">
        <f t="array" ref="AD31">IFERROR(INDEX(MASTER!$B:$B,MATCH(S31,MASTER!$A:$A,0))," ")</f>
        <v> </v>
      </c>
      <c r="AE31" s="65" t="str">
        <f t="array" ref="AE31">IFERROR(INDEX(MASTER!$B:$B,MATCH(T31,MASTER!$A:$A,0))," ")</f>
        <v> </v>
      </c>
      <c r="AF31" s="65">
        <f ca="1" t="shared" si="13"/>
        <v>13</v>
      </c>
      <c r="AG31" s="65" t="str">
        <f ca="1" t="shared" si="14"/>
        <v>2023 03</v>
      </c>
      <c r="AH31" s="65" t="str">
        <f ca="1" t="shared" si="15"/>
        <v> </v>
      </c>
      <c r="AI31" s="65" t="str">
        <f ca="1" t="shared" si="16"/>
        <v/>
      </c>
    </row>
    <row r="32" customHeight="1" spans="1:35">
      <c r="A32" s="80">
        <f ca="1">INDIRECT(ADDRESS(2+QUOTIENT(ROW()-2,COUNTA('Form Responses 1'!$1:$1)-4),1,,TRUE,"Form Responses 1"))</f>
        <v>45012.5081442593</v>
      </c>
      <c r="B32" s="65" t="str">
        <f ca="1">INDIRECT(ADDRESS(2+QUOTIENT(ROW()-2,COUNTA('Form Responses 1'!$1:$1)-4),2,,TRUE,"Form Responses 1"))</f>
        <v>bobdaulay@gmail.com</v>
      </c>
      <c r="C32" s="65" t="str">
        <f ca="1">INDIRECT(ADDRESS(2+QUOTIENT(ROW()-2,COUNTA('Form Responses 1'!$1:$1)-4),3,,TRUE,"Form Responses 1"))</f>
        <v>Bobby Wijaya Daulay </v>
      </c>
      <c r="D32" s="81">
        <f ca="1">INDIRECT(ADDRESS(2+QUOTIENT(ROW()-2,COUNTA('Form Responses 1'!$1:$1)-4),4,,TRUE,"Form Responses 1"))</f>
        <v>45012</v>
      </c>
      <c r="E32" s="82">
        <f ca="1" t="shared" si="0"/>
        <v>1</v>
      </c>
      <c r="F32" s="65" t="str">
        <f ca="1">IF(ISBLANK(A32)," ",INDIRECT(ADDRESS(1,5+MOD(ROW()-2,COUNTA('Form Responses 1'!$1:$1)-4),,TRUE,"Form Responses 1")))</f>
        <v>Lantai 22 [Toilet Pria / Wanita]</v>
      </c>
      <c r="G32" s="65" t="str">
        <f ca="1">IF(ISBLANK(A32)," ",INDIRECT(ADDRESS(MATCH(A32,'Form Responses 1'!A:A,0),5+MOD(ROW()-2,COUNTA('Form Responses 1'!$1:$1)-4),,TRUE,"Form Responses 1")))</f>
        <v>BAIK</v>
      </c>
      <c r="H32" s="83" t="str">
        <f ca="1" t="shared" si="1"/>
        <v>Lantai 22</v>
      </c>
      <c r="I32" s="83" t="str">
        <f ca="1" t="shared" si="7"/>
        <v>Toilet Pria / Wanita</v>
      </c>
      <c r="J32" s="83" t="str">
        <f ca="1" t="shared" si="2"/>
        <v>CLEANING SERVICE</v>
      </c>
      <c r="K32" s="83">
        <f ca="1" t="array" ref="K32">IFERROR(INDEX(MASTER!B:B,MATCH(G32,MASTER!A:A,0))/100," ")</f>
        <v>0.95</v>
      </c>
      <c r="L32" s="65">
        <f ca="1" t="shared" si="3"/>
        <v>13</v>
      </c>
      <c r="M32" s="65" t="str">
        <f ca="1" t="shared" si="4"/>
        <v>2023 - WEEK 13</v>
      </c>
      <c r="N32" s="65" t="str">
        <f ca="1" t="shared" si="5"/>
        <v>2023 - MONTH 03</v>
      </c>
      <c r="O32" s="83">
        <f ca="1" t="shared" ref="O32:P32" si="41">IFERROR(AVERAGEIF(M:M,M32,$K:$K)," ")</f>
        <v>0.950202702702695</v>
      </c>
      <c r="P32" s="83">
        <f ca="1" t="shared" si="41"/>
        <v>0.950202702702695</v>
      </c>
      <c r="Q32" s="65" t="str">
        <f ca="1">IF(ISBLANK(A32)," ",IF(O32&gt;MASTER!$B$3/100,"SB",IF(O32&gt;MASTER!$B$4/100,"B",IF(O32&gt;MASTER!$B$5/100,"C","K"))))</f>
        <v>SB</v>
      </c>
      <c r="R32" s="65" t="str">
        <f ca="1">IF(ISBLANK(B32)," ",IF(P32&gt;MASTER!$B$3/100,"SB",IF(P32&gt;MASTER!$B$4/100,"B",IF(P32&gt;MASTER!$B$5/100,"C","K"))))</f>
        <v>SB</v>
      </c>
      <c r="U32" s="65" t="str">
        <f ca="1" t="array" ref="U32">IFERROR(INDEX(MASTER!$B:$B,MATCH(F32,MASTER!$A:$A,0))," ")</f>
        <v> </v>
      </c>
      <c r="W32" s="65" t="str">
        <f ca="1" t="array" ref="W32">IFERROR(INDEX(MASTER!$B:$B,MATCH(K32,MASTER!$A:$A,0))," ")</f>
        <v> </v>
      </c>
      <c r="X32" s="65" t="str">
        <f ca="1" t="array" ref="X32">IFERROR(INDEX(MASTER!$B:$B,MATCH(M32,MASTER!$A:$A,0))," ")</f>
        <v> </v>
      </c>
      <c r="Y32" s="65" t="str">
        <f ca="1" t="array" ref="Y32">IFERROR(INDEX(MASTER!$B:$B,MATCH(N32,MASTER!$A:$A,0))," ")</f>
        <v> </v>
      </c>
      <c r="Z32" s="65" t="str">
        <f ca="1" t="array" ref="Z32">IFERROR(INDEX(MASTER!$B:$B,MATCH(O32,MASTER!$A:$A,0))," ")</f>
        <v> </v>
      </c>
      <c r="AA32" s="65" t="str">
        <f ca="1" t="array" ref="AA32">IFERROR(INDEX(MASTER!$B:$B,MATCH(P32,MASTER!$A:$A,0))," ")</f>
        <v> </v>
      </c>
      <c r="AB32" s="65" t="str">
        <f ca="1" t="array" ref="AB32">IFERROR(INDEX(MASTER!$B:$B,MATCH(Q32,MASTER!$A:$A,0))," ")</f>
        <v> </v>
      </c>
      <c r="AC32" s="65" t="str">
        <f ca="1" t="array" ref="AC32">IFERROR(INDEX(MASTER!$B:$B,MATCH(R32,MASTER!$A:$A,0))," ")</f>
        <v> </v>
      </c>
      <c r="AD32" s="65" t="str">
        <f t="array" ref="AD32">IFERROR(INDEX(MASTER!$B:$B,MATCH(S32,MASTER!$A:$A,0))," ")</f>
        <v> </v>
      </c>
      <c r="AE32" s="65" t="str">
        <f t="array" ref="AE32">IFERROR(INDEX(MASTER!$B:$B,MATCH(T32,MASTER!$A:$A,0))," ")</f>
        <v> </v>
      </c>
      <c r="AF32" s="65">
        <f ca="1" t="shared" si="13"/>
        <v>13</v>
      </c>
      <c r="AG32" s="65" t="str">
        <f ca="1" t="shared" si="14"/>
        <v>2023 03</v>
      </c>
      <c r="AH32" s="65" t="str">
        <f ca="1" t="shared" si="15"/>
        <v> </v>
      </c>
      <c r="AI32" s="65" t="str">
        <f ca="1" t="shared" si="16"/>
        <v/>
      </c>
    </row>
    <row r="33" customHeight="1" spans="1:35">
      <c r="A33" s="80">
        <f ca="1">INDIRECT(ADDRESS(2+QUOTIENT(ROW()-2,COUNTA('Form Responses 1'!$1:$1)-4),1,,TRUE,"Form Responses 1"))</f>
        <v>45012.5081442593</v>
      </c>
      <c r="B33" s="65" t="str">
        <f ca="1">INDIRECT(ADDRESS(2+QUOTIENT(ROW()-2,COUNTA('Form Responses 1'!$1:$1)-4),2,,TRUE,"Form Responses 1"))</f>
        <v>bobdaulay@gmail.com</v>
      </c>
      <c r="C33" s="65" t="str">
        <f ca="1">INDIRECT(ADDRESS(2+QUOTIENT(ROW()-2,COUNTA('Form Responses 1'!$1:$1)-4),3,,TRUE,"Form Responses 1"))</f>
        <v>Bobby Wijaya Daulay </v>
      </c>
      <c r="D33" s="81">
        <f ca="1">INDIRECT(ADDRESS(2+QUOTIENT(ROW()-2,COUNTA('Form Responses 1'!$1:$1)-4),4,,TRUE,"Form Responses 1"))</f>
        <v>45012</v>
      </c>
      <c r="E33" s="82">
        <f ca="1" t="shared" si="0"/>
        <v>1</v>
      </c>
      <c r="F33" s="65" t="str">
        <f ca="1">IF(ISBLANK(A33)," ",INDIRECT(ADDRESS(1,5+MOD(ROW()-2,COUNTA('Form Responses 1'!$1:$1)-4),,TRUE,"Form Responses 1")))</f>
        <v>Lantai 21 [Tangga Exit Barat]</v>
      </c>
      <c r="G33" s="65" t="str">
        <f ca="1">IF(ISBLANK(A33)," ",INDIRECT(ADDRESS(MATCH(A33,'Form Responses 1'!A:A,0),5+MOD(ROW()-2,COUNTA('Form Responses 1'!$1:$1)-4),,TRUE,"Form Responses 1")))</f>
        <v>BAIK</v>
      </c>
      <c r="H33" s="83" t="str">
        <f ca="1" t="shared" si="1"/>
        <v>Lantai 21</v>
      </c>
      <c r="I33" s="83" t="str">
        <f ca="1" t="shared" si="7"/>
        <v>Tangga Exit Barat</v>
      </c>
      <c r="J33" s="83" t="str">
        <f ca="1" t="shared" si="2"/>
        <v>CLEANING SERVICE</v>
      </c>
      <c r="K33" s="83">
        <f ca="1" t="array" ref="K33">IFERROR(INDEX(MASTER!B:B,MATCH(G33,MASTER!A:A,0))/100," ")</f>
        <v>0.95</v>
      </c>
      <c r="L33" s="65">
        <f ca="1" t="shared" si="3"/>
        <v>13</v>
      </c>
      <c r="M33" s="65" t="str">
        <f ca="1" t="shared" si="4"/>
        <v>2023 - WEEK 13</v>
      </c>
      <c r="N33" s="65" t="str">
        <f ca="1" t="shared" si="5"/>
        <v>2023 - MONTH 03</v>
      </c>
      <c r="O33" s="83">
        <f ca="1" t="shared" ref="O33:P33" si="42">IFERROR(AVERAGEIF(M:M,M33,$K:$K)," ")</f>
        <v>0.950202702702695</v>
      </c>
      <c r="P33" s="83">
        <f ca="1" t="shared" si="42"/>
        <v>0.950202702702695</v>
      </c>
      <c r="Q33" s="65" t="str">
        <f ca="1">IF(ISBLANK(A33)," ",IF(O33&gt;MASTER!$B$3/100,"SB",IF(O33&gt;MASTER!$B$4/100,"B",IF(O33&gt;MASTER!$B$5/100,"C","K"))))</f>
        <v>SB</v>
      </c>
      <c r="R33" s="65" t="str">
        <f ca="1">IF(ISBLANK(B33)," ",IF(P33&gt;MASTER!$B$3/100,"SB",IF(P33&gt;MASTER!$B$4/100,"B",IF(P33&gt;MASTER!$B$5/100,"C","K"))))</f>
        <v>SB</v>
      </c>
      <c r="U33" s="65" t="str">
        <f ca="1" t="array" ref="U33">IFERROR(INDEX(MASTER!$B:$B,MATCH(F33,MASTER!$A:$A,0))," ")</f>
        <v> </v>
      </c>
      <c r="W33" s="65" t="str">
        <f ca="1" t="array" ref="W33">IFERROR(INDEX(MASTER!$B:$B,MATCH(K33,MASTER!$A:$A,0))," ")</f>
        <v> </v>
      </c>
      <c r="X33" s="65" t="str">
        <f ca="1" t="array" ref="X33">IFERROR(INDEX(MASTER!$B:$B,MATCH(M33,MASTER!$A:$A,0))," ")</f>
        <v> </v>
      </c>
      <c r="Y33" s="65" t="str">
        <f ca="1" t="array" ref="Y33">IFERROR(INDEX(MASTER!$B:$B,MATCH(N33,MASTER!$A:$A,0))," ")</f>
        <v> </v>
      </c>
      <c r="Z33" s="65" t="str">
        <f ca="1" t="array" ref="Z33">IFERROR(INDEX(MASTER!$B:$B,MATCH(O33,MASTER!$A:$A,0))," ")</f>
        <v> </v>
      </c>
      <c r="AA33" s="65" t="str">
        <f ca="1" t="array" ref="AA33">IFERROR(INDEX(MASTER!$B:$B,MATCH(P33,MASTER!$A:$A,0))," ")</f>
        <v> </v>
      </c>
      <c r="AB33" s="65" t="str">
        <f ca="1" t="array" ref="AB33">IFERROR(INDEX(MASTER!$B:$B,MATCH(Q33,MASTER!$A:$A,0))," ")</f>
        <v> </v>
      </c>
      <c r="AC33" s="65" t="str">
        <f ca="1" t="array" ref="AC33">IFERROR(INDEX(MASTER!$B:$B,MATCH(R33,MASTER!$A:$A,0))," ")</f>
        <v> </v>
      </c>
      <c r="AD33" s="65" t="str">
        <f t="array" ref="AD33">IFERROR(INDEX(MASTER!$B:$B,MATCH(S33,MASTER!$A:$A,0))," ")</f>
        <v> </v>
      </c>
      <c r="AE33" s="65" t="str">
        <f t="array" ref="AE33">IFERROR(INDEX(MASTER!$B:$B,MATCH(T33,MASTER!$A:$A,0))," ")</f>
        <v> </v>
      </c>
      <c r="AF33" s="65">
        <f ca="1" t="shared" si="13"/>
        <v>13</v>
      </c>
      <c r="AG33" s="65" t="str">
        <f ca="1" t="shared" si="14"/>
        <v>2023 03</v>
      </c>
      <c r="AH33" s="65" t="str">
        <f ca="1" t="shared" si="15"/>
        <v> </v>
      </c>
      <c r="AI33" s="65" t="str">
        <f ca="1" t="shared" si="16"/>
        <v/>
      </c>
    </row>
    <row r="34" customHeight="1" spans="1:35">
      <c r="A34" s="80">
        <f ca="1">INDIRECT(ADDRESS(2+QUOTIENT(ROW()-2,COUNTA('Form Responses 1'!$1:$1)-4),1,,TRUE,"Form Responses 1"))</f>
        <v>45012.5081442593</v>
      </c>
      <c r="B34" s="65" t="str">
        <f ca="1">INDIRECT(ADDRESS(2+QUOTIENT(ROW()-2,COUNTA('Form Responses 1'!$1:$1)-4),2,,TRUE,"Form Responses 1"))</f>
        <v>bobdaulay@gmail.com</v>
      </c>
      <c r="C34" s="65" t="str">
        <f ca="1">INDIRECT(ADDRESS(2+QUOTIENT(ROW()-2,COUNTA('Form Responses 1'!$1:$1)-4),3,,TRUE,"Form Responses 1"))</f>
        <v>Bobby Wijaya Daulay </v>
      </c>
      <c r="D34" s="81">
        <f ca="1">INDIRECT(ADDRESS(2+QUOTIENT(ROW()-2,COUNTA('Form Responses 1'!$1:$1)-4),4,,TRUE,"Form Responses 1"))</f>
        <v>45012</v>
      </c>
      <c r="E34" s="82">
        <f ca="1" t="shared" si="0"/>
        <v>1</v>
      </c>
      <c r="F34" s="65" t="str">
        <f ca="1">IF(ISBLANK(A34)," ",INDIRECT(ADDRESS(1,5+MOD(ROW()-2,COUNTA('Form Responses 1'!$1:$1)-4),,TRUE,"Form Responses 1")))</f>
        <v>Lantai 21 [ &amp; Timur]</v>
      </c>
      <c r="G34" s="65" t="str">
        <f ca="1">IF(ISBLANK(A34)," ",INDIRECT(ADDRESS(MATCH(A34,'Form Responses 1'!A:A,0),5+MOD(ROW()-2,COUNTA('Form Responses 1'!$1:$1)-4),,TRUE,"Form Responses 1")))</f>
        <v>BAIK</v>
      </c>
      <c r="H34" s="83" t="str">
        <f ca="1" t="shared" si="1"/>
        <v>Lantai 21</v>
      </c>
      <c r="I34" s="83" t="str">
        <f ca="1" t="shared" si="7"/>
        <v> &amp; Timur</v>
      </c>
      <c r="J34" s="83" t="str">
        <f ca="1" t="shared" si="2"/>
        <v>CLEANING SERVICE</v>
      </c>
      <c r="K34" s="83">
        <f ca="1" t="array" ref="K34">IFERROR(INDEX(MASTER!B:B,MATCH(G34,MASTER!A:A,0))/100," ")</f>
        <v>0.95</v>
      </c>
      <c r="L34" s="65">
        <f ca="1" t="shared" si="3"/>
        <v>13</v>
      </c>
      <c r="M34" s="65" t="str">
        <f ca="1" t="shared" si="4"/>
        <v>2023 - WEEK 13</v>
      </c>
      <c r="N34" s="65" t="str">
        <f ca="1" t="shared" si="5"/>
        <v>2023 - MONTH 03</v>
      </c>
      <c r="O34" s="83">
        <f ca="1" t="shared" ref="O34:P34" si="43">IFERROR(AVERAGEIF(M:M,M34,$K:$K)," ")</f>
        <v>0.950202702702695</v>
      </c>
      <c r="P34" s="83">
        <f ca="1" t="shared" si="43"/>
        <v>0.950202702702695</v>
      </c>
      <c r="Q34" s="65" t="str">
        <f ca="1">IF(ISBLANK(A34)," ",IF(O34&gt;MASTER!$B$3/100,"SB",IF(O34&gt;MASTER!$B$4/100,"B",IF(O34&gt;MASTER!$B$5/100,"C","K"))))</f>
        <v>SB</v>
      </c>
      <c r="R34" s="65" t="str">
        <f ca="1">IF(ISBLANK(B34)," ",IF(P34&gt;MASTER!$B$3/100,"SB",IF(P34&gt;MASTER!$B$4/100,"B",IF(P34&gt;MASTER!$B$5/100,"C","K"))))</f>
        <v>SB</v>
      </c>
      <c r="U34" s="65" t="str">
        <f ca="1" t="array" ref="U34">IFERROR(INDEX(MASTER!$B:$B,MATCH(F34,MASTER!$A:$A,0))," ")</f>
        <v> </v>
      </c>
      <c r="W34" s="65" t="str">
        <f ca="1" t="array" ref="W34">IFERROR(INDEX(MASTER!$B:$B,MATCH(K34,MASTER!$A:$A,0))," ")</f>
        <v> </v>
      </c>
      <c r="X34" s="65" t="str">
        <f ca="1" t="array" ref="X34">IFERROR(INDEX(MASTER!$B:$B,MATCH(M34,MASTER!$A:$A,0))," ")</f>
        <v> </v>
      </c>
      <c r="Y34" s="65" t="str">
        <f ca="1" t="array" ref="Y34">IFERROR(INDEX(MASTER!$B:$B,MATCH(N34,MASTER!$A:$A,0))," ")</f>
        <v> </v>
      </c>
      <c r="Z34" s="65" t="str">
        <f ca="1" t="array" ref="Z34">IFERROR(INDEX(MASTER!$B:$B,MATCH(O34,MASTER!$A:$A,0))," ")</f>
        <v> </v>
      </c>
      <c r="AA34" s="65" t="str">
        <f ca="1" t="array" ref="AA34">IFERROR(INDEX(MASTER!$B:$B,MATCH(P34,MASTER!$A:$A,0))," ")</f>
        <v> </v>
      </c>
      <c r="AB34" s="65" t="str">
        <f ca="1" t="array" ref="AB34">IFERROR(INDEX(MASTER!$B:$B,MATCH(Q34,MASTER!$A:$A,0))," ")</f>
        <v> </v>
      </c>
      <c r="AC34" s="65" t="str">
        <f ca="1" t="array" ref="AC34">IFERROR(INDEX(MASTER!$B:$B,MATCH(R34,MASTER!$A:$A,0))," ")</f>
        <v> </v>
      </c>
      <c r="AD34" s="65" t="str">
        <f t="array" ref="AD34">IFERROR(INDEX(MASTER!$B:$B,MATCH(S34,MASTER!$A:$A,0))," ")</f>
        <v> </v>
      </c>
      <c r="AE34" s="65" t="str">
        <f t="array" ref="AE34">IFERROR(INDEX(MASTER!$B:$B,MATCH(T34,MASTER!$A:$A,0))," ")</f>
        <v> </v>
      </c>
      <c r="AF34" s="65">
        <f ca="1" t="shared" si="13"/>
        <v>13</v>
      </c>
      <c r="AG34" s="65" t="str">
        <f ca="1" t="shared" si="14"/>
        <v>2023 03</v>
      </c>
      <c r="AH34" s="65" t="str">
        <f ca="1" t="shared" si="15"/>
        <v> </v>
      </c>
      <c r="AI34" s="65" t="str">
        <f ca="1" t="shared" si="16"/>
        <v/>
      </c>
    </row>
    <row r="35" customHeight="1" spans="1:35">
      <c r="A35" s="80">
        <f ca="1">INDIRECT(ADDRESS(2+QUOTIENT(ROW()-2,COUNTA('Form Responses 1'!$1:$1)-4),1,,TRUE,"Form Responses 1"))</f>
        <v>45012.5081442593</v>
      </c>
      <c r="B35" s="65" t="str">
        <f ca="1">INDIRECT(ADDRESS(2+QUOTIENT(ROW()-2,COUNTA('Form Responses 1'!$1:$1)-4),2,,TRUE,"Form Responses 1"))</f>
        <v>bobdaulay@gmail.com</v>
      </c>
      <c r="C35" s="65" t="str">
        <f ca="1">INDIRECT(ADDRESS(2+QUOTIENT(ROW()-2,COUNTA('Form Responses 1'!$1:$1)-4),3,,TRUE,"Form Responses 1"))</f>
        <v>Bobby Wijaya Daulay </v>
      </c>
      <c r="D35" s="81">
        <f ca="1">INDIRECT(ADDRESS(2+QUOTIENT(ROW()-2,COUNTA('Form Responses 1'!$1:$1)-4),4,,TRUE,"Form Responses 1"))</f>
        <v>45012</v>
      </c>
      <c r="E35" s="82">
        <f ca="1" t="shared" si="0"/>
        <v>1</v>
      </c>
      <c r="F35" s="65" t="str">
        <f ca="1">IF(ISBLANK(A35)," ",INDIRECT(ADDRESS(1,5+MOD(ROW()-2,COUNTA('Form Responses 1'!$1:$1)-4),,TRUE,"Form Responses 1")))</f>
        <v>Lantai 21 [Mushola]</v>
      </c>
      <c r="G35" s="65" t="str">
        <f ca="1">IF(ISBLANK(A35)," ",INDIRECT(ADDRESS(MATCH(A35,'Form Responses 1'!A:A,0),5+MOD(ROW()-2,COUNTA('Form Responses 1'!$1:$1)-4),,TRUE,"Form Responses 1")))</f>
        <v>BAIK</v>
      </c>
      <c r="H35" s="83" t="str">
        <f ca="1" t="shared" si="1"/>
        <v>Lantai 21</v>
      </c>
      <c r="I35" s="83" t="str">
        <f ca="1" t="shared" si="7"/>
        <v>Mushola</v>
      </c>
      <c r="J35" s="83" t="str">
        <f ca="1" t="shared" si="2"/>
        <v>CLEANING SERVICE</v>
      </c>
      <c r="K35" s="83">
        <f ca="1" t="array" ref="K35">IFERROR(INDEX(MASTER!B:B,MATCH(G35,MASTER!A:A,0))/100," ")</f>
        <v>0.95</v>
      </c>
      <c r="L35" s="65">
        <f ca="1" t="shared" si="3"/>
        <v>13</v>
      </c>
      <c r="M35" s="65" t="str">
        <f ca="1" t="shared" si="4"/>
        <v>2023 - WEEK 13</v>
      </c>
      <c r="N35" s="65" t="str">
        <f ca="1" t="shared" si="5"/>
        <v>2023 - MONTH 03</v>
      </c>
      <c r="O35" s="83">
        <f ca="1" t="shared" ref="O35:P35" si="44">IFERROR(AVERAGEIF(M:M,M35,$K:$K)," ")</f>
        <v>0.950202702702695</v>
      </c>
      <c r="P35" s="83">
        <f ca="1" t="shared" si="44"/>
        <v>0.950202702702695</v>
      </c>
      <c r="Q35" s="65" t="str">
        <f ca="1">IF(ISBLANK(A35)," ",IF(O35&gt;MASTER!$B$3/100,"SB",IF(O35&gt;MASTER!$B$4/100,"B",IF(O35&gt;MASTER!$B$5/100,"C","K"))))</f>
        <v>SB</v>
      </c>
      <c r="R35" s="65" t="str">
        <f ca="1">IF(ISBLANK(B35)," ",IF(P35&gt;MASTER!$B$3/100,"SB",IF(P35&gt;MASTER!$B$4/100,"B",IF(P35&gt;MASTER!$B$5/100,"C","K"))))</f>
        <v>SB</v>
      </c>
      <c r="U35" s="65" t="str">
        <f ca="1" t="array" ref="U35">IFERROR(INDEX(MASTER!$B:$B,MATCH(F35,MASTER!$A:$A,0))," ")</f>
        <v> </v>
      </c>
      <c r="W35" s="65" t="str">
        <f ca="1" t="array" ref="W35">IFERROR(INDEX(MASTER!$B:$B,MATCH(K35,MASTER!$A:$A,0))," ")</f>
        <v> </v>
      </c>
      <c r="X35" s="65" t="str">
        <f ca="1" t="array" ref="X35">IFERROR(INDEX(MASTER!$B:$B,MATCH(M35,MASTER!$A:$A,0))," ")</f>
        <v> </v>
      </c>
      <c r="Y35" s="65" t="str">
        <f ca="1" t="array" ref="Y35">IFERROR(INDEX(MASTER!$B:$B,MATCH(N35,MASTER!$A:$A,0))," ")</f>
        <v> </v>
      </c>
      <c r="Z35" s="65" t="str">
        <f ca="1" t="array" ref="Z35">IFERROR(INDEX(MASTER!$B:$B,MATCH(O35,MASTER!$A:$A,0))," ")</f>
        <v> </v>
      </c>
      <c r="AA35" s="65" t="str">
        <f ca="1" t="array" ref="AA35">IFERROR(INDEX(MASTER!$B:$B,MATCH(P35,MASTER!$A:$A,0))," ")</f>
        <v> </v>
      </c>
      <c r="AB35" s="65" t="str">
        <f ca="1" t="array" ref="AB35">IFERROR(INDEX(MASTER!$B:$B,MATCH(Q35,MASTER!$A:$A,0))," ")</f>
        <v> </v>
      </c>
      <c r="AC35" s="65" t="str">
        <f ca="1" t="array" ref="AC35">IFERROR(INDEX(MASTER!$B:$B,MATCH(R35,MASTER!$A:$A,0))," ")</f>
        <v> </v>
      </c>
      <c r="AD35" s="65" t="str">
        <f t="array" ref="AD35">IFERROR(INDEX(MASTER!$B:$B,MATCH(S35,MASTER!$A:$A,0))," ")</f>
        <v> </v>
      </c>
      <c r="AE35" s="65" t="str">
        <f t="array" ref="AE35">IFERROR(INDEX(MASTER!$B:$B,MATCH(T35,MASTER!$A:$A,0))," ")</f>
        <v> </v>
      </c>
      <c r="AF35" s="65">
        <f ca="1" t="shared" si="13"/>
        <v>13</v>
      </c>
      <c r="AG35" s="65" t="str">
        <f ca="1" t="shared" si="14"/>
        <v>2023 03</v>
      </c>
      <c r="AH35" s="65" t="str">
        <f ca="1" t="shared" si="15"/>
        <v> </v>
      </c>
      <c r="AI35" s="65" t="str">
        <f ca="1" t="shared" si="16"/>
        <v/>
      </c>
    </row>
    <row r="36" customHeight="1" spans="1:35">
      <c r="A36" s="80">
        <f ca="1">INDIRECT(ADDRESS(2+QUOTIENT(ROW()-2,COUNTA('Form Responses 1'!$1:$1)-4),1,,TRUE,"Form Responses 1"))</f>
        <v>45012.5081442593</v>
      </c>
      <c r="B36" s="65" t="str">
        <f ca="1">INDIRECT(ADDRESS(2+QUOTIENT(ROW()-2,COUNTA('Form Responses 1'!$1:$1)-4),2,,TRUE,"Form Responses 1"))</f>
        <v>bobdaulay@gmail.com</v>
      </c>
      <c r="C36" s="65" t="str">
        <f ca="1">INDIRECT(ADDRESS(2+QUOTIENT(ROW()-2,COUNTA('Form Responses 1'!$1:$1)-4),3,,TRUE,"Form Responses 1"))</f>
        <v>Bobby Wijaya Daulay </v>
      </c>
      <c r="D36" s="81">
        <f ca="1">INDIRECT(ADDRESS(2+QUOTIENT(ROW()-2,COUNTA('Form Responses 1'!$1:$1)-4),4,,TRUE,"Form Responses 1"))</f>
        <v>45012</v>
      </c>
      <c r="E36" s="82">
        <f ca="1" t="shared" si="0"/>
        <v>1</v>
      </c>
      <c r="F36" s="65" t="str">
        <f ca="1">IF(ISBLANK(A36)," ",INDIRECT(ADDRESS(1,5+MOD(ROW()-2,COUNTA('Form Responses 1'!$1:$1)-4),,TRUE,"Form Responses 1")))</f>
        <v>Lantai 21 [Pantry]</v>
      </c>
      <c r="G36" s="65" t="str">
        <f ca="1">IF(ISBLANK(A36)," ",INDIRECT(ADDRESS(MATCH(A36,'Form Responses 1'!A:A,0),5+MOD(ROW()-2,COUNTA('Form Responses 1'!$1:$1)-4),,TRUE,"Form Responses 1")))</f>
        <v>BAIK</v>
      </c>
      <c r="H36" s="83" t="str">
        <f ca="1" t="shared" si="1"/>
        <v>Lantai 21</v>
      </c>
      <c r="I36" s="83" t="str">
        <f ca="1" t="shared" si="7"/>
        <v>Pantry</v>
      </c>
      <c r="J36" s="83" t="str">
        <f ca="1" t="shared" si="2"/>
        <v>CLEANING SERVICE</v>
      </c>
      <c r="K36" s="83">
        <f ca="1" t="array" ref="K36">IFERROR(INDEX(MASTER!B:B,MATCH(G36,MASTER!A:A,0))/100," ")</f>
        <v>0.95</v>
      </c>
      <c r="L36" s="65">
        <f ca="1" t="shared" si="3"/>
        <v>13</v>
      </c>
      <c r="M36" s="65" t="str">
        <f ca="1" t="shared" si="4"/>
        <v>2023 - WEEK 13</v>
      </c>
      <c r="N36" s="65" t="str">
        <f ca="1" t="shared" si="5"/>
        <v>2023 - MONTH 03</v>
      </c>
      <c r="O36" s="83">
        <f ca="1" t="shared" ref="O36:P36" si="45">IFERROR(AVERAGEIF(M:M,M36,$K:$K)," ")</f>
        <v>0.950202702702695</v>
      </c>
      <c r="P36" s="83">
        <f ca="1" t="shared" si="45"/>
        <v>0.950202702702695</v>
      </c>
      <c r="Q36" s="65" t="str">
        <f ca="1">IF(ISBLANK(A36)," ",IF(O36&gt;MASTER!$B$3/100,"SB",IF(O36&gt;MASTER!$B$4/100,"B",IF(O36&gt;MASTER!$B$5/100,"C","K"))))</f>
        <v>SB</v>
      </c>
      <c r="R36" s="65" t="str">
        <f ca="1">IF(ISBLANK(B36)," ",IF(P36&gt;MASTER!$B$3/100,"SB",IF(P36&gt;MASTER!$B$4/100,"B",IF(P36&gt;MASTER!$B$5/100,"C","K"))))</f>
        <v>SB</v>
      </c>
      <c r="U36" s="65" t="str">
        <f ca="1" t="array" ref="U36">IFERROR(INDEX(MASTER!$B:$B,MATCH(F36,MASTER!$A:$A,0))," ")</f>
        <v> </v>
      </c>
      <c r="W36" s="65" t="str">
        <f ca="1" t="array" ref="W36">IFERROR(INDEX(MASTER!$B:$B,MATCH(K36,MASTER!$A:$A,0))," ")</f>
        <v> </v>
      </c>
      <c r="X36" s="65" t="str">
        <f ca="1" t="array" ref="X36">IFERROR(INDEX(MASTER!$B:$B,MATCH(M36,MASTER!$A:$A,0))," ")</f>
        <v> </v>
      </c>
      <c r="Y36" s="65" t="str">
        <f ca="1" t="array" ref="Y36">IFERROR(INDEX(MASTER!$B:$B,MATCH(N36,MASTER!$A:$A,0))," ")</f>
        <v> </v>
      </c>
      <c r="Z36" s="65" t="str">
        <f ca="1" t="array" ref="Z36">IFERROR(INDEX(MASTER!$B:$B,MATCH(O36,MASTER!$A:$A,0))," ")</f>
        <v> </v>
      </c>
      <c r="AA36" s="65" t="str">
        <f ca="1" t="array" ref="AA36">IFERROR(INDEX(MASTER!$B:$B,MATCH(P36,MASTER!$A:$A,0))," ")</f>
        <v> </v>
      </c>
      <c r="AB36" s="65" t="str">
        <f ca="1" t="array" ref="AB36">IFERROR(INDEX(MASTER!$B:$B,MATCH(Q36,MASTER!$A:$A,0))," ")</f>
        <v> </v>
      </c>
      <c r="AC36" s="65" t="str">
        <f ca="1" t="array" ref="AC36">IFERROR(INDEX(MASTER!$B:$B,MATCH(R36,MASTER!$A:$A,0))," ")</f>
        <v> </v>
      </c>
      <c r="AD36" s="65" t="str">
        <f t="array" ref="AD36">IFERROR(INDEX(MASTER!$B:$B,MATCH(S36,MASTER!$A:$A,0))," ")</f>
        <v> </v>
      </c>
      <c r="AE36" s="65" t="str">
        <f t="array" ref="AE36">IFERROR(INDEX(MASTER!$B:$B,MATCH(T36,MASTER!$A:$A,0))," ")</f>
        <v> </v>
      </c>
      <c r="AF36" s="65">
        <f ca="1" t="shared" si="13"/>
        <v>13</v>
      </c>
      <c r="AG36" s="65" t="str">
        <f ca="1" t="shared" si="14"/>
        <v>2023 03</v>
      </c>
      <c r="AH36" s="65" t="str">
        <f ca="1" t="shared" si="15"/>
        <v> </v>
      </c>
      <c r="AI36" s="65" t="str">
        <f ca="1" t="shared" si="16"/>
        <v/>
      </c>
    </row>
    <row r="37" customHeight="1" spans="1:35">
      <c r="A37" s="80">
        <f ca="1">INDIRECT(ADDRESS(2+QUOTIENT(ROW()-2,COUNTA('Form Responses 1'!$1:$1)-4),1,,TRUE,"Form Responses 1"))</f>
        <v>45012.5081442593</v>
      </c>
      <c r="B37" s="65" t="str">
        <f ca="1">INDIRECT(ADDRESS(2+QUOTIENT(ROW()-2,COUNTA('Form Responses 1'!$1:$1)-4),2,,TRUE,"Form Responses 1"))</f>
        <v>bobdaulay@gmail.com</v>
      </c>
      <c r="C37" s="65" t="str">
        <f ca="1">INDIRECT(ADDRESS(2+QUOTIENT(ROW()-2,COUNTA('Form Responses 1'!$1:$1)-4),3,,TRUE,"Form Responses 1"))</f>
        <v>Bobby Wijaya Daulay </v>
      </c>
      <c r="D37" s="81">
        <f ca="1">INDIRECT(ADDRESS(2+QUOTIENT(ROW()-2,COUNTA('Form Responses 1'!$1:$1)-4),4,,TRUE,"Form Responses 1"))</f>
        <v>45012</v>
      </c>
      <c r="E37" s="82">
        <f ca="1" t="shared" si="0"/>
        <v>1</v>
      </c>
      <c r="F37" s="65" t="str">
        <f ca="1">IF(ISBLANK(A37)," ",INDIRECT(ADDRESS(1,5+MOD(ROW()-2,COUNTA('Form Responses 1'!$1:$1)-4),,TRUE,"Form Responses 1")))</f>
        <v>Lantai 21 [Ruang Rapat 1-2-3]</v>
      </c>
      <c r="G37" s="65" t="str">
        <f ca="1">IF(ISBLANK(A37)," ",INDIRECT(ADDRESS(MATCH(A37,'Form Responses 1'!A:A,0),5+MOD(ROW()-2,COUNTA('Form Responses 1'!$1:$1)-4),,TRUE,"Form Responses 1")))</f>
        <v>BAIK</v>
      </c>
      <c r="H37" s="83" t="str">
        <f ca="1" t="shared" si="1"/>
        <v>Lantai 21</v>
      </c>
      <c r="I37" s="83" t="str">
        <f ca="1" t="shared" si="7"/>
        <v>Ruang Rapat 1-2-3</v>
      </c>
      <c r="J37" s="83" t="str">
        <f ca="1" t="shared" si="2"/>
        <v>CLEANING SERVICE</v>
      </c>
      <c r="K37" s="83">
        <f ca="1" t="array" ref="K37">IFERROR(INDEX(MASTER!B:B,MATCH(G37,MASTER!A:A,0))/100," ")</f>
        <v>0.95</v>
      </c>
      <c r="L37" s="65">
        <f ca="1" t="shared" si="3"/>
        <v>13</v>
      </c>
      <c r="M37" s="65" t="str">
        <f ca="1" t="shared" si="4"/>
        <v>2023 - WEEK 13</v>
      </c>
      <c r="N37" s="65" t="str">
        <f ca="1" t="shared" si="5"/>
        <v>2023 - MONTH 03</v>
      </c>
      <c r="O37" s="83">
        <f ca="1" t="shared" ref="O37:P37" si="46">IFERROR(AVERAGEIF(M:M,M37,$K:$K)," ")</f>
        <v>0.950202702702695</v>
      </c>
      <c r="P37" s="83">
        <f ca="1" t="shared" si="46"/>
        <v>0.950202702702695</v>
      </c>
      <c r="Q37" s="65" t="str">
        <f ca="1">IF(ISBLANK(A37)," ",IF(O37&gt;MASTER!$B$3/100,"SB",IF(O37&gt;MASTER!$B$4/100,"B",IF(O37&gt;MASTER!$B$5/100,"C","K"))))</f>
        <v>SB</v>
      </c>
      <c r="R37" s="65" t="str">
        <f ca="1">IF(ISBLANK(B37)," ",IF(P37&gt;MASTER!$B$3/100,"SB",IF(P37&gt;MASTER!$B$4/100,"B",IF(P37&gt;MASTER!$B$5/100,"C","K"))))</f>
        <v>SB</v>
      </c>
      <c r="U37" s="65" t="str">
        <f ca="1" t="array" ref="U37">IFERROR(INDEX(MASTER!$B:$B,MATCH(F37,MASTER!$A:$A,0))," ")</f>
        <v> </v>
      </c>
      <c r="W37" s="65" t="str">
        <f ca="1" t="array" ref="W37">IFERROR(INDEX(MASTER!$B:$B,MATCH(K37,MASTER!$A:$A,0))," ")</f>
        <v> </v>
      </c>
      <c r="X37" s="65" t="str">
        <f ca="1" t="array" ref="X37">IFERROR(INDEX(MASTER!$B:$B,MATCH(M37,MASTER!$A:$A,0))," ")</f>
        <v> </v>
      </c>
      <c r="Y37" s="65" t="str">
        <f ca="1" t="array" ref="Y37">IFERROR(INDEX(MASTER!$B:$B,MATCH(N37,MASTER!$A:$A,0))," ")</f>
        <v> </v>
      </c>
      <c r="Z37" s="65" t="str">
        <f ca="1" t="array" ref="Z37">IFERROR(INDEX(MASTER!$B:$B,MATCH(O37,MASTER!$A:$A,0))," ")</f>
        <v> </v>
      </c>
      <c r="AA37" s="65" t="str">
        <f ca="1" t="array" ref="AA37">IFERROR(INDEX(MASTER!$B:$B,MATCH(P37,MASTER!$A:$A,0))," ")</f>
        <v> </v>
      </c>
      <c r="AB37" s="65" t="str">
        <f ca="1" t="array" ref="AB37">IFERROR(INDEX(MASTER!$B:$B,MATCH(Q37,MASTER!$A:$A,0))," ")</f>
        <v> </v>
      </c>
      <c r="AC37" s="65" t="str">
        <f ca="1" t="array" ref="AC37">IFERROR(INDEX(MASTER!$B:$B,MATCH(R37,MASTER!$A:$A,0))," ")</f>
        <v> </v>
      </c>
      <c r="AD37" s="65" t="str">
        <f t="array" ref="AD37">IFERROR(INDEX(MASTER!$B:$B,MATCH(S37,MASTER!$A:$A,0))," ")</f>
        <v> </v>
      </c>
      <c r="AE37" s="65" t="str">
        <f t="array" ref="AE37">IFERROR(INDEX(MASTER!$B:$B,MATCH(T37,MASTER!$A:$A,0))," ")</f>
        <v> </v>
      </c>
      <c r="AF37" s="65">
        <f ca="1" t="shared" si="13"/>
        <v>13</v>
      </c>
      <c r="AG37" s="65" t="str">
        <f ca="1" t="shared" si="14"/>
        <v>2023 03</v>
      </c>
      <c r="AH37" s="65" t="str">
        <f ca="1" t="shared" si="15"/>
        <v> </v>
      </c>
      <c r="AI37" s="65" t="str">
        <f ca="1" t="shared" si="16"/>
        <v/>
      </c>
    </row>
    <row r="38" customHeight="1" spans="1:35">
      <c r="A38" s="80">
        <f ca="1">INDIRECT(ADDRESS(2+QUOTIENT(ROW()-2,COUNTA('Form Responses 1'!$1:$1)-4),1,,TRUE,"Form Responses 1"))</f>
        <v>45012.5081442593</v>
      </c>
      <c r="B38" s="65" t="str">
        <f ca="1">INDIRECT(ADDRESS(2+QUOTIENT(ROW()-2,COUNTA('Form Responses 1'!$1:$1)-4),2,,TRUE,"Form Responses 1"))</f>
        <v>bobdaulay@gmail.com</v>
      </c>
      <c r="C38" s="65" t="str">
        <f ca="1">INDIRECT(ADDRESS(2+QUOTIENT(ROW()-2,COUNTA('Form Responses 1'!$1:$1)-4),3,,TRUE,"Form Responses 1"))</f>
        <v>Bobby Wijaya Daulay </v>
      </c>
      <c r="D38" s="81">
        <f ca="1">INDIRECT(ADDRESS(2+QUOTIENT(ROW()-2,COUNTA('Form Responses 1'!$1:$1)-4),4,,TRUE,"Form Responses 1"))</f>
        <v>45012</v>
      </c>
      <c r="E38" s="82">
        <f ca="1" t="shared" si="0"/>
        <v>1</v>
      </c>
      <c r="F38" s="65" t="str">
        <f ca="1">IF(ISBLANK(A38)," ",INDIRECT(ADDRESS(1,5+MOD(ROW()-2,COUNTA('Form Responses 1'!$1:$1)-4),,TRUE,"Form Responses 1")))</f>
        <v>Lantai 21 [Ruang Kerja]</v>
      </c>
      <c r="G38" s="65" t="str">
        <f ca="1">IF(ISBLANK(A38)," ",INDIRECT(ADDRESS(MATCH(A38,'Form Responses 1'!A:A,0),5+MOD(ROW()-2,COUNTA('Form Responses 1'!$1:$1)-4),,TRUE,"Form Responses 1")))</f>
        <v>BAIK</v>
      </c>
      <c r="H38" s="83" t="str">
        <f ca="1" t="shared" si="1"/>
        <v>Lantai 21</v>
      </c>
      <c r="I38" s="83" t="str">
        <f ca="1" t="shared" si="7"/>
        <v>Ruang Kerja</v>
      </c>
      <c r="J38" s="83" t="str">
        <f ca="1" t="shared" si="2"/>
        <v>CLEANING SERVICE</v>
      </c>
      <c r="K38" s="83">
        <f ca="1" t="array" ref="K38">IFERROR(INDEX(MASTER!B:B,MATCH(G38,MASTER!A:A,0))/100," ")</f>
        <v>0.95</v>
      </c>
      <c r="L38" s="65">
        <f ca="1" t="shared" si="3"/>
        <v>13</v>
      </c>
      <c r="M38" s="65" t="str">
        <f ca="1" t="shared" si="4"/>
        <v>2023 - WEEK 13</v>
      </c>
      <c r="N38" s="65" t="str">
        <f ca="1" t="shared" si="5"/>
        <v>2023 - MONTH 03</v>
      </c>
      <c r="O38" s="83">
        <f ca="1" t="shared" ref="O38:P38" si="47">IFERROR(AVERAGEIF(M:M,M38,$K:$K)," ")</f>
        <v>0.950202702702695</v>
      </c>
      <c r="P38" s="83">
        <f ca="1" t="shared" si="47"/>
        <v>0.950202702702695</v>
      </c>
      <c r="Q38" s="65" t="str">
        <f ca="1">IF(ISBLANK(A38)," ",IF(O38&gt;MASTER!$B$3/100,"SB",IF(O38&gt;MASTER!$B$4/100,"B",IF(O38&gt;MASTER!$B$5/100,"C","K"))))</f>
        <v>SB</v>
      </c>
      <c r="R38" s="65" t="str">
        <f ca="1">IF(ISBLANK(B38)," ",IF(P38&gt;MASTER!$B$3/100,"SB",IF(P38&gt;MASTER!$B$4/100,"B",IF(P38&gt;MASTER!$B$5/100,"C","K"))))</f>
        <v>SB</v>
      </c>
      <c r="U38" s="65" t="str">
        <f ca="1" t="array" ref="U38">IFERROR(INDEX(MASTER!$B:$B,MATCH(F38,MASTER!$A:$A,0))," ")</f>
        <v> </v>
      </c>
      <c r="W38" s="65" t="str">
        <f ca="1" t="array" ref="W38">IFERROR(INDEX(MASTER!$B:$B,MATCH(K38,MASTER!$A:$A,0))," ")</f>
        <v> </v>
      </c>
      <c r="X38" s="65" t="str">
        <f ca="1" t="array" ref="X38">IFERROR(INDEX(MASTER!$B:$B,MATCH(M38,MASTER!$A:$A,0))," ")</f>
        <v> </v>
      </c>
      <c r="Y38" s="65" t="str">
        <f ca="1" t="array" ref="Y38">IFERROR(INDEX(MASTER!$B:$B,MATCH(N38,MASTER!$A:$A,0))," ")</f>
        <v> </v>
      </c>
      <c r="Z38" s="65" t="str">
        <f ca="1" t="array" ref="Z38">IFERROR(INDEX(MASTER!$B:$B,MATCH(O38,MASTER!$A:$A,0))," ")</f>
        <v> </v>
      </c>
      <c r="AA38" s="65" t="str">
        <f ca="1" t="array" ref="AA38">IFERROR(INDEX(MASTER!$B:$B,MATCH(P38,MASTER!$A:$A,0))," ")</f>
        <v> </v>
      </c>
      <c r="AB38" s="65" t="str">
        <f ca="1" t="array" ref="AB38">IFERROR(INDEX(MASTER!$B:$B,MATCH(Q38,MASTER!$A:$A,0))," ")</f>
        <v> </v>
      </c>
      <c r="AC38" s="65" t="str">
        <f ca="1" t="array" ref="AC38">IFERROR(INDEX(MASTER!$B:$B,MATCH(R38,MASTER!$A:$A,0))," ")</f>
        <v> </v>
      </c>
      <c r="AD38" s="65" t="str">
        <f t="array" ref="AD38">IFERROR(INDEX(MASTER!$B:$B,MATCH(S38,MASTER!$A:$A,0))," ")</f>
        <v> </v>
      </c>
      <c r="AE38" s="65" t="str">
        <f t="array" ref="AE38">IFERROR(INDEX(MASTER!$B:$B,MATCH(T38,MASTER!$A:$A,0))," ")</f>
        <v> </v>
      </c>
      <c r="AF38" s="65">
        <f ca="1" t="shared" si="13"/>
        <v>13</v>
      </c>
      <c r="AG38" s="65" t="str">
        <f ca="1" t="shared" si="14"/>
        <v>2023 03</v>
      </c>
      <c r="AH38" s="65" t="str">
        <f ca="1" t="shared" si="15"/>
        <v> </v>
      </c>
      <c r="AI38" s="65" t="str">
        <f ca="1" t="shared" si="16"/>
        <v/>
      </c>
    </row>
    <row r="39" customHeight="1" spans="1:35">
      <c r="A39" s="80">
        <f ca="1">INDIRECT(ADDRESS(2+QUOTIENT(ROW()-2,COUNTA('Form Responses 1'!$1:$1)-4),1,,TRUE,"Form Responses 1"))</f>
        <v>45012.5081442593</v>
      </c>
      <c r="B39" s="65" t="str">
        <f ca="1">INDIRECT(ADDRESS(2+QUOTIENT(ROW()-2,COUNTA('Form Responses 1'!$1:$1)-4),2,,TRUE,"Form Responses 1"))</f>
        <v>bobdaulay@gmail.com</v>
      </c>
      <c r="C39" s="65" t="str">
        <f ca="1">INDIRECT(ADDRESS(2+QUOTIENT(ROW()-2,COUNTA('Form Responses 1'!$1:$1)-4),3,,TRUE,"Form Responses 1"))</f>
        <v>Bobby Wijaya Daulay </v>
      </c>
      <c r="D39" s="81">
        <f ca="1">INDIRECT(ADDRESS(2+QUOTIENT(ROW()-2,COUNTA('Form Responses 1'!$1:$1)-4),4,,TRUE,"Form Responses 1"))</f>
        <v>45012</v>
      </c>
      <c r="E39" s="82">
        <f ca="1" t="shared" si="0"/>
        <v>1</v>
      </c>
      <c r="F39" s="65" t="str">
        <f ca="1">IF(ISBLANK(A39)," ",INDIRECT(ADDRESS(1,5+MOD(ROW()-2,COUNTA('Form Responses 1'!$1:$1)-4),,TRUE,"Form Responses 1")))</f>
        <v>Lantai 21 [Koridor]</v>
      </c>
      <c r="G39" s="65" t="str">
        <f ca="1">IF(ISBLANK(A39)," ",INDIRECT(ADDRESS(MATCH(A39,'Form Responses 1'!A:A,0),5+MOD(ROW()-2,COUNTA('Form Responses 1'!$1:$1)-4),,TRUE,"Form Responses 1")))</f>
        <v>BAIK</v>
      </c>
      <c r="H39" s="83" t="str">
        <f ca="1" t="shared" si="1"/>
        <v>Lantai 21</v>
      </c>
      <c r="I39" s="83" t="str">
        <f ca="1" t="shared" si="7"/>
        <v>Koridor</v>
      </c>
      <c r="J39" s="83" t="str">
        <f ca="1" t="shared" si="2"/>
        <v>CLEANING SERVICE</v>
      </c>
      <c r="K39" s="83">
        <f ca="1" t="array" ref="K39">IFERROR(INDEX(MASTER!B:B,MATCH(G39,MASTER!A:A,0))/100," ")</f>
        <v>0.95</v>
      </c>
      <c r="L39" s="65">
        <f ca="1" t="shared" si="3"/>
        <v>13</v>
      </c>
      <c r="M39" s="65" t="str">
        <f ca="1" t="shared" si="4"/>
        <v>2023 - WEEK 13</v>
      </c>
      <c r="N39" s="65" t="str">
        <f ca="1" t="shared" si="5"/>
        <v>2023 - MONTH 03</v>
      </c>
      <c r="O39" s="83">
        <f ca="1" t="shared" ref="O39:P39" si="48">IFERROR(AVERAGEIF(M:M,M39,$K:$K)," ")</f>
        <v>0.950202702702695</v>
      </c>
      <c r="P39" s="83">
        <f ca="1" t="shared" si="48"/>
        <v>0.950202702702695</v>
      </c>
      <c r="Q39" s="65" t="str">
        <f ca="1">IF(ISBLANK(A39)," ",IF(O39&gt;MASTER!$B$3/100,"SB",IF(O39&gt;MASTER!$B$4/100,"B",IF(O39&gt;MASTER!$B$5/100,"C","K"))))</f>
        <v>SB</v>
      </c>
      <c r="R39" s="65" t="str">
        <f ca="1">IF(ISBLANK(B39)," ",IF(P39&gt;MASTER!$B$3/100,"SB",IF(P39&gt;MASTER!$B$4/100,"B",IF(P39&gt;MASTER!$B$5/100,"C","K"))))</f>
        <v>SB</v>
      </c>
      <c r="U39" s="65" t="str">
        <f ca="1" t="array" ref="U39">IFERROR(INDEX(MASTER!$B:$B,MATCH(F39,MASTER!$A:$A,0))," ")</f>
        <v> </v>
      </c>
      <c r="W39" s="65" t="str">
        <f ca="1" t="array" ref="W39">IFERROR(INDEX(MASTER!$B:$B,MATCH(K39,MASTER!$A:$A,0))," ")</f>
        <v> </v>
      </c>
      <c r="X39" s="65" t="str">
        <f ca="1" t="array" ref="X39">IFERROR(INDEX(MASTER!$B:$B,MATCH(M39,MASTER!$A:$A,0))," ")</f>
        <v> </v>
      </c>
      <c r="Y39" s="65" t="str">
        <f ca="1" t="array" ref="Y39">IFERROR(INDEX(MASTER!$B:$B,MATCH(N39,MASTER!$A:$A,0))," ")</f>
        <v> </v>
      </c>
      <c r="Z39" s="65" t="str">
        <f ca="1" t="array" ref="Z39">IFERROR(INDEX(MASTER!$B:$B,MATCH(O39,MASTER!$A:$A,0))," ")</f>
        <v> </v>
      </c>
      <c r="AA39" s="65" t="str">
        <f ca="1" t="array" ref="AA39">IFERROR(INDEX(MASTER!$B:$B,MATCH(P39,MASTER!$A:$A,0))," ")</f>
        <v> </v>
      </c>
      <c r="AB39" s="65" t="str">
        <f ca="1" t="array" ref="AB39">IFERROR(INDEX(MASTER!$B:$B,MATCH(Q39,MASTER!$A:$A,0))," ")</f>
        <v> </v>
      </c>
      <c r="AC39" s="65" t="str">
        <f ca="1" t="array" ref="AC39">IFERROR(INDEX(MASTER!$B:$B,MATCH(R39,MASTER!$A:$A,0))," ")</f>
        <v> </v>
      </c>
      <c r="AD39" s="65" t="str">
        <f t="array" ref="AD39">IFERROR(INDEX(MASTER!$B:$B,MATCH(S39,MASTER!$A:$A,0))," ")</f>
        <v> </v>
      </c>
      <c r="AE39" s="65" t="str">
        <f t="array" ref="AE39">IFERROR(INDEX(MASTER!$B:$B,MATCH(T39,MASTER!$A:$A,0))," ")</f>
        <v> </v>
      </c>
      <c r="AF39" s="65">
        <f ca="1" t="shared" si="13"/>
        <v>13</v>
      </c>
      <c r="AG39" s="65" t="str">
        <f ca="1" t="shared" si="14"/>
        <v>2023 03</v>
      </c>
      <c r="AH39" s="65" t="str">
        <f ca="1" t="shared" si="15"/>
        <v> </v>
      </c>
      <c r="AI39" s="65" t="str">
        <f ca="1" t="shared" si="16"/>
        <v/>
      </c>
    </row>
    <row r="40" customHeight="1" spans="1:35">
      <c r="A40" s="80">
        <f ca="1">INDIRECT(ADDRESS(2+QUOTIENT(ROW()-2,COUNTA('Form Responses 1'!$1:$1)-4),1,,TRUE,"Form Responses 1"))</f>
        <v>45012.5081442593</v>
      </c>
      <c r="B40" s="65" t="str">
        <f ca="1">INDIRECT(ADDRESS(2+QUOTIENT(ROW()-2,COUNTA('Form Responses 1'!$1:$1)-4),2,,TRUE,"Form Responses 1"))</f>
        <v>bobdaulay@gmail.com</v>
      </c>
      <c r="C40" s="65" t="str">
        <f ca="1">INDIRECT(ADDRESS(2+QUOTIENT(ROW()-2,COUNTA('Form Responses 1'!$1:$1)-4),3,,TRUE,"Form Responses 1"))</f>
        <v>Bobby Wijaya Daulay </v>
      </c>
      <c r="D40" s="81">
        <f ca="1">INDIRECT(ADDRESS(2+QUOTIENT(ROW()-2,COUNTA('Form Responses 1'!$1:$1)-4),4,,TRUE,"Form Responses 1"))</f>
        <v>45012</v>
      </c>
      <c r="E40" s="82">
        <f ca="1" t="shared" si="0"/>
        <v>1</v>
      </c>
      <c r="F40" s="65" t="str">
        <f ca="1">IF(ISBLANK(A40)," ",INDIRECT(ADDRESS(1,5+MOD(ROW()-2,COUNTA('Form Responses 1'!$1:$1)-4),,TRUE,"Form Responses 1")))</f>
        <v>Lantai 21 [Toilet Pria / Wanita]</v>
      </c>
      <c r="G40" s="65" t="str">
        <f ca="1">IF(ISBLANK(A40)," ",INDIRECT(ADDRESS(MATCH(A40,'Form Responses 1'!A:A,0),5+MOD(ROW()-2,COUNTA('Form Responses 1'!$1:$1)-4),,TRUE,"Form Responses 1")))</f>
        <v>BAIK</v>
      </c>
      <c r="H40" s="83" t="str">
        <f ca="1" t="shared" si="1"/>
        <v>Lantai 21</v>
      </c>
      <c r="I40" s="83" t="str">
        <f ca="1" t="shared" si="7"/>
        <v>Toilet Pria / Wanita</v>
      </c>
      <c r="J40" s="83" t="str">
        <f ca="1" t="shared" si="2"/>
        <v>CLEANING SERVICE</v>
      </c>
      <c r="K40" s="83">
        <f ca="1" t="array" ref="K40">IFERROR(INDEX(MASTER!B:B,MATCH(G40,MASTER!A:A,0))/100," ")</f>
        <v>0.95</v>
      </c>
      <c r="L40" s="65">
        <f ca="1" t="shared" si="3"/>
        <v>13</v>
      </c>
      <c r="M40" s="65" t="str">
        <f ca="1" t="shared" si="4"/>
        <v>2023 - WEEK 13</v>
      </c>
      <c r="N40" s="65" t="str">
        <f ca="1" t="shared" si="5"/>
        <v>2023 - MONTH 03</v>
      </c>
      <c r="O40" s="83">
        <f ca="1" t="shared" ref="O40:P40" si="49">IFERROR(AVERAGEIF(M:M,M40,$K:$K)," ")</f>
        <v>0.950202702702695</v>
      </c>
      <c r="P40" s="83">
        <f ca="1" t="shared" si="49"/>
        <v>0.950202702702695</v>
      </c>
      <c r="Q40" s="65" t="str">
        <f ca="1">IF(ISBLANK(A40)," ",IF(O40&gt;MASTER!$B$3/100,"SB",IF(O40&gt;MASTER!$B$4/100,"B",IF(O40&gt;MASTER!$B$5/100,"C","K"))))</f>
        <v>SB</v>
      </c>
      <c r="R40" s="65" t="str">
        <f ca="1">IF(ISBLANK(B40)," ",IF(P40&gt;MASTER!$B$3/100,"SB",IF(P40&gt;MASTER!$B$4/100,"B",IF(P40&gt;MASTER!$B$5/100,"C","K"))))</f>
        <v>SB</v>
      </c>
      <c r="U40" s="65" t="str">
        <f ca="1" t="array" ref="U40">IFERROR(INDEX(MASTER!$B:$B,MATCH(F40,MASTER!$A:$A,0))," ")</f>
        <v> </v>
      </c>
      <c r="W40" s="65" t="str">
        <f ca="1" t="array" ref="W40">IFERROR(INDEX(MASTER!$B:$B,MATCH(K40,MASTER!$A:$A,0))," ")</f>
        <v> </v>
      </c>
      <c r="X40" s="65" t="str">
        <f ca="1" t="array" ref="X40">IFERROR(INDEX(MASTER!$B:$B,MATCH(M40,MASTER!$A:$A,0))," ")</f>
        <v> </v>
      </c>
      <c r="Y40" s="65" t="str">
        <f ca="1" t="array" ref="Y40">IFERROR(INDEX(MASTER!$B:$B,MATCH(N40,MASTER!$A:$A,0))," ")</f>
        <v> </v>
      </c>
      <c r="Z40" s="65" t="str">
        <f ca="1" t="array" ref="Z40">IFERROR(INDEX(MASTER!$B:$B,MATCH(O40,MASTER!$A:$A,0))," ")</f>
        <v> </v>
      </c>
      <c r="AA40" s="65" t="str">
        <f ca="1" t="array" ref="AA40">IFERROR(INDEX(MASTER!$B:$B,MATCH(P40,MASTER!$A:$A,0))," ")</f>
        <v> </v>
      </c>
      <c r="AB40" s="65" t="str">
        <f ca="1" t="array" ref="AB40">IFERROR(INDEX(MASTER!$B:$B,MATCH(Q40,MASTER!$A:$A,0))," ")</f>
        <v> </v>
      </c>
      <c r="AC40" s="65" t="str">
        <f ca="1" t="array" ref="AC40">IFERROR(INDEX(MASTER!$B:$B,MATCH(R40,MASTER!$A:$A,0))," ")</f>
        <v> </v>
      </c>
      <c r="AD40" s="65" t="str">
        <f t="array" ref="AD40">IFERROR(INDEX(MASTER!$B:$B,MATCH(S40,MASTER!$A:$A,0))," ")</f>
        <v> </v>
      </c>
      <c r="AE40" s="65" t="str">
        <f t="array" ref="AE40">IFERROR(INDEX(MASTER!$B:$B,MATCH(T40,MASTER!$A:$A,0))," ")</f>
        <v> </v>
      </c>
      <c r="AF40" s="65">
        <f ca="1" t="shared" si="13"/>
        <v>13</v>
      </c>
      <c r="AG40" s="65" t="str">
        <f ca="1" t="shared" si="14"/>
        <v>2023 03</v>
      </c>
      <c r="AH40" s="65" t="str">
        <f ca="1" t="shared" si="15"/>
        <v> </v>
      </c>
      <c r="AI40" s="65" t="str">
        <f ca="1" t="shared" si="16"/>
        <v/>
      </c>
    </row>
    <row r="41" customHeight="1" spans="1:35">
      <c r="A41" s="80">
        <f ca="1">INDIRECT(ADDRESS(2+QUOTIENT(ROW()-2,COUNTA('Form Responses 1'!$1:$1)-4),1,,TRUE,"Form Responses 1"))</f>
        <v>45012.5081442593</v>
      </c>
      <c r="B41" s="65" t="str">
        <f ca="1">INDIRECT(ADDRESS(2+QUOTIENT(ROW()-2,COUNTA('Form Responses 1'!$1:$1)-4),2,,TRUE,"Form Responses 1"))</f>
        <v>bobdaulay@gmail.com</v>
      </c>
      <c r="C41" s="65" t="str">
        <f ca="1">INDIRECT(ADDRESS(2+QUOTIENT(ROW()-2,COUNTA('Form Responses 1'!$1:$1)-4),3,,TRUE,"Form Responses 1"))</f>
        <v>Bobby Wijaya Daulay </v>
      </c>
      <c r="D41" s="81">
        <f ca="1">INDIRECT(ADDRESS(2+QUOTIENT(ROW()-2,COUNTA('Form Responses 1'!$1:$1)-4),4,,TRUE,"Form Responses 1"))</f>
        <v>45012</v>
      </c>
      <c r="E41" s="82">
        <f ca="1" t="shared" si="0"/>
        <v>1</v>
      </c>
      <c r="F41" s="65" t="str">
        <f ca="1">IF(ISBLANK(A41)," ",INDIRECT(ADDRESS(1,5+MOD(ROW()-2,COUNTA('Form Responses 1'!$1:$1)-4),,TRUE,"Form Responses 1")))</f>
        <v>Lantai 20 [Tangga Exit Barat]</v>
      </c>
      <c r="G41" s="65" t="str">
        <f ca="1">IF(ISBLANK(A41)," ",INDIRECT(ADDRESS(MATCH(A41,'Form Responses 1'!A:A,0),5+MOD(ROW()-2,COUNTA('Form Responses 1'!$1:$1)-4),,TRUE,"Form Responses 1")))</f>
        <v>BAIK</v>
      </c>
      <c r="H41" s="83" t="str">
        <f ca="1" t="shared" si="1"/>
        <v>Lantai 20</v>
      </c>
      <c r="I41" s="83" t="str">
        <f ca="1" t="shared" si="7"/>
        <v>Tangga Exit Barat</v>
      </c>
      <c r="J41" s="83" t="str">
        <f ca="1" t="shared" si="2"/>
        <v>CLEANING SERVICE</v>
      </c>
      <c r="K41" s="83">
        <f ca="1" t="array" ref="K41">IFERROR(INDEX(MASTER!B:B,MATCH(G41,MASTER!A:A,0))/100," ")</f>
        <v>0.95</v>
      </c>
      <c r="L41" s="65">
        <f ca="1" t="shared" si="3"/>
        <v>13</v>
      </c>
      <c r="M41" s="65" t="str">
        <f ca="1" t="shared" si="4"/>
        <v>2023 - WEEK 13</v>
      </c>
      <c r="N41" s="65" t="str">
        <f ca="1" t="shared" si="5"/>
        <v>2023 - MONTH 03</v>
      </c>
      <c r="O41" s="83">
        <f ca="1" t="shared" ref="O41:P41" si="50">IFERROR(AVERAGEIF(M:M,M41,$K:$K)," ")</f>
        <v>0.950202702702695</v>
      </c>
      <c r="P41" s="83">
        <f ca="1" t="shared" si="50"/>
        <v>0.950202702702695</v>
      </c>
      <c r="Q41" s="65" t="str">
        <f ca="1">IF(ISBLANK(A41)," ",IF(O41&gt;MASTER!$B$3/100,"SB",IF(O41&gt;MASTER!$B$4/100,"B",IF(O41&gt;MASTER!$B$5/100,"C","K"))))</f>
        <v>SB</v>
      </c>
      <c r="R41" s="65" t="str">
        <f ca="1">IF(ISBLANK(B41)," ",IF(P41&gt;MASTER!$B$3/100,"SB",IF(P41&gt;MASTER!$B$4/100,"B",IF(P41&gt;MASTER!$B$5/100,"C","K"))))</f>
        <v>SB</v>
      </c>
      <c r="U41" s="65" t="str">
        <f ca="1" t="array" ref="U41">IFERROR(INDEX(MASTER!$B:$B,MATCH(F41,MASTER!$A:$A,0))," ")</f>
        <v> </v>
      </c>
      <c r="W41" s="65" t="str">
        <f ca="1" t="array" ref="W41">IFERROR(INDEX(MASTER!$B:$B,MATCH(K41,MASTER!$A:$A,0))," ")</f>
        <v> </v>
      </c>
      <c r="X41" s="65" t="str">
        <f ca="1" t="array" ref="X41">IFERROR(INDEX(MASTER!$B:$B,MATCH(M41,MASTER!$A:$A,0))," ")</f>
        <v> </v>
      </c>
      <c r="Y41" s="65" t="str">
        <f ca="1" t="array" ref="Y41">IFERROR(INDEX(MASTER!$B:$B,MATCH(N41,MASTER!$A:$A,0))," ")</f>
        <v> </v>
      </c>
      <c r="Z41" s="65" t="str">
        <f ca="1" t="array" ref="Z41">IFERROR(INDEX(MASTER!$B:$B,MATCH(O41,MASTER!$A:$A,0))," ")</f>
        <v> </v>
      </c>
      <c r="AA41" s="65" t="str">
        <f ca="1" t="array" ref="AA41">IFERROR(INDEX(MASTER!$B:$B,MATCH(P41,MASTER!$A:$A,0))," ")</f>
        <v> </v>
      </c>
      <c r="AB41" s="65" t="str">
        <f ca="1" t="array" ref="AB41">IFERROR(INDEX(MASTER!$B:$B,MATCH(Q41,MASTER!$A:$A,0))," ")</f>
        <v> </v>
      </c>
      <c r="AC41" s="65" t="str">
        <f ca="1" t="array" ref="AC41">IFERROR(INDEX(MASTER!$B:$B,MATCH(R41,MASTER!$A:$A,0))," ")</f>
        <v> </v>
      </c>
      <c r="AD41" s="65" t="str">
        <f t="array" ref="AD41">IFERROR(INDEX(MASTER!$B:$B,MATCH(S41,MASTER!$A:$A,0))," ")</f>
        <v> </v>
      </c>
      <c r="AE41" s="65" t="str">
        <f t="array" ref="AE41">IFERROR(INDEX(MASTER!$B:$B,MATCH(T41,MASTER!$A:$A,0))," ")</f>
        <v> </v>
      </c>
      <c r="AF41" s="65">
        <f ca="1" t="shared" si="13"/>
        <v>13</v>
      </c>
      <c r="AG41" s="65" t="str">
        <f ca="1" t="shared" si="14"/>
        <v>2023 03</v>
      </c>
      <c r="AH41" s="65" t="str">
        <f ca="1" t="shared" si="15"/>
        <v> </v>
      </c>
      <c r="AI41" s="65" t="str">
        <f ca="1" t="shared" si="16"/>
        <v/>
      </c>
    </row>
    <row r="42" customHeight="1" spans="1:35">
      <c r="A42" s="80">
        <f ca="1">INDIRECT(ADDRESS(2+QUOTIENT(ROW()-2,COUNTA('Form Responses 1'!$1:$1)-4),1,,TRUE,"Form Responses 1"))</f>
        <v>45012.5081442593</v>
      </c>
      <c r="B42" s="65" t="str">
        <f ca="1">INDIRECT(ADDRESS(2+QUOTIENT(ROW()-2,COUNTA('Form Responses 1'!$1:$1)-4),2,,TRUE,"Form Responses 1"))</f>
        <v>bobdaulay@gmail.com</v>
      </c>
      <c r="C42" s="65" t="str">
        <f ca="1">INDIRECT(ADDRESS(2+QUOTIENT(ROW()-2,COUNTA('Form Responses 1'!$1:$1)-4),3,,TRUE,"Form Responses 1"))</f>
        <v>Bobby Wijaya Daulay </v>
      </c>
      <c r="D42" s="81">
        <f ca="1">INDIRECT(ADDRESS(2+QUOTIENT(ROW()-2,COUNTA('Form Responses 1'!$1:$1)-4),4,,TRUE,"Form Responses 1"))</f>
        <v>45012</v>
      </c>
      <c r="E42" s="82">
        <f ca="1" t="shared" si="0"/>
        <v>1</v>
      </c>
      <c r="F42" s="65" t="str">
        <f ca="1">IF(ISBLANK(A42)," ",INDIRECT(ADDRESS(1,5+MOD(ROW()-2,COUNTA('Form Responses 1'!$1:$1)-4),,TRUE,"Form Responses 1")))</f>
        <v>Lantai 20 [ &amp; Timur]</v>
      </c>
      <c r="G42" s="65" t="str">
        <f ca="1">IF(ISBLANK(A42)," ",INDIRECT(ADDRESS(MATCH(A42,'Form Responses 1'!A:A,0),5+MOD(ROW()-2,COUNTA('Form Responses 1'!$1:$1)-4),,TRUE,"Form Responses 1")))</f>
        <v>BAIK</v>
      </c>
      <c r="H42" s="83" t="str">
        <f ca="1" t="shared" si="1"/>
        <v>Lantai 20</v>
      </c>
      <c r="I42" s="83" t="str">
        <f ca="1" t="shared" si="7"/>
        <v> &amp; Timur</v>
      </c>
      <c r="J42" s="83" t="str">
        <f ca="1" t="shared" si="2"/>
        <v>CLEANING SERVICE</v>
      </c>
      <c r="K42" s="83">
        <f ca="1" t="array" ref="K42">IFERROR(INDEX(MASTER!B:B,MATCH(G42,MASTER!A:A,0))/100," ")</f>
        <v>0.95</v>
      </c>
      <c r="L42" s="65">
        <f ca="1" t="shared" si="3"/>
        <v>13</v>
      </c>
      <c r="M42" s="65" t="str">
        <f ca="1" t="shared" si="4"/>
        <v>2023 - WEEK 13</v>
      </c>
      <c r="N42" s="65" t="str">
        <f ca="1" t="shared" si="5"/>
        <v>2023 - MONTH 03</v>
      </c>
      <c r="O42" s="83">
        <f ca="1" t="shared" ref="O42:P42" si="51">IFERROR(AVERAGEIF(M:M,M42,$K:$K)," ")</f>
        <v>0.950202702702695</v>
      </c>
      <c r="P42" s="83">
        <f ca="1" t="shared" si="51"/>
        <v>0.950202702702695</v>
      </c>
      <c r="Q42" s="65" t="str">
        <f ca="1">IF(ISBLANK(A42)," ",IF(O42&gt;MASTER!$B$3/100,"SB",IF(O42&gt;MASTER!$B$4/100,"B",IF(O42&gt;MASTER!$B$5/100,"C","K"))))</f>
        <v>SB</v>
      </c>
      <c r="R42" s="65" t="str">
        <f ca="1">IF(ISBLANK(B42)," ",IF(P42&gt;MASTER!$B$3/100,"SB",IF(P42&gt;MASTER!$B$4/100,"B",IF(P42&gt;MASTER!$B$5/100,"C","K"))))</f>
        <v>SB</v>
      </c>
      <c r="U42" s="65" t="str">
        <f ca="1" t="array" ref="U42">IFERROR(INDEX(MASTER!$B:$B,MATCH(F42,MASTER!$A:$A,0))," ")</f>
        <v> </v>
      </c>
      <c r="W42" s="65" t="str">
        <f ca="1" t="array" ref="W42">IFERROR(INDEX(MASTER!$B:$B,MATCH(K42,MASTER!$A:$A,0))," ")</f>
        <v> </v>
      </c>
      <c r="X42" s="65" t="str">
        <f ca="1" t="array" ref="X42">IFERROR(INDEX(MASTER!$B:$B,MATCH(M42,MASTER!$A:$A,0))," ")</f>
        <v> </v>
      </c>
      <c r="Y42" s="65" t="str">
        <f ca="1" t="array" ref="Y42">IFERROR(INDEX(MASTER!$B:$B,MATCH(N42,MASTER!$A:$A,0))," ")</f>
        <v> </v>
      </c>
      <c r="Z42" s="65" t="str">
        <f ca="1" t="array" ref="Z42">IFERROR(INDEX(MASTER!$B:$B,MATCH(O42,MASTER!$A:$A,0))," ")</f>
        <v> </v>
      </c>
      <c r="AA42" s="65" t="str">
        <f ca="1" t="array" ref="AA42">IFERROR(INDEX(MASTER!$B:$B,MATCH(P42,MASTER!$A:$A,0))," ")</f>
        <v> </v>
      </c>
      <c r="AB42" s="65" t="str">
        <f ca="1" t="array" ref="AB42">IFERROR(INDEX(MASTER!$B:$B,MATCH(Q42,MASTER!$A:$A,0))," ")</f>
        <v> </v>
      </c>
      <c r="AC42" s="65" t="str">
        <f ca="1" t="array" ref="AC42">IFERROR(INDEX(MASTER!$B:$B,MATCH(R42,MASTER!$A:$A,0))," ")</f>
        <v> </v>
      </c>
      <c r="AD42" s="65" t="str">
        <f t="array" ref="AD42">IFERROR(INDEX(MASTER!$B:$B,MATCH(S42,MASTER!$A:$A,0))," ")</f>
        <v> </v>
      </c>
      <c r="AE42" s="65" t="str">
        <f t="array" ref="AE42">IFERROR(INDEX(MASTER!$B:$B,MATCH(T42,MASTER!$A:$A,0))," ")</f>
        <v> </v>
      </c>
      <c r="AF42" s="65">
        <f ca="1" t="shared" si="13"/>
        <v>13</v>
      </c>
      <c r="AG42" s="65" t="str">
        <f ca="1" t="shared" si="14"/>
        <v>2023 03</v>
      </c>
      <c r="AH42" s="65" t="str">
        <f ca="1" t="shared" si="15"/>
        <v> </v>
      </c>
      <c r="AI42" s="65" t="str">
        <f ca="1" t="shared" si="16"/>
        <v/>
      </c>
    </row>
    <row r="43" customHeight="1" spans="1:35">
      <c r="A43" s="80">
        <f ca="1">INDIRECT(ADDRESS(2+QUOTIENT(ROW()-2,COUNTA('Form Responses 1'!$1:$1)-4),1,,TRUE,"Form Responses 1"))</f>
        <v>45012.5081442593</v>
      </c>
      <c r="B43" s="65" t="str">
        <f ca="1">INDIRECT(ADDRESS(2+QUOTIENT(ROW()-2,COUNTA('Form Responses 1'!$1:$1)-4),2,,TRUE,"Form Responses 1"))</f>
        <v>bobdaulay@gmail.com</v>
      </c>
      <c r="C43" s="65" t="str">
        <f ca="1">INDIRECT(ADDRESS(2+QUOTIENT(ROW()-2,COUNTA('Form Responses 1'!$1:$1)-4),3,,TRUE,"Form Responses 1"))</f>
        <v>Bobby Wijaya Daulay </v>
      </c>
      <c r="D43" s="81">
        <f ca="1">INDIRECT(ADDRESS(2+QUOTIENT(ROW()-2,COUNTA('Form Responses 1'!$1:$1)-4),4,,TRUE,"Form Responses 1"))</f>
        <v>45012</v>
      </c>
      <c r="E43" s="82">
        <f ca="1" t="shared" si="0"/>
        <v>1</v>
      </c>
      <c r="F43" s="65" t="str">
        <f ca="1">IF(ISBLANK(A43)," ",INDIRECT(ADDRESS(1,5+MOD(ROW()-2,COUNTA('Form Responses 1'!$1:$1)-4),,TRUE,"Form Responses 1")))</f>
        <v>Lantai 20 [Mushola]</v>
      </c>
      <c r="G43" s="65" t="str">
        <f ca="1">IF(ISBLANK(A43)," ",INDIRECT(ADDRESS(MATCH(A43,'Form Responses 1'!A:A,0),5+MOD(ROW()-2,COUNTA('Form Responses 1'!$1:$1)-4),,TRUE,"Form Responses 1")))</f>
        <v>BAIK</v>
      </c>
      <c r="H43" s="83" t="str">
        <f ca="1" t="shared" si="1"/>
        <v>Lantai 20</v>
      </c>
      <c r="I43" s="83" t="str">
        <f ca="1" t="shared" si="7"/>
        <v>Mushola</v>
      </c>
      <c r="J43" s="83" t="str">
        <f ca="1" t="shared" si="2"/>
        <v>CLEANING SERVICE</v>
      </c>
      <c r="K43" s="83">
        <f ca="1" t="array" ref="K43">IFERROR(INDEX(MASTER!B:B,MATCH(G43,MASTER!A:A,0))/100," ")</f>
        <v>0.95</v>
      </c>
      <c r="L43" s="65">
        <f ca="1" t="shared" si="3"/>
        <v>13</v>
      </c>
      <c r="M43" s="65" t="str">
        <f ca="1" t="shared" si="4"/>
        <v>2023 - WEEK 13</v>
      </c>
      <c r="N43" s="65" t="str">
        <f ca="1" t="shared" si="5"/>
        <v>2023 - MONTH 03</v>
      </c>
      <c r="O43" s="83">
        <f ca="1" t="shared" ref="O43:P43" si="52">IFERROR(AVERAGEIF(M:M,M43,$K:$K)," ")</f>
        <v>0.950202702702695</v>
      </c>
      <c r="P43" s="83">
        <f ca="1" t="shared" si="52"/>
        <v>0.950202702702695</v>
      </c>
      <c r="Q43" s="65" t="str">
        <f ca="1">IF(ISBLANK(A43)," ",IF(O43&gt;MASTER!$B$3/100,"SB",IF(O43&gt;MASTER!$B$4/100,"B",IF(O43&gt;MASTER!$B$5/100,"C","K"))))</f>
        <v>SB</v>
      </c>
      <c r="R43" s="65" t="str">
        <f ca="1">IF(ISBLANK(B43)," ",IF(P43&gt;MASTER!$B$3/100,"SB",IF(P43&gt;MASTER!$B$4/100,"B",IF(P43&gt;MASTER!$B$5/100,"C","K"))))</f>
        <v>SB</v>
      </c>
      <c r="U43" s="65" t="str">
        <f ca="1" t="array" ref="U43">IFERROR(INDEX(MASTER!$B:$B,MATCH(F43,MASTER!$A:$A,0))," ")</f>
        <v> </v>
      </c>
      <c r="W43" s="65" t="str">
        <f ca="1" t="array" ref="W43">IFERROR(INDEX(MASTER!$B:$B,MATCH(K43,MASTER!$A:$A,0))," ")</f>
        <v> </v>
      </c>
      <c r="X43" s="65" t="str">
        <f ca="1" t="array" ref="X43">IFERROR(INDEX(MASTER!$B:$B,MATCH(M43,MASTER!$A:$A,0))," ")</f>
        <v> </v>
      </c>
      <c r="Y43" s="65" t="str">
        <f ca="1" t="array" ref="Y43">IFERROR(INDEX(MASTER!$B:$B,MATCH(N43,MASTER!$A:$A,0))," ")</f>
        <v> </v>
      </c>
      <c r="Z43" s="65" t="str">
        <f ca="1" t="array" ref="Z43">IFERROR(INDEX(MASTER!$B:$B,MATCH(O43,MASTER!$A:$A,0))," ")</f>
        <v> </v>
      </c>
      <c r="AA43" s="65" t="str">
        <f ca="1" t="array" ref="AA43">IFERROR(INDEX(MASTER!$B:$B,MATCH(P43,MASTER!$A:$A,0))," ")</f>
        <v> </v>
      </c>
      <c r="AB43" s="65" t="str">
        <f ca="1" t="array" ref="AB43">IFERROR(INDEX(MASTER!$B:$B,MATCH(Q43,MASTER!$A:$A,0))," ")</f>
        <v> </v>
      </c>
      <c r="AC43" s="65" t="str">
        <f ca="1" t="array" ref="AC43">IFERROR(INDEX(MASTER!$B:$B,MATCH(R43,MASTER!$A:$A,0))," ")</f>
        <v> </v>
      </c>
      <c r="AD43" s="65" t="str">
        <f t="array" ref="AD43">IFERROR(INDEX(MASTER!$B:$B,MATCH(S43,MASTER!$A:$A,0))," ")</f>
        <v> </v>
      </c>
      <c r="AE43" s="65" t="str">
        <f t="array" ref="AE43">IFERROR(INDEX(MASTER!$B:$B,MATCH(T43,MASTER!$A:$A,0))," ")</f>
        <v> </v>
      </c>
      <c r="AF43" s="65">
        <f ca="1" t="shared" si="13"/>
        <v>13</v>
      </c>
      <c r="AG43" s="65" t="str">
        <f ca="1" t="shared" si="14"/>
        <v>2023 03</v>
      </c>
      <c r="AH43" s="65" t="str">
        <f ca="1" t="shared" si="15"/>
        <v> </v>
      </c>
      <c r="AI43" s="65" t="str">
        <f ca="1" t="shared" si="16"/>
        <v/>
      </c>
    </row>
    <row r="44" customHeight="1" spans="1:35">
      <c r="A44" s="80">
        <f ca="1">INDIRECT(ADDRESS(2+QUOTIENT(ROW()-2,COUNTA('Form Responses 1'!$1:$1)-4),1,,TRUE,"Form Responses 1"))</f>
        <v>45012.5081442593</v>
      </c>
      <c r="B44" s="65" t="str">
        <f ca="1">INDIRECT(ADDRESS(2+QUOTIENT(ROW()-2,COUNTA('Form Responses 1'!$1:$1)-4),2,,TRUE,"Form Responses 1"))</f>
        <v>bobdaulay@gmail.com</v>
      </c>
      <c r="C44" s="65" t="str">
        <f ca="1">INDIRECT(ADDRESS(2+QUOTIENT(ROW()-2,COUNTA('Form Responses 1'!$1:$1)-4),3,,TRUE,"Form Responses 1"))</f>
        <v>Bobby Wijaya Daulay </v>
      </c>
      <c r="D44" s="81">
        <f ca="1">INDIRECT(ADDRESS(2+QUOTIENT(ROW()-2,COUNTA('Form Responses 1'!$1:$1)-4),4,,TRUE,"Form Responses 1"))</f>
        <v>45012</v>
      </c>
      <c r="E44" s="82">
        <f ca="1" t="shared" si="0"/>
        <v>1</v>
      </c>
      <c r="F44" s="65" t="str">
        <f ca="1">IF(ISBLANK(A44)," ",INDIRECT(ADDRESS(1,5+MOD(ROW()-2,COUNTA('Form Responses 1'!$1:$1)-4),,TRUE,"Form Responses 1")))</f>
        <v>Lantai 20 [Pantry]</v>
      </c>
      <c r="G44" s="65" t="str">
        <f ca="1">IF(ISBLANK(A44)," ",INDIRECT(ADDRESS(MATCH(A44,'Form Responses 1'!A:A,0),5+MOD(ROW()-2,COUNTA('Form Responses 1'!$1:$1)-4),,TRUE,"Form Responses 1")))</f>
        <v>BAIK</v>
      </c>
      <c r="H44" s="83" t="str">
        <f ca="1" t="shared" si="1"/>
        <v>Lantai 20</v>
      </c>
      <c r="I44" s="83" t="str">
        <f ca="1" t="shared" si="7"/>
        <v>Pantry</v>
      </c>
      <c r="J44" s="83" t="str">
        <f ca="1" t="shared" si="2"/>
        <v>CLEANING SERVICE</v>
      </c>
      <c r="K44" s="83">
        <f ca="1" t="array" ref="K44">IFERROR(INDEX(MASTER!B:B,MATCH(G44,MASTER!A:A,0))/100," ")</f>
        <v>0.95</v>
      </c>
      <c r="L44" s="65">
        <f ca="1" t="shared" si="3"/>
        <v>13</v>
      </c>
      <c r="M44" s="65" t="str">
        <f ca="1" t="shared" si="4"/>
        <v>2023 - WEEK 13</v>
      </c>
      <c r="N44" s="65" t="str">
        <f ca="1" t="shared" si="5"/>
        <v>2023 - MONTH 03</v>
      </c>
      <c r="O44" s="83">
        <f ca="1" t="shared" ref="O44:P44" si="53">IFERROR(AVERAGEIF(M:M,M44,$K:$K)," ")</f>
        <v>0.950202702702695</v>
      </c>
      <c r="P44" s="83">
        <f ca="1" t="shared" si="53"/>
        <v>0.950202702702695</v>
      </c>
      <c r="Q44" s="65" t="str">
        <f ca="1">IF(ISBLANK(A44)," ",IF(O44&gt;MASTER!$B$3/100,"SB",IF(O44&gt;MASTER!$B$4/100,"B",IF(O44&gt;MASTER!$B$5/100,"C","K"))))</f>
        <v>SB</v>
      </c>
      <c r="R44" s="65" t="str">
        <f ca="1">IF(ISBLANK(B44)," ",IF(P44&gt;MASTER!$B$3/100,"SB",IF(P44&gt;MASTER!$B$4/100,"B",IF(P44&gt;MASTER!$B$5/100,"C","K"))))</f>
        <v>SB</v>
      </c>
      <c r="U44" s="65" t="str">
        <f ca="1" t="array" ref="U44">IFERROR(INDEX(MASTER!$B:$B,MATCH(F44,MASTER!$A:$A,0))," ")</f>
        <v> </v>
      </c>
      <c r="W44" s="65" t="str">
        <f ca="1" t="array" ref="W44">IFERROR(INDEX(MASTER!$B:$B,MATCH(K44,MASTER!$A:$A,0))," ")</f>
        <v> </v>
      </c>
      <c r="X44" s="65" t="str">
        <f ca="1" t="array" ref="X44">IFERROR(INDEX(MASTER!$B:$B,MATCH(M44,MASTER!$A:$A,0))," ")</f>
        <v> </v>
      </c>
      <c r="Y44" s="65" t="str">
        <f ca="1" t="array" ref="Y44">IFERROR(INDEX(MASTER!$B:$B,MATCH(N44,MASTER!$A:$A,0))," ")</f>
        <v> </v>
      </c>
      <c r="Z44" s="65" t="str">
        <f ca="1" t="array" ref="Z44">IFERROR(INDEX(MASTER!$B:$B,MATCH(O44,MASTER!$A:$A,0))," ")</f>
        <v> </v>
      </c>
      <c r="AA44" s="65" t="str">
        <f ca="1" t="array" ref="AA44">IFERROR(INDEX(MASTER!$B:$B,MATCH(P44,MASTER!$A:$A,0))," ")</f>
        <v> </v>
      </c>
      <c r="AB44" s="65" t="str">
        <f ca="1" t="array" ref="AB44">IFERROR(INDEX(MASTER!$B:$B,MATCH(Q44,MASTER!$A:$A,0))," ")</f>
        <v> </v>
      </c>
      <c r="AC44" s="65" t="str">
        <f ca="1" t="array" ref="AC44">IFERROR(INDEX(MASTER!$B:$B,MATCH(R44,MASTER!$A:$A,0))," ")</f>
        <v> </v>
      </c>
      <c r="AD44" s="65" t="str">
        <f t="array" ref="AD44">IFERROR(INDEX(MASTER!$B:$B,MATCH(S44,MASTER!$A:$A,0))," ")</f>
        <v> </v>
      </c>
      <c r="AE44" s="65" t="str">
        <f t="array" ref="AE44">IFERROR(INDEX(MASTER!$B:$B,MATCH(T44,MASTER!$A:$A,0))," ")</f>
        <v> </v>
      </c>
      <c r="AF44" s="65">
        <f ca="1" t="shared" si="13"/>
        <v>13</v>
      </c>
      <c r="AG44" s="65" t="str">
        <f ca="1" t="shared" si="14"/>
        <v>2023 03</v>
      </c>
      <c r="AH44" s="65" t="str">
        <f ca="1" t="shared" si="15"/>
        <v> </v>
      </c>
      <c r="AI44" s="65" t="str">
        <f ca="1" t="shared" si="16"/>
        <v/>
      </c>
    </row>
    <row r="45" customHeight="1" spans="1:35">
      <c r="A45" s="80">
        <f ca="1">INDIRECT(ADDRESS(2+QUOTIENT(ROW()-2,COUNTA('Form Responses 1'!$1:$1)-4),1,,TRUE,"Form Responses 1"))</f>
        <v>45012.5081442593</v>
      </c>
      <c r="B45" s="65" t="str">
        <f ca="1">INDIRECT(ADDRESS(2+QUOTIENT(ROW()-2,COUNTA('Form Responses 1'!$1:$1)-4),2,,TRUE,"Form Responses 1"))</f>
        <v>bobdaulay@gmail.com</v>
      </c>
      <c r="C45" s="65" t="str">
        <f ca="1">INDIRECT(ADDRESS(2+QUOTIENT(ROW()-2,COUNTA('Form Responses 1'!$1:$1)-4),3,,TRUE,"Form Responses 1"))</f>
        <v>Bobby Wijaya Daulay </v>
      </c>
      <c r="D45" s="81">
        <f ca="1">INDIRECT(ADDRESS(2+QUOTIENT(ROW()-2,COUNTA('Form Responses 1'!$1:$1)-4),4,,TRUE,"Form Responses 1"))</f>
        <v>45012</v>
      </c>
      <c r="E45" s="82">
        <f ca="1" t="shared" si="0"/>
        <v>1</v>
      </c>
      <c r="F45" s="65" t="str">
        <f ca="1">IF(ISBLANK(A45)," ",INDIRECT(ADDRESS(1,5+MOD(ROW()-2,COUNTA('Form Responses 1'!$1:$1)-4),,TRUE,"Form Responses 1")))</f>
        <v>Lantai 20 [Ruang Rapat 1-2-3]</v>
      </c>
      <c r="G45" s="65" t="str">
        <f ca="1">IF(ISBLANK(A45)," ",INDIRECT(ADDRESS(MATCH(A45,'Form Responses 1'!A:A,0),5+MOD(ROW()-2,COUNTA('Form Responses 1'!$1:$1)-4),,TRUE,"Form Responses 1")))</f>
        <v>BAIK</v>
      </c>
      <c r="H45" s="83" t="str">
        <f ca="1" t="shared" si="1"/>
        <v>Lantai 20</v>
      </c>
      <c r="I45" s="83" t="str">
        <f ca="1" t="shared" si="7"/>
        <v>Ruang Rapat 1-2-3</v>
      </c>
      <c r="J45" s="83" t="str">
        <f ca="1" t="shared" si="2"/>
        <v>CLEANING SERVICE</v>
      </c>
      <c r="K45" s="83">
        <f ca="1" t="array" ref="K45">IFERROR(INDEX(MASTER!B:B,MATCH(G45,MASTER!A:A,0))/100," ")</f>
        <v>0.95</v>
      </c>
      <c r="L45" s="65">
        <f ca="1" t="shared" si="3"/>
        <v>13</v>
      </c>
      <c r="M45" s="65" t="str">
        <f ca="1" t="shared" si="4"/>
        <v>2023 - WEEK 13</v>
      </c>
      <c r="N45" s="65" t="str">
        <f ca="1" t="shared" si="5"/>
        <v>2023 - MONTH 03</v>
      </c>
      <c r="O45" s="83">
        <f ca="1" t="shared" ref="O45:P45" si="54">IFERROR(AVERAGEIF(M:M,M45,$K:$K)," ")</f>
        <v>0.950202702702695</v>
      </c>
      <c r="P45" s="83">
        <f ca="1" t="shared" si="54"/>
        <v>0.950202702702695</v>
      </c>
      <c r="Q45" s="65" t="str">
        <f ca="1">IF(ISBLANK(A45)," ",IF(O45&gt;MASTER!$B$3/100,"SB",IF(O45&gt;MASTER!$B$4/100,"B",IF(O45&gt;MASTER!$B$5/100,"C","K"))))</f>
        <v>SB</v>
      </c>
      <c r="R45" s="65" t="str">
        <f ca="1">IF(ISBLANK(B45)," ",IF(P45&gt;MASTER!$B$3/100,"SB",IF(P45&gt;MASTER!$B$4/100,"B",IF(P45&gt;MASTER!$B$5/100,"C","K"))))</f>
        <v>SB</v>
      </c>
      <c r="U45" s="65" t="str">
        <f ca="1" t="array" ref="U45">IFERROR(INDEX(MASTER!$B:$B,MATCH(F45,MASTER!$A:$A,0))," ")</f>
        <v> </v>
      </c>
      <c r="W45" s="65" t="str">
        <f ca="1" t="array" ref="W45">IFERROR(INDEX(MASTER!$B:$B,MATCH(K45,MASTER!$A:$A,0))," ")</f>
        <v> </v>
      </c>
      <c r="X45" s="65" t="str">
        <f ca="1" t="array" ref="X45">IFERROR(INDEX(MASTER!$B:$B,MATCH(M45,MASTER!$A:$A,0))," ")</f>
        <v> </v>
      </c>
      <c r="Y45" s="65" t="str">
        <f ca="1" t="array" ref="Y45">IFERROR(INDEX(MASTER!$B:$B,MATCH(N45,MASTER!$A:$A,0))," ")</f>
        <v> </v>
      </c>
      <c r="Z45" s="65" t="str">
        <f ca="1" t="array" ref="Z45">IFERROR(INDEX(MASTER!$B:$B,MATCH(O45,MASTER!$A:$A,0))," ")</f>
        <v> </v>
      </c>
      <c r="AA45" s="65" t="str">
        <f ca="1" t="array" ref="AA45">IFERROR(INDEX(MASTER!$B:$B,MATCH(P45,MASTER!$A:$A,0))," ")</f>
        <v> </v>
      </c>
      <c r="AB45" s="65" t="str">
        <f ca="1" t="array" ref="AB45">IFERROR(INDEX(MASTER!$B:$B,MATCH(Q45,MASTER!$A:$A,0))," ")</f>
        <v> </v>
      </c>
      <c r="AC45" s="65" t="str">
        <f ca="1" t="array" ref="AC45">IFERROR(INDEX(MASTER!$B:$B,MATCH(R45,MASTER!$A:$A,0))," ")</f>
        <v> </v>
      </c>
      <c r="AD45" s="65" t="str">
        <f t="array" ref="AD45">IFERROR(INDEX(MASTER!$B:$B,MATCH(S45,MASTER!$A:$A,0))," ")</f>
        <v> </v>
      </c>
      <c r="AE45" s="65" t="str">
        <f t="array" ref="AE45">IFERROR(INDEX(MASTER!$B:$B,MATCH(T45,MASTER!$A:$A,0))," ")</f>
        <v> </v>
      </c>
      <c r="AF45" s="65">
        <f ca="1" t="shared" si="13"/>
        <v>13</v>
      </c>
      <c r="AG45" s="65" t="str">
        <f ca="1" t="shared" si="14"/>
        <v>2023 03</v>
      </c>
      <c r="AH45" s="65" t="str">
        <f ca="1" t="shared" si="15"/>
        <v> </v>
      </c>
      <c r="AI45" s="65" t="str">
        <f ca="1" t="shared" si="16"/>
        <v/>
      </c>
    </row>
    <row r="46" customHeight="1" spans="1:35">
      <c r="A46" s="80">
        <f ca="1">INDIRECT(ADDRESS(2+QUOTIENT(ROW()-2,COUNTA('Form Responses 1'!$1:$1)-4),1,,TRUE,"Form Responses 1"))</f>
        <v>45012.5081442593</v>
      </c>
      <c r="B46" s="65" t="str">
        <f ca="1">INDIRECT(ADDRESS(2+QUOTIENT(ROW()-2,COUNTA('Form Responses 1'!$1:$1)-4),2,,TRUE,"Form Responses 1"))</f>
        <v>bobdaulay@gmail.com</v>
      </c>
      <c r="C46" s="65" t="str">
        <f ca="1">INDIRECT(ADDRESS(2+QUOTIENT(ROW()-2,COUNTA('Form Responses 1'!$1:$1)-4),3,,TRUE,"Form Responses 1"))</f>
        <v>Bobby Wijaya Daulay </v>
      </c>
      <c r="D46" s="81">
        <f ca="1">INDIRECT(ADDRESS(2+QUOTIENT(ROW()-2,COUNTA('Form Responses 1'!$1:$1)-4),4,,TRUE,"Form Responses 1"))</f>
        <v>45012</v>
      </c>
      <c r="E46" s="82">
        <f ca="1" t="shared" si="0"/>
        <v>1</v>
      </c>
      <c r="F46" s="65" t="str">
        <f ca="1">IF(ISBLANK(A46)," ",INDIRECT(ADDRESS(1,5+MOD(ROW()-2,COUNTA('Form Responses 1'!$1:$1)-4),,TRUE,"Form Responses 1")))</f>
        <v>Lantai 20 [Ruang Kerja]</v>
      </c>
      <c r="G46" s="65" t="str">
        <f ca="1">IF(ISBLANK(A46)," ",INDIRECT(ADDRESS(MATCH(A46,'Form Responses 1'!A:A,0),5+MOD(ROW()-2,COUNTA('Form Responses 1'!$1:$1)-4),,TRUE,"Form Responses 1")))</f>
        <v>BAIK</v>
      </c>
      <c r="H46" s="83" t="str">
        <f ca="1" t="shared" si="1"/>
        <v>Lantai 20</v>
      </c>
      <c r="I46" s="83" t="str">
        <f ca="1" t="shared" si="7"/>
        <v>Ruang Kerja</v>
      </c>
      <c r="J46" s="83" t="str">
        <f ca="1" t="shared" si="2"/>
        <v>CLEANING SERVICE</v>
      </c>
      <c r="K46" s="83">
        <f ca="1" t="array" ref="K46">IFERROR(INDEX(MASTER!B:B,MATCH(G46,MASTER!A:A,0))/100," ")</f>
        <v>0.95</v>
      </c>
      <c r="L46" s="65">
        <f ca="1" t="shared" si="3"/>
        <v>13</v>
      </c>
      <c r="M46" s="65" t="str">
        <f ca="1" t="shared" si="4"/>
        <v>2023 - WEEK 13</v>
      </c>
      <c r="N46" s="65" t="str">
        <f ca="1" t="shared" si="5"/>
        <v>2023 - MONTH 03</v>
      </c>
      <c r="O46" s="83">
        <f ca="1" t="shared" ref="O46:P46" si="55">IFERROR(AVERAGEIF(M:M,M46,$K:$K)," ")</f>
        <v>0.950202702702695</v>
      </c>
      <c r="P46" s="83">
        <f ca="1" t="shared" si="55"/>
        <v>0.950202702702695</v>
      </c>
      <c r="Q46" s="65" t="str">
        <f ca="1">IF(ISBLANK(A46)," ",IF(O46&gt;MASTER!$B$3/100,"SB",IF(O46&gt;MASTER!$B$4/100,"B",IF(O46&gt;MASTER!$B$5/100,"C","K"))))</f>
        <v>SB</v>
      </c>
      <c r="R46" s="65" t="str">
        <f ca="1">IF(ISBLANK(B46)," ",IF(P46&gt;MASTER!$B$3/100,"SB",IF(P46&gt;MASTER!$B$4/100,"B",IF(P46&gt;MASTER!$B$5/100,"C","K"))))</f>
        <v>SB</v>
      </c>
      <c r="U46" s="65" t="str">
        <f ca="1" t="array" ref="U46">IFERROR(INDEX(MASTER!$B:$B,MATCH(F46,MASTER!$A:$A,0))," ")</f>
        <v> </v>
      </c>
      <c r="W46" s="65" t="str">
        <f ca="1" t="array" ref="W46">IFERROR(INDEX(MASTER!$B:$B,MATCH(K46,MASTER!$A:$A,0))," ")</f>
        <v> </v>
      </c>
      <c r="X46" s="65" t="str">
        <f ca="1" t="array" ref="X46">IFERROR(INDEX(MASTER!$B:$B,MATCH(M46,MASTER!$A:$A,0))," ")</f>
        <v> </v>
      </c>
      <c r="Y46" s="65" t="str">
        <f ca="1" t="array" ref="Y46">IFERROR(INDEX(MASTER!$B:$B,MATCH(N46,MASTER!$A:$A,0))," ")</f>
        <v> </v>
      </c>
      <c r="Z46" s="65" t="str">
        <f ca="1" t="array" ref="Z46">IFERROR(INDEX(MASTER!$B:$B,MATCH(O46,MASTER!$A:$A,0))," ")</f>
        <v> </v>
      </c>
      <c r="AA46" s="65" t="str">
        <f ca="1" t="array" ref="AA46">IFERROR(INDEX(MASTER!$B:$B,MATCH(P46,MASTER!$A:$A,0))," ")</f>
        <v> </v>
      </c>
      <c r="AB46" s="65" t="str">
        <f ca="1" t="array" ref="AB46">IFERROR(INDEX(MASTER!$B:$B,MATCH(Q46,MASTER!$A:$A,0))," ")</f>
        <v> </v>
      </c>
      <c r="AC46" s="65" t="str">
        <f ca="1" t="array" ref="AC46">IFERROR(INDEX(MASTER!$B:$B,MATCH(R46,MASTER!$A:$A,0))," ")</f>
        <v> </v>
      </c>
      <c r="AD46" s="65" t="str">
        <f t="array" ref="AD46">IFERROR(INDEX(MASTER!$B:$B,MATCH(S46,MASTER!$A:$A,0))," ")</f>
        <v> </v>
      </c>
      <c r="AE46" s="65" t="str">
        <f t="array" ref="AE46">IFERROR(INDEX(MASTER!$B:$B,MATCH(T46,MASTER!$A:$A,0))," ")</f>
        <v> </v>
      </c>
      <c r="AF46" s="65">
        <f ca="1" t="shared" si="13"/>
        <v>13</v>
      </c>
      <c r="AG46" s="65" t="str">
        <f ca="1" t="shared" si="14"/>
        <v>2023 03</v>
      </c>
      <c r="AH46" s="65" t="str">
        <f ca="1" t="shared" si="15"/>
        <v> </v>
      </c>
      <c r="AI46" s="65" t="str">
        <f ca="1" t="shared" si="16"/>
        <v/>
      </c>
    </row>
    <row r="47" customHeight="1" spans="1:35">
      <c r="A47" s="80">
        <f ca="1">INDIRECT(ADDRESS(2+QUOTIENT(ROW()-2,COUNTA('Form Responses 1'!$1:$1)-4),1,,TRUE,"Form Responses 1"))</f>
        <v>45012.5081442593</v>
      </c>
      <c r="B47" s="65" t="str">
        <f ca="1">INDIRECT(ADDRESS(2+QUOTIENT(ROW()-2,COUNTA('Form Responses 1'!$1:$1)-4),2,,TRUE,"Form Responses 1"))</f>
        <v>bobdaulay@gmail.com</v>
      </c>
      <c r="C47" s="65" t="str">
        <f ca="1">INDIRECT(ADDRESS(2+QUOTIENT(ROW()-2,COUNTA('Form Responses 1'!$1:$1)-4),3,,TRUE,"Form Responses 1"))</f>
        <v>Bobby Wijaya Daulay </v>
      </c>
      <c r="D47" s="81">
        <f ca="1">INDIRECT(ADDRESS(2+QUOTIENT(ROW()-2,COUNTA('Form Responses 1'!$1:$1)-4),4,,TRUE,"Form Responses 1"))</f>
        <v>45012</v>
      </c>
      <c r="E47" s="82">
        <f ca="1" t="shared" si="0"/>
        <v>1</v>
      </c>
      <c r="F47" s="65" t="str">
        <f ca="1">IF(ISBLANK(A47)," ",INDIRECT(ADDRESS(1,5+MOD(ROW()-2,COUNTA('Form Responses 1'!$1:$1)-4),,TRUE,"Form Responses 1")))</f>
        <v>Lantai 20 [Koridor]</v>
      </c>
      <c r="G47" s="65" t="str">
        <f ca="1">IF(ISBLANK(A47)," ",INDIRECT(ADDRESS(MATCH(A47,'Form Responses 1'!A:A,0),5+MOD(ROW()-2,COUNTA('Form Responses 1'!$1:$1)-4),,TRUE,"Form Responses 1")))</f>
        <v>BAIK</v>
      </c>
      <c r="H47" s="83" t="str">
        <f ca="1" t="shared" si="1"/>
        <v>Lantai 20</v>
      </c>
      <c r="I47" s="83" t="str">
        <f ca="1" t="shared" si="7"/>
        <v>Koridor</v>
      </c>
      <c r="J47" s="83" t="str">
        <f ca="1" t="shared" si="2"/>
        <v>CLEANING SERVICE</v>
      </c>
      <c r="K47" s="83">
        <f ca="1" t="array" ref="K47">IFERROR(INDEX(MASTER!B:B,MATCH(G47,MASTER!A:A,0))/100," ")</f>
        <v>0.95</v>
      </c>
      <c r="L47" s="65">
        <f ca="1" t="shared" si="3"/>
        <v>13</v>
      </c>
      <c r="M47" s="65" t="str">
        <f ca="1" t="shared" si="4"/>
        <v>2023 - WEEK 13</v>
      </c>
      <c r="N47" s="65" t="str">
        <f ca="1" t="shared" si="5"/>
        <v>2023 - MONTH 03</v>
      </c>
      <c r="O47" s="83">
        <f ca="1" t="shared" ref="O47:P47" si="56">IFERROR(AVERAGEIF(M:M,M47,$K:$K)," ")</f>
        <v>0.950202702702695</v>
      </c>
      <c r="P47" s="83">
        <f ca="1" t="shared" si="56"/>
        <v>0.950202702702695</v>
      </c>
      <c r="Q47" s="65" t="str">
        <f ca="1">IF(ISBLANK(A47)," ",IF(O47&gt;MASTER!$B$3/100,"SB",IF(O47&gt;MASTER!$B$4/100,"B",IF(O47&gt;MASTER!$B$5/100,"C","K"))))</f>
        <v>SB</v>
      </c>
      <c r="R47" s="65" t="str">
        <f ca="1">IF(ISBLANK(B47)," ",IF(P47&gt;MASTER!$B$3/100,"SB",IF(P47&gt;MASTER!$B$4/100,"B",IF(P47&gt;MASTER!$B$5/100,"C","K"))))</f>
        <v>SB</v>
      </c>
      <c r="U47" s="65" t="str">
        <f ca="1" t="array" ref="U47">IFERROR(INDEX(MASTER!$B:$B,MATCH(F47,MASTER!$A:$A,0))," ")</f>
        <v> </v>
      </c>
      <c r="W47" s="65" t="str">
        <f ca="1" t="array" ref="W47">IFERROR(INDEX(MASTER!$B:$B,MATCH(K47,MASTER!$A:$A,0))," ")</f>
        <v> </v>
      </c>
      <c r="X47" s="65" t="str">
        <f ca="1" t="array" ref="X47">IFERROR(INDEX(MASTER!$B:$B,MATCH(M47,MASTER!$A:$A,0))," ")</f>
        <v> </v>
      </c>
      <c r="Y47" s="65" t="str">
        <f ca="1" t="array" ref="Y47">IFERROR(INDEX(MASTER!$B:$B,MATCH(N47,MASTER!$A:$A,0))," ")</f>
        <v> </v>
      </c>
      <c r="Z47" s="65" t="str">
        <f ca="1" t="array" ref="Z47">IFERROR(INDEX(MASTER!$B:$B,MATCH(O47,MASTER!$A:$A,0))," ")</f>
        <v> </v>
      </c>
      <c r="AA47" s="65" t="str">
        <f ca="1" t="array" ref="AA47">IFERROR(INDEX(MASTER!$B:$B,MATCH(P47,MASTER!$A:$A,0))," ")</f>
        <v> </v>
      </c>
      <c r="AB47" s="65" t="str">
        <f ca="1" t="array" ref="AB47">IFERROR(INDEX(MASTER!$B:$B,MATCH(Q47,MASTER!$A:$A,0))," ")</f>
        <v> </v>
      </c>
      <c r="AC47" s="65" t="str">
        <f ca="1" t="array" ref="AC47">IFERROR(INDEX(MASTER!$B:$B,MATCH(R47,MASTER!$A:$A,0))," ")</f>
        <v> </v>
      </c>
      <c r="AD47" s="65" t="str">
        <f t="array" ref="AD47">IFERROR(INDEX(MASTER!$B:$B,MATCH(S47,MASTER!$A:$A,0))," ")</f>
        <v> </v>
      </c>
      <c r="AE47" s="65" t="str">
        <f t="array" ref="AE47">IFERROR(INDEX(MASTER!$B:$B,MATCH(T47,MASTER!$A:$A,0))," ")</f>
        <v> </v>
      </c>
      <c r="AF47" s="65">
        <f ca="1" t="shared" si="13"/>
        <v>13</v>
      </c>
      <c r="AG47" s="65" t="str">
        <f ca="1" t="shared" si="14"/>
        <v>2023 03</v>
      </c>
      <c r="AH47" s="65" t="str">
        <f ca="1" t="shared" si="15"/>
        <v> </v>
      </c>
      <c r="AI47" s="65" t="str">
        <f ca="1" t="shared" si="16"/>
        <v/>
      </c>
    </row>
    <row r="48" customHeight="1" spans="1:35">
      <c r="A48" s="80">
        <f ca="1">INDIRECT(ADDRESS(2+QUOTIENT(ROW()-2,COUNTA('Form Responses 1'!$1:$1)-4),1,,TRUE,"Form Responses 1"))</f>
        <v>45012.5081442593</v>
      </c>
      <c r="B48" s="65" t="str">
        <f ca="1">INDIRECT(ADDRESS(2+QUOTIENT(ROW()-2,COUNTA('Form Responses 1'!$1:$1)-4),2,,TRUE,"Form Responses 1"))</f>
        <v>bobdaulay@gmail.com</v>
      </c>
      <c r="C48" s="65" t="str">
        <f ca="1">INDIRECT(ADDRESS(2+QUOTIENT(ROW()-2,COUNTA('Form Responses 1'!$1:$1)-4),3,,TRUE,"Form Responses 1"))</f>
        <v>Bobby Wijaya Daulay </v>
      </c>
      <c r="D48" s="81">
        <f ca="1">INDIRECT(ADDRESS(2+QUOTIENT(ROW()-2,COUNTA('Form Responses 1'!$1:$1)-4),4,,TRUE,"Form Responses 1"))</f>
        <v>45012</v>
      </c>
      <c r="E48" s="82">
        <f ca="1" t="shared" si="0"/>
        <v>1</v>
      </c>
      <c r="F48" s="65" t="str">
        <f ca="1">IF(ISBLANK(A48)," ",INDIRECT(ADDRESS(1,5+MOD(ROW()-2,COUNTA('Form Responses 1'!$1:$1)-4),,TRUE,"Form Responses 1")))</f>
        <v>Lantai 20 [Toilet Pria / Wanita]</v>
      </c>
      <c r="G48" s="65" t="str">
        <f ca="1">IF(ISBLANK(A48)," ",INDIRECT(ADDRESS(MATCH(A48,'Form Responses 1'!A:A,0),5+MOD(ROW()-2,COUNTA('Form Responses 1'!$1:$1)-4),,TRUE,"Form Responses 1")))</f>
        <v>BAIK</v>
      </c>
      <c r="H48" s="83" t="str">
        <f ca="1" t="shared" si="1"/>
        <v>Lantai 20</v>
      </c>
      <c r="I48" s="83" t="str">
        <f ca="1" t="shared" si="7"/>
        <v>Toilet Pria / Wanita</v>
      </c>
      <c r="J48" s="83" t="str">
        <f ca="1" t="shared" si="2"/>
        <v>CLEANING SERVICE</v>
      </c>
      <c r="K48" s="83">
        <f ca="1" t="array" ref="K48">IFERROR(INDEX(MASTER!B:B,MATCH(G48,MASTER!A:A,0))/100," ")</f>
        <v>0.95</v>
      </c>
      <c r="L48" s="65">
        <f ca="1" t="shared" si="3"/>
        <v>13</v>
      </c>
      <c r="M48" s="65" t="str">
        <f ca="1" t="shared" si="4"/>
        <v>2023 - WEEK 13</v>
      </c>
      <c r="N48" s="65" t="str">
        <f ca="1" t="shared" si="5"/>
        <v>2023 - MONTH 03</v>
      </c>
      <c r="O48" s="83">
        <f ca="1" t="shared" ref="O48:P48" si="57">IFERROR(AVERAGEIF(M:M,M48,$K:$K)," ")</f>
        <v>0.950202702702695</v>
      </c>
      <c r="P48" s="83">
        <f ca="1" t="shared" si="57"/>
        <v>0.950202702702695</v>
      </c>
      <c r="Q48" s="65" t="str">
        <f ca="1">IF(ISBLANK(A48)," ",IF(O48&gt;MASTER!$B$3/100,"SB",IF(O48&gt;MASTER!$B$4/100,"B",IF(O48&gt;MASTER!$B$5/100,"C","K"))))</f>
        <v>SB</v>
      </c>
      <c r="R48" s="65" t="str">
        <f ca="1">IF(ISBLANK(B48)," ",IF(P48&gt;MASTER!$B$3/100,"SB",IF(P48&gt;MASTER!$B$4/100,"B",IF(P48&gt;MASTER!$B$5/100,"C","K"))))</f>
        <v>SB</v>
      </c>
      <c r="U48" s="65" t="str">
        <f ca="1" t="array" ref="U48">IFERROR(INDEX(MASTER!$B:$B,MATCH(F48,MASTER!$A:$A,0))," ")</f>
        <v> </v>
      </c>
      <c r="W48" s="65" t="str">
        <f ca="1" t="array" ref="W48">IFERROR(INDEX(MASTER!$B:$B,MATCH(K48,MASTER!$A:$A,0))," ")</f>
        <v> </v>
      </c>
      <c r="X48" s="65" t="str">
        <f ca="1" t="array" ref="X48">IFERROR(INDEX(MASTER!$B:$B,MATCH(M48,MASTER!$A:$A,0))," ")</f>
        <v> </v>
      </c>
      <c r="Y48" s="65" t="str">
        <f ca="1" t="array" ref="Y48">IFERROR(INDEX(MASTER!$B:$B,MATCH(N48,MASTER!$A:$A,0))," ")</f>
        <v> </v>
      </c>
      <c r="Z48" s="65" t="str">
        <f ca="1" t="array" ref="Z48">IFERROR(INDEX(MASTER!$B:$B,MATCH(O48,MASTER!$A:$A,0))," ")</f>
        <v> </v>
      </c>
      <c r="AA48" s="65" t="str">
        <f ca="1" t="array" ref="AA48">IFERROR(INDEX(MASTER!$B:$B,MATCH(P48,MASTER!$A:$A,0))," ")</f>
        <v> </v>
      </c>
      <c r="AB48" s="65" t="str">
        <f ca="1" t="array" ref="AB48">IFERROR(INDEX(MASTER!$B:$B,MATCH(Q48,MASTER!$A:$A,0))," ")</f>
        <v> </v>
      </c>
      <c r="AC48" s="65" t="str">
        <f ca="1" t="array" ref="AC48">IFERROR(INDEX(MASTER!$B:$B,MATCH(R48,MASTER!$A:$A,0))," ")</f>
        <v> </v>
      </c>
      <c r="AD48" s="65" t="str">
        <f t="array" ref="AD48">IFERROR(INDEX(MASTER!$B:$B,MATCH(S48,MASTER!$A:$A,0))," ")</f>
        <v> </v>
      </c>
      <c r="AE48" s="65" t="str">
        <f t="array" ref="AE48">IFERROR(INDEX(MASTER!$B:$B,MATCH(T48,MASTER!$A:$A,0))," ")</f>
        <v> </v>
      </c>
      <c r="AF48" s="65">
        <f ca="1" t="shared" si="13"/>
        <v>13</v>
      </c>
      <c r="AG48" s="65" t="str">
        <f ca="1" t="shared" si="14"/>
        <v>2023 03</v>
      </c>
      <c r="AH48" s="65" t="str">
        <f ca="1" t="shared" si="15"/>
        <v> </v>
      </c>
      <c r="AI48" s="65" t="str">
        <f ca="1" t="shared" si="16"/>
        <v/>
      </c>
    </row>
    <row r="49" customHeight="1" spans="1:35">
      <c r="A49" s="80">
        <f ca="1">INDIRECT(ADDRESS(2+QUOTIENT(ROW()-2,COUNTA('Form Responses 1'!$1:$1)-4),1,,TRUE,"Form Responses 1"))</f>
        <v>45012.5081442593</v>
      </c>
      <c r="B49" s="65" t="str">
        <f ca="1">INDIRECT(ADDRESS(2+QUOTIENT(ROW()-2,COUNTA('Form Responses 1'!$1:$1)-4),2,,TRUE,"Form Responses 1"))</f>
        <v>bobdaulay@gmail.com</v>
      </c>
      <c r="C49" s="65" t="str">
        <f ca="1">INDIRECT(ADDRESS(2+QUOTIENT(ROW()-2,COUNTA('Form Responses 1'!$1:$1)-4),3,,TRUE,"Form Responses 1"))</f>
        <v>Bobby Wijaya Daulay </v>
      </c>
      <c r="D49" s="81">
        <f ca="1">INDIRECT(ADDRESS(2+QUOTIENT(ROW()-2,COUNTA('Form Responses 1'!$1:$1)-4),4,,TRUE,"Form Responses 1"))</f>
        <v>45012</v>
      </c>
      <c r="E49" s="82">
        <f ca="1" t="shared" si="0"/>
        <v>1</v>
      </c>
      <c r="F49" s="65" t="str">
        <f ca="1">IF(ISBLANK(A49)," ",INDIRECT(ADDRESS(1,5+MOD(ROW()-2,COUNTA('Form Responses 1'!$1:$1)-4),,TRUE,"Form Responses 1")))</f>
        <v>Lantai 19 [Tangga Exit Barat]</v>
      </c>
      <c r="G49" s="65" t="str">
        <f ca="1">IF(ISBLANK(A49)," ",INDIRECT(ADDRESS(MATCH(A49,'Form Responses 1'!A:A,0),5+MOD(ROW()-2,COUNTA('Form Responses 1'!$1:$1)-4),,TRUE,"Form Responses 1")))</f>
        <v>BAIK</v>
      </c>
      <c r="H49" s="83" t="str">
        <f ca="1" t="shared" si="1"/>
        <v>Lantai 19</v>
      </c>
      <c r="I49" s="83" t="str">
        <f ca="1" t="shared" si="7"/>
        <v>Tangga Exit Barat</v>
      </c>
      <c r="J49" s="83" t="str">
        <f ca="1" t="shared" si="2"/>
        <v>CLEANING SERVICE</v>
      </c>
      <c r="K49" s="83">
        <f ca="1" t="array" ref="K49">IFERROR(INDEX(MASTER!B:B,MATCH(G49,MASTER!A:A,0))/100," ")</f>
        <v>0.95</v>
      </c>
      <c r="L49" s="65">
        <f ca="1" t="shared" si="3"/>
        <v>13</v>
      </c>
      <c r="M49" s="65" t="str">
        <f ca="1" t="shared" si="4"/>
        <v>2023 - WEEK 13</v>
      </c>
      <c r="N49" s="65" t="str">
        <f ca="1" t="shared" si="5"/>
        <v>2023 - MONTH 03</v>
      </c>
      <c r="O49" s="83">
        <f ca="1" t="shared" ref="O49:P49" si="58">IFERROR(AVERAGEIF(M:M,M49,$K:$K)," ")</f>
        <v>0.950202702702695</v>
      </c>
      <c r="P49" s="83">
        <f ca="1" t="shared" si="58"/>
        <v>0.950202702702695</v>
      </c>
      <c r="Q49" s="65" t="str">
        <f ca="1">IF(ISBLANK(A49)," ",IF(O49&gt;MASTER!$B$3/100,"SB",IF(O49&gt;MASTER!$B$4/100,"B",IF(O49&gt;MASTER!$B$5/100,"C","K"))))</f>
        <v>SB</v>
      </c>
      <c r="R49" s="65" t="str">
        <f ca="1">IF(ISBLANK(B49)," ",IF(P49&gt;MASTER!$B$3/100,"SB",IF(P49&gt;MASTER!$B$4/100,"B",IF(P49&gt;MASTER!$B$5/100,"C","K"))))</f>
        <v>SB</v>
      </c>
      <c r="U49" s="65" t="str">
        <f ca="1" t="array" ref="U49">IFERROR(INDEX(MASTER!$B:$B,MATCH(F49,MASTER!$A:$A,0))," ")</f>
        <v> </v>
      </c>
      <c r="W49" s="65" t="str">
        <f ca="1" t="array" ref="W49">IFERROR(INDEX(MASTER!$B:$B,MATCH(K49,MASTER!$A:$A,0))," ")</f>
        <v> </v>
      </c>
      <c r="X49" s="65" t="str">
        <f ca="1" t="array" ref="X49">IFERROR(INDEX(MASTER!$B:$B,MATCH(M49,MASTER!$A:$A,0))," ")</f>
        <v> </v>
      </c>
      <c r="Y49" s="65" t="str">
        <f ca="1" t="array" ref="Y49">IFERROR(INDEX(MASTER!$B:$B,MATCH(N49,MASTER!$A:$A,0))," ")</f>
        <v> </v>
      </c>
      <c r="Z49" s="65" t="str">
        <f ca="1" t="array" ref="Z49">IFERROR(INDEX(MASTER!$B:$B,MATCH(O49,MASTER!$A:$A,0))," ")</f>
        <v> </v>
      </c>
      <c r="AA49" s="65" t="str">
        <f ca="1" t="array" ref="AA49">IFERROR(INDEX(MASTER!$B:$B,MATCH(P49,MASTER!$A:$A,0))," ")</f>
        <v> </v>
      </c>
      <c r="AB49" s="65" t="str">
        <f ca="1" t="array" ref="AB49">IFERROR(INDEX(MASTER!$B:$B,MATCH(Q49,MASTER!$A:$A,0))," ")</f>
        <v> </v>
      </c>
      <c r="AC49" s="65" t="str">
        <f ca="1" t="array" ref="AC49">IFERROR(INDEX(MASTER!$B:$B,MATCH(R49,MASTER!$A:$A,0))," ")</f>
        <v> </v>
      </c>
      <c r="AD49" s="65" t="str">
        <f t="array" ref="AD49">IFERROR(INDEX(MASTER!$B:$B,MATCH(S49,MASTER!$A:$A,0))," ")</f>
        <v> </v>
      </c>
      <c r="AE49" s="65" t="str">
        <f t="array" ref="AE49">IFERROR(INDEX(MASTER!$B:$B,MATCH(T49,MASTER!$A:$A,0))," ")</f>
        <v> </v>
      </c>
      <c r="AF49" s="65">
        <f ca="1" t="shared" si="13"/>
        <v>13</v>
      </c>
      <c r="AG49" s="65" t="str">
        <f ca="1" t="shared" si="14"/>
        <v>2023 03</v>
      </c>
      <c r="AH49" s="65" t="str">
        <f ca="1" t="shared" si="15"/>
        <v> </v>
      </c>
      <c r="AI49" s="65" t="str">
        <f ca="1" t="shared" si="16"/>
        <v/>
      </c>
    </row>
    <row r="50" customHeight="1" spans="1:35">
      <c r="A50" s="80">
        <f ca="1">INDIRECT(ADDRESS(2+QUOTIENT(ROW()-2,COUNTA('Form Responses 1'!$1:$1)-4),1,,TRUE,"Form Responses 1"))</f>
        <v>45012.5081442593</v>
      </c>
      <c r="B50" s="65" t="str">
        <f ca="1">INDIRECT(ADDRESS(2+QUOTIENT(ROW()-2,COUNTA('Form Responses 1'!$1:$1)-4),2,,TRUE,"Form Responses 1"))</f>
        <v>bobdaulay@gmail.com</v>
      </c>
      <c r="C50" s="65" t="str">
        <f ca="1">INDIRECT(ADDRESS(2+QUOTIENT(ROW()-2,COUNTA('Form Responses 1'!$1:$1)-4),3,,TRUE,"Form Responses 1"))</f>
        <v>Bobby Wijaya Daulay </v>
      </c>
      <c r="D50" s="81">
        <f ca="1">INDIRECT(ADDRESS(2+QUOTIENT(ROW()-2,COUNTA('Form Responses 1'!$1:$1)-4),4,,TRUE,"Form Responses 1"))</f>
        <v>45012</v>
      </c>
      <c r="E50" s="82">
        <f ca="1" t="shared" si="0"/>
        <v>1</v>
      </c>
      <c r="F50" s="65" t="str">
        <f ca="1">IF(ISBLANK(A50)," ",INDIRECT(ADDRESS(1,5+MOD(ROW()-2,COUNTA('Form Responses 1'!$1:$1)-4),,TRUE,"Form Responses 1")))</f>
        <v>Lantai 19 [ &amp; Timur]</v>
      </c>
      <c r="G50" s="65" t="str">
        <f ca="1">IF(ISBLANK(A50)," ",INDIRECT(ADDRESS(MATCH(A50,'Form Responses 1'!A:A,0),5+MOD(ROW()-2,COUNTA('Form Responses 1'!$1:$1)-4),,TRUE,"Form Responses 1")))</f>
        <v>BAIK</v>
      </c>
      <c r="H50" s="83" t="str">
        <f ca="1" t="shared" si="1"/>
        <v>Lantai 19</v>
      </c>
      <c r="I50" s="83" t="str">
        <f ca="1" t="shared" si="7"/>
        <v> &amp; Timur</v>
      </c>
      <c r="J50" s="83" t="str">
        <f ca="1" t="shared" si="2"/>
        <v>CLEANING SERVICE</v>
      </c>
      <c r="K50" s="83">
        <f ca="1" t="array" ref="K50">IFERROR(INDEX(MASTER!B:B,MATCH(G50,MASTER!A:A,0))/100," ")</f>
        <v>0.95</v>
      </c>
      <c r="L50" s="65">
        <f ca="1" t="shared" si="3"/>
        <v>13</v>
      </c>
      <c r="M50" s="65" t="str">
        <f ca="1" t="shared" si="4"/>
        <v>2023 - WEEK 13</v>
      </c>
      <c r="N50" s="65" t="str">
        <f ca="1" t="shared" si="5"/>
        <v>2023 - MONTH 03</v>
      </c>
      <c r="O50" s="83">
        <f ca="1" t="shared" ref="O50:P50" si="59">IFERROR(AVERAGEIF(M:M,M50,$K:$K)," ")</f>
        <v>0.950202702702695</v>
      </c>
      <c r="P50" s="83">
        <f ca="1" t="shared" si="59"/>
        <v>0.950202702702695</v>
      </c>
      <c r="Q50" s="65" t="str">
        <f ca="1">IF(ISBLANK(A50)," ",IF(O50&gt;MASTER!$B$3/100,"SB",IF(O50&gt;MASTER!$B$4/100,"B",IF(O50&gt;MASTER!$B$5/100,"C","K"))))</f>
        <v>SB</v>
      </c>
      <c r="R50" s="65" t="str">
        <f ca="1">IF(ISBLANK(B50)," ",IF(P50&gt;MASTER!$B$3/100,"SB",IF(P50&gt;MASTER!$B$4/100,"B",IF(P50&gt;MASTER!$B$5/100,"C","K"))))</f>
        <v>SB</v>
      </c>
      <c r="U50" s="65" t="str">
        <f ca="1" t="array" ref="U50">IFERROR(INDEX(MASTER!$B:$B,MATCH(F50,MASTER!$A:$A,0))," ")</f>
        <v> </v>
      </c>
      <c r="W50" s="65" t="str">
        <f ca="1" t="array" ref="W50">IFERROR(INDEX(MASTER!$B:$B,MATCH(K50,MASTER!$A:$A,0))," ")</f>
        <v> </v>
      </c>
      <c r="X50" s="65" t="str">
        <f ca="1" t="array" ref="X50">IFERROR(INDEX(MASTER!$B:$B,MATCH(M50,MASTER!$A:$A,0))," ")</f>
        <v> </v>
      </c>
      <c r="Y50" s="65" t="str">
        <f ca="1" t="array" ref="Y50">IFERROR(INDEX(MASTER!$B:$B,MATCH(N50,MASTER!$A:$A,0))," ")</f>
        <v> </v>
      </c>
      <c r="Z50" s="65" t="str">
        <f ca="1" t="array" ref="Z50">IFERROR(INDEX(MASTER!$B:$B,MATCH(O50,MASTER!$A:$A,0))," ")</f>
        <v> </v>
      </c>
      <c r="AA50" s="65" t="str">
        <f ca="1" t="array" ref="AA50">IFERROR(INDEX(MASTER!$B:$B,MATCH(P50,MASTER!$A:$A,0))," ")</f>
        <v> </v>
      </c>
      <c r="AB50" s="65" t="str">
        <f ca="1" t="array" ref="AB50">IFERROR(INDEX(MASTER!$B:$B,MATCH(Q50,MASTER!$A:$A,0))," ")</f>
        <v> </v>
      </c>
      <c r="AC50" s="65" t="str">
        <f ca="1" t="array" ref="AC50">IFERROR(INDEX(MASTER!$B:$B,MATCH(R50,MASTER!$A:$A,0))," ")</f>
        <v> </v>
      </c>
      <c r="AD50" s="65" t="str">
        <f t="array" ref="AD50">IFERROR(INDEX(MASTER!$B:$B,MATCH(S50,MASTER!$A:$A,0))," ")</f>
        <v> </v>
      </c>
      <c r="AE50" s="65" t="str">
        <f t="array" ref="AE50">IFERROR(INDEX(MASTER!$B:$B,MATCH(T50,MASTER!$A:$A,0))," ")</f>
        <v> </v>
      </c>
      <c r="AF50" s="65">
        <f ca="1" t="shared" si="13"/>
        <v>13</v>
      </c>
      <c r="AG50" s="65" t="str">
        <f ca="1" t="shared" si="14"/>
        <v>2023 03</v>
      </c>
      <c r="AH50" s="65" t="str">
        <f ca="1" t="shared" si="15"/>
        <v> </v>
      </c>
      <c r="AI50" s="65" t="str">
        <f ca="1" t="shared" si="16"/>
        <v/>
      </c>
    </row>
    <row r="51" customHeight="1" spans="1:35">
      <c r="A51" s="80">
        <f ca="1">INDIRECT(ADDRESS(2+QUOTIENT(ROW()-2,COUNTA('Form Responses 1'!$1:$1)-4),1,,TRUE,"Form Responses 1"))</f>
        <v>45012.5081442593</v>
      </c>
      <c r="B51" s="65" t="str">
        <f ca="1">INDIRECT(ADDRESS(2+QUOTIENT(ROW()-2,COUNTA('Form Responses 1'!$1:$1)-4),2,,TRUE,"Form Responses 1"))</f>
        <v>bobdaulay@gmail.com</v>
      </c>
      <c r="C51" s="65" t="str">
        <f ca="1">INDIRECT(ADDRESS(2+QUOTIENT(ROW()-2,COUNTA('Form Responses 1'!$1:$1)-4),3,,TRUE,"Form Responses 1"))</f>
        <v>Bobby Wijaya Daulay </v>
      </c>
      <c r="D51" s="81">
        <f ca="1">INDIRECT(ADDRESS(2+QUOTIENT(ROW()-2,COUNTA('Form Responses 1'!$1:$1)-4),4,,TRUE,"Form Responses 1"))</f>
        <v>45012</v>
      </c>
      <c r="E51" s="82">
        <f ca="1" t="shared" si="0"/>
        <v>1</v>
      </c>
      <c r="F51" s="65" t="str">
        <f ca="1">IF(ISBLANK(A51)," ",INDIRECT(ADDRESS(1,5+MOD(ROW()-2,COUNTA('Form Responses 1'!$1:$1)-4),,TRUE,"Form Responses 1")))</f>
        <v>Lantai 19 [Mushola]</v>
      </c>
      <c r="G51" s="65" t="str">
        <f ca="1">IF(ISBLANK(A51)," ",INDIRECT(ADDRESS(MATCH(A51,'Form Responses 1'!A:A,0),5+MOD(ROW()-2,COUNTA('Form Responses 1'!$1:$1)-4),,TRUE,"Form Responses 1")))</f>
        <v>BAIK</v>
      </c>
      <c r="H51" s="83" t="str">
        <f ca="1" t="shared" si="1"/>
        <v>Lantai 19</v>
      </c>
      <c r="I51" s="83" t="str">
        <f ca="1" t="shared" si="7"/>
        <v>Mushola</v>
      </c>
      <c r="J51" s="83" t="str">
        <f ca="1" t="shared" si="2"/>
        <v>CLEANING SERVICE</v>
      </c>
      <c r="K51" s="83">
        <f ca="1" t="array" ref="K51">IFERROR(INDEX(MASTER!B:B,MATCH(G51,MASTER!A:A,0))/100," ")</f>
        <v>0.95</v>
      </c>
      <c r="L51" s="65">
        <f ca="1" t="shared" si="3"/>
        <v>13</v>
      </c>
      <c r="M51" s="65" t="str">
        <f ca="1" t="shared" si="4"/>
        <v>2023 - WEEK 13</v>
      </c>
      <c r="N51" s="65" t="str">
        <f ca="1" t="shared" si="5"/>
        <v>2023 - MONTH 03</v>
      </c>
      <c r="O51" s="83">
        <f ca="1" t="shared" ref="O51:P51" si="60">IFERROR(AVERAGEIF(M:M,M51,$K:$K)," ")</f>
        <v>0.950202702702695</v>
      </c>
      <c r="P51" s="83">
        <f ca="1" t="shared" si="60"/>
        <v>0.950202702702695</v>
      </c>
      <c r="Q51" s="65" t="str">
        <f ca="1">IF(ISBLANK(A51)," ",IF(O51&gt;MASTER!$B$3/100,"SB",IF(O51&gt;MASTER!$B$4/100,"B",IF(O51&gt;MASTER!$B$5/100,"C","K"))))</f>
        <v>SB</v>
      </c>
      <c r="R51" s="65" t="str">
        <f ca="1">IF(ISBLANK(B51)," ",IF(P51&gt;MASTER!$B$3/100,"SB",IF(P51&gt;MASTER!$B$4/100,"B",IF(P51&gt;MASTER!$B$5/100,"C","K"))))</f>
        <v>SB</v>
      </c>
      <c r="U51" s="65" t="str">
        <f ca="1" t="array" ref="U51">IFERROR(INDEX(MASTER!$B:$B,MATCH(F51,MASTER!$A:$A,0))," ")</f>
        <v> </v>
      </c>
      <c r="W51" s="65" t="str">
        <f ca="1" t="array" ref="W51">IFERROR(INDEX(MASTER!$B:$B,MATCH(K51,MASTER!$A:$A,0))," ")</f>
        <v> </v>
      </c>
      <c r="X51" s="65" t="str">
        <f ca="1" t="array" ref="X51">IFERROR(INDEX(MASTER!$B:$B,MATCH(M51,MASTER!$A:$A,0))," ")</f>
        <v> </v>
      </c>
      <c r="Y51" s="65" t="str">
        <f ca="1" t="array" ref="Y51">IFERROR(INDEX(MASTER!$B:$B,MATCH(N51,MASTER!$A:$A,0))," ")</f>
        <v> </v>
      </c>
      <c r="Z51" s="65" t="str">
        <f ca="1" t="array" ref="Z51">IFERROR(INDEX(MASTER!$B:$B,MATCH(O51,MASTER!$A:$A,0))," ")</f>
        <v> </v>
      </c>
      <c r="AA51" s="65" t="str">
        <f ca="1" t="array" ref="AA51">IFERROR(INDEX(MASTER!$B:$B,MATCH(P51,MASTER!$A:$A,0))," ")</f>
        <v> </v>
      </c>
      <c r="AB51" s="65" t="str">
        <f ca="1" t="array" ref="AB51">IFERROR(INDEX(MASTER!$B:$B,MATCH(Q51,MASTER!$A:$A,0))," ")</f>
        <v> </v>
      </c>
      <c r="AC51" s="65" t="str">
        <f ca="1" t="array" ref="AC51">IFERROR(INDEX(MASTER!$B:$B,MATCH(R51,MASTER!$A:$A,0))," ")</f>
        <v> </v>
      </c>
      <c r="AD51" s="65" t="str">
        <f t="array" ref="AD51">IFERROR(INDEX(MASTER!$B:$B,MATCH(S51,MASTER!$A:$A,0))," ")</f>
        <v> </v>
      </c>
      <c r="AE51" s="65" t="str">
        <f t="array" ref="AE51">IFERROR(INDEX(MASTER!$B:$B,MATCH(T51,MASTER!$A:$A,0))," ")</f>
        <v> </v>
      </c>
      <c r="AF51" s="65">
        <f ca="1" t="shared" si="13"/>
        <v>13</v>
      </c>
      <c r="AG51" s="65" t="str">
        <f ca="1" t="shared" si="14"/>
        <v>2023 03</v>
      </c>
      <c r="AH51" s="65" t="str">
        <f ca="1" t="shared" si="15"/>
        <v> </v>
      </c>
      <c r="AI51" s="65" t="str">
        <f ca="1" t="shared" si="16"/>
        <v/>
      </c>
    </row>
    <row r="52" customHeight="1" spans="1:35">
      <c r="A52" s="80">
        <f ca="1">INDIRECT(ADDRESS(2+QUOTIENT(ROW()-2,COUNTA('Form Responses 1'!$1:$1)-4),1,,TRUE,"Form Responses 1"))</f>
        <v>45012.5081442593</v>
      </c>
      <c r="B52" s="65" t="str">
        <f ca="1">INDIRECT(ADDRESS(2+QUOTIENT(ROW()-2,COUNTA('Form Responses 1'!$1:$1)-4),2,,TRUE,"Form Responses 1"))</f>
        <v>bobdaulay@gmail.com</v>
      </c>
      <c r="C52" s="65" t="str">
        <f ca="1">INDIRECT(ADDRESS(2+QUOTIENT(ROW()-2,COUNTA('Form Responses 1'!$1:$1)-4),3,,TRUE,"Form Responses 1"))</f>
        <v>Bobby Wijaya Daulay </v>
      </c>
      <c r="D52" s="81">
        <f ca="1">INDIRECT(ADDRESS(2+QUOTIENT(ROW()-2,COUNTA('Form Responses 1'!$1:$1)-4),4,,TRUE,"Form Responses 1"))</f>
        <v>45012</v>
      </c>
      <c r="E52" s="82">
        <f ca="1" t="shared" si="0"/>
        <v>1</v>
      </c>
      <c r="F52" s="65" t="str">
        <f ca="1">IF(ISBLANK(A52)," ",INDIRECT(ADDRESS(1,5+MOD(ROW()-2,COUNTA('Form Responses 1'!$1:$1)-4),,TRUE,"Form Responses 1")))</f>
        <v>Lantai 19 [Pantry]</v>
      </c>
      <c r="G52" s="65" t="str">
        <f ca="1">IF(ISBLANK(A52)," ",INDIRECT(ADDRESS(MATCH(A52,'Form Responses 1'!A:A,0),5+MOD(ROW()-2,COUNTA('Form Responses 1'!$1:$1)-4),,TRUE,"Form Responses 1")))</f>
        <v>BAIK</v>
      </c>
      <c r="H52" s="83" t="str">
        <f ca="1" t="shared" si="1"/>
        <v>Lantai 19</v>
      </c>
      <c r="I52" s="83" t="str">
        <f ca="1" t="shared" si="7"/>
        <v>Pantry</v>
      </c>
      <c r="J52" s="83" t="str">
        <f ca="1" t="shared" si="2"/>
        <v>CLEANING SERVICE</v>
      </c>
      <c r="K52" s="83">
        <f ca="1" t="array" ref="K52">IFERROR(INDEX(MASTER!B:B,MATCH(G52,MASTER!A:A,0))/100," ")</f>
        <v>0.95</v>
      </c>
      <c r="L52" s="65">
        <f ca="1" t="shared" si="3"/>
        <v>13</v>
      </c>
      <c r="M52" s="65" t="str">
        <f ca="1" t="shared" si="4"/>
        <v>2023 - WEEK 13</v>
      </c>
      <c r="N52" s="65" t="str">
        <f ca="1" t="shared" si="5"/>
        <v>2023 - MONTH 03</v>
      </c>
      <c r="O52" s="83">
        <f ca="1" t="shared" ref="O52:P52" si="61">IFERROR(AVERAGEIF(M:M,M52,$K:$K)," ")</f>
        <v>0.950202702702695</v>
      </c>
      <c r="P52" s="83">
        <f ca="1" t="shared" si="61"/>
        <v>0.950202702702695</v>
      </c>
      <c r="Q52" s="65" t="str">
        <f ca="1">IF(ISBLANK(A52)," ",IF(O52&gt;MASTER!$B$3/100,"SB",IF(O52&gt;MASTER!$B$4/100,"B",IF(O52&gt;MASTER!$B$5/100,"C","K"))))</f>
        <v>SB</v>
      </c>
      <c r="R52" s="65" t="str">
        <f ca="1">IF(ISBLANK(B52)," ",IF(P52&gt;MASTER!$B$3/100,"SB",IF(P52&gt;MASTER!$B$4/100,"B",IF(P52&gt;MASTER!$B$5/100,"C","K"))))</f>
        <v>SB</v>
      </c>
      <c r="U52" s="65" t="str">
        <f ca="1" t="array" ref="U52">IFERROR(INDEX(MASTER!$B:$B,MATCH(F52,MASTER!$A:$A,0))," ")</f>
        <v> </v>
      </c>
      <c r="W52" s="65" t="str">
        <f ca="1" t="array" ref="W52">IFERROR(INDEX(MASTER!$B:$B,MATCH(K52,MASTER!$A:$A,0))," ")</f>
        <v> </v>
      </c>
      <c r="X52" s="65" t="str">
        <f ca="1" t="array" ref="X52">IFERROR(INDEX(MASTER!$B:$B,MATCH(M52,MASTER!$A:$A,0))," ")</f>
        <v> </v>
      </c>
      <c r="Y52" s="65" t="str">
        <f ca="1" t="array" ref="Y52">IFERROR(INDEX(MASTER!$B:$B,MATCH(N52,MASTER!$A:$A,0))," ")</f>
        <v> </v>
      </c>
      <c r="Z52" s="65" t="str">
        <f ca="1" t="array" ref="Z52">IFERROR(INDEX(MASTER!$B:$B,MATCH(O52,MASTER!$A:$A,0))," ")</f>
        <v> </v>
      </c>
      <c r="AA52" s="65" t="str">
        <f ca="1" t="array" ref="AA52">IFERROR(INDEX(MASTER!$B:$B,MATCH(P52,MASTER!$A:$A,0))," ")</f>
        <v> </v>
      </c>
      <c r="AB52" s="65" t="str">
        <f ca="1" t="array" ref="AB52">IFERROR(INDEX(MASTER!$B:$B,MATCH(Q52,MASTER!$A:$A,0))," ")</f>
        <v> </v>
      </c>
      <c r="AC52" s="65" t="str">
        <f ca="1" t="array" ref="AC52">IFERROR(INDEX(MASTER!$B:$B,MATCH(R52,MASTER!$A:$A,0))," ")</f>
        <v> </v>
      </c>
      <c r="AD52" s="65" t="str">
        <f t="array" ref="AD52">IFERROR(INDEX(MASTER!$B:$B,MATCH(S52,MASTER!$A:$A,0))," ")</f>
        <v> </v>
      </c>
      <c r="AE52" s="65" t="str">
        <f t="array" ref="AE52">IFERROR(INDEX(MASTER!$B:$B,MATCH(T52,MASTER!$A:$A,0))," ")</f>
        <v> </v>
      </c>
      <c r="AF52" s="65">
        <f ca="1" t="shared" si="13"/>
        <v>13</v>
      </c>
      <c r="AG52" s="65" t="str">
        <f ca="1" t="shared" si="14"/>
        <v>2023 03</v>
      </c>
      <c r="AH52" s="65" t="str">
        <f ca="1" t="shared" si="15"/>
        <v> </v>
      </c>
      <c r="AI52" s="65" t="str">
        <f ca="1" t="shared" si="16"/>
        <v/>
      </c>
    </row>
    <row r="53" customHeight="1" spans="1:35">
      <c r="A53" s="80">
        <f ca="1">INDIRECT(ADDRESS(2+QUOTIENT(ROW()-2,COUNTA('Form Responses 1'!$1:$1)-4),1,,TRUE,"Form Responses 1"))</f>
        <v>45012.5081442593</v>
      </c>
      <c r="B53" s="65" t="str">
        <f ca="1">INDIRECT(ADDRESS(2+QUOTIENT(ROW()-2,COUNTA('Form Responses 1'!$1:$1)-4),2,,TRUE,"Form Responses 1"))</f>
        <v>bobdaulay@gmail.com</v>
      </c>
      <c r="C53" s="65" t="str">
        <f ca="1">INDIRECT(ADDRESS(2+QUOTIENT(ROW()-2,COUNTA('Form Responses 1'!$1:$1)-4),3,,TRUE,"Form Responses 1"))</f>
        <v>Bobby Wijaya Daulay </v>
      </c>
      <c r="D53" s="81">
        <f ca="1">INDIRECT(ADDRESS(2+QUOTIENT(ROW()-2,COUNTA('Form Responses 1'!$1:$1)-4),4,,TRUE,"Form Responses 1"))</f>
        <v>45012</v>
      </c>
      <c r="E53" s="82">
        <f ca="1" t="shared" si="0"/>
        <v>1</v>
      </c>
      <c r="F53" s="65" t="str">
        <f ca="1">IF(ISBLANK(A53)," ",INDIRECT(ADDRESS(1,5+MOD(ROW()-2,COUNTA('Form Responses 1'!$1:$1)-4),,TRUE,"Form Responses 1")))</f>
        <v>Lantai 19 [Ruang Rapat 1-2-3]</v>
      </c>
      <c r="G53" s="65" t="str">
        <f ca="1">IF(ISBLANK(A53)," ",INDIRECT(ADDRESS(MATCH(A53,'Form Responses 1'!A:A,0),5+MOD(ROW()-2,COUNTA('Form Responses 1'!$1:$1)-4),,TRUE,"Form Responses 1")))</f>
        <v>BAIK</v>
      </c>
      <c r="H53" s="83" t="str">
        <f ca="1" t="shared" si="1"/>
        <v>Lantai 19</v>
      </c>
      <c r="I53" s="83" t="str">
        <f ca="1" t="shared" si="7"/>
        <v>Ruang Rapat 1-2-3</v>
      </c>
      <c r="J53" s="83" t="str">
        <f ca="1" t="shared" si="2"/>
        <v>CLEANING SERVICE</v>
      </c>
      <c r="K53" s="83">
        <f ca="1" t="array" ref="K53">IFERROR(INDEX(MASTER!B:B,MATCH(G53,MASTER!A:A,0))/100," ")</f>
        <v>0.95</v>
      </c>
      <c r="L53" s="65">
        <f ca="1" t="shared" si="3"/>
        <v>13</v>
      </c>
      <c r="M53" s="65" t="str">
        <f ca="1" t="shared" si="4"/>
        <v>2023 - WEEK 13</v>
      </c>
      <c r="N53" s="65" t="str">
        <f ca="1" t="shared" si="5"/>
        <v>2023 - MONTH 03</v>
      </c>
      <c r="O53" s="83">
        <f ca="1" t="shared" ref="O53:P53" si="62">IFERROR(AVERAGEIF(M:M,M53,$K:$K)," ")</f>
        <v>0.950202702702695</v>
      </c>
      <c r="P53" s="83">
        <f ca="1" t="shared" si="62"/>
        <v>0.950202702702695</v>
      </c>
      <c r="Q53" s="65" t="str">
        <f ca="1">IF(ISBLANK(A53)," ",IF(O53&gt;MASTER!$B$3/100,"SB",IF(O53&gt;MASTER!$B$4/100,"B",IF(O53&gt;MASTER!$B$5/100,"C","K"))))</f>
        <v>SB</v>
      </c>
      <c r="R53" s="65" t="str">
        <f ca="1">IF(ISBLANK(B53)," ",IF(P53&gt;MASTER!$B$3/100,"SB",IF(P53&gt;MASTER!$B$4/100,"B",IF(P53&gt;MASTER!$B$5/100,"C","K"))))</f>
        <v>SB</v>
      </c>
      <c r="U53" s="65" t="str">
        <f ca="1" t="array" ref="U53">IFERROR(INDEX(MASTER!$B:$B,MATCH(F53,MASTER!$A:$A,0))," ")</f>
        <v> </v>
      </c>
      <c r="W53" s="65" t="str">
        <f ca="1" t="array" ref="W53">IFERROR(INDEX(MASTER!$B:$B,MATCH(K53,MASTER!$A:$A,0))," ")</f>
        <v> </v>
      </c>
      <c r="X53" s="65" t="str">
        <f ca="1" t="array" ref="X53">IFERROR(INDEX(MASTER!$B:$B,MATCH(M53,MASTER!$A:$A,0))," ")</f>
        <v> </v>
      </c>
      <c r="Y53" s="65" t="str">
        <f ca="1" t="array" ref="Y53">IFERROR(INDEX(MASTER!$B:$B,MATCH(N53,MASTER!$A:$A,0))," ")</f>
        <v> </v>
      </c>
      <c r="Z53" s="65" t="str">
        <f ca="1" t="array" ref="Z53">IFERROR(INDEX(MASTER!$B:$B,MATCH(O53,MASTER!$A:$A,0))," ")</f>
        <v> </v>
      </c>
      <c r="AA53" s="65" t="str">
        <f ca="1" t="array" ref="AA53">IFERROR(INDEX(MASTER!$B:$B,MATCH(P53,MASTER!$A:$A,0))," ")</f>
        <v> </v>
      </c>
      <c r="AB53" s="65" t="str">
        <f ca="1" t="array" ref="AB53">IFERROR(INDEX(MASTER!$B:$B,MATCH(Q53,MASTER!$A:$A,0))," ")</f>
        <v> </v>
      </c>
      <c r="AC53" s="65" t="str">
        <f ca="1" t="array" ref="AC53">IFERROR(INDEX(MASTER!$B:$B,MATCH(R53,MASTER!$A:$A,0))," ")</f>
        <v> </v>
      </c>
      <c r="AD53" s="65" t="str">
        <f t="array" ref="AD53">IFERROR(INDEX(MASTER!$B:$B,MATCH(S53,MASTER!$A:$A,0))," ")</f>
        <v> </v>
      </c>
      <c r="AE53" s="65" t="str">
        <f t="array" ref="AE53">IFERROR(INDEX(MASTER!$B:$B,MATCH(T53,MASTER!$A:$A,0))," ")</f>
        <v> </v>
      </c>
      <c r="AF53" s="65">
        <f ca="1" t="shared" si="13"/>
        <v>13</v>
      </c>
      <c r="AG53" s="65" t="str">
        <f ca="1" t="shared" si="14"/>
        <v>2023 03</v>
      </c>
      <c r="AH53" s="65" t="str">
        <f ca="1" t="shared" si="15"/>
        <v> </v>
      </c>
      <c r="AI53" s="65" t="str">
        <f ca="1" t="shared" si="16"/>
        <v/>
      </c>
    </row>
    <row r="54" customHeight="1" spans="1:35">
      <c r="A54" s="80">
        <f ca="1">INDIRECT(ADDRESS(2+QUOTIENT(ROW()-2,COUNTA('Form Responses 1'!$1:$1)-4),1,,TRUE,"Form Responses 1"))</f>
        <v>45012.5081442593</v>
      </c>
      <c r="B54" s="65" t="str">
        <f ca="1">INDIRECT(ADDRESS(2+QUOTIENT(ROW()-2,COUNTA('Form Responses 1'!$1:$1)-4),2,,TRUE,"Form Responses 1"))</f>
        <v>bobdaulay@gmail.com</v>
      </c>
      <c r="C54" s="65" t="str">
        <f ca="1">INDIRECT(ADDRESS(2+QUOTIENT(ROW()-2,COUNTA('Form Responses 1'!$1:$1)-4),3,,TRUE,"Form Responses 1"))</f>
        <v>Bobby Wijaya Daulay </v>
      </c>
      <c r="D54" s="81">
        <f ca="1">INDIRECT(ADDRESS(2+QUOTIENT(ROW()-2,COUNTA('Form Responses 1'!$1:$1)-4),4,,TRUE,"Form Responses 1"))</f>
        <v>45012</v>
      </c>
      <c r="E54" s="82">
        <f ca="1" t="shared" si="0"/>
        <v>1</v>
      </c>
      <c r="F54" s="65" t="str">
        <f ca="1">IF(ISBLANK(A54)," ",INDIRECT(ADDRESS(1,5+MOD(ROW()-2,COUNTA('Form Responses 1'!$1:$1)-4),,TRUE,"Form Responses 1")))</f>
        <v>Lantai 19 [Ruang Kerja]</v>
      </c>
      <c r="G54" s="65" t="str">
        <f ca="1">IF(ISBLANK(A54)," ",INDIRECT(ADDRESS(MATCH(A54,'Form Responses 1'!A:A,0),5+MOD(ROW()-2,COUNTA('Form Responses 1'!$1:$1)-4),,TRUE,"Form Responses 1")))</f>
        <v>BAIK</v>
      </c>
      <c r="H54" s="83" t="str">
        <f ca="1" t="shared" si="1"/>
        <v>Lantai 19</v>
      </c>
      <c r="I54" s="83" t="str">
        <f ca="1" t="shared" si="7"/>
        <v>Ruang Kerja</v>
      </c>
      <c r="J54" s="83" t="str">
        <f ca="1" t="shared" si="2"/>
        <v>CLEANING SERVICE</v>
      </c>
      <c r="K54" s="83">
        <f ca="1" t="array" ref="K54">IFERROR(INDEX(MASTER!B:B,MATCH(G54,MASTER!A:A,0))/100," ")</f>
        <v>0.95</v>
      </c>
      <c r="L54" s="65">
        <f ca="1" t="shared" si="3"/>
        <v>13</v>
      </c>
      <c r="M54" s="65" t="str">
        <f ca="1" t="shared" si="4"/>
        <v>2023 - WEEK 13</v>
      </c>
      <c r="N54" s="65" t="str">
        <f ca="1" t="shared" si="5"/>
        <v>2023 - MONTH 03</v>
      </c>
      <c r="O54" s="83">
        <f ca="1" t="shared" ref="O54:P54" si="63">IFERROR(AVERAGEIF(M:M,M54,$K:$K)," ")</f>
        <v>0.950202702702695</v>
      </c>
      <c r="P54" s="83">
        <f ca="1" t="shared" si="63"/>
        <v>0.950202702702695</v>
      </c>
      <c r="Q54" s="65" t="str">
        <f ca="1">IF(ISBLANK(A54)," ",IF(O54&gt;MASTER!$B$3/100,"SB",IF(O54&gt;MASTER!$B$4/100,"B",IF(O54&gt;MASTER!$B$5/100,"C","K"))))</f>
        <v>SB</v>
      </c>
      <c r="R54" s="65" t="str">
        <f ca="1">IF(ISBLANK(B54)," ",IF(P54&gt;MASTER!$B$3/100,"SB",IF(P54&gt;MASTER!$B$4/100,"B",IF(P54&gt;MASTER!$B$5/100,"C","K"))))</f>
        <v>SB</v>
      </c>
      <c r="U54" s="65" t="str">
        <f ca="1" t="array" ref="U54">IFERROR(INDEX(MASTER!$B:$B,MATCH(F54,MASTER!$A:$A,0))," ")</f>
        <v> </v>
      </c>
      <c r="W54" s="65" t="str">
        <f ca="1" t="array" ref="W54">IFERROR(INDEX(MASTER!$B:$B,MATCH(K54,MASTER!$A:$A,0))," ")</f>
        <v> </v>
      </c>
      <c r="X54" s="65" t="str">
        <f ca="1" t="array" ref="X54">IFERROR(INDEX(MASTER!$B:$B,MATCH(M54,MASTER!$A:$A,0))," ")</f>
        <v> </v>
      </c>
      <c r="Y54" s="65" t="str">
        <f ca="1" t="array" ref="Y54">IFERROR(INDEX(MASTER!$B:$B,MATCH(N54,MASTER!$A:$A,0))," ")</f>
        <v> </v>
      </c>
      <c r="Z54" s="65" t="str">
        <f ca="1" t="array" ref="Z54">IFERROR(INDEX(MASTER!$B:$B,MATCH(O54,MASTER!$A:$A,0))," ")</f>
        <v> </v>
      </c>
      <c r="AA54" s="65" t="str">
        <f ca="1" t="array" ref="AA54">IFERROR(INDEX(MASTER!$B:$B,MATCH(P54,MASTER!$A:$A,0))," ")</f>
        <v> </v>
      </c>
      <c r="AB54" s="65" t="str">
        <f ca="1" t="array" ref="AB54">IFERROR(INDEX(MASTER!$B:$B,MATCH(Q54,MASTER!$A:$A,0))," ")</f>
        <v> </v>
      </c>
      <c r="AC54" s="65" t="str">
        <f ca="1" t="array" ref="AC54">IFERROR(INDEX(MASTER!$B:$B,MATCH(R54,MASTER!$A:$A,0))," ")</f>
        <v> </v>
      </c>
      <c r="AD54" s="65" t="str">
        <f t="array" ref="AD54">IFERROR(INDEX(MASTER!$B:$B,MATCH(S54,MASTER!$A:$A,0))," ")</f>
        <v> </v>
      </c>
      <c r="AE54" s="65" t="str">
        <f t="array" ref="AE54">IFERROR(INDEX(MASTER!$B:$B,MATCH(T54,MASTER!$A:$A,0))," ")</f>
        <v> </v>
      </c>
      <c r="AF54" s="65">
        <f ca="1" t="shared" si="13"/>
        <v>13</v>
      </c>
      <c r="AG54" s="65" t="str">
        <f ca="1" t="shared" si="14"/>
        <v>2023 03</v>
      </c>
      <c r="AH54" s="65" t="str">
        <f ca="1" t="shared" si="15"/>
        <v> </v>
      </c>
      <c r="AI54" s="65" t="str">
        <f ca="1" t="shared" si="16"/>
        <v/>
      </c>
    </row>
    <row r="55" customHeight="1" spans="1:35">
      <c r="A55" s="80">
        <f ca="1">INDIRECT(ADDRESS(2+QUOTIENT(ROW()-2,COUNTA('Form Responses 1'!$1:$1)-4),1,,TRUE,"Form Responses 1"))</f>
        <v>45012.5081442593</v>
      </c>
      <c r="B55" s="65" t="str">
        <f ca="1">INDIRECT(ADDRESS(2+QUOTIENT(ROW()-2,COUNTA('Form Responses 1'!$1:$1)-4),2,,TRUE,"Form Responses 1"))</f>
        <v>bobdaulay@gmail.com</v>
      </c>
      <c r="C55" s="65" t="str">
        <f ca="1">INDIRECT(ADDRESS(2+QUOTIENT(ROW()-2,COUNTA('Form Responses 1'!$1:$1)-4),3,,TRUE,"Form Responses 1"))</f>
        <v>Bobby Wijaya Daulay </v>
      </c>
      <c r="D55" s="81">
        <f ca="1">INDIRECT(ADDRESS(2+QUOTIENT(ROW()-2,COUNTA('Form Responses 1'!$1:$1)-4),4,,TRUE,"Form Responses 1"))</f>
        <v>45012</v>
      </c>
      <c r="E55" s="82">
        <f ca="1" t="shared" si="0"/>
        <v>1</v>
      </c>
      <c r="F55" s="65" t="str">
        <f ca="1">IF(ISBLANK(A55)," ",INDIRECT(ADDRESS(1,5+MOD(ROW()-2,COUNTA('Form Responses 1'!$1:$1)-4),,TRUE,"Form Responses 1")))</f>
        <v>Lantai 19 [Koridor]</v>
      </c>
      <c r="G55" s="65" t="str">
        <f ca="1">IF(ISBLANK(A55)," ",INDIRECT(ADDRESS(MATCH(A55,'Form Responses 1'!A:A,0),5+MOD(ROW()-2,COUNTA('Form Responses 1'!$1:$1)-4),,TRUE,"Form Responses 1")))</f>
        <v>BAIK</v>
      </c>
      <c r="H55" s="83" t="str">
        <f ca="1" t="shared" si="1"/>
        <v>Lantai 19</v>
      </c>
      <c r="I55" s="83" t="str">
        <f ca="1" t="shared" si="7"/>
        <v>Koridor</v>
      </c>
      <c r="J55" s="83" t="str">
        <f ca="1" t="shared" si="2"/>
        <v>CLEANING SERVICE</v>
      </c>
      <c r="K55" s="83">
        <f ca="1" t="array" ref="K55">IFERROR(INDEX(MASTER!B:B,MATCH(G55,MASTER!A:A,0))/100," ")</f>
        <v>0.95</v>
      </c>
      <c r="L55" s="65">
        <f ca="1" t="shared" si="3"/>
        <v>13</v>
      </c>
      <c r="M55" s="65" t="str">
        <f ca="1" t="shared" si="4"/>
        <v>2023 - WEEK 13</v>
      </c>
      <c r="N55" s="65" t="str">
        <f ca="1" t="shared" si="5"/>
        <v>2023 - MONTH 03</v>
      </c>
      <c r="O55" s="83">
        <f ca="1" t="shared" ref="O55:P55" si="64">IFERROR(AVERAGEIF(M:M,M55,$K:$K)," ")</f>
        <v>0.950202702702695</v>
      </c>
      <c r="P55" s="83">
        <f ca="1" t="shared" si="64"/>
        <v>0.950202702702695</v>
      </c>
      <c r="Q55" s="65" t="str">
        <f ca="1">IF(ISBLANK(A55)," ",IF(O55&gt;MASTER!$B$3/100,"SB",IF(O55&gt;MASTER!$B$4/100,"B",IF(O55&gt;MASTER!$B$5/100,"C","K"))))</f>
        <v>SB</v>
      </c>
      <c r="R55" s="65" t="str">
        <f ca="1">IF(ISBLANK(B55)," ",IF(P55&gt;MASTER!$B$3/100,"SB",IF(P55&gt;MASTER!$B$4/100,"B",IF(P55&gt;MASTER!$B$5/100,"C","K"))))</f>
        <v>SB</v>
      </c>
      <c r="U55" s="65" t="str">
        <f ca="1" t="array" ref="U55">IFERROR(INDEX(MASTER!$B:$B,MATCH(F55,MASTER!$A:$A,0))," ")</f>
        <v> </v>
      </c>
      <c r="W55" s="65" t="str">
        <f ca="1" t="array" ref="W55">IFERROR(INDEX(MASTER!$B:$B,MATCH(K55,MASTER!$A:$A,0))," ")</f>
        <v> </v>
      </c>
      <c r="X55" s="65" t="str">
        <f ca="1" t="array" ref="X55">IFERROR(INDEX(MASTER!$B:$B,MATCH(M55,MASTER!$A:$A,0))," ")</f>
        <v> </v>
      </c>
      <c r="Y55" s="65" t="str">
        <f ca="1" t="array" ref="Y55">IFERROR(INDEX(MASTER!$B:$B,MATCH(N55,MASTER!$A:$A,0))," ")</f>
        <v> </v>
      </c>
      <c r="Z55" s="65" t="str">
        <f ca="1" t="array" ref="Z55">IFERROR(INDEX(MASTER!$B:$B,MATCH(O55,MASTER!$A:$A,0))," ")</f>
        <v> </v>
      </c>
      <c r="AA55" s="65" t="str">
        <f ca="1" t="array" ref="AA55">IFERROR(INDEX(MASTER!$B:$B,MATCH(P55,MASTER!$A:$A,0))," ")</f>
        <v> </v>
      </c>
      <c r="AB55" s="65" t="str">
        <f ca="1" t="array" ref="AB55">IFERROR(INDEX(MASTER!$B:$B,MATCH(Q55,MASTER!$A:$A,0))," ")</f>
        <v> </v>
      </c>
      <c r="AC55" s="65" t="str">
        <f ca="1" t="array" ref="AC55">IFERROR(INDEX(MASTER!$B:$B,MATCH(R55,MASTER!$A:$A,0))," ")</f>
        <v> </v>
      </c>
      <c r="AD55" s="65" t="str">
        <f t="array" ref="AD55">IFERROR(INDEX(MASTER!$B:$B,MATCH(S55,MASTER!$A:$A,0))," ")</f>
        <v> </v>
      </c>
      <c r="AE55" s="65" t="str">
        <f t="array" ref="AE55">IFERROR(INDEX(MASTER!$B:$B,MATCH(T55,MASTER!$A:$A,0))," ")</f>
        <v> </v>
      </c>
      <c r="AF55" s="65">
        <f ca="1" t="shared" si="13"/>
        <v>13</v>
      </c>
      <c r="AG55" s="65" t="str">
        <f ca="1" t="shared" si="14"/>
        <v>2023 03</v>
      </c>
      <c r="AH55" s="65" t="str">
        <f ca="1" t="shared" si="15"/>
        <v> </v>
      </c>
      <c r="AI55" s="65" t="str">
        <f ca="1" t="shared" si="16"/>
        <v/>
      </c>
    </row>
    <row r="56" customHeight="1" spans="1:35">
      <c r="A56" s="80">
        <f ca="1">INDIRECT(ADDRESS(2+QUOTIENT(ROW()-2,COUNTA('Form Responses 1'!$1:$1)-4),1,,TRUE,"Form Responses 1"))</f>
        <v>45012.5081442593</v>
      </c>
      <c r="B56" s="65" t="str">
        <f ca="1">INDIRECT(ADDRESS(2+QUOTIENT(ROW()-2,COUNTA('Form Responses 1'!$1:$1)-4),2,,TRUE,"Form Responses 1"))</f>
        <v>bobdaulay@gmail.com</v>
      </c>
      <c r="C56" s="65" t="str">
        <f ca="1">INDIRECT(ADDRESS(2+QUOTIENT(ROW()-2,COUNTA('Form Responses 1'!$1:$1)-4),3,,TRUE,"Form Responses 1"))</f>
        <v>Bobby Wijaya Daulay </v>
      </c>
      <c r="D56" s="81">
        <f ca="1">INDIRECT(ADDRESS(2+QUOTIENT(ROW()-2,COUNTA('Form Responses 1'!$1:$1)-4),4,,TRUE,"Form Responses 1"))</f>
        <v>45012</v>
      </c>
      <c r="E56" s="82">
        <f ca="1" t="shared" si="0"/>
        <v>1</v>
      </c>
      <c r="F56" s="65" t="str">
        <f ca="1">IF(ISBLANK(A56)," ",INDIRECT(ADDRESS(1,5+MOD(ROW()-2,COUNTA('Form Responses 1'!$1:$1)-4),,TRUE,"Form Responses 1")))</f>
        <v>Lantai 19 [Toilet Pria / Wanita]</v>
      </c>
      <c r="G56" s="65" t="str">
        <f ca="1">IF(ISBLANK(A56)," ",INDIRECT(ADDRESS(MATCH(A56,'Form Responses 1'!A:A,0),5+MOD(ROW()-2,COUNTA('Form Responses 1'!$1:$1)-4),,TRUE,"Form Responses 1")))</f>
        <v>BAIK</v>
      </c>
      <c r="H56" s="83" t="str">
        <f ca="1" t="shared" si="1"/>
        <v>Lantai 19</v>
      </c>
      <c r="I56" s="83" t="str">
        <f ca="1" t="shared" si="7"/>
        <v>Toilet Pria / Wanita</v>
      </c>
      <c r="J56" s="83" t="str">
        <f ca="1" t="shared" si="2"/>
        <v>CLEANING SERVICE</v>
      </c>
      <c r="K56" s="83">
        <f ca="1" t="array" ref="K56">IFERROR(INDEX(MASTER!B:B,MATCH(G56,MASTER!A:A,0))/100," ")</f>
        <v>0.95</v>
      </c>
      <c r="L56" s="65">
        <f ca="1" t="shared" si="3"/>
        <v>13</v>
      </c>
      <c r="M56" s="65" t="str">
        <f ca="1" t="shared" si="4"/>
        <v>2023 - WEEK 13</v>
      </c>
      <c r="N56" s="65" t="str">
        <f ca="1" t="shared" si="5"/>
        <v>2023 - MONTH 03</v>
      </c>
      <c r="O56" s="83">
        <f ca="1" t="shared" ref="O56:P56" si="65">IFERROR(AVERAGEIF(M:M,M56,$K:$K)," ")</f>
        <v>0.950202702702695</v>
      </c>
      <c r="P56" s="83">
        <f ca="1" t="shared" si="65"/>
        <v>0.950202702702695</v>
      </c>
      <c r="Q56" s="65" t="str">
        <f ca="1">IF(ISBLANK(A56)," ",IF(O56&gt;MASTER!$B$3/100,"SB",IF(O56&gt;MASTER!$B$4/100,"B",IF(O56&gt;MASTER!$B$5/100,"C","K"))))</f>
        <v>SB</v>
      </c>
      <c r="R56" s="65" t="str">
        <f ca="1">IF(ISBLANK(B56)," ",IF(P56&gt;MASTER!$B$3/100,"SB",IF(P56&gt;MASTER!$B$4/100,"B",IF(P56&gt;MASTER!$B$5/100,"C","K"))))</f>
        <v>SB</v>
      </c>
      <c r="U56" s="65" t="str">
        <f ca="1" t="array" ref="U56">IFERROR(INDEX(MASTER!$B:$B,MATCH(F56,MASTER!$A:$A,0))," ")</f>
        <v> </v>
      </c>
      <c r="W56" s="65" t="str">
        <f ca="1" t="array" ref="W56">IFERROR(INDEX(MASTER!$B:$B,MATCH(K56,MASTER!$A:$A,0))," ")</f>
        <v> </v>
      </c>
      <c r="X56" s="65" t="str">
        <f ca="1" t="array" ref="X56">IFERROR(INDEX(MASTER!$B:$B,MATCH(M56,MASTER!$A:$A,0))," ")</f>
        <v> </v>
      </c>
      <c r="Y56" s="65" t="str">
        <f ca="1" t="array" ref="Y56">IFERROR(INDEX(MASTER!$B:$B,MATCH(N56,MASTER!$A:$A,0))," ")</f>
        <v> </v>
      </c>
      <c r="Z56" s="65" t="str">
        <f ca="1" t="array" ref="Z56">IFERROR(INDEX(MASTER!$B:$B,MATCH(O56,MASTER!$A:$A,0))," ")</f>
        <v> </v>
      </c>
      <c r="AA56" s="65" t="str">
        <f ca="1" t="array" ref="AA56">IFERROR(INDEX(MASTER!$B:$B,MATCH(P56,MASTER!$A:$A,0))," ")</f>
        <v> </v>
      </c>
      <c r="AB56" s="65" t="str">
        <f ca="1" t="array" ref="AB56">IFERROR(INDEX(MASTER!$B:$B,MATCH(Q56,MASTER!$A:$A,0))," ")</f>
        <v> </v>
      </c>
      <c r="AC56" s="65" t="str">
        <f ca="1" t="array" ref="AC56">IFERROR(INDEX(MASTER!$B:$B,MATCH(R56,MASTER!$A:$A,0))," ")</f>
        <v> </v>
      </c>
      <c r="AD56" s="65" t="str">
        <f t="array" ref="AD56">IFERROR(INDEX(MASTER!$B:$B,MATCH(S56,MASTER!$A:$A,0))," ")</f>
        <v> </v>
      </c>
      <c r="AE56" s="65" t="str">
        <f t="array" ref="AE56">IFERROR(INDEX(MASTER!$B:$B,MATCH(T56,MASTER!$A:$A,0))," ")</f>
        <v> </v>
      </c>
      <c r="AF56" s="65">
        <f ca="1" t="shared" si="13"/>
        <v>13</v>
      </c>
      <c r="AG56" s="65" t="str">
        <f ca="1" t="shared" si="14"/>
        <v>2023 03</v>
      </c>
      <c r="AH56" s="65" t="str">
        <f ca="1" t="shared" si="15"/>
        <v> </v>
      </c>
      <c r="AI56" s="65" t="str">
        <f ca="1" t="shared" si="16"/>
        <v/>
      </c>
    </row>
    <row r="57" customHeight="1" spans="1:35">
      <c r="A57" s="80">
        <f ca="1">INDIRECT(ADDRESS(2+QUOTIENT(ROW()-2,COUNTA('Form Responses 1'!$1:$1)-4),1,,TRUE,"Form Responses 1"))</f>
        <v>45012.5081442593</v>
      </c>
      <c r="B57" s="65" t="str">
        <f ca="1">INDIRECT(ADDRESS(2+QUOTIENT(ROW()-2,COUNTA('Form Responses 1'!$1:$1)-4),2,,TRUE,"Form Responses 1"))</f>
        <v>bobdaulay@gmail.com</v>
      </c>
      <c r="C57" s="65" t="str">
        <f ca="1">INDIRECT(ADDRESS(2+QUOTIENT(ROW()-2,COUNTA('Form Responses 1'!$1:$1)-4),3,,TRUE,"Form Responses 1"))</f>
        <v>Bobby Wijaya Daulay </v>
      </c>
      <c r="D57" s="81">
        <f ca="1">INDIRECT(ADDRESS(2+QUOTIENT(ROW()-2,COUNTA('Form Responses 1'!$1:$1)-4),4,,TRUE,"Form Responses 1"))</f>
        <v>45012</v>
      </c>
      <c r="E57" s="82">
        <f ca="1" t="shared" si="0"/>
        <v>1</v>
      </c>
      <c r="F57" s="65" t="str">
        <f ca="1">IF(ISBLANK(A57)," ",INDIRECT(ADDRESS(1,5+MOD(ROW()-2,COUNTA('Form Responses 1'!$1:$1)-4),,TRUE,"Form Responses 1")))</f>
        <v>Lantai 18 [Tangga Exit Barat]</v>
      </c>
      <c r="G57" s="65" t="str">
        <f ca="1">IF(ISBLANK(A57)," ",INDIRECT(ADDRESS(MATCH(A57,'Form Responses 1'!A:A,0),5+MOD(ROW()-2,COUNTA('Form Responses 1'!$1:$1)-4),,TRUE,"Form Responses 1")))</f>
        <v>BAIK</v>
      </c>
      <c r="H57" s="83" t="str">
        <f ca="1" t="shared" si="1"/>
        <v>Lantai 18</v>
      </c>
      <c r="I57" s="83" t="str">
        <f ca="1" t="shared" si="7"/>
        <v>Tangga Exit Barat</v>
      </c>
      <c r="J57" s="83" t="str">
        <f ca="1" t="shared" si="2"/>
        <v>CLEANING SERVICE</v>
      </c>
      <c r="K57" s="83">
        <f ca="1" t="array" ref="K57">IFERROR(INDEX(MASTER!B:B,MATCH(G57,MASTER!A:A,0))/100," ")</f>
        <v>0.95</v>
      </c>
      <c r="L57" s="65">
        <f ca="1" t="shared" si="3"/>
        <v>13</v>
      </c>
      <c r="M57" s="65" t="str">
        <f ca="1" t="shared" si="4"/>
        <v>2023 - WEEK 13</v>
      </c>
      <c r="N57" s="65" t="str">
        <f ca="1" t="shared" si="5"/>
        <v>2023 - MONTH 03</v>
      </c>
      <c r="O57" s="83">
        <f ca="1" t="shared" ref="O57:P57" si="66">IFERROR(AVERAGEIF(M:M,M57,$K:$K)," ")</f>
        <v>0.950202702702695</v>
      </c>
      <c r="P57" s="83">
        <f ca="1" t="shared" si="66"/>
        <v>0.950202702702695</v>
      </c>
      <c r="Q57" s="65" t="str">
        <f ca="1">IF(ISBLANK(A57)," ",IF(O57&gt;MASTER!$B$3/100,"SB",IF(O57&gt;MASTER!$B$4/100,"B",IF(O57&gt;MASTER!$B$5/100,"C","K"))))</f>
        <v>SB</v>
      </c>
      <c r="R57" s="65" t="str">
        <f ca="1">IF(ISBLANK(B57)," ",IF(P57&gt;MASTER!$B$3/100,"SB",IF(P57&gt;MASTER!$B$4/100,"B",IF(P57&gt;MASTER!$B$5/100,"C","K"))))</f>
        <v>SB</v>
      </c>
      <c r="U57" s="65" t="str">
        <f ca="1" t="array" ref="U57">IFERROR(INDEX(MASTER!$B:$B,MATCH(F57,MASTER!$A:$A,0))," ")</f>
        <v> </v>
      </c>
      <c r="W57" s="65" t="str">
        <f ca="1" t="array" ref="W57">IFERROR(INDEX(MASTER!$B:$B,MATCH(K57,MASTER!$A:$A,0))," ")</f>
        <v> </v>
      </c>
      <c r="X57" s="65" t="str">
        <f ca="1" t="array" ref="X57">IFERROR(INDEX(MASTER!$B:$B,MATCH(M57,MASTER!$A:$A,0))," ")</f>
        <v> </v>
      </c>
      <c r="Y57" s="65" t="str">
        <f ca="1" t="array" ref="Y57">IFERROR(INDEX(MASTER!$B:$B,MATCH(N57,MASTER!$A:$A,0))," ")</f>
        <v> </v>
      </c>
      <c r="Z57" s="65" t="str">
        <f ca="1" t="array" ref="Z57">IFERROR(INDEX(MASTER!$B:$B,MATCH(O57,MASTER!$A:$A,0))," ")</f>
        <v> </v>
      </c>
      <c r="AA57" s="65" t="str">
        <f ca="1" t="array" ref="AA57">IFERROR(INDEX(MASTER!$B:$B,MATCH(P57,MASTER!$A:$A,0))," ")</f>
        <v> </v>
      </c>
      <c r="AB57" s="65" t="str">
        <f ca="1" t="array" ref="AB57">IFERROR(INDEX(MASTER!$B:$B,MATCH(Q57,MASTER!$A:$A,0))," ")</f>
        <v> </v>
      </c>
      <c r="AC57" s="65" t="str">
        <f ca="1" t="array" ref="AC57">IFERROR(INDEX(MASTER!$B:$B,MATCH(R57,MASTER!$A:$A,0))," ")</f>
        <v> </v>
      </c>
      <c r="AD57" s="65" t="str">
        <f t="array" ref="AD57">IFERROR(INDEX(MASTER!$B:$B,MATCH(S57,MASTER!$A:$A,0))," ")</f>
        <v> </v>
      </c>
      <c r="AE57" s="65" t="str">
        <f t="array" ref="AE57">IFERROR(INDEX(MASTER!$B:$B,MATCH(T57,MASTER!$A:$A,0))," ")</f>
        <v> </v>
      </c>
      <c r="AF57" s="65">
        <f ca="1" t="shared" si="13"/>
        <v>13</v>
      </c>
      <c r="AG57" s="65" t="str">
        <f ca="1" t="shared" si="14"/>
        <v>2023 03</v>
      </c>
      <c r="AH57" s="65" t="str">
        <f ca="1" t="shared" si="15"/>
        <v> </v>
      </c>
      <c r="AI57" s="65" t="str">
        <f ca="1" t="shared" si="16"/>
        <v/>
      </c>
    </row>
    <row r="58" customHeight="1" spans="1:35">
      <c r="A58" s="80">
        <f ca="1">INDIRECT(ADDRESS(2+QUOTIENT(ROW()-2,COUNTA('Form Responses 1'!$1:$1)-4),1,,TRUE,"Form Responses 1"))</f>
        <v>45012.5081442593</v>
      </c>
      <c r="B58" s="65" t="str">
        <f ca="1">INDIRECT(ADDRESS(2+QUOTIENT(ROW()-2,COUNTA('Form Responses 1'!$1:$1)-4),2,,TRUE,"Form Responses 1"))</f>
        <v>bobdaulay@gmail.com</v>
      </c>
      <c r="C58" s="65" t="str">
        <f ca="1">INDIRECT(ADDRESS(2+QUOTIENT(ROW()-2,COUNTA('Form Responses 1'!$1:$1)-4),3,,TRUE,"Form Responses 1"))</f>
        <v>Bobby Wijaya Daulay </v>
      </c>
      <c r="D58" s="81">
        <f ca="1">INDIRECT(ADDRESS(2+QUOTIENT(ROW()-2,COUNTA('Form Responses 1'!$1:$1)-4),4,,TRUE,"Form Responses 1"))</f>
        <v>45012</v>
      </c>
      <c r="E58" s="82">
        <f ca="1" t="shared" si="0"/>
        <v>1</v>
      </c>
      <c r="F58" s="65" t="str">
        <f ca="1">IF(ISBLANK(A58)," ",INDIRECT(ADDRESS(1,5+MOD(ROW()-2,COUNTA('Form Responses 1'!$1:$1)-4),,TRUE,"Form Responses 1")))</f>
        <v>Lantai 18 [ &amp; Timur]</v>
      </c>
      <c r="G58" s="65" t="str">
        <f ca="1">IF(ISBLANK(A58)," ",INDIRECT(ADDRESS(MATCH(A58,'Form Responses 1'!A:A,0),5+MOD(ROW()-2,COUNTA('Form Responses 1'!$1:$1)-4),,TRUE,"Form Responses 1")))</f>
        <v>BAIK</v>
      </c>
      <c r="H58" s="83" t="str">
        <f ca="1" t="shared" si="1"/>
        <v>Lantai 18</v>
      </c>
      <c r="I58" s="83" t="str">
        <f ca="1" t="shared" si="7"/>
        <v> &amp; Timur</v>
      </c>
      <c r="J58" s="83" t="str">
        <f ca="1" t="shared" si="2"/>
        <v>CLEANING SERVICE</v>
      </c>
      <c r="K58" s="83">
        <f ca="1" t="array" ref="K58">IFERROR(INDEX(MASTER!B:B,MATCH(G58,MASTER!A:A,0))/100," ")</f>
        <v>0.95</v>
      </c>
      <c r="L58" s="65">
        <f ca="1" t="shared" si="3"/>
        <v>13</v>
      </c>
      <c r="M58" s="65" t="str">
        <f ca="1" t="shared" si="4"/>
        <v>2023 - WEEK 13</v>
      </c>
      <c r="N58" s="65" t="str">
        <f ca="1" t="shared" si="5"/>
        <v>2023 - MONTH 03</v>
      </c>
      <c r="O58" s="83">
        <f ca="1" t="shared" ref="O58:P58" si="67">IFERROR(AVERAGEIF(M:M,M58,$K:$K)," ")</f>
        <v>0.950202702702695</v>
      </c>
      <c r="P58" s="83">
        <f ca="1" t="shared" si="67"/>
        <v>0.950202702702695</v>
      </c>
      <c r="Q58" s="65" t="str">
        <f ca="1">IF(ISBLANK(A58)," ",IF(O58&gt;MASTER!$B$3/100,"SB",IF(O58&gt;MASTER!$B$4/100,"B",IF(O58&gt;MASTER!$B$5/100,"C","K"))))</f>
        <v>SB</v>
      </c>
      <c r="R58" s="65" t="str">
        <f ca="1">IF(ISBLANK(B58)," ",IF(P58&gt;MASTER!$B$3/100,"SB",IF(P58&gt;MASTER!$B$4/100,"B",IF(P58&gt;MASTER!$B$5/100,"C","K"))))</f>
        <v>SB</v>
      </c>
      <c r="U58" s="65" t="str">
        <f ca="1" t="array" ref="U58">IFERROR(INDEX(MASTER!$B:$B,MATCH(F58,MASTER!$A:$A,0))," ")</f>
        <v> </v>
      </c>
      <c r="W58" s="65" t="str">
        <f ca="1" t="array" ref="W58">IFERROR(INDEX(MASTER!$B:$B,MATCH(K58,MASTER!$A:$A,0))," ")</f>
        <v> </v>
      </c>
      <c r="X58" s="65" t="str">
        <f ca="1" t="array" ref="X58">IFERROR(INDEX(MASTER!$B:$B,MATCH(M58,MASTER!$A:$A,0))," ")</f>
        <v> </v>
      </c>
      <c r="Y58" s="65" t="str">
        <f ca="1" t="array" ref="Y58">IFERROR(INDEX(MASTER!$B:$B,MATCH(N58,MASTER!$A:$A,0))," ")</f>
        <v> </v>
      </c>
      <c r="Z58" s="65" t="str">
        <f ca="1" t="array" ref="Z58">IFERROR(INDEX(MASTER!$B:$B,MATCH(O58,MASTER!$A:$A,0))," ")</f>
        <v> </v>
      </c>
      <c r="AA58" s="65" t="str">
        <f ca="1" t="array" ref="AA58">IFERROR(INDEX(MASTER!$B:$B,MATCH(P58,MASTER!$A:$A,0))," ")</f>
        <v> </v>
      </c>
      <c r="AB58" s="65" t="str">
        <f ca="1" t="array" ref="AB58">IFERROR(INDEX(MASTER!$B:$B,MATCH(Q58,MASTER!$A:$A,0))," ")</f>
        <v> </v>
      </c>
      <c r="AC58" s="65" t="str">
        <f ca="1" t="array" ref="AC58">IFERROR(INDEX(MASTER!$B:$B,MATCH(R58,MASTER!$A:$A,0))," ")</f>
        <v> </v>
      </c>
      <c r="AD58" s="65" t="str">
        <f t="array" ref="AD58">IFERROR(INDEX(MASTER!$B:$B,MATCH(S58,MASTER!$A:$A,0))," ")</f>
        <v> </v>
      </c>
      <c r="AE58" s="65" t="str">
        <f t="array" ref="AE58">IFERROR(INDEX(MASTER!$B:$B,MATCH(T58,MASTER!$A:$A,0))," ")</f>
        <v> </v>
      </c>
      <c r="AF58" s="65">
        <f ca="1" t="shared" si="13"/>
        <v>13</v>
      </c>
      <c r="AG58" s="65" t="str">
        <f ca="1" t="shared" si="14"/>
        <v>2023 03</v>
      </c>
      <c r="AH58" s="65" t="str">
        <f ca="1" t="shared" si="15"/>
        <v> </v>
      </c>
      <c r="AI58" s="65" t="str">
        <f ca="1" t="shared" si="16"/>
        <v/>
      </c>
    </row>
    <row r="59" customHeight="1" spans="1:35">
      <c r="A59" s="80">
        <f ca="1">INDIRECT(ADDRESS(2+QUOTIENT(ROW()-2,COUNTA('Form Responses 1'!$1:$1)-4),1,,TRUE,"Form Responses 1"))</f>
        <v>45012.5081442593</v>
      </c>
      <c r="B59" s="65" t="str">
        <f ca="1">INDIRECT(ADDRESS(2+QUOTIENT(ROW()-2,COUNTA('Form Responses 1'!$1:$1)-4),2,,TRUE,"Form Responses 1"))</f>
        <v>bobdaulay@gmail.com</v>
      </c>
      <c r="C59" s="65" t="str">
        <f ca="1">INDIRECT(ADDRESS(2+QUOTIENT(ROW()-2,COUNTA('Form Responses 1'!$1:$1)-4),3,,TRUE,"Form Responses 1"))</f>
        <v>Bobby Wijaya Daulay </v>
      </c>
      <c r="D59" s="81">
        <f ca="1">INDIRECT(ADDRESS(2+QUOTIENT(ROW()-2,COUNTA('Form Responses 1'!$1:$1)-4),4,,TRUE,"Form Responses 1"))</f>
        <v>45012</v>
      </c>
      <c r="E59" s="82">
        <f ca="1" t="shared" si="0"/>
        <v>1</v>
      </c>
      <c r="F59" s="65" t="str">
        <f ca="1">IF(ISBLANK(A59)," ",INDIRECT(ADDRESS(1,5+MOD(ROW()-2,COUNTA('Form Responses 1'!$1:$1)-4),,TRUE,"Form Responses 1")))</f>
        <v>Lantai 18 [Mushola]</v>
      </c>
      <c r="G59" s="65" t="str">
        <f ca="1">IF(ISBLANK(A59)," ",INDIRECT(ADDRESS(MATCH(A59,'Form Responses 1'!A:A,0),5+MOD(ROW()-2,COUNTA('Form Responses 1'!$1:$1)-4),,TRUE,"Form Responses 1")))</f>
        <v>BAIK</v>
      </c>
      <c r="H59" s="83" t="str">
        <f ca="1" t="shared" si="1"/>
        <v>Lantai 18</v>
      </c>
      <c r="I59" s="83" t="str">
        <f ca="1" t="shared" si="7"/>
        <v>Mushola</v>
      </c>
      <c r="J59" s="83" t="str">
        <f ca="1" t="shared" si="2"/>
        <v>CLEANING SERVICE</v>
      </c>
      <c r="K59" s="83">
        <f ca="1" t="array" ref="K59">IFERROR(INDEX(MASTER!B:B,MATCH(G59,MASTER!A:A,0))/100," ")</f>
        <v>0.95</v>
      </c>
      <c r="L59" s="65">
        <f ca="1" t="shared" si="3"/>
        <v>13</v>
      </c>
      <c r="M59" s="65" t="str">
        <f ca="1" t="shared" si="4"/>
        <v>2023 - WEEK 13</v>
      </c>
      <c r="N59" s="65" t="str">
        <f ca="1" t="shared" si="5"/>
        <v>2023 - MONTH 03</v>
      </c>
      <c r="O59" s="83">
        <f ca="1" t="shared" ref="O59:P59" si="68">IFERROR(AVERAGEIF(M:M,M59,$K:$K)," ")</f>
        <v>0.950202702702695</v>
      </c>
      <c r="P59" s="83">
        <f ca="1" t="shared" si="68"/>
        <v>0.950202702702695</v>
      </c>
      <c r="Q59" s="65" t="str">
        <f ca="1">IF(ISBLANK(A59)," ",IF(O59&gt;MASTER!$B$3/100,"SB",IF(O59&gt;MASTER!$B$4/100,"B",IF(O59&gt;MASTER!$B$5/100,"C","K"))))</f>
        <v>SB</v>
      </c>
      <c r="R59" s="65" t="str">
        <f ca="1">IF(ISBLANK(B59)," ",IF(P59&gt;MASTER!$B$3/100,"SB",IF(P59&gt;MASTER!$B$4/100,"B",IF(P59&gt;MASTER!$B$5/100,"C","K"))))</f>
        <v>SB</v>
      </c>
      <c r="U59" s="65" t="str">
        <f ca="1" t="array" ref="U59">IFERROR(INDEX(MASTER!$B:$B,MATCH(F59,MASTER!$A:$A,0))," ")</f>
        <v> </v>
      </c>
      <c r="W59" s="65" t="str">
        <f ca="1" t="array" ref="W59">IFERROR(INDEX(MASTER!$B:$B,MATCH(K59,MASTER!$A:$A,0))," ")</f>
        <v> </v>
      </c>
      <c r="X59" s="65" t="str">
        <f ca="1" t="array" ref="X59">IFERROR(INDEX(MASTER!$B:$B,MATCH(M59,MASTER!$A:$A,0))," ")</f>
        <v> </v>
      </c>
      <c r="Y59" s="65" t="str">
        <f ca="1" t="array" ref="Y59">IFERROR(INDEX(MASTER!$B:$B,MATCH(N59,MASTER!$A:$A,0))," ")</f>
        <v> </v>
      </c>
      <c r="Z59" s="65" t="str">
        <f ca="1" t="array" ref="Z59">IFERROR(INDEX(MASTER!$B:$B,MATCH(O59,MASTER!$A:$A,0))," ")</f>
        <v> </v>
      </c>
      <c r="AA59" s="65" t="str">
        <f ca="1" t="array" ref="AA59">IFERROR(INDEX(MASTER!$B:$B,MATCH(P59,MASTER!$A:$A,0))," ")</f>
        <v> </v>
      </c>
      <c r="AB59" s="65" t="str">
        <f ca="1" t="array" ref="AB59">IFERROR(INDEX(MASTER!$B:$B,MATCH(Q59,MASTER!$A:$A,0))," ")</f>
        <v> </v>
      </c>
      <c r="AC59" s="65" t="str">
        <f ca="1" t="array" ref="AC59">IFERROR(INDEX(MASTER!$B:$B,MATCH(R59,MASTER!$A:$A,0))," ")</f>
        <v> </v>
      </c>
      <c r="AD59" s="65" t="str">
        <f t="array" ref="AD59">IFERROR(INDEX(MASTER!$B:$B,MATCH(S59,MASTER!$A:$A,0))," ")</f>
        <v> </v>
      </c>
      <c r="AE59" s="65" t="str">
        <f t="array" ref="AE59">IFERROR(INDEX(MASTER!$B:$B,MATCH(T59,MASTER!$A:$A,0))," ")</f>
        <v> </v>
      </c>
      <c r="AF59" s="65">
        <f ca="1" t="shared" si="13"/>
        <v>13</v>
      </c>
      <c r="AG59" s="65" t="str">
        <f ca="1" t="shared" si="14"/>
        <v>2023 03</v>
      </c>
      <c r="AH59" s="65" t="str">
        <f ca="1" t="shared" si="15"/>
        <v> </v>
      </c>
      <c r="AI59" s="65" t="str">
        <f ca="1" t="shared" si="16"/>
        <v/>
      </c>
    </row>
    <row r="60" customHeight="1" spans="1:35">
      <c r="A60" s="80">
        <f ca="1">INDIRECT(ADDRESS(2+QUOTIENT(ROW()-2,COUNTA('Form Responses 1'!$1:$1)-4),1,,TRUE,"Form Responses 1"))</f>
        <v>45012.5081442593</v>
      </c>
      <c r="B60" s="65" t="str">
        <f ca="1">INDIRECT(ADDRESS(2+QUOTIENT(ROW()-2,COUNTA('Form Responses 1'!$1:$1)-4),2,,TRUE,"Form Responses 1"))</f>
        <v>bobdaulay@gmail.com</v>
      </c>
      <c r="C60" s="65" t="str">
        <f ca="1">INDIRECT(ADDRESS(2+QUOTIENT(ROW()-2,COUNTA('Form Responses 1'!$1:$1)-4),3,,TRUE,"Form Responses 1"))</f>
        <v>Bobby Wijaya Daulay </v>
      </c>
      <c r="D60" s="81">
        <f ca="1">INDIRECT(ADDRESS(2+QUOTIENT(ROW()-2,COUNTA('Form Responses 1'!$1:$1)-4),4,,TRUE,"Form Responses 1"))</f>
        <v>45012</v>
      </c>
      <c r="E60" s="82">
        <f ca="1" t="shared" si="0"/>
        <v>1</v>
      </c>
      <c r="F60" s="65" t="str">
        <f ca="1">IF(ISBLANK(A60)," ",INDIRECT(ADDRESS(1,5+MOD(ROW()-2,COUNTA('Form Responses 1'!$1:$1)-4),,TRUE,"Form Responses 1")))</f>
        <v>Lantai 18 [Pantry]</v>
      </c>
      <c r="G60" s="65" t="str">
        <f ca="1">IF(ISBLANK(A60)," ",INDIRECT(ADDRESS(MATCH(A60,'Form Responses 1'!A:A,0),5+MOD(ROW()-2,COUNTA('Form Responses 1'!$1:$1)-4),,TRUE,"Form Responses 1")))</f>
        <v>BAIK</v>
      </c>
      <c r="H60" s="83" t="str">
        <f ca="1" t="shared" si="1"/>
        <v>Lantai 18</v>
      </c>
      <c r="I60" s="83" t="str">
        <f ca="1" t="shared" si="7"/>
        <v>Pantry</v>
      </c>
      <c r="J60" s="83" t="str">
        <f ca="1" t="shared" si="2"/>
        <v>CLEANING SERVICE</v>
      </c>
      <c r="K60" s="83">
        <f ca="1" t="array" ref="K60">IFERROR(INDEX(MASTER!B:B,MATCH(G60,MASTER!A:A,0))/100," ")</f>
        <v>0.95</v>
      </c>
      <c r="L60" s="65">
        <f ca="1" t="shared" si="3"/>
        <v>13</v>
      </c>
      <c r="M60" s="65" t="str">
        <f ca="1" t="shared" si="4"/>
        <v>2023 - WEEK 13</v>
      </c>
      <c r="N60" s="65" t="str">
        <f ca="1" t="shared" si="5"/>
        <v>2023 - MONTH 03</v>
      </c>
      <c r="O60" s="83">
        <f ca="1" t="shared" ref="O60:P60" si="69">IFERROR(AVERAGEIF(M:M,M60,$K:$K)," ")</f>
        <v>0.950202702702695</v>
      </c>
      <c r="P60" s="83">
        <f ca="1" t="shared" si="69"/>
        <v>0.950202702702695</v>
      </c>
      <c r="Q60" s="65" t="str">
        <f ca="1">IF(ISBLANK(A60)," ",IF(O60&gt;MASTER!$B$3/100,"SB",IF(O60&gt;MASTER!$B$4/100,"B",IF(O60&gt;MASTER!$B$5/100,"C","K"))))</f>
        <v>SB</v>
      </c>
      <c r="R60" s="65" t="str">
        <f ca="1">IF(ISBLANK(B60)," ",IF(P60&gt;MASTER!$B$3/100,"SB",IF(P60&gt;MASTER!$B$4/100,"B",IF(P60&gt;MASTER!$B$5/100,"C","K"))))</f>
        <v>SB</v>
      </c>
      <c r="U60" s="65" t="str">
        <f ca="1" t="array" ref="U60">IFERROR(INDEX(MASTER!$B:$B,MATCH(F60,MASTER!$A:$A,0))," ")</f>
        <v> </v>
      </c>
      <c r="W60" s="65" t="str">
        <f ca="1" t="array" ref="W60">IFERROR(INDEX(MASTER!$B:$B,MATCH(K60,MASTER!$A:$A,0))," ")</f>
        <v> </v>
      </c>
      <c r="X60" s="65" t="str">
        <f ca="1" t="array" ref="X60">IFERROR(INDEX(MASTER!$B:$B,MATCH(M60,MASTER!$A:$A,0))," ")</f>
        <v> </v>
      </c>
      <c r="Y60" s="65" t="str">
        <f ca="1" t="array" ref="Y60">IFERROR(INDEX(MASTER!$B:$B,MATCH(N60,MASTER!$A:$A,0))," ")</f>
        <v> </v>
      </c>
      <c r="Z60" s="65" t="str">
        <f ca="1" t="array" ref="Z60">IFERROR(INDEX(MASTER!$B:$B,MATCH(O60,MASTER!$A:$A,0))," ")</f>
        <v> </v>
      </c>
      <c r="AA60" s="65" t="str">
        <f ca="1" t="array" ref="AA60">IFERROR(INDEX(MASTER!$B:$B,MATCH(P60,MASTER!$A:$A,0))," ")</f>
        <v> </v>
      </c>
      <c r="AB60" s="65" t="str">
        <f ca="1" t="array" ref="AB60">IFERROR(INDEX(MASTER!$B:$B,MATCH(Q60,MASTER!$A:$A,0))," ")</f>
        <v> </v>
      </c>
      <c r="AC60" s="65" t="str">
        <f ca="1" t="array" ref="AC60">IFERROR(INDEX(MASTER!$B:$B,MATCH(R60,MASTER!$A:$A,0))," ")</f>
        <v> </v>
      </c>
      <c r="AD60" s="65" t="str">
        <f t="array" ref="AD60">IFERROR(INDEX(MASTER!$B:$B,MATCH(S60,MASTER!$A:$A,0))," ")</f>
        <v> </v>
      </c>
      <c r="AE60" s="65" t="str">
        <f t="array" ref="AE60">IFERROR(INDEX(MASTER!$B:$B,MATCH(T60,MASTER!$A:$A,0))," ")</f>
        <v> </v>
      </c>
      <c r="AF60" s="65">
        <f ca="1" t="shared" si="13"/>
        <v>13</v>
      </c>
      <c r="AG60" s="65" t="str">
        <f ca="1" t="shared" si="14"/>
        <v>2023 03</v>
      </c>
      <c r="AH60" s="65" t="str">
        <f ca="1" t="shared" si="15"/>
        <v> </v>
      </c>
      <c r="AI60" s="65" t="str">
        <f ca="1" t="shared" si="16"/>
        <v/>
      </c>
    </row>
    <row r="61" customHeight="1" spans="1:35">
      <c r="A61" s="80">
        <f ca="1">INDIRECT(ADDRESS(2+QUOTIENT(ROW()-2,COUNTA('Form Responses 1'!$1:$1)-4),1,,TRUE,"Form Responses 1"))</f>
        <v>45012.5081442593</v>
      </c>
      <c r="B61" s="65" t="str">
        <f ca="1">INDIRECT(ADDRESS(2+QUOTIENT(ROW()-2,COUNTA('Form Responses 1'!$1:$1)-4),2,,TRUE,"Form Responses 1"))</f>
        <v>bobdaulay@gmail.com</v>
      </c>
      <c r="C61" s="65" t="str">
        <f ca="1">INDIRECT(ADDRESS(2+QUOTIENT(ROW()-2,COUNTA('Form Responses 1'!$1:$1)-4),3,,TRUE,"Form Responses 1"))</f>
        <v>Bobby Wijaya Daulay </v>
      </c>
      <c r="D61" s="81">
        <f ca="1">INDIRECT(ADDRESS(2+QUOTIENT(ROW()-2,COUNTA('Form Responses 1'!$1:$1)-4),4,,TRUE,"Form Responses 1"))</f>
        <v>45012</v>
      </c>
      <c r="E61" s="82">
        <f ca="1" t="shared" si="0"/>
        <v>1</v>
      </c>
      <c r="F61" s="65" t="str">
        <f ca="1">IF(ISBLANK(A61)," ",INDIRECT(ADDRESS(1,5+MOD(ROW()-2,COUNTA('Form Responses 1'!$1:$1)-4),,TRUE,"Form Responses 1")))</f>
        <v>Lantai 18 [Ruang Rapat 1-2-3]</v>
      </c>
      <c r="G61" s="65" t="str">
        <f ca="1">IF(ISBLANK(A61)," ",INDIRECT(ADDRESS(MATCH(A61,'Form Responses 1'!A:A,0),5+MOD(ROW()-2,COUNTA('Form Responses 1'!$1:$1)-4),,TRUE,"Form Responses 1")))</f>
        <v>BAIK</v>
      </c>
      <c r="H61" s="83" t="str">
        <f ca="1" t="shared" si="1"/>
        <v>Lantai 18</v>
      </c>
      <c r="I61" s="83" t="str">
        <f ca="1" t="shared" si="7"/>
        <v>Ruang Rapat 1-2-3</v>
      </c>
      <c r="J61" s="83" t="str">
        <f ca="1" t="shared" si="2"/>
        <v>CLEANING SERVICE</v>
      </c>
      <c r="K61" s="83">
        <f ca="1" t="array" ref="K61">IFERROR(INDEX(MASTER!B:B,MATCH(G61,MASTER!A:A,0))/100," ")</f>
        <v>0.95</v>
      </c>
      <c r="L61" s="65">
        <f ca="1" t="shared" si="3"/>
        <v>13</v>
      </c>
      <c r="M61" s="65" t="str">
        <f ca="1" t="shared" si="4"/>
        <v>2023 - WEEK 13</v>
      </c>
      <c r="N61" s="65" t="str">
        <f ca="1" t="shared" si="5"/>
        <v>2023 - MONTH 03</v>
      </c>
      <c r="O61" s="83">
        <f ca="1" t="shared" ref="O61:P61" si="70">IFERROR(AVERAGEIF(M:M,M61,$K:$K)," ")</f>
        <v>0.950202702702695</v>
      </c>
      <c r="P61" s="83">
        <f ca="1" t="shared" si="70"/>
        <v>0.950202702702695</v>
      </c>
      <c r="Q61" s="65" t="str">
        <f ca="1">IF(ISBLANK(A61)," ",IF(O61&gt;MASTER!$B$3/100,"SB",IF(O61&gt;MASTER!$B$4/100,"B",IF(O61&gt;MASTER!$B$5/100,"C","K"))))</f>
        <v>SB</v>
      </c>
      <c r="R61" s="65" t="str">
        <f ca="1">IF(ISBLANK(B61)," ",IF(P61&gt;MASTER!$B$3/100,"SB",IF(P61&gt;MASTER!$B$4/100,"B",IF(P61&gt;MASTER!$B$5/100,"C","K"))))</f>
        <v>SB</v>
      </c>
      <c r="U61" s="65" t="str">
        <f ca="1" t="array" ref="U61">IFERROR(INDEX(MASTER!$B:$B,MATCH(F61,MASTER!$A:$A,0))," ")</f>
        <v> </v>
      </c>
      <c r="W61" s="65" t="str">
        <f ca="1" t="array" ref="W61">IFERROR(INDEX(MASTER!$B:$B,MATCH(K61,MASTER!$A:$A,0))," ")</f>
        <v> </v>
      </c>
      <c r="X61" s="65" t="str">
        <f ca="1" t="array" ref="X61">IFERROR(INDEX(MASTER!$B:$B,MATCH(M61,MASTER!$A:$A,0))," ")</f>
        <v> </v>
      </c>
      <c r="Y61" s="65" t="str">
        <f ca="1" t="array" ref="Y61">IFERROR(INDEX(MASTER!$B:$B,MATCH(N61,MASTER!$A:$A,0))," ")</f>
        <v> </v>
      </c>
      <c r="Z61" s="65" t="str">
        <f ca="1" t="array" ref="Z61">IFERROR(INDEX(MASTER!$B:$B,MATCH(O61,MASTER!$A:$A,0))," ")</f>
        <v> </v>
      </c>
      <c r="AA61" s="65" t="str">
        <f ca="1" t="array" ref="AA61">IFERROR(INDEX(MASTER!$B:$B,MATCH(P61,MASTER!$A:$A,0))," ")</f>
        <v> </v>
      </c>
      <c r="AB61" s="65" t="str">
        <f ca="1" t="array" ref="AB61">IFERROR(INDEX(MASTER!$B:$B,MATCH(Q61,MASTER!$A:$A,0))," ")</f>
        <v> </v>
      </c>
      <c r="AC61" s="65" t="str">
        <f ca="1" t="array" ref="AC61">IFERROR(INDEX(MASTER!$B:$B,MATCH(R61,MASTER!$A:$A,0))," ")</f>
        <v> </v>
      </c>
      <c r="AD61" s="65" t="str">
        <f t="array" ref="AD61">IFERROR(INDEX(MASTER!$B:$B,MATCH(S61,MASTER!$A:$A,0))," ")</f>
        <v> </v>
      </c>
      <c r="AE61" s="65" t="str">
        <f t="array" ref="AE61">IFERROR(INDEX(MASTER!$B:$B,MATCH(T61,MASTER!$A:$A,0))," ")</f>
        <v> </v>
      </c>
      <c r="AF61" s="65">
        <f ca="1" t="shared" si="13"/>
        <v>13</v>
      </c>
      <c r="AG61" s="65" t="str">
        <f ca="1" t="shared" si="14"/>
        <v>2023 03</v>
      </c>
      <c r="AH61" s="65" t="str">
        <f ca="1" t="shared" si="15"/>
        <v> </v>
      </c>
      <c r="AI61" s="65" t="str">
        <f ca="1" t="shared" si="16"/>
        <v/>
      </c>
    </row>
    <row r="62" customHeight="1" spans="1:35">
      <c r="A62" s="80">
        <f ca="1">INDIRECT(ADDRESS(2+QUOTIENT(ROW()-2,COUNTA('Form Responses 1'!$1:$1)-4),1,,TRUE,"Form Responses 1"))</f>
        <v>45012.5081442593</v>
      </c>
      <c r="B62" s="65" t="str">
        <f ca="1">INDIRECT(ADDRESS(2+QUOTIENT(ROW()-2,COUNTA('Form Responses 1'!$1:$1)-4),2,,TRUE,"Form Responses 1"))</f>
        <v>bobdaulay@gmail.com</v>
      </c>
      <c r="C62" s="65" t="str">
        <f ca="1">INDIRECT(ADDRESS(2+QUOTIENT(ROW()-2,COUNTA('Form Responses 1'!$1:$1)-4),3,,TRUE,"Form Responses 1"))</f>
        <v>Bobby Wijaya Daulay </v>
      </c>
      <c r="D62" s="81">
        <f ca="1">INDIRECT(ADDRESS(2+QUOTIENT(ROW()-2,COUNTA('Form Responses 1'!$1:$1)-4),4,,TRUE,"Form Responses 1"))</f>
        <v>45012</v>
      </c>
      <c r="E62" s="82">
        <f ca="1" t="shared" si="0"/>
        <v>1</v>
      </c>
      <c r="F62" s="65" t="str">
        <f ca="1">IF(ISBLANK(A62)," ",INDIRECT(ADDRESS(1,5+MOD(ROW()-2,COUNTA('Form Responses 1'!$1:$1)-4),,TRUE,"Form Responses 1")))</f>
        <v>Lantai 18 [Ruang Kerja]</v>
      </c>
      <c r="G62" s="65" t="str">
        <f ca="1">IF(ISBLANK(A62)," ",INDIRECT(ADDRESS(MATCH(A62,'Form Responses 1'!A:A,0),5+MOD(ROW()-2,COUNTA('Form Responses 1'!$1:$1)-4),,TRUE,"Form Responses 1")))</f>
        <v>BAIK</v>
      </c>
      <c r="H62" s="83" t="str">
        <f ca="1" t="shared" si="1"/>
        <v>Lantai 18</v>
      </c>
      <c r="I62" s="83" t="str">
        <f ca="1" t="shared" si="7"/>
        <v>Ruang Kerja</v>
      </c>
      <c r="J62" s="83" t="str">
        <f ca="1" t="shared" si="2"/>
        <v>CLEANING SERVICE</v>
      </c>
      <c r="K62" s="83">
        <f ca="1" t="array" ref="K62">IFERROR(INDEX(MASTER!B:B,MATCH(G62,MASTER!A:A,0))/100," ")</f>
        <v>0.95</v>
      </c>
      <c r="L62" s="65">
        <f ca="1" t="shared" si="3"/>
        <v>13</v>
      </c>
      <c r="M62" s="65" t="str">
        <f ca="1" t="shared" si="4"/>
        <v>2023 - WEEK 13</v>
      </c>
      <c r="N62" s="65" t="str">
        <f ca="1" t="shared" si="5"/>
        <v>2023 - MONTH 03</v>
      </c>
      <c r="O62" s="83">
        <f ca="1" t="shared" ref="O62:P62" si="71">IFERROR(AVERAGEIF(M:M,M62,$K:$K)," ")</f>
        <v>0.950202702702695</v>
      </c>
      <c r="P62" s="83">
        <f ca="1" t="shared" si="71"/>
        <v>0.950202702702695</v>
      </c>
      <c r="Q62" s="65" t="str">
        <f ca="1">IF(ISBLANK(A62)," ",IF(O62&gt;MASTER!$B$3/100,"SB",IF(O62&gt;MASTER!$B$4/100,"B",IF(O62&gt;MASTER!$B$5/100,"C","K"))))</f>
        <v>SB</v>
      </c>
      <c r="R62" s="65" t="str">
        <f ca="1">IF(ISBLANK(B62)," ",IF(P62&gt;MASTER!$B$3/100,"SB",IF(P62&gt;MASTER!$B$4/100,"B",IF(P62&gt;MASTER!$B$5/100,"C","K"))))</f>
        <v>SB</v>
      </c>
      <c r="U62" s="65" t="str">
        <f ca="1" t="array" ref="U62">IFERROR(INDEX(MASTER!$B:$B,MATCH(F62,MASTER!$A:$A,0))," ")</f>
        <v> </v>
      </c>
      <c r="W62" s="65" t="str">
        <f ca="1" t="array" ref="W62">IFERROR(INDEX(MASTER!$B:$B,MATCH(K62,MASTER!$A:$A,0))," ")</f>
        <v> </v>
      </c>
      <c r="X62" s="65" t="str">
        <f ca="1" t="array" ref="X62">IFERROR(INDEX(MASTER!$B:$B,MATCH(M62,MASTER!$A:$A,0))," ")</f>
        <v> </v>
      </c>
      <c r="Y62" s="65" t="str">
        <f ca="1" t="array" ref="Y62">IFERROR(INDEX(MASTER!$B:$B,MATCH(N62,MASTER!$A:$A,0))," ")</f>
        <v> </v>
      </c>
      <c r="Z62" s="65" t="str">
        <f ca="1" t="array" ref="Z62">IFERROR(INDEX(MASTER!$B:$B,MATCH(O62,MASTER!$A:$A,0))," ")</f>
        <v> </v>
      </c>
      <c r="AA62" s="65" t="str">
        <f ca="1" t="array" ref="AA62">IFERROR(INDEX(MASTER!$B:$B,MATCH(P62,MASTER!$A:$A,0))," ")</f>
        <v> </v>
      </c>
      <c r="AB62" s="65" t="str">
        <f ca="1" t="array" ref="AB62">IFERROR(INDEX(MASTER!$B:$B,MATCH(Q62,MASTER!$A:$A,0))," ")</f>
        <v> </v>
      </c>
      <c r="AC62" s="65" t="str">
        <f ca="1" t="array" ref="AC62">IFERROR(INDEX(MASTER!$B:$B,MATCH(R62,MASTER!$A:$A,0))," ")</f>
        <v> </v>
      </c>
      <c r="AD62" s="65" t="str">
        <f t="array" ref="AD62">IFERROR(INDEX(MASTER!$B:$B,MATCH(S62,MASTER!$A:$A,0))," ")</f>
        <v> </v>
      </c>
      <c r="AE62" s="65" t="str">
        <f t="array" ref="AE62">IFERROR(INDEX(MASTER!$B:$B,MATCH(T62,MASTER!$A:$A,0))," ")</f>
        <v> </v>
      </c>
      <c r="AF62" s="65">
        <f ca="1" t="shared" si="13"/>
        <v>13</v>
      </c>
      <c r="AG62" s="65" t="str">
        <f ca="1" t="shared" si="14"/>
        <v>2023 03</v>
      </c>
      <c r="AH62" s="65" t="str">
        <f ca="1" t="shared" si="15"/>
        <v> </v>
      </c>
      <c r="AI62" s="65" t="str">
        <f ca="1" t="shared" si="16"/>
        <v/>
      </c>
    </row>
    <row r="63" customHeight="1" spans="1:35">
      <c r="A63" s="80">
        <f ca="1">INDIRECT(ADDRESS(2+QUOTIENT(ROW()-2,COUNTA('Form Responses 1'!$1:$1)-4),1,,TRUE,"Form Responses 1"))</f>
        <v>45012.5081442593</v>
      </c>
      <c r="B63" s="65" t="str">
        <f ca="1">INDIRECT(ADDRESS(2+QUOTIENT(ROW()-2,COUNTA('Form Responses 1'!$1:$1)-4),2,,TRUE,"Form Responses 1"))</f>
        <v>bobdaulay@gmail.com</v>
      </c>
      <c r="C63" s="65" t="str">
        <f ca="1">INDIRECT(ADDRESS(2+QUOTIENT(ROW()-2,COUNTA('Form Responses 1'!$1:$1)-4),3,,TRUE,"Form Responses 1"))</f>
        <v>Bobby Wijaya Daulay </v>
      </c>
      <c r="D63" s="81">
        <f ca="1">INDIRECT(ADDRESS(2+QUOTIENT(ROW()-2,COUNTA('Form Responses 1'!$1:$1)-4),4,,TRUE,"Form Responses 1"))</f>
        <v>45012</v>
      </c>
      <c r="E63" s="82">
        <f ca="1" t="shared" si="0"/>
        <v>1</v>
      </c>
      <c r="F63" s="65" t="str">
        <f ca="1">IF(ISBLANK(A63)," ",INDIRECT(ADDRESS(1,5+MOD(ROW()-2,COUNTA('Form Responses 1'!$1:$1)-4),,TRUE,"Form Responses 1")))</f>
        <v>Lantai 18 [Koridor]</v>
      </c>
      <c r="G63" s="65" t="str">
        <f ca="1">IF(ISBLANK(A63)," ",INDIRECT(ADDRESS(MATCH(A63,'Form Responses 1'!A:A,0),5+MOD(ROW()-2,COUNTA('Form Responses 1'!$1:$1)-4),,TRUE,"Form Responses 1")))</f>
        <v>BAIK</v>
      </c>
      <c r="H63" s="83" t="str">
        <f ca="1" t="shared" si="1"/>
        <v>Lantai 18</v>
      </c>
      <c r="I63" s="83" t="str">
        <f ca="1" t="shared" si="7"/>
        <v>Koridor</v>
      </c>
      <c r="J63" s="83" t="str">
        <f ca="1" t="shared" si="2"/>
        <v>CLEANING SERVICE</v>
      </c>
      <c r="K63" s="83">
        <f ca="1" t="array" ref="K63">IFERROR(INDEX(MASTER!B:B,MATCH(G63,MASTER!A:A,0))/100," ")</f>
        <v>0.95</v>
      </c>
      <c r="L63" s="65">
        <f ca="1" t="shared" si="3"/>
        <v>13</v>
      </c>
      <c r="M63" s="65" t="str">
        <f ca="1" t="shared" si="4"/>
        <v>2023 - WEEK 13</v>
      </c>
      <c r="N63" s="65" t="str">
        <f ca="1" t="shared" si="5"/>
        <v>2023 - MONTH 03</v>
      </c>
      <c r="O63" s="83">
        <f ca="1" t="shared" ref="O63:P63" si="72">IFERROR(AVERAGEIF(M:M,M63,$K:$K)," ")</f>
        <v>0.950202702702695</v>
      </c>
      <c r="P63" s="83">
        <f ca="1" t="shared" si="72"/>
        <v>0.950202702702695</v>
      </c>
      <c r="Q63" s="65" t="str">
        <f ca="1">IF(ISBLANK(A63)," ",IF(O63&gt;MASTER!$B$3/100,"SB",IF(O63&gt;MASTER!$B$4/100,"B",IF(O63&gt;MASTER!$B$5/100,"C","K"))))</f>
        <v>SB</v>
      </c>
      <c r="R63" s="65" t="str">
        <f ca="1">IF(ISBLANK(B63)," ",IF(P63&gt;MASTER!$B$3/100,"SB",IF(P63&gt;MASTER!$B$4/100,"B",IF(P63&gt;MASTER!$B$5/100,"C","K"))))</f>
        <v>SB</v>
      </c>
      <c r="U63" s="65" t="str">
        <f ca="1" t="array" ref="U63">IFERROR(INDEX(MASTER!$B:$B,MATCH(F63,MASTER!$A:$A,0))," ")</f>
        <v> </v>
      </c>
      <c r="W63" s="65" t="str">
        <f ca="1" t="array" ref="W63">IFERROR(INDEX(MASTER!$B:$B,MATCH(K63,MASTER!$A:$A,0))," ")</f>
        <v> </v>
      </c>
      <c r="X63" s="65" t="str">
        <f ca="1" t="array" ref="X63">IFERROR(INDEX(MASTER!$B:$B,MATCH(M63,MASTER!$A:$A,0))," ")</f>
        <v> </v>
      </c>
      <c r="Y63" s="65" t="str">
        <f ca="1" t="array" ref="Y63">IFERROR(INDEX(MASTER!$B:$B,MATCH(N63,MASTER!$A:$A,0))," ")</f>
        <v> </v>
      </c>
      <c r="Z63" s="65" t="str">
        <f ca="1" t="array" ref="Z63">IFERROR(INDEX(MASTER!$B:$B,MATCH(O63,MASTER!$A:$A,0))," ")</f>
        <v> </v>
      </c>
      <c r="AA63" s="65" t="str">
        <f ca="1" t="array" ref="AA63">IFERROR(INDEX(MASTER!$B:$B,MATCH(P63,MASTER!$A:$A,0))," ")</f>
        <v> </v>
      </c>
      <c r="AB63" s="65" t="str">
        <f ca="1" t="array" ref="AB63">IFERROR(INDEX(MASTER!$B:$B,MATCH(Q63,MASTER!$A:$A,0))," ")</f>
        <v> </v>
      </c>
      <c r="AC63" s="65" t="str">
        <f ca="1" t="array" ref="AC63">IFERROR(INDEX(MASTER!$B:$B,MATCH(R63,MASTER!$A:$A,0))," ")</f>
        <v> </v>
      </c>
      <c r="AD63" s="65" t="str">
        <f t="array" ref="AD63">IFERROR(INDEX(MASTER!$B:$B,MATCH(S63,MASTER!$A:$A,0))," ")</f>
        <v> </v>
      </c>
      <c r="AE63" s="65" t="str">
        <f t="array" ref="AE63">IFERROR(INDEX(MASTER!$B:$B,MATCH(T63,MASTER!$A:$A,0))," ")</f>
        <v> </v>
      </c>
      <c r="AF63" s="65">
        <f ca="1" t="shared" si="13"/>
        <v>13</v>
      </c>
      <c r="AG63" s="65" t="str">
        <f ca="1" t="shared" si="14"/>
        <v>2023 03</v>
      </c>
      <c r="AH63" s="65" t="str">
        <f ca="1" t="shared" si="15"/>
        <v> </v>
      </c>
      <c r="AI63" s="65" t="str">
        <f ca="1" t="shared" si="16"/>
        <v/>
      </c>
    </row>
    <row r="64" customHeight="1" spans="1:35">
      <c r="A64" s="80">
        <f ca="1">INDIRECT(ADDRESS(2+QUOTIENT(ROW()-2,COUNTA('Form Responses 1'!$1:$1)-4),1,,TRUE,"Form Responses 1"))</f>
        <v>45012.5081442593</v>
      </c>
      <c r="B64" s="65" t="str">
        <f ca="1">INDIRECT(ADDRESS(2+QUOTIENT(ROW()-2,COUNTA('Form Responses 1'!$1:$1)-4),2,,TRUE,"Form Responses 1"))</f>
        <v>bobdaulay@gmail.com</v>
      </c>
      <c r="C64" s="65" t="str">
        <f ca="1">INDIRECT(ADDRESS(2+QUOTIENT(ROW()-2,COUNTA('Form Responses 1'!$1:$1)-4),3,,TRUE,"Form Responses 1"))</f>
        <v>Bobby Wijaya Daulay </v>
      </c>
      <c r="D64" s="81">
        <f ca="1">INDIRECT(ADDRESS(2+QUOTIENT(ROW()-2,COUNTA('Form Responses 1'!$1:$1)-4),4,,TRUE,"Form Responses 1"))</f>
        <v>45012</v>
      </c>
      <c r="E64" s="82">
        <f ca="1" t="shared" si="0"/>
        <v>1</v>
      </c>
      <c r="F64" s="65" t="str">
        <f ca="1">IF(ISBLANK(A64)," ",INDIRECT(ADDRESS(1,5+MOD(ROW()-2,COUNTA('Form Responses 1'!$1:$1)-4),,TRUE,"Form Responses 1")))</f>
        <v>Lantai 18 [Toilet Pria / Wanita]</v>
      </c>
      <c r="G64" s="65" t="str">
        <f ca="1">IF(ISBLANK(A64)," ",INDIRECT(ADDRESS(MATCH(A64,'Form Responses 1'!A:A,0),5+MOD(ROW()-2,COUNTA('Form Responses 1'!$1:$1)-4),,TRUE,"Form Responses 1")))</f>
        <v>BAIK</v>
      </c>
      <c r="H64" s="83" t="str">
        <f ca="1" t="shared" si="1"/>
        <v>Lantai 18</v>
      </c>
      <c r="I64" s="83" t="str">
        <f ca="1" t="shared" si="7"/>
        <v>Toilet Pria / Wanita</v>
      </c>
      <c r="J64" s="83" t="str">
        <f ca="1" t="shared" si="2"/>
        <v>CLEANING SERVICE</v>
      </c>
      <c r="K64" s="83">
        <f ca="1" t="array" ref="K64">IFERROR(INDEX(MASTER!B:B,MATCH(G64,MASTER!A:A,0))/100," ")</f>
        <v>0.95</v>
      </c>
      <c r="L64" s="65">
        <f ca="1" t="shared" si="3"/>
        <v>13</v>
      </c>
      <c r="M64" s="65" t="str">
        <f ca="1" t="shared" si="4"/>
        <v>2023 - WEEK 13</v>
      </c>
      <c r="N64" s="65" t="str">
        <f ca="1" t="shared" si="5"/>
        <v>2023 - MONTH 03</v>
      </c>
      <c r="O64" s="83">
        <f ca="1" t="shared" ref="O64:P64" si="73">IFERROR(AVERAGEIF(M:M,M64,$K:$K)," ")</f>
        <v>0.950202702702695</v>
      </c>
      <c r="P64" s="83">
        <f ca="1" t="shared" si="73"/>
        <v>0.950202702702695</v>
      </c>
      <c r="Q64" s="65" t="str">
        <f ca="1">IF(ISBLANK(A64)," ",IF(O64&gt;MASTER!$B$3/100,"SB",IF(O64&gt;MASTER!$B$4/100,"B",IF(O64&gt;MASTER!$B$5/100,"C","K"))))</f>
        <v>SB</v>
      </c>
      <c r="R64" s="65" t="str">
        <f ca="1">IF(ISBLANK(B64)," ",IF(P64&gt;MASTER!$B$3/100,"SB",IF(P64&gt;MASTER!$B$4/100,"B",IF(P64&gt;MASTER!$B$5/100,"C","K"))))</f>
        <v>SB</v>
      </c>
      <c r="U64" s="65" t="str">
        <f ca="1" t="array" ref="U64">IFERROR(INDEX(MASTER!$B:$B,MATCH(F64,MASTER!$A:$A,0))," ")</f>
        <v> </v>
      </c>
      <c r="W64" s="65" t="str">
        <f ca="1" t="array" ref="W64">IFERROR(INDEX(MASTER!$B:$B,MATCH(K64,MASTER!$A:$A,0))," ")</f>
        <v> </v>
      </c>
      <c r="X64" s="65" t="str">
        <f ca="1" t="array" ref="X64">IFERROR(INDEX(MASTER!$B:$B,MATCH(M64,MASTER!$A:$A,0))," ")</f>
        <v> </v>
      </c>
      <c r="Y64" s="65" t="str">
        <f ca="1" t="array" ref="Y64">IFERROR(INDEX(MASTER!$B:$B,MATCH(N64,MASTER!$A:$A,0))," ")</f>
        <v> </v>
      </c>
      <c r="Z64" s="65" t="str">
        <f ca="1" t="array" ref="Z64">IFERROR(INDEX(MASTER!$B:$B,MATCH(O64,MASTER!$A:$A,0))," ")</f>
        <v> </v>
      </c>
      <c r="AA64" s="65" t="str">
        <f ca="1" t="array" ref="AA64">IFERROR(INDEX(MASTER!$B:$B,MATCH(P64,MASTER!$A:$A,0))," ")</f>
        <v> </v>
      </c>
      <c r="AB64" s="65" t="str">
        <f ca="1" t="array" ref="AB64">IFERROR(INDEX(MASTER!$B:$B,MATCH(Q64,MASTER!$A:$A,0))," ")</f>
        <v> </v>
      </c>
      <c r="AC64" s="65" t="str">
        <f ca="1" t="array" ref="AC64">IFERROR(INDEX(MASTER!$B:$B,MATCH(R64,MASTER!$A:$A,0))," ")</f>
        <v> </v>
      </c>
      <c r="AD64" s="65" t="str">
        <f t="array" ref="AD64">IFERROR(INDEX(MASTER!$B:$B,MATCH(S64,MASTER!$A:$A,0))," ")</f>
        <v> </v>
      </c>
      <c r="AE64" s="65" t="str">
        <f t="array" ref="AE64">IFERROR(INDEX(MASTER!$B:$B,MATCH(T64,MASTER!$A:$A,0))," ")</f>
        <v> </v>
      </c>
      <c r="AF64" s="65">
        <f ca="1" t="shared" si="13"/>
        <v>13</v>
      </c>
      <c r="AG64" s="65" t="str">
        <f ca="1" t="shared" si="14"/>
        <v>2023 03</v>
      </c>
      <c r="AH64" s="65" t="str">
        <f ca="1" t="shared" si="15"/>
        <v> </v>
      </c>
      <c r="AI64" s="65" t="str">
        <f ca="1" t="shared" si="16"/>
        <v/>
      </c>
    </row>
    <row r="65" customHeight="1" spans="1:35">
      <c r="A65" s="80">
        <f ca="1">INDIRECT(ADDRESS(2+QUOTIENT(ROW()-2,COUNTA('Form Responses 1'!$1:$1)-4),1,,TRUE,"Form Responses 1"))</f>
        <v>45012.5081442593</v>
      </c>
      <c r="B65" s="65" t="str">
        <f ca="1">INDIRECT(ADDRESS(2+QUOTIENT(ROW()-2,COUNTA('Form Responses 1'!$1:$1)-4),2,,TRUE,"Form Responses 1"))</f>
        <v>bobdaulay@gmail.com</v>
      </c>
      <c r="C65" s="65" t="str">
        <f ca="1">INDIRECT(ADDRESS(2+QUOTIENT(ROW()-2,COUNTA('Form Responses 1'!$1:$1)-4),3,,TRUE,"Form Responses 1"))</f>
        <v>Bobby Wijaya Daulay </v>
      </c>
      <c r="D65" s="81">
        <f ca="1">INDIRECT(ADDRESS(2+QUOTIENT(ROW()-2,COUNTA('Form Responses 1'!$1:$1)-4),4,,TRUE,"Form Responses 1"))</f>
        <v>45012</v>
      </c>
      <c r="E65" s="82">
        <f ca="1" t="shared" si="0"/>
        <v>1</v>
      </c>
      <c r="F65" s="65" t="str">
        <f ca="1">IF(ISBLANK(A65)," ",INDIRECT(ADDRESS(1,5+MOD(ROW()-2,COUNTA('Form Responses 1'!$1:$1)-4),,TRUE,"Form Responses 1")))</f>
        <v>Lantai 17 [Tangga Exit Barat]</v>
      </c>
      <c r="G65" s="65" t="str">
        <f ca="1">IF(ISBLANK(A65)," ",INDIRECT(ADDRESS(MATCH(A65,'Form Responses 1'!A:A,0),5+MOD(ROW()-2,COUNTA('Form Responses 1'!$1:$1)-4),,TRUE,"Form Responses 1")))</f>
        <v>BAIK</v>
      </c>
      <c r="H65" s="83" t="str">
        <f ca="1" t="shared" si="1"/>
        <v>Lantai 17</v>
      </c>
      <c r="I65" s="83" t="str">
        <f ca="1" t="shared" si="7"/>
        <v>Tangga Exit Barat</v>
      </c>
      <c r="J65" s="83" t="str">
        <f ca="1" t="shared" si="2"/>
        <v>CLEANING SERVICE</v>
      </c>
      <c r="K65" s="83">
        <f ca="1" t="array" ref="K65">IFERROR(INDEX(MASTER!B:B,MATCH(G65,MASTER!A:A,0))/100," ")</f>
        <v>0.95</v>
      </c>
      <c r="L65" s="65">
        <f ca="1" t="shared" si="3"/>
        <v>13</v>
      </c>
      <c r="M65" s="65" t="str">
        <f ca="1" t="shared" si="4"/>
        <v>2023 - WEEK 13</v>
      </c>
      <c r="N65" s="65" t="str">
        <f ca="1" t="shared" si="5"/>
        <v>2023 - MONTH 03</v>
      </c>
      <c r="O65" s="83">
        <f ca="1" t="shared" ref="O65:P65" si="74">IFERROR(AVERAGEIF(M:M,M65,$K:$K)," ")</f>
        <v>0.950202702702695</v>
      </c>
      <c r="P65" s="83">
        <f ca="1" t="shared" si="74"/>
        <v>0.950202702702695</v>
      </c>
      <c r="Q65" s="65" t="str">
        <f ca="1">IF(ISBLANK(A65)," ",IF(O65&gt;MASTER!$B$3/100,"SB",IF(O65&gt;MASTER!$B$4/100,"B",IF(O65&gt;MASTER!$B$5/100,"C","K"))))</f>
        <v>SB</v>
      </c>
      <c r="R65" s="65" t="str">
        <f ca="1">IF(ISBLANK(B65)," ",IF(P65&gt;MASTER!$B$3/100,"SB",IF(P65&gt;MASTER!$B$4/100,"B",IF(P65&gt;MASTER!$B$5/100,"C","K"))))</f>
        <v>SB</v>
      </c>
      <c r="U65" s="65" t="str">
        <f ca="1" t="array" ref="U65">IFERROR(INDEX(MASTER!$B:$B,MATCH(F65,MASTER!$A:$A,0))," ")</f>
        <v> </v>
      </c>
      <c r="W65" s="65" t="str">
        <f ca="1" t="array" ref="W65">IFERROR(INDEX(MASTER!$B:$B,MATCH(K65,MASTER!$A:$A,0))," ")</f>
        <v> </v>
      </c>
      <c r="X65" s="65" t="str">
        <f ca="1" t="array" ref="X65">IFERROR(INDEX(MASTER!$B:$B,MATCH(M65,MASTER!$A:$A,0))," ")</f>
        <v> </v>
      </c>
      <c r="Y65" s="65" t="str">
        <f ca="1" t="array" ref="Y65">IFERROR(INDEX(MASTER!$B:$B,MATCH(N65,MASTER!$A:$A,0))," ")</f>
        <v> </v>
      </c>
      <c r="Z65" s="65" t="str">
        <f ca="1" t="array" ref="Z65">IFERROR(INDEX(MASTER!$B:$B,MATCH(O65,MASTER!$A:$A,0))," ")</f>
        <v> </v>
      </c>
      <c r="AA65" s="65" t="str">
        <f ca="1" t="array" ref="AA65">IFERROR(INDEX(MASTER!$B:$B,MATCH(P65,MASTER!$A:$A,0))," ")</f>
        <v> </v>
      </c>
      <c r="AB65" s="65" t="str">
        <f ca="1" t="array" ref="AB65">IFERROR(INDEX(MASTER!$B:$B,MATCH(Q65,MASTER!$A:$A,0))," ")</f>
        <v> </v>
      </c>
      <c r="AC65" s="65" t="str">
        <f ca="1" t="array" ref="AC65">IFERROR(INDEX(MASTER!$B:$B,MATCH(R65,MASTER!$A:$A,0))," ")</f>
        <v> </v>
      </c>
      <c r="AD65" s="65" t="str">
        <f t="array" ref="AD65">IFERROR(INDEX(MASTER!$B:$B,MATCH(S65,MASTER!$A:$A,0))," ")</f>
        <v> </v>
      </c>
      <c r="AE65" s="65" t="str">
        <f t="array" ref="AE65">IFERROR(INDEX(MASTER!$B:$B,MATCH(T65,MASTER!$A:$A,0))," ")</f>
        <v> </v>
      </c>
      <c r="AF65" s="65">
        <f ca="1" t="shared" si="13"/>
        <v>13</v>
      </c>
      <c r="AG65" s="65" t="str">
        <f ca="1" t="shared" si="14"/>
        <v>2023 03</v>
      </c>
      <c r="AH65" s="65" t="str">
        <f ca="1" t="shared" si="15"/>
        <v> </v>
      </c>
      <c r="AI65" s="65" t="str">
        <f ca="1" t="shared" si="16"/>
        <v/>
      </c>
    </row>
    <row r="66" customHeight="1" spans="1:35">
      <c r="A66" s="80">
        <f ca="1">INDIRECT(ADDRESS(2+QUOTIENT(ROW()-2,COUNTA('Form Responses 1'!$1:$1)-4),1,,TRUE,"Form Responses 1"))</f>
        <v>45012.5081442593</v>
      </c>
      <c r="B66" s="65" t="str">
        <f ca="1">INDIRECT(ADDRESS(2+QUOTIENT(ROW()-2,COUNTA('Form Responses 1'!$1:$1)-4),2,,TRUE,"Form Responses 1"))</f>
        <v>bobdaulay@gmail.com</v>
      </c>
      <c r="C66" s="65" t="str">
        <f ca="1">INDIRECT(ADDRESS(2+QUOTIENT(ROW()-2,COUNTA('Form Responses 1'!$1:$1)-4),3,,TRUE,"Form Responses 1"))</f>
        <v>Bobby Wijaya Daulay </v>
      </c>
      <c r="D66" s="81">
        <f ca="1">INDIRECT(ADDRESS(2+QUOTIENT(ROW()-2,COUNTA('Form Responses 1'!$1:$1)-4),4,,TRUE,"Form Responses 1"))</f>
        <v>45012</v>
      </c>
      <c r="E66" s="82">
        <f ca="1" t="shared" si="0"/>
        <v>1</v>
      </c>
      <c r="F66" s="65" t="str">
        <f ca="1">IF(ISBLANK(A66)," ",INDIRECT(ADDRESS(1,5+MOD(ROW()-2,COUNTA('Form Responses 1'!$1:$1)-4),,TRUE,"Form Responses 1")))</f>
        <v>Lantai 17 [ &amp; Timur]</v>
      </c>
      <c r="G66" s="65" t="str">
        <f ca="1">IF(ISBLANK(A66)," ",INDIRECT(ADDRESS(MATCH(A66,'Form Responses 1'!A:A,0),5+MOD(ROW()-2,COUNTA('Form Responses 1'!$1:$1)-4),,TRUE,"Form Responses 1")))</f>
        <v>BAIK</v>
      </c>
      <c r="H66" s="83" t="str">
        <f ca="1" t="shared" si="1"/>
        <v>Lantai 17</v>
      </c>
      <c r="I66" s="83" t="str">
        <f ca="1" t="shared" si="7"/>
        <v> &amp; Timur</v>
      </c>
      <c r="J66" s="83" t="str">
        <f ca="1" t="shared" si="2"/>
        <v>CLEANING SERVICE</v>
      </c>
      <c r="K66" s="83">
        <f ca="1" t="array" ref="K66">IFERROR(INDEX(MASTER!B:B,MATCH(G66,MASTER!A:A,0))/100," ")</f>
        <v>0.95</v>
      </c>
      <c r="L66" s="65">
        <f ca="1" t="shared" si="3"/>
        <v>13</v>
      </c>
      <c r="M66" s="65" t="str">
        <f ca="1" t="shared" si="4"/>
        <v>2023 - WEEK 13</v>
      </c>
      <c r="N66" s="65" t="str">
        <f ca="1" t="shared" si="5"/>
        <v>2023 - MONTH 03</v>
      </c>
      <c r="O66" s="83">
        <f ca="1" t="shared" ref="O66:P66" si="75">IFERROR(AVERAGEIF(M:M,M66,$K:$K)," ")</f>
        <v>0.950202702702695</v>
      </c>
      <c r="P66" s="83">
        <f ca="1" t="shared" si="75"/>
        <v>0.950202702702695</v>
      </c>
      <c r="Q66" s="65" t="str">
        <f ca="1">IF(ISBLANK(A66)," ",IF(O66&gt;MASTER!$B$3/100,"SB",IF(O66&gt;MASTER!$B$4/100,"B",IF(O66&gt;MASTER!$B$5/100,"C","K"))))</f>
        <v>SB</v>
      </c>
      <c r="R66" s="65" t="str">
        <f ca="1">IF(ISBLANK(B66)," ",IF(P66&gt;MASTER!$B$3/100,"SB",IF(P66&gt;MASTER!$B$4/100,"B",IF(P66&gt;MASTER!$B$5/100,"C","K"))))</f>
        <v>SB</v>
      </c>
      <c r="U66" s="65" t="str">
        <f ca="1" t="array" ref="U66">IFERROR(INDEX(MASTER!$B:$B,MATCH(F66,MASTER!$A:$A,0))," ")</f>
        <v> </v>
      </c>
      <c r="W66" s="65" t="str">
        <f ca="1" t="array" ref="W66">IFERROR(INDEX(MASTER!$B:$B,MATCH(K66,MASTER!$A:$A,0))," ")</f>
        <v> </v>
      </c>
      <c r="X66" s="65" t="str">
        <f ca="1" t="array" ref="X66">IFERROR(INDEX(MASTER!$B:$B,MATCH(M66,MASTER!$A:$A,0))," ")</f>
        <v> </v>
      </c>
      <c r="Y66" s="65" t="str">
        <f ca="1" t="array" ref="Y66">IFERROR(INDEX(MASTER!$B:$B,MATCH(N66,MASTER!$A:$A,0))," ")</f>
        <v> </v>
      </c>
      <c r="Z66" s="65" t="str">
        <f ca="1" t="array" ref="Z66">IFERROR(INDEX(MASTER!$B:$B,MATCH(O66,MASTER!$A:$A,0))," ")</f>
        <v> </v>
      </c>
      <c r="AA66" s="65" t="str">
        <f ca="1" t="array" ref="AA66">IFERROR(INDEX(MASTER!$B:$B,MATCH(P66,MASTER!$A:$A,0))," ")</f>
        <v> </v>
      </c>
      <c r="AB66" s="65" t="str">
        <f ca="1" t="array" ref="AB66">IFERROR(INDEX(MASTER!$B:$B,MATCH(Q66,MASTER!$A:$A,0))," ")</f>
        <v> </v>
      </c>
      <c r="AC66" s="65" t="str">
        <f ca="1" t="array" ref="AC66">IFERROR(INDEX(MASTER!$B:$B,MATCH(R66,MASTER!$A:$A,0))," ")</f>
        <v> </v>
      </c>
      <c r="AD66" s="65" t="str">
        <f t="array" ref="AD66">IFERROR(INDEX(MASTER!$B:$B,MATCH(S66,MASTER!$A:$A,0))," ")</f>
        <v> </v>
      </c>
      <c r="AE66" s="65" t="str">
        <f t="array" ref="AE66">IFERROR(INDEX(MASTER!$B:$B,MATCH(T66,MASTER!$A:$A,0))," ")</f>
        <v> </v>
      </c>
      <c r="AF66" s="65">
        <f ca="1" t="shared" si="13"/>
        <v>13</v>
      </c>
      <c r="AG66" s="65" t="str">
        <f ca="1" t="shared" si="14"/>
        <v>2023 03</v>
      </c>
      <c r="AH66" s="65" t="str">
        <f ca="1" t="shared" si="15"/>
        <v> </v>
      </c>
      <c r="AI66" s="65" t="str">
        <f ca="1" t="shared" si="16"/>
        <v/>
      </c>
    </row>
    <row r="67" customHeight="1" spans="1:35">
      <c r="A67" s="80">
        <f ca="1">INDIRECT(ADDRESS(2+QUOTIENT(ROW()-2,COUNTA('Form Responses 1'!$1:$1)-4),1,,TRUE,"Form Responses 1"))</f>
        <v>45012.5081442593</v>
      </c>
      <c r="B67" s="65" t="str">
        <f ca="1">INDIRECT(ADDRESS(2+QUOTIENT(ROW()-2,COUNTA('Form Responses 1'!$1:$1)-4),2,,TRUE,"Form Responses 1"))</f>
        <v>bobdaulay@gmail.com</v>
      </c>
      <c r="C67" s="65" t="str">
        <f ca="1">INDIRECT(ADDRESS(2+QUOTIENT(ROW()-2,COUNTA('Form Responses 1'!$1:$1)-4),3,,TRUE,"Form Responses 1"))</f>
        <v>Bobby Wijaya Daulay </v>
      </c>
      <c r="D67" s="81">
        <f ca="1">INDIRECT(ADDRESS(2+QUOTIENT(ROW()-2,COUNTA('Form Responses 1'!$1:$1)-4),4,,TRUE,"Form Responses 1"))</f>
        <v>45012</v>
      </c>
      <c r="E67" s="82">
        <f ca="1" t="shared" si="0"/>
        <v>1</v>
      </c>
      <c r="F67" s="65" t="str">
        <f ca="1">IF(ISBLANK(A67)," ",INDIRECT(ADDRESS(1,5+MOD(ROW()-2,COUNTA('Form Responses 1'!$1:$1)-4),,TRUE,"Form Responses 1")))</f>
        <v>Lantai 17 [Mushola]</v>
      </c>
      <c r="G67" s="65" t="str">
        <f ca="1">IF(ISBLANK(A67)," ",INDIRECT(ADDRESS(MATCH(A67,'Form Responses 1'!A:A,0),5+MOD(ROW()-2,COUNTA('Form Responses 1'!$1:$1)-4),,TRUE,"Form Responses 1")))</f>
        <v>BAIK</v>
      </c>
      <c r="H67" s="83" t="str">
        <f ca="1" t="shared" si="1"/>
        <v>Lantai 17</v>
      </c>
      <c r="I67" s="83" t="str">
        <f ca="1" t="shared" ref="I67:I130" si="76">MID(F67,FIND("[",F67)+1,LEN(F67)-FIND("[",F67)-1)</f>
        <v>Mushola</v>
      </c>
      <c r="J67" s="83" t="str">
        <f ca="1" t="shared" si="2"/>
        <v>CLEANING SERVICE</v>
      </c>
      <c r="K67" s="83">
        <f ca="1" t="array" ref="K67">IFERROR(INDEX(MASTER!B:B,MATCH(G67,MASTER!A:A,0))/100," ")</f>
        <v>0.95</v>
      </c>
      <c r="L67" s="65">
        <f ca="1" t="shared" si="3"/>
        <v>13</v>
      </c>
      <c r="M67" s="65" t="str">
        <f ca="1" t="shared" si="4"/>
        <v>2023 - WEEK 13</v>
      </c>
      <c r="N67" s="65" t="str">
        <f ca="1" t="shared" si="5"/>
        <v>2023 - MONTH 03</v>
      </c>
      <c r="O67" s="83">
        <f ca="1" t="shared" ref="O67:P67" si="77">IFERROR(AVERAGEIF(M:M,M67,$K:$K)," ")</f>
        <v>0.950202702702695</v>
      </c>
      <c r="P67" s="83">
        <f ca="1" t="shared" si="77"/>
        <v>0.950202702702695</v>
      </c>
      <c r="Q67" s="65" t="str">
        <f ca="1">IF(ISBLANK(A67)," ",IF(O67&gt;MASTER!$B$3/100,"SB",IF(O67&gt;MASTER!$B$4/100,"B",IF(O67&gt;MASTER!$B$5/100,"C","K"))))</f>
        <v>SB</v>
      </c>
      <c r="R67" s="65" t="str">
        <f ca="1">IF(ISBLANK(B67)," ",IF(P67&gt;MASTER!$B$3/100,"SB",IF(P67&gt;MASTER!$B$4/100,"B",IF(P67&gt;MASTER!$B$5/100,"C","K"))))</f>
        <v>SB</v>
      </c>
      <c r="U67" s="65" t="str">
        <f ca="1" t="array" ref="U67">IFERROR(INDEX(MASTER!$B:$B,MATCH(F67,MASTER!$A:$A,0))," ")</f>
        <v> </v>
      </c>
      <c r="W67" s="65" t="str">
        <f ca="1" t="array" ref="W67">IFERROR(INDEX(MASTER!$B:$B,MATCH(K67,MASTER!$A:$A,0))," ")</f>
        <v> </v>
      </c>
      <c r="X67" s="65" t="str">
        <f ca="1" t="array" ref="X67">IFERROR(INDEX(MASTER!$B:$B,MATCH(M67,MASTER!$A:$A,0))," ")</f>
        <v> </v>
      </c>
      <c r="Y67" s="65" t="str">
        <f ca="1" t="array" ref="Y67">IFERROR(INDEX(MASTER!$B:$B,MATCH(N67,MASTER!$A:$A,0))," ")</f>
        <v> </v>
      </c>
      <c r="Z67" s="65" t="str">
        <f ca="1" t="array" ref="Z67">IFERROR(INDEX(MASTER!$B:$B,MATCH(O67,MASTER!$A:$A,0))," ")</f>
        <v> </v>
      </c>
      <c r="AA67" s="65" t="str">
        <f ca="1" t="array" ref="AA67">IFERROR(INDEX(MASTER!$B:$B,MATCH(P67,MASTER!$A:$A,0))," ")</f>
        <v> </v>
      </c>
      <c r="AB67" s="65" t="str">
        <f ca="1" t="array" ref="AB67">IFERROR(INDEX(MASTER!$B:$B,MATCH(Q67,MASTER!$A:$A,0))," ")</f>
        <v> </v>
      </c>
      <c r="AC67" s="65" t="str">
        <f ca="1" t="array" ref="AC67">IFERROR(INDEX(MASTER!$B:$B,MATCH(R67,MASTER!$A:$A,0))," ")</f>
        <v> </v>
      </c>
      <c r="AD67" s="65" t="str">
        <f t="array" ref="AD67">IFERROR(INDEX(MASTER!$B:$B,MATCH(S67,MASTER!$A:$A,0))," ")</f>
        <v> </v>
      </c>
      <c r="AE67" s="65" t="str">
        <f t="array" ref="AE67">IFERROR(INDEX(MASTER!$B:$B,MATCH(T67,MASTER!$A:$A,0))," ")</f>
        <v> </v>
      </c>
      <c r="AF67" s="65">
        <f ca="1" t="shared" si="13"/>
        <v>13</v>
      </c>
      <c r="AG67" s="65" t="str">
        <f ca="1" t="shared" si="14"/>
        <v>2023 03</v>
      </c>
      <c r="AH67" s="65" t="str">
        <f ca="1" t="shared" si="15"/>
        <v> </v>
      </c>
      <c r="AI67" s="65" t="str">
        <f ca="1" t="shared" si="16"/>
        <v/>
      </c>
    </row>
    <row r="68" customHeight="1" spans="1:35">
      <c r="A68" s="80">
        <f ca="1">INDIRECT(ADDRESS(2+QUOTIENT(ROW()-2,COUNTA('Form Responses 1'!$1:$1)-4),1,,TRUE,"Form Responses 1"))</f>
        <v>45012.5081442593</v>
      </c>
      <c r="B68" s="65" t="str">
        <f ca="1">INDIRECT(ADDRESS(2+QUOTIENT(ROW()-2,COUNTA('Form Responses 1'!$1:$1)-4),2,,TRUE,"Form Responses 1"))</f>
        <v>bobdaulay@gmail.com</v>
      </c>
      <c r="C68" s="65" t="str">
        <f ca="1">INDIRECT(ADDRESS(2+QUOTIENT(ROW()-2,COUNTA('Form Responses 1'!$1:$1)-4),3,,TRUE,"Form Responses 1"))</f>
        <v>Bobby Wijaya Daulay </v>
      </c>
      <c r="D68" s="81">
        <f ca="1">INDIRECT(ADDRESS(2+QUOTIENT(ROW()-2,COUNTA('Form Responses 1'!$1:$1)-4),4,,TRUE,"Form Responses 1"))</f>
        <v>45012</v>
      </c>
      <c r="E68" s="82">
        <f ca="1" t="shared" si="0"/>
        <v>1</v>
      </c>
      <c r="F68" s="65" t="str">
        <f ca="1">IF(ISBLANK(A68)," ",INDIRECT(ADDRESS(1,5+MOD(ROW()-2,COUNTA('Form Responses 1'!$1:$1)-4),,TRUE,"Form Responses 1")))</f>
        <v>Lantai 17 [Pantry]</v>
      </c>
      <c r="G68" s="65" t="str">
        <f ca="1">IF(ISBLANK(A68)," ",INDIRECT(ADDRESS(MATCH(A68,'Form Responses 1'!A:A,0),5+MOD(ROW()-2,COUNTA('Form Responses 1'!$1:$1)-4),,TRUE,"Form Responses 1")))</f>
        <v>BAIK</v>
      </c>
      <c r="H68" s="83" t="str">
        <f ca="1" t="shared" si="1"/>
        <v>Lantai 17</v>
      </c>
      <c r="I68" s="83" t="str">
        <f ca="1" t="shared" si="76"/>
        <v>Pantry</v>
      </c>
      <c r="J68" s="83" t="str">
        <f ca="1" t="shared" si="2"/>
        <v>CLEANING SERVICE</v>
      </c>
      <c r="K68" s="83">
        <f ca="1" t="array" ref="K68">IFERROR(INDEX(MASTER!B:B,MATCH(G68,MASTER!A:A,0))/100," ")</f>
        <v>0.95</v>
      </c>
      <c r="L68" s="65">
        <f ca="1" t="shared" si="3"/>
        <v>13</v>
      </c>
      <c r="M68" s="65" t="str">
        <f ca="1" t="shared" si="4"/>
        <v>2023 - WEEK 13</v>
      </c>
      <c r="N68" s="65" t="str">
        <f ca="1" t="shared" si="5"/>
        <v>2023 - MONTH 03</v>
      </c>
      <c r="O68" s="83">
        <f ca="1" t="shared" ref="O68:P68" si="78">IFERROR(AVERAGEIF(M:M,M68,$K:$K)," ")</f>
        <v>0.950202702702695</v>
      </c>
      <c r="P68" s="83">
        <f ca="1" t="shared" si="78"/>
        <v>0.950202702702695</v>
      </c>
      <c r="Q68" s="65" t="str">
        <f ca="1">IF(ISBLANK(A68)," ",IF(O68&gt;MASTER!$B$3/100,"SB",IF(O68&gt;MASTER!$B$4/100,"B",IF(O68&gt;MASTER!$B$5/100,"C","K"))))</f>
        <v>SB</v>
      </c>
      <c r="R68" s="65" t="str">
        <f ca="1">IF(ISBLANK(B68)," ",IF(P68&gt;MASTER!$B$3/100,"SB",IF(P68&gt;MASTER!$B$4/100,"B",IF(P68&gt;MASTER!$B$5/100,"C","K"))))</f>
        <v>SB</v>
      </c>
      <c r="U68" s="65" t="str">
        <f ca="1" t="array" ref="U68">IFERROR(INDEX(MASTER!$B:$B,MATCH(F68,MASTER!$A:$A,0))," ")</f>
        <v> </v>
      </c>
      <c r="W68" s="65" t="str">
        <f ca="1" t="array" ref="W68">IFERROR(INDEX(MASTER!$B:$B,MATCH(K68,MASTER!$A:$A,0))," ")</f>
        <v> </v>
      </c>
      <c r="X68" s="65" t="str">
        <f ca="1" t="array" ref="X68">IFERROR(INDEX(MASTER!$B:$B,MATCH(M68,MASTER!$A:$A,0))," ")</f>
        <v> </v>
      </c>
      <c r="Y68" s="65" t="str">
        <f ca="1" t="array" ref="Y68">IFERROR(INDEX(MASTER!$B:$B,MATCH(N68,MASTER!$A:$A,0))," ")</f>
        <v> </v>
      </c>
      <c r="Z68" s="65" t="str">
        <f ca="1" t="array" ref="Z68">IFERROR(INDEX(MASTER!$B:$B,MATCH(O68,MASTER!$A:$A,0))," ")</f>
        <v> </v>
      </c>
      <c r="AA68" s="65" t="str">
        <f ca="1" t="array" ref="AA68">IFERROR(INDEX(MASTER!$B:$B,MATCH(P68,MASTER!$A:$A,0))," ")</f>
        <v> </v>
      </c>
      <c r="AB68" s="65" t="str">
        <f ca="1" t="array" ref="AB68">IFERROR(INDEX(MASTER!$B:$B,MATCH(Q68,MASTER!$A:$A,0))," ")</f>
        <v> </v>
      </c>
      <c r="AC68" s="65" t="str">
        <f ca="1" t="array" ref="AC68">IFERROR(INDEX(MASTER!$B:$B,MATCH(R68,MASTER!$A:$A,0))," ")</f>
        <v> </v>
      </c>
      <c r="AD68" s="65" t="str">
        <f t="array" ref="AD68">IFERROR(INDEX(MASTER!$B:$B,MATCH(S68,MASTER!$A:$A,0))," ")</f>
        <v> </v>
      </c>
      <c r="AE68" s="65" t="str">
        <f t="array" ref="AE68">IFERROR(INDEX(MASTER!$B:$B,MATCH(T68,MASTER!$A:$A,0))," ")</f>
        <v> </v>
      </c>
      <c r="AF68" s="65">
        <f ca="1" t="shared" si="13"/>
        <v>13</v>
      </c>
      <c r="AG68" s="65" t="str">
        <f ca="1" t="shared" si="14"/>
        <v>2023 03</v>
      </c>
      <c r="AH68" s="65" t="str">
        <f ca="1" t="shared" si="15"/>
        <v> </v>
      </c>
      <c r="AI68" s="65" t="str">
        <f ca="1" t="shared" si="16"/>
        <v/>
      </c>
    </row>
    <row r="69" customHeight="1" spans="1:35">
      <c r="A69" s="80">
        <f ca="1">INDIRECT(ADDRESS(2+QUOTIENT(ROW()-2,COUNTA('Form Responses 1'!$1:$1)-4),1,,TRUE,"Form Responses 1"))</f>
        <v>45012.5081442593</v>
      </c>
      <c r="B69" s="65" t="str">
        <f ca="1">INDIRECT(ADDRESS(2+QUOTIENT(ROW()-2,COUNTA('Form Responses 1'!$1:$1)-4),2,,TRUE,"Form Responses 1"))</f>
        <v>bobdaulay@gmail.com</v>
      </c>
      <c r="C69" s="65" t="str">
        <f ca="1">INDIRECT(ADDRESS(2+QUOTIENT(ROW()-2,COUNTA('Form Responses 1'!$1:$1)-4),3,,TRUE,"Form Responses 1"))</f>
        <v>Bobby Wijaya Daulay </v>
      </c>
      <c r="D69" s="81">
        <f ca="1">INDIRECT(ADDRESS(2+QUOTIENT(ROW()-2,COUNTA('Form Responses 1'!$1:$1)-4),4,,TRUE,"Form Responses 1"))</f>
        <v>45012</v>
      </c>
      <c r="E69" s="82">
        <f ca="1" t="shared" si="0"/>
        <v>1</v>
      </c>
      <c r="F69" s="65" t="str">
        <f ca="1">IF(ISBLANK(A69)," ",INDIRECT(ADDRESS(1,5+MOD(ROW()-2,COUNTA('Form Responses 1'!$1:$1)-4),,TRUE,"Form Responses 1")))</f>
        <v>Lantai 17 [Ruang Rapat 1-2-3]</v>
      </c>
      <c r="G69" s="65" t="str">
        <f ca="1">IF(ISBLANK(A69)," ",INDIRECT(ADDRESS(MATCH(A69,'Form Responses 1'!A:A,0),5+MOD(ROW()-2,COUNTA('Form Responses 1'!$1:$1)-4),,TRUE,"Form Responses 1")))</f>
        <v>BAIK</v>
      </c>
      <c r="H69" s="83" t="str">
        <f ca="1" t="shared" si="1"/>
        <v>Lantai 17</v>
      </c>
      <c r="I69" s="83" t="str">
        <f ca="1" t="shared" si="76"/>
        <v>Ruang Rapat 1-2-3</v>
      </c>
      <c r="J69" s="83" t="str">
        <f ca="1" t="shared" si="2"/>
        <v>CLEANING SERVICE</v>
      </c>
      <c r="K69" s="83">
        <f ca="1" t="array" ref="K69">IFERROR(INDEX(MASTER!B:B,MATCH(G69,MASTER!A:A,0))/100," ")</f>
        <v>0.95</v>
      </c>
      <c r="L69" s="65">
        <f ca="1" t="shared" si="3"/>
        <v>13</v>
      </c>
      <c r="M69" s="65" t="str">
        <f ca="1" t="shared" si="4"/>
        <v>2023 - WEEK 13</v>
      </c>
      <c r="N69" s="65" t="str">
        <f ca="1" t="shared" si="5"/>
        <v>2023 - MONTH 03</v>
      </c>
      <c r="O69" s="83">
        <f ca="1" t="shared" ref="O69:P69" si="79">IFERROR(AVERAGEIF(M:M,M69,$K:$K)," ")</f>
        <v>0.950202702702695</v>
      </c>
      <c r="P69" s="83">
        <f ca="1" t="shared" si="79"/>
        <v>0.950202702702695</v>
      </c>
      <c r="Q69" s="65" t="str">
        <f ca="1">IF(ISBLANK(A69)," ",IF(O69&gt;MASTER!$B$3/100,"SB",IF(O69&gt;MASTER!$B$4/100,"B",IF(O69&gt;MASTER!$B$5/100,"C","K"))))</f>
        <v>SB</v>
      </c>
      <c r="R69" s="65" t="str">
        <f ca="1">IF(ISBLANK(B69)," ",IF(P69&gt;MASTER!$B$3/100,"SB",IF(P69&gt;MASTER!$B$4/100,"B",IF(P69&gt;MASTER!$B$5/100,"C","K"))))</f>
        <v>SB</v>
      </c>
      <c r="U69" s="65" t="str">
        <f ca="1" t="array" ref="U69">IFERROR(INDEX(MASTER!$B:$B,MATCH(F69,MASTER!$A:$A,0))," ")</f>
        <v> </v>
      </c>
      <c r="W69" s="65" t="str">
        <f ca="1" t="array" ref="W69">IFERROR(INDEX(MASTER!$B:$B,MATCH(K69,MASTER!$A:$A,0))," ")</f>
        <v> </v>
      </c>
      <c r="X69" s="65" t="str">
        <f ca="1" t="array" ref="X69">IFERROR(INDEX(MASTER!$B:$B,MATCH(M69,MASTER!$A:$A,0))," ")</f>
        <v> </v>
      </c>
      <c r="Y69" s="65" t="str">
        <f ca="1" t="array" ref="Y69">IFERROR(INDEX(MASTER!$B:$B,MATCH(N69,MASTER!$A:$A,0))," ")</f>
        <v> </v>
      </c>
      <c r="Z69" s="65" t="str">
        <f ca="1" t="array" ref="Z69">IFERROR(INDEX(MASTER!$B:$B,MATCH(O69,MASTER!$A:$A,0))," ")</f>
        <v> </v>
      </c>
      <c r="AA69" s="65" t="str">
        <f ca="1" t="array" ref="AA69">IFERROR(INDEX(MASTER!$B:$B,MATCH(P69,MASTER!$A:$A,0))," ")</f>
        <v> </v>
      </c>
      <c r="AB69" s="65" t="str">
        <f ca="1" t="array" ref="AB69">IFERROR(INDEX(MASTER!$B:$B,MATCH(Q69,MASTER!$A:$A,0))," ")</f>
        <v> </v>
      </c>
      <c r="AC69" s="65" t="str">
        <f ca="1" t="array" ref="AC69">IFERROR(INDEX(MASTER!$B:$B,MATCH(R69,MASTER!$A:$A,0))," ")</f>
        <v> </v>
      </c>
      <c r="AD69" s="65" t="str">
        <f t="array" ref="AD69">IFERROR(INDEX(MASTER!$B:$B,MATCH(S69,MASTER!$A:$A,0))," ")</f>
        <v> </v>
      </c>
      <c r="AE69" s="65" t="str">
        <f t="array" ref="AE69">IFERROR(INDEX(MASTER!$B:$B,MATCH(T69,MASTER!$A:$A,0))," ")</f>
        <v> </v>
      </c>
      <c r="AF69" s="65">
        <f ca="1" t="shared" si="13"/>
        <v>13</v>
      </c>
      <c r="AG69" s="65" t="str">
        <f ca="1" t="shared" si="14"/>
        <v>2023 03</v>
      </c>
      <c r="AH69" s="65" t="str">
        <f ca="1" t="shared" si="15"/>
        <v> </v>
      </c>
      <c r="AI69" s="65" t="str">
        <f ca="1" t="shared" si="16"/>
        <v/>
      </c>
    </row>
    <row r="70" customHeight="1" spans="1:35">
      <c r="A70" s="80">
        <f ca="1">INDIRECT(ADDRESS(2+QUOTIENT(ROW()-2,COUNTA('Form Responses 1'!$1:$1)-4),1,,TRUE,"Form Responses 1"))</f>
        <v>45012.5081442593</v>
      </c>
      <c r="B70" s="65" t="str">
        <f ca="1">INDIRECT(ADDRESS(2+QUOTIENT(ROW()-2,COUNTA('Form Responses 1'!$1:$1)-4),2,,TRUE,"Form Responses 1"))</f>
        <v>bobdaulay@gmail.com</v>
      </c>
      <c r="C70" s="65" t="str">
        <f ca="1">INDIRECT(ADDRESS(2+QUOTIENT(ROW()-2,COUNTA('Form Responses 1'!$1:$1)-4),3,,TRUE,"Form Responses 1"))</f>
        <v>Bobby Wijaya Daulay </v>
      </c>
      <c r="D70" s="81">
        <f ca="1">INDIRECT(ADDRESS(2+QUOTIENT(ROW()-2,COUNTA('Form Responses 1'!$1:$1)-4),4,,TRUE,"Form Responses 1"))</f>
        <v>45012</v>
      </c>
      <c r="E70" s="82">
        <f ca="1" t="shared" si="0"/>
        <v>1</v>
      </c>
      <c r="F70" s="65" t="str">
        <f ca="1">IF(ISBLANK(A70)," ",INDIRECT(ADDRESS(1,5+MOD(ROW()-2,COUNTA('Form Responses 1'!$1:$1)-4),,TRUE,"Form Responses 1")))</f>
        <v>Lantai 17 [Ruang Kerja]</v>
      </c>
      <c r="G70" s="65" t="str">
        <f ca="1">IF(ISBLANK(A70)," ",INDIRECT(ADDRESS(MATCH(A70,'Form Responses 1'!A:A,0),5+MOD(ROW()-2,COUNTA('Form Responses 1'!$1:$1)-4),,TRUE,"Form Responses 1")))</f>
        <v>BAIK</v>
      </c>
      <c r="H70" s="83" t="str">
        <f ca="1" t="shared" si="1"/>
        <v>Lantai 17</v>
      </c>
      <c r="I70" s="83" t="str">
        <f ca="1" t="shared" si="76"/>
        <v>Ruang Kerja</v>
      </c>
      <c r="J70" s="83" t="str">
        <f ca="1" t="shared" si="2"/>
        <v>CLEANING SERVICE</v>
      </c>
      <c r="K70" s="83">
        <f ca="1" t="array" ref="K70">IFERROR(INDEX(MASTER!B:B,MATCH(G70,MASTER!A:A,0))/100," ")</f>
        <v>0.95</v>
      </c>
      <c r="L70" s="65">
        <f ca="1" t="shared" si="3"/>
        <v>13</v>
      </c>
      <c r="M70" s="65" t="str">
        <f ca="1" t="shared" si="4"/>
        <v>2023 - WEEK 13</v>
      </c>
      <c r="N70" s="65" t="str">
        <f ca="1" t="shared" si="5"/>
        <v>2023 - MONTH 03</v>
      </c>
      <c r="O70" s="83">
        <f ca="1" t="shared" ref="O70:P70" si="80">IFERROR(AVERAGEIF(M:M,M70,$K:$K)," ")</f>
        <v>0.950202702702695</v>
      </c>
      <c r="P70" s="83">
        <f ca="1" t="shared" si="80"/>
        <v>0.950202702702695</v>
      </c>
      <c r="Q70" s="65" t="str">
        <f ca="1">IF(ISBLANK(A70)," ",IF(O70&gt;MASTER!$B$3/100,"SB",IF(O70&gt;MASTER!$B$4/100,"B",IF(O70&gt;MASTER!$B$5/100,"C","K"))))</f>
        <v>SB</v>
      </c>
      <c r="R70" s="65" t="str">
        <f ca="1">IF(ISBLANK(B70)," ",IF(P70&gt;MASTER!$B$3/100,"SB",IF(P70&gt;MASTER!$B$4/100,"B",IF(P70&gt;MASTER!$B$5/100,"C","K"))))</f>
        <v>SB</v>
      </c>
      <c r="U70" s="65" t="str">
        <f ca="1" t="array" ref="U70">IFERROR(INDEX(MASTER!$B:$B,MATCH(F70,MASTER!$A:$A,0))," ")</f>
        <v> </v>
      </c>
      <c r="W70" s="65" t="str">
        <f ca="1" t="array" ref="W70">IFERROR(INDEX(MASTER!$B:$B,MATCH(K70,MASTER!$A:$A,0))," ")</f>
        <v> </v>
      </c>
      <c r="X70" s="65" t="str">
        <f ca="1" t="array" ref="X70">IFERROR(INDEX(MASTER!$B:$B,MATCH(M70,MASTER!$A:$A,0))," ")</f>
        <v> </v>
      </c>
      <c r="Y70" s="65" t="str">
        <f ca="1" t="array" ref="Y70">IFERROR(INDEX(MASTER!$B:$B,MATCH(N70,MASTER!$A:$A,0))," ")</f>
        <v> </v>
      </c>
      <c r="Z70" s="65" t="str">
        <f ca="1" t="array" ref="Z70">IFERROR(INDEX(MASTER!$B:$B,MATCH(O70,MASTER!$A:$A,0))," ")</f>
        <v> </v>
      </c>
      <c r="AA70" s="65" t="str">
        <f ca="1" t="array" ref="AA70">IFERROR(INDEX(MASTER!$B:$B,MATCH(P70,MASTER!$A:$A,0))," ")</f>
        <v> </v>
      </c>
      <c r="AB70" s="65" t="str">
        <f ca="1" t="array" ref="AB70">IFERROR(INDEX(MASTER!$B:$B,MATCH(Q70,MASTER!$A:$A,0))," ")</f>
        <v> </v>
      </c>
      <c r="AC70" s="65" t="str">
        <f ca="1" t="array" ref="AC70">IFERROR(INDEX(MASTER!$B:$B,MATCH(R70,MASTER!$A:$A,0))," ")</f>
        <v> </v>
      </c>
      <c r="AD70" s="65" t="str">
        <f t="array" ref="AD70">IFERROR(INDEX(MASTER!$B:$B,MATCH(S70,MASTER!$A:$A,0))," ")</f>
        <v> </v>
      </c>
      <c r="AE70" s="65" t="str">
        <f t="array" ref="AE70">IFERROR(INDEX(MASTER!$B:$B,MATCH(T70,MASTER!$A:$A,0))," ")</f>
        <v> </v>
      </c>
      <c r="AF70" s="65">
        <f ca="1" t="shared" si="13"/>
        <v>13</v>
      </c>
      <c r="AG70" s="65" t="str">
        <f ca="1" t="shared" si="14"/>
        <v>2023 03</v>
      </c>
      <c r="AH70" s="65" t="str">
        <f ca="1" t="shared" si="15"/>
        <v> </v>
      </c>
      <c r="AI70" s="65" t="str">
        <f ca="1" t="shared" si="16"/>
        <v/>
      </c>
    </row>
    <row r="71" customHeight="1" spans="1:35">
      <c r="A71" s="80">
        <f ca="1">INDIRECT(ADDRESS(2+QUOTIENT(ROW()-2,COUNTA('Form Responses 1'!$1:$1)-4),1,,TRUE,"Form Responses 1"))</f>
        <v>45012.5081442593</v>
      </c>
      <c r="B71" s="65" t="str">
        <f ca="1">INDIRECT(ADDRESS(2+QUOTIENT(ROW()-2,COUNTA('Form Responses 1'!$1:$1)-4),2,,TRUE,"Form Responses 1"))</f>
        <v>bobdaulay@gmail.com</v>
      </c>
      <c r="C71" s="65" t="str">
        <f ca="1">INDIRECT(ADDRESS(2+QUOTIENT(ROW()-2,COUNTA('Form Responses 1'!$1:$1)-4),3,,TRUE,"Form Responses 1"))</f>
        <v>Bobby Wijaya Daulay </v>
      </c>
      <c r="D71" s="81">
        <f ca="1">INDIRECT(ADDRESS(2+QUOTIENT(ROW()-2,COUNTA('Form Responses 1'!$1:$1)-4),4,,TRUE,"Form Responses 1"))</f>
        <v>45012</v>
      </c>
      <c r="E71" s="82">
        <f ca="1" t="shared" si="0"/>
        <v>1</v>
      </c>
      <c r="F71" s="65" t="str">
        <f ca="1">IF(ISBLANK(A71)," ",INDIRECT(ADDRESS(1,5+MOD(ROW()-2,COUNTA('Form Responses 1'!$1:$1)-4),,TRUE,"Form Responses 1")))</f>
        <v>Lantai 17 [Koridor]</v>
      </c>
      <c r="G71" s="65" t="str">
        <f ca="1">IF(ISBLANK(A71)," ",INDIRECT(ADDRESS(MATCH(A71,'Form Responses 1'!A:A,0),5+MOD(ROW()-2,COUNTA('Form Responses 1'!$1:$1)-4),,TRUE,"Form Responses 1")))</f>
        <v>BAIK</v>
      </c>
      <c r="H71" s="83" t="str">
        <f ca="1" t="shared" si="1"/>
        <v>Lantai 17</v>
      </c>
      <c r="I71" s="83" t="str">
        <f ca="1" t="shared" si="76"/>
        <v>Koridor</v>
      </c>
      <c r="J71" s="83" t="str">
        <f ca="1" t="shared" si="2"/>
        <v>CLEANING SERVICE</v>
      </c>
      <c r="K71" s="83">
        <f ca="1" t="array" ref="K71">IFERROR(INDEX(MASTER!B:B,MATCH(G71,MASTER!A:A,0))/100," ")</f>
        <v>0.95</v>
      </c>
      <c r="L71" s="65">
        <f ca="1" t="shared" si="3"/>
        <v>13</v>
      </c>
      <c r="M71" s="65" t="str">
        <f ca="1" t="shared" si="4"/>
        <v>2023 - WEEK 13</v>
      </c>
      <c r="N71" s="65" t="str">
        <f ca="1" t="shared" si="5"/>
        <v>2023 - MONTH 03</v>
      </c>
      <c r="O71" s="83">
        <f ca="1" t="shared" ref="O71:P71" si="81">IFERROR(AVERAGEIF(M:M,M71,$K:$K)," ")</f>
        <v>0.950202702702695</v>
      </c>
      <c r="P71" s="83">
        <f ca="1" t="shared" si="81"/>
        <v>0.950202702702695</v>
      </c>
      <c r="Q71" s="65" t="str">
        <f ca="1">IF(ISBLANK(A71)," ",IF(O71&gt;MASTER!$B$3/100,"SB",IF(O71&gt;MASTER!$B$4/100,"B",IF(O71&gt;MASTER!$B$5/100,"C","K"))))</f>
        <v>SB</v>
      </c>
      <c r="R71" s="65" t="str">
        <f ca="1">IF(ISBLANK(B71)," ",IF(P71&gt;MASTER!$B$3/100,"SB",IF(P71&gt;MASTER!$B$4/100,"B",IF(P71&gt;MASTER!$B$5/100,"C","K"))))</f>
        <v>SB</v>
      </c>
      <c r="U71" s="65" t="str">
        <f ca="1" t="array" ref="U71">IFERROR(INDEX(MASTER!$B:$B,MATCH(F71,MASTER!$A:$A,0))," ")</f>
        <v> </v>
      </c>
      <c r="W71" s="65" t="str">
        <f ca="1" t="array" ref="W71">IFERROR(INDEX(MASTER!$B:$B,MATCH(K71,MASTER!$A:$A,0))," ")</f>
        <v> </v>
      </c>
      <c r="X71" s="65" t="str">
        <f ca="1" t="array" ref="X71">IFERROR(INDEX(MASTER!$B:$B,MATCH(M71,MASTER!$A:$A,0))," ")</f>
        <v> </v>
      </c>
      <c r="Y71" s="65" t="str">
        <f ca="1" t="array" ref="Y71">IFERROR(INDEX(MASTER!$B:$B,MATCH(N71,MASTER!$A:$A,0))," ")</f>
        <v> </v>
      </c>
      <c r="Z71" s="65" t="str">
        <f ca="1" t="array" ref="Z71">IFERROR(INDEX(MASTER!$B:$B,MATCH(O71,MASTER!$A:$A,0))," ")</f>
        <v> </v>
      </c>
      <c r="AA71" s="65" t="str">
        <f ca="1" t="array" ref="AA71">IFERROR(INDEX(MASTER!$B:$B,MATCH(P71,MASTER!$A:$A,0))," ")</f>
        <v> </v>
      </c>
      <c r="AB71" s="65" t="str">
        <f ca="1" t="array" ref="AB71">IFERROR(INDEX(MASTER!$B:$B,MATCH(Q71,MASTER!$A:$A,0))," ")</f>
        <v> </v>
      </c>
      <c r="AC71" s="65" t="str">
        <f ca="1" t="array" ref="AC71">IFERROR(INDEX(MASTER!$B:$B,MATCH(R71,MASTER!$A:$A,0))," ")</f>
        <v> </v>
      </c>
      <c r="AD71" s="65" t="str">
        <f t="array" ref="AD71">IFERROR(INDEX(MASTER!$B:$B,MATCH(S71,MASTER!$A:$A,0))," ")</f>
        <v> </v>
      </c>
      <c r="AE71" s="65" t="str">
        <f t="array" ref="AE71">IFERROR(INDEX(MASTER!$B:$B,MATCH(T71,MASTER!$A:$A,0))," ")</f>
        <v> </v>
      </c>
      <c r="AF71" s="65">
        <f ca="1" t="shared" si="13"/>
        <v>13</v>
      </c>
      <c r="AG71" s="65" t="str">
        <f ca="1" t="shared" si="14"/>
        <v>2023 03</v>
      </c>
      <c r="AH71" s="65" t="str">
        <f ca="1" t="shared" si="15"/>
        <v> </v>
      </c>
      <c r="AI71" s="65" t="str">
        <f ca="1" t="shared" si="16"/>
        <v/>
      </c>
    </row>
    <row r="72" customHeight="1" spans="1:35">
      <c r="A72" s="80">
        <f ca="1">INDIRECT(ADDRESS(2+QUOTIENT(ROW()-2,COUNTA('Form Responses 1'!$1:$1)-4),1,,TRUE,"Form Responses 1"))</f>
        <v>45012.5081442593</v>
      </c>
      <c r="B72" s="65" t="str">
        <f ca="1">INDIRECT(ADDRESS(2+QUOTIENT(ROW()-2,COUNTA('Form Responses 1'!$1:$1)-4),2,,TRUE,"Form Responses 1"))</f>
        <v>bobdaulay@gmail.com</v>
      </c>
      <c r="C72" s="65" t="str">
        <f ca="1">INDIRECT(ADDRESS(2+QUOTIENT(ROW()-2,COUNTA('Form Responses 1'!$1:$1)-4),3,,TRUE,"Form Responses 1"))</f>
        <v>Bobby Wijaya Daulay </v>
      </c>
      <c r="D72" s="81">
        <f ca="1">INDIRECT(ADDRESS(2+QUOTIENT(ROW()-2,COUNTA('Form Responses 1'!$1:$1)-4),4,,TRUE,"Form Responses 1"))</f>
        <v>45012</v>
      </c>
      <c r="E72" s="82">
        <f ca="1" t="shared" si="0"/>
        <v>1</v>
      </c>
      <c r="F72" s="65" t="str">
        <f ca="1">IF(ISBLANK(A72)," ",INDIRECT(ADDRESS(1,5+MOD(ROW()-2,COUNTA('Form Responses 1'!$1:$1)-4),,TRUE,"Form Responses 1")))</f>
        <v>Lantai 17 [Toilet Pria / Wanita]</v>
      </c>
      <c r="G72" s="65" t="str">
        <f ca="1">IF(ISBLANK(A72)," ",INDIRECT(ADDRESS(MATCH(A72,'Form Responses 1'!A:A,0),5+MOD(ROW()-2,COUNTA('Form Responses 1'!$1:$1)-4),,TRUE,"Form Responses 1")))</f>
        <v>BAIK</v>
      </c>
      <c r="H72" s="83" t="str">
        <f ca="1" t="shared" si="1"/>
        <v>Lantai 17</v>
      </c>
      <c r="I72" s="83" t="str">
        <f ca="1" t="shared" si="76"/>
        <v>Toilet Pria / Wanita</v>
      </c>
      <c r="J72" s="83" t="str">
        <f ca="1" t="shared" si="2"/>
        <v>CLEANING SERVICE</v>
      </c>
      <c r="K72" s="83">
        <f ca="1" t="array" ref="K72">IFERROR(INDEX(MASTER!B:B,MATCH(G72,MASTER!A:A,0))/100," ")</f>
        <v>0.95</v>
      </c>
      <c r="L72" s="65">
        <f ca="1" t="shared" si="3"/>
        <v>13</v>
      </c>
      <c r="M72" s="65" t="str">
        <f ca="1" t="shared" si="4"/>
        <v>2023 - WEEK 13</v>
      </c>
      <c r="N72" s="65" t="str">
        <f ca="1" t="shared" si="5"/>
        <v>2023 - MONTH 03</v>
      </c>
      <c r="O72" s="83">
        <f ca="1" t="shared" ref="O72:P72" si="82">IFERROR(AVERAGEIF(M:M,M72,$K:$K)," ")</f>
        <v>0.950202702702695</v>
      </c>
      <c r="P72" s="83">
        <f ca="1" t="shared" si="82"/>
        <v>0.950202702702695</v>
      </c>
      <c r="Q72" s="65" t="str">
        <f ca="1">IF(ISBLANK(A72)," ",IF(O72&gt;MASTER!$B$3/100,"SB",IF(O72&gt;MASTER!$B$4/100,"B",IF(O72&gt;MASTER!$B$5/100,"C","K"))))</f>
        <v>SB</v>
      </c>
      <c r="R72" s="65" t="str">
        <f ca="1">IF(ISBLANK(B72)," ",IF(P72&gt;MASTER!$B$3/100,"SB",IF(P72&gt;MASTER!$B$4/100,"B",IF(P72&gt;MASTER!$B$5/100,"C","K"))))</f>
        <v>SB</v>
      </c>
      <c r="U72" s="65" t="str">
        <f ca="1" t="array" ref="U72">IFERROR(INDEX(MASTER!$B:$B,MATCH(F72,MASTER!$A:$A,0))," ")</f>
        <v> </v>
      </c>
      <c r="W72" s="65" t="str">
        <f ca="1" t="array" ref="W72">IFERROR(INDEX(MASTER!$B:$B,MATCH(K72,MASTER!$A:$A,0))," ")</f>
        <v> </v>
      </c>
      <c r="X72" s="65" t="str">
        <f ca="1" t="array" ref="X72">IFERROR(INDEX(MASTER!$B:$B,MATCH(M72,MASTER!$A:$A,0))," ")</f>
        <v> </v>
      </c>
      <c r="Y72" s="65" t="str">
        <f ca="1" t="array" ref="Y72">IFERROR(INDEX(MASTER!$B:$B,MATCH(N72,MASTER!$A:$A,0))," ")</f>
        <v> </v>
      </c>
      <c r="Z72" s="65" t="str">
        <f ca="1" t="array" ref="Z72">IFERROR(INDEX(MASTER!$B:$B,MATCH(O72,MASTER!$A:$A,0))," ")</f>
        <v> </v>
      </c>
      <c r="AA72" s="65" t="str">
        <f ca="1" t="array" ref="AA72">IFERROR(INDEX(MASTER!$B:$B,MATCH(P72,MASTER!$A:$A,0))," ")</f>
        <v> </v>
      </c>
      <c r="AB72" s="65" t="str">
        <f ca="1" t="array" ref="AB72">IFERROR(INDEX(MASTER!$B:$B,MATCH(Q72,MASTER!$A:$A,0))," ")</f>
        <v> </v>
      </c>
      <c r="AC72" s="65" t="str">
        <f ca="1" t="array" ref="AC72">IFERROR(INDEX(MASTER!$B:$B,MATCH(R72,MASTER!$A:$A,0))," ")</f>
        <v> </v>
      </c>
      <c r="AD72" s="65" t="str">
        <f t="array" ref="AD72">IFERROR(INDEX(MASTER!$B:$B,MATCH(S72,MASTER!$A:$A,0))," ")</f>
        <v> </v>
      </c>
      <c r="AE72" s="65" t="str">
        <f t="array" ref="AE72">IFERROR(INDEX(MASTER!$B:$B,MATCH(T72,MASTER!$A:$A,0))," ")</f>
        <v> </v>
      </c>
      <c r="AF72" s="65">
        <f ca="1" t="shared" si="13"/>
        <v>13</v>
      </c>
      <c r="AG72" s="65" t="str">
        <f ca="1" t="shared" si="14"/>
        <v>2023 03</v>
      </c>
      <c r="AH72" s="65" t="str">
        <f ca="1" t="shared" si="15"/>
        <v> </v>
      </c>
      <c r="AI72" s="65" t="str">
        <f ca="1" t="shared" si="16"/>
        <v/>
      </c>
    </row>
    <row r="73" customHeight="1" spans="1:35">
      <c r="A73" s="80">
        <f ca="1">INDIRECT(ADDRESS(2+QUOTIENT(ROW()-2,COUNTA('Form Responses 1'!$1:$1)-4),1,,TRUE,"Form Responses 1"))</f>
        <v>45012.5081442593</v>
      </c>
      <c r="B73" s="65" t="str">
        <f ca="1">INDIRECT(ADDRESS(2+QUOTIENT(ROW()-2,COUNTA('Form Responses 1'!$1:$1)-4),2,,TRUE,"Form Responses 1"))</f>
        <v>bobdaulay@gmail.com</v>
      </c>
      <c r="C73" s="65" t="str">
        <f ca="1">INDIRECT(ADDRESS(2+QUOTIENT(ROW()-2,COUNTA('Form Responses 1'!$1:$1)-4),3,,TRUE,"Form Responses 1"))</f>
        <v>Bobby Wijaya Daulay </v>
      </c>
      <c r="D73" s="81">
        <f ca="1">INDIRECT(ADDRESS(2+QUOTIENT(ROW()-2,COUNTA('Form Responses 1'!$1:$1)-4),4,,TRUE,"Form Responses 1"))</f>
        <v>45012</v>
      </c>
      <c r="E73" s="82">
        <f ca="1" t="shared" si="0"/>
        <v>1</v>
      </c>
      <c r="F73" s="65" t="str">
        <f ca="1">IF(ISBLANK(A73)," ",INDIRECT(ADDRESS(1,5+MOD(ROW()-2,COUNTA('Form Responses 1'!$1:$1)-4),,TRUE,"Form Responses 1")))</f>
        <v>Lantai 16 [Tangga Exit Barat]</v>
      </c>
      <c r="G73" s="65" t="str">
        <f ca="1">IF(ISBLANK(A73)," ",INDIRECT(ADDRESS(MATCH(A73,'Form Responses 1'!A:A,0),5+MOD(ROW()-2,COUNTA('Form Responses 1'!$1:$1)-4),,TRUE,"Form Responses 1")))</f>
        <v>BAIK</v>
      </c>
      <c r="H73" s="83" t="str">
        <f ca="1" t="shared" si="1"/>
        <v>Lantai 16</v>
      </c>
      <c r="I73" s="83" t="str">
        <f ca="1" t="shared" si="76"/>
        <v>Tangga Exit Barat</v>
      </c>
      <c r="J73" s="83" t="str">
        <f ca="1" t="shared" si="2"/>
        <v>CLEANING SERVICE</v>
      </c>
      <c r="K73" s="83">
        <f ca="1" t="array" ref="K73">IFERROR(INDEX(MASTER!B:B,MATCH(G73,MASTER!A:A,0))/100," ")</f>
        <v>0.95</v>
      </c>
      <c r="L73" s="65">
        <f ca="1" t="shared" si="3"/>
        <v>13</v>
      </c>
      <c r="M73" s="65" t="str">
        <f ca="1" t="shared" si="4"/>
        <v>2023 - WEEK 13</v>
      </c>
      <c r="N73" s="65" t="str">
        <f ca="1" t="shared" si="5"/>
        <v>2023 - MONTH 03</v>
      </c>
      <c r="O73" s="83">
        <f ca="1" t="shared" ref="O73:P73" si="83">IFERROR(AVERAGEIF(M:M,M73,$K:$K)," ")</f>
        <v>0.950202702702695</v>
      </c>
      <c r="P73" s="83">
        <f ca="1" t="shared" si="83"/>
        <v>0.950202702702695</v>
      </c>
      <c r="Q73" s="65" t="str">
        <f ca="1">IF(ISBLANK(A73)," ",IF(O73&gt;MASTER!$B$3/100,"SB",IF(O73&gt;MASTER!$B$4/100,"B",IF(O73&gt;MASTER!$B$5/100,"C","K"))))</f>
        <v>SB</v>
      </c>
      <c r="R73" s="65" t="str">
        <f ca="1">IF(ISBLANK(B73)," ",IF(P73&gt;MASTER!$B$3/100,"SB",IF(P73&gt;MASTER!$B$4/100,"B",IF(P73&gt;MASTER!$B$5/100,"C","K"))))</f>
        <v>SB</v>
      </c>
      <c r="U73" s="65" t="str">
        <f ca="1" t="array" ref="U73">IFERROR(INDEX(MASTER!$B:$B,MATCH(F73,MASTER!$A:$A,0))," ")</f>
        <v> </v>
      </c>
      <c r="W73" s="65" t="str">
        <f ca="1" t="array" ref="W73">IFERROR(INDEX(MASTER!$B:$B,MATCH(K73,MASTER!$A:$A,0))," ")</f>
        <v> </v>
      </c>
      <c r="X73" s="65" t="str">
        <f ca="1" t="array" ref="X73">IFERROR(INDEX(MASTER!$B:$B,MATCH(M73,MASTER!$A:$A,0))," ")</f>
        <v> </v>
      </c>
      <c r="Y73" s="65" t="str">
        <f ca="1" t="array" ref="Y73">IFERROR(INDEX(MASTER!$B:$B,MATCH(N73,MASTER!$A:$A,0))," ")</f>
        <v> </v>
      </c>
      <c r="Z73" s="65" t="str">
        <f ca="1" t="array" ref="Z73">IFERROR(INDEX(MASTER!$B:$B,MATCH(O73,MASTER!$A:$A,0))," ")</f>
        <v> </v>
      </c>
      <c r="AA73" s="65" t="str">
        <f ca="1" t="array" ref="AA73">IFERROR(INDEX(MASTER!$B:$B,MATCH(P73,MASTER!$A:$A,0))," ")</f>
        <v> </v>
      </c>
      <c r="AB73" s="65" t="str">
        <f ca="1" t="array" ref="AB73">IFERROR(INDEX(MASTER!$B:$B,MATCH(Q73,MASTER!$A:$A,0))," ")</f>
        <v> </v>
      </c>
      <c r="AC73" s="65" t="str">
        <f ca="1" t="array" ref="AC73">IFERROR(INDEX(MASTER!$B:$B,MATCH(R73,MASTER!$A:$A,0))," ")</f>
        <v> </v>
      </c>
      <c r="AD73" s="65" t="str">
        <f t="array" ref="AD73">IFERROR(INDEX(MASTER!$B:$B,MATCH(S73,MASTER!$A:$A,0))," ")</f>
        <v> </v>
      </c>
      <c r="AE73" s="65" t="str">
        <f t="array" ref="AE73">IFERROR(INDEX(MASTER!$B:$B,MATCH(T73,MASTER!$A:$A,0))," ")</f>
        <v> </v>
      </c>
      <c r="AF73" s="65">
        <f ca="1" t="shared" si="13"/>
        <v>13</v>
      </c>
      <c r="AG73" s="65" t="str">
        <f ca="1" t="shared" si="14"/>
        <v>2023 03</v>
      </c>
      <c r="AH73" s="65" t="str">
        <f ca="1" t="shared" si="15"/>
        <v> </v>
      </c>
      <c r="AI73" s="65" t="str">
        <f ca="1" t="shared" si="16"/>
        <v/>
      </c>
    </row>
    <row r="74" customHeight="1" spans="1:35">
      <c r="A74" s="80">
        <f ca="1">INDIRECT(ADDRESS(2+QUOTIENT(ROW()-2,COUNTA('Form Responses 1'!$1:$1)-4),1,,TRUE,"Form Responses 1"))</f>
        <v>45012.5081442593</v>
      </c>
      <c r="B74" s="65" t="str">
        <f ca="1">INDIRECT(ADDRESS(2+QUOTIENT(ROW()-2,COUNTA('Form Responses 1'!$1:$1)-4),2,,TRUE,"Form Responses 1"))</f>
        <v>bobdaulay@gmail.com</v>
      </c>
      <c r="C74" s="65" t="str">
        <f ca="1">INDIRECT(ADDRESS(2+QUOTIENT(ROW()-2,COUNTA('Form Responses 1'!$1:$1)-4),3,,TRUE,"Form Responses 1"))</f>
        <v>Bobby Wijaya Daulay </v>
      </c>
      <c r="D74" s="81">
        <f ca="1">INDIRECT(ADDRESS(2+QUOTIENT(ROW()-2,COUNTA('Form Responses 1'!$1:$1)-4),4,,TRUE,"Form Responses 1"))</f>
        <v>45012</v>
      </c>
      <c r="E74" s="82">
        <f ca="1" t="shared" si="0"/>
        <v>1</v>
      </c>
      <c r="F74" s="65" t="str">
        <f ca="1">IF(ISBLANK(A74)," ",INDIRECT(ADDRESS(1,5+MOD(ROW()-2,COUNTA('Form Responses 1'!$1:$1)-4),,TRUE,"Form Responses 1")))</f>
        <v>Lantai 16 [ &amp; Timur]</v>
      </c>
      <c r="G74" s="65" t="str">
        <f ca="1">IF(ISBLANK(A74)," ",INDIRECT(ADDRESS(MATCH(A74,'Form Responses 1'!A:A,0),5+MOD(ROW()-2,COUNTA('Form Responses 1'!$1:$1)-4),,TRUE,"Form Responses 1")))</f>
        <v>BAIK</v>
      </c>
      <c r="H74" s="83" t="str">
        <f ca="1" t="shared" si="1"/>
        <v>Lantai 16</v>
      </c>
      <c r="I74" s="83" t="str">
        <f ca="1" t="shared" si="76"/>
        <v> &amp; Timur</v>
      </c>
      <c r="J74" s="83" t="str">
        <f ca="1" t="shared" si="2"/>
        <v>CLEANING SERVICE</v>
      </c>
      <c r="K74" s="83">
        <f ca="1" t="array" ref="K74">IFERROR(INDEX(MASTER!B:B,MATCH(G74,MASTER!A:A,0))/100," ")</f>
        <v>0.95</v>
      </c>
      <c r="L74" s="65">
        <f ca="1" t="shared" si="3"/>
        <v>13</v>
      </c>
      <c r="M74" s="65" t="str">
        <f ca="1" t="shared" si="4"/>
        <v>2023 - WEEK 13</v>
      </c>
      <c r="N74" s="65" t="str">
        <f ca="1" t="shared" si="5"/>
        <v>2023 - MONTH 03</v>
      </c>
      <c r="O74" s="83">
        <f ca="1" t="shared" ref="O74:P74" si="84">IFERROR(AVERAGEIF(M:M,M74,$K:$K)," ")</f>
        <v>0.950202702702695</v>
      </c>
      <c r="P74" s="83">
        <f ca="1" t="shared" si="84"/>
        <v>0.950202702702695</v>
      </c>
      <c r="Q74" s="65" t="str">
        <f ca="1">IF(ISBLANK(A74)," ",IF(O74&gt;MASTER!$B$3/100,"SB",IF(O74&gt;MASTER!$B$4/100,"B",IF(O74&gt;MASTER!$B$5/100,"C","K"))))</f>
        <v>SB</v>
      </c>
      <c r="R74" s="65" t="str">
        <f ca="1">IF(ISBLANK(B74)," ",IF(P74&gt;MASTER!$B$3/100,"SB",IF(P74&gt;MASTER!$B$4/100,"B",IF(P74&gt;MASTER!$B$5/100,"C","K"))))</f>
        <v>SB</v>
      </c>
      <c r="U74" s="65" t="str">
        <f ca="1" t="array" ref="U74">IFERROR(INDEX(MASTER!$B:$B,MATCH(F74,MASTER!$A:$A,0))," ")</f>
        <v> </v>
      </c>
      <c r="W74" s="65" t="str">
        <f ca="1" t="array" ref="W74">IFERROR(INDEX(MASTER!$B:$B,MATCH(K74,MASTER!$A:$A,0))," ")</f>
        <v> </v>
      </c>
      <c r="X74" s="65" t="str">
        <f ca="1" t="array" ref="X74">IFERROR(INDEX(MASTER!$B:$B,MATCH(M74,MASTER!$A:$A,0))," ")</f>
        <v> </v>
      </c>
      <c r="Y74" s="65" t="str">
        <f ca="1" t="array" ref="Y74">IFERROR(INDEX(MASTER!$B:$B,MATCH(N74,MASTER!$A:$A,0))," ")</f>
        <v> </v>
      </c>
      <c r="Z74" s="65" t="str">
        <f ca="1" t="array" ref="Z74">IFERROR(INDEX(MASTER!$B:$B,MATCH(O74,MASTER!$A:$A,0))," ")</f>
        <v> </v>
      </c>
      <c r="AA74" s="65" t="str">
        <f ca="1" t="array" ref="AA74">IFERROR(INDEX(MASTER!$B:$B,MATCH(P74,MASTER!$A:$A,0))," ")</f>
        <v> </v>
      </c>
      <c r="AB74" s="65" t="str">
        <f ca="1" t="array" ref="AB74">IFERROR(INDEX(MASTER!$B:$B,MATCH(Q74,MASTER!$A:$A,0))," ")</f>
        <v> </v>
      </c>
      <c r="AC74" s="65" t="str">
        <f ca="1" t="array" ref="AC74">IFERROR(INDEX(MASTER!$B:$B,MATCH(R74,MASTER!$A:$A,0))," ")</f>
        <v> </v>
      </c>
      <c r="AD74" s="65" t="str">
        <f t="array" ref="AD74">IFERROR(INDEX(MASTER!$B:$B,MATCH(S74,MASTER!$A:$A,0))," ")</f>
        <v> </v>
      </c>
      <c r="AE74" s="65" t="str">
        <f t="array" ref="AE74">IFERROR(INDEX(MASTER!$B:$B,MATCH(T74,MASTER!$A:$A,0))," ")</f>
        <v> </v>
      </c>
      <c r="AF74" s="65">
        <f ca="1" t="shared" si="13"/>
        <v>13</v>
      </c>
      <c r="AG74" s="65" t="str">
        <f ca="1" t="shared" si="14"/>
        <v>2023 03</v>
      </c>
      <c r="AH74" s="65" t="str">
        <f ca="1" t="shared" si="15"/>
        <v> </v>
      </c>
      <c r="AI74" s="65" t="str">
        <f ca="1" t="shared" si="16"/>
        <v/>
      </c>
    </row>
    <row r="75" customHeight="1" spans="1:35">
      <c r="A75" s="80">
        <f ca="1">INDIRECT(ADDRESS(2+QUOTIENT(ROW()-2,COUNTA('Form Responses 1'!$1:$1)-4),1,,TRUE,"Form Responses 1"))</f>
        <v>45012.5081442593</v>
      </c>
      <c r="B75" s="65" t="str">
        <f ca="1">INDIRECT(ADDRESS(2+QUOTIENT(ROW()-2,COUNTA('Form Responses 1'!$1:$1)-4),2,,TRUE,"Form Responses 1"))</f>
        <v>bobdaulay@gmail.com</v>
      </c>
      <c r="C75" s="65" t="str">
        <f ca="1">INDIRECT(ADDRESS(2+QUOTIENT(ROW()-2,COUNTA('Form Responses 1'!$1:$1)-4),3,,TRUE,"Form Responses 1"))</f>
        <v>Bobby Wijaya Daulay </v>
      </c>
      <c r="D75" s="81">
        <f ca="1">INDIRECT(ADDRESS(2+QUOTIENT(ROW()-2,COUNTA('Form Responses 1'!$1:$1)-4),4,,TRUE,"Form Responses 1"))</f>
        <v>45012</v>
      </c>
      <c r="E75" s="82">
        <f ca="1" t="shared" si="0"/>
        <v>1</v>
      </c>
      <c r="F75" s="65" t="str">
        <f ca="1">IF(ISBLANK(A75)," ",INDIRECT(ADDRESS(1,5+MOD(ROW()-2,COUNTA('Form Responses 1'!$1:$1)-4),,TRUE,"Form Responses 1")))</f>
        <v>Lantai 16 [Mushola]</v>
      </c>
      <c r="G75" s="65" t="str">
        <f ca="1">IF(ISBLANK(A75)," ",INDIRECT(ADDRESS(MATCH(A75,'Form Responses 1'!A:A,0),5+MOD(ROW()-2,COUNTA('Form Responses 1'!$1:$1)-4),,TRUE,"Form Responses 1")))</f>
        <v>BAIK</v>
      </c>
      <c r="H75" s="83" t="str">
        <f ca="1" t="shared" si="1"/>
        <v>Lantai 16</v>
      </c>
      <c r="I75" s="83" t="str">
        <f ca="1" t="shared" si="76"/>
        <v>Mushola</v>
      </c>
      <c r="J75" s="83" t="str">
        <f ca="1" t="shared" si="2"/>
        <v>CLEANING SERVICE</v>
      </c>
      <c r="K75" s="83">
        <f ca="1" t="array" ref="K75">IFERROR(INDEX(MASTER!B:B,MATCH(G75,MASTER!A:A,0))/100," ")</f>
        <v>0.95</v>
      </c>
      <c r="L75" s="65">
        <f ca="1" t="shared" si="3"/>
        <v>13</v>
      </c>
      <c r="M75" s="65" t="str">
        <f ca="1" t="shared" si="4"/>
        <v>2023 - WEEK 13</v>
      </c>
      <c r="N75" s="65" t="str">
        <f ca="1" t="shared" si="5"/>
        <v>2023 - MONTH 03</v>
      </c>
      <c r="O75" s="83">
        <f ca="1" t="shared" ref="O75:P75" si="85">IFERROR(AVERAGEIF(M:M,M75,$K:$K)," ")</f>
        <v>0.950202702702695</v>
      </c>
      <c r="P75" s="83">
        <f ca="1" t="shared" si="85"/>
        <v>0.950202702702695</v>
      </c>
      <c r="Q75" s="65" t="str">
        <f ca="1">IF(ISBLANK(A75)," ",IF(O75&gt;MASTER!$B$3/100,"SB",IF(O75&gt;MASTER!$B$4/100,"B",IF(O75&gt;MASTER!$B$5/100,"C","K"))))</f>
        <v>SB</v>
      </c>
      <c r="R75" s="65" t="str">
        <f ca="1">IF(ISBLANK(B75)," ",IF(P75&gt;MASTER!$B$3/100,"SB",IF(P75&gt;MASTER!$B$4/100,"B",IF(P75&gt;MASTER!$B$5/100,"C","K"))))</f>
        <v>SB</v>
      </c>
      <c r="U75" s="65" t="str">
        <f ca="1" t="array" ref="U75">IFERROR(INDEX(MASTER!$B:$B,MATCH(F75,MASTER!$A:$A,0))," ")</f>
        <v> </v>
      </c>
      <c r="W75" s="65" t="str">
        <f ca="1" t="array" ref="W75">IFERROR(INDEX(MASTER!$B:$B,MATCH(K75,MASTER!$A:$A,0))," ")</f>
        <v> </v>
      </c>
      <c r="X75" s="65" t="str">
        <f ca="1" t="array" ref="X75">IFERROR(INDEX(MASTER!$B:$B,MATCH(M75,MASTER!$A:$A,0))," ")</f>
        <v> </v>
      </c>
      <c r="Y75" s="65" t="str">
        <f ca="1" t="array" ref="Y75">IFERROR(INDEX(MASTER!$B:$B,MATCH(N75,MASTER!$A:$A,0))," ")</f>
        <v> </v>
      </c>
      <c r="Z75" s="65" t="str">
        <f ca="1" t="array" ref="Z75">IFERROR(INDEX(MASTER!$B:$B,MATCH(O75,MASTER!$A:$A,0))," ")</f>
        <v> </v>
      </c>
      <c r="AA75" s="65" t="str">
        <f ca="1" t="array" ref="AA75">IFERROR(INDEX(MASTER!$B:$B,MATCH(P75,MASTER!$A:$A,0))," ")</f>
        <v> </v>
      </c>
      <c r="AB75" s="65" t="str">
        <f ca="1" t="array" ref="AB75">IFERROR(INDEX(MASTER!$B:$B,MATCH(Q75,MASTER!$A:$A,0))," ")</f>
        <v> </v>
      </c>
      <c r="AC75" s="65" t="str">
        <f ca="1" t="array" ref="AC75">IFERROR(INDEX(MASTER!$B:$B,MATCH(R75,MASTER!$A:$A,0))," ")</f>
        <v> </v>
      </c>
      <c r="AD75" s="65" t="str">
        <f t="array" ref="AD75">IFERROR(INDEX(MASTER!$B:$B,MATCH(S75,MASTER!$A:$A,0))," ")</f>
        <v> </v>
      </c>
      <c r="AE75" s="65" t="str">
        <f t="array" ref="AE75">IFERROR(INDEX(MASTER!$B:$B,MATCH(T75,MASTER!$A:$A,0))," ")</f>
        <v> </v>
      </c>
      <c r="AF75" s="65">
        <f ca="1" t="shared" si="13"/>
        <v>13</v>
      </c>
      <c r="AG75" s="65" t="str">
        <f ca="1" t="shared" si="14"/>
        <v>2023 03</v>
      </c>
      <c r="AH75" s="65" t="str">
        <f ca="1" t="shared" si="15"/>
        <v> </v>
      </c>
      <c r="AI75" s="65" t="str">
        <f ca="1" t="shared" si="16"/>
        <v/>
      </c>
    </row>
    <row r="76" customHeight="1" spans="1:35">
      <c r="A76" s="80">
        <f ca="1">INDIRECT(ADDRESS(2+QUOTIENT(ROW()-2,COUNTA('Form Responses 1'!$1:$1)-4),1,,TRUE,"Form Responses 1"))</f>
        <v>45012.5081442593</v>
      </c>
      <c r="B76" s="65" t="str">
        <f ca="1">INDIRECT(ADDRESS(2+QUOTIENT(ROW()-2,COUNTA('Form Responses 1'!$1:$1)-4),2,,TRUE,"Form Responses 1"))</f>
        <v>bobdaulay@gmail.com</v>
      </c>
      <c r="C76" s="65" t="str">
        <f ca="1">INDIRECT(ADDRESS(2+QUOTIENT(ROW()-2,COUNTA('Form Responses 1'!$1:$1)-4),3,,TRUE,"Form Responses 1"))</f>
        <v>Bobby Wijaya Daulay </v>
      </c>
      <c r="D76" s="81">
        <f ca="1">INDIRECT(ADDRESS(2+QUOTIENT(ROW()-2,COUNTA('Form Responses 1'!$1:$1)-4),4,,TRUE,"Form Responses 1"))</f>
        <v>45012</v>
      </c>
      <c r="E76" s="82">
        <f ca="1" t="shared" si="0"/>
        <v>1</v>
      </c>
      <c r="F76" s="65" t="str">
        <f ca="1">IF(ISBLANK(A76)," ",INDIRECT(ADDRESS(1,5+MOD(ROW()-2,COUNTA('Form Responses 1'!$1:$1)-4),,TRUE,"Form Responses 1")))</f>
        <v>Lantai 16 [Pantry]</v>
      </c>
      <c r="G76" s="65" t="str">
        <f ca="1">IF(ISBLANK(A76)," ",INDIRECT(ADDRESS(MATCH(A76,'Form Responses 1'!A:A,0),5+MOD(ROW()-2,COUNTA('Form Responses 1'!$1:$1)-4),,TRUE,"Form Responses 1")))</f>
        <v>BAIK</v>
      </c>
      <c r="H76" s="83" t="str">
        <f ca="1" t="shared" si="1"/>
        <v>Lantai 16</v>
      </c>
      <c r="I76" s="83" t="str">
        <f ca="1" t="shared" si="76"/>
        <v>Pantry</v>
      </c>
      <c r="J76" s="83" t="str">
        <f ca="1" t="shared" si="2"/>
        <v>CLEANING SERVICE</v>
      </c>
      <c r="K76" s="83">
        <f ca="1" t="array" ref="K76">IFERROR(INDEX(MASTER!B:B,MATCH(G76,MASTER!A:A,0))/100," ")</f>
        <v>0.95</v>
      </c>
      <c r="L76" s="65">
        <f ca="1" t="shared" si="3"/>
        <v>13</v>
      </c>
      <c r="M76" s="65" t="str">
        <f ca="1" t="shared" si="4"/>
        <v>2023 - WEEK 13</v>
      </c>
      <c r="N76" s="65" t="str">
        <f ca="1" t="shared" si="5"/>
        <v>2023 - MONTH 03</v>
      </c>
      <c r="O76" s="83">
        <f ca="1" t="shared" ref="O76:P76" si="86">IFERROR(AVERAGEIF(M:M,M76,$K:$K)," ")</f>
        <v>0.950202702702695</v>
      </c>
      <c r="P76" s="83">
        <f ca="1" t="shared" si="86"/>
        <v>0.950202702702695</v>
      </c>
      <c r="Q76" s="65" t="str">
        <f ca="1">IF(ISBLANK(A76)," ",IF(O76&gt;MASTER!$B$3/100,"SB",IF(O76&gt;MASTER!$B$4/100,"B",IF(O76&gt;MASTER!$B$5/100,"C","K"))))</f>
        <v>SB</v>
      </c>
      <c r="R76" s="65" t="str">
        <f ca="1">IF(ISBLANK(B76)," ",IF(P76&gt;MASTER!$B$3/100,"SB",IF(P76&gt;MASTER!$B$4/100,"B",IF(P76&gt;MASTER!$B$5/100,"C","K"))))</f>
        <v>SB</v>
      </c>
      <c r="U76" s="65" t="str">
        <f ca="1" t="array" ref="U76">IFERROR(INDEX(MASTER!$B:$B,MATCH(F76,MASTER!$A:$A,0))," ")</f>
        <v> </v>
      </c>
      <c r="W76" s="65" t="str">
        <f ca="1" t="array" ref="W76">IFERROR(INDEX(MASTER!$B:$B,MATCH(K76,MASTER!$A:$A,0))," ")</f>
        <v> </v>
      </c>
      <c r="X76" s="65" t="str">
        <f ca="1" t="array" ref="X76">IFERROR(INDEX(MASTER!$B:$B,MATCH(M76,MASTER!$A:$A,0))," ")</f>
        <v> </v>
      </c>
      <c r="Y76" s="65" t="str">
        <f ca="1" t="array" ref="Y76">IFERROR(INDEX(MASTER!$B:$B,MATCH(N76,MASTER!$A:$A,0))," ")</f>
        <v> </v>
      </c>
      <c r="Z76" s="65" t="str">
        <f ca="1" t="array" ref="Z76">IFERROR(INDEX(MASTER!$B:$B,MATCH(O76,MASTER!$A:$A,0))," ")</f>
        <v> </v>
      </c>
      <c r="AA76" s="65" t="str">
        <f ca="1" t="array" ref="AA76">IFERROR(INDEX(MASTER!$B:$B,MATCH(P76,MASTER!$A:$A,0))," ")</f>
        <v> </v>
      </c>
      <c r="AB76" s="65" t="str">
        <f ca="1" t="array" ref="AB76">IFERROR(INDEX(MASTER!$B:$B,MATCH(Q76,MASTER!$A:$A,0))," ")</f>
        <v> </v>
      </c>
      <c r="AC76" s="65" t="str">
        <f ca="1" t="array" ref="AC76">IFERROR(INDEX(MASTER!$B:$B,MATCH(R76,MASTER!$A:$A,0))," ")</f>
        <v> </v>
      </c>
      <c r="AD76" s="65" t="str">
        <f t="array" ref="AD76">IFERROR(INDEX(MASTER!$B:$B,MATCH(S76,MASTER!$A:$A,0))," ")</f>
        <v> </v>
      </c>
      <c r="AE76" s="65" t="str">
        <f t="array" ref="AE76">IFERROR(INDEX(MASTER!$B:$B,MATCH(T76,MASTER!$A:$A,0))," ")</f>
        <v> </v>
      </c>
      <c r="AF76" s="65">
        <f ca="1" t="shared" si="13"/>
        <v>13</v>
      </c>
      <c r="AG76" s="65" t="str">
        <f ca="1" t="shared" si="14"/>
        <v>2023 03</v>
      </c>
      <c r="AH76" s="65" t="str">
        <f ca="1" t="shared" si="15"/>
        <v> </v>
      </c>
      <c r="AI76" s="65" t="str">
        <f ca="1" t="shared" si="16"/>
        <v/>
      </c>
    </row>
    <row r="77" customHeight="1" spans="1:35">
      <c r="A77" s="80">
        <f ca="1">INDIRECT(ADDRESS(2+QUOTIENT(ROW()-2,COUNTA('Form Responses 1'!$1:$1)-4),1,,TRUE,"Form Responses 1"))</f>
        <v>45012.5081442593</v>
      </c>
      <c r="B77" s="65" t="str">
        <f ca="1">INDIRECT(ADDRESS(2+QUOTIENT(ROW()-2,COUNTA('Form Responses 1'!$1:$1)-4),2,,TRUE,"Form Responses 1"))</f>
        <v>bobdaulay@gmail.com</v>
      </c>
      <c r="C77" s="65" t="str">
        <f ca="1">INDIRECT(ADDRESS(2+QUOTIENT(ROW()-2,COUNTA('Form Responses 1'!$1:$1)-4),3,,TRUE,"Form Responses 1"))</f>
        <v>Bobby Wijaya Daulay </v>
      </c>
      <c r="D77" s="81">
        <f ca="1">INDIRECT(ADDRESS(2+QUOTIENT(ROW()-2,COUNTA('Form Responses 1'!$1:$1)-4),4,,TRUE,"Form Responses 1"))</f>
        <v>45012</v>
      </c>
      <c r="E77" s="82">
        <f ca="1" t="shared" si="0"/>
        <v>1</v>
      </c>
      <c r="F77" s="65" t="str">
        <f ca="1">IF(ISBLANK(A77)," ",INDIRECT(ADDRESS(1,5+MOD(ROW()-2,COUNTA('Form Responses 1'!$1:$1)-4),,TRUE,"Form Responses 1")))</f>
        <v>Lantai 16 [Ruang Rapat 1-2-3]</v>
      </c>
      <c r="G77" s="65" t="str">
        <f ca="1">IF(ISBLANK(A77)," ",INDIRECT(ADDRESS(MATCH(A77,'Form Responses 1'!A:A,0),5+MOD(ROW()-2,COUNTA('Form Responses 1'!$1:$1)-4),,TRUE,"Form Responses 1")))</f>
        <v>BAIK</v>
      </c>
      <c r="H77" s="83" t="str">
        <f ca="1" t="shared" si="1"/>
        <v>Lantai 16</v>
      </c>
      <c r="I77" s="83" t="str">
        <f ca="1" t="shared" si="76"/>
        <v>Ruang Rapat 1-2-3</v>
      </c>
      <c r="J77" s="83" t="str">
        <f ca="1" t="shared" si="2"/>
        <v>CLEANING SERVICE</v>
      </c>
      <c r="K77" s="83">
        <f ca="1" t="array" ref="K77">IFERROR(INDEX(MASTER!B:B,MATCH(G77,MASTER!A:A,0))/100," ")</f>
        <v>0.95</v>
      </c>
      <c r="L77" s="65">
        <f ca="1" t="shared" si="3"/>
        <v>13</v>
      </c>
      <c r="M77" s="65" t="str">
        <f ca="1" t="shared" si="4"/>
        <v>2023 - WEEK 13</v>
      </c>
      <c r="N77" s="65" t="str">
        <f ca="1" t="shared" si="5"/>
        <v>2023 - MONTH 03</v>
      </c>
      <c r="O77" s="83">
        <f ca="1" t="shared" ref="O77:P77" si="87">IFERROR(AVERAGEIF(M:M,M77,$K:$K)," ")</f>
        <v>0.950202702702695</v>
      </c>
      <c r="P77" s="83">
        <f ca="1" t="shared" si="87"/>
        <v>0.950202702702695</v>
      </c>
      <c r="Q77" s="65" t="str">
        <f ca="1">IF(ISBLANK(A77)," ",IF(O77&gt;MASTER!$B$3/100,"SB",IF(O77&gt;MASTER!$B$4/100,"B",IF(O77&gt;MASTER!$B$5/100,"C","K"))))</f>
        <v>SB</v>
      </c>
      <c r="R77" s="65" t="str">
        <f ca="1">IF(ISBLANK(B77)," ",IF(P77&gt;MASTER!$B$3/100,"SB",IF(P77&gt;MASTER!$B$4/100,"B",IF(P77&gt;MASTER!$B$5/100,"C","K"))))</f>
        <v>SB</v>
      </c>
      <c r="U77" s="65" t="str">
        <f ca="1" t="array" ref="U77">IFERROR(INDEX(MASTER!$B:$B,MATCH(F77,MASTER!$A:$A,0))," ")</f>
        <v> </v>
      </c>
      <c r="W77" s="65" t="str">
        <f ca="1" t="array" ref="W77">IFERROR(INDEX(MASTER!$B:$B,MATCH(K77,MASTER!$A:$A,0))," ")</f>
        <v> </v>
      </c>
      <c r="X77" s="65" t="str">
        <f ca="1" t="array" ref="X77">IFERROR(INDEX(MASTER!$B:$B,MATCH(M77,MASTER!$A:$A,0))," ")</f>
        <v> </v>
      </c>
      <c r="Y77" s="65" t="str">
        <f ca="1" t="array" ref="Y77">IFERROR(INDEX(MASTER!$B:$B,MATCH(N77,MASTER!$A:$A,0))," ")</f>
        <v> </v>
      </c>
      <c r="Z77" s="65" t="str">
        <f ca="1" t="array" ref="Z77">IFERROR(INDEX(MASTER!$B:$B,MATCH(O77,MASTER!$A:$A,0))," ")</f>
        <v> </v>
      </c>
      <c r="AA77" s="65" t="str">
        <f ca="1" t="array" ref="AA77">IFERROR(INDEX(MASTER!$B:$B,MATCH(P77,MASTER!$A:$A,0))," ")</f>
        <v> </v>
      </c>
      <c r="AB77" s="65" t="str">
        <f ca="1" t="array" ref="AB77">IFERROR(INDEX(MASTER!$B:$B,MATCH(Q77,MASTER!$A:$A,0))," ")</f>
        <v> </v>
      </c>
      <c r="AC77" s="65" t="str">
        <f ca="1" t="array" ref="AC77">IFERROR(INDEX(MASTER!$B:$B,MATCH(R77,MASTER!$A:$A,0))," ")</f>
        <v> </v>
      </c>
      <c r="AD77" s="65" t="str">
        <f t="array" ref="AD77">IFERROR(INDEX(MASTER!$B:$B,MATCH(S77,MASTER!$A:$A,0))," ")</f>
        <v> </v>
      </c>
      <c r="AE77" s="65" t="str">
        <f t="array" ref="AE77">IFERROR(INDEX(MASTER!$B:$B,MATCH(T77,MASTER!$A:$A,0))," ")</f>
        <v> </v>
      </c>
      <c r="AF77" s="65">
        <f ca="1" t="shared" si="13"/>
        <v>13</v>
      </c>
      <c r="AG77" s="65" t="str">
        <f ca="1" t="shared" si="14"/>
        <v>2023 03</v>
      </c>
      <c r="AH77" s="65" t="str">
        <f ca="1" t="shared" si="15"/>
        <v> </v>
      </c>
      <c r="AI77" s="65" t="str">
        <f ca="1" t="shared" si="16"/>
        <v/>
      </c>
    </row>
    <row r="78" customHeight="1" spans="1:35">
      <c r="A78" s="80">
        <f ca="1">INDIRECT(ADDRESS(2+QUOTIENT(ROW()-2,COUNTA('Form Responses 1'!$1:$1)-4),1,,TRUE,"Form Responses 1"))</f>
        <v>45012.5081442593</v>
      </c>
      <c r="B78" s="65" t="str">
        <f ca="1">INDIRECT(ADDRESS(2+QUOTIENT(ROW()-2,COUNTA('Form Responses 1'!$1:$1)-4),2,,TRUE,"Form Responses 1"))</f>
        <v>bobdaulay@gmail.com</v>
      </c>
      <c r="C78" s="65" t="str">
        <f ca="1">INDIRECT(ADDRESS(2+QUOTIENT(ROW()-2,COUNTA('Form Responses 1'!$1:$1)-4),3,,TRUE,"Form Responses 1"))</f>
        <v>Bobby Wijaya Daulay </v>
      </c>
      <c r="D78" s="81">
        <f ca="1">INDIRECT(ADDRESS(2+QUOTIENT(ROW()-2,COUNTA('Form Responses 1'!$1:$1)-4),4,,TRUE,"Form Responses 1"))</f>
        <v>45012</v>
      </c>
      <c r="E78" s="82">
        <f ca="1" t="shared" si="0"/>
        <v>1</v>
      </c>
      <c r="F78" s="65" t="str">
        <f ca="1">IF(ISBLANK(A78)," ",INDIRECT(ADDRESS(1,5+MOD(ROW()-2,COUNTA('Form Responses 1'!$1:$1)-4),,TRUE,"Form Responses 1")))</f>
        <v>Lantai 16 [Ruang Kerja]</v>
      </c>
      <c r="G78" s="65" t="str">
        <f ca="1">IF(ISBLANK(A78)," ",INDIRECT(ADDRESS(MATCH(A78,'Form Responses 1'!A:A,0),5+MOD(ROW()-2,COUNTA('Form Responses 1'!$1:$1)-4),,TRUE,"Form Responses 1")))</f>
        <v>BAIK</v>
      </c>
      <c r="H78" s="83" t="str">
        <f ca="1" t="shared" si="1"/>
        <v>Lantai 16</v>
      </c>
      <c r="I78" s="83" t="str">
        <f ca="1" t="shared" si="76"/>
        <v>Ruang Kerja</v>
      </c>
      <c r="J78" s="83" t="str">
        <f ca="1" t="shared" si="2"/>
        <v>CLEANING SERVICE</v>
      </c>
      <c r="K78" s="83">
        <f ca="1" t="array" ref="K78">IFERROR(INDEX(MASTER!B:B,MATCH(G78,MASTER!A:A,0))/100," ")</f>
        <v>0.95</v>
      </c>
      <c r="L78" s="65">
        <f ca="1" t="shared" si="3"/>
        <v>13</v>
      </c>
      <c r="M78" s="65" t="str">
        <f ca="1" t="shared" si="4"/>
        <v>2023 - WEEK 13</v>
      </c>
      <c r="N78" s="65" t="str">
        <f ca="1" t="shared" si="5"/>
        <v>2023 - MONTH 03</v>
      </c>
      <c r="O78" s="83">
        <f ca="1" t="shared" ref="O78:P78" si="88">IFERROR(AVERAGEIF(M:M,M78,$K:$K)," ")</f>
        <v>0.950202702702695</v>
      </c>
      <c r="P78" s="83">
        <f ca="1" t="shared" si="88"/>
        <v>0.950202702702695</v>
      </c>
      <c r="Q78" s="65" t="str">
        <f ca="1">IF(ISBLANK(A78)," ",IF(O78&gt;MASTER!$B$3/100,"SB",IF(O78&gt;MASTER!$B$4/100,"B",IF(O78&gt;MASTER!$B$5/100,"C","K"))))</f>
        <v>SB</v>
      </c>
      <c r="R78" s="65" t="str">
        <f ca="1">IF(ISBLANK(B78)," ",IF(P78&gt;MASTER!$B$3/100,"SB",IF(P78&gt;MASTER!$B$4/100,"B",IF(P78&gt;MASTER!$B$5/100,"C","K"))))</f>
        <v>SB</v>
      </c>
      <c r="U78" s="65" t="str">
        <f ca="1" t="array" ref="U78">IFERROR(INDEX(MASTER!$B:$B,MATCH(F78,MASTER!$A:$A,0))," ")</f>
        <v> </v>
      </c>
      <c r="W78" s="65" t="str">
        <f ca="1" t="array" ref="W78">IFERROR(INDEX(MASTER!$B:$B,MATCH(K78,MASTER!$A:$A,0))," ")</f>
        <v> </v>
      </c>
      <c r="X78" s="65" t="str">
        <f ca="1" t="array" ref="X78">IFERROR(INDEX(MASTER!$B:$B,MATCH(M78,MASTER!$A:$A,0))," ")</f>
        <v> </v>
      </c>
      <c r="Y78" s="65" t="str">
        <f ca="1" t="array" ref="Y78">IFERROR(INDEX(MASTER!$B:$B,MATCH(N78,MASTER!$A:$A,0))," ")</f>
        <v> </v>
      </c>
      <c r="Z78" s="65" t="str">
        <f ca="1" t="array" ref="Z78">IFERROR(INDEX(MASTER!$B:$B,MATCH(O78,MASTER!$A:$A,0))," ")</f>
        <v> </v>
      </c>
      <c r="AA78" s="65" t="str">
        <f ca="1" t="array" ref="AA78">IFERROR(INDEX(MASTER!$B:$B,MATCH(P78,MASTER!$A:$A,0))," ")</f>
        <v> </v>
      </c>
      <c r="AB78" s="65" t="str">
        <f ca="1" t="array" ref="AB78">IFERROR(INDEX(MASTER!$B:$B,MATCH(Q78,MASTER!$A:$A,0))," ")</f>
        <v> </v>
      </c>
      <c r="AC78" s="65" t="str">
        <f ca="1" t="array" ref="AC78">IFERROR(INDEX(MASTER!$B:$B,MATCH(R78,MASTER!$A:$A,0))," ")</f>
        <v> </v>
      </c>
      <c r="AD78" s="65" t="str">
        <f t="array" ref="AD78">IFERROR(INDEX(MASTER!$B:$B,MATCH(S78,MASTER!$A:$A,0))," ")</f>
        <v> </v>
      </c>
      <c r="AE78" s="65" t="str">
        <f t="array" ref="AE78">IFERROR(INDEX(MASTER!$B:$B,MATCH(T78,MASTER!$A:$A,0))," ")</f>
        <v> </v>
      </c>
      <c r="AF78" s="65">
        <f ca="1" t="shared" si="13"/>
        <v>13</v>
      </c>
      <c r="AG78" s="65" t="str">
        <f ca="1" t="shared" si="14"/>
        <v>2023 03</v>
      </c>
      <c r="AH78" s="65" t="str">
        <f ca="1" t="shared" si="15"/>
        <v> </v>
      </c>
      <c r="AI78" s="65" t="str">
        <f ca="1" t="shared" si="16"/>
        <v/>
      </c>
    </row>
    <row r="79" customHeight="1" spans="1:35">
      <c r="A79" s="80">
        <f ca="1">INDIRECT(ADDRESS(2+QUOTIENT(ROW()-2,COUNTA('Form Responses 1'!$1:$1)-4),1,,TRUE,"Form Responses 1"))</f>
        <v>45012.5081442593</v>
      </c>
      <c r="B79" s="65" t="str">
        <f ca="1">INDIRECT(ADDRESS(2+QUOTIENT(ROW()-2,COUNTA('Form Responses 1'!$1:$1)-4),2,,TRUE,"Form Responses 1"))</f>
        <v>bobdaulay@gmail.com</v>
      </c>
      <c r="C79" s="65" t="str">
        <f ca="1">INDIRECT(ADDRESS(2+QUOTIENT(ROW()-2,COUNTA('Form Responses 1'!$1:$1)-4),3,,TRUE,"Form Responses 1"))</f>
        <v>Bobby Wijaya Daulay </v>
      </c>
      <c r="D79" s="81">
        <f ca="1">INDIRECT(ADDRESS(2+QUOTIENT(ROW()-2,COUNTA('Form Responses 1'!$1:$1)-4),4,,TRUE,"Form Responses 1"))</f>
        <v>45012</v>
      </c>
      <c r="E79" s="82">
        <f ca="1" t="shared" si="0"/>
        <v>1</v>
      </c>
      <c r="F79" s="65" t="str">
        <f ca="1">IF(ISBLANK(A79)," ",INDIRECT(ADDRESS(1,5+MOD(ROW()-2,COUNTA('Form Responses 1'!$1:$1)-4),,TRUE,"Form Responses 1")))</f>
        <v>Lantai 16 [Koridor]</v>
      </c>
      <c r="G79" s="65" t="str">
        <f ca="1">IF(ISBLANK(A79)," ",INDIRECT(ADDRESS(MATCH(A79,'Form Responses 1'!A:A,0),5+MOD(ROW()-2,COUNTA('Form Responses 1'!$1:$1)-4),,TRUE,"Form Responses 1")))</f>
        <v>BAIK</v>
      </c>
      <c r="H79" s="83" t="str">
        <f ca="1" t="shared" si="1"/>
        <v>Lantai 16</v>
      </c>
      <c r="I79" s="83" t="str">
        <f ca="1" t="shared" si="76"/>
        <v>Koridor</v>
      </c>
      <c r="J79" s="83" t="str">
        <f ca="1" t="shared" si="2"/>
        <v>CLEANING SERVICE</v>
      </c>
      <c r="K79" s="83">
        <f ca="1" t="array" ref="K79">IFERROR(INDEX(MASTER!B:B,MATCH(G79,MASTER!A:A,0))/100," ")</f>
        <v>0.95</v>
      </c>
      <c r="L79" s="65">
        <f ca="1" t="shared" si="3"/>
        <v>13</v>
      </c>
      <c r="M79" s="65" t="str">
        <f ca="1" t="shared" si="4"/>
        <v>2023 - WEEK 13</v>
      </c>
      <c r="N79" s="65" t="str">
        <f ca="1" t="shared" si="5"/>
        <v>2023 - MONTH 03</v>
      </c>
      <c r="O79" s="83">
        <f ca="1" t="shared" ref="O79:P79" si="89">IFERROR(AVERAGEIF(M:M,M79,$K:$K)," ")</f>
        <v>0.950202702702695</v>
      </c>
      <c r="P79" s="83">
        <f ca="1" t="shared" si="89"/>
        <v>0.950202702702695</v>
      </c>
      <c r="Q79" s="65" t="str">
        <f ca="1">IF(ISBLANK(A79)," ",IF(O79&gt;MASTER!$B$3/100,"SB",IF(O79&gt;MASTER!$B$4/100,"B",IF(O79&gt;MASTER!$B$5/100,"C","K"))))</f>
        <v>SB</v>
      </c>
      <c r="R79" s="65" t="str">
        <f ca="1">IF(ISBLANK(B79)," ",IF(P79&gt;MASTER!$B$3/100,"SB",IF(P79&gt;MASTER!$B$4/100,"B",IF(P79&gt;MASTER!$B$5/100,"C","K"))))</f>
        <v>SB</v>
      </c>
      <c r="U79" s="65" t="str">
        <f ca="1" t="array" ref="U79">IFERROR(INDEX(MASTER!$B:$B,MATCH(F79,MASTER!$A:$A,0))," ")</f>
        <v> </v>
      </c>
      <c r="W79" s="65" t="str">
        <f ca="1" t="array" ref="W79">IFERROR(INDEX(MASTER!$B:$B,MATCH(K79,MASTER!$A:$A,0))," ")</f>
        <v> </v>
      </c>
      <c r="X79" s="65" t="str">
        <f ca="1" t="array" ref="X79">IFERROR(INDEX(MASTER!$B:$B,MATCH(M79,MASTER!$A:$A,0))," ")</f>
        <v> </v>
      </c>
      <c r="Y79" s="65" t="str">
        <f ca="1" t="array" ref="Y79">IFERROR(INDEX(MASTER!$B:$B,MATCH(N79,MASTER!$A:$A,0))," ")</f>
        <v> </v>
      </c>
      <c r="Z79" s="65" t="str">
        <f ca="1" t="array" ref="Z79">IFERROR(INDEX(MASTER!$B:$B,MATCH(O79,MASTER!$A:$A,0))," ")</f>
        <v> </v>
      </c>
      <c r="AA79" s="65" t="str">
        <f ca="1" t="array" ref="AA79">IFERROR(INDEX(MASTER!$B:$B,MATCH(P79,MASTER!$A:$A,0))," ")</f>
        <v> </v>
      </c>
      <c r="AB79" s="65" t="str">
        <f ca="1" t="array" ref="AB79">IFERROR(INDEX(MASTER!$B:$B,MATCH(Q79,MASTER!$A:$A,0))," ")</f>
        <v> </v>
      </c>
      <c r="AC79" s="65" t="str">
        <f ca="1" t="array" ref="AC79">IFERROR(INDEX(MASTER!$B:$B,MATCH(R79,MASTER!$A:$A,0))," ")</f>
        <v> </v>
      </c>
      <c r="AD79" s="65" t="str">
        <f t="array" ref="AD79">IFERROR(INDEX(MASTER!$B:$B,MATCH(S79,MASTER!$A:$A,0))," ")</f>
        <v> </v>
      </c>
      <c r="AE79" s="65" t="str">
        <f t="array" ref="AE79">IFERROR(INDEX(MASTER!$B:$B,MATCH(T79,MASTER!$A:$A,0))," ")</f>
        <v> </v>
      </c>
      <c r="AF79" s="65">
        <f ca="1" t="shared" si="13"/>
        <v>13</v>
      </c>
      <c r="AG79" s="65" t="str">
        <f ca="1" t="shared" si="14"/>
        <v>2023 03</v>
      </c>
      <c r="AH79" s="65" t="str">
        <f ca="1" t="shared" si="15"/>
        <v> </v>
      </c>
      <c r="AI79" s="65" t="str">
        <f ca="1" t="shared" si="16"/>
        <v/>
      </c>
    </row>
    <row r="80" customHeight="1" spans="1:35">
      <c r="A80" s="80">
        <f ca="1">INDIRECT(ADDRESS(2+QUOTIENT(ROW()-2,COUNTA('Form Responses 1'!$1:$1)-4),1,,TRUE,"Form Responses 1"))</f>
        <v>45012.5081442593</v>
      </c>
      <c r="B80" s="65" t="str">
        <f ca="1">INDIRECT(ADDRESS(2+QUOTIENT(ROW()-2,COUNTA('Form Responses 1'!$1:$1)-4),2,,TRUE,"Form Responses 1"))</f>
        <v>bobdaulay@gmail.com</v>
      </c>
      <c r="C80" s="65" t="str">
        <f ca="1">INDIRECT(ADDRESS(2+QUOTIENT(ROW()-2,COUNTA('Form Responses 1'!$1:$1)-4),3,,TRUE,"Form Responses 1"))</f>
        <v>Bobby Wijaya Daulay </v>
      </c>
      <c r="D80" s="81">
        <f ca="1">INDIRECT(ADDRESS(2+QUOTIENT(ROW()-2,COUNTA('Form Responses 1'!$1:$1)-4),4,,TRUE,"Form Responses 1"))</f>
        <v>45012</v>
      </c>
      <c r="E80" s="82">
        <f ca="1" t="shared" si="0"/>
        <v>1</v>
      </c>
      <c r="F80" s="65" t="str">
        <f ca="1">IF(ISBLANK(A80)," ",INDIRECT(ADDRESS(1,5+MOD(ROW()-2,COUNTA('Form Responses 1'!$1:$1)-4),,TRUE,"Form Responses 1")))</f>
        <v>Lantai 16 [Toilet Pria / Wanita]</v>
      </c>
      <c r="G80" s="65" t="str">
        <f ca="1">IF(ISBLANK(A80)," ",INDIRECT(ADDRESS(MATCH(A80,'Form Responses 1'!A:A,0),5+MOD(ROW()-2,COUNTA('Form Responses 1'!$1:$1)-4),,TRUE,"Form Responses 1")))</f>
        <v>BAIK</v>
      </c>
      <c r="H80" s="83" t="str">
        <f ca="1" t="shared" si="1"/>
        <v>Lantai 16</v>
      </c>
      <c r="I80" s="83" t="str">
        <f ca="1" t="shared" si="76"/>
        <v>Toilet Pria / Wanita</v>
      </c>
      <c r="J80" s="83" t="str">
        <f ca="1" t="shared" si="2"/>
        <v>CLEANING SERVICE</v>
      </c>
      <c r="K80" s="83">
        <f ca="1" t="array" ref="K80">IFERROR(INDEX(MASTER!B:B,MATCH(G80,MASTER!A:A,0))/100," ")</f>
        <v>0.95</v>
      </c>
      <c r="L80" s="65">
        <f ca="1" t="shared" si="3"/>
        <v>13</v>
      </c>
      <c r="M80" s="65" t="str">
        <f ca="1" t="shared" si="4"/>
        <v>2023 - WEEK 13</v>
      </c>
      <c r="N80" s="65" t="str">
        <f ca="1" t="shared" si="5"/>
        <v>2023 - MONTH 03</v>
      </c>
      <c r="O80" s="83">
        <f ca="1" t="shared" ref="O80:P80" si="90">IFERROR(AVERAGEIF(M:M,M80,$K:$K)," ")</f>
        <v>0.950202702702695</v>
      </c>
      <c r="P80" s="83">
        <f ca="1" t="shared" si="90"/>
        <v>0.950202702702695</v>
      </c>
      <c r="Q80" s="65" t="str">
        <f ca="1">IF(ISBLANK(A80)," ",IF(O80&gt;MASTER!$B$3/100,"SB",IF(O80&gt;MASTER!$B$4/100,"B",IF(O80&gt;MASTER!$B$5/100,"C","K"))))</f>
        <v>SB</v>
      </c>
      <c r="R80" s="65" t="str">
        <f ca="1">IF(ISBLANK(B80)," ",IF(P80&gt;MASTER!$B$3/100,"SB",IF(P80&gt;MASTER!$B$4/100,"B",IF(P80&gt;MASTER!$B$5/100,"C","K"))))</f>
        <v>SB</v>
      </c>
      <c r="U80" s="65" t="str">
        <f ca="1" t="array" ref="U80">IFERROR(INDEX(MASTER!$B:$B,MATCH(F80,MASTER!$A:$A,0))," ")</f>
        <v> </v>
      </c>
      <c r="W80" s="65" t="str">
        <f ca="1" t="array" ref="W80">IFERROR(INDEX(MASTER!$B:$B,MATCH(K80,MASTER!$A:$A,0))," ")</f>
        <v> </v>
      </c>
      <c r="X80" s="65" t="str">
        <f ca="1" t="array" ref="X80">IFERROR(INDEX(MASTER!$B:$B,MATCH(M80,MASTER!$A:$A,0))," ")</f>
        <v> </v>
      </c>
      <c r="Y80" s="65" t="str">
        <f ca="1" t="array" ref="Y80">IFERROR(INDEX(MASTER!$B:$B,MATCH(N80,MASTER!$A:$A,0))," ")</f>
        <v> </v>
      </c>
      <c r="Z80" s="65" t="str">
        <f ca="1" t="array" ref="Z80">IFERROR(INDEX(MASTER!$B:$B,MATCH(O80,MASTER!$A:$A,0))," ")</f>
        <v> </v>
      </c>
      <c r="AA80" s="65" t="str">
        <f ca="1" t="array" ref="AA80">IFERROR(INDEX(MASTER!$B:$B,MATCH(P80,MASTER!$A:$A,0))," ")</f>
        <v> </v>
      </c>
      <c r="AB80" s="65" t="str">
        <f ca="1" t="array" ref="AB80">IFERROR(INDEX(MASTER!$B:$B,MATCH(Q80,MASTER!$A:$A,0))," ")</f>
        <v> </v>
      </c>
      <c r="AC80" s="65" t="str">
        <f ca="1" t="array" ref="AC80">IFERROR(INDEX(MASTER!$B:$B,MATCH(R80,MASTER!$A:$A,0))," ")</f>
        <v> </v>
      </c>
      <c r="AD80" s="65" t="str">
        <f t="array" ref="AD80">IFERROR(INDEX(MASTER!$B:$B,MATCH(S80,MASTER!$A:$A,0))," ")</f>
        <v> </v>
      </c>
      <c r="AE80" s="65" t="str">
        <f t="array" ref="AE80">IFERROR(INDEX(MASTER!$B:$B,MATCH(T80,MASTER!$A:$A,0))," ")</f>
        <v> </v>
      </c>
      <c r="AF80" s="65">
        <f ca="1" t="shared" si="13"/>
        <v>13</v>
      </c>
      <c r="AG80" s="65" t="str">
        <f ca="1" t="shared" si="14"/>
        <v>2023 03</v>
      </c>
      <c r="AH80" s="65" t="str">
        <f ca="1" t="shared" si="15"/>
        <v> </v>
      </c>
      <c r="AI80" s="65" t="str">
        <f ca="1" t="shared" si="16"/>
        <v/>
      </c>
    </row>
    <row r="81" customHeight="1" spans="1:35">
      <c r="A81" s="80">
        <f ca="1">INDIRECT(ADDRESS(2+QUOTIENT(ROW()-2,COUNTA('Form Responses 1'!$1:$1)-4),1,,TRUE,"Form Responses 1"))</f>
        <v>45012.5081442593</v>
      </c>
      <c r="B81" s="65" t="str">
        <f ca="1">INDIRECT(ADDRESS(2+QUOTIENT(ROW()-2,COUNTA('Form Responses 1'!$1:$1)-4),2,,TRUE,"Form Responses 1"))</f>
        <v>bobdaulay@gmail.com</v>
      </c>
      <c r="C81" s="65" t="str">
        <f ca="1">INDIRECT(ADDRESS(2+QUOTIENT(ROW()-2,COUNTA('Form Responses 1'!$1:$1)-4),3,,TRUE,"Form Responses 1"))</f>
        <v>Bobby Wijaya Daulay </v>
      </c>
      <c r="D81" s="81">
        <f ca="1">INDIRECT(ADDRESS(2+QUOTIENT(ROW()-2,COUNTA('Form Responses 1'!$1:$1)-4),4,,TRUE,"Form Responses 1"))</f>
        <v>45012</v>
      </c>
      <c r="E81" s="82">
        <f ca="1" t="shared" si="0"/>
        <v>1</v>
      </c>
      <c r="F81" s="65" t="str">
        <f ca="1">IF(ISBLANK(A81)," ",INDIRECT(ADDRESS(1,5+MOD(ROW()-2,COUNTA('Form Responses 1'!$1:$1)-4),,TRUE,"Form Responses 1")))</f>
        <v>Lantai 15 [Tangga Exit Barat]</v>
      </c>
      <c r="G81" s="65" t="str">
        <f ca="1">IF(ISBLANK(A81)," ",INDIRECT(ADDRESS(MATCH(A81,'Form Responses 1'!A:A,0),5+MOD(ROW()-2,COUNTA('Form Responses 1'!$1:$1)-4),,TRUE,"Form Responses 1")))</f>
        <v>BAIK</v>
      </c>
      <c r="H81" s="83" t="str">
        <f ca="1" t="shared" si="1"/>
        <v>Lantai 15</v>
      </c>
      <c r="I81" s="83" t="str">
        <f ca="1" t="shared" si="76"/>
        <v>Tangga Exit Barat</v>
      </c>
      <c r="J81" s="83" t="str">
        <f ca="1" t="shared" si="2"/>
        <v>CLEANING SERVICE</v>
      </c>
      <c r="K81" s="83">
        <f ca="1" t="array" ref="K81">IFERROR(INDEX(MASTER!B:B,MATCH(G81,MASTER!A:A,0))/100," ")</f>
        <v>0.95</v>
      </c>
      <c r="L81" s="65">
        <f ca="1" t="shared" si="3"/>
        <v>13</v>
      </c>
      <c r="M81" s="65" t="str">
        <f ca="1" t="shared" si="4"/>
        <v>2023 - WEEK 13</v>
      </c>
      <c r="N81" s="65" t="str">
        <f ca="1" t="shared" si="5"/>
        <v>2023 - MONTH 03</v>
      </c>
      <c r="O81" s="83">
        <f ca="1" t="shared" ref="O81:P81" si="91">IFERROR(AVERAGEIF(M:M,M81,$K:$K)," ")</f>
        <v>0.950202702702695</v>
      </c>
      <c r="P81" s="83">
        <f ca="1" t="shared" si="91"/>
        <v>0.950202702702695</v>
      </c>
      <c r="Q81" s="65" t="str">
        <f ca="1">IF(ISBLANK(A81)," ",IF(O81&gt;MASTER!$B$3/100,"SB",IF(O81&gt;MASTER!$B$4/100,"B",IF(O81&gt;MASTER!$B$5/100,"C","K"))))</f>
        <v>SB</v>
      </c>
      <c r="R81" s="65" t="str">
        <f ca="1">IF(ISBLANK(B81)," ",IF(P81&gt;MASTER!$B$3/100,"SB",IF(P81&gt;MASTER!$B$4/100,"B",IF(P81&gt;MASTER!$B$5/100,"C","K"))))</f>
        <v>SB</v>
      </c>
      <c r="U81" s="65" t="str">
        <f ca="1" t="array" ref="U81">IFERROR(INDEX(MASTER!$B:$B,MATCH(F81,MASTER!$A:$A,0))," ")</f>
        <v> </v>
      </c>
      <c r="W81" s="65" t="str">
        <f ca="1" t="array" ref="W81">IFERROR(INDEX(MASTER!$B:$B,MATCH(K81,MASTER!$A:$A,0))," ")</f>
        <v> </v>
      </c>
      <c r="X81" s="65" t="str">
        <f ca="1" t="array" ref="X81">IFERROR(INDEX(MASTER!$B:$B,MATCH(M81,MASTER!$A:$A,0))," ")</f>
        <v> </v>
      </c>
      <c r="Y81" s="65" t="str">
        <f ca="1" t="array" ref="Y81">IFERROR(INDEX(MASTER!$B:$B,MATCH(N81,MASTER!$A:$A,0))," ")</f>
        <v> </v>
      </c>
      <c r="Z81" s="65" t="str">
        <f ca="1" t="array" ref="Z81">IFERROR(INDEX(MASTER!$B:$B,MATCH(O81,MASTER!$A:$A,0))," ")</f>
        <v> </v>
      </c>
      <c r="AA81" s="65" t="str">
        <f ca="1" t="array" ref="AA81">IFERROR(INDEX(MASTER!$B:$B,MATCH(P81,MASTER!$A:$A,0))," ")</f>
        <v> </v>
      </c>
      <c r="AB81" s="65" t="str">
        <f ca="1" t="array" ref="AB81">IFERROR(INDEX(MASTER!$B:$B,MATCH(Q81,MASTER!$A:$A,0))," ")</f>
        <v> </v>
      </c>
      <c r="AC81" s="65" t="str">
        <f ca="1" t="array" ref="AC81">IFERROR(INDEX(MASTER!$B:$B,MATCH(R81,MASTER!$A:$A,0))," ")</f>
        <v> </v>
      </c>
      <c r="AD81" s="65" t="str">
        <f t="array" ref="AD81">IFERROR(INDEX(MASTER!$B:$B,MATCH(S81,MASTER!$A:$A,0))," ")</f>
        <v> </v>
      </c>
      <c r="AE81" s="65" t="str">
        <f t="array" ref="AE81">IFERROR(INDEX(MASTER!$B:$B,MATCH(T81,MASTER!$A:$A,0))," ")</f>
        <v> </v>
      </c>
      <c r="AF81" s="65">
        <f ca="1" t="shared" si="13"/>
        <v>13</v>
      </c>
      <c r="AG81" s="65" t="str">
        <f ca="1" t="shared" si="14"/>
        <v>2023 03</v>
      </c>
      <c r="AH81" s="65" t="str">
        <f ca="1" t="shared" si="15"/>
        <v> </v>
      </c>
      <c r="AI81" s="65" t="str">
        <f ca="1" t="shared" si="16"/>
        <v/>
      </c>
    </row>
    <row r="82" customHeight="1" spans="1:35">
      <c r="A82" s="80">
        <f ca="1">INDIRECT(ADDRESS(2+QUOTIENT(ROW()-2,COUNTA('Form Responses 1'!$1:$1)-4),1,,TRUE,"Form Responses 1"))</f>
        <v>45012.5081442593</v>
      </c>
      <c r="B82" s="65" t="str">
        <f ca="1">INDIRECT(ADDRESS(2+QUOTIENT(ROW()-2,COUNTA('Form Responses 1'!$1:$1)-4),2,,TRUE,"Form Responses 1"))</f>
        <v>bobdaulay@gmail.com</v>
      </c>
      <c r="C82" s="65" t="str">
        <f ca="1">INDIRECT(ADDRESS(2+QUOTIENT(ROW()-2,COUNTA('Form Responses 1'!$1:$1)-4),3,,TRUE,"Form Responses 1"))</f>
        <v>Bobby Wijaya Daulay </v>
      </c>
      <c r="D82" s="81">
        <f ca="1">INDIRECT(ADDRESS(2+QUOTIENT(ROW()-2,COUNTA('Form Responses 1'!$1:$1)-4),4,,TRUE,"Form Responses 1"))</f>
        <v>45012</v>
      </c>
      <c r="E82" s="82">
        <f ca="1" t="shared" si="0"/>
        <v>1</v>
      </c>
      <c r="F82" s="65" t="str">
        <f ca="1">IF(ISBLANK(A82)," ",INDIRECT(ADDRESS(1,5+MOD(ROW()-2,COUNTA('Form Responses 1'!$1:$1)-4),,TRUE,"Form Responses 1")))</f>
        <v>Lantai 15 [ &amp; Timur]</v>
      </c>
      <c r="G82" s="65" t="str">
        <f ca="1">IF(ISBLANK(A82)," ",INDIRECT(ADDRESS(MATCH(A82,'Form Responses 1'!A:A,0),5+MOD(ROW()-2,COUNTA('Form Responses 1'!$1:$1)-4),,TRUE,"Form Responses 1")))</f>
        <v>BAIK</v>
      </c>
      <c r="H82" s="83" t="str">
        <f ca="1" t="shared" si="1"/>
        <v>Lantai 15</v>
      </c>
      <c r="I82" s="83" t="str">
        <f ca="1" t="shared" si="76"/>
        <v> &amp; Timur</v>
      </c>
      <c r="J82" s="83" t="str">
        <f ca="1" t="shared" si="2"/>
        <v>CLEANING SERVICE</v>
      </c>
      <c r="K82" s="83">
        <f ca="1" t="array" ref="K82">IFERROR(INDEX(MASTER!B:B,MATCH(G82,MASTER!A:A,0))/100," ")</f>
        <v>0.95</v>
      </c>
      <c r="L82" s="65">
        <f ca="1" t="shared" si="3"/>
        <v>13</v>
      </c>
      <c r="M82" s="65" t="str">
        <f ca="1" t="shared" si="4"/>
        <v>2023 - WEEK 13</v>
      </c>
      <c r="N82" s="65" t="str">
        <f ca="1" t="shared" si="5"/>
        <v>2023 - MONTH 03</v>
      </c>
      <c r="O82" s="83">
        <f ca="1" t="shared" ref="O82:P82" si="92">IFERROR(AVERAGEIF(M:M,M82,$K:$K)," ")</f>
        <v>0.950202702702695</v>
      </c>
      <c r="P82" s="83">
        <f ca="1" t="shared" si="92"/>
        <v>0.950202702702695</v>
      </c>
      <c r="Q82" s="65" t="str">
        <f ca="1">IF(ISBLANK(A82)," ",IF(O82&gt;MASTER!$B$3/100,"SB",IF(O82&gt;MASTER!$B$4/100,"B",IF(O82&gt;MASTER!$B$5/100,"C","K"))))</f>
        <v>SB</v>
      </c>
      <c r="R82" s="65" t="str">
        <f ca="1">IF(ISBLANK(B82)," ",IF(P82&gt;MASTER!$B$3/100,"SB",IF(P82&gt;MASTER!$B$4/100,"B",IF(P82&gt;MASTER!$B$5/100,"C","K"))))</f>
        <v>SB</v>
      </c>
      <c r="U82" s="65" t="str">
        <f ca="1" t="array" ref="U82">IFERROR(INDEX(MASTER!$B:$B,MATCH(F82,MASTER!$A:$A,0))," ")</f>
        <v> </v>
      </c>
      <c r="W82" s="65" t="str">
        <f ca="1" t="array" ref="W82">IFERROR(INDEX(MASTER!$B:$B,MATCH(K82,MASTER!$A:$A,0))," ")</f>
        <v> </v>
      </c>
      <c r="X82" s="65" t="str">
        <f ca="1" t="array" ref="X82">IFERROR(INDEX(MASTER!$B:$B,MATCH(M82,MASTER!$A:$A,0))," ")</f>
        <v> </v>
      </c>
      <c r="Y82" s="65" t="str">
        <f ca="1" t="array" ref="Y82">IFERROR(INDEX(MASTER!$B:$B,MATCH(N82,MASTER!$A:$A,0))," ")</f>
        <v> </v>
      </c>
      <c r="Z82" s="65" t="str">
        <f ca="1" t="array" ref="Z82">IFERROR(INDEX(MASTER!$B:$B,MATCH(O82,MASTER!$A:$A,0))," ")</f>
        <v> </v>
      </c>
      <c r="AA82" s="65" t="str">
        <f ca="1" t="array" ref="AA82">IFERROR(INDEX(MASTER!$B:$B,MATCH(P82,MASTER!$A:$A,0))," ")</f>
        <v> </v>
      </c>
      <c r="AB82" s="65" t="str">
        <f ca="1" t="array" ref="AB82">IFERROR(INDEX(MASTER!$B:$B,MATCH(Q82,MASTER!$A:$A,0))," ")</f>
        <v> </v>
      </c>
      <c r="AC82" s="65" t="str">
        <f ca="1" t="array" ref="AC82">IFERROR(INDEX(MASTER!$B:$B,MATCH(R82,MASTER!$A:$A,0))," ")</f>
        <v> </v>
      </c>
      <c r="AD82" s="65" t="str">
        <f t="array" ref="AD82">IFERROR(INDEX(MASTER!$B:$B,MATCH(S82,MASTER!$A:$A,0))," ")</f>
        <v> </v>
      </c>
      <c r="AE82" s="65" t="str">
        <f t="array" ref="AE82">IFERROR(INDEX(MASTER!$B:$B,MATCH(T82,MASTER!$A:$A,0))," ")</f>
        <v> </v>
      </c>
      <c r="AF82" s="65">
        <f ca="1" t="shared" si="13"/>
        <v>13</v>
      </c>
      <c r="AG82" s="65" t="str">
        <f ca="1" t="shared" si="14"/>
        <v>2023 03</v>
      </c>
      <c r="AH82" s="65" t="str">
        <f ca="1" t="shared" si="15"/>
        <v> </v>
      </c>
      <c r="AI82" s="65" t="str">
        <f ca="1" t="shared" si="16"/>
        <v/>
      </c>
    </row>
    <row r="83" customHeight="1" spans="1:35">
      <c r="A83" s="80">
        <f ca="1">INDIRECT(ADDRESS(2+QUOTIENT(ROW()-2,COUNTA('Form Responses 1'!$1:$1)-4),1,,TRUE,"Form Responses 1"))</f>
        <v>45012.5081442593</v>
      </c>
      <c r="B83" s="65" t="str">
        <f ca="1">INDIRECT(ADDRESS(2+QUOTIENT(ROW()-2,COUNTA('Form Responses 1'!$1:$1)-4),2,,TRUE,"Form Responses 1"))</f>
        <v>bobdaulay@gmail.com</v>
      </c>
      <c r="C83" s="65" t="str">
        <f ca="1">INDIRECT(ADDRESS(2+QUOTIENT(ROW()-2,COUNTA('Form Responses 1'!$1:$1)-4),3,,TRUE,"Form Responses 1"))</f>
        <v>Bobby Wijaya Daulay </v>
      </c>
      <c r="D83" s="81">
        <f ca="1">INDIRECT(ADDRESS(2+QUOTIENT(ROW()-2,COUNTA('Form Responses 1'!$1:$1)-4),4,,TRUE,"Form Responses 1"))</f>
        <v>45012</v>
      </c>
      <c r="E83" s="82">
        <f ca="1" t="shared" si="0"/>
        <v>1</v>
      </c>
      <c r="F83" s="65" t="str">
        <f ca="1">IF(ISBLANK(A83)," ",INDIRECT(ADDRESS(1,5+MOD(ROW()-2,COUNTA('Form Responses 1'!$1:$1)-4),,TRUE,"Form Responses 1")))</f>
        <v>Lantai 15 [Mushola]</v>
      </c>
      <c r="G83" s="65" t="str">
        <f ca="1">IF(ISBLANK(A83)," ",INDIRECT(ADDRESS(MATCH(A83,'Form Responses 1'!A:A,0),5+MOD(ROW()-2,COUNTA('Form Responses 1'!$1:$1)-4),,TRUE,"Form Responses 1")))</f>
        <v>BAIK</v>
      </c>
      <c r="H83" s="83" t="str">
        <f ca="1" t="shared" si="1"/>
        <v>Lantai 15</v>
      </c>
      <c r="I83" s="83" t="str">
        <f ca="1" t="shared" si="76"/>
        <v>Mushola</v>
      </c>
      <c r="J83" s="83" t="str">
        <f ca="1" t="shared" si="2"/>
        <v>CLEANING SERVICE</v>
      </c>
      <c r="K83" s="83">
        <f ca="1" t="array" ref="K83">IFERROR(INDEX(MASTER!B:B,MATCH(G83,MASTER!A:A,0))/100," ")</f>
        <v>0.95</v>
      </c>
      <c r="L83" s="65">
        <f ca="1" t="shared" si="3"/>
        <v>13</v>
      </c>
      <c r="M83" s="65" t="str">
        <f ca="1" t="shared" si="4"/>
        <v>2023 - WEEK 13</v>
      </c>
      <c r="N83" s="65" t="str">
        <f ca="1" t="shared" si="5"/>
        <v>2023 - MONTH 03</v>
      </c>
      <c r="O83" s="83">
        <f ca="1" t="shared" ref="O83:P83" si="93">IFERROR(AVERAGEIF(M:M,M83,$K:$K)," ")</f>
        <v>0.950202702702695</v>
      </c>
      <c r="P83" s="83">
        <f ca="1" t="shared" si="93"/>
        <v>0.950202702702695</v>
      </c>
      <c r="Q83" s="65" t="str">
        <f ca="1">IF(ISBLANK(A83)," ",IF(O83&gt;MASTER!$B$3/100,"SB",IF(O83&gt;MASTER!$B$4/100,"B",IF(O83&gt;MASTER!$B$5/100,"C","K"))))</f>
        <v>SB</v>
      </c>
      <c r="R83" s="65" t="str">
        <f ca="1">IF(ISBLANK(B83)," ",IF(P83&gt;MASTER!$B$3/100,"SB",IF(P83&gt;MASTER!$B$4/100,"B",IF(P83&gt;MASTER!$B$5/100,"C","K"))))</f>
        <v>SB</v>
      </c>
      <c r="U83" s="65" t="str">
        <f ca="1" t="array" ref="U83">IFERROR(INDEX(MASTER!$B:$B,MATCH(F83,MASTER!$A:$A,0))," ")</f>
        <v> </v>
      </c>
      <c r="W83" s="65" t="str">
        <f ca="1" t="array" ref="W83">IFERROR(INDEX(MASTER!$B:$B,MATCH(K83,MASTER!$A:$A,0))," ")</f>
        <v> </v>
      </c>
      <c r="X83" s="65" t="str">
        <f ca="1" t="array" ref="X83">IFERROR(INDEX(MASTER!$B:$B,MATCH(M83,MASTER!$A:$A,0))," ")</f>
        <v> </v>
      </c>
      <c r="Y83" s="65" t="str">
        <f ca="1" t="array" ref="Y83">IFERROR(INDEX(MASTER!$B:$B,MATCH(N83,MASTER!$A:$A,0))," ")</f>
        <v> </v>
      </c>
      <c r="Z83" s="65" t="str">
        <f ca="1" t="array" ref="Z83">IFERROR(INDEX(MASTER!$B:$B,MATCH(O83,MASTER!$A:$A,0))," ")</f>
        <v> </v>
      </c>
      <c r="AA83" s="65" t="str">
        <f ca="1" t="array" ref="AA83">IFERROR(INDEX(MASTER!$B:$B,MATCH(P83,MASTER!$A:$A,0))," ")</f>
        <v> </v>
      </c>
      <c r="AB83" s="65" t="str">
        <f ca="1" t="array" ref="AB83">IFERROR(INDEX(MASTER!$B:$B,MATCH(Q83,MASTER!$A:$A,0))," ")</f>
        <v> </v>
      </c>
      <c r="AC83" s="65" t="str">
        <f ca="1" t="array" ref="AC83">IFERROR(INDEX(MASTER!$B:$B,MATCH(R83,MASTER!$A:$A,0))," ")</f>
        <v> </v>
      </c>
      <c r="AD83" s="65" t="str">
        <f t="array" ref="AD83">IFERROR(INDEX(MASTER!$B:$B,MATCH(S83,MASTER!$A:$A,0))," ")</f>
        <v> </v>
      </c>
      <c r="AE83" s="65" t="str">
        <f t="array" ref="AE83">IFERROR(INDEX(MASTER!$B:$B,MATCH(T83,MASTER!$A:$A,0))," ")</f>
        <v> </v>
      </c>
      <c r="AF83" s="65">
        <f ca="1" t="shared" si="13"/>
        <v>13</v>
      </c>
      <c r="AG83" s="65" t="str">
        <f ca="1" t="shared" si="14"/>
        <v>2023 03</v>
      </c>
      <c r="AH83" s="65" t="str">
        <f ca="1" t="shared" si="15"/>
        <v> </v>
      </c>
      <c r="AI83" s="65" t="str">
        <f ca="1" t="shared" si="16"/>
        <v/>
      </c>
    </row>
    <row r="84" customHeight="1" spans="1:35">
      <c r="A84" s="80">
        <f ca="1">INDIRECT(ADDRESS(2+QUOTIENT(ROW()-2,COUNTA('Form Responses 1'!$1:$1)-4),1,,TRUE,"Form Responses 1"))</f>
        <v>45012.5081442593</v>
      </c>
      <c r="B84" s="65" t="str">
        <f ca="1">INDIRECT(ADDRESS(2+QUOTIENT(ROW()-2,COUNTA('Form Responses 1'!$1:$1)-4),2,,TRUE,"Form Responses 1"))</f>
        <v>bobdaulay@gmail.com</v>
      </c>
      <c r="C84" s="65" t="str">
        <f ca="1">INDIRECT(ADDRESS(2+QUOTIENT(ROW()-2,COUNTA('Form Responses 1'!$1:$1)-4),3,,TRUE,"Form Responses 1"))</f>
        <v>Bobby Wijaya Daulay </v>
      </c>
      <c r="D84" s="81">
        <f ca="1">INDIRECT(ADDRESS(2+QUOTIENT(ROW()-2,COUNTA('Form Responses 1'!$1:$1)-4),4,,TRUE,"Form Responses 1"))</f>
        <v>45012</v>
      </c>
      <c r="E84" s="82">
        <f ca="1" t="shared" si="0"/>
        <v>1</v>
      </c>
      <c r="F84" s="65" t="str">
        <f ca="1">IF(ISBLANK(A84)," ",INDIRECT(ADDRESS(1,5+MOD(ROW()-2,COUNTA('Form Responses 1'!$1:$1)-4),,TRUE,"Form Responses 1")))</f>
        <v>Lantai 15 [Pantry]</v>
      </c>
      <c r="G84" s="65" t="str">
        <f ca="1">IF(ISBLANK(A84)," ",INDIRECT(ADDRESS(MATCH(A84,'Form Responses 1'!A:A,0),5+MOD(ROW()-2,COUNTA('Form Responses 1'!$1:$1)-4),,TRUE,"Form Responses 1")))</f>
        <v>BAIK</v>
      </c>
      <c r="H84" s="83" t="str">
        <f ca="1" t="shared" si="1"/>
        <v>Lantai 15</v>
      </c>
      <c r="I84" s="83" t="str">
        <f ca="1" t="shared" si="76"/>
        <v>Pantry</v>
      </c>
      <c r="J84" s="83" t="str">
        <f ca="1" t="shared" si="2"/>
        <v>CLEANING SERVICE</v>
      </c>
      <c r="K84" s="83">
        <f ca="1" t="array" ref="K84">IFERROR(INDEX(MASTER!B:B,MATCH(G84,MASTER!A:A,0))/100," ")</f>
        <v>0.95</v>
      </c>
      <c r="L84" s="65">
        <f ca="1" t="shared" si="3"/>
        <v>13</v>
      </c>
      <c r="M84" s="65" t="str">
        <f ca="1" t="shared" si="4"/>
        <v>2023 - WEEK 13</v>
      </c>
      <c r="N84" s="65" t="str">
        <f ca="1" t="shared" si="5"/>
        <v>2023 - MONTH 03</v>
      </c>
      <c r="O84" s="83">
        <f ca="1" t="shared" ref="O84:P84" si="94">IFERROR(AVERAGEIF(M:M,M84,$K:$K)," ")</f>
        <v>0.950202702702695</v>
      </c>
      <c r="P84" s="83">
        <f ca="1" t="shared" si="94"/>
        <v>0.950202702702695</v>
      </c>
      <c r="Q84" s="65" t="str">
        <f ca="1">IF(ISBLANK(A84)," ",IF(O84&gt;MASTER!$B$3/100,"SB",IF(O84&gt;MASTER!$B$4/100,"B",IF(O84&gt;MASTER!$B$5/100,"C","K"))))</f>
        <v>SB</v>
      </c>
      <c r="R84" s="65" t="str">
        <f ca="1">IF(ISBLANK(B84)," ",IF(P84&gt;MASTER!$B$3/100,"SB",IF(P84&gt;MASTER!$B$4/100,"B",IF(P84&gt;MASTER!$B$5/100,"C","K"))))</f>
        <v>SB</v>
      </c>
      <c r="U84" s="65" t="str">
        <f ca="1" t="array" ref="U84">IFERROR(INDEX(MASTER!$B:$B,MATCH(F84,MASTER!$A:$A,0))," ")</f>
        <v> </v>
      </c>
      <c r="W84" s="65" t="str">
        <f ca="1" t="array" ref="W84">IFERROR(INDEX(MASTER!$B:$B,MATCH(K84,MASTER!$A:$A,0))," ")</f>
        <v> </v>
      </c>
      <c r="X84" s="65" t="str">
        <f ca="1" t="array" ref="X84">IFERROR(INDEX(MASTER!$B:$B,MATCH(M84,MASTER!$A:$A,0))," ")</f>
        <v> </v>
      </c>
      <c r="Y84" s="65" t="str">
        <f ca="1" t="array" ref="Y84">IFERROR(INDEX(MASTER!$B:$B,MATCH(N84,MASTER!$A:$A,0))," ")</f>
        <v> </v>
      </c>
      <c r="Z84" s="65" t="str">
        <f ca="1" t="array" ref="Z84">IFERROR(INDEX(MASTER!$B:$B,MATCH(O84,MASTER!$A:$A,0))," ")</f>
        <v> </v>
      </c>
      <c r="AA84" s="65" t="str">
        <f ca="1" t="array" ref="AA84">IFERROR(INDEX(MASTER!$B:$B,MATCH(P84,MASTER!$A:$A,0))," ")</f>
        <v> </v>
      </c>
      <c r="AB84" s="65" t="str">
        <f ca="1" t="array" ref="AB84">IFERROR(INDEX(MASTER!$B:$B,MATCH(Q84,MASTER!$A:$A,0))," ")</f>
        <v> </v>
      </c>
      <c r="AC84" s="65" t="str">
        <f ca="1" t="array" ref="AC84">IFERROR(INDEX(MASTER!$B:$B,MATCH(R84,MASTER!$A:$A,0))," ")</f>
        <v> </v>
      </c>
      <c r="AD84" s="65" t="str">
        <f t="array" ref="AD84">IFERROR(INDEX(MASTER!$B:$B,MATCH(S84,MASTER!$A:$A,0))," ")</f>
        <v> </v>
      </c>
      <c r="AE84" s="65" t="str">
        <f t="array" ref="AE84">IFERROR(INDEX(MASTER!$B:$B,MATCH(T84,MASTER!$A:$A,0))," ")</f>
        <v> </v>
      </c>
      <c r="AF84" s="65">
        <f ca="1" t="shared" si="13"/>
        <v>13</v>
      </c>
      <c r="AG84" s="65" t="str">
        <f ca="1" t="shared" si="14"/>
        <v>2023 03</v>
      </c>
      <c r="AH84" s="65" t="str">
        <f ca="1" t="shared" si="15"/>
        <v> </v>
      </c>
      <c r="AI84" s="65" t="str">
        <f ca="1" t="shared" si="16"/>
        <v/>
      </c>
    </row>
    <row r="85" customHeight="1" spans="1:35">
      <c r="A85" s="80">
        <f ca="1">INDIRECT(ADDRESS(2+QUOTIENT(ROW()-2,COUNTA('Form Responses 1'!$1:$1)-4),1,,TRUE,"Form Responses 1"))</f>
        <v>45012.5081442593</v>
      </c>
      <c r="B85" s="65" t="str">
        <f ca="1">INDIRECT(ADDRESS(2+QUOTIENT(ROW()-2,COUNTA('Form Responses 1'!$1:$1)-4),2,,TRUE,"Form Responses 1"))</f>
        <v>bobdaulay@gmail.com</v>
      </c>
      <c r="C85" s="65" t="str">
        <f ca="1">INDIRECT(ADDRESS(2+QUOTIENT(ROW()-2,COUNTA('Form Responses 1'!$1:$1)-4),3,,TRUE,"Form Responses 1"))</f>
        <v>Bobby Wijaya Daulay </v>
      </c>
      <c r="D85" s="81">
        <f ca="1">INDIRECT(ADDRESS(2+QUOTIENT(ROW()-2,COUNTA('Form Responses 1'!$1:$1)-4),4,,TRUE,"Form Responses 1"))</f>
        <v>45012</v>
      </c>
      <c r="E85" s="82">
        <f ca="1" t="shared" si="0"/>
        <v>1</v>
      </c>
      <c r="F85" s="65" t="str">
        <f ca="1">IF(ISBLANK(A85)," ",INDIRECT(ADDRESS(1,5+MOD(ROW()-2,COUNTA('Form Responses 1'!$1:$1)-4),,TRUE,"Form Responses 1")))</f>
        <v>Lantai 15 [Ruang Rapat 1-2-3]</v>
      </c>
      <c r="G85" s="65" t="str">
        <f ca="1">IF(ISBLANK(A85)," ",INDIRECT(ADDRESS(MATCH(A85,'Form Responses 1'!A:A,0),5+MOD(ROW()-2,COUNTA('Form Responses 1'!$1:$1)-4),,TRUE,"Form Responses 1")))</f>
        <v>BAIK</v>
      </c>
      <c r="H85" s="83" t="str">
        <f ca="1" t="shared" si="1"/>
        <v>Lantai 15</v>
      </c>
      <c r="I85" s="83" t="str">
        <f ca="1" t="shared" si="76"/>
        <v>Ruang Rapat 1-2-3</v>
      </c>
      <c r="J85" s="83" t="str">
        <f ca="1" t="shared" si="2"/>
        <v>CLEANING SERVICE</v>
      </c>
      <c r="K85" s="83">
        <f ca="1" t="array" ref="K85">IFERROR(INDEX(MASTER!B:B,MATCH(G85,MASTER!A:A,0))/100," ")</f>
        <v>0.95</v>
      </c>
      <c r="L85" s="65">
        <f ca="1" t="shared" si="3"/>
        <v>13</v>
      </c>
      <c r="M85" s="65" t="str">
        <f ca="1" t="shared" si="4"/>
        <v>2023 - WEEK 13</v>
      </c>
      <c r="N85" s="65" t="str">
        <f ca="1" t="shared" si="5"/>
        <v>2023 - MONTH 03</v>
      </c>
      <c r="O85" s="83">
        <f ca="1" t="shared" ref="O85:P85" si="95">IFERROR(AVERAGEIF(M:M,M85,$K:$K)," ")</f>
        <v>0.950202702702695</v>
      </c>
      <c r="P85" s="83">
        <f ca="1" t="shared" si="95"/>
        <v>0.950202702702695</v>
      </c>
      <c r="Q85" s="65" t="str">
        <f ca="1">IF(ISBLANK(A85)," ",IF(O85&gt;MASTER!$B$3/100,"SB",IF(O85&gt;MASTER!$B$4/100,"B",IF(O85&gt;MASTER!$B$5/100,"C","K"))))</f>
        <v>SB</v>
      </c>
      <c r="R85" s="65" t="str">
        <f ca="1">IF(ISBLANK(B85)," ",IF(P85&gt;MASTER!$B$3/100,"SB",IF(P85&gt;MASTER!$B$4/100,"B",IF(P85&gt;MASTER!$B$5/100,"C","K"))))</f>
        <v>SB</v>
      </c>
      <c r="U85" s="65" t="str">
        <f ca="1" t="array" ref="U85">IFERROR(INDEX(MASTER!$B:$B,MATCH(F85,MASTER!$A:$A,0))," ")</f>
        <v> </v>
      </c>
      <c r="W85" s="65" t="str">
        <f ca="1" t="array" ref="W85">IFERROR(INDEX(MASTER!$B:$B,MATCH(K85,MASTER!$A:$A,0))," ")</f>
        <v> </v>
      </c>
      <c r="X85" s="65" t="str">
        <f ca="1" t="array" ref="X85">IFERROR(INDEX(MASTER!$B:$B,MATCH(M85,MASTER!$A:$A,0))," ")</f>
        <v> </v>
      </c>
      <c r="Y85" s="65" t="str">
        <f ca="1" t="array" ref="Y85">IFERROR(INDEX(MASTER!$B:$B,MATCH(N85,MASTER!$A:$A,0))," ")</f>
        <v> </v>
      </c>
      <c r="Z85" s="65" t="str">
        <f ca="1" t="array" ref="Z85">IFERROR(INDEX(MASTER!$B:$B,MATCH(O85,MASTER!$A:$A,0))," ")</f>
        <v> </v>
      </c>
      <c r="AA85" s="65" t="str">
        <f ca="1" t="array" ref="AA85">IFERROR(INDEX(MASTER!$B:$B,MATCH(P85,MASTER!$A:$A,0))," ")</f>
        <v> </v>
      </c>
      <c r="AB85" s="65" t="str">
        <f ca="1" t="array" ref="AB85">IFERROR(INDEX(MASTER!$B:$B,MATCH(Q85,MASTER!$A:$A,0))," ")</f>
        <v> </v>
      </c>
      <c r="AC85" s="65" t="str">
        <f ca="1" t="array" ref="AC85">IFERROR(INDEX(MASTER!$B:$B,MATCH(R85,MASTER!$A:$A,0))," ")</f>
        <v> </v>
      </c>
      <c r="AD85" s="65" t="str">
        <f t="array" ref="AD85">IFERROR(INDEX(MASTER!$B:$B,MATCH(S85,MASTER!$A:$A,0))," ")</f>
        <v> </v>
      </c>
      <c r="AE85" s="65" t="str">
        <f t="array" ref="AE85">IFERROR(INDEX(MASTER!$B:$B,MATCH(T85,MASTER!$A:$A,0))," ")</f>
        <v> </v>
      </c>
      <c r="AF85" s="65">
        <f ca="1" t="shared" si="13"/>
        <v>13</v>
      </c>
      <c r="AG85" s="65" t="str">
        <f ca="1" t="shared" si="14"/>
        <v>2023 03</v>
      </c>
      <c r="AH85" s="65" t="str">
        <f ca="1" t="shared" si="15"/>
        <v> </v>
      </c>
      <c r="AI85" s="65" t="str">
        <f ca="1" t="shared" si="16"/>
        <v/>
      </c>
    </row>
    <row r="86" customHeight="1" spans="1:35">
      <c r="A86" s="80">
        <f ca="1">INDIRECT(ADDRESS(2+QUOTIENT(ROW()-2,COUNTA('Form Responses 1'!$1:$1)-4),1,,TRUE,"Form Responses 1"))</f>
        <v>45012.5081442593</v>
      </c>
      <c r="B86" s="65" t="str">
        <f ca="1">INDIRECT(ADDRESS(2+QUOTIENT(ROW()-2,COUNTA('Form Responses 1'!$1:$1)-4),2,,TRUE,"Form Responses 1"))</f>
        <v>bobdaulay@gmail.com</v>
      </c>
      <c r="C86" s="65" t="str">
        <f ca="1">INDIRECT(ADDRESS(2+QUOTIENT(ROW()-2,COUNTA('Form Responses 1'!$1:$1)-4),3,,TRUE,"Form Responses 1"))</f>
        <v>Bobby Wijaya Daulay </v>
      </c>
      <c r="D86" s="81">
        <f ca="1">INDIRECT(ADDRESS(2+QUOTIENT(ROW()-2,COUNTA('Form Responses 1'!$1:$1)-4),4,,TRUE,"Form Responses 1"))</f>
        <v>45012</v>
      </c>
      <c r="E86" s="82">
        <f ca="1" t="shared" si="0"/>
        <v>1</v>
      </c>
      <c r="F86" s="65" t="str">
        <f ca="1">IF(ISBLANK(A86)," ",INDIRECT(ADDRESS(1,5+MOD(ROW()-2,COUNTA('Form Responses 1'!$1:$1)-4),,TRUE,"Form Responses 1")))</f>
        <v>Lantai 15 [Ruang Kerja]</v>
      </c>
      <c r="G86" s="65" t="str">
        <f ca="1">IF(ISBLANK(A86)," ",INDIRECT(ADDRESS(MATCH(A86,'Form Responses 1'!A:A,0),5+MOD(ROW()-2,COUNTA('Form Responses 1'!$1:$1)-4),,TRUE,"Form Responses 1")))</f>
        <v>BAIK</v>
      </c>
      <c r="H86" s="83" t="str">
        <f ca="1" t="shared" si="1"/>
        <v>Lantai 15</v>
      </c>
      <c r="I86" s="83" t="str">
        <f ca="1" t="shared" si="76"/>
        <v>Ruang Kerja</v>
      </c>
      <c r="J86" s="83" t="str">
        <f ca="1" t="shared" si="2"/>
        <v>CLEANING SERVICE</v>
      </c>
      <c r="K86" s="83">
        <f ca="1" t="array" ref="K86">IFERROR(INDEX(MASTER!B:B,MATCH(G86,MASTER!A:A,0))/100," ")</f>
        <v>0.95</v>
      </c>
      <c r="L86" s="65">
        <f ca="1" t="shared" si="3"/>
        <v>13</v>
      </c>
      <c r="M86" s="65" t="str">
        <f ca="1" t="shared" si="4"/>
        <v>2023 - WEEK 13</v>
      </c>
      <c r="N86" s="65" t="str">
        <f ca="1" t="shared" si="5"/>
        <v>2023 - MONTH 03</v>
      </c>
      <c r="O86" s="83">
        <f ca="1" t="shared" ref="O86:P86" si="96">IFERROR(AVERAGEIF(M:M,M86,$K:$K)," ")</f>
        <v>0.950202702702695</v>
      </c>
      <c r="P86" s="83">
        <f ca="1" t="shared" si="96"/>
        <v>0.950202702702695</v>
      </c>
      <c r="Q86" s="65" t="str">
        <f ca="1">IF(ISBLANK(A86)," ",IF(O86&gt;MASTER!$B$3/100,"SB",IF(O86&gt;MASTER!$B$4/100,"B",IF(O86&gt;MASTER!$B$5/100,"C","K"))))</f>
        <v>SB</v>
      </c>
      <c r="R86" s="65" t="str">
        <f ca="1">IF(ISBLANK(B86)," ",IF(P86&gt;MASTER!$B$3/100,"SB",IF(P86&gt;MASTER!$B$4/100,"B",IF(P86&gt;MASTER!$B$5/100,"C","K"))))</f>
        <v>SB</v>
      </c>
      <c r="U86" s="65" t="str">
        <f ca="1" t="array" ref="U86">IFERROR(INDEX(MASTER!$B:$B,MATCH(F86,MASTER!$A:$A,0))," ")</f>
        <v> </v>
      </c>
      <c r="W86" s="65" t="str">
        <f ca="1" t="array" ref="W86">IFERROR(INDEX(MASTER!$B:$B,MATCH(K86,MASTER!$A:$A,0))," ")</f>
        <v> </v>
      </c>
      <c r="X86" s="65" t="str">
        <f ca="1" t="array" ref="X86">IFERROR(INDEX(MASTER!$B:$B,MATCH(M86,MASTER!$A:$A,0))," ")</f>
        <v> </v>
      </c>
      <c r="Y86" s="65" t="str">
        <f ca="1" t="array" ref="Y86">IFERROR(INDEX(MASTER!$B:$B,MATCH(N86,MASTER!$A:$A,0))," ")</f>
        <v> </v>
      </c>
      <c r="Z86" s="65" t="str">
        <f ca="1" t="array" ref="Z86">IFERROR(INDEX(MASTER!$B:$B,MATCH(O86,MASTER!$A:$A,0))," ")</f>
        <v> </v>
      </c>
      <c r="AA86" s="65" t="str">
        <f ca="1" t="array" ref="AA86">IFERROR(INDEX(MASTER!$B:$B,MATCH(P86,MASTER!$A:$A,0))," ")</f>
        <v> </v>
      </c>
      <c r="AB86" s="65" t="str">
        <f ca="1" t="array" ref="AB86">IFERROR(INDEX(MASTER!$B:$B,MATCH(Q86,MASTER!$A:$A,0))," ")</f>
        <v> </v>
      </c>
      <c r="AC86" s="65" t="str">
        <f ca="1" t="array" ref="AC86">IFERROR(INDEX(MASTER!$B:$B,MATCH(R86,MASTER!$A:$A,0))," ")</f>
        <v> </v>
      </c>
      <c r="AD86" s="65" t="str">
        <f t="array" ref="AD86">IFERROR(INDEX(MASTER!$B:$B,MATCH(S86,MASTER!$A:$A,0))," ")</f>
        <v> </v>
      </c>
      <c r="AE86" s="65" t="str">
        <f t="array" ref="AE86">IFERROR(INDEX(MASTER!$B:$B,MATCH(T86,MASTER!$A:$A,0))," ")</f>
        <v> </v>
      </c>
      <c r="AF86" s="65">
        <f ca="1" t="shared" si="13"/>
        <v>13</v>
      </c>
      <c r="AG86" s="65" t="str">
        <f ca="1" t="shared" si="14"/>
        <v>2023 03</v>
      </c>
      <c r="AH86" s="65" t="str">
        <f ca="1" t="shared" si="15"/>
        <v> </v>
      </c>
      <c r="AI86" s="65" t="str">
        <f ca="1" t="shared" si="16"/>
        <v/>
      </c>
    </row>
    <row r="87" customHeight="1" spans="1:35">
      <c r="A87" s="80">
        <f ca="1">INDIRECT(ADDRESS(2+QUOTIENT(ROW()-2,COUNTA('Form Responses 1'!$1:$1)-4),1,,TRUE,"Form Responses 1"))</f>
        <v>45012.5081442593</v>
      </c>
      <c r="B87" s="65" t="str">
        <f ca="1">INDIRECT(ADDRESS(2+QUOTIENT(ROW()-2,COUNTA('Form Responses 1'!$1:$1)-4),2,,TRUE,"Form Responses 1"))</f>
        <v>bobdaulay@gmail.com</v>
      </c>
      <c r="C87" s="65" t="str">
        <f ca="1">INDIRECT(ADDRESS(2+QUOTIENT(ROW()-2,COUNTA('Form Responses 1'!$1:$1)-4),3,,TRUE,"Form Responses 1"))</f>
        <v>Bobby Wijaya Daulay </v>
      </c>
      <c r="D87" s="81">
        <f ca="1">INDIRECT(ADDRESS(2+QUOTIENT(ROW()-2,COUNTA('Form Responses 1'!$1:$1)-4),4,,TRUE,"Form Responses 1"))</f>
        <v>45012</v>
      </c>
      <c r="E87" s="82">
        <f ca="1" t="shared" si="0"/>
        <v>1</v>
      </c>
      <c r="F87" s="65" t="str">
        <f ca="1">IF(ISBLANK(A87)," ",INDIRECT(ADDRESS(1,5+MOD(ROW()-2,COUNTA('Form Responses 1'!$1:$1)-4),,TRUE,"Form Responses 1")))</f>
        <v>Lantai 15 [Koridor]</v>
      </c>
      <c r="G87" s="65" t="str">
        <f ca="1">IF(ISBLANK(A87)," ",INDIRECT(ADDRESS(MATCH(A87,'Form Responses 1'!A:A,0),5+MOD(ROW()-2,COUNTA('Form Responses 1'!$1:$1)-4),,TRUE,"Form Responses 1")))</f>
        <v>BAIK</v>
      </c>
      <c r="H87" s="83" t="str">
        <f ca="1" t="shared" si="1"/>
        <v>Lantai 15</v>
      </c>
      <c r="I87" s="83" t="str">
        <f ca="1" t="shared" si="76"/>
        <v>Koridor</v>
      </c>
      <c r="J87" s="83" t="str">
        <f ca="1" t="shared" si="2"/>
        <v>CLEANING SERVICE</v>
      </c>
      <c r="K87" s="83">
        <f ca="1" t="array" ref="K87">IFERROR(INDEX(MASTER!B:B,MATCH(G87,MASTER!A:A,0))/100," ")</f>
        <v>0.95</v>
      </c>
      <c r="L87" s="65">
        <f ca="1" t="shared" si="3"/>
        <v>13</v>
      </c>
      <c r="M87" s="65" t="str">
        <f ca="1" t="shared" si="4"/>
        <v>2023 - WEEK 13</v>
      </c>
      <c r="N87" s="65" t="str">
        <f ca="1" t="shared" si="5"/>
        <v>2023 - MONTH 03</v>
      </c>
      <c r="O87" s="83">
        <f ca="1" t="shared" ref="O87:P87" si="97">IFERROR(AVERAGEIF(M:M,M87,$K:$K)," ")</f>
        <v>0.950202702702695</v>
      </c>
      <c r="P87" s="83">
        <f ca="1" t="shared" si="97"/>
        <v>0.950202702702695</v>
      </c>
      <c r="Q87" s="65" t="str">
        <f ca="1">IF(ISBLANK(A87)," ",IF(O87&gt;MASTER!$B$3/100,"SB",IF(O87&gt;MASTER!$B$4/100,"B",IF(O87&gt;MASTER!$B$5/100,"C","K"))))</f>
        <v>SB</v>
      </c>
      <c r="R87" s="65" t="str">
        <f ca="1">IF(ISBLANK(B87)," ",IF(P87&gt;MASTER!$B$3/100,"SB",IF(P87&gt;MASTER!$B$4/100,"B",IF(P87&gt;MASTER!$B$5/100,"C","K"))))</f>
        <v>SB</v>
      </c>
      <c r="U87" s="65" t="str">
        <f ca="1" t="array" ref="U87">IFERROR(INDEX(MASTER!$B:$B,MATCH(F87,MASTER!$A:$A,0))," ")</f>
        <v> </v>
      </c>
      <c r="W87" s="65" t="str">
        <f ca="1" t="array" ref="W87">IFERROR(INDEX(MASTER!$B:$B,MATCH(K87,MASTER!$A:$A,0))," ")</f>
        <v> </v>
      </c>
      <c r="X87" s="65" t="str">
        <f ca="1" t="array" ref="X87">IFERROR(INDEX(MASTER!$B:$B,MATCH(M87,MASTER!$A:$A,0))," ")</f>
        <v> </v>
      </c>
      <c r="Y87" s="65" t="str">
        <f ca="1" t="array" ref="Y87">IFERROR(INDEX(MASTER!$B:$B,MATCH(N87,MASTER!$A:$A,0))," ")</f>
        <v> </v>
      </c>
      <c r="Z87" s="65" t="str">
        <f ca="1" t="array" ref="Z87">IFERROR(INDEX(MASTER!$B:$B,MATCH(O87,MASTER!$A:$A,0))," ")</f>
        <v> </v>
      </c>
      <c r="AA87" s="65" t="str">
        <f ca="1" t="array" ref="AA87">IFERROR(INDEX(MASTER!$B:$B,MATCH(P87,MASTER!$A:$A,0))," ")</f>
        <v> </v>
      </c>
      <c r="AB87" s="65" t="str">
        <f ca="1" t="array" ref="AB87">IFERROR(INDEX(MASTER!$B:$B,MATCH(Q87,MASTER!$A:$A,0))," ")</f>
        <v> </v>
      </c>
      <c r="AC87" s="65" t="str">
        <f ca="1" t="array" ref="AC87">IFERROR(INDEX(MASTER!$B:$B,MATCH(R87,MASTER!$A:$A,0))," ")</f>
        <v> </v>
      </c>
      <c r="AD87" s="65" t="str">
        <f t="array" ref="AD87">IFERROR(INDEX(MASTER!$B:$B,MATCH(S87,MASTER!$A:$A,0))," ")</f>
        <v> </v>
      </c>
      <c r="AE87" s="65" t="str">
        <f t="array" ref="AE87">IFERROR(INDEX(MASTER!$B:$B,MATCH(T87,MASTER!$A:$A,0))," ")</f>
        <v> </v>
      </c>
      <c r="AF87" s="65">
        <f ca="1" t="shared" si="13"/>
        <v>13</v>
      </c>
      <c r="AG87" s="65" t="str">
        <f ca="1" t="shared" si="14"/>
        <v>2023 03</v>
      </c>
      <c r="AH87" s="65" t="str">
        <f ca="1" t="shared" si="15"/>
        <v> </v>
      </c>
      <c r="AI87" s="65" t="str">
        <f ca="1" t="shared" si="16"/>
        <v/>
      </c>
    </row>
    <row r="88" customHeight="1" spans="1:35">
      <c r="A88" s="80">
        <f ca="1">INDIRECT(ADDRESS(2+QUOTIENT(ROW()-2,COUNTA('Form Responses 1'!$1:$1)-4),1,,TRUE,"Form Responses 1"))</f>
        <v>45012.5081442593</v>
      </c>
      <c r="B88" s="65" t="str">
        <f ca="1">INDIRECT(ADDRESS(2+QUOTIENT(ROW()-2,COUNTA('Form Responses 1'!$1:$1)-4),2,,TRUE,"Form Responses 1"))</f>
        <v>bobdaulay@gmail.com</v>
      </c>
      <c r="C88" s="65" t="str">
        <f ca="1">INDIRECT(ADDRESS(2+QUOTIENT(ROW()-2,COUNTA('Form Responses 1'!$1:$1)-4),3,,TRUE,"Form Responses 1"))</f>
        <v>Bobby Wijaya Daulay </v>
      </c>
      <c r="D88" s="81">
        <f ca="1">INDIRECT(ADDRESS(2+QUOTIENT(ROW()-2,COUNTA('Form Responses 1'!$1:$1)-4),4,,TRUE,"Form Responses 1"))</f>
        <v>45012</v>
      </c>
      <c r="E88" s="82">
        <f ca="1" t="shared" si="0"/>
        <v>1</v>
      </c>
      <c r="F88" s="65" t="str">
        <f ca="1">IF(ISBLANK(A88)," ",INDIRECT(ADDRESS(1,5+MOD(ROW()-2,COUNTA('Form Responses 1'!$1:$1)-4),,TRUE,"Form Responses 1")))</f>
        <v>Lantai 15 [Toilet Pria / Wanita]</v>
      </c>
      <c r="G88" s="65" t="str">
        <f ca="1">IF(ISBLANK(A88)," ",INDIRECT(ADDRESS(MATCH(A88,'Form Responses 1'!A:A,0),5+MOD(ROW()-2,COUNTA('Form Responses 1'!$1:$1)-4),,TRUE,"Form Responses 1")))</f>
        <v>BAIK</v>
      </c>
      <c r="H88" s="83" t="str">
        <f ca="1" t="shared" si="1"/>
        <v>Lantai 15</v>
      </c>
      <c r="I88" s="83" t="str">
        <f ca="1" t="shared" si="76"/>
        <v>Toilet Pria / Wanita</v>
      </c>
      <c r="J88" s="83" t="str">
        <f ca="1" t="shared" si="2"/>
        <v>CLEANING SERVICE</v>
      </c>
      <c r="K88" s="83">
        <f ca="1" t="array" ref="K88">IFERROR(INDEX(MASTER!B:B,MATCH(G88,MASTER!A:A,0))/100," ")</f>
        <v>0.95</v>
      </c>
      <c r="L88" s="65">
        <f ca="1" t="shared" si="3"/>
        <v>13</v>
      </c>
      <c r="M88" s="65" t="str">
        <f ca="1" t="shared" si="4"/>
        <v>2023 - WEEK 13</v>
      </c>
      <c r="N88" s="65" t="str">
        <f ca="1" t="shared" si="5"/>
        <v>2023 - MONTH 03</v>
      </c>
      <c r="O88" s="83">
        <f ca="1" t="shared" ref="O88:P88" si="98">IFERROR(AVERAGEIF(M:M,M88,$K:$K)," ")</f>
        <v>0.950202702702695</v>
      </c>
      <c r="P88" s="83">
        <f ca="1" t="shared" si="98"/>
        <v>0.950202702702695</v>
      </c>
      <c r="Q88" s="65" t="str">
        <f ca="1">IF(ISBLANK(A88)," ",IF(O88&gt;MASTER!$B$3/100,"SB",IF(O88&gt;MASTER!$B$4/100,"B",IF(O88&gt;MASTER!$B$5/100,"C","K"))))</f>
        <v>SB</v>
      </c>
      <c r="R88" s="65" t="str">
        <f ca="1">IF(ISBLANK(B88)," ",IF(P88&gt;MASTER!$B$3/100,"SB",IF(P88&gt;MASTER!$B$4/100,"B",IF(P88&gt;MASTER!$B$5/100,"C","K"))))</f>
        <v>SB</v>
      </c>
      <c r="U88" s="65" t="str">
        <f ca="1" t="array" ref="U88">IFERROR(INDEX(MASTER!$B:$B,MATCH(F88,MASTER!$A:$A,0))," ")</f>
        <v> </v>
      </c>
      <c r="W88" s="65" t="str">
        <f ca="1" t="array" ref="W88">IFERROR(INDEX(MASTER!$B:$B,MATCH(K88,MASTER!$A:$A,0))," ")</f>
        <v> </v>
      </c>
      <c r="X88" s="65" t="str">
        <f ca="1" t="array" ref="X88">IFERROR(INDEX(MASTER!$B:$B,MATCH(M88,MASTER!$A:$A,0))," ")</f>
        <v> </v>
      </c>
      <c r="Y88" s="65" t="str">
        <f ca="1" t="array" ref="Y88">IFERROR(INDEX(MASTER!$B:$B,MATCH(N88,MASTER!$A:$A,0))," ")</f>
        <v> </v>
      </c>
      <c r="Z88" s="65" t="str">
        <f ca="1" t="array" ref="Z88">IFERROR(INDEX(MASTER!$B:$B,MATCH(O88,MASTER!$A:$A,0))," ")</f>
        <v> </v>
      </c>
      <c r="AA88" s="65" t="str">
        <f ca="1" t="array" ref="AA88">IFERROR(INDEX(MASTER!$B:$B,MATCH(P88,MASTER!$A:$A,0))," ")</f>
        <v> </v>
      </c>
      <c r="AB88" s="65" t="str">
        <f ca="1" t="array" ref="AB88">IFERROR(INDEX(MASTER!$B:$B,MATCH(Q88,MASTER!$A:$A,0))," ")</f>
        <v> </v>
      </c>
      <c r="AC88" s="65" t="str">
        <f ca="1" t="array" ref="AC88">IFERROR(INDEX(MASTER!$B:$B,MATCH(R88,MASTER!$A:$A,0))," ")</f>
        <v> </v>
      </c>
      <c r="AD88" s="65" t="str">
        <f t="array" ref="AD88">IFERROR(INDEX(MASTER!$B:$B,MATCH(S88,MASTER!$A:$A,0))," ")</f>
        <v> </v>
      </c>
      <c r="AE88" s="65" t="str">
        <f t="array" ref="AE88">IFERROR(INDEX(MASTER!$B:$B,MATCH(T88,MASTER!$A:$A,0))," ")</f>
        <v> </v>
      </c>
      <c r="AF88" s="65">
        <f ca="1" t="shared" si="13"/>
        <v>13</v>
      </c>
      <c r="AG88" s="65" t="str">
        <f ca="1" t="shared" si="14"/>
        <v>2023 03</v>
      </c>
      <c r="AH88" s="65" t="str">
        <f ca="1" t="shared" si="15"/>
        <v> </v>
      </c>
      <c r="AI88" s="65" t="str">
        <f ca="1" t="shared" si="16"/>
        <v/>
      </c>
    </row>
    <row r="89" customHeight="1" spans="1:35">
      <c r="A89" s="80">
        <f ca="1">INDIRECT(ADDRESS(2+QUOTIENT(ROW()-2,COUNTA('Form Responses 1'!$1:$1)-4),1,,TRUE,"Form Responses 1"))</f>
        <v>45012.5081442593</v>
      </c>
      <c r="B89" s="65" t="str">
        <f ca="1">INDIRECT(ADDRESS(2+QUOTIENT(ROW()-2,COUNTA('Form Responses 1'!$1:$1)-4),2,,TRUE,"Form Responses 1"))</f>
        <v>bobdaulay@gmail.com</v>
      </c>
      <c r="C89" s="65" t="str">
        <f ca="1">INDIRECT(ADDRESS(2+QUOTIENT(ROW()-2,COUNTA('Form Responses 1'!$1:$1)-4),3,,TRUE,"Form Responses 1"))</f>
        <v>Bobby Wijaya Daulay </v>
      </c>
      <c r="D89" s="81">
        <f ca="1">INDIRECT(ADDRESS(2+QUOTIENT(ROW()-2,COUNTA('Form Responses 1'!$1:$1)-4),4,,TRUE,"Form Responses 1"))</f>
        <v>45012</v>
      </c>
      <c r="E89" s="82">
        <f ca="1" t="shared" si="0"/>
        <v>1</v>
      </c>
      <c r="F89" s="65" t="str">
        <f ca="1">IF(ISBLANK(A89)," ",INDIRECT(ADDRESS(1,5+MOD(ROW()-2,COUNTA('Form Responses 1'!$1:$1)-4),,TRUE,"Form Responses 1")))</f>
        <v>Lantai 14 [Tangga Exit Barat]</v>
      </c>
      <c r="G89" s="65" t="str">
        <f ca="1">IF(ISBLANK(A89)," ",INDIRECT(ADDRESS(MATCH(A89,'Form Responses 1'!A:A,0),5+MOD(ROW()-2,COUNTA('Form Responses 1'!$1:$1)-4),,TRUE,"Form Responses 1")))</f>
        <v>BAIK</v>
      </c>
      <c r="H89" s="83" t="str">
        <f ca="1" t="shared" si="1"/>
        <v>Lantai 14</v>
      </c>
      <c r="I89" s="83" t="str">
        <f ca="1" t="shared" si="76"/>
        <v>Tangga Exit Barat</v>
      </c>
      <c r="J89" s="83" t="str">
        <f ca="1" t="shared" si="2"/>
        <v>CLEANING SERVICE</v>
      </c>
      <c r="K89" s="83">
        <f ca="1" t="array" ref="K89">IFERROR(INDEX(MASTER!B:B,MATCH(G89,MASTER!A:A,0))/100," ")</f>
        <v>0.95</v>
      </c>
      <c r="L89" s="65">
        <f ca="1" t="shared" si="3"/>
        <v>13</v>
      </c>
      <c r="M89" s="65" t="str">
        <f ca="1" t="shared" si="4"/>
        <v>2023 - WEEK 13</v>
      </c>
      <c r="N89" s="65" t="str">
        <f ca="1" t="shared" si="5"/>
        <v>2023 - MONTH 03</v>
      </c>
      <c r="O89" s="83">
        <f ca="1" t="shared" ref="O89:P89" si="99">IFERROR(AVERAGEIF(M:M,M89,$K:$K)," ")</f>
        <v>0.950202702702695</v>
      </c>
      <c r="P89" s="83">
        <f ca="1" t="shared" si="99"/>
        <v>0.950202702702695</v>
      </c>
      <c r="Q89" s="65" t="str">
        <f ca="1">IF(ISBLANK(A89)," ",IF(O89&gt;MASTER!$B$3/100,"SB",IF(O89&gt;MASTER!$B$4/100,"B",IF(O89&gt;MASTER!$B$5/100,"C","K"))))</f>
        <v>SB</v>
      </c>
      <c r="R89" s="65" t="str">
        <f ca="1">IF(ISBLANK(B89)," ",IF(P89&gt;MASTER!$B$3/100,"SB",IF(P89&gt;MASTER!$B$4/100,"B",IF(P89&gt;MASTER!$B$5/100,"C","K"))))</f>
        <v>SB</v>
      </c>
      <c r="U89" s="65" t="str">
        <f ca="1" t="array" ref="U89">IFERROR(INDEX(MASTER!$B:$B,MATCH(F89,MASTER!$A:$A,0))," ")</f>
        <v> </v>
      </c>
      <c r="W89" s="65" t="str">
        <f ca="1" t="array" ref="W89">IFERROR(INDEX(MASTER!$B:$B,MATCH(K89,MASTER!$A:$A,0))," ")</f>
        <v> </v>
      </c>
      <c r="X89" s="65" t="str">
        <f ca="1" t="array" ref="X89">IFERROR(INDEX(MASTER!$B:$B,MATCH(M89,MASTER!$A:$A,0))," ")</f>
        <v> </v>
      </c>
      <c r="Y89" s="65" t="str">
        <f ca="1" t="array" ref="Y89">IFERROR(INDEX(MASTER!$B:$B,MATCH(N89,MASTER!$A:$A,0))," ")</f>
        <v> </v>
      </c>
      <c r="Z89" s="65" t="str">
        <f ca="1" t="array" ref="Z89">IFERROR(INDEX(MASTER!$B:$B,MATCH(O89,MASTER!$A:$A,0))," ")</f>
        <v> </v>
      </c>
      <c r="AA89" s="65" t="str">
        <f ca="1" t="array" ref="AA89">IFERROR(INDEX(MASTER!$B:$B,MATCH(P89,MASTER!$A:$A,0))," ")</f>
        <v> </v>
      </c>
      <c r="AB89" s="65" t="str">
        <f ca="1" t="array" ref="AB89">IFERROR(INDEX(MASTER!$B:$B,MATCH(Q89,MASTER!$A:$A,0))," ")</f>
        <v> </v>
      </c>
      <c r="AC89" s="65" t="str">
        <f ca="1" t="array" ref="AC89">IFERROR(INDEX(MASTER!$B:$B,MATCH(R89,MASTER!$A:$A,0))," ")</f>
        <v> </v>
      </c>
      <c r="AD89" s="65" t="str">
        <f t="array" ref="AD89">IFERROR(INDEX(MASTER!$B:$B,MATCH(S89,MASTER!$A:$A,0))," ")</f>
        <v> </v>
      </c>
      <c r="AE89" s="65" t="str">
        <f t="array" ref="AE89">IFERROR(INDEX(MASTER!$B:$B,MATCH(T89,MASTER!$A:$A,0))," ")</f>
        <v> </v>
      </c>
      <c r="AF89" s="65">
        <f ca="1" t="shared" si="13"/>
        <v>13</v>
      </c>
      <c r="AG89" s="65" t="str">
        <f ca="1" t="shared" si="14"/>
        <v>2023 03</v>
      </c>
      <c r="AH89" s="65" t="str">
        <f ca="1" t="shared" si="15"/>
        <v> </v>
      </c>
      <c r="AI89" s="65" t="str">
        <f ca="1" t="shared" si="16"/>
        <v/>
      </c>
    </row>
    <row r="90" customHeight="1" spans="1:35">
      <c r="A90" s="80">
        <f ca="1">INDIRECT(ADDRESS(2+QUOTIENT(ROW()-2,COUNTA('Form Responses 1'!$1:$1)-4),1,,TRUE,"Form Responses 1"))</f>
        <v>45012.5081442593</v>
      </c>
      <c r="B90" s="65" t="str">
        <f ca="1">INDIRECT(ADDRESS(2+QUOTIENT(ROW()-2,COUNTA('Form Responses 1'!$1:$1)-4),2,,TRUE,"Form Responses 1"))</f>
        <v>bobdaulay@gmail.com</v>
      </c>
      <c r="C90" s="65" t="str">
        <f ca="1">INDIRECT(ADDRESS(2+QUOTIENT(ROW()-2,COUNTA('Form Responses 1'!$1:$1)-4),3,,TRUE,"Form Responses 1"))</f>
        <v>Bobby Wijaya Daulay </v>
      </c>
      <c r="D90" s="81">
        <f ca="1">INDIRECT(ADDRESS(2+QUOTIENT(ROW()-2,COUNTA('Form Responses 1'!$1:$1)-4),4,,TRUE,"Form Responses 1"))</f>
        <v>45012</v>
      </c>
      <c r="E90" s="82">
        <f ca="1" t="shared" si="0"/>
        <v>1</v>
      </c>
      <c r="F90" s="65" t="str">
        <f ca="1">IF(ISBLANK(A90)," ",INDIRECT(ADDRESS(1,5+MOD(ROW()-2,COUNTA('Form Responses 1'!$1:$1)-4),,TRUE,"Form Responses 1")))</f>
        <v>Lantai 14 [ &amp; Timur]</v>
      </c>
      <c r="G90" s="65" t="str">
        <f ca="1">IF(ISBLANK(A90)," ",INDIRECT(ADDRESS(MATCH(A90,'Form Responses 1'!A:A,0),5+MOD(ROW()-2,COUNTA('Form Responses 1'!$1:$1)-4),,TRUE,"Form Responses 1")))</f>
        <v>BAIK</v>
      </c>
      <c r="H90" s="83" t="str">
        <f ca="1" t="shared" si="1"/>
        <v>Lantai 14</v>
      </c>
      <c r="I90" s="83" t="str">
        <f ca="1" t="shared" si="76"/>
        <v> &amp; Timur</v>
      </c>
      <c r="J90" s="83" t="str">
        <f ca="1" t="shared" si="2"/>
        <v>CLEANING SERVICE</v>
      </c>
      <c r="K90" s="83">
        <f ca="1" t="array" ref="K90">IFERROR(INDEX(MASTER!B:B,MATCH(G90,MASTER!A:A,0))/100," ")</f>
        <v>0.95</v>
      </c>
      <c r="L90" s="65">
        <f ca="1" t="shared" si="3"/>
        <v>13</v>
      </c>
      <c r="M90" s="65" t="str">
        <f ca="1" t="shared" si="4"/>
        <v>2023 - WEEK 13</v>
      </c>
      <c r="N90" s="65" t="str">
        <f ca="1" t="shared" si="5"/>
        <v>2023 - MONTH 03</v>
      </c>
      <c r="O90" s="83">
        <f ca="1" t="shared" ref="O90:P90" si="100">IFERROR(AVERAGEIF(M:M,M90,$K:$K)," ")</f>
        <v>0.950202702702695</v>
      </c>
      <c r="P90" s="83">
        <f ca="1" t="shared" si="100"/>
        <v>0.950202702702695</v>
      </c>
      <c r="Q90" s="65" t="str">
        <f ca="1">IF(ISBLANK(A90)," ",IF(O90&gt;MASTER!$B$3/100,"SB",IF(O90&gt;MASTER!$B$4/100,"B",IF(O90&gt;MASTER!$B$5/100,"C","K"))))</f>
        <v>SB</v>
      </c>
      <c r="R90" s="65" t="str">
        <f ca="1">IF(ISBLANK(B90)," ",IF(P90&gt;MASTER!$B$3/100,"SB",IF(P90&gt;MASTER!$B$4/100,"B",IF(P90&gt;MASTER!$B$5/100,"C","K"))))</f>
        <v>SB</v>
      </c>
      <c r="U90" s="65" t="str">
        <f ca="1" t="array" ref="U90">IFERROR(INDEX(MASTER!$B:$B,MATCH(F90,MASTER!$A:$A,0))," ")</f>
        <v> </v>
      </c>
      <c r="W90" s="65" t="str">
        <f ca="1" t="array" ref="W90">IFERROR(INDEX(MASTER!$B:$B,MATCH(K90,MASTER!$A:$A,0))," ")</f>
        <v> </v>
      </c>
      <c r="X90" s="65" t="str">
        <f ca="1" t="array" ref="X90">IFERROR(INDEX(MASTER!$B:$B,MATCH(M90,MASTER!$A:$A,0))," ")</f>
        <v> </v>
      </c>
      <c r="Y90" s="65" t="str">
        <f ca="1" t="array" ref="Y90">IFERROR(INDEX(MASTER!$B:$B,MATCH(N90,MASTER!$A:$A,0))," ")</f>
        <v> </v>
      </c>
      <c r="Z90" s="65" t="str">
        <f ca="1" t="array" ref="Z90">IFERROR(INDEX(MASTER!$B:$B,MATCH(O90,MASTER!$A:$A,0))," ")</f>
        <v> </v>
      </c>
      <c r="AA90" s="65" t="str">
        <f ca="1" t="array" ref="AA90">IFERROR(INDEX(MASTER!$B:$B,MATCH(P90,MASTER!$A:$A,0))," ")</f>
        <v> </v>
      </c>
      <c r="AB90" s="65" t="str">
        <f ca="1" t="array" ref="AB90">IFERROR(INDEX(MASTER!$B:$B,MATCH(Q90,MASTER!$A:$A,0))," ")</f>
        <v> </v>
      </c>
      <c r="AC90" s="65" t="str">
        <f ca="1" t="array" ref="AC90">IFERROR(INDEX(MASTER!$B:$B,MATCH(R90,MASTER!$A:$A,0))," ")</f>
        <v> </v>
      </c>
      <c r="AD90" s="65" t="str">
        <f t="array" ref="AD90">IFERROR(INDEX(MASTER!$B:$B,MATCH(S90,MASTER!$A:$A,0))," ")</f>
        <v> </v>
      </c>
      <c r="AE90" s="65" t="str">
        <f t="array" ref="AE90">IFERROR(INDEX(MASTER!$B:$B,MATCH(T90,MASTER!$A:$A,0))," ")</f>
        <v> </v>
      </c>
      <c r="AF90" s="65">
        <f ca="1" t="shared" si="13"/>
        <v>13</v>
      </c>
      <c r="AG90" s="65" t="str">
        <f ca="1" t="shared" si="14"/>
        <v>2023 03</v>
      </c>
      <c r="AH90" s="65" t="str">
        <f ca="1" t="shared" si="15"/>
        <v> </v>
      </c>
      <c r="AI90" s="65" t="str">
        <f ca="1" t="shared" si="16"/>
        <v/>
      </c>
    </row>
    <row r="91" customHeight="1" spans="1:35">
      <c r="A91" s="80">
        <f ca="1">INDIRECT(ADDRESS(2+QUOTIENT(ROW()-2,COUNTA('Form Responses 1'!$1:$1)-4),1,,TRUE,"Form Responses 1"))</f>
        <v>45012.5081442593</v>
      </c>
      <c r="B91" s="65" t="str">
        <f ca="1">INDIRECT(ADDRESS(2+QUOTIENT(ROW()-2,COUNTA('Form Responses 1'!$1:$1)-4),2,,TRUE,"Form Responses 1"))</f>
        <v>bobdaulay@gmail.com</v>
      </c>
      <c r="C91" s="65" t="str">
        <f ca="1">INDIRECT(ADDRESS(2+QUOTIENT(ROW()-2,COUNTA('Form Responses 1'!$1:$1)-4),3,,TRUE,"Form Responses 1"))</f>
        <v>Bobby Wijaya Daulay </v>
      </c>
      <c r="D91" s="81">
        <f ca="1">INDIRECT(ADDRESS(2+QUOTIENT(ROW()-2,COUNTA('Form Responses 1'!$1:$1)-4),4,,TRUE,"Form Responses 1"))</f>
        <v>45012</v>
      </c>
      <c r="E91" s="82">
        <f ca="1" t="shared" si="0"/>
        <v>1</v>
      </c>
      <c r="F91" s="65" t="str">
        <f ca="1">IF(ISBLANK(A91)," ",INDIRECT(ADDRESS(1,5+MOD(ROW()-2,COUNTA('Form Responses 1'!$1:$1)-4),,TRUE,"Form Responses 1")))</f>
        <v>Lantai 14 [Mushola]</v>
      </c>
      <c r="G91" s="65" t="str">
        <f ca="1">IF(ISBLANK(A91)," ",INDIRECT(ADDRESS(MATCH(A91,'Form Responses 1'!A:A,0),5+MOD(ROW()-2,COUNTA('Form Responses 1'!$1:$1)-4),,TRUE,"Form Responses 1")))</f>
        <v>BAIK</v>
      </c>
      <c r="H91" s="83" t="str">
        <f ca="1" t="shared" si="1"/>
        <v>Lantai 14</v>
      </c>
      <c r="I91" s="83" t="str">
        <f ca="1" t="shared" si="76"/>
        <v>Mushola</v>
      </c>
      <c r="J91" s="83" t="str">
        <f ca="1" t="shared" si="2"/>
        <v>CLEANING SERVICE</v>
      </c>
      <c r="K91" s="83">
        <f ca="1" t="array" ref="K91">IFERROR(INDEX(MASTER!B:B,MATCH(G91,MASTER!A:A,0))/100," ")</f>
        <v>0.95</v>
      </c>
      <c r="L91" s="65">
        <f ca="1" t="shared" si="3"/>
        <v>13</v>
      </c>
      <c r="M91" s="65" t="str">
        <f ca="1" t="shared" si="4"/>
        <v>2023 - WEEK 13</v>
      </c>
      <c r="N91" s="65" t="str">
        <f ca="1" t="shared" si="5"/>
        <v>2023 - MONTH 03</v>
      </c>
      <c r="O91" s="83">
        <f ca="1" t="shared" ref="O91:P91" si="101">IFERROR(AVERAGEIF(M:M,M91,$K:$K)," ")</f>
        <v>0.950202702702695</v>
      </c>
      <c r="P91" s="83">
        <f ca="1" t="shared" si="101"/>
        <v>0.950202702702695</v>
      </c>
      <c r="Q91" s="65" t="str">
        <f ca="1">IF(ISBLANK(A91)," ",IF(O91&gt;MASTER!$B$3/100,"SB",IF(O91&gt;MASTER!$B$4/100,"B",IF(O91&gt;MASTER!$B$5/100,"C","K"))))</f>
        <v>SB</v>
      </c>
      <c r="R91" s="65" t="str">
        <f ca="1">IF(ISBLANK(B91)," ",IF(P91&gt;MASTER!$B$3/100,"SB",IF(P91&gt;MASTER!$B$4/100,"B",IF(P91&gt;MASTER!$B$5/100,"C","K"))))</f>
        <v>SB</v>
      </c>
      <c r="U91" s="65" t="str">
        <f ca="1" t="array" ref="U91">IFERROR(INDEX(MASTER!$B:$B,MATCH(F91,MASTER!$A:$A,0))," ")</f>
        <v> </v>
      </c>
      <c r="W91" s="65" t="str">
        <f ca="1" t="array" ref="W91">IFERROR(INDEX(MASTER!$B:$B,MATCH(K91,MASTER!$A:$A,0))," ")</f>
        <v> </v>
      </c>
      <c r="X91" s="65" t="str">
        <f ca="1" t="array" ref="X91">IFERROR(INDEX(MASTER!$B:$B,MATCH(M91,MASTER!$A:$A,0))," ")</f>
        <v> </v>
      </c>
      <c r="Y91" s="65" t="str">
        <f ca="1" t="array" ref="Y91">IFERROR(INDEX(MASTER!$B:$B,MATCH(N91,MASTER!$A:$A,0))," ")</f>
        <v> </v>
      </c>
      <c r="Z91" s="65" t="str">
        <f ca="1" t="array" ref="Z91">IFERROR(INDEX(MASTER!$B:$B,MATCH(O91,MASTER!$A:$A,0))," ")</f>
        <v> </v>
      </c>
      <c r="AA91" s="65" t="str">
        <f ca="1" t="array" ref="AA91">IFERROR(INDEX(MASTER!$B:$B,MATCH(P91,MASTER!$A:$A,0))," ")</f>
        <v> </v>
      </c>
      <c r="AB91" s="65" t="str">
        <f ca="1" t="array" ref="AB91">IFERROR(INDEX(MASTER!$B:$B,MATCH(Q91,MASTER!$A:$A,0))," ")</f>
        <v> </v>
      </c>
      <c r="AC91" s="65" t="str">
        <f ca="1" t="array" ref="AC91">IFERROR(INDEX(MASTER!$B:$B,MATCH(R91,MASTER!$A:$A,0))," ")</f>
        <v> </v>
      </c>
      <c r="AD91" s="65" t="str">
        <f t="array" ref="AD91">IFERROR(INDEX(MASTER!$B:$B,MATCH(S91,MASTER!$A:$A,0))," ")</f>
        <v> </v>
      </c>
      <c r="AE91" s="65" t="str">
        <f t="array" ref="AE91">IFERROR(INDEX(MASTER!$B:$B,MATCH(T91,MASTER!$A:$A,0))," ")</f>
        <v> </v>
      </c>
      <c r="AF91" s="65">
        <f ca="1" t="shared" si="13"/>
        <v>13</v>
      </c>
      <c r="AG91" s="65" t="str">
        <f ca="1" t="shared" si="14"/>
        <v>2023 03</v>
      </c>
      <c r="AH91" s="65" t="str">
        <f ca="1" t="shared" si="15"/>
        <v> </v>
      </c>
      <c r="AI91" s="65" t="str">
        <f ca="1" t="shared" si="16"/>
        <v/>
      </c>
    </row>
    <row r="92" customHeight="1" spans="1:35">
      <c r="A92" s="80">
        <f ca="1">INDIRECT(ADDRESS(2+QUOTIENT(ROW()-2,COUNTA('Form Responses 1'!$1:$1)-4),1,,TRUE,"Form Responses 1"))</f>
        <v>45012.5081442593</v>
      </c>
      <c r="B92" s="65" t="str">
        <f ca="1">INDIRECT(ADDRESS(2+QUOTIENT(ROW()-2,COUNTA('Form Responses 1'!$1:$1)-4),2,,TRUE,"Form Responses 1"))</f>
        <v>bobdaulay@gmail.com</v>
      </c>
      <c r="C92" s="65" t="str">
        <f ca="1">INDIRECT(ADDRESS(2+QUOTIENT(ROW()-2,COUNTA('Form Responses 1'!$1:$1)-4),3,,TRUE,"Form Responses 1"))</f>
        <v>Bobby Wijaya Daulay </v>
      </c>
      <c r="D92" s="81">
        <f ca="1">INDIRECT(ADDRESS(2+QUOTIENT(ROW()-2,COUNTA('Form Responses 1'!$1:$1)-4),4,,TRUE,"Form Responses 1"))</f>
        <v>45012</v>
      </c>
      <c r="E92" s="82">
        <f ca="1" t="shared" si="0"/>
        <v>1</v>
      </c>
      <c r="F92" s="65" t="str">
        <f ca="1">IF(ISBLANK(A92)," ",INDIRECT(ADDRESS(1,5+MOD(ROW()-2,COUNTA('Form Responses 1'!$1:$1)-4),,TRUE,"Form Responses 1")))</f>
        <v>Lantai 14 [Pantry]</v>
      </c>
      <c r="G92" s="65" t="str">
        <f ca="1">IF(ISBLANK(A92)," ",INDIRECT(ADDRESS(MATCH(A92,'Form Responses 1'!A:A,0),5+MOD(ROW()-2,COUNTA('Form Responses 1'!$1:$1)-4),,TRUE,"Form Responses 1")))</f>
        <v>BAIK</v>
      </c>
      <c r="H92" s="83" t="str">
        <f ca="1" t="shared" si="1"/>
        <v>Lantai 14</v>
      </c>
      <c r="I92" s="83" t="str">
        <f ca="1" t="shared" si="76"/>
        <v>Pantry</v>
      </c>
      <c r="J92" s="83" t="str">
        <f ca="1" t="shared" si="2"/>
        <v>CLEANING SERVICE</v>
      </c>
      <c r="K92" s="83">
        <f ca="1" t="array" ref="K92">IFERROR(INDEX(MASTER!B:B,MATCH(G92,MASTER!A:A,0))/100," ")</f>
        <v>0.95</v>
      </c>
      <c r="L92" s="65">
        <f ca="1" t="shared" si="3"/>
        <v>13</v>
      </c>
      <c r="M92" s="65" t="str">
        <f ca="1" t="shared" si="4"/>
        <v>2023 - WEEK 13</v>
      </c>
      <c r="N92" s="65" t="str">
        <f ca="1" t="shared" si="5"/>
        <v>2023 - MONTH 03</v>
      </c>
      <c r="O92" s="83">
        <f ca="1" t="shared" ref="O92:P92" si="102">IFERROR(AVERAGEIF(M:M,M92,$K:$K)," ")</f>
        <v>0.950202702702695</v>
      </c>
      <c r="P92" s="83">
        <f ca="1" t="shared" si="102"/>
        <v>0.950202702702695</v>
      </c>
      <c r="Q92" s="65" t="str">
        <f ca="1">IF(ISBLANK(A92)," ",IF(O92&gt;MASTER!$B$3/100,"SB",IF(O92&gt;MASTER!$B$4/100,"B",IF(O92&gt;MASTER!$B$5/100,"C","K"))))</f>
        <v>SB</v>
      </c>
      <c r="R92" s="65" t="str">
        <f ca="1">IF(ISBLANK(B92)," ",IF(P92&gt;MASTER!$B$3/100,"SB",IF(P92&gt;MASTER!$B$4/100,"B",IF(P92&gt;MASTER!$B$5/100,"C","K"))))</f>
        <v>SB</v>
      </c>
      <c r="U92" s="65" t="str">
        <f ca="1" t="array" ref="U92">IFERROR(INDEX(MASTER!$B:$B,MATCH(F92,MASTER!$A:$A,0))," ")</f>
        <v> </v>
      </c>
      <c r="W92" s="65" t="str">
        <f ca="1" t="array" ref="W92">IFERROR(INDEX(MASTER!$B:$B,MATCH(K92,MASTER!$A:$A,0))," ")</f>
        <v> </v>
      </c>
      <c r="X92" s="65" t="str">
        <f ca="1" t="array" ref="X92">IFERROR(INDEX(MASTER!$B:$B,MATCH(M92,MASTER!$A:$A,0))," ")</f>
        <v> </v>
      </c>
      <c r="Y92" s="65" t="str">
        <f ca="1" t="array" ref="Y92">IFERROR(INDEX(MASTER!$B:$B,MATCH(N92,MASTER!$A:$A,0))," ")</f>
        <v> </v>
      </c>
      <c r="Z92" s="65" t="str">
        <f ca="1" t="array" ref="Z92">IFERROR(INDEX(MASTER!$B:$B,MATCH(O92,MASTER!$A:$A,0))," ")</f>
        <v> </v>
      </c>
      <c r="AA92" s="65" t="str">
        <f ca="1" t="array" ref="AA92">IFERROR(INDEX(MASTER!$B:$B,MATCH(P92,MASTER!$A:$A,0))," ")</f>
        <v> </v>
      </c>
      <c r="AB92" s="65" t="str">
        <f ca="1" t="array" ref="AB92">IFERROR(INDEX(MASTER!$B:$B,MATCH(Q92,MASTER!$A:$A,0))," ")</f>
        <v> </v>
      </c>
      <c r="AC92" s="65" t="str">
        <f ca="1" t="array" ref="AC92">IFERROR(INDEX(MASTER!$B:$B,MATCH(R92,MASTER!$A:$A,0))," ")</f>
        <v> </v>
      </c>
      <c r="AD92" s="65" t="str">
        <f t="array" ref="AD92">IFERROR(INDEX(MASTER!$B:$B,MATCH(S92,MASTER!$A:$A,0))," ")</f>
        <v> </v>
      </c>
      <c r="AE92" s="65" t="str">
        <f t="array" ref="AE92">IFERROR(INDEX(MASTER!$B:$B,MATCH(T92,MASTER!$A:$A,0))," ")</f>
        <v> </v>
      </c>
      <c r="AF92" s="65">
        <f ca="1" t="shared" si="13"/>
        <v>13</v>
      </c>
      <c r="AG92" s="65" t="str">
        <f ca="1" t="shared" si="14"/>
        <v>2023 03</v>
      </c>
      <c r="AH92" s="65" t="str">
        <f ca="1" t="shared" si="15"/>
        <v> </v>
      </c>
      <c r="AI92" s="65" t="str">
        <f ca="1" t="shared" si="16"/>
        <v/>
      </c>
    </row>
    <row r="93" customHeight="1" spans="1:35">
      <c r="A93" s="80">
        <f ca="1">INDIRECT(ADDRESS(2+QUOTIENT(ROW()-2,COUNTA('Form Responses 1'!$1:$1)-4),1,,TRUE,"Form Responses 1"))</f>
        <v>45012.5081442593</v>
      </c>
      <c r="B93" s="65" t="str">
        <f ca="1">INDIRECT(ADDRESS(2+QUOTIENT(ROW()-2,COUNTA('Form Responses 1'!$1:$1)-4),2,,TRUE,"Form Responses 1"))</f>
        <v>bobdaulay@gmail.com</v>
      </c>
      <c r="C93" s="65" t="str">
        <f ca="1">INDIRECT(ADDRESS(2+QUOTIENT(ROW()-2,COUNTA('Form Responses 1'!$1:$1)-4),3,,TRUE,"Form Responses 1"))</f>
        <v>Bobby Wijaya Daulay </v>
      </c>
      <c r="D93" s="81">
        <f ca="1">INDIRECT(ADDRESS(2+QUOTIENT(ROW()-2,COUNTA('Form Responses 1'!$1:$1)-4),4,,TRUE,"Form Responses 1"))</f>
        <v>45012</v>
      </c>
      <c r="E93" s="82">
        <f ca="1" t="shared" si="0"/>
        <v>1</v>
      </c>
      <c r="F93" s="65" t="str">
        <f ca="1">IF(ISBLANK(A93)," ",INDIRECT(ADDRESS(1,5+MOD(ROW()-2,COUNTA('Form Responses 1'!$1:$1)-4),,TRUE,"Form Responses 1")))</f>
        <v>Lantai 14 [Ruang Rapat 1-2-3]</v>
      </c>
      <c r="G93" s="65" t="str">
        <f ca="1">IF(ISBLANK(A93)," ",INDIRECT(ADDRESS(MATCH(A93,'Form Responses 1'!A:A,0),5+MOD(ROW()-2,COUNTA('Form Responses 1'!$1:$1)-4),,TRUE,"Form Responses 1")))</f>
        <v>BAIK</v>
      </c>
      <c r="H93" s="83" t="str">
        <f ca="1" t="shared" si="1"/>
        <v>Lantai 14</v>
      </c>
      <c r="I93" s="83" t="str">
        <f ca="1" t="shared" si="76"/>
        <v>Ruang Rapat 1-2-3</v>
      </c>
      <c r="J93" s="83" t="str">
        <f ca="1" t="shared" si="2"/>
        <v>CLEANING SERVICE</v>
      </c>
      <c r="K93" s="83">
        <f ca="1" t="array" ref="K93">IFERROR(INDEX(MASTER!B:B,MATCH(G93,MASTER!A:A,0))/100," ")</f>
        <v>0.95</v>
      </c>
      <c r="L93" s="65">
        <f ca="1" t="shared" si="3"/>
        <v>13</v>
      </c>
      <c r="M93" s="65" t="str">
        <f ca="1" t="shared" si="4"/>
        <v>2023 - WEEK 13</v>
      </c>
      <c r="N93" s="65" t="str">
        <f ca="1" t="shared" si="5"/>
        <v>2023 - MONTH 03</v>
      </c>
      <c r="O93" s="83">
        <f ca="1" t="shared" ref="O93:P93" si="103">IFERROR(AVERAGEIF(M:M,M93,$K:$K)," ")</f>
        <v>0.950202702702695</v>
      </c>
      <c r="P93" s="83">
        <f ca="1" t="shared" si="103"/>
        <v>0.950202702702695</v>
      </c>
      <c r="Q93" s="65" t="str">
        <f ca="1">IF(ISBLANK(A93)," ",IF(O93&gt;MASTER!$B$3/100,"SB",IF(O93&gt;MASTER!$B$4/100,"B",IF(O93&gt;MASTER!$B$5/100,"C","K"))))</f>
        <v>SB</v>
      </c>
      <c r="R93" s="65" t="str">
        <f ca="1">IF(ISBLANK(B93)," ",IF(P93&gt;MASTER!$B$3/100,"SB",IF(P93&gt;MASTER!$B$4/100,"B",IF(P93&gt;MASTER!$B$5/100,"C","K"))))</f>
        <v>SB</v>
      </c>
      <c r="U93" s="65" t="str">
        <f ca="1" t="array" ref="U93">IFERROR(INDEX(MASTER!$B:$B,MATCH(F93,MASTER!$A:$A,0))," ")</f>
        <v> </v>
      </c>
      <c r="W93" s="65" t="str">
        <f ca="1" t="array" ref="W93">IFERROR(INDEX(MASTER!$B:$B,MATCH(K93,MASTER!$A:$A,0))," ")</f>
        <v> </v>
      </c>
      <c r="X93" s="65" t="str">
        <f ca="1" t="array" ref="X93">IFERROR(INDEX(MASTER!$B:$B,MATCH(M93,MASTER!$A:$A,0))," ")</f>
        <v> </v>
      </c>
      <c r="Y93" s="65" t="str">
        <f ca="1" t="array" ref="Y93">IFERROR(INDEX(MASTER!$B:$B,MATCH(N93,MASTER!$A:$A,0))," ")</f>
        <v> </v>
      </c>
      <c r="Z93" s="65" t="str">
        <f ca="1" t="array" ref="Z93">IFERROR(INDEX(MASTER!$B:$B,MATCH(O93,MASTER!$A:$A,0))," ")</f>
        <v> </v>
      </c>
      <c r="AA93" s="65" t="str">
        <f ca="1" t="array" ref="AA93">IFERROR(INDEX(MASTER!$B:$B,MATCH(P93,MASTER!$A:$A,0))," ")</f>
        <v> </v>
      </c>
      <c r="AB93" s="65" t="str">
        <f ca="1" t="array" ref="AB93">IFERROR(INDEX(MASTER!$B:$B,MATCH(Q93,MASTER!$A:$A,0))," ")</f>
        <v> </v>
      </c>
      <c r="AC93" s="65" t="str">
        <f ca="1" t="array" ref="AC93">IFERROR(INDEX(MASTER!$B:$B,MATCH(R93,MASTER!$A:$A,0))," ")</f>
        <v> </v>
      </c>
      <c r="AD93" s="65" t="str">
        <f t="array" ref="AD93">IFERROR(INDEX(MASTER!$B:$B,MATCH(S93,MASTER!$A:$A,0))," ")</f>
        <v> </v>
      </c>
      <c r="AE93" s="65" t="str">
        <f t="array" ref="AE93">IFERROR(INDEX(MASTER!$B:$B,MATCH(T93,MASTER!$A:$A,0))," ")</f>
        <v> </v>
      </c>
      <c r="AF93" s="65">
        <f ca="1" t="shared" si="13"/>
        <v>13</v>
      </c>
      <c r="AG93" s="65" t="str">
        <f ca="1" t="shared" si="14"/>
        <v>2023 03</v>
      </c>
      <c r="AH93" s="65" t="str">
        <f ca="1" t="shared" si="15"/>
        <v> </v>
      </c>
      <c r="AI93" s="65" t="str">
        <f ca="1" t="shared" si="16"/>
        <v/>
      </c>
    </row>
    <row r="94" customHeight="1" spans="1:35">
      <c r="A94" s="80">
        <f ca="1">INDIRECT(ADDRESS(2+QUOTIENT(ROW()-2,COUNTA('Form Responses 1'!$1:$1)-4),1,,TRUE,"Form Responses 1"))</f>
        <v>45012.5081442593</v>
      </c>
      <c r="B94" s="65" t="str">
        <f ca="1">INDIRECT(ADDRESS(2+QUOTIENT(ROW()-2,COUNTA('Form Responses 1'!$1:$1)-4),2,,TRUE,"Form Responses 1"))</f>
        <v>bobdaulay@gmail.com</v>
      </c>
      <c r="C94" s="65" t="str">
        <f ca="1">INDIRECT(ADDRESS(2+QUOTIENT(ROW()-2,COUNTA('Form Responses 1'!$1:$1)-4),3,,TRUE,"Form Responses 1"))</f>
        <v>Bobby Wijaya Daulay </v>
      </c>
      <c r="D94" s="81">
        <f ca="1">INDIRECT(ADDRESS(2+QUOTIENT(ROW()-2,COUNTA('Form Responses 1'!$1:$1)-4),4,,TRUE,"Form Responses 1"))</f>
        <v>45012</v>
      </c>
      <c r="E94" s="82">
        <f ca="1" t="shared" si="0"/>
        <v>1</v>
      </c>
      <c r="F94" s="65" t="str">
        <f ca="1">IF(ISBLANK(A94)," ",INDIRECT(ADDRESS(1,5+MOD(ROW()-2,COUNTA('Form Responses 1'!$1:$1)-4),,TRUE,"Form Responses 1")))</f>
        <v>Lantai 14 [Ruang Kerja]</v>
      </c>
      <c r="G94" s="65" t="str">
        <f ca="1">IF(ISBLANK(A94)," ",INDIRECT(ADDRESS(MATCH(A94,'Form Responses 1'!A:A,0),5+MOD(ROW()-2,COUNTA('Form Responses 1'!$1:$1)-4),,TRUE,"Form Responses 1")))</f>
        <v>BAIK</v>
      </c>
      <c r="H94" s="83" t="str">
        <f ca="1" t="shared" si="1"/>
        <v>Lantai 14</v>
      </c>
      <c r="I94" s="83" t="str">
        <f ca="1" t="shared" si="76"/>
        <v>Ruang Kerja</v>
      </c>
      <c r="J94" s="83" t="str">
        <f ca="1" t="shared" si="2"/>
        <v>CLEANING SERVICE</v>
      </c>
      <c r="K94" s="83">
        <f ca="1" t="array" ref="K94">IFERROR(INDEX(MASTER!B:B,MATCH(G94,MASTER!A:A,0))/100," ")</f>
        <v>0.95</v>
      </c>
      <c r="L94" s="65">
        <f ca="1" t="shared" si="3"/>
        <v>13</v>
      </c>
      <c r="M94" s="65" t="str">
        <f ca="1" t="shared" si="4"/>
        <v>2023 - WEEK 13</v>
      </c>
      <c r="N94" s="65" t="str">
        <f ca="1" t="shared" si="5"/>
        <v>2023 - MONTH 03</v>
      </c>
      <c r="O94" s="83">
        <f ca="1" t="shared" ref="O94:P94" si="104">IFERROR(AVERAGEIF(M:M,M94,$K:$K)," ")</f>
        <v>0.950202702702695</v>
      </c>
      <c r="P94" s="83">
        <f ca="1" t="shared" si="104"/>
        <v>0.950202702702695</v>
      </c>
      <c r="Q94" s="65" t="str">
        <f ca="1">IF(ISBLANK(A94)," ",IF(O94&gt;MASTER!$B$3/100,"SB",IF(O94&gt;MASTER!$B$4/100,"B",IF(O94&gt;MASTER!$B$5/100,"C","K"))))</f>
        <v>SB</v>
      </c>
      <c r="R94" s="65" t="str">
        <f ca="1">IF(ISBLANK(B94)," ",IF(P94&gt;MASTER!$B$3/100,"SB",IF(P94&gt;MASTER!$B$4/100,"B",IF(P94&gt;MASTER!$B$5/100,"C","K"))))</f>
        <v>SB</v>
      </c>
      <c r="U94" s="65" t="str">
        <f ca="1" t="array" ref="U94">IFERROR(INDEX(MASTER!$B:$B,MATCH(F94,MASTER!$A:$A,0))," ")</f>
        <v> </v>
      </c>
      <c r="W94" s="65" t="str">
        <f ca="1" t="array" ref="W94">IFERROR(INDEX(MASTER!$B:$B,MATCH(K94,MASTER!$A:$A,0))," ")</f>
        <v> </v>
      </c>
      <c r="X94" s="65" t="str">
        <f ca="1" t="array" ref="X94">IFERROR(INDEX(MASTER!$B:$B,MATCH(M94,MASTER!$A:$A,0))," ")</f>
        <v> </v>
      </c>
      <c r="Y94" s="65" t="str">
        <f ca="1" t="array" ref="Y94">IFERROR(INDEX(MASTER!$B:$B,MATCH(N94,MASTER!$A:$A,0))," ")</f>
        <v> </v>
      </c>
      <c r="Z94" s="65" t="str">
        <f ca="1" t="array" ref="Z94">IFERROR(INDEX(MASTER!$B:$B,MATCH(O94,MASTER!$A:$A,0))," ")</f>
        <v> </v>
      </c>
      <c r="AA94" s="65" t="str">
        <f ca="1" t="array" ref="AA94">IFERROR(INDEX(MASTER!$B:$B,MATCH(P94,MASTER!$A:$A,0))," ")</f>
        <v> </v>
      </c>
      <c r="AB94" s="65" t="str">
        <f ca="1" t="array" ref="AB94">IFERROR(INDEX(MASTER!$B:$B,MATCH(Q94,MASTER!$A:$A,0))," ")</f>
        <v> </v>
      </c>
      <c r="AC94" s="65" t="str">
        <f ca="1" t="array" ref="AC94">IFERROR(INDEX(MASTER!$B:$B,MATCH(R94,MASTER!$A:$A,0))," ")</f>
        <v> </v>
      </c>
      <c r="AD94" s="65" t="str">
        <f t="array" ref="AD94">IFERROR(INDEX(MASTER!$B:$B,MATCH(S94,MASTER!$A:$A,0))," ")</f>
        <v> </v>
      </c>
      <c r="AE94" s="65" t="str">
        <f t="array" ref="AE94">IFERROR(INDEX(MASTER!$B:$B,MATCH(T94,MASTER!$A:$A,0))," ")</f>
        <v> </v>
      </c>
      <c r="AF94" s="65">
        <f ca="1" t="shared" si="13"/>
        <v>13</v>
      </c>
      <c r="AG94" s="65" t="str">
        <f ca="1" t="shared" si="14"/>
        <v>2023 03</v>
      </c>
      <c r="AH94" s="65" t="str">
        <f ca="1" t="shared" si="15"/>
        <v> </v>
      </c>
      <c r="AI94" s="65" t="str">
        <f ca="1" t="shared" si="16"/>
        <v/>
      </c>
    </row>
    <row r="95" customHeight="1" spans="1:35">
      <c r="A95" s="80">
        <f ca="1">INDIRECT(ADDRESS(2+QUOTIENT(ROW()-2,COUNTA('Form Responses 1'!$1:$1)-4),1,,TRUE,"Form Responses 1"))</f>
        <v>45012.5081442593</v>
      </c>
      <c r="B95" s="65" t="str">
        <f ca="1">INDIRECT(ADDRESS(2+QUOTIENT(ROW()-2,COUNTA('Form Responses 1'!$1:$1)-4),2,,TRUE,"Form Responses 1"))</f>
        <v>bobdaulay@gmail.com</v>
      </c>
      <c r="C95" s="65" t="str">
        <f ca="1">INDIRECT(ADDRESS(2+QUOTIENT(ROW()-2,COUNTA('Form Responses 1'!$1:$1)-4),3,,TRUE,"Form Responses 1"))</f>
        <v>Bobby Wijaya Daulay </v>
      </c>
      <c r="D95" s="81">
        <f ca="1">INDIRECT(ADDRESS(2+QUOTIENT(ROW()-2,COUNTA('Form Responses 1'!$1:$1)-4),4,,TRUE,"Form Responses 1"))</f>
        <v>45012</v>
      </c>
      <c r="E95" s="82">
        <f ca="1" t="shared" si="0"/>
        <v>1</v>
      </c>
      <c r="F95" s="65" t="str">
        <f ca="1">IF(ISBLANK(A95)," ",INDIRECT(ADDRESS(1,5+MOD(ROW()-2,COUNTA('Form Responses 1'!$1:$1)-4),,TRUE,"Form Responses 1")))</f>
        <v>Lantai 14 [Koridor]</v>
      </c>
      <c r="G95" s="65" t="str">
        <f ca="1">IF(ISBLANK(A95)," ",INDIRECT(ADDRESS(MATCH(A95,'Form Responses 1'!A:A,0),5+MOD(ROW()-2,COUNTA('Form Responses 1'!$1:$1)-4),,TRUE,"Form Responses 1")))</f>
        <v>BAIK</v>
      </c>
      <c r="H95" s="83" t="str">
        <f ca="1" t="shared" si="1"/>
        <v>Lantai 14</v>
      </c>
      <c r="I95" s="83" t="str">
        <f ca="1" t="shared" si="76"/>
        <v>Koridor</v>
      </c>
      <c r="J95" s="83" t="str">
        <f ca="1" t="shared" si="2"/>
        <v>CLEANING SERVICE</v>
      </c>
      <c r="K95" s="83">
        <f ca="1" t="array" ref="K95">IFERROR(INDEX(MASTER!B:B,MATCH(G95,MASTER!A:A,0))/100," ")</f>
        <v>0.95</v>
      </c>
      <c r="L95" s="65">
        <f ca="1" t="shared" si="3"/>
        <v>13</v>
      </c>
      <c r="M95" s="65" t="str">
        <f ca="1" t="shared" si="4"/>
        <v>2023 - WEEK 13</v>
      </c>
      <c r="N95" s="65" t="str">
        <f ca="1" t="shared" si="5"/>
        <v>2023 - MONTH 03</v>
      </c>
      <c r="O95" s="83">
        <f ca="1" t="shared" ref="O95:P95" si="105">IFERROR(AVERAGEIF(M:M,M95,$K:$K)," ")</f>
        <v>0.950202702702695</v>
      </c>
      <c r="P95" s="83">
        <f ca="1" t="shared" si="105"/>
        <v>0.950202702702695</v>
      </c>
      <c r="Q95" s="65" t="str">
        <f ca="1">IF(ISBLANK(A95)," ",IF(O95&gt;MASTER!$B$3/100,"SB",IF(O95&gt;MASTER!$B$4/100,"B",IF(O95&gt;MASTER!$B$5/100,"C","K"))))</f>
        <v>SB</v>
      </c>
      <c r="R95" s="65" t="str">
        <f ca="1">IF(ISBLANK(B95)," ",IF(P95&gt;MASTER!$B$3/100,"SB",IF(P95&gt;MASTER!$B$4/100,"B",IF(P95&gt;MASTER!$B$5/100,"C","K"))))</f>
        <v>SB</v>
      </c>
      <c r="U95" s="65" t="str">
        <f ca="1" t="array" ref="U95">IFERROR(INDEX(MASTER!$B:$B,MATCH(F95,MASTER!$A:$A,0))," ")</f>
        <v> </v>
      </c>
      <c r="W95" s="65" t="str">
        <f ca="1" t="array" ref="W95">IFERROR(INDEX(MASTER!$B:$B,MATCH(K95,MASTER!$A:$A,0))," ")</f>
        <v> </v>
      </c>
      <c r="X95" s="65" t="str">
        <f ca="1" t="array" ref="X95">IFERROR(INDEX(MASTER!$B:$B,MATCH(M95,MASTER!$A:$A,0))," ")</f>
        <v> </v>
      </c>
      <c r="Y95" s="65" t="str">
        <f ca="1" t="array" ref="Y95">IFERROR(INDEX(MASTER!$B:$B,MATCH(N95,MASTER!$A:$A,0))," ")</f>
        <v> </v>
      </c>
      <c r="Z95" s="65" t="str">
        <f ca="1" t="array" ref="Z95">IFERROR(INDEX(MASTER!$B:$B,MATCH(O95,MASTER!$A:$A,0))," ")</f>
        <v> </v>
      </c>
      <c r="AA95" s="65" t="str">
        <f ca="1" t="array" ref="AA95">IFERROR(INDEX(MASTER!$B:$B,MATCH(P95,MASTER!$A:$A,0))," ")</f>
        <v> </v>
      </c>
      <c r="AB95" s="65" t="str">
        <f ca="1" t="array" ref="AB95">IFERROR(INDEX(MASTER!$B:$B,MATCH(Q95,MASTER!$A:$A,0))," ")</f>
        <v> </v>
      </c>
      <c r="AC95" s="65" t="str">
        <f ca="1" t="array" ref="AC95">IFERROR(INDEX(MASTER!$B:$B,MATCH(R95,MASTER!$A:$A,0))," ")</f>
        <v> </v>
      </c>
      <c r="AD95" s="65" t="str">
        <f t="array" ref="AD95">IFERROR(INDEX(MASTER!$B:$B,MATCH(S95,MASTER!$A:$A,0))," ")</f>
        <v> </v>
      </c>
      <c r="AE95" s="65" t="str">
        <f t="array" ref="AE95">IFERROR(INDEX(MASTER!$B:$B,MATCH(T95,MASTER!$A:$A,0))," ")</f>
        <v> </v>
      </c>
      <c r="AF95" s="65">
        <f ca="1" t="shared" si="13"/>
        <v>13</v>
      </c>
      <c r="AG95" s="65" t="str">
        <f ca="1" t="shared" si="14"/>
        <v>2023 03</v>
      </c>
      <c r="AH95" s="65" t="str">
        <f ca="1" t="shared" si="15"/>
        <v> </v>
      </c>
      <c r="AI95" s="65" t="str">
        <f ca="1" t="shared" si="16"/>
        <v/>
      </c>
    </row>
    <row r="96" customHeight="1" spans="1:35">
      <c r="A96" s="80">
        <f ca="1">INDIRECT(ADDRESS(2+QUOTIENT(ROW()-2,COUNTA('Form Responses 1'!$1:$1)-4),1,,TRUE,"Form Responses 1"))</f>
        <v>45012.5081442593</v>
      </c>
      <c r="B96" s="65" t="str">
        <f ca="1">INDIRECT(ADDRESS(2+QUOTIENT(ROW()-2,COUNTA('Form Responses 1'!$1:$1)-4),2,,TRUE,"Form Responses 1"))</f>
        <v>bobdaulay@gmail.com</v>
      </c>
      <c r="C96" s="65" t="str">
        <f ca="1">INDIRECT(ADDRESS(2+QUOTIENT(ROW()-2,COUNTA('Form Responses 1'!$1:$1)-4),3,,TRUE,"Form Responses 1"))</f>
        <v>Bobby Wijaya Daulay </v>
      </c>
      <c r="D96" s="81">
        <f ca="1">INDIRECT(ADDRESS(2+QUOTIENT(ROW()-2,COUNTA('Form Responses 1'!$1:$1)-4),4,,TRUE,"Form Responses 1"))</f>
        <v>45012</v>
      </c>
      <c r="E96" s="82">
        <f ca="1" t="shared" si="0"/>
        <v>1</v>
      </c>
      <c r="F96" s="65" t="str">
        <f ca="1">IF(ISBLANK(A96)," ",INDIRECT(ADDRESS(1,5+MOD(ROW()-2,COUNTA('Form Responses 1'!$1:$1)-4),,TRUE,"Form Responses 1")))</f>
        <v>Lantai 14 [Toilet Pria / Wanita]</v>
      </c>
      <c r="G96" s="65" t="str">
        <f ca="1">IF(ISBLANK(A96)," ",INDIRECT(ADDRESS(MATCH(A96,'Form Responses 1'!A:A,0),5+MOD(ROW()-2,COUNTA('Form Responses 1'!$1:$1)-4),,TRUE,"Form Responses 1")))</f>
        <v>BAIK</v>
      </c>
      <c r="H96" s="83" t="str">
        <f ca="1" t="shared" si="1"/>
        <v>Lantai 14</v>
      </c>
      <c r="I96" s="83" t="str">
        <f ca="1" t="shared" si="76"/>
        <v>Toilet Pria / Wanita</v>
      </c>
      <c r="J96" s="83" t="str">
        <f ca="1" t="shared" si="2"/>
        <v>CLEANING SERVICE</v>
      </c>
      <c r="K96" s="83">
        <f ca="1" t="array" ref="K96">IFERROR(INDEX(MASTER!B:B,MATCH(G96,MASTER!A:A,0))/100," ")</f>
        <v>0.95</v>
      </c>
      <c r="L96" s="65">
        <f ca="1" t="shared" si="3"/>
        <v>13</v>
      </c>
      <c r="M96" s="65" t="str">
        <f ca="1" t="shared" si="4"/>
        <v>2023 - WEEK 13</v>
      </c>
      <c r="N96" s="65" t="str">
        <f ca="1" t="shared" si="5"/>
        <v>2023 - MONTH 03</v>
      </c>
      <c r="O96" s="83">
        <f ca="1" t="shared" ref="O96:P96" si="106">IFERROR(AVERAGEIF(M:M,M96,$K:$K)," ")</f>
        <v>0.950202702702695</v>
      </c>
      <c r="P96" s="83">
        <f ca="1" t="shared" si="106"/>
        <v>0.950202702702695</v>
      </c>
      <c r="Q96" s="65" t="str">
        <f ca="1">IF(ISBLANK(A96)," ",IF(O96&gt;MASTER!$B$3/100,"SB",IF(O96&gt;MASTER!$B$4/100,"B",IF(O96&gt;MASTER!$B$5/100,"C","K"))))</f>
        <v>SB</v>
      </c>
      <c r="R96" s="65" t="str">
        <f ca="1">IF(ISBLANK(B96)," ",IF(P96&gt;MASTER!$B$3/100,"SB",IF(P96&gt;MASTER!$B$4/100,"B",IF(P96&gt;MASTER!$B$5/100,"C","K"))))</f>
        <v>SB</v>
      </c>
      <c r="U96" s="65" t="str">
        <f ca="1" t="array" ref="U96">IFERROR(INDEX(MASTER!$B:$B,MATCH(F96,MASTER!$A:$A,0))," ")</f>
        <v> </v>
      </c>
      <c r="W96" s="65" t="str">
        <f ca="1" t="array" ref="W96">IFERROR(INDEX(MASTER!$B:$B,MATCH(K96,MASTER!$A:$A,0))," ")</f>
        <v> </v>
      </c>
      <c r="X96" s="65" t="str">
        <f ca="1" t="array" ref="X96">IFERROR(INDEX(MASTER!$B:$B,MATCH(M96,MASTER!$A:$A,0))," ")</f>
        <v> </v>
      </c>
      <c r="Y96" s="65" t="str">
        <f ca="1" t="array" ref="Y96">IFERROR(INDEX(MASTER!$B:$B,MATCH(N96,MASTER!$A:$A,0))," ")</f>
        <v> </v>
      </c>
      <c r="Z96" s="65" t="str">
        <f ca="1" t="array" ref="Z96">IFERROR(INDEX(MASTER!$B:$B,MATCH(O96,MASTER!$A:$A,0))," ")</f>
        <v> </v>
      </c>
      <c r="AA96" s="65" t="str">
        <f ca="1" t="array" ref="AA96">IFERROR(INDEX(MASTER!$B:$B,MATCH(P96,MASTER!$A:$A,0))," ")</f>
        <v> </v>
      </c>
      <c r="AB96" s="65" t="str">
        <f ca="1" t="array" ref="AB96">IFERROR(INDEX(MASTER!$B:$B,MATCH(Q96,MASTER!$A:$A,0))," ")</f>
        <v> </v>
      </c>
      <c r="AC96" s="65" t="str">
        <f ca="1" t="array" ref="AC96">IFERROR(INDEX(MASTER!$B:$B,MATCH(R96,MASTER!$A:$A,0))," ")</f>
        <v> </v>
      </c>
      <c r="AD96" s="65" t="str">
        <f t="array" ref="AD96">IFERROR(INDEX(MASTER!$B:$B,MATCH(S96,MASTER!$A:$A,0))," ")</f>
        <v> </v>
      </c>
      <c r="AE96" s="65" t="str">
        <f t="array" ref="AE96">IFERROR(INDEX(MASTER!$B:$B,MATCH(T96,MASTER!$A:$A,0))," ")</f>
        <v> </v>
      </c>
      <c r="AF96" s="65">
        <f ca="1" t="shared" si="13"/>
        <v>13</v>
      </c>
      <c r="AG96" s="65" t="str">
        <f ca="1" t="shared" si="14"/>
        <v>2023 03</v>
      </c>
      <c r="AH96" s="65" t="str">
        <f ca="1" t="shared" si="15"/>
        <v> </v>
      </c>
      <c r="AI96" s="65" t="str">
        <f ca="1" t="shared" si="16"/>
        <v/>
      </c>
    </row>
    <row r="97" customHeight="1" spans="1:35">
      <c r="A97" s="80">
        <f ca="1">INDIRECT(ADDRESS(2+QUOTIENT(ROW()-2,COUNTA('Form Responses 1'!$1:$1)-4),1,,TRUE,"Form Responses 1"))</f>
        <v>45012.5081442593</v>
      </c>
      <c r="B97" s="65" t="str">
        <f ca="1">INDIRECT(ADDRESS(2+QUOTIENT(ROW()-2,COUNTA('Form Responses 1'!$1:$1)-4),2,,TRUE,"Form Responses 1"))</f>
        <v>bobdaulay@gmail.com</v>
      </c>
      <c r="C97" s="65" t="str">
        <f ca="1">INDIRECT(ADDRESS(2+QUOTIENT(ROW()-2,COUNTA('Form Responses 1'!$1:$1)-4),3,,TRUE,"Form Responses 1"))</f>
        <v>Bobby Wijaya Daulay </v>
      </c>
      <c r="D97" s="81">
        <f ca="1">INDIRECT(ADDRESS(2+QUOTIENT(ROW()-2,COUNTA('Form Responses 1'!$1:$1)-4),4,,TRUE,"Form Responses 1"))</f>
        <v>45012</v>
      </c>
      <c r="E97" s="82">
        <f ca="1" t="shared" si="0"/>
        <v>1</v>
      </c>
      <c r="F97" s="65" t="str">
        <f ca="1">IF(ISBLANK(A97)," ",INDIRECT(ADDRESS(1,5+MOD(ROW()-2,COUNTA('Form Responses 1'!$1:$1)-4),,TRUE,"Form Responses 1")))</f>
        <v>Lantai 13 [Tangga Exit Barat]</v>
      </c>
      <c r="G97" s="65" t="str">
        <f ca="1">IF(ISBLANK(A97)," ",INDIRECT(ADDRESS(MATCH(A97,'Form Responses 1'!A:A,0),5+MOD(ROW()-2,COUNTA('Form Responses 1'!$1:$1)-4),,TRUE,"Form Responses 1")))</f>
        <v>BAIK</v>
      </c>
      <c r="H97" s="83" t="str">
        <f ca="1" t="shared" si="1"/>
        <v>Lantai 13</v>
      </c>
      <c r="I97" s="83" t="str">
        <f ca="1" t="shared" si="76"/>
        <v>Tangga Exit Barat</v>
      </c>
      <c r="J97" s="83" t="str">
        <f ca="1" t="shared" si="2"/>
        <v>CLEANING SERVICE</v>
      </c>
      <c r="K97" s="83">
        <f ca="1" t="array" ref="K97">IFERROR(INDEX(MASTER!B:B,MATCH(G97,MASTER!A:A,0))/100," ")</f>
        <v>0.95</v>
      </c>
      <c r="L97" s="65">
        <f ca="1" t="shared" si="3"/>
        <v>13</v>
      </c>
      <c r="M97" s="65" t="str">
        <f ca="1" t="shared" si="4"/>
        <v>2023 - WEEK 13</v>
      </c>
      <c r="N97" s="65" t="str">
        <f ca="1" t="shared" si="5"/>
        <v>2023 - MONTH 03</v>
      </c>
      <c r="O97" s="83">
        <f ca="1" t="shared" ref="O97:P97" si="107">IFERROR(AVERAGEIF(M:M,M97,$K:$K)," ")</f>
        <v>0.950202702702695</v>
      </c>
      <c r="P97" s="83">
        <f ca="1" t="shared" si="107"/>
        <v>0.950202702702695</v>
      </c>
      <c r="Q97" s="65" t="str">
        <f ca="1">IF(ISBLANK(A97)," ",IF(O97&gt;MASTER!$B$3/100,"SB",IF(O97&gt;MASTER!$B$4/100,"B",IF(O97&gt;MASTER!$B$5/100,"C","K"))))</f>
        <v>SB</v>
      </c>
      <c r="R97" s="65" t="str">
        <f ca="1">IF(ISBLANK(B97)," ",IF(P97&gt;MASTER!$B$3/100,"SB",IF(P97&gt;MASTER!$B$4/100,"B",IF(P97&gt;MASTER!$B$5/100,"C","K"))))</f>
        <v>SB</v>
      </c>
      <c r="U97" s="65" t="str">
        <f ca="1" t="array" ref="U97">IFERROR(INDEX(MASTER!$B:$B,MATCH(F97,MASTER!$A:$A,0))," ")</f>
        <v> </v>
      </c>
      <c r="W97" s="65" t="str">
        <f ca="1" t="array" ref="W97">IFERROR(INDEX(MASTER!$B:$B,MATCH(K97,MASTER!$A:$A,0))," ")</f>
        <v> </v>
      </c>
      <c r="X97" s="65" t="str">
        <f ca="1" t="array" ref="X97">IFERROR(INDEX(MASTER!$B:$B,MATCH(M97,MASTER!$A:$A,0))," ")</f>
        <v> </v>
      </c>
      <c r="Y97" s="65" t="str">
        <f ca="1" t="array" ref="Y97">IFERROR(INDEX(MASTER!$B:$B,MATCH(N97,MASTER!$A:$A,0))," ")</f>
        <v> </v>
      </c>
      <c r="Z97" s="65" t="str">
        <f ca="1" t="array" ref="Z97">IFERROR(INDEX(MASTER!$B:$B,MATCH(O97,MASTER!$A:$A,0))," ")</f>
        <v> </v>
      </c>
      <c r="AA97" s="65" t="str">
        <f ca="1" t="array" ref="AA97">IFERROR(INDEX(MASTER!$B:$B,MATCH(P97,MASTER!$A:$A,0))," ")</f>
        <v> </v>
      </c>
      <c r="AB97" s="65" t="str">
        <f ca="1" t="array" ref="AB97">IFERROR(INDEX(MASTER!$B:$B,MATCH(Q97,MASTER!$A:$A,0))," ")</f>
        <v> </v>
      </c>
      <c r="AC97" s="65" t="str">
        <f ca="1" t="array" ref="AC97">IFERROR(INDEX(MASTER!$B:$B,MATCH(R97,MASTER!$A:$A,0))," ")</f>
        <v> </v>
      </c>
      <c r="AD97" s="65" t="str">
        <f t="array" ref="AD97">IFERROR(INDEX(MASTER!$B:$B,MATCH(S97,MASTER!$A:$A,0))," ")</f>
        <v> </v>
      </c>
      <c r="AE97" s="65" t="str">
        <f t="array" ref="AE97">IFERROR(INDEX(MASTER!$B:$B,MATCH(T97,MASTER!$A:$A,0))," ")</f>
        <v> </v>
      </c>
      <c r="AF97" s="65">
        <f ca="1" t="shared" si="13"/>
        <v>13</v>
      </c>
      <c r="AG97" s="65" t="str">
        <f ca="1" t="shared" si="14"/>
        <v>2023 03</v>
      </c>
      <c r="AH97" s="65" t="str">
        <f ca="1" t="shared" si="15"/>
        <v> </v>
      </c>
      <c r="AI97" s="65" t="str">
        <f ca="1" t="shared" si="16"/>
        <v/>
      </c>
    </row>
    <row r="98" customHeight="1" spans="1:35">
      <c r="A98" s="80">
        <f ca="1">INDIRECT(ADDRESS(2+QUOTIENT(ROW()-2,COUNTA('Form Responses 1'!$1:$1)-4),1,,TRUE,"Form Responses 1"))</f>
        <v>45012.5081442593</v>
      </c>
      <c r="B98" s="65" t="str">
        <f ca="1">INDIRECT(ADDRESS(2+QUOTIENT(ROW()-2,COUNTA('Form Responses 1'!$1:$1)-4),2,,TRUE,"Form Responses 1"))</f>
        <v>bobdaulay@gmail.com</v>
      </c>
      <c r="C98" s="65" t="str">
        <f ca="1">INDIRECT(ADDRESS(2+QUOTIENT(ROW()-2,COUNTA('Form Responses 1'!$1:$1)-4),3,,TRUE,"Form Responses 1"))</f>
        <v>Bobby Wijaya Daulay </v>
      </c>
      <c r="D98" s="81">
        <f ca="1">INDIRECT(ADDRESS(2+QUOTIENT(ROW()-2,COUNTA('Form Responses 1'!$1:$1)-4),4,,TRUE,"Form Responses 1"))</f>
        <v>45012</v>
      </c>
      <c r="E98" s="82">
        <f ca="1" t="shared" si="0"/>
        <v>1</v>
      </c>
      <c r="F98" s="65" t="str">
        <f ca="1">IF(ISBLANK(A98)," ",INDIRECT(ADDRESS(1,5+MOD(ROW()-2,COUNTA('Form Responses 1'!$1:$1)-4),,TRUE,"Form Responses 1")))</f>
        <v>Lantai 13 [ &amp; Timur]</v>
      </c>
      <c r="G98" s="65" t="str">
        <f ca="1">IF(ISBLANK(A98)," ",INDIRECT(ADDRESS(MATCH(A98,'Form Responses 1'!A:A,0),5+MOD(ROW()-2,COUNTA('Form Responses 1'!$1:$1)-4),,TRUE,"Form Responses 1")))</f>
        <v>BAIK</v>
      </c>
      <c r="H98" s="83" t="str">
        <f ca="1" t="shared" si="1"/>
        <v>Lantai 13</v>
      </c>
      <c r="I98" s="83" t="str">
        <f ca="1" t="shared" si="76"/>
        <v> &amp; Timur</v>
      </c>
      <c r="J98" s="83" t="str">
        <f ca="1" t="shared" si="2"/>
        <v>CLEANING SERVICE</v>
      </c>
      <c r="K98" s="83">
        <f ca="1" t="array" ref="K98">IFERROR(INDEX(MASTER!B:B,MATCH(G98,MASTER!A:A,0))/100," ")</f>
        <v>0.95</v>
      </c>
      <c r="L98" s="65">
        <f ca="1" t="shared" si="3"/>
        <v>13</v>
      </c>
      <c r="M98" s="65" t="str">
        <f ca="1" t="shared" si="4"/>
        <v>2023 - WEEK 13</v>
      </c>
      <c r="N98" s="65" t="str">
        <f ca="1" t="shared" si="5"/>
        <v>2023 - MONTH 03</v>
      </c>
      <c r="O98" s="83">
        <f ca="1" t="shared" ref="O98:P98" si="108">IFERROR(AVERAGEIF(M:M,M98,$K:$K)," ")</f>
        <v>0.950202702702695</v>
      </c>
      <c r="P98" s="83">
        <f ca="1" t="shared" si="108"/>
        <v>0.950202702702695</v>
      </c>
      <c r="Q98" s="65" t="str">
        <f ca="1">IF(ISBLANK(A98)," ",IF(O98&gt;MASTER!$B$3/100,"SB",IF(O98&gt;MASTER!$B$4/100,"B",IF(O98&gt;MASTER!$B$5/100,"C","K"))))</f>
        <v>SB</v>
      </c>
      <c r="R98" s="65" t="str">
        <f ca="1">IF(ISBLANK(B98)," ",IF(P98&gt;MASTER!$B$3/100,"SB",IF(P98&gt;MASTER!$B$4/100,"B",IF(P98&gt;MASTER!$B$5/100,"C","K"))))</f>
        <v>SB</v>
      </c>
      <c r="U98" s="65" t="str">
        <f ca="1" t="array" ref="U98">IFERROR(INDEX(MASTER!$B:$B,MATCH(F98,MASTER!$A:$A,0))," ")</f>
        <v> </v>
      </c>
      <c r="W98" s="65" t="str">
        <f ca="1" t="array" ref="W98">IFERROR(INDEX(MASTER!$B:$B,MATCH(K98,MASTER!$A:$A,0))," ")</f>
        <v> </v>
      </c>
      <c r="X98" s="65" t="str">
        <f ca="1" t="array" ref="X98">IFERROR(INDEX(MASTER!$B:$B,MATCH(M98,MASTER!$A:$A,0))," ")</f>
        <v> </v>
      </c>
      <c r="Y98" s="65" t="str">
        <f ca="1" t="array" ref="Y98">IFERROR(INDEX(MASTER!$B:$B,MATCH(N98,MASTER!$A:$A,0))," ")</f>
        <v> </v>
      </c>
      <c r="Z98" s="65" t="str">
        <f ca="1" t="array" ref="Z98">IFERROR(INDEX(MASTER!$B:$B,MATCH(O98,MASTER!$A:$A,0))," ")</f>
        <v> </v>
      </c>
      <c r="AA98" s="65" t="str">
        <f ca="1" t="array" ref="AA98">IFERROR(INDEX(MASTER!$B:$B,MATCH(P98,MASTER!$A:$A,0))," ")</f>
        <v> </v>
      </c>
      <c r="AB98" s="65" t="str">
        <f ca="1" t="array" ref="AB98">IFERROR(INDEX(MASTER!$B:$B,MATCH(Q98,MASTER!$A:$A,0))," ")</f>
        <v> </v>
      </c>
      <c r="AC98" s="65" t="str">
        <f ca="1" t="array" ref="AC98">IFERROR(INDEX(MASTER!$B:$B,MATCH(R98,MASTER!$A:$A,0))," ")</f>
        <v> </v>
      </c>
      <c r="AD98" s="65" t="str">
        <f t="array" ref="AD98">IFERROR(INDEX(MASTER!$B:$B,MATCH(S98,MASTER!$A:$A,0))," ")</f>
        <v> </v>
      </c>
      <c r="AE98" s="65" t="str">
        <f t="array" ref="AE98">IFERROR(INDEX(MASTER!$B:$B,MATCH(T98,MASTER!$A:$A,0))," ")</f>
        <v> </v>
      </c>
      <c r="AF98" s="65">
        <f ca="1" t="shared" si="13"/>
        <v>13</v>
      </c>
      <c r="AG98" s="65" t="str">
        <f ca="1" t="shared" si="14"/>
        <v>2023 03</v>
      </c>
      <c r="AH98" s="65" t="str">
        <f ca="1" t="shared" si="15"/>
        <v> </v>
      </c>
      <c r="AI98" s="65" t="str">
        <f ca="1" t="shared" si="16"/>
        <v/>
      </c>
    </row>
    <row r="99" customHeight="1" spans="1:35">
      <c r="A99" s="80">
        <f ca="1">INDIRECT(ADDRESS(2+QUOTIENT(ROW()-2,COUNTA('Form Responses 1'!$1:$1)-4),1,,TRUE,"Form Responses 1"))</f>
        <v>45012.5081442593</v>
      </c>
      <c r="B99" s="65" t="str">
        <f ca="1">INDIRECT(ADDRESS(2+QUOTIENT(ROW()-2,COUNTA('Form Responses 1'!$1:$1)-4),2,,TRUE,"Form Responses 1"))</f>
        <v>bobdaulay@gmail.com</v>
      </c>
      <c r="C99" s="65" t="str">
        <f ca="1">INDIRECT(ADDRESS(2+QUOTIENT(ROW()-2,COUNTA('Form Responses 1'!$1:$1)-4),3,,TRUE,"Form Responses 1"))</f>
        <v>Bobby Wijaya Daulay </v>
      </c>
      <c r="D99" s="81">
        <f ca="1">INDIRECT(ADDRESS(2+QUOTIENT(ROW()-2,COUNTA('Form Responses 1'!$1:$1)-4),4,,TRUE,"Form Responses 1"))</f>
        <v>45012</v>
      </c>
      <c r="E99" s="82">
        <f ca="1" t="shared" si="0"/>
        <v>1</v>
      </c>
      <c r="F99" s="65" t="str">
        <f ca="1">IF(ISBLANK(A99)," ",INDIRECT(ADDRESS(1,5+MOD(ROW()-2,COUNTA('Form Responses 1'!$1:$1)-4),,TRUE,"Form Responses 1")))</f>
        <v>Lantai 13 [Mushola]</v>
      </c>
      <c r="G99" s="65" t="str">
        <f ca="1">IF(ISBLANK(A99)," ",INDIRECT(ADDRESS(MATCH(A99,'Form Responses 1'!A:A,0),5+MOD(ROW()-2,COUNTA('Form Responses 1'!$1:$1)-4),,TRUE,"Form Responses 1")))</f>
        <v>BAIK</v>
      </c>
      <c r="H99" s="83" t="str">
        <f ca="1" t="shared" si="1"/>
        <v>Lantai 13</v>
      </c>
      <c r="I99" s="83" t="str">
        <f ca="1" t="shared" si="76"/>
        <v>Mushola</v>
      </c>
      <c r="J99" s="83" t="str">
        <f ca="1" t="shared" si="2"/>
        <v>CLEANING SERVICE</v>
      </c>
      <c r="K99" s="83">
        <f ca="1" t="array" ref="K99">IFERROR(INDEX(MASTER!B:B,MATCH(G99,MASTER!A:A,0))/100," ")</f>
        <v>0.95</v>
      </c>
      <c r="L99" s="65">
        <f ca="1" t="shared" si="3"/>
        <v>13</v>
      </c>
      <c r="M99" s="65" t="str">
        <f ca="1" t="shared" si="4"/>
        <v>2023 - WEEK 13</v>
      </c>
      <c r="N99" s="65" t="str">
        <f ca="1" t="shared" si="5"/>
        <v>2023 - MONTH 03</v>
      </c>
      <c r="O99" s="83">
        <f ca="1" t="shared" ref="O99:P99" si="109">IFERROR(AVERAGEIF(M:M,M99,$K:$K)," ")</f>
        <v>0.950202702702695</v>
      </c>
      <c r="P99" s="83">
        <f ca="1" t="shared" si="109"/>
        <v>0.950202702702695</v>
      </c>
      <c r="Q99" s="65" t="str">
        <f ca="1">IF(ISBLANK(A99)," ",IF(O99&gt;MASTER!$B$3/100,"SB",IF(O99&gt;MASTER!$B$4/100,"B",IF(O99&gt;MASTER!$B$5/100,"C","K"))))</f>
        <v>SB</v>
      </c>
      <c r="R99" s="65" t="str">
        <f ca="1">IF(ISBLANK(B99)," ",IF(P99&gt;MASTER!$B$3/100,"SB",IF(P99&gt;MASTER!$B$4/100,"B",IF(P99&gt;MASTER!$B$5/100,"C","K"))))</f>
        <v>SB</v>
      </c>
      <c r="U99" s="65" t="str">
        <f ca="1" t="array" ref="U99">IFERROR(INDEX(MASTER!$B:$B,MATCH(F99,MASTER!$A:$A,0))," ")</f>
        <v> </v>
      </c>
      <c r="W99" s="65" t="str">
        <f ca="1" t="array" ref="W99">IFERROR(INDEX(MASTER!$B:$B,MATCH(K99,MASTER!$A:$A,0))," ")</f>
        <v> </v>
      </c>
      <c r="X99" s="65" t="str">
        <f ca="1" t="array" ref="X99">IFERROR(INDEX(MASTER!$B:$B,MATCH(M99,MASTER!$A:$A,0))," ")</f>
        <v> </v>
      </c>
      <c r="Y99" s="65" t="str">
        <f ca="1" t="array" ref="Y99">IFERROR(INDEX(MASTER!$B:$B,MATCH(N99,MASTER!$A:$A,0))," ")</f>
        <v> </v>
      </c>
      <c r="Z99" s="65" t="str">
        <f ca="1" t="array" ref="Z99">IFERROR(INDEX(MASTER!$B:$B,MATCH(O99,MASTER!$A:$A,0))," ")</f>
        <v> </v>
      </c>
      <c r="AA99" s="65" t="str">
        <f ca="1" t="array" ref="AA99">IFERROR(INDEX(MASTER!$B:$B,MATCH(P99,MASTER!$A:$A,0))," ")</f>
        <v> </v>
      </c>
      <c r="AB99" s="65" t="str">
        <f ca="1" t="array" ref="AB99">IFERROR(INDEX(MASTER!$B:$B,MATCH(Q99,MASTER!$A:$A,0))," ")</f>
        <v> </v>
      </c>
      <c r="AC99" s="65" t="str">
        <f ca="1" t="array" ref="AC99">IFERROR(INDEX(MASTER!$B:$B,MATCH(R99,MASTER!$A:$A,0))," ")</f>
        <v> </v>
      </c>
      <c r="AD99" s="65" t="str">
        <f t="array" ref="AD99">IFERROR(INDEX(MASTER!$B:$B,MATCH(S99,MASTER!$A:$A,0))," ")</f>
        <v> </v>
      </c>
      <c r="AE99" s="65" t="str">
        <f t="array" ref="AE99">IFERROR(INDEX(MASTER!$B:$B,MATCH(T99,MASTER!$A:$A,0))," ")</f>
        <v> </v>
      </c>
      <c r="AF99" s="65">
        <f ca="1" t="shared" si="13"/>
        <v>13</v>
      </c>
      <c r="AG99" s="65" t="str">
        <f ca="1" t="shared" si="14"/>
        <v>2023 03</v>
      </c>
      <c r="AH99" s="65" t="str">
        <f ca="1" t="shared" si="15"/>
        <v> </v>
      </c>
      <c r="AI99" s="65" t="str">
        <f ca="1" t="shared" si="16"/>
        <v/>
      </c>
    </row>
    <row r="100" customHeight="1" spans="1:35">
      <c r="A100" s="80">
        <f ca="1">INDIRECT(ADDRESS(2+QUOTIENT(ROW()-2,COUNTA('Form Responses 1'!$1:$1)-4),1,,TRUE,"Form Responses 1"))</f>
        <v>45012.5081442593</v>
      </c>
      <c r="B100" s="65" t="str">
        <f ca="1">INDIRECT(ADDRESS(2+QUOTIENT(ROW()-2,COUNTA('Form Responses 1'!$1:$1)-4),2,,TRUE,"Form Responses 1"))</f>
        <v>bobdaulay@gmail.com</v>
      </c>
      <c r="C100" s="65" t="str">
        <f ca="1">INDIRECT(ADDRESS(2+QUOTIENT(ROW()-2,COUNTA('Form Responses 1'!$1:$1)-4),3,,TRUE,"Form Responses 1"))</f>
        <v>Bobby Wijaya Daulay </v>
      </c>
      <c r="D100" s="81">
        <f ca="1">INDIRECT(ADDRESS(2+QUOTIENT(ROW()-2,COUNTA('Form Responses 1'!$1:$1)-4),4,,TRUE,"Form Responses 1"))</f>
        <v>45012</v>
      </c>
      <c r="E100" s="82">
        <f ca="1" t="shared" si="0"/>
        <v>1</v>
      </c>
      <c r="F100" s="65" t="str">
        <f ca="1">IF(ISBLANK(A100)," ",INDIRECT(ADDRESS(1,5+MOD(ROW()-2,COUNTA('Form Responses 1'!$1:$1)-4),,TRUE,"Form Responses 1")))</f>
        <v>Lantai 13 [Pantry]</v>
      </c>
      <c r="G100" s="65" t="str">
        <f ca="1">IF(ISBLANK(A100)," ",INDIRECT(ADDRESS(MATCH(A100,'Form Responses 1'!A:A,0),5+MOD(ROW()-2,COUNTA('Form Responses 1'!$1:$1)-4),,TRUE,"Form Responses 1")))</f>
        <v>BAIK</v>
      </c>
      <c r="H100" s="83" t="str">
        <f ca="1" t="shared" si="1"/>
        <v>Lantai 13</v>
      </c>
      <c r="I100" s="83" t="str">
        <f ca="1" t="shared" si="76"/>
        <v>Pantry</v>
      </c>
      <c r="J100" s="83" t="str">
        <f ca="1" t="shared" si="2"/>
        <v>CLEANING SERVICE</v>
      </c>
      <c r="K100" s="83">
        <f ca="1" t="array" ref="K100">IFERROR(INDEX(MASTER!B:B,MATCH(G100,MASTER!A:A,0))/100," ")</f>
        <v>0.95</v>
      </c>
      <c r="L100" s="65">
        <f ca="1" t="shared" si="3"/>
        <v>13</v>
      </c>
      <c r="M100" s="65" t="str">
        <f ca="1" t="shared" si="4"/>
        <v>2023 - WEEK 13</v>
      </c>
      <c r="N100" s="65" t="str">
        <f ca="1" t="shared" si="5"/>
        <v>2023 - MONTH 03</v>
      </c>
      <c r="O100" s="83">
        <f ca="1" t="shared" ref="O100:P100" si="110">IFERROR(AVERAGEIF(M:M,M100,$K:$K)," ")</f>
        <v>0.950202702702695</v>
      </c>
      <c r="P100" s="83">
        <f ca="1" t="shared" si="110"/>
        <v>0.950202702702695</v>
      </c>
      <c r="Q100" s="65" t="str">
        <f ca="1">IF(ISBLANK(A100)," ",IF(O100&gt;MASTER!$B$3/100,"SB",IF(O100&gt;MASTER!$B$4/100,"B",IF(O100&gt;MASTER!$B$5/100,"C","K"))))</f>
        <v>SB</v>
      </c>
      <c r="R100" s="65" t="str">
        <f ca="1">IF(ISBLANK(B100)," ",IF(P100&gt;MASTER!$B$3/100,"SB",IF(P100&gt;MASTER!$B$4/100,"B",IF(P100&gt;MASTER!$B$5/100,"C","K"))))</f>
        <v>SB</v>
      </c>
      <c r="U100" s="65" t="str">
        <f ca="1" t="array" ref="U100">IFERROR(INDEX(MASTER!$B:$B,MATCH(F100,MASTER!$A:$A,0))," ")</f>
        <v> </v>
      </c>
      <c r="W100" s="65" t="str">
        <f ca="1" t="array" ref="W100">IFERROR(INDEX(MASTER!$B:$B,MATCH(K100,MASTER!$A:$A,0))," ")</f>
        <v> </v>
      </c>
      <c r="X100" s="65" t="str">
        <f ca="1" t="array" ref="X100">IFERROR(INDEX(MASTER!$B:$B,MATCH(M100,MASTER!$A:$A,0))," ")</f>
        <v> </v>
      </c>
      <c r="Y100" s="65" t="str">
        <f ca="1" t="array" ref="Y100">IFERROR(INDEX(MASTER!$B:$B,MATCH(N100,MASTER!$A:$A,0))," ")</f>
        <v> </v>
      </c>
      <c r="Z100" s="65" t="str">
        <f ca="1" t="array" ref="Z100">IFERROR(INDEX(MASTER!$B:$B,MATCH(O100,MASTER!$A:$A,0))," ")</f>
        <v> </v>
      </c>
      <c r="AA100" s="65" t="str">
        <f ca="1" t="array" ref="AA100">IFERROR(INDEX(MASTER!$B:$B,MATCH(P100,MASTER!$A:$A,0))," ")</f>
        <v> </v>
      </c>
      <c r="AB100" s="65" t="str">
        <f ca="1" t="array" ref="AB100">IFERROR(INDEX(MASTER!$B:$B,MATCH(Q100,MASTER!$A:$A,0))," ")</f>
        <v> </v>
      </c>
      <c r="AC100" s="65" t="str">
        <f ca="1" t="array" ref="AC100">IFERROR(INDEX(MASTER!$B:$B,MATCH(R100,MASTER!$A:$A,0))," ")</f>
        <v> </v>
      </c>
      <c r="AD100" s="65" t="str">
        <f t="array" ref="AD100">IFERROR(INDEX(MASTER!$B:$B,MATCH(S100,MASTER!$A:$A,0))," ")</f>
        <v> </v>
      </c>
      <c r="AE100" s="65" t="str">
        <f t="array" ref="AE100">IFERROR(INDEX(MASTER!$B:$B,MATCH(T100,MASTER!$A:$A,0))," ")</f>
        <v> </v>
      </c>
      <c r="AF100" s="65">
        <f ca="1" t="shared" si="13"/>
        <v>13</v>
      </c>
      <c r="AG100" s="65" t="str">
        <f ca="1" t="shared" si="14"/>
        <v>2023 03</v>
      </c>
      <c r="AH100" s="65" t="str">
        <f ca="1" t="shared" si="15"/>
        <v> </v>
      </c>
      <c r="AI100" s="65" t="str">
        <f ca="1" t="shared" si="16"/>
        <v/>
      </c>
    </row>
    <row r="101" customHeight="1" spans="1:35">
      <c r="A101" s="80">
        <f ca="1">INDIRECT(ADDRESS(2+QUOTIENT(ROW()-2,COUNTA('Form Responses 1'!$1:$1)-4),1,,TRUE,"Form Responses 1"))</f>
        <v>45012.5081442593</v>
      </c>
      <c r="B101" s="65" t="str">
        <f ca="1">INDIRECT(ADDRESS(2+QUOTIENT(ROW()-2,COUNTA('Form Responses 1'!$1:$1)-4),2,,TRUE,"Form Responses 1"))</f>
        <v>bobdaulay@gmail.com</v>
      </c>
      <c r="C101" s="65" t="str">
        <f ca="1">INDIRECT(ADDRESS(2+QUOTIENT(ROW()-2,COUNTA('Form Responses 1'!$1:$1)-4),3,,TRUE,"Form Responses 1"))</f>
        <v>Bobby Wijaya Daulay </v>
      </c>
      <c r="D101" s="81">
        <f ca="1">INDIRECT(ADDRESS(2+QUOTIENT(ROW()-2,COUNTA('Form Responses 1'!$1:$1)-4),4,,TRUE,"Form Responses 1"))</f>
        <v>45012</v>
      </c>
      <c r="E101" s="82">
        <f ca="1" t="shared" si="0"/>
        <v>1</v>
      </c>
      <c r="F101" s="65" t="str">
        <f ca="1">IF(ISBLANK(A101)," ",INDIRECT(ADDRESS(1,5+MOD(ROW()-2,COUNTA('Form Responses 1'!$1:$1)-4),,TRUE,"Form Responses 1")))</f>
        <v>Lantai 13 [Ruang Rapat 1-2-3]</v>
      </c>
      <c r="G101" s="65" t="str">
        <f ca="1">IF(ISBLANK(A101)," ",INDIRECT(ADDRESS(MATCH(A101,'Form Responses 1'!A:A,0),5+MOD(ROW()-2,COUNTA('Form Responses 1'!$1:$1)-4),,TRUE,"Form Responses 1")))</f>
        <v>BAIK</v>
      </c>
      <c r="H101" s="83" t="str">
        <f ca="1" t="shared" si="1"/>
        <v>Lantai 13</v>
      </c>
      <c r="I101" s="83" t="str">
        <f ca="1" t="shared" si="76"/>
        <v>Ruang Rapat 1-2-3</v>
      </c>
      <c r="J101" s="83" t="str">
        <f ca="1" t="shared" si="2"/>
        <v>CLEANING SERVICE</v>
      </c>
      <c r="K101" s="83">
        <f ca="1" t="array" ref="K101">IFERROR(INDEX(MASTER!B:B,MATCH(G101,MASTER!A:A,0))/100," ")</f>
        <v>0.95</v>
      </c>
      <c r="L101" s="65">
        <f ca="1" t="shared" si="3"/>
        <v>13</v>
      </c>
      <c r="M101" s="65" t="str">
        <f ca="1" t="shared" si="4"/>
        <v>2023 - WEEK 13</v>
      </c>
      <c r="N101" s="65" t="str">
        <f ca="1" t="shared" si="5"/>
        <v>2023 - MONTH 03</v>
      </c>
      <c r="O101" s="83">
        <f ca="1" t="shared" ref="O101:P101" si="111">IFERROR(AVERAGEIF(M:M,M101,$K:$K)," ")</f>
        <v>0.950202702702695</v>
      </c>
      <c r="P101" s="83">
        <f ca="1" t="shared" si="111"/>
        <v>0.950202702702695</v>
      </c>
      <c r="Q101" s="65" t="str">
        <f ca="1">IF(ISBLANK(A101)," ",IF(O101&gt;MASTER!$B$3/100,"SB",IF(O101&gt;MASTER!$B$4/100,"B",IF(O101&gt;MASTER!$B$5/100,"C","K"))))</f>
        <v>SB</v>
      </c>
      <c r="R101" s="65" t="str">
        <f ca="1">IF(ISBLANK(B101)," ",IF(P101&gt;MASTER!$B$3/100,"SB",IF(P101&gt;MASTER!$B$4/100,"B",IF(P101&gt;MASTER!$B$5/100,"C","K"))))</f>
        <v>SB</v>
      </c>
      <c r="U101" s="65" t="str">
        <f ca="1" t="array" ref="U101">IFERROR(INDEX(MASTER!$B:$B,MATCH(F101,MASTER!$A:$A,0))," ")</f>
        <v> </v>
      </c>
      <c r="W101" s="65" t="str">
        <f ca="1" t="array" ref="W101">IFERROR(INDEX(MASTER!$B:$B,MATCH(K101,MASTER!$A:$A,0))," ")</f>
        <v> </v>
      </c>
      <c r="X101" s="65" t="str">
        <f ca="1" t="array" ref="X101">IFERROR(INDEX(MASTER!$B:$B,MATCH(M101,MASTER!$A:$A,0))," ")</f>
        <v> </v>
      </c>
      <c r="Y101" s="65" t="str">
        <f ca="1" t="array" ref="Y101">IFERROR(INDEX(MASTER!$B:$B,MATCH(N101,MASTER!$A:$A,0))," ")</f>
        <v> </v>
      </c>
      <c r="Z101" s="65" t="str">
        <f ca="1" t="array" ref="Z101">IFERROR(INDEX(MASTER!$B:$B,MATCH(O101,MASTER!$A:$A,0))," ")</f>
        <v> </v>
      </c>
      <c r="AA101" s="65" t="str">
        <f ca="1" t="array" ref="AA101">IFERROR(INDEX(MASTER!$B:$B,MATCH(P101,MASTER!$A:$A,0))," ")</f>
        <v> </v>
      </c>
      <c r="AB101" s="65" t="str">
        <f ca="1" t="array" ref="AB101">IFERROR(INDEX(MASTER!$B:$B,MATCH(Q101,MASTER!$A:$A,0))," ")</f>
        <v> </v>
      </c>
      <c r="AC101" s="65" t="str">
        <f ca="1" t="array" ref="AC101">IFERROR(INDEX(MASTER!$B:$B,MATCH(R101,MASTER!$A:$A,0))," ")</f>
        <v> </v>
      </c>
      <c r="AD101" s="65" t="str">
        <f t="array" ref="AD101">IFERROR(INDEX(MASTER!$B:$B,MATCH(S101,MASTER!$A:$A,0))," ")</f>
        <v> </v>
      </c>
      <c r="AE101" s="65" t="str">
        <f t="array" ref="AE101">IFERROR(INDEX(MASTER!$B:$B,MATCH(T101,MASTER!$A:$A,0))," ")</f>
        <v> </v>
      </c>
      <c r="AF101" s="65">
        <f ca="1" t="shared" si="13"/>
        <v>13</v>
      </c>
      <c r="AG101" s="65" t="str">
        <f ca="1" t="shared" si="14"/>
        <v>2023 03</v>
      </c>
      <c r="AH101" s="65" t="str">
        <f ca="1" t="shared" si="15"/>
        <v> </v>
      </c>
      <c r="AI101" s="65" t="str">
        <f ca="1" t="shared" si="16"/>
        <v/>
      </c>
    </row>
    <row r="102" customHeight="1" spans="1:35">
      <c r="A102" s="80">
        <f ca="1">INDIRECT(ADDRESS(2+QUOTIENT(ROW()-2,COUNTA('Form Responses 1'!$1:$1)-4),1,,TRUE,"Form Responses 1"))</f>
        <v>45012.5081442593</v>
      </c>
      <c r="B102" s="65" t="str">
        <f ca="1">INDIRECT(ADDRESS(2+QUOTIENT(ROW()-2,COUNTA('Form Responses 1'!$1:$1)-4),2,,TRUE,"Form Responses 1"))</f>
        <v>bobdaulay@gmail.com</v>
      </c>
      <c r="C102" s="65" t="str">
        <f ca="1">INDIRECT(ADDRESS(2+QUOTIENT(ROW()-2,COUNTA('Form Responses 1'!$1:$1)-4),3,,TRUE,"Form Responses 1"))</f>
        <v>Bobby Wijaya Daulay </v>
      </c>
      <c r="D102" s="81">
        <f ca="1">INDIRECT(ADDRESS(2+QUOTIENT(ROW()-2,COUNTA('Form Responses 1'!$1:$1)-4),4,,TRUE,"Form Responses 1"))</f>
        <v>45012</v>
      </c>
      <c r="E102" s="82">
        <f ca="1" t="shared" si="0"/>
        <v>1</v>
      </c>
      <c r="F102" s="65" t="str">
        <f ca="1">IF(ISBLANK(A102)," ",INDIRECT(ADDRESS(1,5+MOD(ROW()-2,COUNTA('Form Responses 1'!$1:$1)-4),,TRUE,"Form Responses 1")))</f>
        <v>Lantai 13 [Ruang Kerja]</v>
      </c>
      <c r="G102" s="65" t="str">
        <f ca="1">IF(ISBLANK(A102)," ",INDIRECT(ADDRESS(MATCH(A102,'Form Responses 1'!A:A,0),5+MOD(ROW()-2,COUNTA('Form Responses 1'!$1:$1)-4),,TRUE,"Form Responses 1")))</f>
        <v>BAIK</v>
      </c>
      <c r="H102" s="83" t="str">
        <f ca="1" t="shared" si="1"/>
        <v>Lantai 13</v>
      </c>
      <c r="I102" s="83" t="str">
        <f ca="1" t="shared" si="76"/>
        <v>Ruang Kerja</v>
      </c>
      <c r="J102" s="83" t="str">
        <f ca="1" t="shared" si="2"/>
        <v>CLEANING SERVICE</v>
      </c>
      <c r="K102" s="83">
        <f ca="1" t="array" ref="K102">IFERROR(INDEX(MASTER!B:B,MATCH(G102,MASTER!A:A,0))/100," ")</f>
        <v>0.95</v>
      </c>
      <c r="L102" s="65">
        <f ca="1" t="shared" si="3"/>
        <v>13</v>
      </c>
      <c r="M102" s="65" t="str">
        <f ca="1" t="shared" si="4"/>
        <v>2023 - WEEK 13</v>
      </c>
      <c r="N102" s="65" t="str">
        <f ca="1" t="shared" si="5"/>
        <v>2023 - MONTH 03</v>
      </c>
      <c r="O102" s="83">
        <f ca="1" t="shared" ref="O102:P102" si="112">IFERROR(AVERAGEIF(M:M,M102,$K:$K)," ")</f>
        <v>0.950202702702695</v>
      </c>
      <c r="P102" s="83">
        <f ca="1" t="shared" si="112"/>
        <v>0.950202702702695</v>
      </c>
      <c r="Q102" s="65" t="str">
        <f ca="1">IF(ISBLANK(A102)," ",IF(O102&gt;MASTER!$B$3/100,"SB",IF(O102&gt;MASTER!$B$4/100,"B",IF(O102&gt;MASTER!$B$5/100,"C","K"))))</f>
        <v>SB</v>
      </c>
      <c r="R102" s="65" t="str">
        <f ca="1">IF(ISBLANK(B102)," ",IF(P102&gt;MASTER!$B$3/100,"SB",IF(P102&gt;MASTER!$B$4/100,"B",IF(P102&gt;MASTER!$B$5/100,"C","K"))))</f>
        <v>SB</v>
      </c>
      <c r="U102" s="65" t="str">
        <f ca="1" t="array" ref="U102">IFERROR(INDEX(MASTER!$B:$B,MATCH(F102,MASTER!$A:$A,0))," ")</f>
        <v> </v>
      </c>
      <c r="W102" s="65" t="str">
        <f ca="1" t="array" ref="W102">IFERROR(INDEX(MASTER!$B:$B,MATCH(K102,MASTER!$A:$A,0))," ")</f>
        <v> </v>
      </c>
      <c r="X102" s="65" t="str">
        <f ca="1" t="array" ref="X102">IFERROR(INDEX(MASTER!$B:$B,MATCH(M102,MASTER!$A:$A,0))," ")</f>
        <v> </v>
      </c>
      <c r="Y102" s="65" t="str">
        <f ca="1" t="array" ref="Y102">IFERROR(INDEX(MASTER!$B:$B,MATCH(N102,MASTER!$A:$A,0))," ")</f>
        <v> </v>
      </c>
      <c r="Z102" s="65" t="str">
        <f ca="1" t="array" ref="Z102">IFERROR(INDEX(MASTER!$B:$B,MATCH(O102,MASTER!$A:$A,0))," ")</f>
        <v> </v>
      </c>
      <c r="AA102" s="65" t="str">
        <f ca="1" t="array" ref="AA102">IFERROR(INDEX(MASTER!$B:$B,MATCH(P102,MASTER!$A:$A,0))," ")</f>
        <v> </v>
      </c>
      <c r="AB102" s="65" t="str">
        <f ca="1" t="array" ref="AB102">IFERROR(INDEX(MASTER!$B:$B,MATCH(Q102,MASTER!$A:$A,0))," ")</f>
        <v> </v>
      </c>
      <c r="AC102" s="65" t="str">
        <f ca="1" t="array" ref="AC102">IFERROR(INDEX(MASTER!$B:$B,MATCH(R102,MASTER!$A:$A,0))," ")</f>
        <v> </v>
      </c>
      <c r="AD102" s="65" t="str">
        <f t="array" ref="AD102">IFERROR(INDEX(MASTER!$B:$B,MATCH(S102,MASTER!$A:$A,0))," ")</f>
        <v> </v>
      </c>
      <c r="AE102" s="65" t="str">
        <f t="array" ref="AE102">IFERROR(INDEX(MASTER!$B:$B,MATCH(T102,MASTER!$A:$A,0))," ")</f>
        <v> </v>
      </c>
      <c r="AF102" s="65">
        <f ca="1" t="shared" si="13"/>
        <v>13</v>
      </c>
      <c r="AG102" s="65" t="str">
        <f ca="1" t="shared" si="14"/>
        <v>2023 03</v>
      </c>
      <c r="AH102" s="65" t="str">
        <f ca="1" t="shared" si="15"/>
        <v> </v>
      </c>
      <c r="AI102" s="65" t="str">
        <f ca="1" t="shared" si="16"/>
        <v/>
      </c>
    </row>
    <row r="103" customHeight="1" spans="1:35">
      <c r="A103" s="80">
        <f ca="1">INDIRECT(ADDRESS(2+QUOTIENT(ROW()-2,COUNTA('Form Responses 1'!$1:$1)-4),1,,TRUE,"Form Responses 1"))</f>
        <v>45012.5081442593</v>
      </c>
      <c r="B103" s="65" t="str">
        <f ca="1">INDIRECT(ADDRESS(2+QUOTIENT(ROW()-2,COUNTA('Form Responses 1'!$1:$1)-4),2,,TRUE,"Form Responses 1"))</f>
        <v>bobdaulay@gmail.com</v>
      </c>
      <c r="C103" s="65" t="str">
        <f ca="1">INDIRECT(ADDRESS(2+QUOTIENT(ROW()-2,COUNTA('Form Responses 1'!$1:$1)-4),3,,TRUE,"Form Responses 1"))</f>
        <v>Bobby Wijaya Daulay </v>
      </c>
      <c r="D103" s="81">
        <f ca="1">INDIRECT(ADDRESS(2+QUOTIENT(ROW()-2,COUNTA('Form Responses 1'!$1:$1)-4),4,,TRUE,"Form Responses 1"))</f>
        <v>45012</v>
      </c>
      <c r="E103" s="82">
        <f ca="1" t="shared" si="0"/>
        <v>1</v>
      </c>
      <c r="F103" s="65" t="str">
        <f ca="1">IF(ISBLANK(A103)," ",INDIRECT(ADDRESS(1,5+MOD(ROW()-2,COUNTA('Form Responses 1'!$1:$1)-4),,TRUE,"Form Responses 1")))</f>
        <v>Lantai 13 [Koridor]</v>
      </c>
      <c r="G103" s="65" t="str">
        <f ca="1">IF(ISBLANK(A103)," ",INDIRECT(ADDRESS(MATCH(A103,'Form Responses 1'!A:A,0),5+MOD(ROW()-2,COUNTA('Form Responses 1'!$1:$1)-4),,TRUE,"Form Responses 1")))</f>
        <v>BAIK</v>
      </c>
      <c r="H103" s="83" t="str">
        <f ca="1" t="shared" si="1"/>
        <v>Lantai 13</v>
      </c>
      <c r="I103" s="83" t="str">
        <f ca="1" t="shared" si="76"/>
        <v>Koridor</v>
      </c>
      <c r="J103" s="83" t="str">
        <f ca="1" t="shared" si="2"/>
        <v>CLEANING SERVICE</v>
      </c>
      <c r="K103" s="83">
        <f ca="1" t="array" ref="K103">IFERROR(INDEX(MASTER!B:B,MATCH(G103,MASTER!A:A,0))/100," ")</f>
        <v>0.95</v>
      </c>
      <c r="L103" s="65">
        <f ca="1" t="shared" si="3"/>
        <v>13</v>
      </c>
      <c r="M103" s="65" t="str">
        <f ca="1" t="shared" si="4"/>
        <v>2023 - WEEK 13</v>
      </c>
      <c r="N103" s="65" t="str">
        <f ca="1" t="shared" si="5"/>
        <v>2023 - MONTH 03</v>
      </c>
      <c r="O103" s="83">
        <f ca="1" t="shared" ref="O103:P103" si="113">IFERROR(AVERAGEIF(M:M,M103,$K:$K)," ")</f>
        <v>0.950202702702695</v>
      </c>
      <c r="P103" s="83">
        <f ca="1" t="shared" si="113"/>
        <v>0.950202702702695</v>
      </c>
      <c r="Q103" s="65" t="str">
        <f ca="1">IF(ISBLANK(A103)," ",IF(O103&gt;MASTER!$B$3/100,"SB",IF(O103&gt;MASTER!$B$4/100,"B",IF(O103&gt;MASTER!$B$5/100,"C","K"))))</f>
        <v>SB</v>
      </c>
      <c r="R103" s="65" t="str">
        <f ca="1">IF(ISBLANK(B103)," ",IF(P103&gt;MASTER!$B$3/100,"SB",IF(P103&gt;MASTER!$B$4/100,"B",IF(P103&gt;MASTER!$B$5/100,"C","K"))))</f>
        <v>SB</v>
      </c>
      <c r="U103" s="65" t="str">
        <f ca="1" t="array" ref="U103">IFERROR(INDEX(MASTER!$B:$B,MATCH(F103,MASTER!$A:$A,0))," ")</f>
        <v> </v>
      </c>
      <c r="W103" s="65" t="str">
        <f ca="1" t="array" ref="W103">IFERROR(INDEX(MASTER!$B:$B,MATCH(K103,MASTER!$A:$A,0))," ")</f>
        <v> </v>
      </c>
      <c r="X103" s="65" t="str">
        <f ca="1" t="array" ref="X103">IFERROR(INDEX(MASTER!$B:$B,MATCH(M103,MASTER!$A:$A,0))," ")</f>
        <v> </v>
      </c>
      <c r="Y103" s="65" t="str">
        <f ca="1" t="array" ref="Y103">IFERROR(INDEX(MASTER!$B:$B,MATCH(N103,MASTER!$A:$A,0))," ")</f>
        <v> </v>
      </c>
      <c r="Z103" s="65" t="str">
        <f ca="1" t="array" ref="Z103">IFERROR(INDEX(MASTER!$B:$B,MATCH(O103,MASTER!$A:$A,0))," ")</f>
        <v> </v>
      </c>
      <c r="AA103" s="65" t="str">
        <f ca="1" t="array" ref="AA103">IFERROR(INDEX(MASTER!$B:$B,MATCH(P103,MASTER!$A:$A,0))," ")</f>
        <v> </v>
      </c>
      <c r="AB103" s="65" t="str">
        <f ca="1" t="array" ref="AB103">IFERROR(INDEX(MASTER!$B:$B,MATCH(Q103,MASTER!$A:$A,0))," ")</f>
        <v> </v>
      </c>
      <c r="AC103" s="65" t="str">
        <f ca="1" t="array" ref="AC103">IFERROR(INDEX(MASTER!$B:$B,MATCH(R103,MASTER!$A:$A,0))," ")</f>
        <v> </v>
      </c>
      <c r="AD103" s="65" t="str">
        <f t="array" ref="AD103">IFERROR(INDEX(MASTER!$B:$B,MATCH(S103,MASTER!$A:$A,0))," ")</f>
        <v> </v>
      </c>
      <c r="AE103" s="65" t="str">
        <f t="array" ref="AE103">IFERROR(INDEX(MASTER!$B:$B,MATCH(T103,MASTER!$A:$A,0))," ")</f>
        <v> </v>
      </c>
      <c r="AF103" s="65">
        <f ca="1" t="shared" si="13"/>
        <v>13</v>
      </c>
      <c r="AG103" s="65" t="str">
        <f ca="1" t="shared" si="14"/>
        <v>2023 03</v>
      </c>
      <c r="AH103" s="65" t="str">
        <f ca="1" t="shared" si="15"/>
        <v> </v>
      </c>
      <c r="AI103" s="65" t="str">
        <f ca="1" t="shared" si="16"/>
        <v/>
      </c>
    </row>
    <row r="104" customHeight="1" spans="1:35">
      <c r="A104" s="80">
        <f ca="1">INDIRECT(ADDRESS(2+QUOTIENT(ROW()-2,COUNTA('Form Responses 1'!$1:$1)-4),1,,TRUE,"Form Responses 1"))</f>
        <v>45012.5081442593</v>
      </c>
      <c r="B104" s="65" t="str">
        <f ca="1">INDIRECT(ADDRESS(2+QUOTIENT(ROW()-2,COUNTA('Form Responses 1'!$1:$1)-4),2,,TRUE,"Form Responses 1"))</f>
        <v>bobdaulay@gmail.com</v>
      </c>
      <c r="C104" s="65" t="str">
        <f ca="1">INDIRECT(ADDRESS(2+QUOTIENT(ROW()-2,COUNTA('Form Responses 1'!$1:$1)-4),3,,TRUE,"Form Responses 1"))</f>
        <v>Bobby Wijaya Daulay </v>
      </c>
      <c r="D104" s="81">
        <f ca="1">INDIRECT(ADDRESS(2+QUOTIENT(ROW()-2,COUNTA('Form Responses 1'!$1:$1)-4),4,,TRUE,"Form Responses 1"))</f>
        <v>45012</v>
      </c>
      <c r="E104" s="82">
        <f ca="1" t="shared" si="0"/>
        <v>1</v>
      </c>
      <c r="F104" s="65" t="str">
        <f ca="1">IF(ISBLANK(A104)," ",INDIRECT(ADDRESS(1,5+MOD(ROW()-2,COUNTA('Form Responses 1'!$1:$1)-4),,TRUE,"Form Responses 1")))</f>
        <v>Lantai 13 [Toilet Pria / Wanita]</v>
      </c>
      <c r="G104" s="65" t="str">
        <f ca="1">IF(ISBLANK(A104)," ",INDIRECT(ADDRESS(MATCH(A104,'Form Responses 1'!A:A,0),5+MOD(ROW()-2,COUNTA('Form Responses 1'!$1:$1)-4),,TRUE,"Form Responses 1")))</f>
        <v>BAIK</v>
      </c>
      <c r="H104" s="83" t="str">
        <f ca="1" t="shared" si="1"/>
        <v>Lantai 13</v>
      </c>
      <c r="I104" s="83" t="str">
        <f ca="1" t="shared" si="76"/>
        <v>Toilet Pria / Wanita</v>
      </c>
      <c r="J104" s="83" t="str">
        <f ca="1" t="shared" si="2"/>
        <v>CLEANING SERVICE</v>
      </c>
      <c r="K104" s="83">
        <f ca="1" t="array" ref="K104">IFERROR(INDEX(MASTER!B:B,MATCH(G104,MASTER!A:A,0))/100," ")</f>
        <v>0.95</v>
      </c>
      <c r="L104" s="65">
        <f ca="1" t="shared" si="3"/>
        <v>13</v>
      </c>
      <c r="M104" s="65" t="str">
        <f ca="1" t="shared" si="4"/>
        <v>2023 - WEEK 13</v>
      </c>
      <c r="N104" s="65" t="str">
        <f ca="1" t="shared" si="5"/>
        <v>2023 - MONTH 03</v>
      </c>
      <c r="O104" s="83">
        <f ca="1" t="shared" ref="O104:P104" si="114">IFERROR(AVERAGEIF(M:M,M104,$K:$K)," ")</f>
        <v>0.950202702702695</v>
      </c>
      <c r="P104" s="83">
        <f ca="1" t="shared" si="114"/>
        <v>0.950202702702695</v>
      </c>
      <c r="Q104" s="65" t="str">
        <f ca="1">IF(ISBLANK(A104)," ",IF(O104&gt;MASTER!$B$3/100,"SB",IF(O104&gt;MASTER!$B$4/100,"B",IF(O104&gt;MASTER!$B$5/100,"C","K"))))</f>
        <v>SB</v>
      </c>
      <c r="R104" s="65" t="str">
        <f ca="1">IF(ISBLANK(B104)," ",IF(P104&gt;MASTER!$B$3/100,"SB",IF(P104&gt;MASTER!$B$4/100,"B",IF(P104&gt;MASTER!$B$5/100,"C","K"))))</f>
        <v>SB</v>
      </c>
      <c r="U104" s="65" t="str">
        <f ca="1" t="array" ref="U104">IFERROR(INDEX(MASTER!$B:$B,MATCH(F104,MASTER!$A:$A,0))," ")</f>
        <v> </v>
      </c>
      <c r="W104" s="65" t="str">
        <f ca="1" t="array" ref="W104">IFERROR(INDEX(MASTER!$B:$B,MATCH(K104,MASTER!$A:$A,0))," ")</f>
        <v> </v>
      </c>
      <c r="X104" s="65" t="str">
        <f ca="1" t="array" ref="X104">IFERROR(INDEX(MASTER!$B:$B,MATCH(M104,MASTER!$A:$A,0))," ")</f>
        <v> </v>
      </c>
      <c r="Y104" s="65" t="str">
        <f ca="1" t="array" ref="Y104">IFERROR(INDEX(MASTER!$B:$B,MATCH(N104,MASTER!$A:$A,0))," ")</f>
        <v> </v>
      </c>
      <c r="Z104" s="65" t="str">
        <f ca="1" t="array" ref="Z104">IFERROR(INDEX(MASTER!$B:$B,MATCH(O104,MASTER!$A:$A,0))," ")</f>
        <v> </v>
      </c>
      <c r="AA104" s="65" t="str">
        <f ca="1" t="array" ref="AA104">IFERROR(INDEX(MASTER!$B:$B,MATCH(P104,MASTER!$A:$A,0))," ")</f>
        <v> </v>
      </c>
      <c r="AB104" s="65" t="str">
        <f ca="1" t="array" ref="AB104">IFERROR(INDEX(MASTER!$B:$B,MATCH(Q104,MASTER!$A:$A,0))," ")</f>
        <v> </v>
      </c>
      <c r="AC104" s="65" t="str">
        <f ca="1" t="array" ref="AC104">IFERROR(INDEX(MASTER!$B:$B,MATCH(R104,MASTER!$A:$A,0))," ")</f>
        <v> </v>
      </c>
      <c r="AD104" s="65" t="str">
        <f t="array" ref="AD104">IFERROR(INDEX(MASTER!$B:$B,MATCH(S104,MASTER!$A:$A,0))," ")</f>
        <v> </v>
      </c>
      <c r="AE104" s="65" t="str">
        <f t="array" ref="AE104">IFERROR(INDEX(MASTER!$B:$B,MATCH(T104,MASTER!$A:$A,0))," ")</f>
        <v> </v>
      </c>
      <c r="AF104" s="65">
        <f ca="1" t="shared" si="13"/>
        <v>13</v>
      </c>
      <c r="AG104" s="65" t="str">
        <f ca="1" t="shared" si="14"/>
        <v>2023 03</v>
      </c>
      <c r="AH104" s="65" t="str">
        <f ca="1" t="shared" si="15"/>
        <v> </v>
      </c>
      <c r="AI104" s="65" t="str">
        <f ca="1" t="shared" si="16"/>
        <v/>
      </c>
    </row>
    <row r="105" customHeight="1" spans="1:35">
      <c r="A105" s="80">
        <f ca="1">INDIRECT(ADDRESS(2+QUOTIENT(ROW()-2,COUNTA('Form Responses 1'!$1:$1)-4),1,,TRUE,"Form Responses 1"))</f>
        <v>45012.5081442593</v>
      </c>
      <c r="B105" s="65" t="str">
        <f ca="1">INDIRECT(ADDRESS(2+QUOTIENT(ROW()-2,COUNTA('Form Responses 1'!$1:$1)-4),2,,TRUE,"Form Responses 1"))</f>
        <v>bobdaulay@gmail.com</v>
      </c>
      <c r="C105" s="65" t="str">
        <f ca="1">INDIRECT(ADDRESS(2+QUOTIENT(ROW()-2,COUNTA('Form Responses 1'!$1:$1)-4),3,,TRUE,"Form Responses 1"))</f>
        <v>Bobby Wijaya Daulay </v>
      </c>
      <c r="D105" s="81">
        <f ca="1">INDIRECT(ADDRESS(2+QUOTIENT(ROW()-2,COUNTA('Form Responses 1'!$1:$1)-4),4,,TRUE,"Form Responses 1"))</f>
        <v>45012</v>
      </c>
      <c r="E105" s="82">
        <f ca="1" t="shared" si="0"/>
        <v>1</v>
      </c>
      <c r="F105" s="65" t="str">
        <f ca="1">IF(ISBLANK(A105)," ",INDIRECT(ADDRESS(1,5+MOD(ROW()-2,COUNTA('Form Responses 1'!$1:$1)-4),,TRUE,"Form Responses 1")))</f>
        <v>Lantai 12 [Tangga Exit Barat]</v>
      </c>
      <c r="G105" s="65" t="str">
        <f ca="1">IF(ISBLANK(A105)," ",INDIRECT(ADDRESS(MATCH(A105,'Form Responses 1'!A:A,0),5+MOD(ROW()-2,COUNTA('Form Responses 1'!$1:$1)-4),,TRUE,"Form Responses 1")))</f>
        <v>BAIK</v>
      </c>
      <c r="H105" s="83" t="str">
        <f ca="1" t="shared" si="1"/>
        <v>Lantai 12</v>
      </c>
      <c r="I105" s="83" t="str">
        <f ca="1" t="shared" si="76"/>
        <v>Tangga Exit Barat</v>
      </c>
      <c r="J105" s="83" t="str">
        <f ca="1" t="shared" si="2"/>
        <v>CLEANING SERVICE</v>
      </c>
      <c r="K105" s="83">
        <f ca="1" t="array" ref="K105">IFERROR(INDEX(MASTER!B:B,MATCH(G105,MASTER!A:A,0))/100," ")</f>
        <v>0.95</v>
      </c>
      <c r="L105" s="65">
        <f ca="1" t="shared" si="3"/>
        <v>13</v>
      </c>
      <c r="M105" s="65" t="str">
        <f ca="1" t="shared" si="4"/>
        <v>2023 - WEEK 13</v>
      </c>
      <c r="N105" s="65" t="str">
        <f ca="1" t="shared" si="5"/>
        <v>2023 - MONTH 03</v>
      </c>
      <c r="O105" s="83">
        <f ca="1" t="shared" ref="O105:P105" si="115">IFERROR(AVERAGEIF(M:M,M105,$K:$K)," ")</f>
        <v>0.950202702702695</v>
      </c>
      <c r="P105" s="83">
        <f ca="1" t="shared" si="115"/>
        <v>0.950202702702695</v>
      </c>
      <c r="Q105" s="65" t="str">
        <f ca="1">IF(ISBLANK(A105)," ",IF(O105&gt;MASTER!$B$3/100,"SB",IF(O105&gt;MASTER!$B$4/100,"B",IF(O105&gt;MASTER!$B$5/100,"C","K"))))</f>
        <v>SB</v>
      </c>
      <c r="R105" s="65" t="str">
        <f ca="1">IF(ISBLANK(B105)," ",IF(P105&gt;MASTER!$B$3/100,"SB",IF(P105&gt;MASTER!$B$4/100,"B",IF(P105&gt;MASTER!$B$5/100,"C","K"))))</f>
        <v>SB</v>
      </c>
      <c r="U105" s="65" t="str">
        <f ca="1" t="array" ref="U105">IFERROR(INDEX(MASTER!$B:$B,MATCH(F105,MASTER!$A:$A,0))," ")</f>
        <v> </v>
      </c>
      <c r="W105" s="65" t="str">
        <f ca="1" t="array" ref="W105">IFERROR(INDEX(MASTER!$B:$B,MATCH(K105,MASTER!$A:$A,0))," ")</f>
        <v> </v>
      </c>
      <c r="X105" s="65" t="str">
        <f ca="1" t="array" ref="X105">IFERROR(INDEX(MASTER!$B:$B,MATCH(M105,MASTER!$A:$A,0))," ")</f>
        <v> </v>
      </c>
      <c r="Y105" s="65" t="str">
        <f ca="1" t="array" ref="Y105">IFERROR(INDEX(MASTER!$B:$B,MATCH(N105,MASTER!$A:$A,0))," ")</f>
        <v> </v>
      </c>
      <c r="Z105" s="65" t="str">
        <f ca="1" t="array" ref="Z105">IFERROR(INDEX(MASTER!$B:$B,MATCH(O105,MASTER!$A:$A,0))," ")</f>
        <v> </v>
      </c>
      <c r="AA105" s="65" t="str">
        <f ca="1" t="array" ref="AA105">IFERROR(INDEX(MASTER!$B:$B,MATCH(P105,MASTER!$A:$A,0))," ")</f>
        <v> </v>
      </c>
      <c r="AB105" s="65" t="str">
        <f ca="1" t="array" ref="AB105">IFERROR(INDEX(MASTER!$B:$B,MATCH(Q105,MASTER!$A:$A,0))," ")</f>
        <v> </v>
      </c>
      <c r="AC105" s="65" t="str">
        <f ca="1" t="array" ref="AC105">IFERROR(INDEX(MASTER!$B:$B,MATCH(R105,MASTER!$A:$A,0))," ")</f>
        <v> </v>
      </c>
      <c r="AD105" s="65" t="str">
        <f t="array" ref="AD105">IFERROR(INDEX(MASTER!$B:$B,MATCH(S105,MASTER!$A:$A,0))," ")</f>
        <v> </v>
      </c>
      <c r="AE105" s="65" t="str">
        <f t="array" ref="AE105">IFERROR(INDEX(MASTER!$B:$B,MATCH(T105,MASTER!$A:$A,0))," ")</f>
        <v> </v>
      </c>
      <c r="AF105" s="65">
        <f ca="1" t="shared" si="13"/>
        <v>13</v>
      </c>
      <c r="AG105" s="65" t="str">
        <f ca="1" t="shared" si="14"/>
        <v>2023 03</v>
      </c>
      <c r="AH105" s="65" t="str">
        <f ca="1" t="shared" si="15"/>
        <v> </v>
      </c>
      <c r="AI105" s="65" t="str">
        <f ca="1" t="shared" si="16"/>
        <v/>
      </c>
    </row>
    <row r="106" customHeight="1" spans="1:35">
      <c r="A106" s="80">
        <f ca="1">INDIRECT(ADDRESS(2+QUOTIENT(ROW()-2,COUNTA('Form Responses 1'!$1:$1)-4),1,,TRUE,"Form Responses 1"))</f>
        <v>45012.5081442593</v>
      </c>
      <c r="B106" s="65" t="str">
        <f ca="1">INDIRECT(ADDRESS(2+QUOTIENT(ROW()-2,COUNTA('Form Responses 1'!$1:$1)-4),2,,TRUE,"Form Responses 1"))</f>
        <v>bobdaulay@gmail.com</v>
      </c>
      <c r="C106" s="65" t="str">
        <f ca="1">INDIRECT(ADDRESS(2+QUOTIENT(ROW()-2,COUNTA('Form Responses 1'!$1:$1)-4),3,,TRUE,"Form Responses 1"))</f>
        <v>Bobby Wijaya Daulay </v>
      </c>
      <c r="D106" s="81">
        <f ca="1">INDIRECT(ADDRESS(2+QUOTIENT(ROW()-2,COUNTA('Form Responses 1'!$1:$1)-4),4,,TRUE,"Form Responses 1"))</f>
        <v>45012</v>
      </c>
      <c r="E106" s="82">
        <f ca="1" t="shared" si="0"/>
        <v>1</v>
      </c>
      <c r="F106" s="65" t="str">
        <f ca="1">IF(ISBLANK(A106)," ",INDIRECT(ADDRESS(1,5+MOD(ROW()-2,COUNTA('Form Responses 1'!$1:$1)-4),,TRUE,"Form Responses 1")))</f>
        <v>Lantai 12 [ &amp; Timur]</v>
      </c>
      <c r="G106" s="65" t="str">
        <f ca="1">IF(ISBLANK(A106)," ",INDIRECT(ADDRESS(MATCH(A106,'Form Responses 1'!A:A,0),5+MOD(ROW()-2,COUNTA('Form Responses 1'!$1:$1)-4),,TRUE,"Form Responses 1")))</f>
        <v>BAIK</v>
      </c>
      <c r="H106" s="83" t="str">
        <f ca="1" t="shared" si="1"/>
        <v>Lantai 12</v>
      </c>
      <c r="I106" s="83" t="str">
        <f ca="1" t="shared" si="76"/>
        <v> &amp; Timur</v>
      </c>
      <c r="J106" s="83" t="str">
        <f ca="1" t="shared" si="2"/>
        <v>CLEANING SERVICE</v>
      </c>
      <c r="K106" s="83">
        <f ca="1" t="array" ref="K106">IFERROR(INDEX(MASTER!B:B,MATCH(G106,MASTER!A:A,0))/100," ")</f>
        <v>0.95</v>
      </c>
      <c r="L106" s="65">
        <f ca="1" t="shared" si="3"/>
        <v>13</v>
      </c>
      <c r="M106" s="65" t="str">
        <f ca="1" t="shared" si="4"/>
        <v>2023 - WEEK 13</v>
      </c>
      <c r="N106" s="65" t="str">
        <f ca="1" t="shared" si="5"/>
        <v>2023 - MONTH 03</v>
      </c>
      <c r="O106" s="83">
        <f ca="1" t="shared" ref="O106:P106" si="116">IFERROR(AVERAGEIF(M:M,M106,$K:$K)," ")</f>
        <v>0.950202702702695</v>
      </c>
      <c r="P106" s="83">
        <f ca="1" t="shared" si="116"/>
        <v>0.950202702702695</v>
      </c>
      <c r="Q106" s="65" t="str">
        <f ca="1">IF(ISBLANK(A106)," ",IF(O106&gt;MASTER!$B$3/100,"SB",IF(O106&gt;MASTER!$B$4/100,"B",IF(O106&gt;MASTER!$B$5/100,"C","K"))))</f>
        <v>SB</v>
      </c>
      <c r="R106" s="65" t="str">
        <f ca="1">IF(ISBLANK(B106)," ",IF(P106&gt;MASTER!$B$3/100,"SB",IF(P106&gt;MASTER!$B$4/100,"B",IF(P106&gt;MASTER!$B$5/100,"C","K"))))</f>
        <v>SB</v>
      </c>
      <c r="U106" s="65" t="str">
        <f ca="1" t="array" ref="U106">IFERROR(INDEX(MASTER!$B:$B,MATCH(F106,MASTER!$A:$A,0))," ")</f>
        <v> </v>
      </c>
      <c r="W106" s="65" t="str">
        <f ca="1" t="array" ref="W106">IFERROR(INDEX(MASTER!$B:$B,MATCH(K106,MASTER!$A:$A,0))," ")</f>
        <v> </v>
      </c>
      <c r="X106" s="65" t="str">
        <f ca="1" t="array" ref="X106">IFERROR(INDEX(MASTER!$B:$B,MATCH(M106,MASTER!$A:$A,0))," ")</f>
        <v> </v>
      </c>
      <c r="Y106" s="65" t="str">
        <f ca="1" t="array" ref="Y106">IFERROR(INDEX(MASTER!$B:$B,MATCH(N106,MASTER!$A:$A,0))," ")</f>
        <v> </v>
      </c>
      <c r="Z106" s="65" t="str">
        <f ca="1" t="array" ref="Z106">IFERROR(INDEX(MASTER!$B:$B,MATCH(O106,MASTER!$A:$A,0))," ")</f>
        <v> </v>
      </c>
      <c r="AA106" s="65" t="str">
        <f ca="1" t="array" ref="AA106">IFERROR(INDEX(MASTER!$B:$B,MATCH(P106,MASTER!$A:$A,0))," ")</f>
        <v> </v>
      </c>
      <c r="AB106" s="65" t="str">
        <f ca="1" t="array" ref="AB106">IFERROR(INDEX(MASTER!$B:$B,MATCH(Q106,MASTER!$A:$A,0))," ")</f>
        <v> </v>
      </c>
      <c r="AC106" s="65" t="str">
        <f ca="1" t="array" ref="AC106">IFERROR(INDEX(MASTER!$B:$B,MATCH(R106,MASTER!$A:$A,0))," ")</f>
        <v> </v>
      </c>
      <c r="AD106" s="65" t="str">
        <f t="array" ref="AD106">IFERROR(INDEX(MASTER!$B:$B,MATCH(S106,MASTER!$A:$A,0))," ")</f>
        <v> </v>
      </c>
      <c r="AE106" s="65" t="str">
        <f t="array" ref="AE106">IFERROR(INDEX(MASTER!$B:$B,MATCH(T106,MASTER!$A:$A,0))," ")</f>
        <v> </v>
      </c>
      <c r="AF106" s="65">
        <f ca="1" t="shared" si="13"/>
        <v>13</v>
      </c>
      <c r="AG106" s="65" t="str">
        <f ca="1" t="shared" si="14"/>
        <v>2023 03</v>
      </c>
      <c r="AH106" s="65" t="str">
        <f ca="1" t="shared" si="15"/>
        <v> </v>
      </c>
      <c r="AI106" s="65" t="str">
        <f ca="1" t="shared" si="16"/>
        <v/>
      </c>
    </row>
    <row r="107" customHeight="1" spans="1:18">
      <c r="A107" s="80">
        <f ca="1">INDIRECT(ADDRESS(2+QUOTIENT(ROW()-2,COUNTA('Form Responses 1'!$1:$1)-4),1,,TRUE,"Form Responses 1"))</f>
        <v>45012.5081442593</v>
      </c>
      <c r="B107" s="65" t="str">
        <f ca="1">INDIRECT(ADDRESS(2+QUOTIENT(ROW()-2,COUNTA('Form Responses 1'!$1:$1)-4),2,,TRUE,"Form Responses 1"))</f>
        <v>bobdaulay@gmail.com</v>
      </c>
      <c r="C107" s="65" t="str">
        <f ca="1">INDIRECT(ADDRESS(2+QUOTIENT(ROW()-2,COUNTA('Form Responses 1'!$1:$1)-4),3,,TRUE,"Form Responses 1"))</f>
        <v>Bobby Wijaya Daulay </v>
      </c>
      <c r="D107" s="81">
        <f ca="1">INDIRECT(ADDRESS(2+QUOTIENT(ROW()-2,COUNTA('Form Responses 1'!$1:$1)-4),4,,TRUE,"Form Responses 1"))</f>
        <v>45012</v>
      </c>
      <c r="E107" s="82">
        <f ca="1" t="shared" si="0"/>
        <v>1</v>
      </c>
      <c r="F107" s="65" t="str">
        <f ca="1">IF(ISBLANK(A107)," ",INDIRECT(ADDRESS(1,5+MOD(ROW()-2,COUNTA('Form Responses 1'!$1:$1)-4),,TRUE,"Form Responses 1")))</f>
        <v>Lantai 12 [Mushola]</v>
      </c>
      <c r="G107" s="65" t="str">
        <f ca="1">IF(ISBLANK(A107)," ",INDIRECT(ADDRESS(MATCH(A107,'Form Responses 1'!A:A,0),5+MOD(ROW()-2,COUNTA('Form Responses 1'!$1:$1)-4),,TRUE,"Form Responses 1")))</f>
        <v>BAIK</v>
      </c>
      <c r="H107" s="83" t="str">
        <f ca="1" t="shared" si="1"/>
        <v>Lantai 12</v>
      </c>
      <c r="I107" s="83" t="str">
        <f ca="1" t="shared" si="76"/>
        <v>Mushola</v>
      </c>
      <c r="J107" s="83" t="str">
        <f ca="1" t="shared" si="2"/>
        <v>CLEANING SERVICE</v>
      </c>
      <c r="K107" s="83">
        <f ca="1" t="array" ref="K107">IFERROR(INDEX(MASTER!B:B,MATCH(G107,MASTER!A:A,0))/100," ")</f>
        <v>0.95</v>
      </c>
      <c r="L107" s="65">
        <f ca="1" t="shared" si="3"/>
        <v>13</v>
      </c>
      <c r="M107" s="65" t="str">
        <f ca="1" t="shared" si="4"/>
        <v>2023 - WEEK 13</v>
      </c>
      <c r="N107" s="65" t="str">
        <f ca="1" t="shared" si="5"/>
        <v>2023 - MONTH 03</v>
      </c>
      <c r="O107" s="83">
        <f ca="1" t="shared" ref="O107:P107" si="117">IFERROR(AVERAGEIF(M:M,M107,$K:$K)," ")</f>
        <v>0.950202702702695</v>
      </c>
      <c r="P107" s="83">
        <f ca="1" t="shared" si="117"/>
        <v>0.950202702702695</v>
      </c>
      <c r="Q107" s="65" t="str">
        <f ca="1">IF(ISBLANK(A107)," ",IF(O107&gt;MASTER!$B$3/100,"SB",IF(O107&gt;MASTER!$B$4/100,"B",IF(O107&gt;MASTER!$B$5/100,"C","K"))))</f>
        <v>SB</v>
      </c>
      <c r="R107" s="65" t="str">
        <f ca="1">IF(ISBLANK(B107)," ",IF(P107&gt;MASTER!$B$3/100,"SB",IF(P107&gt;MASTER!$B$4/100,"B",IF(P107&gt;MASTER!$B$5/100,"C","K"))))</f>
        <v>SB</v>
      </c>
    </row>
    <row r="108" customHeight="1" spans="1:18">
      <c r="A108" s="80">
        <f ca="1">INDIRECT(ADDRESS(2+QUOTIENT(ROW()-2,COUNTA('Form Responses 1'!$1:$1)-4),1,,TRUE,"Form Responses 1"))</f>
        <v>45012.5081442593</v>
      </c>
      <c r="B108" s="65" t="str">
        <f ca="1">INDIRECT(ADDRESS(2+QUOTIENT(ROW()-2,COUNTA('Form Responses 1'!$1:$1)-4),2,,TRUE,"Form Responses 1"))</f>
        <v>bobdaulay@gmail.com</v>
      </c>
      <c r="C108" s="65" t="str">
        <f ca="1">INDIRECT(ADDRESS(2+QUOTIENT(ROW()-2,COUNTA('Form Responses 1'!$1:$1)-4),3,,TRUE,"Form Responses 1"))</f>
        <v>Bobby Wijaya Daulay </v>
      </c>
      <c r="D108" s="81">
        <f ca="1">INDIRECT(ADDRESS(2+QUOTIENT(ROW()-2,COUNTA('Form Responses 1'!$1:$1)-4),4,,TRUE,"Form Responses 1"))</f>
        <v>45012</v>
      </c>
      <c r="E108" s="82">
        <f ca="1" t="shared" si="0"/>
        <v>1</v>
      </c>
      <c r="F108" s="65" t="str">
        <f ca="1">IF(ISBLANK(A108)," ",INDIRECT(ADDRESS(1,5+MOD(ROW()-2,COUNTA('Form Responses 1'!$1:$1)-4),,TRUE,"Form Responses 1")))</f>
        <v>Lantai 12 [Pantry]</v>
      </c>
      <c r="G108" s="65" t="str">
        <f ca="1">IF(ISBLANK(A108)," ",INDIRECT(ADDRESS(MATCH(A108,'Form Responses 1'!A:A,0),5+MOD(ROW()-2,COUNTA('Form Responses 1'!$1:$1)-4),,TRUE,"Form Responses 1")))</f>
        <v>BAIK</v>
      </c>
      <c r="H108" s="83" t="str">
        <f ca="1" t="shared" si="1"/>
        <v>Lantai 12</v>
      </c>
      <c r="I108" s="83" t="str">
        <f ca="1" t="shared" si="76"/>
        <v>Pantry</v>
      </c>
      <c r="J108" s="83" t="str">
        <f ca="1" t="shared" si="2"/>
        <v>CLEANING SERVICE</v>
      </c>
      <c r="K108" s="83">
        <f ca="1" t="array" ref="K108">IFERROR(INDEX(MASTER!B:B,MATCH(G108,MASTER!A:A,0))/100," ")</f>
        <v>0.95</v>
      </c>
      <c r="L108" s="65">
        <f ca="1" t="shared" si="3"/>
        <v>13</v>
      </c>
      <c r="M108" s="65" t="str">
        <f ca="1" t="shared" si="4"/>
        <v>2023 - WEEK 13</v>
      </c>
      <c r="N108" s="65" t="str">
        <f ca="1" t="shared" si="5"/>
        <v>2023 - MONTH 03</v>
      </c>
      <c r="O108" s="83">
        <f ca="1" t="shared" ref="O108:P108" si="118">IFERROR(AVERAGEIF(M:M,M108,$K:$K)," ")</f>
        <v>0.950202702702695</v>
      </c>
      <c r="P108" s="83">
        <f ca="1" t="shared" si="118"/>
        <v>0.950202702702695</v>
      </c>
      <c r="Q108" s="65" t="str">
        <f ca="1">IF(ISBLANK(A108)," ",IF(O108&gt;MASTER!$B$3/100,"SB",IF(O108&gt;MASTER!$B$4/100,"B",IF(O108&gt;MASTER!$B$5/100,"C","K"))))</f>
        <v>SB</v>
      </c>
      <c r="R108" s="65" t="str">
        <f ca="1">IF(ISBLANK(B108)," ",IF(P108&gt;MASTER!$B$3/100,"SB",IF(P108&gt;MASTER!$B$4/100,"B",IF(P108&gt;MASTER!$B$5/100,"C","K"))))</f>
        <v>SB</v>
      </c>
    </row>
    <row r="109" customHeight="1" spans="1:18">
      <c r="A109" s="80">
        <f ca="1">INDIRECT(ADDRESS(2+QUOTIENT(ROW()-2,COUNTA('Form Responses 1'!$1:$1)-4),1,,TRUE,"Form Responses 1"))</f>
        <v>45012.5081442593</v>
      </c>
      <c r="B109" s="65" t="str">
        <f ca="1">INDIRECT(ADDRESS(2+QUOTIENT(ROW()-2,COUNTA('Form Responses 1'!$1:$1)-4),2,,TRUE,"Form Responses 1"))</f>
        <v>bobdaulay@gmail.com</v>
      </c>
      <c r="C109" s="65" t="str">
        <f ca="1">INDIRECT(ADDRESS(2+QUOTIENT(ROW()-2,COUNTA('Form Responses 1'!$1:$1)-4),3,,TRUE,"Form Responses 1"))</f>
        <v>Bobby Wijaya Daulay </v>
      </c>
      <c r="D109" s="81">
        <f ca="1">INDIRECT(ADDRESS(2+QUOTIENT(ROW()-2,COUNTA('Form Responses 1'!$1:$1)-4),4,,TRUE,"Form Responses 1"))</f>
        <v>45012</v>
      </c>
      <c r="E109" s="82">
        <f ca="1" t="shared" si="0"/>
        <v>1</v>
      </c>
      <c r="F109" s="65" t="str">
        <f ca="1">IF(ISBLANK(A109)," ",INDIRECT(ADDRESS(1,5+MOD(ROW()-2,COUNTA('Form Responses 1'!$1:$1)-4),,TRUE,"Form Responses 1")))</f>
        <v>Lantai 12 [Ruang Rapat 1-2-3]</v>
      </c>
      <c r="G109" s="65" t="str">
        <f ca="1">IF(ISBLANK(A109)," ",INDIRECT(ADDRESS(MATCH(A109,'Form Responses 1'!A:A,0),5+MOD(ROW()-2,COUNTA('Form Responses 1'!$1:$1)-4),,TRUE,"Form Responses 1")))</f>
        <v>BAIK</v>
      </c>
      <c r="H109" s="83" t="str">
        <f ca="1" t="shared" si="1"/>
        <v>Lantai 12</v>
      </c>
      <c r="I109" s="83" t="str">
        <f ca="1" t="shared" si="76"/>
        <v>Ruang Rapat 1-2-3</v>
      </c>
      <c r="J109" s="83" t="str">
        <f ca="1" t="shared" si="2"/>
        <v>CLEANING SERVICE</v>
      </c>
      <c r="K109" s="83">
        <f ca="1" t="array" ref="K109">IFERROR(INDEX(MASTER!B:B,MATCH(G109,MASTER!A:A,0))/100," ")</f>
        <v>0.95</v>
      </c>
      <c r="L109" s="65">
        <f ca="1" t="shared" si="3"/>
        <v>13</v>
      </c>
      <c r="M109" s="65" t="str">
        <f ca="1" t="shared" si="4"/>
        <v>2023 - WEEK 13</v>
      </c>
      <c r="N109" s="65" t="str">
        <f ca="1" t="shared" si="5"/>
        <v>2023 - MONTH 03</v>
      </c>
      <c r="O109" s="83">
        <f ca="1" t="shared" ref="O109:P109" si="119">IFERROR(AVERAGEIF(M:M,M109,$K:$K)," ")</f>
        <v>0.950202702702695</v>
      </c>
      <c r="P109" s="83">
        <f ca="1" t="shared" si="119"/>
        <v>0.950202702702695</v>
      </c>
      <c r="Q109" s="65" t="str">
        <f ca="1">IF(ISBLANK(A109)," ",IF(O109&gt;MASTER!$B$3/100,"SB",IF(O109&gt;MASTER!$B$4/100,"B",IF(O109&gt;MASTER!$B$5/100,"C","K"))))</f>
        <v>SB</v>
      </c>
      <c r="R109" s="65" t="str">
        <f ca="1">IF(ISBLANK(B109)," ",IF(P109&gt;MASTER!$B$3/100,"SB",IF(P109&gt;MASTER!$B$4/100,"B",IF(P109&gt;MASTER!$B$5/100,"C","K"))))</f>
        <v>SB</v>
      </c>
    </row>
    <row r="110" customHeight="1" spans="1:18">
      <c r="A110" s="80">
        <f ca="1">INDIRECT(ADDRESS(2+QUOTIENT(ROW()-2,COUNTA('Form Responses 1'!$1:$1)-4),1,,TRUE,"Form Responses 1"))</f>
        <v>45012.5081442593</v>
      </c>
      <c r="B110" s="65" t="str">
        <f ca="1">INDIRECT(ADDRESS(2+QUOTIENT(ROW()-2,COUNTA('Form Responses 1'!$1:$1)-4),2,,TRUE,"Form Responses 1"))</f>
        <v>bobdaulay@gmail.com</v>
      </c>
      <c r="C110" s="65" t="str">
        <f ca="1">INDIRECT(ADDRESS(2+QUOTIENT(ROW()-2,COUNTA('Form Responses 1'!$1:$1)-4),3,,TRUE,"Form Responses 1"))</f>
        <v>Bobby Wijaya Daulay </v>
      </c>
      <c r="D110" s="81">
        <f ca="1">INDIRECT(ADDRESS(2+QUOTIENT(ROW()-2,COUNTA('Form Responses 1'!$1:$1)-4),4,,TRUE,"Form Responses 1"))</f>
        <v>45012</v>
      </c>
      <c r="E110" s="82">
        <f ca="1" t="shared" si="0"/>
        <v>1</v>
      </c>
      <c r="F110" s="65" t="str">
        <f ca="1">IF(ISBLANK(A110)," ",INDIRECT(ADDRESS(1,5+MOD(ROW()-2,COUNTA('Form Responses 1'!$1:$1)-4),,TRUE,"Form Responses 1")))</f>
        <v>Lantai 12 [Ruang Kerja]</v>
      </c>
      <c r="G110" s="65" t="str">
        <f ca="1">IF(ISBLANK(A110)," ",INDIRECT(ADDRESS(MATCH(A110,'Form Responses 1'!A:A,0),5+MOD(ROW()-2,COUNTA('Form Responses 1'!$1:$1)-4),,TRUE,"Form Responses 1")))</f>
        <v>BAIK</v>
      </c>
      <c r="H110" s="83" t="str">
        <f ca="1" t="shared" si="1"/>
        <v>Lantai 12</v>
      </c>
      <c r="I110" s="83" t="str">
        <f ca="1" t="shared" si="76"/>
        <v>Ruang Kerja</v>
      </c>
      <c r="J110" s="83" t="str">
        <f ca="1" t="shared" si="2"/>
        <v>CLEANING SERVICE</v>
      </c>
      <c r="K110" s="83">
        <f ca="1" t="array" ref="K110">IFERROR(INDEX(MASTER!B:B,MATCH(G110,MASTER!A:A,0))/100," ")</f>
        <v>0.95</v>
      </c>
      <c r="L110" s="65">
        <f ca="1" t="shared" si="3"/>
        <v>13</v>
      </c>
      <c r="M110" s="65" t="str">
        <f ca="1" t="shared" si="4"/>
        <v>2023 - WEEK 13</v>
      </c>
      <c r="N110" s="65" t="str">
        <f ca="1" t="shared" si="5"/>
        <v>2023 - MONTH 03</v>
      </c>
      <c r="O110" s="83">
        <f ca="1" t="shared" ref="O110:P110" si="120">IFERROR(AVERAGEIF(M:M,M110,$K:$K)," ")</f>
        <v>0.950202702702695</v>
      </c>
      <c r="P110" s="83">
        <f ca="1" t="shared" si="120"/>
        <v>0.950202702702695</v>
      </c>
      <c r="Q110" s="65" t="str">
        <f ca="1">IF(ISBLANK(A110)," ",IF(O110&gt;MASTER!$B$3/100,"SB",IF(O110&gt;MASTER!$B$4/100,"B",IF(O110&gt;MASTER!$B$5/100,"C","K"))))</f>
        <v>SB</v>
      </c>
      <c r="R110" s="65" t="str">
        <f ca="1">IF(ISBLANK(B110)," ",IF(P110&gt;MASTER!$B$3/100,"SB",IF(P110&gt;MASTER!$B$4/100,"B",IF(P110&gt;MASTER!$B$5/100,"C","K"))))</f>
        <v>SB</v>
      </c>
    </row>
    <row r="111" customHeight="1" spans="1:18">
      <c r="A111" s="80">
        <f ca="1">INDIRECT(ADDRESS(2+QUOTIENT(ROW()-2,COUNTA('Form Responses 1'!$1:$1)-4),1,,TRUE,"Form Responses 1"))</f>
        <v>45012.5081442593</v>
      </c>
      <c r="B111" s="65" t="str">
        <f ca="1">INDIRECT(ADDRESS(2+QUOTIENT(ROW()-2,COUNTA('Form Responses 1'!$1:$1)-4),2,,TRUE,"Form Responses 1"))</f>
        <v>bobdaulay@gmail.com</v>
      </c>
      <c r="C111" s="65" t="str">
        <f ca="1">INDIRECT(ADDRESS(2+QUOTIENT(ROW()-2,COUNTA('Form Responses 1'!$1:$1)-4),3,,TRUE,"Form Responses 1"))</f>
        <v>Bobby Wijaya Daulay </v>
      </c>
      <c r="D111" s="81">
        <f ca="1">INDIRECT(ADDRESS(2+QUOTIENT(ROW()-2,COUNTA('Form Responses 1'!$1:$1)-4),4,,TRUE,"Form Responses 1"))</f>
        <v>45012</v>
      </c>
      <c r="E111" s="82">
        <f ca="1" t="shared" si="0"/>
        <v>1</v>
      </c>
      <c r="F111" s="65" t="str">
        <f ca="1">IF(ISBLANK(A111)," ",INDIRECT(ADDRESS(1,5+MOD(ROW()-2,COUNTA('Form Responses 1'!$1:$1)-4),,TRUE,"Form Responses 1")))</f>
        <v>Lantai 12 [Koridor]</v>
      </c>
      <c r="G111" s="65" t="str">
        <f ca="1">IF(ISBLANK(A111)," ",INDIRECT(ADDRESS(MATCH(A111,'Form Responses 1'!A:A,0),5+MOD(ROW()-2,COUNTA('Form Responses 1'!$1:$1)-4),,TRUE,"Form Responses 1")))</f>
        <v>BAIK</v>
      </c>
      <c r="H111" s="83" t="str">
        <f ca="1" t="shared" si="1"/>
        <v>Lantai 12</v>
      </c>
      <c r="I111" s="83" t="str">
        <f ca="1" t="shared" si="76"/>
        <v>Koridor</v>
      </c>
      <c r="J111" s="83" t="str">
        <f ca="1" t="shared" si="2"/>
        <v>CLEANING SERVICE</v>
      </c>
      <c r="K111" s="83">
        <f ca="1" t="array" ref="K111">IFERROR(INDEX(MASTER!B:B,MATCH(G111,MASTER!A:A,0))/100," ")</f>
        <v>0.95</v>
      </c>
      <c r="L111" s="65">
        <f ca="1" t="shared" si="3"/>
        <v>13</v>
      </c>
      <c r="M111" s="65" t="str">
        <f ca="1" t="shared" si="4"/>
        <v>2023 - WEEK 13</v>
      </c>
      <c r="N111" s="65" t="str">
        <f ca="1" t="shared" si="5"/>
        <v>2023 - MONTH 03</v>
      </c>
      <c r="O111" s="83">
        <f ca="1" t="shared" ref="O111:P111" si="121">IFERROR(AVERAGEIF(M:M,M111,$K:$K)," ")</f>
        <v>0.950202702702695</v>
      </c>
      <c r="P111" s="83">
        <f ca="1" t="shared" si="121"/>
        <v>0.950202702702695</v>
      </c>
      <c r="Q111" s="65" t="str">
        <f ca="1">IF(ISBLANK(A111)," ",IF(O111&gt;MASTER!$B$3/100,"SB",IF(O111&gt;MASTER!$B$4/100,"B",IF(O111&gt;MASTER!$B$5/100,"C","K"))))</f>
        <v>SB</v>
      </c>
      <c r="R111" s="65" t="str">
        <f ca="1">IF(ISBLANK(B111)," ",IF(P111&gt;MASTER!$B$3/100,"SB",IF(P111&gt;MASTER!$B$4/100,"B",IF(P111&gt;MASTER!$B$5/100,"C","K"))))</f>
        <v>SB</v>
      </c>
    </row>
    <row r="112" customHeight="1" spans="1:18">
      <c r="A112" s="80">
        <f ca="1">INDIRECT(ADDRESS(2+QUOTIENT(ROW()-2,COUNTA('Form Responses 1'!$1:$1)-4),1,,TRUE,"Form Responses 1"))</f>
        <v>45012.5081442593</v>
      </c>
      <c r="B112" s="65" t="str">
        <f ca="1">INDIRECT(ADDRESS(2+QUOTIENT(ROW()-2,COUNTA('Form Responses 1'!$1:$1)-4),2,,TRUE,"Form Responses 1"))</f>
        <v>bobdaulay@gmail.com</v>
      </c>
      <c r="C112" s="65" t="str">
        <f ca="1">INDIRECT(ADDRESS(2+QUOTIENT(ROW()-2,COUNTA('Form Responses 1'!$1:$1)-4),3,,TRUE,"Form Responses 1"))</f>
        <v>Bobby Wijaya Daulay </v>
      </c>
      <c r="D112" s="81">
        <f ca="1">INDIRECT(ADDRESS(2+QUOTIENT(ROW()-2,COUNTA('Form Responses 1'!$1:$1)-4),4,,TRUE,"Form Responses 1"))</f>
        <v>45012</v>
      </c>
      <c r="E112" s="82">
        <f ca="1" t="shared" si="0"/>
        <v>1</v>
      </c>
      <c r="F112" s="65" t="str">
        <f ca="1">IF(ISBLANK(A112)," ",INDIRECT(ADDRESS(1,5+MOD(ROW()-2,COUNTA('Form Responses 1'!$1:$1)-4),,TRUE,"Form Responses 1")))</f>
        <v>Lantai 12 [Toilet Pria / Wanita]</v>
      </c>
      <c r="G112" s="65" t="str">
        <f ca="1">IF(ISBLANK(A112)," ",INDIRECT(ADDRESS(MATCH(A112,'Form Responses 1'!A:A,0),5+MOD(ROW()-2,COUNTA('Form Responses 1'!$1:$1)-4),,TRUE,"Form Responses 1")))</f>
        <v>BAIK</v>
      </c>
      <c r="H112" s="83" t="str">
        <f ca="1" t="shared" si="1"/>
        <v>Lantai 12</v>
      </c>
      <c r="I112" s="83" t="str">
        <f ca="1" t="shared" si="76"/>
        <v>Toilet Pria / Wanita</v>
      </c>
      <c r="J112" s="83" t="str">
        <f ca="1" t="shared" si="2"/>
        <v>CLEANING SERVICE</v>
      </c>
      <c r="K112" s="83">
        <f ca="1" t="array" ref="K112">IFERROR(INDEX(MASTER!B:B,MATCH(G112,MASTER!A:A,0))/100," ")</f>
        <v>0.95</v>
      </c>
      <c r="L112" s="65">
        <f ca="1" t="shared" si="3"/>
        <v>13</v>
      </c>
      <c r="M112" s="65" t="str">
        <f ca="1" t="shared" si="4"/>
        <v>2023 - WEEK 13</v>
      </c>
      <c r="N112" s="65" t="str">
        <f ca="1" t="shared" si="5"/>
        <v>2023 - MONTH 03</v>
      </c>
      <c r="O112" s="83">
        <f ca="1" t="shared" ref="O112:P112" si="122">IFERROR(AVERAGEIF(M:M,M112,$K:$K)," ")</f>
        <v>0.950202702702695</v>
      </c>
      <c r="P112" s="83">
        <f ca="1" t="shared" si="122"/>
        <v>0.950202702702695</v>
      </c>
      <c r="Q112" s="65" t="str">
        <f ca="1">IF(ISBLANK(A112)," ",IF(O112&gt;MASTER!$B$3/100,"SB",IF(O112&gt;MASTER!$B$4/100,"B",IF(O112&gt;MASTER!$B$5/100,"C","K"))))</f>
        <v>SB</v>
      </c>
      <c r="R112" s="65" t="str">
        <f ca="1">IF(ISBLANK(B112)," ",IF(P112&gt;MASTER!$B$3/100,"SB",IF(P112&gt;MASTER!$B$4/100,"B",IF(P112&gt;MASTER!$B$5/100,"C","K"))))</f>
        <v>SB</v>
      </c>
    </row>
    <row r="113" customHeight="1" spans="1:18">
      <c r="A113" s="80">
        <f ca="1">INDIRECT(ADDRESS(2+QUOTIENT(ROW()-2,COUNTA('Form Responses 1'!$1:$1)-4),1,,TRUE,"Form Responses 1"))</f>
        <v>45012.5081442593</v>
      </c>
      <c r="B113" s="65" t="str">
        <f ca="1">INDIRECT(ADDRESS(2+QUOTIENT(ROW()-2,COUNTA('Form Responses 1'!$1:$1)-4),2,,TRUE,"Form Responses 1"))</f>
        <v>bobdaulay@gmail.com</v>
      </c>
      <c r="C113" s="65" t="str">
        <f ca="1">INDIRECT(ADDRESS(2+QUOTIENT(ROW()-2,COUNTA('Form Responses 1'!$1:$1)-4),3,,TRUE,"Form Responses 1"))</f>
        <v>Bobby Wijaya Daulay </v>
      </c>
      <c r="D113" s="81">
        <f ca="1">INDIRECT(ADDRESS(2+QUOTIENT(ROW()-2,COUNTA('Form Responses 1'!$1:$1)-4),4,,TRUE,"Form Responses 1"))</f>
        <v>45012</v>
      </c>
      <c r="E113" s="82">
        <f ca="1" t="shared" si="0"/>
        <v>1</v>
      </c>
      <c r="F113" s="65" t="str">
        <f ca="1">IF(ISBLANK(A113)," ",INDIRECT(ADDRESS(1,5+MOD(ROW()-2,COUNTA('Form Responses 1'!$1:$1)-4),,TRUE,"Form Responses 1")))</f>
        <v>Lantai 11 [Tangga Exit Barat]</v>
      </c>
      <c r="G113" s="65" t="str">
        <f ca="1">IF(ISBLANK(A113)," ",INDIRECT(ADDRESS(MATCH(A113,'Form Responses 1'!A:A,0),5+MOD(ROW()-2,COUNTA('Form Responses 1'!$1:$1)-4),,TRUE,"Form Responses 1")))</f>
        <v>SANGATBAIK</v>
      </c>
      <c r="H113" s="83" t="str">
        <f ca="1" t="shared" si="1"/>
        <v>Lantai 11</v>
      </c>
      <c r="I113" s="83" t="str">
        <f ca="1" t="shared" si="76"/>
        <v>Tangga Exit Barat</v>
      </c>
      <c r="J113" s="83" t="str">
        <f ca="1" t="shared" si="2"/>
        <v>CLEANING SERVICE</v>
      </c>
      <c r="K113" s="83">
        <f ca="1" t="array" ref="K113">IFERROR(INDEX(MASTER!B:B,MATCH(G113,MASTER!A:A,0))/100," ")</f>
        <v>1</v>
      </c>
      <c r="L113" s="65">
        <f ca="1" t="shared" si="3"/>
        <v>13</v>
      </c>
      <c r="M113" s="65" t="str">
        <f ca="1" t="shared" si="4"/>
        <v>2023 - WEEK 13</v>
      </c>
      <c r="N113" s="65" t="str">
        <f ca="1" t="shared" si="5"/>
        <v>2023 - MONTH 03</v>
      </c>
      <c r="O113" s="83">
        <f ca="1" t="shared" ref="O113:P113" si="123">IFERROR(AVERAGEIF(M:M,M113,$K:$K)," ")</f>
        <v>0.950202702702695</v>
      </c>
      <c r="P113" s="83">
        <f ca="1" t="shared" si="123"/>
        <v>0.950202702702695</v>
      </c>
      <c r="Q113" s="65" t="str">
        <f ca="1">IF(ISBLANK(A113)," ",IF(O113&gt;MASTER!$B$3/100,"SB",IF(O113&gt;MASTER!$B$4/100,"B",IF(O113&gt;MASTER!$B$5/100,"C","K"))))</f>
        <v>SB</v>
      </c>
      <c r="R113" s="65" t="str">
        <f ca="1">IF(ISBLANK(B113)," ",IF(P113&gt;MASTER!$B$3/100,"SB",IF(P113&gt;MASTER!$B$4/100,"B",IF(P113&gt;MASTER!$B$5/100,"C","K"))))</f>
        <v>SB</v>
      </c>
    </row>
    <row r="114" customHeight="1" spans="1:18">
      <c r="A114" s="80">
        <f ca="1">INDIRECT(ADDRESS(2+QUOTIENT(ROW()-2,COUNTA('Form Responses 1'!$1:$1)-4),1,,TRUE,"Form Responses 1"))</f>
        <v>45012.5081442593</v>
      </c>
      <c r="B114" s="65" t="str">
        <f ca="1">INDIRECT(ADDRESS(2+QUOTIENT(ROW()-2,COUNTA('Form Responses 1'!$1:$1)-4),2,,TRUE,"Form Responses 1"))</f>
        <v>bobdaulay@gmail.com</v>
      </c>
      <c r="C114" s="65" t="str">
        <f ca="1">INDIRECT(ADDRESS(2+QUOTIENT(ROW()-2,COUNTA('Form Responses 1'!$1:$1)-4),3,,TRUE,"Form Responses 1"))</f>
        <v>Bobby Wijaya Daulay </v>
      </c>
      <c r="D114" s="81">
        <f ca="1">INDIRECT(ADDRESS(2+QUOTIENT(ROW()-2,COUNTA('Form Responses 1'!$1:$1)-4),4,,TRUE,"Form Responses 1"))</f>
        <v>45012</v>
      </c>
      <c r="E114" s="82">
        <f ca="1" t="shared" si="0"/>
        <v>1</v>
      </c>
      <c r="F114" s="65" t="str">
        <f ca="1">IF(ISBLANK(A114)," ",INDIRECT(ADDRESS(1,5+MOD(ROW()-2,COUNTA('Form Responses 1'!$1:$1)-4),,TRUE,"Form Responses 1")))</f>
        <v>Lantai 11 [ &amp; Timur]</v>
      </c>
      <c r="G114" s="65" t="str">
        <f ca="1">IF(ISBLANK(A114)," ",INDIRECT(ADDRESS(MATCH(A114,'Form Responses 1'!A:A,0),5+MOD(ROW()-2,COUNTA('Form Responses 1'!$1:$1)-4),,TRUE,"Form Responses 1")))</f>
        <v>BAIK</v>
      </c>
      <c r="H114" s="83" t="str">
        <f ca="1" t="shared" si="1"/>
        <v>Lantai 11</v>
      </c>
      <c r="I114" s="83" t="str">
        <f ca="1" t="shared" si="76"/>
        <v> &amp; Timur</v>
      </c>
      <c r="J114" s="83" t="str">
        <f ca="1" t="shared" si="2"/>
        <v>CLEANING SERVICE</v>
      </c>
      <c r="K114" s="83">
        <f ca="1" t="array" ref="K114">IFERROR(INDEX(MASTER!B:B,MATCH(G114,MASTER!A:A,0))/100," ")</f>
        <v>0.95</v>
      </c>
      <c r="L114" s="65">
        <f ca="1" t="shared" si="3"/>
        <v>13</v>
      </c>
      <c r="M114" s="65" t="str">
        <f ca="1" t="shared" si="4"/>
        <v>2023 - WEEK 13</v>
      </c>
      <c r="N114" s="65" t="str">
        <f ca="1" t="shared" si="5"/>
        <v>2023 - MONTH 03</v>
      </c>
      <c r="O114" s="83">
        <f ca="1" t="shared" ref="O114:P114" si="124">IFERROR(AVERAGEIF(M:M,M114,$K:$K)," ")</f>
        <v>0.950202702702695</v>
      </c>
      <c r="P114" s="83">
        <f ca="1" t="shared" si="124"/>
        <v>0.950202702702695</v>
      </c>
      <c r="Q114" s="65" t="str">
        <f ca="1">IF(ISBLANK(A114)," ",IF(O114&gt;MASTER!$B$3/100,"SB",IF(O114&gt;MASTER!$B$4/100,"B",IF(O114&gt;MASTER!$B$5/100,"C","K"))))</f>
        <v>SB</v>
      </c>
      <c r="R114" s="65" t="str">
        <f ca="1">IF(ISBLANK(B114)," ",IF(P114&gt;MASTER!$B$3/100,"SB",IF(P114&gt;MASTER!$B$4/100,"B",IF(P114&gt;MASTER!$B$5/100,"C","K"))))</f>
        <v>SB</v>
      </c>
    </row>
    <row r="115" customHeight="1" spans="1:18">
      <c r="A115" s="80">
        <f ca="1">INDIRECT(ADDRESS(2+QUOTIENT(ROW()-2,COUNTA('Form Responses 1'!$1:$1)-4),1,,TRUE,"Form Responses 1"))</f>
        <v>45012.5081442593</v>
      </c>
      <c r="B115" s="65" t="str">
        <f ca="1">INDIRECT(ADDRESS(2+QUOTIENT(ROW()-2,COUNTA('Form Responses 1'!$1:$1)-4),2,,TRUE,"Form Responses 1"))</f>
        <v>bobdaulay@gmail.com</v>
      </c>
      <c r="C115" s="65" t="str">
        <f ca="1">INDIRECT(ADDRESS(2+QUOTIENT(ROW()-2,COUNTA('Form Responses 1'!$1:$1)-4),3,,TRUE,"Form Responses 1"))</f>
        <v>Bobby Wijaya Daulay </v>
      </c>
      <c r="D115" s="81">
        <f ca="1">INDIRECT(ADDRESS(2+QUOTIENT(ROW()-2,COUNTA('Form Responses 1'!$1:$1)-4),4,,TRUE,"Form Responses 1"))</f>
        <v>45012</v>
      </c>
      <c r="E115" s="82">
        <f ca="1" t="shared" si="0"/>
        <v>1</v>
      </c>
      <c r="F115" s="65" t="str">
        <f ca="1">IF(ISBLANK(A115)," ",INDIRECT(ADDRESS(1,5+MOD(ROW()-2,COUNTA('Form Responses 1'!$1:$1)-4),,TRUE,"Form Responses 1")))</f>
        <v>Lantai 11 [Mushola]</v>
      </c>
      <c r="G115" s="65" t="str">
        <f ca="1">IF(ISBLANK(A115)," ",INDIRECT(ADDRESS(MATCH(A115,'Form Responses 1'!A:A,0),5+MOD(ROW()-2,COUNTA('Form Responses 1'!$1:$1)-4),,TRUE,"Form Responses 1")))</f>
        <v>BAIK</v>
      </c>
      <c r="H115" s="83" t="str">
        <f ca="1" t="shared" si="1"/>
        <v>Lantai 11</v>
      </c>
      <c r="I115" s="83" t="str">
        <f ca="1" t="shared" si="76"/>
        <v>Mushola</v>
      </c>
      <c r="J115" s="83" t="str">
        <f ca="1" t="shared" si="2"/>
        <v>CLEANING SERVICE</v>
      </c>
      <c r="K115" s="83">
        <f ca="1" t="array" ref="K115">IFERROR(INDEX(MASTER!B:B,MATCH(G115,MASTER!A:A,0))/100," ")</f>
        <v>0.95</v>
      </c>
      <c r="L115" s="65">
        <f ca="1" t="shared" si="3"/>
        <v>13</v>
      </c>
      <c r="M115" s="65" t="str">
        <f ca="1" t="shared" si="4"/>
        <v>2023 - WEEK 13</v>
      </c>
      <c r="N115" s="65" t="str">
        <f ca="1" t="shared" si="5"/>
        <v>2023 - MONTH 03</v>
      </c>
      <c r="O115" s="83">
        <f ca="1" t="shared" ref="O115:P115" si="125">IFERROR(AVERAGEIF(M:M,M115,$K:$K)," ")</f>
        <v>0.950202702702695</v>
      </c>
      <c r="P115" s="83">
        <f ca="1" t="shared" si="125"/>
        <v>0.950202702702695</v>
      </c>
      <c r="Q115" s="65" t="str">
        <f ca="1">IF(ISBLANK(A115)," ",IF(O115&gt;MASTER!$B$3/100,"SB",IF(O115&gt;MASTER!$B$4/100,"B",IF(O115&gt;MASTER!$B$5/100,"C","K"))))</f>
        <v>SB</v>
      </c>
      <c r="R115" s="65" t="str">
        <f ca="1">IF(ISBLANK(B115)," ",IF(P115&gt;MASTER!$B$3/100,"SB",IF(P115&gt;MASTER!$B$4/100,"B",IF(P115&gt;MASTER!$B$5/100,"C","K"))))</f>
        <v>SB</v>
      </c>
    </row>
    <row r="116" customHeight="1" spans="1:18">
      <c r="A116" s="80">
        <f ca="1">INDIRECT(ADDRESS(2+QUOTIENT(ROW()-2,COUNTA('Form Responses 1'!$1:$1)-4),1,,TRUE,"Form Responses 1"))</f>
        <v>45012.5081442593</v>
      </c>
      <c r="B116" s="65" t="str">
        <f ca="1">INDIRECT(ADDRESS(2+QUOTIENT(ROW()-2,COUNTA('Form Responses 1'!$1:$1)-4),2,,TRUE,"Form Responses 1"))</f>
        <v>bobdaulay@gmail.com</v>
      </c>
      <c r="C116" s="65" t="str">
        <f ca="1">INDIRECT(ADDRESS(2+QUOTIENT(ROW()-2,COUNTA('Form Responses 1'!$1:$1)-4),3,,TRUE,"Form Responses 1"))</f>
        <v>Bobby Wijaya Daulay </v>
      </c>
      <c r="D116" s="81">
        <f ca="1">INDIRECT(ADDRESS(2+QUOTIENT(ROW()-2,COUNTA('Form Responses 1'!$1:$1)-4),4,,TRUE,"Form Responses 1"))</f>
        <v>45012</v>
      </c>
      <c r="E116" s="82">
        <f ca="1" t="shared" si="0"/>
        <v>1</v>
      </c>
      <c r="F116" s="65" t="str">
        <f ca="1">IF(ISBLANK(A116)," ",INDIRECT(ADDRESS(1,5+MOD(ROW()-2,COUNTA('Form Responses 1'!$1:$1)-4),,TRUE,"Form Responses 1")))</f>
        <v>Lantai 11 [Pantry]</v>
      </c>
      <c r="G116" s="65" t="str">
        <f ca="1">IF(ISBLANK(A116)," ",INDIRECT(ADDRESS(MATCH(A116,'Form Responses 1'!A:A,0),5+MOD(ROW()-2,COUNTA('Form Responses 1'!$1:$1)-4),,TRUE,"Form Responses 1")))</f>
        <v>BAIK</v>
      </c>
      <c r="H116" s="83" t="str">
        <f ca="1" t="shared" si="1"/>
        <v>Lantai 11</v>
      </c>
      <c r="I116" s="83" t="str">
        <f ca="1" t="shared" si="76"/>
        <v>Pantry</v>
      </c>
      <c r="J116" s="83" t="str">
        <f ca="1" t="shared" si="2"/>
        <v>CLEANING SERVICE</v>
      </c>
      <c r="K116" s="83">
        <f ca="1" t="array" ref="K116">IFERROR(INDEX(MASTER!B:B,MATCH(G116,MASTER!A:A,0))/100," ")</f>
        <v>0.95</v>
      </c>
      <c r="L116" s="65">
        <f ca="1" t="shared" si="3"/>
        <v>13</v>
      </c>
      <c r="M116" s="65" t="str">
        <f ca="1" t="shared" si="4"/>
        <v>2023 - WEEK 13</v>
      </c>
      <c r="N116" s="65" t="str">
        <f ca="1" t="shared" si="5"/>
        <v>2023 - MONTH 03</v>
      </c>
      <c r="O116" s="83">
        <f ca="1" t="shared" ref="O116:P116" si="126">IFERROR(AVERAGEIF(M:M,M116,$K:$K)," ")</f>
        <v>0.950202702702695</v>
      </c>
      <c r="P116" s="83">
        <f ca="1" t="shared" si="126"/>
        <v>0.950202702702695</v>
      </c>
      <c r="Q116" s="65" t="str">
        <f ca="1">IF(ISBLANK(A116)," ",IF(O116&gt;MASTER!$B$3/100,"SB",IF(O116&gt;MASTER!$B$4/100,"B",IF(O116&gt;MASTER!$B$5/100,"C","K"))))</f>
        <v>SB</v>
      </c>
      <c r="R116" s="65" t="str">
        <f ca="1">IF(ISBLANK(B116)," ",IF(P116&gt;MASTER!$B$3/100,"SB",IF(P116&gt;MASTER!$B$4/100,"B",IF(P116&gt;MASTER!$B$5/100,"C","K"))))</f>
        <v>SB</v>
      </c>
    </row>
    <row r="117" customHeight="1" spans="1:18">
      <c r="A117" s="80">
        <f ca="1">INDIRECT(ADDRESS(2+QUOTIENT(ROW()-2,COUNTA('Form Responses 1'!$1:$1)-4),1,,TRUE,"Form Responses 1"))</f>
        <v>45012.5081442593</v>
      </c>
      <c r="B117" s="65" t="str">
        <f ca="1">INDIRECT(ADDRESS(2+QUOTIENT(ROW()-2,COUNTA('Form Responses 1'!$1:$1)-4),2,,TRUE,"Form Responses 1"))</f>
        <v>bobdaulay@gmail.com</v>
      </c>
      <c r="C117" s="65" t="str">
        <f ca="1">INDIRECT(ADDRESS(2+QUOTIENT(ROW()-2,COUNTA('Form Responses 1'!$1:$1)-4),3,,TRUE,"Form Responses 1"))</f>
        <v>Bobby Wijaya Daulay </v>
      </c>
      <c r="D117" s="81">
        <f ca="1">INDIRECT(ADDRESS(2+QUOTIENT(ROW()-2,COUNTA('Form Responses 1'!$1:$1)-4),4,,TRUE,"Form Responses 1"))</f>
        <v>45012</v>
      </c>
      <c r="E117" s="82">
        <f ca="1" t="shared" si="0"/>
        <v>1</v>
      </c>
      <c r="F117" s="65" t="str">
        <f ca="1">IF(ISBLANK(A117)," ",INDIRECT(ADDRESS(1,5+MOD(ROW()-2,COUNTA('Form Responses 1'!$1:$1)-4),,TRUE,"Form Responses 1")))</f>
        <v>Lantai 11 [Ruang Rapat 1-2-3]</v>
      </c>
      <c r="G117" s="65" t="str">
        <f ca="1">IF(ISBLANK(A117)," ",INDIRECT(ADDRESS(MATCH(A117,'Form Responses 1'!A:A,0),5+MOD(ROW()-2,COUNTA('Form Responses 1'!$1:$1)-4),,TRUE,"Form Responses 1")))</f>
        <v>BAIK</v>
      </c>
      <c r="H117" s="83" t="str">
        <f ca="1" t="shared" si="1"/>
        <v>Lantai 11</v>
      </c>
      <c r="I117" s="83" t="str">
        <f ca="1" t="shared" si="76"/>
        <v>Ruang Rapat 1-2-3</v>
      </c>
      <c r="J117" s="83" t="str">
        <f ca="1" t="shared" si="2"/>
        <v>CLEANING SERVICE</v>
      </c>
      <c r="K117" s="83">
        <f ca="1" t="array" ref="K117">IFERROR(INDEX(MASTER!B:B,MATCH(G117,MASTER!A:A,0))/100," ")</f>
        <v>0.95</v>
      </c>
      <c r="L117" s="65">
        <f ca="1" t="shared" si="3"/>
        <v>13</v>
      </c>
      <c r="M117" s="65" t="str">
        <f ca="1" t="shared" si="4"/>
        <v>2023 - WEEK 13</v>
      </c>
      <c r="N117" s="65" t="str">
        <f ca="1" t="shared" si="5"/>
        <v>2023 - MONTH 03</v>
      </c>
      <c r="O117" s="83">
        <f ca="1" t="shared" ref="O117:P117" si="127">IFERROR(AVERAGEIF(M:M,M117,$K:$K)," ")</f>
        <v>0.950202702702695</v>
      </c>
      <c r="P117" s="83">
        <f ca="1" t="shared" si="127"/>
        <v>0.950202702702695</v>
      </c>
      <c r="Q117" s="65" t="str">
        <f ca="1">IF(ISBLANK(A117)," ",IF(O117&gt;MASTER!$B$3/100,"SB",IF(O117&gt;MASTER!$B$4/100,"B",IF(O117&gt;MASTER!$B$5/100,"C","K"))))</f>
        <v>SB</v>
      </c>
      <c r="R117" s="65" t="str">
        <f ca="1">IF(ISBLANK(B117)," ",IF(P117&gt;MASTER!$B$3/100,"SB",IF(P117&gt;MASTER!$B$4/100,"B",IF(P117&gt;MASTER!$B$5/100,"C","K"))))</f>
        <v>SB</v>
      </c>
    </row>
    <row r="118" customHeight="1" spans="1:18">
      <c r="A118" s="80">
        <f ca="1">INDIRECT(ADDRESS(2+QUOTIENT(ROW()-2,COUNTA('Form Responses 1'!$1:$1)-4),1,,TRUE,"Form Responses 1"))</f>
        <v>45012.5081442593</v>
      </c>
      <c r="B118" s="65" t="str">
        <f ca="1">INDIRECT(ADDRESS(2+QUOTIENT(ROW()-2,COUNTA('Form Responses 1'!$1:$1)-4),2,,TRUE,"Form Responses 1"))</f>
        <v>bobdaulay@gmail.com</v>
      </c>
      <c r="C118" s="65" t="str">
        <f ca="1">INDIRECT(ADDRESS(2+QUOTIENT(ROW()-2,COUNTA('Form Responses 1'!$1:$1)-4),3,,TRUE,"Form Responses 1"))</f>
        <v>Bobby Wijaya Daulay </v>
      </c>
      <c r="D118" s="81">
        <f ca="1">INDIRECT(ADDRESS(2+QUOTIENT(ROW()-2,COUNTA('Form Responses 1'!$1:$1)-4),4,,TRUE,"Form Responses 1"))</f>
        <v>45012</v>
      </c>
      <c r="E118" s="82">
        <f ca="1" t="shared" si="0"/>
        <v>1</v>
      </c>
      <c r="F118" s="65" t="str">
        <f ca="1">IF(ISBLANK(A118)," ",INDIRECT(ADDRESS(1,5+MOD(ROW()-2,COUNTA('Form Responses 1'!$1:$1)-4),,TRUE,"Form Responses 1")))</f>
        <v>Lantai 11 [Ruang Kerja]</v>
      </c>
      <c r="G118" s="65" t="str">
        <f ca="1">IF(ISBLANK(A118)," ",INDIRECT(ADDRESS(MATCH(A118,'Form Responses 1'!A:A,0),5+MOD(ROW()-2,COUNTA('Form Responses 1'!$1:$1)-4),,TRUE,"Form Responses 1")))</f>
        <v>BAIK</v>
      </c>
      <c r="H118" s="83" t="str">
        <f ca="1" t="shared" si="1"/>
        <v>Lantai 11</v>
      </c>
      <c r="I118" s="83" t="str">
        <f ca="1" t="shared" si="76"/>
        <v>Ruang Kerja</v>
      </c>
      <c r="J118" s="83" t="str">
        <f ca="1" t="shared" si="2"/>
        <v>CLEANING SERVICE</v>
      </c>
      <c r="K118" s="83">
        <f ca="1" t="array" ref="K118">IFERROR(INDEX(MASTER!B:B,MATCH(G118,MASTER!A:A,0))/100," ")</f>
        <v>0.95</v>
      </c>
      <c r="L118" s="65">
        <f ca="1" t="shared" si="3"/>
        <v>13</v>
      </c>
      <c r="M118" s="65" t="str">
        <f ca="1" t="shared" si="4"/>
        <v>2023 - WEEK 13</v>
      </c>
      <c r="N118" s="65" t="str">
        <f ca="1" t="shared" si="5"/>
        <v>2023 - MONTH 03</v>
      </c>
      <c r="O118" s="83">
        <f ca="1" t="shared" ref="O118:P118" si="128">IFERROR(AVERAGEIF(M:M,M118,$K:$K)," ")</f>
        <v>0.950202702702695</v>
      </c>
      <c r="P118" s="83">
        <f ca="1" t="shared" si="128"/>
        <v>0.950202702702695</v>
      </c>
      <c r="Q118" s="65" t="str">
        <f ca="1">IF(ISBLANK(A118)," ",IF(O118&gt;MASTER!$B$3/100,"SB",IF(O118&gt;MASTER!$B$4/100,"B",IF(O118&gt;MASTER!$B$5/100,"C","K"))))</f>
        <v>SB</v>
      </c>
      <c r="R118" s="65" t="str">
        <f ca="1">IF(ISBLANK(B118)," ",IF(P118&gt;MASTER!$B$3/100,"SB",IF(P118&gt;MASTER!$B$4/100,"B",IF(P118&gt;MASTER!$B$5/100,"C","K"))))</f>
        <v>SB</v>
      </c>
    </row>
    <row r="119" customHeight="1" spans="1:18">
      <c r="A119" s="80">
        <f ca="1">INDIRECT(ADDRESS(2+QUOTIENT(ROW()-2,COUNTA('Form Responses 1'!$1:$1)-4),1,,TRUE,"Form Responses 1"))</f>
        <v>45012.5081442593</v>
      </c>
      <c r="B119" s="65" t="str">
        <f ca="1">INDIRECT(ADDRESS(2+QUOTIENT(ROW()-2,COUNTA('Form Responses 1'!$1:$1)-4),2,,TRUE,"Form Responses 1"))</f>
        <v>bobdaulay@gmail.com</v>
      </c>
      <c r="C119" s="65" t="str">
        <f ca="1">INDIRECT(ADDRESS(2+QUOTIENT(ROW()-2,COUNTA('Form Responses 1'!$1:$1)-4),3,,TRUE,"Form Responses 1"))</f>
        <v>Bobby Wijaya Daulay </v>
      </c>
      <c r="D119" s="81">
        <f ca="1">INDIRECT(ADDRESS(2+QUOTIENT(ROW()-2,COUNTA('Form Responses 1'!$1:$1)-4),4,,TRUE,"Form Responses 1"))</f>
        <v>45012</v>
      </c>
      <c r="E119" s="82">
        <f ca="1" t="shared" si="0"/>
        <v>1</v>
      </c>
      <c r="F119" s="65" t="str">
        <f ca="1">IF(ISBLANK(A119)," ",INDIRECT(ADDRESS(1,5+MOD(ROW()-2,COUNTA('Form Responses 1'!$1:$1)-4),,TRUE,"Form Responses 1")))</f>
        <v>Lantai 11 [Koridor]</v>
      </c>
      <c r="G119" s="65" t="str">
        <f ca="1">IF(ISBLANK(A119)," ",INDIRECT(ADDRESS(MATCH(A119,'Form Responses 1'!A:A,0),5+MOD(ROW()-2,COUNTA('Form Responses 1'!$1:$1)-4),,TRUE,"Form Responses 1")))</f>
        <v>BAIK</v>
      </c>
      <c r="H119" s="83" t="str">
        <f ca="1" t="shared" si="1"/>
        <v>Lantai 11</v>
      </c>
      <c r="I119" s="83" t="str">
        <f ca="1" t="shared" si="76"/>
        <v>Koridor</v>
      </c>
      <c r="J119" s="83" t="str">
        <f ca="1" t="shared" si="2"/>
        <v>CLEANING SERVICE</v>
      </c>
      <c r="K119" s="83">
        <f ca="1" t="array" ref="K119">IFERROR(INDEX(MASTER!B:B,MATCH(G119,MASTER!A:A,0))/100," ")</f>
        <v>0.95</v>
      </c>
      <c r="L119" s="65">
        <f ca="1" t="shared" si="3"/>
        <v>13</v>
      </c>
      <c r="M119" s="65" t="str">
        <f ca="1" t="shared" si="4"/>
        <v>2023 - WEEK 13</v>
      </c>
      <c r="N119" s="65" t="str">
        <f ca="1" t="shared" si="5"/>
        <v>2023 - MONTH 03</v>
      </c>
      <c r="O119" s="83">
        <f ca="1" t="shared" ref="O119:P119" si="129">IFERROR(AVERAGEIF(M:M,M119,$K:$K)," ")</f>
        <v>0.950202702702695</v>
      </c>
      <c r="P119" s="83">
        <f ca="1" t="shared" si="129"/>
        <v>0.950202702702695</v>
      </c>
      <c r="Q119" s="65" t="str">
        <f ca="1">IF(ISBLANK(A119)," ",IF(O119&gt;MASTER!$B$3/100,"SB",IF(O119&gt;MASTER!$B$4/100,"B",IF(O119&gt;MASTER!$B$5/100,"C","K"))))</f>
        <v>SB</v>
      </c>
      <c r="R119" s="65" t="str">
        <f ca="1">IF(ISBLANK(B119)," ",IF(P119&gt;MASTER!$B$3/100,"SB",IF(P119&gt;MASTER!$B$4/100,"B",IF(P119&gt;MASTER!$B$5/100,"C","K"))))</f>
        <v>SB</v>
      </c>
    </row>
    <row r="120" customHeight="1" spans="1:18">
      <c r="A120" s="80">
        <f ca="1">INDIRECT(ADDRESS(2+QUOTIENT(ROW()-2,COUNTA('Form Responses 1'!$1:$1)-4),1,,TRUE,"Form Responses 1"))</f>
        <v>45012.5081442593</v>
      </c>
      <c r="B120" s="65" t="str">
        <f ca="1">INDIRECT(ADDRESS(2+QUOTIENT(ROW()-2,COUNTA('Form Responses 1'!$1:$1)-4),2,,TRUE,"Form Responses 1"))</f>
        <v>bobdaulay@gmail.com</v>
      </c>
      <c r="C120" s="65" t="str">
        <f ca="1">INDIRECT(ADDRESS(2+QUOTIENT(ROW()-2,COUNTA('Form Responses 1'!$1:$1)-4),3,,TRUE,"Form Responses 1"))</f>
        <v>Bobby Wijaya Daulay </v>
      </c>
      <c r="D120" s="81">
        <f ca="1">INDIRECT(ADDRESS(2+QUOTIENT(ROW()-2,COUNTA('Form Responses 1'!$1:$1)-4),4,,TRUE,"Form Responses 1"))</f>
        <v>45012</v>
      </c>
      <c r="E120" s="82">
        <f ca="1" t="shared" si="0"/>
        <v>1</v>
      </c>
      <c r="F120" s="65" t="str">
        <f ca="1">IF(ISBLANK(A120)," ",INDIRECT(ADDRESS(1,5+MOD(ROW()-2,COUNTA('Form Responses 1'!$1:$1)-4),,TRUE,"Form Responses 1")))</f>
        <v>Lantai 11 [Toilet Pria / Wanita]</v>
      </c>
      <c r="G120" s="65" t="str">
        <f ca="1">IF(ISBLANK(A120)," ",INDIRECT(ADDRESS(MATCH(A120,'Form Responses 1'!A:A,0),5+MOD(ROW()-2,COUNTA('Form Responses 1'!$1:$1)-4),,TRUE,"Form Responses 1")))</f>
        <v>BAIK</v>
      </c>
      <c r="H120" s="83" t="str">
        <f ca="1" t="shared" si="1"/>
        <v>Lantai 11</v>
      </c>
      <c r="I120" s="83" t="str">
        <f ca="1" t="shared" si="76"/>
        <v>Toilet Pria / Wanita</v>
      </c>
      <c r="J120" s="83" t="str">
        <f ca="1" t="shared" si="2"/>
        <v>CLEANING SERVICE</v>
      </c>
      <c r="K120" s="83">
        <f ca="1" t="array" ref="K120">IFERROR(INDEX(MASTER!B:B,MATCH(G120,MASTER!A:A,0))/100," ")</f>
        <v>0.95</v>
      </c>
      <c r="L120" s="65">
        <f ca="1" t="shared" si="3"/>
        <v>13</v>
      </c>
      <c r="M120" s="65" t="str">
        <f ca="1" t="shared" si="4"/>
        <v>2023 - WEEK 13</v>
      </c>
      <c r="N120" s="65" t="str">
        <f ca="1" t="shared" si="5"/>
        <v>2023 - MONTH 03</v>
      </c>
      <c r="O120" s="83">
        <f ca="1" t="shared" ref="O120:P120" si="130">IFERROR(AVERAGEIF(M:M,M120,$K:$K)," ")</f>
        <v>0.950202702702695</v>
      </c>
      <c r="P120" s="83">
        <f ca="1" t="shared" si="130"/>
        <v>0.950202702702695</v>
      </c>
      <c r="Q120" s="65" t="str">
        <f ca="1">IF(ISBLANK(A120)," ",IF(O120&gt;MASTER!$B$3/100,"SB",IF(O120&gt;MASTER!$B$4/100,"B",IF(O120&gt;MASTER!$B$5/100,"C","K"))))</f>
        <v>SB</v>
      </c>
      <c r="R120" s="65" t="str">
        <f ca="1">IF(ISBLANK(B120)," ",IF(P120&gt;MASTER!$B$3/100,"SB",IF(P120&gt;MASTER!$B$4/100,"B",IF(P120&gt;MASTER!$B$5/100,"C","K"))))</f>
        <v>SB</v>
      </c>
    </row>
    <row r="121" customHeight="1" spans="1:18">
      <c r="A121" s="80">
        <f ca="1">INDIRECT(ADDRESS(2+QUOTIENT(ROW()-2,COUNTA('Form Responses 1'!$1:$1)-4),1,,TRUE,"Form Responses 1"))</f>
        <v>45012.5081442593</v>
      </c>
      <c r="B121" s="65" t="str">
        <f ca="1">INDIRECT(ADDRESS(2+QUOTIENT(ROW()-2,COUNTA('Form Responses 1'!$1:$1)-4),2,,TRUE,"Form Responses 1"))</f>
        <v>bobdaulay@gmail.com</v>
      </c>
      <c r="C121" s="65" t="str">
        <f ca="1">INDIRECT(ADDRESS(2+QUOTIENT(ROW()-2,COUNTA('Form Responses 1'!$1:$1)-4),3,,TRUE,"Form Responses 1"))</f>
        <v>Bobby Wijaya Daulay </v>
      </c>
      <c r="D121" s="81">
        <f ca="1">INDIRECT(ADDRESS(2+QUOTIENT(ROW()-2,COUNTA('Form Responses 1'!$1:$1)-4),4,,TRUE,"Form Responses 1"))</f>
        <v>45012</v>
      </c>
      <c r="E121" s="82">
        <f ca="1" t="shared" si="0"/>
        <v>1</v>
      </c>
      <c r="F121" s="65" t="str">
        <f ca="1">IF(ISBLANK(A121)," ",INDIRECT(ADDRESS(1,5+MOD(ROW()-2,COUNTA('Form Responses 1'!$1:$1)-4),,TRUE,"Form Responses 1")))</f>
        <v>Lantai 10 [Tangga Exit Barat]</v>
      </c>
      <c r="G121" s="65" t="str">
        <f ca="1">IF(ISBLANK(A121)," ",INDIRECT(ADDRESS(MATCH(A121,'Form Responses 1'!A:A,0),5+MOD(ROW()-2,COUNTA('Form Responses 1'!$1:$1)-4),,TRUE,"Form Responses 1")))</f>
        <v>BAIK</v>
      </c>
      <c r="H121" s="83" t="str">
        <f ca="1" t="shared" si="1"/>
        <v>Lantai 10</v>
      </c>
      <c r="I121" s="83" t="str">
        <f ca="1" t="shared" si="76"/>
        <v>Tangga Exit Barat</v>
      </c>
      <c r="J121" s="83" t="str">
        <f ca="1" t="shared" si="2"/>
        <v>CLEANING SERVICE</v>
      </c>
      <c r="K121" s="83">
        <f ca="1" t="array" ref="K121">IFERROR(INDEX(MASTER!B:B,MATCH(G121,MASTER!A:A,0))/100," ")</f>
        <v>0.95</v>
      </c>
      <c r="L121" s="65">
        <f ca="1" t="shared" si="3"/>
        <v>13</v>
      </c>
      <c r="M121" s="65" t="str">
        <f ca="1" t="shared" si="4"/>
        <v>2023 - WEEK 13</v>
      </c>
      <c r="N121" s="65" t="str">
        <f ca="1" t="shared" si="5"/>
        <v>2023 - MONTH 03</v>
      </c>
      <c r="O121" s="83">
        <f ca="1" t="shared" ref="O121:P121" si="131">IFERROR(AVERAGEIF(M:M,M121,$K:$K)," ")</f>
        <v>0.950202702702695</v>
      </c>
      <c r="P121" s="83">
        <f ca="1" t="shared" si="131"/>
        <v>0.950202702702695</v>
      </c>
      <c r="Q121" s="65" t="str">
        <f ca="1">IF(ISBLANK(A121)," ",IF(O121&gt;MASTER!$B$3/100,"SB",IF(O121&gt;MASTER!$B$4/100,"B",IF(O121&gt;MASTER!$B$5/100,"C","K"))))</f>
        <v>SB</v>
      </c>
      <c r="R121" s="65" t="str">
        <f ca="1">IF(ISBLANK(B121)," ",IF(P121&gt;MASTER!$B$3/100,"SB",IF(P121&gt;MASTER!$B$4/100,"B",IF(P121&gt;MASTER!$B$5/100,"C","K"))))</f>
        <v>SB</v>
      </c>
    </row>
    <row r="122" customHeight="1" spans="1:18">
      <c r="A122" s="80">
        <f ca="1">INDIRECT(ADDRESS(2+QUOTIENT(ROW()-2,COUNTA('Form Responses 1'!$1:$1)-4),1,,TRUE,"Form Responses 1"))</f>
        <v>45012.5081442593</v>
      </c>
      <c r="B122" s="65" t="str">
        <f ca="1">INDIRECT(ADDRESS(2+QUOTIENT(ROW()-2,COUNTA('Form Responses 1'!$1:$1)-4),2,,TRUE,"Form Responses 1"))</f>
        <v>bobdaulay@gmail.com</v>
      </c>
      <c r="C122" s="65" t="str">
        <f ca="1">INDIRECT(ADDRESS(2+QUOTIENT(ROW()-2,COUNTA('Form Responses 1'!$1:$1)-4),3,,TRUE,"Form Responses 1"))</f>
        <v>Bobby Wijaya Daulay </v>
      </c>
      <c r="D122" s="81">
        <f ca="1">INDIRECT(ADDRESS(2+QUOTIENT(ROW()-2,COUNTA('Form Responses 1'!$1:$1)-4),4,,TRUE,"Form Responses 1"))</f>
        <v>45012</v>
      </c>
      <c r="E122" s="82">
        <f ca="1" t="shared" si="0"/>
        <v>1</v>
      </c>
      <c r="F122" s="65" t="str">
        <f ca="1">IF(ISBLANK(A122)," ",INDIRECT(ADDRESS(1,5+MOD(ROW()-2,COUNTA('Form Responses 1'!$1:$1)-4),,TRUE,"Form Responses 1")))</f>
        <v>Lantai 10 [ &amp; Timur]</v>
      </c>
      <c r="G122" s="65" t="str">
        <f ca="1">IF(ISBLANK(A122)," ",INDIRECT(ADDRESS(MATCH(A122,'Form Responses 1'!A:A,0),5+MOD(ROW()-2,COUNTA('Form Responses 1'!$1:$1)-4),,TRUE,"Form Responses 1")))</f>
        <v>BAIK</v>
      </c>
      <c r="H122" s="83" t="str">
        <f ca="1" t="shared" si="1"/>
        <v>Lantai 10</v>
      </c>
      <c r="I122" s="83" t="str">
        <f ca="1" t="shared" si="76"/>
        <v> &amp; Timur</v>
      </c>
      <c r="J122" s="83" t="str">
        <f ca="1" t="shared" si="2"/>
        <v>CLEANING SERVICE</v>
      </c>
      <c r="K122" s="83">
        <f ca="1" t="array" ref="K122">IFERROR(INDEX(MASTER!B:B,MATCH(G122,MASTER!A:A,0))/100," ")</f>
        <v>0.95</v>
      </c>
      <c r="L122" s="65">
        <f ca="1" t="shared" si="3"/>
        <v>13</v>
      </c>
      <c r="M122" s="65" t="str">
        <f ca="1" t="shared" si="4"/>
        <v>2023 - WEEK 13</v>
      </c>
      <c r="N122" s="65" t="str">
        <f ca="1" t="shared" si="5"/>
        <v>2023 - MONTH 03</v>
      </c>
      <c r="O122" s="83">
        <f ca="1" t="shared" ref="O122:P122" si="132">IFERROR(AVERAGEIF(M:M,M122,$K:$K)," ")</f>
        <v>0.950202702702695</v>
      </c>
      <c r="P122" s="83">
        <f ca="1" t="shared" si="132"/>
        <v>0.950202702702695</v>
      </c>
      <c r="Q122" s="65" t="str">
        <f ca="1">IF(ISBLANK(A122)," ",IF(O122&gt;MASTER!$B$3/100,"SB",IF(O122&gt;MASTER!$B$4/100,"B",IF(O122&gt;MASTER!$B$5/100,"C","K"))))</f>
        <v>SB</v>
      </c>
      <c r="R122" s="65" t="str">
        <f ca="1">IF(ISBLANK(B122)," ",IF(P122&gt;MASTER!$B$3/100,"SB",IF(P122&gt;MASTER!$B$4/100,"B",IF(P122&gt;MASTER!$B$5/100,"C","K"))))</f>
        <v>SB</v>
      </c>
    </row>
    <row r="123" customHeight="1" spans="1:18">
      <c r="A123" s="80">
        <f ca="1">INDIRECT(ADDRESS(2+QUOTIENT(ROW()-2,COUNTA('Form Responses 1'!$1:$1)-4),1,,TRUE,"Form Responses 1"))</f>
        <v>45012.5081442593</v>
      </c>
      <c r="B123" s="65" t="str">
        <f ca="1">INDIRECT(ADDRESS(2+QUOTIENT(ROW()-2,COUNTA('Form Responses 1'!$1:$1)-4),2,,TRUE,"Form Responses 1"))</f>
        <v>bobdaulay@gmail.com</v>
      </c>
      <c r="C123" s="65" t="str">
        <f ca="1">INDIRECT(ADDRESS(2+QUOTIENT(ROW()-2,COUNTA('Form Responses 1'!$1:$1)-4),3,,TRUE,"Form Responses 1"))</f>
        <v>Bobby Wijaya Daulay </v>
      </c>
      <c r="D123" s="81">
        <f ca="1">INDIRECT(ADDRESS(2+QUOTIENT(ROW()-2,COUNTA('Form Responses 1'!$1:$1)-4),4,,TRUE,"Form Responses 1"))</f>
        <v>45012</v>
      </c>
      <c r="E123" s="82">
        <f ca="1" t="shared" si="0"/>
        <v>1</v>
      </c>
      <c r="F123" s="65" t="str">
        <f ca="1">IF(ISBLANK(A123)," ",INDIRECT(ADDRESS(1,5+MOD(ROW()-2,COUNTA('Form Responses 1'!$1:$1)-4),,TRUE,"Form Responses 1")))</f>
        <v>Lantai 10 [Mushola]</v>
      </c>
      <c r="G123" s="65" t="str">
        <f ca="1">IF(ISBLANK(A123)," ",INDIRECT(ADDRESS(MATCH(A123,'Form Responses 1'!A:A,0),5+MOD(ROW()-2,COUNTA('Form Responses 1'!$1:$1)-4),,TRUE,"Form Responses 1")))</f>
        <v>BAIK</v>
      </c>
      <c r="H123" s="83" t="str">
        <f ca="1" t="shared" si="1"/>
        <v>Lantai 10</v>
      </c>
      <c r="I123" s="83" t="str">
        <f ca="1" t="shared" si="76"/>
        <v>Mushola</v>
      </c>
      <c r="J123" s="83" t="str">
        <f ca="1" t="shared" si="2"/>
        <v>CLEANING SERVICE</v>
      </c>
      <c r="K123" s="83">
        <f ca="1" t="array" ref="K123">IFERROR(INDEX(MASTER!B:B,MATCH(G123,MASTER!A:A,0))/100," ")</f>
        <v>0.95</v>
      </c>
      <c r="L123" s="65">
        <f ca="1" t="shared" si="3"/>
        <v>13</v>
      </c>
      <c r="M123" s="65" t="str">
        <f ca="1" t="shared" si="4"/>
        <v>2023 - WEEK 13</v>
      </c>
      <c r="N123" s="65" t="str">
        <f ca="1" t="shared" si="5"/>
        <v>2023 - MONTH 03</v>
      </c>
      <c r="O123" s="83">
        <f ca="1" t="shared" ref="O123:P123" si="133">IFERROR(AVERAGEIF(M:M,M123,$K:$K)," ")</f>
        <v>0.950202702702695</v>
      </c>
      <c r="P123" s="83">
        <f ca="1" t="shared" si="133"/>
        <v>0.950202702702695</v>
      </c>
      <c r="Q123" s="65" t="str">
        <f ca="1">IF(ISBLANK(A123)," ",IF(O123&gt;MASTER!$B$3/100,"SB",IF(O123&gt;MASTER!$B$4/100,"B",IF(O123&gt;MASTER!$B$5/100,"C","K"))))</f>
        <v>SB</v>
      </c>
      <c r="R123" s="65" t="str">
        <f ca="1">IF(ISBLANK(B123)," ",IF(P123&gt;MASTER!$B$3/100,"SB",IF(P123&gt;MASTER!$B$4/100,"B",IF(P123&gt;MASTER!$B$5/100,"C","K"))))</f>
        <v>SB</v>
      </c>
    </row>
    <row r="124" customHeight="1" spans="1:18">
      <c r="A124" s="80">
        <f ca="1">INDIRECT(ADDRESS(2+QUOTIENT(ROW()-2,COUNTA('Form Responses 1'!$1:$1)-4),1,,TRUE,"Form Responses 1"))</f>
        <v>45012.5081442593</v>
      </c>
      <c r="B124" s="65" t="str">
        <f ca="1">INDIRECT(ADDRESS(2+QUOTIENT(ROW()-2,COUNTA('Form Responses 1'!$1:$1)-4),2,,TRUE,"Form Responses 1"))</f>
        <v>bobdaulay@gmail.com</v>
      </c>
      <c r="C124" s="65" t="str">
        <f ca="1">INDIRECT(ADDRESS(2+QUOTIENT(ROW()-2,COUNTA('Form Responses 1'!$1:$1)-4),3,,TRUE,"Form Responses 1"))</f>
        <v>Bobby Wijaya Daulay </v>
      </c>
      <c r="D124" s="81">
        <f ca="1">INDIRECT(ADDRESS(2+QUOTIENT(ROW()-2,COUNTA('Form Responses 1'!$1:$1)-4),4,,TRUE,"Form Responses 1"))</f>
        <v>45012</v>
      </c>
      <c r="E124" s="82">
        <f ca="1" t="shared" si="0"/>
        <v>1</v>
      </c>
      <c r="F124" s="65" t="str">
        <f ca="1">IF(ISBLANK(A124)," ",INDIRECT(ADDRESS(1,5+MOD(ROW()-2,COUNTA('Form Responses 1'!$1:$1)-4),,TRUE,"Form Responses 1")))</f>
        <v>Lantai 10 [Pantry]</v>
      </c>
      <c r="G124" s="65" t="str">
        <f ca="1">IF(ISBLANK(A124)," ",INDIRECT(ADDRESS(MATCH(A124,'Form Responses 1'!A:A,0),5+MOD(ROW()-2,COUNTA('Form Responses 1'!$1:$1)-4),,TRUE,"Form Responses 1")))</f>
        <v>BAIK</v>
      </c>
      <c r="H124" s="83" t="str">
        <f ca="1" t="shared" si="1"/>
        <v>Lantai 10</v>
      </c>
      <c r="I124" s="83" t="str">
        <f ca="1" t="shared" si="76"/>
        <v>Pantry</v>
      </c>
      <c r="J124" s="83" t="str">
        <f ca="1" t="shared" si="2"/>
        <v>CLEANING SERVICE</v>
      </c>
      <c r="K124" s="83">
        <f ca="1" t="array" ref="K124">IFERROR(INDEX(MASTER!B:B,MATCH(G124,MASTER!A:A,0))/100," ")</f>
        <v>0.95</v>
      </c>
      <c r="L124" s="65">
        <f ca="1" t="shared" si="3"/>
        <v>13</v>
      </c>
      <c r="M124" s="65" t="str">
        <f ca="1" t="shared" si="4"/>
        <v>2023 - WEEK 13</v>
      </c>
      <c r="N124" s="65" t="str">
        <f ca="1" t="shared" si="5"/>
        <v>2023 - MONTH 03</v>
      </c>
      <c r="O124" s="83">
        <f ca="1" t="shared" ref="O124:P124" si="134">IFERROR(AVERAGEIF(M:M,M124,$K:$K)," ")</f>
        <v>0.950202702702695</v>
      </c>
      <c r="P124" s="83">
        <f ca="1" t="shared" si="134"/>
        <v>0.950202702702695</v>
      </c>
      <c r="Q124" s="65" t="str">
        <f ca="1">IF(ISBLANK(A124)," ",IF(O124&gt;MASTER!$B$3/100,"SB",IF(O124&gt;MASTER!$B$4/100,"B",IF(O124&gt;MASTER!$B$5/100,"C","K"))))</f>
        <v>SB</v>
      </c>
      <c r="R124" s="65" t="str">
        <f ca="1">IF(ISBLANK(B124)," ",IF(P124&gt;MASTER!$B$3/100,"SB",IF(P124&gt;MASTER!$B$4/100,"B",IF(P124&gt;MASTER!$B$5/100,"C","K"))))</f>
        <v>SB</v>
      </c>
    </row>
    <row r="125" customHeight="1" spans="1:18">
      <c r="A125" s="80">
        <f ca="1">INDIRECT(ADDRESS(2+QUOTIENT(ROW()-2,COUNTA('Form Responses 1'!$1:$1)-4),1,,TRUE,"Form Responses 1"))</f>
        <v>45012.5081442593</v>
      </c>
      <c r="B125" s="65" t="str">
        <f ca="1">INDIRECT(ADDRESS(2+QUOTIENT(ROW()-2,COUNTA('Form Responses 1'!$1:$1)-4),2,,TRUE,"Form Responses 1"))</f>
        <v>bobdaulay@gmail.com</v>
      </c>
      <c r="C125" s="65" t="str">
        <f ca="1">INDIRECT(ADDRESS(2+QUOTIENT(ROW()-2,COUNTA('Form Responses 1'!$1:$1)-4),3,,TRUE,"Form Responses 1"))</f>
        <v>Bobby Wijaya Daulay </v>
      </c>
      <c r="D125" s="81">
        <f ca="1">INDIRECT(ADDRESS(2+QUOTIENT(ROW()-2,COUNTA('Form Responses 1'!$1:$1)-4),4,,TRUE,"Form Responses 1"))</f>
        <v>45012</v>
      </c>
      <c r="E125" s="82">
        <f ca="1" t="shared" si="0"/>
        <v>1</v>
      </c>
      <c r="F125" s="65" t="str">
        <f ca="1">IF(ISBLANK(A125)," ",INDIRECT(ADDRESS(1,5+MOD(ROW()-2,COUNTA('Form Responses 1'!$1:$1)-4),,TRUE,"Form Responses 1")))</f>
        <v>Lantai 10 [Ruang Rapat 1-2-3]</v>
      </c>
      <c r="G125" s="65" t="str">
        <f ca="1">IF(ISBLANK(A125)," ",INDIRECT(ADDRESS(MATCH(A125,'Form Responses 1'!A:A,0),5+MOD(ROW()-2,COUNTA('Form Responses 1'!$1:$1)-4),,TRUE,"Form Responses 1")))</f>
        <v>BAIK</v>
      </c>
      <c r="H125" s="83" t="str">
        <f ca="1" t="shared" si="1"/>
        <v>Lantai 10</v>
      </c>
      <c r="I125" s="83" t="str">
        <f ca="1" t="shared" si="76"/>
        <v>Ruang Rapat 1-2-3</v>
      </c>
      <c r="J125" s="83" t="str">
        <f ca="1" t="shared" si="2"/>
        <v>CLEANING SERVICE</v>
      </c>
      <c r="K125" s="83">
        <f ca="1" t="array" ref="K125">IFERROR(INDEX(MASTER!B:B,MATCH(G125,MASTER!A:A,0))/100," ")</f>
        <v>0.95</v>
      </c>
      <c r="L125" s="65">
        <f ca="1" t="shared" si="3"/>
        <v>13</v>
      </c>
      <c r="M125" s="65" t="str">
        <f ca="1" t="shared" si="4"/>
        <v>2023 - WEEK 13</v>
      </c>
      <c r="N125" s="65" t="str">
        <f ca="1" t="shared" si="5"/>
        <v>2023 - MONTH 03</v>
      </c>
      <c r="O125" s="83">
        <f ca="1" t="shared" ref="O125:P125" si="135">IFERROR(AVERAGEIF(M:M,M125,$K:$K)," ")</f>
        <v>0.950202702702695</v>
      </c>
      <c r="P125" s="83">
        <f ca="1" t="shared" si="135"/>
        <v>0.950202702702695</v>
      </c>
      <c r="Q125" s="65" t="str">
        <f ca="1">IF(ISBLANK(A125)," ",IF(O125&gt;MASTER!$B$3/100,"SB",IF(O125&gt;MASTER!$B$4/100,"B",IF(O125&gt;MASTER!$B$5/100,"C","K"))))</f>
        <v>SB</v>
      </c>
      <c r="R125" s="65" t="str">
        <f ca="1">IF(ISBLANK(B125)," ",IF(P125&gt;MASTER!$B$3/100,"SB",IF(P125&gt;MASTER!$B$4/100,"B",IF(P125&gt;MASTER!$B$5/100,"C","K"))))</f>
        <v>SB</v>
      </c>
    </row>
    <row r="126" customHeight="1" spans="1:18">
      <c r="A126" s="80">
        <f ca="1">INDIRECT(ADDRESS(2+QUOTIENT(ROW()-2,COUNTA('Form Responses 1'!$1:$1)-4),1,,TRUE,"Form Responses 1"))</f>
        <v>45012.5081442593</v>
      </c>
      <c r="B126" s="65" t="str">
        <f ca="1">INDIRECT(ADDRESS(2+QUOTIENT(ROW()-2,COUNTA('Form Responses 1'!$1:$1)-4),2,,TRUE,"Form Responses 1"))</f>
        <v>bobdaulay@gmail.com</v>
      </c>
      <c r="C126" s="65" t="str">
        <f ca="1">INDIRECT(ADDRESS(2+QUOTIENT(ROW()-2,COUNTA('Form Responses 1'!$1:$1)-4),3,,TRUE,"Form Responses 1"))</f>
        <v>Bobby Wijaya Daulay </v>
      </c>
      <c r="D126" s="81">
        <f ca="1">INDIRECT(ADDRESS(2+QUOTIENT(ROW()-2,COUNTA('Form Responses 1'!$1:$1)-4),4,,TRUE,"Form Responses 1"))</f>
        <v>45012</v>
      </c>
      <c r="E126" s="82">
        <f ca="1" t="shared" si="0"/>
        <v>1</v>
      </c>
      <c r="F126" s="65" t="str">
        <f ca="1">IF(ISBLANK(A126)," ",INDIRECT(ADDRESS(1,5+MOD(ROW()-2,COUNTA('Form Responses 1'!$1:$1)-4),,TRUE,"Form Responses 1")))</f>
        <v>Lantai 10 [Ruang Kerja]</v>
      </c>
      <c r="G126" s="65" t="str">
        <f ca="1">IF(ISBLANK(A126)," ",INDIRECT(ADDRESS(MATCH(A126,'Form Responses 1'!A:A,0),5+MOD(ROW()-2,COUNTA('Form Responses 1'!$1:$1)-4),,TRUE,"Form Responses 1")))</f>
        <v>BAIK</v>
      </c>
      <c r="H126" s="83" t="str">
        <f ca="1" t="shared" si="1"/>
        <v>Lantai 10</v>
      </c>
      <c r="I126" s="83" t="str">
        <f ca="1" t="shared" si="76"/>
        <v>Ruang Kerja</v>
      </c>
      <c r="J126" s="83" t="str">
        <f ca="1" t="shared" si="2"/>
        <v>CLEANING SERVICE</v>
      </c>
      <c r="K126" s="83">
        <f ca="1" t="array" ref="K126">IFERROR(INDEX(MASTER!B:B,MATCH(G126,MASTER!A:A,0))/100," ")</f>
        <v>0.95</v>
      </c>
      <c r="L126" s="65">
        <f ca="1" t="shared" si="3"/>
        <v>13</v>
      </c>
      <c r="M126" s="65" t="str">
        <f ca="1" t="shared" si="4"/>
        <v>2023 - WEEK 13</v>
      </c>
      <c r="N126" s="65" t="str">
        <f ca="1" t="shared" si="5"/>
        <v>2023 - MONTH 03</v>
      </c>
      <c r="O126" s="83">
        <f ca="1" t="shared" ref="O126:P126" si="136">IFERROR(AVERAGEIF(M:M,M126,$K:$K)," ")</f>
        <v>0.950202702702695</v>
      </c>
      <c r="P126" s="83">
        <f ca="1" t="shared" si="136"/>
        <v>0.950202702702695</v>
      </c>
      <c r="Q126" s="65" t="str">
        <f ca="1">IF(ISBLANK(A126)," ",IF(O126&gt;MASTER!$B$3/100,"SB",IF(O126&gt;MASTER!$B$4/100,"B",IF(O126&gt;MASTER!$B$5/100,"C","K"))))</f>
        <v>SB</v>
      </c>
      <c r="R126" s="65" t="str">
        <f ca="1">IF(ISBLANK(B126)," ",IF(P126&gt;MASTER!$B$3/100,"SB",IF(P126&gt;MASTER!$B$4/100,"B",IF(P126&gt;MASTER!$B$5/100,"C","K"))))</f>
        <v>SB</v>
      </c>
    </row>
    <row r="127" customHeight="1" spans="1:18">
      <c r="A127" s="80">
        <f ca="1">INDIRECT(ADDRESS(2+QUOTIENT(ROW()-2,COUNTA('Form Responses 1'!$1:$1)-4),1,,TRUE,"Form Responses 1"))</f>
        <v>45012.5081442593</v>
      </c>
      <c r="B127" s="65" t="str">
        <f ca="1">INDIRECT(ADDRESS(2+QUOTIENT(ROW()-2,COUNTA('Form Responses 1'!$1:$1)-4),2,,TRUE,"Form Responses 1"))</f>
        <v>bobdaulay@gmail.com</v>
      </c>
      <c r="C127" s="65" t="str">
        <f ca="1">INDIRECT(ADDRESS(2+QUOTIENT(ROW()-2,COUNTA('Form Responses 1'!$1:$1)-4),3,,TRUE,"Form Responses 1"))</f>
        <v>Bobby Wijaya Daulay </v>
      </c>
      <c r="D127" s="81">
        <f ca="1">INDIRECT(ADDRESS(2+QUOTIENT(ROW()-2,COUNTA('Form Responses 1'!$1:$1)-4),4,,TRUE,"Form Responses 1"))</f>
        <v>45012</v>
      </c>
      <c r="E127" s="82">
        <f ca="1" t="shared" si="0"/>
        <v>1</v>
      </c>
      <c r="F127" s="65" t="str">
        <f ca="1">IF(ISBLANK(A127)," ",INDIRECT(ADDRESS(1,5+MOD(ROW()-2,COUNTA('Form Responses 1'!$1:$1)-4),,TRUE,"Form Responses 1")))</f>
        <v>Lantai 10 [Koridor]</v>
      </c>
      <c r="G127" s="65" t="str">
        <f ca="1">IF(ISBLANK(A127)," ",INDIRECT(ADDRESS(MATCH(A127,'Form Responses 1'!A:A,0),5+MOD(ROW()-2,COUNTA('Form Responses 1'!$1:$1)-4),,TRUE,"Form Responses 1")))</f>
        <v>BAIK</v>
      </c>
      <c r="H127" s="83" t="str">
        <f ca="1" t="shared" si="1"/>
        <v>Lantai 10</v>
      </c>
      <c r="I127" s="83" t="str">
        <f ca="1" t="shared" si="76"/>
        <v>Koridor</v>
      </c>
      <c r="J127" s="83" t="str">
        <f ca="1" t="shared" si="2"/>
        <v>CLEANING SERVICE</v>
      </c>
      <c r="K127" s="83">
        <f ca="1" t="array" ref="K127">IFERROR(INDEX(MASTER!B:B,MATCH(G127,MASTER!A:A,0))/100," ")</f>
        <v>0.95</v>
      </c>
      <c r="L127" s="65">
        <f ca="1" t="shared" si="3"/>
        <v>13</v>
      </c>
      <c r="M127" s="65" t="str">
        <f ca="1" t="shared" si="4"/>
        <v>2023 - WEEK 13</v>
      </c>
      <c r="N127" s="65" t="str">
        <f ca="1" t="shared" si="5"/>
        <v>2023 - MONTH 03</v>
      </c>
      <c r="O127" s="83">
        <f ca="1" t="shared" ref="O127:P127" si="137">IFERROR(AVERAGEIF(M:M,M127,$K:$K)," ")</f>
        <v>0.950202702702695</v>
      </c>
      <c r="P127" s="83">
        <f ca="1" t="shared" si="137"/>
        <v>0.950202702702695</v>
      </c>
      <c r="Q127" s="65" t="str">
        <f ca="1">IF(ISBLANK(A127)," ",IF(O127&gt;MASTER!$B$3/100,"SB",IF(O127&gt;MASTER!$B$4/100,"B",IF(O127&gt;MASTER!$B$5/100,"C","K"))))</f>
        <v>SB</v>
      </c>
      <c r="R127" s="65" t="str">
        <f ca="1">IF(ISBLANK(B127)," ",IF(P127&gt;MASTER!$B$3/100,"SB",IF(P127&gt;MASTER!$B$4/100,"B",IF(P127&gt;MASTER!$B$5/100,"C","K"))))</f>
        <v>SB</v>
      </c>
    </row>
    <row r="128" customHeight="1" spans="1:18">
      <c r="A128" s="80">
        <f ca="1">INDIRECT(ADDRESS(2+QUOTIENT(ROW()-2,COUNTA('Form Responses 1'!$1:$1)-4),1,,TRUE,"Form Responses 1"))</f>
        <v>45012.5081442593</v>
      </c>
      <c r="B128" s="65" t="str">
        <f ca="1">INDIRECT(ADDRESS(2+QUOTIENT(ROW()-2,COUNTA('Form Responses 1'!$1:$1)-4),2,,TRUE,"Form Responses 1"))</f>
        <v>bobdaulay@gmail.com</v>
      </c>
      <c r="C128" s="65" t="str">
        <f ca="1">INDIRECT(ADDRESS(2+QUOTIENT(ROW()-2,COUNTA('Form Responses 1'!$1:$1)-4),3,,TRUE,"Form Responses 1"))</f>
        <v>Bobby Wijaya Daulay </v>
      </c>
      <c r="D128" s="81">
        <f ca="1">INDIRECT(ADDRESS(2+QUOTIENT(ROW()-2,COUNTA('Form Responses 1'!$1:$1)-4),4,,TRUE,"Form Responses 1"))</f>
        <v>45012</v>
      </c>
      <c r="E128" s="82">
        <f ca="1" t="shared" si="0"/>
        <v>1</v>
      </c>
      <c r="F128" s="65" t="str">
        <f ca="1">IF(ISBLANK(A128)," ",INDIRECT(ADDRESS(1,5+MOD(ROW()-2,COUNTA('Form Responses 1'!$1:$1)-4),,TRUE,"Form Responses 1")))</f>
        <v>Lantai 10 [Toilet Pria / Wanita]</v>
      </c>
      <c r="G128" s="65" t="str">
        <f ca="1">IF(ISBLANK(A128)," ",INDIRECT(ADDRESS(MATCH(A128,'Form Responses 1'!A:A,0),5+MOD(ROW()-2,COUNTA('Form Responses 1'!$1:$1)-4),,TRUE,"Form Responses 1")))</f>
        <v>BAIK</v>
      </c>
      <c r="H128" s="83" t="str">
        <f ca="1" t="shared" si="1"/>
        <v>Lantai 10</v>
      </c>
      <c r="I128" s="83" t="str">
        <f ca="1" t="shared" si="76"/>
        <v>Toilet Pria / Wanita</v>
      </c>
      <c r="J128" s="83" t="str">
        <f ca="1" t="shared" si="2"/>
        <v>CLEANING SERVICE</v>
      </c>
      <c r="K128" s="83">
        <f ca="1" t="array" ref="K128">IFERROR(INDEX(MASTER!B:B,MATCH(G128,MASTER!A:A,0))/100," ")</f>
        <v>0.95</v>
      </c>
      <c r="L128" s="65">
        <f ca="1" t="shared" si="3"/>
        <v>13</v>
      </c>
      <c r="M128" s="65" t="str">
        <f ca="1" t="shared" si="4"/>
        <v>2023 - WEEK 13</v>
      </c>
      <c r="N128" s="65" t="str">
        <f ca="1" t="shared" si="5"/>
        <v>2023 - MONTH 03</v>
      </c>
      <c r="O128" s="83">
        <f ca="1" t="shared" ref="O128:P128" si="138">IFERROR(AVERAGEIF(M:M,M128,$K:$K)," ")</f>
        <v>0.950202702702695</v>
      </c>
      <c r="P128" s="83">
        <f ca="1" t="shared" si="138"/>
        <v>0.950202702702695</v>
      </c>
      <c r="Q128" s="65" t="str">
        <f ca="1">IF(ISBLANK(A128)," ",IF(O128&gt;MASTER!$B$3/100,"SB",IF(O128&gt;MASTER!$B$4/100,"B",IF(O128&gt;MASTER!$B$5/100,"C","K"))))</f>
        <v>SB</v>
      </c>
      <c r="R128" s="65" t="str">
        <f ca="1">IF(ISBLANK(B128)," ",IF(P128&gt;MASTER!$B$3/100,"SB",IF(P128&gt;MASTER!$B$4/100,"B",IF(P128&gt;MASTER!$B$5/100,"C","K"))))</f>
        <v>SB</v>
      </c>
    </row>
    <row r="129" customHeight="1" spans="1:18">
      <c r="A129" s="80">
        <f ca="1">INDIRECT(ADDRESS(2+QUOTIENT(ROW()-2,COUNTA('Form Responses 1'!$1:$1)-4),1,,TRUE,"Form Responses 1"))</f>
        <v>45012.5081442593</v>
      </c>
      <c r="B129" s="65" t="str">
        <f ca="1">INDIRECT(ADDRESS(2+QUOTIENT(ROW()-2,COUNTA('Form Responses 1'!$1:$1)-4),2,,TRUE,"Form Responses 1"))</f>
        <v>bobdaulay@gmail.com</v>
      </c>
      <c r="C129" s="65" t="str">
        <f ca="1">INDIRECT(ADDRESS(2+QUOTIENT(ROW()-2,COUNTA('Form Responses 1'!$1:$1)-4),3,,TRUE,"Form Responses 1"))</f>
        <v>Bobby Wijaya Daulay </v>
      </c>
      <c r="D129" s="81">
        <f ca="1">INDIRECT(ADDRESS(2+QUOTIENT(ROW()-2,COUNTA('Form Responses 1'!$1:$1)-4),4,,TRUE,"Form Responses 1"))</f>
        <v>45012</v>
      </c>
      <c r="E129" s="82">
        <f ca="1" t="shared" si="0"/>
        <v>1</v>
      </c>
      <c r="F129" s="65" t="str">
        <f ca="1">IF(ISBLANK(A129)," ",INDIRECT(ADDRESS(1,5+MOD(ROW()-2,COUNTA('Form Responses 1'!$1:$1)-4),,TRUE,"Form Responses 1")))</f>
        <v>Lantai 09 [Tangga Exit Barat]</v>
      </c>
      <c r="G129" s="65" t="str">
        <f ca="1">IF(ISBLANK(A129)," ",INDIRECT(ADDRESS(MATCH(A129,'Form Responses 1'!A:A,0),5+MOD(ROW()-2,COUNTA('Form Responses 1'!$1:$1)-4),,TRUE,"Form Responses 1")))</f>
        <v>BAIK</v>
      </c>
      <c r="H129" s="83" t="str">
        <f ca="1" t="shared" si="1"/>
        <v>Lantai 09</v>
      </c>
      <c r="I129" s="83" t="str">
        <f ca="1" t="shared" si="76"/>
        <v>Tangga Exit Barat</v>
      </c>
      <c r="J129" s="83" t="str">
        <f ca="1" t="shared" si="2"/>
        <v>CLEANING SERVICE</v>
      </c>
      <c r="K129" s="83">
        <f ca="1" t="array" ref="K129">IFERROR(INDEX(MASTER!B:B,MATCH(G129,MASTER!A:A,0))/100," ")</f>
        <v>0.95</v>
      </c>
      <c r="L129" s="65">
        <f ca="1" t="shared" si="3"/>
        <v>13</v>
      </c>
      <c r="M129" s="65" t="str">
        <f ca="1" t="shared" si="4"/>
        <v>2023 - WEEK 13</v>
      </c>
      <c r="N129" s="65" t="str">
        <f ca="1" t="shared" si="5"/>
        <v>2023 - MONTH 03</v>
      </c>
      <c r="O129" s="83">
        <f ca="1" t="shared" ref="O129:P129" si="139">IFERROR(AVERAGEIF(M:M,M129,$K:$K)," ")</f>
        <v>0.950202702702695</v>
      </c>
      <c r="P129" s="83">
        <f ca="1" t="shared" si="139"/>
        <v>0.950202702702695</v>
      </c>
      <c r="Q129" s="65" t="str">
        <f ca="1">IF(ISBLANK(A129)," ",IF(O129&gt;MASTER!$B$3/100,"SB",IF(O129&gt;MASTER!$B$4/100,"B",IF(O129&gt;MASTER!$B$5/100,"C","K"))))</f>
        <v>SB</v>
      </c>
      <c r="R129" s="65" t="str">
        <f ca="1">IF(ISBLANK(B129)," ",IF(P129&gt;MASTER!$B$3/100,"SB",IF(P129&gt;MASTER!$B$4/100,"B",IF(P129&gt;MASTER!$B$5/100,"C","K"))))</f>
        <v>SB</v>
      </c>
    </row>
    <row r="130" customHeight="1" spans="1:18">
      <c r="A130" s="80">
        <f ca="1">INDIRECT(ADDRESS(2+QUOTIENT(ROW()-2,COUNTA('Form Responses 1'!$1:$1)-4),1,,TRUE,"Form Responses 1"))</f>
        <v>45012.5081442593</v>
      </c>
      <c r="B130" s="65" t="str">
        <f ca="1">INDIRECT(ADDRESS(2+QUOTIENT(ROW()-2,COUNTA('Form Responses 1'!$1:$1)-4),2,,TRUE,"Form Responses 1"))</f>
        <v>bobdaulay@gmail.com</v>
      </c>
      <c r="C130" s="65" t="str">
        <f ca="1">INDIRECT(ADDRESS(2+QUOTIENT(ROW()-2,COUNTA('Form Responses 1'!$1:$1)-4),3,,TRUE,"Form Responses 1"))</f>
        <v>Bobby Wijaya Daulay </v>
      </c>
      <c r="D130" s="81">
        <f ca="1">INDIRECT(ADDRESS(2+QUOTIENT(ROW()-2,COUNTA('Form Responses 1'!$1:$1)-4),4,,TRUE,"Form Responses 1"))</f>
        <v>45012</v>
      </c>
      <c r="E130" s="82">
        <f ca="1" t="shared" si="0"/>
        <v>1</v>
      </c>
      <c r="F130" s="65" t="str">
        <f ca="1">IF(ISBLANK(A130)," ",INDIRECT(ADDRESS(1,5+MOD(ROW()-2,COUNTA('Form Responses 1'!$1:$1)-4),,TRUE,"Form Responses 1")))</f>
        <v>Lantai 09 [ &amp; Timur]</v>
      </c>
      <c r="G130" s="65" t="str">
        <f ca="1">IF(ISBLANK(A130)," ",INDIRECT(ADDRESS(MATCH(A130,'Form Responses 1'!A:A,0),5+MOD(ROW()-2,COUNTA('Form Responses 1'!$1:$1)-4),,TRUE,"Form Responses 1")))</f>
        <v>BAIK</v>
      </c>
      <c r="H130" s="83" t="str">
        <f ca="1" t="shared" si="1"/>
        <v>Lantai 09</v>
      </c>
      <c r="I130" s="83" t="str">
        <f ca="1" t="shared" si="76"/>
        <v> &amp; Timur</v>
      </c>
      <c r="J130" s="83" t="str">
        <f ca="1" t="shared" si="2"/>
        <v>CLEANING SERVICE</v>
      </c>
      <c r="K130" s="83">
        <f ca="1" t="array" ref="K130">IFERROR(INDEX(MASTER!B:B,MATCH(G130,MASTER!A:A,0))/100," ")</f>
        <v>0.95</v>
      </c>
      <c r="L130" s="65">
        <f ca="1" t="shared" si="3"/>
        <v>13</v>
      </c>
      <c r="M130" s="65" t="str">
        <f ca="1" t="shared" si="4"/>
        <v>2023 - WEEK 13</v>
      </c>
      <c r="N130" s="65" t="str">
        <f ca="1" t="shared" si="5"/>
        <v>2023 - MONTH 03</v>
      </c>
      <c r="O130" s="83">
        <f ca="1" t="shared" ref="O130:P130" si="140">IFERROR(AVERAGEIF(M:M,M130,$K:$K)," ")</f>
        <v>0.950202702702695</v>
      </c>
      <c r="P130" s="83">
        <f ca="1" t="shared" si="140"/>
        <v>0.950202702702695</v>
      </c>
      <c r="Q130" s="65" t="str">
        <f ca="1">IF(ISBLANK(A130)," ",IF(O130&gt;MASTER!$B$3/100,"SB",IF(O130&gt;MASTER!$B$4/100,"B",IF(O130&gt;MASTER!$B$5/100,"C","K"))))</f>
        <v>SB</v>
      </c>
      <c r="R130" s="65" t="str">
        <f ca="1">IF(ISBLANK(B130)," ",IF(P130&gt;MASTER!$B$3/100,"SB",IF(P130&gt;MASTER!$B$4/100,"B",IF(P130&gt;MASTER!$B$5/100,"C","K"))))</f>
        <v>SB</v>
      </c>
    </row>
    <row r="131" customHeight="1" spans="1:18">
      <c r="A131" s="80">
        <f ca="1">INDIRECT(ADDRESS(2+QUOTIENT(ROW()-2,COUNTA('Form Responses 1'!$1:$1)-4),1,,TRUE,"Form Responses 1"))</f>
        <v>45012.5081442593</v>
      </c>
      <c r="B131" s="65" t="str">
        <f ca="1">INDIRECT(ADDRESS(2+QUOTIENT(ROW()-2,COUNTA('Form Responses 1'!$1:$1)-4),2,,TRUE,"Form Responses 1"))</f>
        <v>bobdaulay@gmail.com</v>
      </c>
      <c r="C131" s="65" t="str">
        <f ca="1">INDIRECT(ADDRESS(2+QUOTIENT(ROW()-2,COUNTA('Form Responses 1'!$1:$1)-4),3,,TRUE,"Form Responses 1"))</f>
        <v>Bobby Wijaya Daulay </v>
      </c>
      <c r="D131" s="81">
        <f ca="1">INDIRECT(ADDRESS(2+QUOTIENT(ROW()-2,COUNTA('Form Responses 1'!$1:$1)-4),4,,TRUE,"Form Responses 1"))</f>
        <v>45012</v>
      </c>
      <c r="E131" s="82">
        <f ca="1" t="shared" si="0"/>
        <v>1</v>
      </c>
      <c r="F131" s="65" t="str">
        <f ca="1">IF(ISBLANK(A131)," ",INDIRECT(ADDRESS(1,5+MOD(ROW()-2,COUNTA('Form Responses 1'!$1:$1)-4),,TRUE,"Form Responses 1")))</f>
        <v>Lantai 09 [Mushola]</v>
      </c>
      <c r="G131" s="65" t="str">
        <f ca="1">IF(ISBLANK(A131)," ",INDIRECT(ADDRESS(MATCH(A131,'Form Responses 1'!A:A,0),5+MOD(ROW()-2,COUNTA('Form Responses 1'!$1:$1)-4),,TRUE,"Form Responses 1")))</f>
        <v>BAIK</v>
      </c>
      <c r="H131" s="83" t="str">
        <f ca="1" t="shared" si="1"/>
        <v>Lantai 09</v>
      </c>
      <c r="I131" s="83" t="str">
        <f ca="1" t="shared" ref="I131:I194" si="141">MID(F131,FIND("[",F131)+1,LEN(F131)-FIND("[",F131)-1)</f>
        <v>Mushola</v>
      </c>
      <c r="J131" s="83" t="str">
        <f ca="1" t="shared" si="2"/>
        <v>CLEANING SERVICE</v>
      </c>
      <c r="K131" s="83">
        <f ca="1" t="array" ref="K131">IFERROR(INDEX(MASTER!B:B,MATCH(G131,MASTER!A:A,0))/100," ")</f>
        <v>0.95</v>
      </c>
      <c r="L131" s="65">
        <f ca="1" t="shared" si="3"/>
        <v>13</v>
      </c>
      <c r="M131" s="65" t="str">
        <f ca="1" t="shared" si="4"/>
        <v>2023 - WEEK 13</v>
      </c>
      <c r="N131" s="65" t="str">
        <f ca="1" t="shared" si="5"/>
        <v>2023 - MONTH 03</v>
      </c>
      <c r="O131" s="83">
        <f ca="1" t="shared" ref="O131:P131" si="142">IFERROR(AVERAGEIF(M:M,M131,$K:$K)," ")</f>
        <v>0.950202702702695</v>
      </c>
      <c r="P131" s="83">
        <f ca="1" t="shared" si="142"/>
        <v>0.950202702702695</v>
      </c>
      <c r="Q131" s="65" t="str">
        <f ca="1">IF(ISBLANK(A131)," ",IF(O131&gt;MASTER!$B$3/100,"SB",IF(O131&gt;MASTER!$B$4/100,"B",IF(O131&gt;MASTER!$B$5/100,"C","K"))))</f>
        <v>SB</v>
      </c>
      <c r="R131" s="65" t="str">
        <f ca="1">IF(ISBLANK(B131)," ",IF(P131&gt;MASTER!$B$3/100,"SB",IF(P131&gt;MASTER!$B$4/100,"B",IF(P131&gt;MASTER!$B$5/100,"C","K"))))</f>
        <v>SB</v>
      </c>
    </row>
    <row r="132" customHeight="1" spans="1:18">
      <c r="A132" s="80">
        <f ca="1">INDIRECT(ADDRESS(2+QUOTIENT(ROW()-2,COUNTA('Form Responses 1'!$1:$1)-4),1,,TRUE,"Form Responses 1"))</f>
        <v>45012.5081442593</v>
      </c>
      <c r="B132" s="65" t="str">
        <f ca="1">INDIRECT(ADDRESS(2+QUOTIENT(ROW()-2,COUNTA('Form Responses 1'!$1:$1)-4),2,,TRUE,"Form Responses 1"))</f>
        <v>bobdaulay@gmail.com</v>
      </c>
      <c r="C132" s="65" t="str">
        <f ca="1">INDIRECT(ADDRESS(2+QUOTIENT(ROW()-2,COUNTA('Form Responses 1'!$1:$1)-4),3,,TRUE,"Form Responses 1"))</f>
        <v>Bobby Wijaya Daulay </v>
      </c>
      <c r="D132" s="81">
        <f ca="1">INDIRECT(ADDRESS(2+QUOTIENT(ROW()-2,COUNTA('Form Responses 1'!$1:$1)-4),4,,TRUE,"Form Responses 1"))</f>
        <v>45012</v>
      </c>
      <c r="E132" s="82">
        <f ca="1" t="shared" si="0"/>
        <v>1</v>
      </c>
      <c r="F132" s="65" t="str">
        <f ca="1">IF(ISBLANK(A132)," ",INDIRECT(ADDRESS(1,5+MOD(ROW()-2,COUNTA('Form Responses 1'!$1:$1)-4),,TRUE,"Form Responses 1")))</f>
        <v>Lantai 09 [Pantry]</v>
      </c>
      <c r="G132" s="65" t="str">
        <f ca="1">IF(ISBLANK(A132)," ",INDIRECT(ADDRESS(MATCH(A132,'Form Responses 1'!A:A,0),5+MOD(ROW()-2,COUNTA('Form Responses 1'!$1:$1)-4),,TRUE,"Form Responses 1")))</f>
        <v>BAIK</v>
      </c>
      <c r="H132" s="83" t="str">
        <f ca="1" t="shared" si="1"/>
        <v>Lantai 09</v>
      </c>
      <c r="I132" s="83" t="str">
        <f ca="1" t="shared" si="141"/>
        <v>Pantry</v>
      </c>
      <c r="J132" s="83" t="str">
        <f ca="1" t="shared" si="2"/>
        <v>CLEANING SERVICE</v>
      </c>
      <c r="K132" s="83">
        <f ca="1" t="array" ref="K132">IFERROR(INDEX(MASTER!B:B,MATCH(G132,MASTER!A:A,0))/100," ")</f>
        <v>0.95</v>
      </c>
      <c r="L132" s="65">
        <f ca="1" t="shared" si="3"/>
        <v>13</v>
      </c>
      <c r="M132" s="65" t="str">
        <f ca="1" t="shared" si="4"/>
        <v>2023 - WEEK 13</v>
      </c>
      <c r="N132" s="65" t="str">
        <f ca="1" t="shared" si="5"/>
        <v>2023 - MONTH 03</v>
      </c>
      <c r="O132" s="83">
        <f ca="1" t="shared" ref="O132:P132" si="143">IFERROR(AVERAGEIF(M:M,M132,$K:$K)," ")</f>
        <v>0.950202702702695</v>
      </c>
      <c r="P132" s="83">
        <f ca="1" t="shared" si="143"/>
        <v>0.950202702702695</v>
      </c>
      <c r="Q132" s="65" t="str">
        <f ca="1">IF(ISBLANK(A132)," ",IF(O132&gt;MASTER!$B$3/100,"SB",IF(O132&gt;MASTER!$B$4/100,"B",IF(O132&gt;MASTER!$B$5/100,"C","K"))))</f>
        <v>SB</v>
      </c>
      <c r="R132" s="65" t="str">
        <f ca="1">IF(ISBLANK(B132)," ",IF(P132&gt;MASTER!$B$3/100,"SB",IF(P132&gt;MASTER!$B$4/100,"B",IF(P132&gt;MASTER!$B$5/100,"C","K"))))</f>
        <v>SB</v>
      </c>
    </row>
    <row r="133" customHeight="1" spans="1:18">
      <c r="A133" s="80">
        <f ca="1">INDIRECT(ADDRESS(2+QUOTIENT(ROW()-2,COUNTA('Form Responses 1'!$1:$1)-4),1,,TRUE,"Form Responses 1"))</f>
        <v>45012.5081442593</v>
      </c>
      <c r="B133" s="65" t="str">
        <f ca="1">INDIRECT(ADDRESS(2+QUOTIENT(ROW()-2,COUNTA('Form Responses 1'!$1:$1)-4),2,,TRUE,"Form Responses 1"))</f>
        <v>bobdaulay@gmail.com</v>
      </c>
      <c r="C133" s="65" t="str">
        <f ca="1">INDIRECT(ADDRESS(2+QUOTIENT(ROW()-2,COUNTA('Form Responses 1'!$1:$1)-4),3,,TRUE,"Form Responses 1"))</f>
        <v>Bobby Wijaya Daulay </v>
      </c>
      <c r="D133" s="81">
        <f ca="1">INDIRECT(ADDRESS(2+QUOTIENT(ROW()-2,COUNTA('Form Responses 1'!$1:$1)-4),4,,TRUE,"Form Responses 1"))</f>
        <v>45012</v>
      </c>
      <c r="E133" s="82">
        <f ca="1" t="shared" si="0"/>
        <v>1</v>
      </c>
      <c r="F133" s="65" t="str">
        <f ca="1">IF(ISBLANK(A133)," ",INDIRECT(ADDRESS(1,5+MOD(ROW()-2,COUNTA('Form Responses 1'!$1:$1)-4),,TRUE,"Form Responses 1")))</f>
        <v>Lantai 09 [Ruang Rapat 1-2-3]</v>
      </c>
      <c r="G133" s="65" t="str">
        <f ca="1">IF(ISBLANK(A133)," ",INDIRECT(ADDRESS(MATCH(A133,'Form Responses 1'!A:A,0),5+MOD(ROW()-2,COUNTA('Form Responses 1'!$1:$1)-4),,TRUE,"Form Responses 1")))</f>
        <v>BAIK</v>
      </c>
      <c r="H133" s="83" t="str">
        <f ca="1" t="shared" si="1"/>
        <v>Lantai 09</v>
      </c>
      <c r="I133" s="83" t="str">
        <f ca="1" t="shared" si="141"/>
        <v>Ruang Rapat 1-2-3</v>
      </c>
      <c r="J133" s="83" t="str">
        <f ca="1" t="shared" si="2"/>
        <v>CLEANING SERVICE</v>
      </c>
      <c r="K133" s="83">
        <f ca="1" t="array" ref="K133">IFERROR(INDEX(MASTER!B:B,MATCH(G133,MASTER!A:A,0))/100," ")</f>
        <v>0.95</v>
      </c>
      <c r="L133" s="65">
        <f ca="1" t="shared" si="3"/>
        <v>13</v>
      </c>
      <c r="M133" s="65" t="str">
        <f ca="1" t="shared" si="4"/>
        <v>2023 - WEEK 13</v>
      </c>
      <c r="N133" s="65" t="str">
        <f ca="1" t="shared" si="5"/>
        <v>2023 - MONTH 03</v>
      </c>
      <c r="O133" s="83">
        <f ca="1" t="shared" ref="O133:P133" si="144">IFERROR(AVERAGEIF(M:M,M133,$K:$K)," ")</f>
        <v>0.950202702702695</v>
      </c>
      <c r="P133" s="83">
        <f ca="1" t="shared" si="144"/>
        <v>0.950202702702695</v>
      </c>
      <c r="Q133" s="65" t="str">
        <f ca="1">IF(ISBLANK(A133)," ",IF(O133&gt;MASTER!$B$3/100,"SB",IF(O133&gt;MASTER!$B$4/100,"B",IF(O133&gt;MASTER!$B$5/100,"C","K"))))</f>
        <v>SB</v>
      </c>
      <c r="R133" s="65" t="str">
        <f ca="1">IF(ISBLANK(B133)," ",IF(P133&gt;MASTER!$B$3/100,"SB",IF(P133&gt;MASTER!$B$4/100,"B",IF(P133&gt;MASTER!$B$5/100,"C","K"))))</f>
        <v>SB</v>
      </c>
    </row>
    <row r="134" customHeight="1" spans="1:18">
      <c r="A134" s="80">
        <f ca="1">INDIRECT(ADDRESS(2+QUOTIENT(ROW()-2,COUNTA('Form Responses 1'!$1:$1)-4),1,,TRUE,"Form Responses 1"))</f>
        <v>45012.5081442593</v>
      </c>
      <c r="B134" s="65" t="str">
        <f ca="1">INDIRECT(ADDRESS(2+QUOTIENT(ROW()-2,COUNTA('Form Responses 1'!$1:$1)-4),2,,TRUE,"Form Responses 1"))</f>
        <v>bobdaulay@gmail.com</v>
      </c>
      <c r="C134" s="65" t="str">
        <f ca="1">INDIRECT(ADDRESS(2+QUOTIENT(ROW()-2,COUNTA('Form Responses 1'!$1:$1)-4),3,,TRUE,"Form Responses 1"))</f>
        <v>Bobby Wijaya Daulay </v>
      </c>
      <c r="D134" s="81">
        <f ca="1">INDIRECT(ADDRESS(2+QUOTIENT(ROW()-2,COUNTA('Form Responses 1'!$1:$1)-4),4,,TRUE,"Form Responses 1"))</f>
        <v>45012</v>
      </c>
      <c r="E134" s="82">
        <f ca="1" t="shared" si="0"/>
        <v>1</v>
      </c>
      <c r="F134" s="65" t="str">
        <f ca="1">IF(ISBLANK(A134)," ",INDIRECT(ADDRESS(1,5+MOD(ROW()-2,COUNTA('Form Responses 1'!$1:$1)-4),,TRUE,"Form Responses 1")))</f>
        <v>Lantai 09 [Ruang Kerja]</v>
      </c>
      <c r="G134" s="65" t="str">
        <f ca="1">IF(ISBLANK(A134)," ",INDIRECT(ADDRESS(MATCH(A134,'Form Responses 1'!A:A,0),5+MOD(ROW()-2,COUNTA('Form Responses 1'!$1:$1)-4),,TRUE,"Form Responses 1")))</f>
        <v>BAIK</v>
      </c>
      <c r="H134" s="83" t="str">
        <f ca="1" t="shared" si="1"/>
        <v>Lantai 09</v>
      </c>
      <c r="I134" s="83" t="str">
        <f ca="1" t="shared" si="141"/>
        <v>Ruang Kerja</v>
      </c>
      <c r="J134" s="83" t="str">
        <f ca="1" t="shared" si="2"/>
        <v>CLEANING SERVICE</v>
      </c>
      <c r="K134" s="83">
        <f ca="1" t="array" ref="K134">IFERROR(INDEX(MASTER!B:B,MATCH(G134,MASTER!A:A,0))/100," ")</f>
        <v>0.95</v>
      </c>
      <c r="L134" s="65">
        <f ca="1" t="shared" si="3"/>
        <v>13</v>
      </c>
      <c r="M134" s="65" t="str">
        <f ca="1" t="shared" si="4"/>
        <v>2023 - WEEK 13</v>
      </c>
      <c r="N134" s="65" t="str">
        <f ca="1" t="shared" si="5"/>
        <v>2023 - MONTH 03</v>
      </c>
      <c r="O134" s="83">
        <f ca="1" t="shared" ref="O134:P134" si="145">IFERROR(AVERAGEIF(M:M,M134,$K:$K)," ")</f>
        <v>0.950202702702695</v>
      </c>
      <c r="P134" s="83">
        <f ca="1" t="shared" si="145"/>
        <v>0.950202702702695</v>
      </c>
      <c r="Q134" s="65" t="str">
        <f ca="1">IF(ISBLANK(A134)," ",IF(O134&gt;MASTER!$B$3/100,"SB",IF(O134&gt;MASTER!$B$4/100,"B",IF(O134&gt;MASTER!$B$5/100,"C","K"))))</f>
        <v>SB</v>
      </c>
      <c r="R134" s="65" t="str">
        <f ca="1">IF(ISBLANK(B134)," ",IF(P134&gt;MASTER!$B$3/100,"SB",IF(P134&gt;MASTER!$B$4/100,"B",IF(P134&gt;MASTER!$B$5/100,"C","K"))))</f>
        <v>SB</v>
      </c>
    </row>
    <row r="135" customHeight="1" spans="1:18">
      <c r="A135" s="80">
        <f ca="1">INDIRECT(ADDRESS(2+QUOTIENT(ROW()-2,COUNTA('Form Responses 1'!$1:$1)-4),1,,TRUE,"Form Responses 1"))</f>
        <v>45012.5081442593</v>
      </c>
      <c r="B135" s="65" t="str">
        <f ca="1">INDIRECT(ADDRESS(2+QUOTIENT(ROW()-2,COUNTA('Form Responses 1'!$1:$1)-4),2,,TRUE,"Form Responses 1"))</f>
        <v>bobdaulay@gmail.com</v>
      </c>
      <c r="C135" s="65" t="str">
        <f ca="1">INDIRECT(ADDRESS(2+QUOTIENT(ROW()-2,COUNTA('Form Responses 1'!$1:$1)-4),3,,TRUE,"Form Responses 1"))</f>
        <v>Bobby Wijaya Daulay </v>
      </c>
      <c r="D135" s="81">
        <f ca="1">INDIRECT(ADDRESS(2+QUOTIENT(ROW()-2,COUNTA('Form Responses 1'!$1:$1)-4),4,,TRUE,"Form Responses 1"))</f>
        <v>45012</v>
      </c>
      <c r="E135" s="82">
        <f ca="1" t="shared" si="0"/>
        <v>1</v>
      </c>
      <c r="F135" s="65" t="str">
        <f ca="1">IF(ISBLANK(A135)," ",INDIRECT(ADDRESS(1,5+MOD(ROW()-2,COUNTA('Form Responses 1'!$1:$1)-4),,TRUE,"Form Responses 1")))</f>
        <v>Lantai 09 [Koridor]</v>
      </c>
      <c r="G135" s="65" t="str">
        <f ca="1">IF(ISBLANK(A135)," ",INDIRECT(ADDRESS(MATCH(A135,'Form Responses 1'!A:A,0),5+MOD(ROW()-2,COUNTA('Form Responses 1'!$1:$1)-4),,TRUE,"Form Responses 1")))</f>
        <v>BAIK</v>
      </c>
      <c r="H135" s="83" t="str">
        <f ca="1" t="shared" si="1"/>
        <v>Lantai 09</v>
      </c>
      <c r="I135" s="83" t="str">
        <f ca="1" t="shared" si="141"/>
        <v>Koridor</v>
      </c>
      <c r="J135" s="83" t="str">
        <f ca="1" t="shared" si="2"/>
        <v>CLEANING SERVICE</v>
      </c>
      <c r="K135" s="83">
        <f ca="1" t="array" ref="K135">IFERROR(INDEX(MASTER!B:B,MATCH(G135,MASTER!A:A,0))/100," ")</f>
        <v>0.95</v>
      </c>
      <c r="L135" s="65">
        <f ca="1" t="shared" si="3"/>
        <v>13</v>
      </c>
      <c r="M135" s="65" t="str">
        <f ca="1" t="shared" si="4"/>
        <v>2023 - WEEK 13</v>
      </c>
      <c r="N135" s="65" t="str">
        <f ca="1" t="shared" si="5"/>
        <v>2023 - MONTH 03</v>
      </c>
      <c r="O135" s="83">
        <f ca="1" t="shared" ref="O135:P135" si="146">IFERROR(AVERAGEIF(M:M,M135,$K:$K)," ")</f>
        <v>0.950202702702695</v>
      </c>
      <c r="P135" s="83">
        <f ca="1" t="shared" si="146"/>
        <v>0.950202702702695</v>
      </c>
      <c r="Q135" s="65" t="str">
        <f ca="1">IF(ISBLANK(A135)," ",IF(O135&gt;MASTER!$B$3/100,"SB",IF(O135&gt;MASTER!$B$4/100,"B",IF(O135&gt;MASTER!$B$5/100,"C","K"))))</f>
        <v>SB</v>
      </c>
      <c r="R135" s="65" t="str">
        <f ca="1">IF(ISBLANK(B135)," ",IF(P135&gt;MASTER!$B$3/100,"SB",IF(P135&gt;MASTER!$B$4/100,"B",IF(P135&gt;MASTER!$B$5/100,"C","K"))))</f>
        <v>SB</v>
      </c>
    </row>
    <row r="136" customHeight="1" spans="1:18">
      <c r="A136" s="80">
        <f ca="1">INDIRECT(ADDRESS(2+QUOTIENT(ROW()-2,COUNTA('Form Responses 1'!$1:$1)-4),1,,TRUE,"Form Responses 1"))</f>
        <v>45012.5081442593</v>
      </c>
      <c r="B136" s="65" t="str">
        <f ca="1">INDIRECT(ADDRESS(2+QUOTIENT(ROW()-2,COUNTA('Form Responses 1'!$1:$1)-4),2,,TRUE,"Form Responses 1"))</f>
        <v>bobdaulay@gmail.com</v>
      </c>
      <c r="C136" s="65" t="str">
        <f ca="1">INDIRECT(ADDRESS(2+QUOTIENT(ROW()-2,COUNTA('Form Responses 1'!$1:$1)-4),3,,TRUE,"Form Responses 1"))</f>
        <v>Bobby Wijaya Daulay </v>
      </c>
      <c r="D136" s="81">
        <f ca="1">INDIRECT(ADDRESS(2+QUOTIENT(ROW()-2,COUNTA('Form Responses 1'!$1:$1)-4),4,,TRUE,"Form Responses 1"))</f>
        <v>45012</v>
      </c>
      <c r="E136" s="82">
        <f ca="1" t="shared" si="0"/>
        <v>1</v>
      </c>
      <c r="F136" s="65" t="str">
        <f ca="1">IF(ISBLANK(A136)," ",INDIRECT(ADDRESS(1,5+MOD(ROW()-2,COUNTA('Form Responses 1'!$1:$1)-4),,TRUE,"Form Responses 1")))</f>
        <v>Lantai 09 [Toilet Pria / Wanita]</v>
      </c>
      <c r="G136" s="65" t="str">
        <f ca="1">IF(ISBLANK(A136)," ",INDIRECT(ADDRESS(MATCH(A136,'Form Responses 1'!A:A,0),5+MOD(ROW()-2,COUNTA('Form Responses 1'!$1:$1)-4),,TRUE,"Form Responses 1")))</f>
        <v>BAIK</v>
      </c>
      <c r="H136" s="83" t="str">
        <f ca="1" t="shared" si="1"/>
        <v>Lantai 09</v>
      </c>
      <c r="I136" s="83" t="str">
        <f ca="1" t="shared" si="141"/>
        <v>Toilet Pria / Wanita</v>
      </c>
      <c r="J136" s="83" t="str">
        <f ca="1" t="shared" si="2"/>
        <v>CLEANING SERVICE</v>
      </c>
      <c r="K136" s="83">
        <f ca="1" t="array" ref="K136">IFERROR(INDEX(MASTER!B:B,MATCH(G136,MASTER!A:A,0))/100," ")</f>
        <v>0.95</v>
      </c>
      <c r="L136" s="65">
        <f ca="1" t="shared" si="3"/>
        <v>13</v>
      </c>
      <c r="M136" s="65" t="str">
        <f ca="1" t="shared" si="4"/>
        <v>2023 - WEEK 13</v>
      </c>
      <c r="N136" s="65" t="str">
        <f ca="1" t="shared" si="5"/>
        <v>2023 - MONTH 03</v>
      </c>
      <c r="O136" s="83">
        <f ca="1" t="shared" ref="O136:P136" si="147">IFERROR(AVERAGEIF(M:M,M136,$K:$K)," ")</f>
        <v>0.950202702702695</v>
      </c>
      <c r="P136" s="83">
        <f ca="1" t="shared" si="147"/>
        <v>0.950202702702695</v>
      </c>
      <c r="Q136" s="65" t="str">
        <f ca="1">IF(ISBLANK(A136)," ",IF(O136&gt;MASTER!$B$3/100,"SB",IF(O136&gt;MASTER!$B$4/100,"B",IF(O136&gt;MASTER!$B$5/100,"C","K"))))</f>
        <v>SB</v>
      </c>
      <c r="R136" s="65" t="str">
        <f ca="1">IF(ISBLANK(B136)," ",IF(P136&gt;MASTER!$B$3/100,"SB",IF(P136&gt;MASTER!$B$4/100,"B",IF(P136&gt;MASTER!$B$5/100,"C","K"))))</f>
        <v>SB</v>
      </c>
    </row>
    <row r="137" customHeight="1" spans="1:18">
      <c r="A137" s="80">
        <f ca="1">INDIRECT(ADDRESS(2+QUOTIENT(ROW()-2,COUNTA('Form Responses 1'!$1:$1)-4),1,,TRUE,"Form Responses 1"))</f>
        <v>45012.5081442593</v>
      </c>
      <c r="B137" s="65" t="str">
        <f ca="1">INDIRECT(ADDRESS(2+QUOTIENT(ROW()-2,COUNTA('Form Responses 1'!$1:$1)-4),2,,TRUE,"Form Responses 1"))</f>
        <v>bobdaulay@gmail.com</v>
      </c>
      <c r="C137" s="65" t="str">
        <f ca="1">INDIRECT(ADDRESS(2+QUOTIENT(ROW()-2,COUNTA('Form Responses 1'!$1:$1)-4),3,,TRUE,"Form Responses 1"))</f>
        <v>Bobby Wijaya Daulay </v>
      </c>
      <c r="D137" s="81">
        <f ca="1">INDIRECT(ADDRESS(2+QUOTIENT(ROW()-2,COUNTA('Form Responses 1'!$1:$1)-4),4,,TRUE,"Form Responses 1"))</f>
        <v>45012</v>
      </c>
      <c r="E137" s="82">
        <f ca="1" t="shared" si="0"/>
        <v>1</v>
      </c>
      <c r="F137" s="65" t="str">
        <f ca="1">IF(ISBLANK(A137)," ",INDIRECT(ADDRESS(1,5+MOD(ROW()-2,COUNTA('Form Responses 1'!$1:$1)-4),,TRUE,"Form Responses 1")))</f>
        <v>Lantai 08 [Tangga Exit Barat]</v>
      </c>
      <c r="G137" s="65" t="str">
        <f ca="1">IF(ISBLANK(A137)," ",INDIRECT(ADDRESS(MATCH(A137,'Form Responses 1'!A:A,0),5+MOD(ROW()-2,COUNTA('Form Responses 1'!$1:$1)-4),,TRUE,"Form Responses 1")))</f>
        <v>BAIK</v>
      </c>
      <c r="H137" s="83" t="str">
        <f ca="1" t="shared" si="1"/>
        <v>Lantai 08</v>
      </c>
      <c r="I137" s="83" t="str">
        <f ca="1" t="shared" si="141"/>
        <v>Tangga Exit Barat</v>
      </c>
      <c r="J137" s="83" t="str">
        <f ca="1" t="shared" si="2"/>
        <v>CLEANING SERVICE</v>
      </c>
      <c r="K137" s="83">
        <f ca="1" t="array" ref="K137">IFERROR(INDEX(MASTER!B:B,MATCH(G137,MASTER!A:A,0))/100," ")</f>
        <v>0.95</v>
      </c>
      <c r="L137" s="65">
        <f ca="1" t="shared" si="3"/>
        <v>13</v>
      </c>
      <c r="M137" s="65" t="str">
        <f ca="1" t="shared" si="4"/>
        <v>2023 - WEEK 13</v>
      </c>
      <c r="N137" s="65" t="str">
        <f ca="1" t="shared" si="5"/>
        <v>2023 - MONTH 03</v>
      </c>
      <c r="O137" s="83">
        <f ca="1" t="shared" ref="O137:P137" si="148">IFERROR(AVERAGEIF(M:M,M137,$K:$K)," ")</f>
        <v>0.950202702702695</v>
      </c>
      <c r="P137" s="83">
        <f ca="1" t="shared" si="148"/>
        <v>0.950202702702695</v>
      </c>
      <c r="Q137" s="65" t="str">
        <f ca="1">IF(ISBLANK(A137)," ",IF(O137&gt;MASTER!$B$3/100,"SB",IF(O137&gt;MASTER!$B$4/100,"B",IF(O137&gt;MASTER!$B$5/100,"C","K"))))</f>
        <v>SB</v>
      </c>
      <c r="R137" s="65" t="str">
        <f ca="1">IF(ISBLANK(B137)," ",IF(P137&gt;MASTER!$B$3/100,"SB",IF(P137&gt;MASTER!$B$4/100,"B",IF(P137&gt;MASTER!$B$5/100,"C","K"))))</f>
        <v>SB</v>
      </c>
    </row>
    <row r="138" customHeight="1" spans="1:18">
      <c r="A138" s="80">
        <f ca="1">INDIRECT(ADDRESS(2+QUOTIENT(ROW()-2,COUNTA('Form Responses 1'!$1:$1)-4),1,,TRUE,"Form Responses 1"))</f>
        <v>45012.5081442593</v>
      </c>
      <c r="B138" s="65" t="str">
        <f ca="1">INDIRECT(ADDRESS(2+QUOTIENT(ROW()-2,COUNTA('Form Responses 1'!$1:$1)-4),2,,TRUE,"Form Responses 1"))</f>
        <v>bobdaulay@gmail.com</v>
      </c>
      <c r="C138" s="65" t="str">
        <f ca="1">INDIRECT(ADDRESS(2+QUOTIENT(ROW()-2,COUNTA('Form Responses 1'!$1:$1)-4),3,,TRUE,"Form Responses 1"))</f>
        <v>Bobby Wijaya Daulay </v>
      </c>
      <c r="D138" s="81">
        <f ca="1">INDIRECT(ADDRESS(2+QUOTIENT(ROW()-2,COUNTA('Form Responses 1'!$1:$1)-4),4,,TRUE,"Form Responses 1"))</f>
        <v>45012</v>
      </c>
      <c r="E138" s="82">
        <f ca="1" t="shared" si="0"/>
        <v>1</v>
      </c>
      <c r="F138" s="65" t="str">
        <f ca="1">IF(ISBLANK(A138)," ",INDIRECT(ADDRESS(1,5+MOD(ROW()-2,COUNTA('Form Responses 1'!$1:$1)-4),,TRUE,"Form Responses 1")))</f>
        <v>Lantai 08 [ &amp; Timur]</v>
      </c>
      <c r="G138" s="65" t="str">
        <f ca="1">IF(ISBLANK(A138)," ",INDIRECT(ADDRESS(MATCH(A138,'Form Responses 1'!A:A,0),5+MOD(ROW()-2,COUNTA('Form Responses 1'!$1:$1)-4),,TRUE,"Form Responses 1")))</f>
        <v>BAIK</v>
      </c>
      <c r="H138" s="83" t="str">
        <f ca="1" t="shared" si="1"/>
        <v>Lantai 08</v>
      </c>
      <c r="I138" s="83" t="str">
        <f ca="1" t="shared" si="141"/>
        <v> &amp; Timur</v>
      </c>
      <c r="J138" s="83" t="str">
        <f ca="1" t="shared" si="2"/>
        <v>CLEANING SERVICE</v>
      </c>
      <c r="K138" s="83">
        <f ca="1" t="array" ref="K138">IFERROR(INDEX(MASTER!B:B,MATCH(G138,MASTER!A:A,0))/100," ")</f>
        <v>0.95</v>
      </c>
      <c r="L138" s="65">
        <f ca="1" t="shared" si="3"/>
        <v>13</v>
      </c>
      <c r="M138" s="65" t="str">
        <f ca="1" t="shared" si="4"/>
        <v>2023 - WEEK 13</v>
      </c>
      <c r="N138" s="65" t="str">
        <f ca="1" t="shared" si="5"/>
        <v>2023 - MONTH 03</v>
      </c>
      <c r="O138" s="83">
        <f ca="1" t="shared" ref="O138:P138" si="149">IFERROR(AVERAGEIF(M:M,M138,$K:$K)," ")</f>
        <v>0.950202702702695</v>
      </c>
      <c r="P138" s="83">
        <f ca="1" t="shared" si="149"/>
        <v>0.950202702702695</v>
      </c>
      <c r="Q138" s="65" t="str">
        <f ca="1">IF(ISBLANK(A138)," ",IF(O138&gt;MASTER!$B$3/100,"SB",IF(O138&gt;MASTER!$B$4/100,"B",IF(O138&gt;MASTER!$B$5/100,"C","K"))))</f>
        <v>SB</v>
      </c>
      <c r="R138" s="65" t="str">
        <f ca="1">IF(ISBLANK(B138)," ",IF(P138&gt;MASTER!$B$3/100,"SB",IF(P138&gt;MASTER!$B$4/100,"B",IF(P138&gt;MASTER!$B$5/100,"C","K"))))</f>
        <v>SB</v>
      </c>
    </row>
    <row r="139" customHeight="1" spans="1:18">
      <c r="A139" s="80">
        <f ca="1">INDIRECT(ADDRESS(2+QUOTIENT(ROW()-2,COUNTA('Form Responses 1'!$1:$1)-4),1,,TRUE,"Form Responses 1"))</f>
        <v>45012.5081442593</v>
      </c>
      <c r="B139" s="65" t="str">
        <f ca="1">INDIRECT(ADDRESS(2+QUOTIENT(ROW()-2,COUNTA('Form Responses 1'!$1:$1)-4),2,,TRUE,"Form Responses 1"))</f>
        <v>bobdaulay@gmail.com</v>
      </c>
      <c r="C139" s="65" t="str">
        <f ca="1">INDIRECT(ADDRESS(2+QUOTIENT(ROW()-2,COUNTA('Form Responses 1'!$1:$1)-4),3,,TRUE,"Form Responses 1"))</f>
        <v>Bobby Wijaya Daulay </v>
      </c>
      <c r="D139" s="81">
        <f ca="1">INDIRECT(ADDRESS(2+QUOTIENT(ROW()-2,COUNTA('Form Responses 1'!$1:$1)-4),4,,TRUE,"Form Responses 1"))</f>
        <v>45012</v>
      </c>
      <c r="E139" s="82">
        <f ca="1" t="shared" si="0"/>
        <v>1</v>
      </c>
      <c r="F139" s="65" t="str">
        <f ca="1">IF(ISBLANK(A139)," ",INDIRECT(ADDRESS(1,5+MOD(ROW()-2,COUNTA('Form Responses 1'!$1:$1)-4),,TRUE,"Form Responses 1")))</f>
        <v>Lantai 08 [Mushola]</v>
      </c>
      <c r="G139" s="65" t="str">
        <f ca="1">IF(ISBLANK(A139)," ",INDIRECT(ADDRESS(MATCH(A139,'Form Responses 1'!A:A,0),5+MOD(ROW()-2,COUNTA('Form Responses 1'!$1:$1)-4),,TRUE,"Form Responses 1")))</f>
        <v>BAIK</v>
      </c>
      <c r="H139" s="83" t="str">
        <f ca="1" t="shared" si="1"/>
        <v>Lantai 08</v>
      </c>
      <c r="I139" s="83" t="str">
        <f ca="1" t="shared" si="141"/>
        <v>Mushola</v>
      </c>
      <c r="J139" s="83" t="str">
        <f ca="1" t="shared" si="2"/>
        <v>CLEANING SERVICE</v>
      </c>
      <c r="K139" s="83">
        <f ca="1" t="array" ref="K139">IFERROR(INDEX(MASTER!B:B,MATCH(G139,MASTER!A:A,0))/100," ")</f>
        <v>0.95</v>
      </c>
      <c r="L139" s="65">
        <f ca="1" t="shared" si="3"/>
        <v>13</v>
      </c>
      <c r="M139" s="65" t="str">
        <f ca="1" t="shared" si="4"/>
        <v>2023 - WEEK 13</v>
      </c>
      <c r="N139" s="65" t="str">
        <f ca="1" t="shared" si="5"/>
        <v>2023 - MONTH 03</v>
      </c>
      <c r="O139" s="83">
        <f ca="1" t="shared" ref="O139:P139" si="150">IFERROR(AVERAGEIF(M:M,M139,$K:$K)," ")</f>
        <v>0.950202702702695</v>
      </c>
      <c r="P139" s="83">
        <f ca="1" t="shared" si="150"/>
        <v>0.950202702702695</v>
      </c>
      <c r="Q139" s="65" t="str">
        <f ca="1">IF(ISBLANK(A139)," ",IF(O139&gt;MASTER!$B$3/100,"SB",IF(O139&gt;MASTER!$B$4/100,"B",IF(O139&gt;MASTER!$B$5/100,"C","K"))))</f>
        <v>SB</v>
      </c>
      <c r="R139" s="65" t="str">
        <f ca="1">IF(ISBLANK(B139)," ",IF(P139&gt;MASTER!$B$3/100,"SB",IF(P139&gt;MASTER!$B$4/100,"B",IF(P139&gt;MASTER!$B$5/100,"C","K"))))</f>
        <v>SB</v>
      </c>
    </row>
    <row r="140" customHeight="1" spans="1:18">
      <c r="A140" s="80">
        <f ca="1">INDIRECT(ADDRESS(2+QUOTIENT(ROW()-2,COUNTA('Form Responses 1'!$1:$1)-4),1,,TRUE,"Form Responses 1"))</f>
        <v>45012.5081442593</v>
      </c>
      <c r="B140" s="65" t="str">
        <f ca="1">INDIRECT(ADDRESS(2+QUOTIENT(ROW()-2,COUNTA('Form Responses 1'!$1:$1)-4),2,,TRUE,"Form Responses 1"))</f>
        <v>bobdaulay@gmail.com</v>
      </c>
      <c r="C140" s="65" t="str">
        <f ca="1">INDIRECT(ADDRESS(2+QUOTIENT(ROW()-2,COUNTA('Form Responses 1'!$1:$1)-4),3,,TRUE,"Form Responses 1"))</f>
        <v>Bobby Wijaya Daulay </v>
      </c>
      <c r="D140" s="81">
        <f ca="1">INDIRECT(ADDRESS(2+QUOTIENT(ROW()-2,COUNTA('Form Responses 1'!$1:$1)-4),4,,TRUE,"Form Responses 1"))</f>
        <v>45012</v>
      </c>
      <c r="E140" s="82">
        <f ca="1" t="shared" si="0"/>
        <v>1</v>
      </c>
      <c r="F140" s="65" t="str">
        <f ca="1">IF(ISBLANK(A140)," ",INDIRECT(ADDRESS(1,5+MOD(ROW()-2,COUNTA('Form Responses 1'!$1:$1)-4),,TRUE,"Form Responses 1")))</f>
        <v>Lantai 08 [Pantry]</v>
      </c>
      <c r="G140" s="65" t="str">
        <f ca="1">IF(ISBLANK(A140)," ",INDIRECT(ADDRESS(MATCH(A140,'Form Responses 1'!A:A,0),5+MOD(ROW()-2,COUNTA('Form Responses 1'!$1:$1)-4),,TRUE,"Form Responses 1")))</f>
        <v>BAIK</v>
      </c>
      <c r="H140" s="83" t="str">
        <f ca="1" t="shared" si="1"/>
        <v>Lantai 08</v>
      </c>
      <c r="I140" s="83" t="str">
        <f ca="1" t="shared" si="141"/>
        <v>Pantry</v>
      </c>
      <c r="J140" s="83" t="str">
        <f ca="1" t="shared" si="2"/>
        <v>CLEANING SERVICE</v>
      </c>
      <c r="K140" s="83">
        <f ca="1" t="array" ref="K140">IFERROR(INDEX(MASTER!B:B,MATCH(G140,MASTER!A:A,0))/100," ")</f>
        <v>0.95</v>
      </c>
      <c r="L140" s="65">
        <f ca="1" t="shared" si="3"/>
        <v>13</v>
      </c>
      <c r="M140" s="65" t="str">
        <f ca="1" t="shared" si="4"/>
        <v>2023 - WEEK 13</v>
      </c>
      <c r="N140" s="65" t="str">
        <f ca="1" t="shared" si="5"/>
        <v>2023 - MONTH 03</v>
      </c>
      <c r="O140" s="83">
        <f ca="1" t="shared" ref="O140:P140" si="151">IFERROR(AVERAGEIF(M:M,M140,$K:$K)," ")</f>
        <v>0.950202702702695</v>
      </c>
      <c r="P140" s="83">
        <f ca="1" t="shared" si="151"/>
        <v>0.950202702702695</v>
      </c>
      <c r="Q140" s="65" t="str">
        <f ca="1">IF(ISBLANK(A140)," ",IF(O140&gt;MASTER!$B$3/100,"SB",IF(O140&gt;MASTER!$B$4/100,"B",IF(O140&gt;MASTER!$B$5/100,"C","K"))))</f>
        <v>SB</v>
      </c>
      <c r="R140" s="65" t="str">
        <f ca="1">IF(ISBLANK(B140)," ",IF(P140&gt;MASTER!$B$3/100,"SB",IF(P140&gt;MASTER!$B$4/100,"B",IF(P140&gt;MASTER!$B$5/100,"C","K"))))</f>
        <v>SB</v>
      </c>
    </row>
    <row r="141" customHeight="1" spans="1:18">
      <c r="A141" s="80">
        <f ca="1">INDIRECT(ADDRESS(2+QUOTIENT(ROW()-2,COUNTA('Form Responses 1'!$1:$1)-4),1,,TRUE,"Form Responses 1"))</f>
        <v>45012.5081442593</v>
      </c>
      <c r="B141" s="65" t="str">
        <f ca="1">INDIRECT(ADDRESS(2+QUOTIENT(ROW()-2,COUNTA('Form Responses 1'!$1:$1)-4),2,,TRUE,"Form Responses 1"))</f>
        <v>bobdaulay@gmail.com</v>
      </c>
      <c r="C141" s="65" t="str">
        <f ca="1">INDIRECT(ADDRESS(2+QUOTIENT(ROW()-2,COUNTA('Form Responses 1'!$1:$1)-4),3,,TRUE,"Form Responses 1"))</f>
        <v>Bobby Wijaya Daulay </v>
      </c>
      <c r="D141" s="81">
        <f ca="1">INDIRECT(ADDRESS(2+QUOTIENT(ROW()-2,COUNTA('Form Responses 1'!$1:$1)-4),4,,TRUE,"Form Responses 1"))</f>
        <v>45012</v>
      </c>
      <c r="E141" s="82">
        <f ca="1" t="shared" si="0"/>
        <v>1</v>
      </c>
      <c r="F141" s="65" t="str">
        <f ca="1">IF(ISBLANK(A141)," ",INDIRECT(ADDRESS(1,5+MOD(ROW()-2,COUNTA('Form Responses 1'!$1:$1)-4),,TRUE,"Form Responses 1")))</f>
        <v>Lantai 08 [Ruang Rapat 1-2-3]</v>
      </c>
      <c r="G141" s="65" t="str">
        <f ca="1">IF(ISBLANK(A141)," ",INDIRECT(ADDRESS(MATCH(A141,'Form Responses 1'!A:A,0),5+MOD(ROW()-2,COUNTA('Form Responses 1'!$1:$1)-4),,TRUE,"Form Responses 1")))</f>
        <v>BAIK</v>
      </c>
      <c r="H141" s="83" t="str">
        <f ca="1" t="shared" si="1"/>
        <v>Lantai 08</v>
      </c>
      <c r="I141" s="83" t="str">
        <f ca="1" t="shared" si="141"/>
        <v>Ruang Rapat 1-2-3</v>
      </c>
      <c r="J141" s="83" t="str">
        <f ca="1" t="shared" si="2"/>
        <v>CLEANING SERVICE</v>
      </c>
      <c r="K141" s="83">
        <f ca="1" t="array" ref="K141">IFERROR(INDEX(MASTER!B:B,MATCH(G141,MASTER!A:A,0))/100," ")</f>
        <v>0.95</v>
      </c>
      <c r="L141" s="65">
        <f ca="1" t="shared" si="3"/>
        <v>13</v>
      </c>
      <c r="M141" s="65" t="str">
        <f ca="1" t="shared" si="4"/>
        <v>2023 - WEEK 13</v>
      </c>
      <c r="N141" s="65" t="str">
        <f ca="1" t="shared" si="5"/>
        <v>2023 - MONTH 03</v>
      </c>
      <c r="O141" s="83">
        <f ca="1" t="shared" ref="O141:P141" si="152">IFERROR(AVERAGEIF(M:M,M141,$K:$K)," ")</f>
        <v>0.950202702702695</v>
      </c>
      <c r="P141" s="83">
        <f ca="1" t="shared" si="152"/>
        <v>0.950202702702695</v>
      </c>
      <c r="Q141" s="65" t="str">
        <f ca="1">IF(ISBLANK(A141)," ",IF(O141&gt;MASTER!$B$3/100,"SB",IF(O141&gt;MASTER!$B$4/100,"B",IF(O141&gt;MASTER!$B$5/100,"C","K"))))</f>
        <v>SB</v>
      </c>
      <c r="R141" s="65" t="str">
        <f ca="1">IF(ISBLANK(B141)," ",IF(P141&gt;MASTER!$B$3/100,"SB",IF(P141&gt;MASTER!$B$4/100,"B",IF(P141&gt;MASTER!$B$5/100,"C","K"))))</f>
        <v>SB</v>
      </c>
    </row>
    <row r="142" customHeight="1" spans="1:18">
      <c r="A142" s="80">
        <f ca="1">INDIRECT(ADDRESS(2+QUOTIENT(ROW()-2,COUNTA('Form Responses 1'!$1:$1)-4),1,,TRUE,"Form Responses 1"))</f>
        <v>45012.5081442593</v>
      </c>
      <c r="B142" s="65" t="str">
        <f ca="1">INDIRECT(ADDRESS(2+QUOTIENT(ROW()-2,COUNTA('Form Responses 1'!$1:$1)-4),2,,TRUE,"Form Responses 1"))</f>
        <v>bobdaulay@gmail.com</v>
      </c>
      <c r="C142" s="65" t="str">
        <f ca="1">INDIRECT(ADDRESS(2+QUOTIENT(ROW()-2,COUNTA('Form Responses 1'!$1:$1)-4),3,,TRUE,"Form Responses 1"))</f>
        <v>Bobby Wijaya Daulay </v>
      </c>
      <c r="D142" s="81">
        <f ca="1">INDIRECT(ADDRESS(2+QUOTIENT(ROW()-2,COUNTA('Form Responses 1'!$1:$1)-4),4,,TRUE,"Form Responses 1"))</f>
        <v>45012</v>
      </c>
      <c r="E142" s="82">
        <f ca="1" t="shared" si="0"/>
        <v>1</v>
      </c>
      <c r="F142" s="65" t="str">
        <f ca="1">IF(ISBLANK(A142)," ",INDIRECT(ADDRESS(1,5+MOD(ROW()-2,COUNTA('Form Responses 1'!$1:$1)-4),,TRUE,"Form Responses 1")))</f>
        <v>Lantai 08 [Ruang Kerja]</v>
      </c>
      <c r="G142" s="65" t="str">
        <f ca="1">IF(ISBLANK(A142)," ",INDIRECT(ADDRESS(MATCH(A142,'Form Responses 1'!A:A,0),5+MOD(ROW()-2,COUNTA('Form Responses 1'!$1:$1)-4),,TRUE,"Form Responses 1")))</f>
        <v>BAIK</v>
      </c>
      <c r="H142" s="83" t="str">
        <f ca="1" t="shared" si="1"/>
        <v>Lantai 08</v>
      </c>
      <c r="I142" s="83" t="str">
        <f ca="1" t="shared" si="141"/>
        <v>Ruang Kerja</v>
      </c>
      <c r="J142" s="83" t="str">
        <f ca="1" t="shared" si="2"/>
        <v>CLEANING SERVICE</v>
      </c>
      <c r="K142" s="83">
        <f ca="1" t="array" ref="K142">IFERROR(INDEX(MASTER!B:B,MATCH(G142,MASTER!A:A,0))/100," ")</f>
        <v>0.95</v>
      </c>
      <c r="L142" s="65">
        <f ca="1" t="shared" si="3"/>
        <v>13</v>
      </c>
      <c r="M142" s="65" t="str">
        <f ca="1" t="shared" si="4"/>
        <v>2023 - WEEK 13</v>
      </c>
      <c r="N142" s="65" t="str">
        <f ca="1" t="shared" si="5"/>
        <v>2023 - MONTH 03</v>
      </c>
      <c r="O142" s="83">
        <f ca="1" t="shared" ref="O142:P142" si="153">IFERROR(AVERAGEIF(M:M,M142,$K:$K)," ")</f>
        <v>0.950202702702695</v>
      </c>
      <c r="P142" s="83">
        <f ca="1" t="shared" si="153"/>
        <v>0.950202702702695</v>
      </c>
      <c r="Q142" s="65" t="str">
        <f ca="1">IF(ISBLANK(A142)," ",IF(O142&gt;MASTER!$B$3/100,"SB",IF(O142&gt;MASTER!$B$4/100,"B",IF(O142&gt;MASTER!$B$5/100,"C","K"))))</f>
        <v>SB</v>
      </c>
      <c r="R142" s="65" t="str">
        <f ca="1">IF(ISBLANK(B142)," ",IF(P142&gt;MASTER!$B$3/100,"SB",IF(P142&gt;MASTER!$B$4/100,"B",IF(P142&gt;MASTER!$B$5/100,"C","K"))))</f>
        <v>SB</v>
      </c>
    </row>
    <row r="143" customHeight="1" spans="1:18">
      <c r="A143" s="80">
        <f ca="1">INDIRECT(ADDRESS(2+QUOTIENT(ROW()-2,COUNTA('Form Responses 1'!$1:$1)-4),1,,TRUE,"Form Responses 1"))</f>
        <v>45012.5081442593</v>
      </c>
      <c r="B143" s="65" t="str">
        <f ca="1">INDIRECT(ADDRESS(2+QUOTIENT(ROW()-2,COUNTA('Form Responses 1'!$1:$1)-4),2,,TRUE,"Form Responses 1"))</f>
        <v>bobdaulay@gmail.com</v>
      </c>
      <c r="C143" s="65" t="str">
        <f ca="1">INDIRECT(ADDRESS(2+QUOTIENT(ROW()-2,COUNTA('Form Responses 1'!$1:$1)-4),3,,TRUE,"Form Responses 1"))</f>
        <v>Bobby Wijaya Daulay </v>
      </c>
      <c r="D143" s="81">
        <f ca="1">INDIRECT(ADDRESS(2+QUOTIENT(ROW()-2,COUNTA('Form Responses 1'!$1:$1)-4),4,,TRUE,"Form Responses 1"))</f>
        <v>45012</v>
      </c>
      <c r="E143" s="82">
        <f ca="1" t="shared" si="0"/>
        <v>1</v>
      </c>
      <c r="F143" s="65" t="str">
        <f ca="1">IF(ISBLANK(A143)," ",INDIRECT(ADDRESS(1,5+MOD(ROW()-2,COUNTA('Form Responses 1'!$1:$1)-4),,TRUE,"Form Responses 1")))</f>
        <v>Lantai 08 [Koridor]</v>
      </c>
      <c r="G143" s="65" t="str">
        <f ca="1">IF(ISBLANK(A143)," ",INDIRECT(ADDRESS(MATCH(A143,'Form Responses 1'!A:A,0),5+MOD(ROW()-2,COUNTA('Form Responses 1'!$1:$1)-4),,TRUE,"Form Responses 1")))</f>
        <v>BAIK</v>
      </c>
      <c r="H143" s="83" t="str">
        <f ca="1" t="shared" si="1"/>
        <v>Lantai 08</v>
      </c>
      <c r="I143" s="83" t="str">
        <f ca="1" t="shared" si="141"/>
        <v>Koridor</v>
      </c>
      <c r="J143" s="83" t="str">
        <f ca="1" t="shared" si="2"/>
        <v>CLEANING SERVICE</v>
      </c>
      <c r="K143" s="83">
        <f ca="1" t="array" ref="K143">IFERROR(INDEX(MASTER!B:B,MATCH(G143,MASTER!A:A,0))/100," ")</f>
        <v>0.95</v>
      </c>
      <c r="L143" s="65">
        <f ca="1" t="shared" si="3"/>
        <v>13</v>
      </c>
      <c r="M143" s="65" t="str">
        <f ca="1" t="shared" si="4"/>
        <v>2023 - WEEK 13</v>
      </c>
      <c r="N143" s="65" t="str">
        <f ca="1" t="shared" si="5"/>
        <v>2023 - MONTH 03</v>
      </c>
      <c r="O143" s="83">
        <f ca="1" t="shared" ref="O143:P143" si="154">IFERROR(AVERAGEIF(M:M,M143,$K:$K)," ")</f>
        <v>0.950202702702695</v>
      </c>
      <c r="P143" s="83">
        <f ca="1" t="shared" si="154"/>
        <v>0.950202702702695</v>
      </c>
      <c r="Q143" s="65" t="str">
        <f ca="1">IF(ISBLANK(A143)," ",IF(O143&gt;MASTER!$B$3/100,"SB",IF(O143&gt;MASTER!$B$4/100,"B",IF(O143&gt;MASTER!$B$5/100,"C","K"))))</f>
        <v>SB</v>
      </c>
      <c r="R143" s="65" t="str">
        <f ca="1">IF(ISBLANK(B143)," ",IF(P143&gt;MASTER!$B$3/100,"SB",IF(P143&gt;MASTER!$B$4/100,"B",IF(P143&gt;MASTER!$B$5/100,"C","K"))))</f>
        <v>SB</v>
      </c>
    </row>
    <row r="144" customHeight="1" spans="1:18">
      <c r="A144" s="80">
        <f ca="1">INDIRECT(ADDRESS(2+QUOTIENT(ROW()-2,COUNTA('Form Responses 1'!$1:$1)-4),1,,TRUE,"Form Responses 1"))</f>
        <v>45012.5081442593</v>
      </c>
      <c r="B144" s="65" t="str">
        <f ca="1">INDIRECT(ADDRESS(2+QUOTIENT(ROW()-2,COUNTA('Form Responses 1'!$1:$1)-4),2,,TRUE,"Form Responses 1"))</f>
        <v>bobdaulay@gmail.com</v>
      </c>
      <c r="C144" s="65" t="str">
        <f ca="1">INDIRECT(ADDRESS(2+QUOTIENT(ROW()-2,COUNTA('Form Responses 1'!$1:$1)-4),3,,TRUE,"Form Responses 1"))</f>
        <v>Bobby Wijaya Daulay </v>
      </c>
      <c r="D144" s="81">
        <f ca="1">INDIRECT(ADDRESS(2+QUOTIENT(ROW()-2,COUNTA('Form Responses 1'!$1:$1)-4),4,,TRUE,"Form Responses 1"))</f>
        <v>45012</v>
      </c>
      <c r="E144" s="82">
        <f ca="1" t="shared" si="0"/>
        <v>1</v>
      </c>
      <c r="F144" s="65" t="str">
        <f ca="1">IF(ISBLANK(A144)," ",INDIRECT(ADDRESS(1,5+MOD(ROW()-2,COUNTA('Form Responses 1'!$1:$1)-4),,TRUE,"Form Responses 1")))</f>
        <v>Lantai 08 [Toilet Pria / Wanita]</v>
      </c>
      <c r="G144" s="65" t="str">
        <f ca="1">IF(ISBLANK(A144)," ",INDIRECT(ADDRESS(MATCH(A144,'Form Responses 1'!A:A,0),5+MOD(ROW()-2,COUNTA('Form Responses 1'!$1:$1)-4),,TRUE,"Form Responses 1")))</f>
        <v>BAIK</v>
      </c>
      <c r="H144" s="83" t="str">
        <f ca="1" t="shared" si="1"/>
        <v>Lantai 08</v>
      </c>
      <c r="I144" s="83" t="str">
        <f ca="1" t="shared" si="141"/>
        <v>Toilet Pria / Wanita</v>
      </c>
      <c r="J144" s="83" t="str">
        <f ca="1" t="shared" si="2"/>
        <v>CLEANING SERVICE</v>
      </c>
      <c r="K144" s="83">
        <f ca="1" t="array" ref="K144">IFERROR(INDEX(MASTER!B:B,MATCH(G144,MASTER!A:A,0))/100," ")</f>
        <v>0.95</v>
      </c>
      <c r="L144" s="65">
        <f ca="1" t="shared" si="3"/>
        <v>13</v>
      </c>
      <c r="M144" s="65" t="str">
        <f ca="1" t="shared" si="4"/>
        <v>2023 - WEEK 13</v>
      </c>
      <c r="N144" s="65" t="str">
        <f ca="1" t="shared" si="5"/>
        <v>2023 - MONTH 03</v>
      </c>
      <c r="O144" s="83">
        <f ca="1" t="shared" ref="O144:P144" si="155">IFERROR(AVERAGEIF(M:M,M144,$K:$K)," ")</f>
        <v>0.950202702702695</v>
      </c>
      <c r="P144" s="83">
        <f ca="1" t="shared" si="155"/>
        <v>0.950202702702695</v>
      </c>
      <c r="Q144" s="65" t="str">
        <f ca="1">IF(ISBLANK(A144)," ",IF(O144&gt;MASTER!$B$3/100,"SB",IF(O144&gt;MASTER!$B$4/100,"B",IF(O144&gt;MASTER!$B$5/100,"C","K"))))</f>
        <v>SB</v>
      </c>
      <c r="R144" s="65" t="str">
        <f ca="1">IF(ISBLANK(B144)," ",IF(P144&gt;MASTER!$B$3/100,"SB",IF(P144&gt;MASTER!$B$4/100,"B",IF(P144&gt;MASTER!$B$5/100,"C","K"))))</f>
        <v>SB</v>
      </c>
    </row>
    <row r="145" customHeight="1" spans="1:18">
      <c r="A145" s="80">
        <f ca="1">INDIRECT(ADDRESS(2+QUOTIENT(ROW()-2,COUNTA('Form Responses 1'!$1:$1)-4),1,,TRUE,"Form Responses 1"))</f>
        <v>45012.5081442593</v>
      </c>
      <c r="B145" s="65" t="str">
        <f ca="1">INDIRECT(ADDRESS(2+QUOTIENT(ROW()-2,COUNTA('Form Responses 1'!$1:$1)-4),2,,TRUE,"Form Responses 1"))</f>
        <v>bobdaulay@gmail.com</v>
      </c>
      <c r="C145" s="65" t="str">
        <f ca="1">INDIRECT(ADDRESS(2+QUOTIENT(ROW()-2,COUNTA('Form Responses 1'!$1:$1)-4),3,,TRUE,"Form Responses 1"))</f>
        <v>Bobby Wijaya Daulay </v>
      </c>
      <c r="D145" s="81">
        <f ca="1">INDIRECT(ADDRESS(2+QUOTIENT(ROW()-2,COUNTA('Form Responses 1'!$1:$1)-4),4,,TRUE,"Form Responses 1"))</f>
        <v>45012</v>
      </c>
      <c r="E145" s="82">
        <f ca="1" t="shared" si="0"/>
        <v>1</v>
      </c>
      <c r="F145" s="65" t="str">
        <f ca="1">IF(ISBLANK(A145)," ",INDIRECT(ADDRESS(1,5+MOD(ROW()-2,COUNTA('Form Responses 1'!$1:$1)-4),,TRUE,"Form Responses 1")))</f>
        <v>Lantai 07 [Tangga Exit Barat]</v>
      </c>
      <c r="G145" s="65" t="str">
        <f ca="1">IF(ISBLANK(A145)," ",INDIRECT(ADDRESS(MATCH(A145,'Form Responses 1'!A:A,0),5+MOD(ROW()-2,COUNTA('Form Responses 1'!$1:$1)-4),,TRUE,"Form Responses 1")))</f>
        <v>BAIK</v>
      </c>
      <c r="H145" s="83" t="str">
        <f ca="1" t="shared" si="1"/>
        <v>Lantai 07</v>
      </c>
      <c r="I145" s="83" t="str">
        <f ca="1" t="shared" si="141"/>
        <v>Tangga Exit Barat</v>
      </c>
      <c r="J145" s="83" t="str">
        <f ca="1" t="shared" si="2"/>
        <v>CLEANING SERVICE</v>
      </c>
      <c r="K145" s="83">
        <f ca="1" t="array" ref="K145">IFERROR(INDEX(MASTER!B:B,MATCH(G145,MASTER!A:A,0))/100," ")</f>
        <v>0.95</v>
      </c>
      <c r="L145" s="65">
        <f ca="1" t="shared" si="3"/>
        <v>13</v>
      </c>
      <c r="M145" s="65" t="str">
        <f ca="1" t="shared" si="4"/>
        <v>2023 - WEEK 13</v>
      </c>
      <c r="N145" s="65" t="str">
        <f ca="1" t="shared" si="5"/>
        <v>2023 - MONTH 03</v>
      </c>
      <c r="O145" s="83">
        <f ca="1" t="shared" ref="O145:P145" si="156">IFERROR(AVERAGEIF(M:M,M145,$K:$K)," ")</f>
        <v>0.950202702702695</v>
      </c>
      <c r="P145" s="83">
        <f ca="1" t="shared" si="156"/>
        <v>0.950202702702695</v>
      </c>
      <c r="Q145" s="65" t="str">
        <f ca="1">IF(ISBLANK(A145)," ",IF(O145&gt;MASTER!$B$3/100,"SB",IF(O145&gt;MASTER!$B$4/100,"B",IF(O145&gt;MASTER!$B$5/100,"C","K"))))</f>
        <v>SB</v>
      </c>
      <c r="R145" s="65" t="str">
        <f ca="1">IF(ISBLANK(B145)," ",IF(P145&gt;MASTER!$B$3/100,"SB",IF(P145&gt;MASTER!$B$4/100,"B",IF(P145&gt;MASTER!$B$5/100,"C","K"))))</f>
        <v>SB</v>
      </c>
    </row>
    <row r="146" customHeight="1" spans="1:18">
      <c r="A146" s="80">
        <f ca="1">INDIRECT(ADDRESS(2+QUOTIENT(ROW()-2,COUNTA('Form Responses 1'!$1:$1)-4),1,,TRUE,"Form Responses 1"))</f>
        <v>45012.5081442593</v>
      </c>
      <c r="B146" s="65" t="str">
        <f ca="1">INDIRECT(ADDRESS(2+QUOTIENT(ROW()-2,COUNTA('Form Responses 1'!$1:$1)-4),2,,TRUE,"Form Responses 1"))</f>
        <v>bobdaulay@gmail.com</v>
      </c>
      <c r="C146" s="65" t="str">
        <f ca="1">INDIRECT(ADDRESS(2+QUOTIENT(ROW()-2,COUNTA('Form Responses 1'!$1:$1)-4),3,,TRUE,"Form Responses 1"))</f>
        <v>Bobby Wijaya Daulay </v>
      </c>
      <c r="D146" s="81">
        <f ca="1">INDIRECT(ADDRESS(2+QUOTIENT(ROW()-2,COUNTA('Form Responses 1'!$1:$1)-4),4,,TRUE,"Form Responses 1"))</f>
        <v>45012</v>
      </c>
      <c r="E146" s="82">
        <f ca="1" t="shared" si="0"/>
        <v>1</v>
      </c>
      <c r="F146" s="65" t="str">
        <f ca="1">IF(ISBLANK(A146)," ",INDIRECT(ADDRESS(1,5+MOD(ROW()-2,COUNTA('Form Responses 1'!$1:$1)-4),,TRUE,"Form Responses 1")))</f>
        <v>Lantai 07 [ &amp; Timur]</v>
      </c>
      <c r="G146" s="65" t="str">
        <f ca="1">IF(ISBLANK(A146)," ",INDIRECT(ADDRESS(MATCH(A146,'Form Responses 1'!A:A,0),5+MOD(ROW()-2,COUNTA('Form Responses 1'!$1:$1)-4),,TRUE,"Form Responses 1")))</f>
        <v>BAIK</v>
      </c>
      <c r="H146" s="83" t="str">
        <f ca="1" t="shared" si="1"/>
        <v>Lantai 07</v>
      </c>
      <c r="I146" s="83" t="str">
        <f ca="1" t="shared" si="141"/>
        <v> &amp; Timur</v>
      </c>
      <c r="J146" s="83" t="str">
        <f ca="1" t="shared" si="2"/>
        <v>CLEANING SERVICE</v>
      </c>
      <c r="K146" s="83">
        <f ca="1" t="array" ref="K146">IFERROR(INDEX(MASTER!B:B,MATCH(G146,MASTER!A:A,0))/100," ")</f>
        <v>0.95</v>
      </c>
      <c r="L146" s="65">
        <f ca="1" t="shared" si="3"/>
        <v>13</v>
      </c>
      <c r="M146" s="65" t="str">
        <f ca="1" t="shared" si="4"/>
        <v>2023 - WEEK 13</v>
      </c>
      <c r="N146" s="65" t="str">
        <f ca="1" t="shared" si="5"/>
        <v>2023 - MONTH 03</v>
      </c>
      <c r="O146" s="83">
        <f ca="1" t="shared" ref="O146:P146" si="157">IFERROR(AVERAGEIF(M:M,M146,$K:$K)," ")</f>
        <v>0.950202702702695</v>
      </c>
      <c r="P146" s="83">
        <f ca="1" t="shared" si="157"/>
        <v>0.950202702702695</v>
      </c>
      <c r="Q146" s="65" t="str">
        <f ca="1">IF(ISBLANK(A146)," ",IF(O146&gt;MASTER!$B$3/100,"SB",IF(O146&gt;MASTER!$B$4/100,"B",IF(O146&gt;MASTER!$B$5/100,"C","K"))))</f>
        <v>SB</v>
      </c>
      <c r="R146" s="65" t="str">
        <f ca="1">IF(ISBLANK(B146)," ",IF(P146&gt;MASTER!$B$3/100,"SB",IF(P146&gt;MASTER!$B$4/100,"B",IF(P146&gt;MASTER!$B$5/100,"C","K"))))</f>
        <v>SB</v>
      </c>
    </row>
    <row r="147" customHeight="1" spans="1:18">
      <c r="A147" s="80">
        <f ca="1">INDIRECT(ADDRESS(2+QUOTIENT(ROW()-2,COUNTA('Form Responses 1'!$1:$1)-4),1,,TRUE,"Form Responses 1"))</f>
        <v>45012.5081442593</v>
      </c>
      <c r="B147" s="65" t="str">
        <f ca="1">INDIRECT(ADDRESS(2+QUOTIENT(ROW()-2,COUNTA('Form Responses 1'!$1:$1)-4),2,,TRUE,"Form Responses 1"))</f>
        <v>bobdaulay@gmail.com</v>
      </c>
      <c r="C147" s="65" t="str">
        <f ca="1">INDIRECT(ADDRESS(2+QUOTIENT(ROW()-2,COUNTA('Form Responses 1'!$1:$1)-4),3,,TRUE,"Form Responses 1"))</f>
        <v>Bobby Wijaya Daulay </v>
      </c>
      <c r="D147" s="81">
        <f ca="1">INDIRECT(ADDRESS(2+QUOTIENT(ROW()-2,COUNTA('Form Responses 1'!$1:$1)-4),4,,TRUE,"Form Responses 1"))</f>
        <v>45012</v>
      </c>
      <c r="E147" s="82">
        <f ca="1" t="shared" si="0"/>
        <v>1</v>
      </c>
      <c r="F147" s="65" t="str">
        <f ca="1">IF(ISBLANK(A147)," ",INDIRECT(ADDRESS(1,5+MOD(ROW()-2,COUNTA('Form Responses 1'!$1:$1)-4),,TRUE,"Form Responses 1")))</f>
        <v>Lantai 07 [Mushola]</v>
      </c>
      <c r="G147" s="65" t="str">
        <f ca="1">IF(ISBLANK(A147)," ",INDIRECT(ADDRESS(MATCH(A147,'Form Responses 1'!A:A,0),5+MOD(ROW()-2,COUNTA('Form Responses 1'!$1:$1)-4),,TRUE,"Form Responses 1")))</f>
        <v>BAIK</v>
      </c>
      <c r="H147" s="83" t="str">
        <f ca="1" t="shared" si="1"/>
        <v>Lantai 07</v>
      </c>
      <c r="I147" s="83" t="str">
        <f ca="1" t="shared" si="141"/>
        <v>Mushola</v>
      </c>
      <c r="J147" s="83" t="str">
        <f ca="1" t="shared" si="2"/>
        <v>CLEANING SERVICE</v>
      </c>
      <c r="K147" s="83">
        <f ca="1" t="array" ref="K147">IFERROR(INDEX(MASTER!B:B,MATCH(G147,MASTER!A:A,0))/100," ")</f>
        <v>0.95</v>
      </c>
      <c r="L147" s="65">
        <f ca="1" t="shared" si="3"/>
        <v>13</v>
      </c>
      <c r="M147" s="65" t="str">
        <f ca="1" t="shared" si="4"/>
        <v>2023 - WEEK 13</v>
      </c>
      <c r="N147" s="65" t="str">
        <f ca="1" t="shared" si="5"/>
        <v>2023 - MONTH 03</v>
      </c>
      <c r="O147" s="83">
        <f ca="1" t="shared" ref="O147:P147" si="158">IFERROR(AVERAGEIF(M:M,M147,$K:$K)," ")</f>
        <v>0.950202702702695</v>
      </c>
      <c r="P147" s="83">
        <f ca="1" t="shared" si="158"/>
        <v>0.950202702702695</v>
      </c>
      <c r="Q147" s="65" t="str">
        <f ca="1">IF(ISBLANK(A147)," ",IF(O147&gt;MASTER!$B$3/100,"SB",IF(O147&gt;MASTER!$B$4/100,"B",IF(O147&gt;MASTER!$B$5/100,"C","K"))))</f>
        <v>SB</v>
      </c>
      <c r="R147" s="65" t="str">
        <f ca="1">IF(ISBLANK(B147)," ",IF(P147&gt;MASTER!$B$3/100,"SB",IF(P147&gt;MASTER!$B$4/100,"B",IF(P147&gt;MASTER!$B$5/100,"C","K"))))</f>
        <v>SB</v>
      </c>
    </row>
    <row r="148" customHeight="1" spans="1:18">
      <c r="A148" s="80">
        <f ca="1">INDIRECT(ADDRESS(2+QUOTIENT(ROW()-2,COUNTA('Form Responses 1'!$1:$1)-4),1,,TRUE,"Form Responses 1"))</f>
        <v>45012.5081442593</v>
      </c>
      <c r="B148" s="65" t="str">
        <f ca="1">INDIRECT(ADDRESS(2+QUOTIENT(ROW()-2,COUNTA('Form Responses 1'!$1:$1)-4),2,,TRUE,"Form Responses 1"))</f>
        <v>bobdaulay@gmail.com</v>
      </c>
      <c r="C148" s="65" t="str">
        <f ca="1">INDIRECT(ADDRESS(2+QUOTIENT(ROW()-2,COUNTA('Form Responses 1'!$1:$1)-4),3,,TRUE,"Form Responses 1"))</f>
        <v>Bobby Wijaya Daulay </v>
      </c>
      <c r="D148" s="81">
        <f ca="1">INDIRECT(ADDRESS(2+QUOTIENT(ROW()-2,COUNTA('Form Responses 1'!$1:$1)-4),4,,TRUE,"Form Responses 1"))</f>
        <v>45012</v>
      </c>
      <c r="E148" s="82">
        <f ca="1" t="shared" si="0"/>
        <v>1</v>
      </c>
      <c r="F148" s="65" t="str">
        <f ca="1">IF(ISBLANK(A148)," ",INDIRECT(ADDRESS(1,5+MOD(ROW()-2,COUNTA('Form Responses 1'!$1:$1)-4),,TRUE,"Form Responses 1")))</f>
        <v>Lantai 07 [Pantry]</v>
      </c>
      <c r="G148" s="65" t="str">
        <f ca="1">IF(ISBLANK(A148)," ",INDIRECT(ADDRESS(MATCH(A148,'Form Responses 1'!A:A,0),5+MOD(ROW()-2,COUNTA('Form Responses 1'!$1:$1)-4),,TRUE,"Form Responses 1")))</f>
        <v>BAIK</v>
      </c>
      <c r="H148" s="83" t="str">
        <f ca="1" t="shared" si="1"/>
        <v>Lantai 07</v>
      </c>
      <c r="I148" s="83" t="str">
        <f ca="1" t="shared" si="141"/>
        <v>Pantry</v>
      </c>
      <c r="J148" s="83" t="str">
        <f ca="1" t="shared" si="2"/>
        <v>CLEANING SERVICE</v>
      </c>
      <c r="K148" s="83">
        <f ca="1" t="array" ref="K148">IFERROR(INDEX(MASTER!B:B,MATCH(G148,MASTER!A:A,0))/100," ")</f>
        <v>0.95</v>
      </c>
      <c r="L148" s="65">
        <f ca="1" t="shared" si="3"/>
        <v>13</v>
      </c>
      <c r="M148" s="65" t="str">
        <f ca="1" t="shared" si="4"/>
        <v>2023 - WEEK 13</v>
      </c>
      <c r="N148" s="65" t="str">
        <f ca="1" t="shared" si="5"/>
        <v>2023 - MONTH 03</v>
      </c>
      <c r="O148" s="83">
        <f ca="1" t="shared" ref="O148:P148" si="159">IFERROR(AVERAGEIF(M:M,M148,$K:$K)," ")</f>
        <v>0.950202702702695</v>
      </c>
      <c r="P148" s="83">
        <f ca="1" t="shared" si="159"/>
        <v>0.950202702702695</v>
      </c>
      <c r="Q148" s="65" t="str">
        <f ca="1">IF(ISBLANK(A148)," ",IF(O148&gt;MASTER!$B$3/100,"SB",IF(O148&gt;MASTER!$B$4/100,"B",IF(O148&gt;MASTER!$B$5/100,"C","K"))))</f>
        <v>SB</v>
      </c>
      <c r="R148" s="65" t="str">
        <f ca="1">IF(ISBLANK(B148)," ",IF(P148&gt;MASTER!$B$3/100,"SB",IF(P148&gt;MASTER!$B$4/100,"B",IF(P148&gt;MASTER!$B$5/100,"C","K"))))</f>
        <v>SB</v>
      </c>
    </row>
    <row r="149" customHeight="1" spans="1:18">
      <c r="A149" s="80">
        <f ca="1">INDIRECT(ADDRESS(2+QUOTIENT(ROW()-2,COUNTA('Form Responses 1'!$1:$1)-4),1,,TRUE,"Form Responses 1"))</f>
        <v>45012.5081442593</v>
      </c>
      <c r="B149" s="65" t="str">
        <f ca="1">INDIRECT(ADDRESS(2+QUOTIENT(ROW()-2,COUNTA('Form Responses 1'!$1:$1)-4),2,,TRUE,"Form Responses 1"))</f>
        <v>bobdaulay@gmail.com</v>
      </c>
      <c r="C149" s="65" t="str">
        <f ca="1">INDIRECT(ADDRESS(2+QUOTIENT(ROW()-2,COUNTA('Form Responses 1'!$1:$1)-4),3,,TRUE,"Form Responses 1"))</f>
        <v>Bobby Wijaya Daulay </v>
      </c>
      <c r="D149" s="81">
        <f ca="1">INDIRECT(ADDRESS(2+QUOTIENT(ROW()-2,COUNTA('Form Responses 1'!$1:$1)-4),4,,TRUE,"Form Responses 1"))</f>
        <v>45012</v>
      </c>
      <c r="E149" s="82">
        <f ca="1" t="shared" si="0"/>
        <v>1</v>
      </c>
      <c r="F149" s="65" t="str">
        <f ca="1">IF(ISBLANK(A149)," ",INDIRECT(ADDRESS(1,5+MOD(ROW()-2,COUNTA('Form Responses 1'!$1:$1)-4),,TRUE,"Form Responses 1")))</f>
        <v>Lantai 07 [Ruang Rapat 1-2-3]</v>
      </c>
      <c r="G149" s="65" t="str">
        <f ca="1">IF(ISBLANK(A149)," ",INDIRECT(ADDRESS(MATCH(A149,'Form Responses 1'!A:A,0),5+MOD(ROW()-2,COUNTA('Form Responses 1'!$1:$1)-4),,TRUE,"Form Responses 1")))</f>
        <v>BAIK</v>
      </c>
      <c r="H149" s="83" t="str">
        <f ca="1" t="shared" si="1"/>
        <v>Lantai 07</v>
      </c>
      <c r="I149" s="83" t="str">
        <f ca="1" t="shared" si="141"/>
        <v>Ruang Rapat 1-2-3</v>
      </c>
      <c r="J149" s="83" t="str">
        <f ca="1" t="shared" si="2"/>
        <v>CLEANING SERVICE</v>
      </c>
      <c r="K149" s="83">
        <f ca="1" t="array" ref="K149">IFERROR(INDEX(MASTER!B:B,MATCH(G149,MASTER!A:A,0))/100," ")</f>
        <v>0.95</v>
      </c>
      <c r="L149" s="65">
        <f ca="1" t="shared" si="3"/>
        <v>13</v>
      </c>
      <c r="M149" s="65" t="str">
        <f ca="1" t="shared" si="4"/>
        <v>2023 - WEEK 13</v>
      </c>
      <c r="N149" s="65" t="str">
        <f ca="1" t="shared" si="5"/>
        <v>2023 - MONTH 03</v>
      </c>
      <c r="O149" s="83">
        <f ca="1" t="shared" ref="O149:P149" si="160">IFERROR(AVERAGEIF(M:M,M149,$K:$K)," ")</f>
        <v>0.950202702702695</v>
      </c>
      <c r="P149" s="83">
        <f ca="1" t="shared" si="160"/>
        <v>0.950202702702695</v>
      </c>
      <c r="Q149" s="65" t="str">
        <f ca="1">IF(ISBLANK(A149)," ",IF(O149&gt;MASTER!$B$3/100,"SB",IF(O149&gt;MASTER!$B$4/100,"B",IF(O149&gt;MASTER!$B$5/100,"C","K"))))</f>
        <v>SB</v>
      </c>
      <c r="R149" s="65" t="str">
        <f ca="1">IF(ISBLANK(B149)," ",IF(P149&gt;MASTER!$B$3/100,"SB",IF(P149&gt;MASTER!$B$4/100,"B",IF(P149&gt;MASTER!$B$5/100,"C","K"))))</f>
        <v>SB</v>
      </c>
    </row>
    <row r="150" customHeight="1" spans="1:18">
      <c r="A150" s="80">
        <f ca="1">INDIRECT(ADDRESS(2+QUOTIENT(ROW()-2,COUNTA('Form Responses 1'!$1:$1)-4),1,,TRUE,"Form Responses 1"))</f>
        <v>45012.5081442593</v>
      </c>
      <c r="B150" s="65" t="str">
        <f ca="1">INDIRECT(ADDRESS(2+QUOTIENT(ROW()-2,COUNTA('Form Responses 1'!$1:$1)-4),2,,TRUE,"Form Responses 1"))</f>
        <v>bobdaulay@gmail.com</v>
      </c>
      <c r="C150" s="65" t="str">
        <f ca="1">INDIRECT(ADDRESS(2+QUOTIENT(ROW()-2,COUNTA('Form Responses 1'!$1:$1)-4),3,,TRUE,"Form Responses 1"))</f>
        <v>Bobby Wijaya Daulay </v>
      </c>
      <c r="D150" s="81">
        <f ca="1">INDIRECT(ADDRESS(2+QUOTIENT(ROW()-2,COUNTA('Form Responses 1'!$1:$1)-4),4,,TRUE,"Form Responses 1"))</f>
        <v>45012</v>
      </c>
      <c r="E150" s="82">
        <f ca="1" t="shared" si="0"/>
        <v>1</v>
      </c>
      <c r="F150" s="65" t="str">
        <f ca="1">IF(ISBLANK(A150)," ",INDIRECT(ADDRESS(1,5+MOD(ROW()-2,COUNTA('Form Responses 1'!$1:$1)-4),,TRUE,"Form Responses 1")))</f>
        <v>Lantai 07 [Ruang Kerja]</v>
      </c>
      <c r="G150" s="65" t="str">
        <f ca="1">IF(ISBLANK(A150)," ",INDIRECT(ADDRESS(MATCH(A150,'Form Responses 1'!A:A,0),5+MOD(ROW()-2,COUNTA('Form Responses 1'!$1:$1)-4),,TRUE,"Form Responses 1")))</f>
        <v>BAIK</v>
      </c>
      <c r="H150" s="83" t="str">
        <f ca="1" t="shared" si="1"/>
        <v>Lantai 07</v>
      </c>
      <c r="I150" s="83" t="str">
        <f ca="1" t="shared" si="141"/>
        <v>Ruang Kerja</v>
      </c>
      <c r="J150" s="83" t="str">
        <f ca="1" t="shared" si="2"/>
        <v>CLEANING SERVICE</v>
      </c>
      <c r="K150" s="83">
        <f ca="1" t="array" ref="K150">IFERROR(INDEX(MASTER!B:B,MATCH(G150,MASTER!A:A,0))/100," ")</f>
        <v>0.95</v>
      </c>
      <c r="L150" s="65">
        <f ca="1" t="shared" si="3"/>
        <v>13</v>
      </c>
      <c r="M150" s="65" t="str">
        <f ca="1" t="shared" si="4"/>
        <v>2023 - WEEK 13</v>
      </c>
      <c r="N150" s="65" t="str">
        <f ca="1" t="shared" si="5"/>
        <v>2023 - MONTH 03</v>
      </c>
      <c r="O150" s="83">
        <f ca="1" t="shared" ref="O150:P150" si="161">IFERROR(AVERAGEIF(M:M,M150,$K:$K)," ")</f>
        <v>0.950202702702695</v>
      </c>
      <c r="P150" s="83">
        <f ca="1" t="shared" si="161"/>
        <v>0.950202702702695</v>
      </c>
      <c r="Q150" s="65" t="str">
        <f ca="1">IF(ISBLANK(A150)," ",IF(O150&gt;MASTER!$B$3/100,"SB",IF(O150&gt;MASTER!$B$4/100,"B",IF(O150&gt;MASTER!$B$5/100,"C","K"))))</f>
        <v>SB</v>
      </c>
      <c r="R150" s="65" t="str">
        <f ca="1">IF(ISBLANK(B150)," ",IF(P150&gt;MASTER!$B$3/100,"SB",IF(P150&gt;MASTER!$B$4/100,"B",IF(P150&gt;MASTER!$B$5/100,"C","K"))))</f>
        <v>SB</v>
      </c>
    </row>
    <row r="151" customHeight="1" spans="1:18">
      <c r="A151" s="80">
        <f ca="1">INDIRECT(ADDRESS(2+QUOTIENT(ROW()-2,COUNTA('Form Responses 1'!$1:$1)-4),1,,TRUE,"Form Responses 1"))</f>
        <v>45012.5081442593</v>
      </c>
      <c r="B151" s="65" t="str">
        <f ca="1">INDIRECT(ADDRESS(2+QUOTIENT(ROW()-2,COUNTA('Form Responses 1'!$1:$1)-4),2,,TRUE,"Form Responses 1"))</f>
        <v>bobdaulay@gmail.com</v>
      </c>
      <c r="C151" s="65" t="str">
        <f ca="1">INDIRECT(ADDRESS(2+QUOTIENT(ROW()-2,COUNTA('Form Responses 1'!$1:$1)-4),3,,TRUE,"Form Responses 1"))</f>
        <v>Bobby Wijaya Daulay </v>
      </c>
      <c r="D151" s="81">
        <f ca="1">INDIRECT(ADDRESS(2+QUOTIENT(ROW()-2,COUNTA('Form Responses 1'!$1:$1)-4),4,,TRUE,"Form Responses 1"))</f>
        <v>45012</v>
      </c>
      <c r="E151" s="82">
        <f ca="1" t="shared" si="0"/>
        <v>1</v>
      </c>
      <c r="F151" s="65" t="str">
        <f ca="1">IF(ISBLANK(A151)," ",INDIRECT(ADDRESS(1,5+MOD(ROW()-2,COUNTA('Form Responses 1'!$1:$1)-4),,TRUE,"Form Responses 1")))</f>
        <v>Lantai 07 [Koridor]</v>
      </c>
      <c r="G151" s="65" t="str">
        <f ca="1">IF(ISBLANK(A151)," ",INDIRECT(ADDRESS(MATCH(A151,'Form Responses 1'!A:A,0),5+MOD(ROW()-2,COUNTA('Form Responses 1'!$1:$1)-4),,TRUE,"Form Responses 1")))</f>
        <v>BAIK</v>
      </c>
      <c r="H151" s="83" t="str">
        <f ca="1" t="shared" si="1"/>
        <v>Lantai 07</v>
      </c>
      <c r="I151" s="83" t="str">
        <f ca="1" t="shared" si="141"/>
        <v>Koridor</v>
      </c>
      <c r="J151" s="83" t="str">
        <f ca="1" t="shared" si="2"/>
        <v>CLEANING SERVICE</v>
      </c>
      <c r="K151" s="83">
        <f ca="1" t="array" ref="K151">IFERROR(INDEX(MASTER!B:B,MATCH(G151,MASTER!A:A,0))/100," ")</f>
        <v>0.95</v>
      </c>
      <c r="L151" s="65">
        <f ca="1" t="shared" si="3"/>
        <v>13</v>
      </c>
      <c r="M151" s="65" t="str">
        <f ca="1" t="shared" si="4"/>
        <v>2023 - WEEK 13</v>
      </c>
      <c r="N151" s="65" t="str">
        <f ca="1" t="shared" si="5"/>
        <v>2023 - MONTH 03</v>
      </c>
      <c r="O151" s="83">
        <f ca="1" t="shared" ref="O151:P151" si="162">IFERROR(AVERAGEIF(M:M,M151,$K:$K)," ")</f>
        <v>0.950202702702695</v>
      </c>
      <c r="P151" s="83">
        <f ca="1" t="shared" si="162"/>
        <v>0.950202702702695</v>
      </c>
      <c r="Q151" s="65" t="str">
        <f ca="1">IF(ISBLANK(A151)," ",IF(O151&gt;MASTER!$B$3/100,"SB",IF(O151&gt;MASTER!$B$4/100,"B",IF(O151&gt;MASTER!$B$5/100,"C","K"))))</f>
        <v>SB</v>
      </c>
      <c r="R151" s="65" t="str">
        <f ca="1">IF(ISBLANK(B151)," ",IF(P151&gt;MASTER!$B$3/100,"SB",IF(P151&gt;MASTER!$B$4/100,"B",IF(P151&gt;MASTER!$B$5/100,"C","K"))))</f>
        <v>SB</v>
      </c>
    </row>
    <row r="152" customHeight="1" spans="1:18">
      <c r="A152" s="80">
        <f ca="1">INDIRECT(ADDRESS(2+QUOTIENT(ROW()-2,COUNTA('Form Responses 1'!$1:$1)-4),1,,TRUE,"Form Responses 1"))</f>
        <v>45012.5081442593</v>
      </c>
      <c r="B152" s="65" t="str">
        <f ca="1">INDIRECT(ADDRESS(2+QUOTIENT(ROW()-2,COUNTA('Form Responses 1'!$1:$1)-4),2,,TRUE,"Form Responses 1"))</f>
        <v>bobdaulay@gmail.com</v>
      </c>
      <c r="C152" s="65" t="str">
        <f ca="1">INDIRECT(ADDRESS(2+QUOTIENT(ROW()-2,COUNTA('Form Responses 1'!$1:$1)-4),3,,TRUE,"Form Responses 1"))</f>
        <v>Bobby Wijaya Daulay </v>
      </c>
      <c r="D152" s="81">
        <f ca="1">INDIRECT(ADDRESS(2+QUOTIENT(ROW()-2,COUNTA('Form Responses 1'!$1:$1)-4),4,,TRUE,"Form Responses 1"))</f>
        <v>45012</v>
      </c>
      <c r="E152" s="82">
        <f ca="1" t="shared" si="0"/>
        <v>1</v>
      </c>
      <c r="F152" s="65" t="str">
        <f ca="1">IF(ISBLANK(A152)," ",INDIRECT(ADDRESS(1,5+MOD(ROW()-2,COUNTA('Form Responses 1'!$1:$1)-4),,TRUE,"Form Responses 1")))</f>
        <v>Lantai 07 [Toilet Pria / Wanita]</v>
      </c>
      <c r="G152" s="65" t="str">
        <f ca="1">IF(ISBLANK(A152)," ",INDIRECT(ADDRESS(MATCH(A152,'Form Responses 1'!A:A,0),5+MOD(ROW()-2,COUNTA('Form Responses 1'!$1:$1)-4),,TRUE,"Form Responses 1")))</f>
        <v>BAIK</v>
      </c>
      <c r="H152" s="83" t="str">
        <f ca="1" t="shared" si="1"/>
        <v>Lantai 07</v>
      </c>
      <c r="I152" s="83" t="str">
        <f ca="1" t="shared" si="141"/>
        <v>Toilet Pria / Wanita</v>
      </c>
      <c r="J152" s="83" t="str">
        <f ca="1" t="shared" si="2"/>
        <v>CLEANING SERVICE</v>
      </c>
      <c r="K152" s="83">
        <f ca="1" t="array" ref="K152">IFERROR(INDEX(MASTER!B:B,MATCH(G152,MASTER!A:A,0))/100," ")</f>
        <v>0.95</v>
      </c>
      <c r="L152" s="65">
        <f ca="1" t="shared" si="3"/>
        <v>13</v>
      </c>
      <c r="M152" s="65" t="str">
        <f ca="1" t="shared" si="4"/>
        <v>2023 - WEEK 13</v>
      </c>
      <c r="N152" s="65" t="str">
        <f ca="1" t="shared" si="5"/>
        <v>2023 - MONTH 03</v>
      </c>
      <c r="O152" s="83">
        <f ca="1" t="shared" ref="O152:P152" si="163">IFERROR(AVERAGEIF(M:M,M152,$K:$K)," ")</f>
        <v>0.950202702702695</v>
      </c>
      <c r="P152" s="83">
        <f ca="1" t="shared" si="163"/>
        <v>0.950202702702695</v>
      </c>
      <c r="Q152" s="65" t="str">
        <f ca="1">IF(ISBLANK(A152)," ",IF(O152&gt;MASTER!$B$3/100,"SB",IF(O152&gt;MASTER!$B$4/100,"B",IF(O152&gt;MASTER!$B$5/100,"C","K"))))</f>
        <v>SB</v>
      </c>
      <c r="R152" s="65" t="str">
        <f ca="1">IF(ISBLANK(B152)," ",IF(P152&gt;MASTER!$B$3/100,"SB",IF(P152&gt;MASTER!$B$4/100,"B",IF(P152&gt;MASTER!$B$5/100,"C","K"))))</f>
        <v>SB</v>
      </c>
    </row>
    <row r="153" customHeight="1" spans="1:18">
      <c r="A153" s="80">
        <f ca="1">INDIRECT(ADDRESS(2+QUOTIENT(ROW()-2,COUNTA('Form Responses 1'!$1:$1)-4),1,,TRUE,"Form Responses 1"))</f>
        <v>45012.5081442593</v>
      </c>
      <c r="B153" s="65" t="str">
        <f ca="1">INDIRECT(ADDRESS(2+QUOTIENT(ROW()-2,COUNTA('Form Responses 1'!$1:$1)-4),2,,TRUE,"Form Responses 1"))</f>
        <v>bobdaulay@gmail.com</v>
      </c>
      <c r="C153" s="65" t="str">
        <f ca="1">INDIRECT(ADDRESS(2+QUOTIENT(ROW()-2,COUNTA('Form Responses 1'!$1:$1)-4),3,,TRUE,"Form Responses 1"))</f>
        <v>Bobby Wijaya Daulay </v>
      </c>
      <c r="D153" s="81">
        <f ca="1">INDIRECT(ADDRESS(2+QUOTIENT(ROW()-2,COUNTA('Form Responses 1'!$1:$1)-4),4,,TRUE,"Form Responses 1"))</f>
        <v>45012</v>
      </c>
      <c r="E153" s="82">
        <f ca="1" t="shared" si="0"/>
        <v>1</v>
      </c>
      <c r="F153" s="65" t="str">
        <f ca="1">IF(ISBLANK(A153)," ",INDIRECT(ADDRESS(1,5+MOD(ROW()-2,COUNTA('Form Responses 1'!$1:$1)-4),,TRUE,"Form Responses 1")))</f>
        <v>Lantai 06 [Tangga Exit Barat]</v>
      </c>
      <c r="G153" s="65" t="str">
        <f ca="1">IF(ISBLANK(A153)," ",INDIRECT(ADDRESS(MATCH(A153,'Form Responses 1'!A:A,0),5+MOD(ROW()-2,COUNTA('Form Responses 1'!$1:$1)-4),,TRUE,"Form Responses 1")))</f>
        <v>BAIK</v>
      </c>
      <c r="H153" s="83" t="str">
        <f ca="1" t="shared" si="1"/>
        <v>Lantai 06</v>
      </c>
      <c r="I153" s="83" t="str">
        <f ca="1" t="shared" si="141"/>
        <v>Tangga Exit Barat</v>
      </c>
      <c r="J153" s="83" t="str">
        <f ca="1" t="shared" si="2"/>
        <v>CLEANING SERVICE</v>
      </c>
      <c r="K153" s="83">
        <f ca="1" t="array" ref="K153">IFERROR(INDEX(MASTER!B:B,MATCH(G153,MASTER!A:A,0))/100," ")</f>
        <v>0.95</v>
      </c>
      <c r="L153" s="65">
        <f ca="1" t="shared" si="3"/>
        <v>13</v>
      </c>
      <c r="M153" s="65" t="str">
        <f ca="1" t="shared" si="4"/>
        <v>2023 - WEEK 13</v>
      </c>
      <c r="N153" s="65" t="str">
        <f ca="1" t="shared" si="5"/>
        <v>2023 - MONTH 03</v>
      </c>
      <c r="O153" s="83">
        <f ca="1" t="shared" ref="O153:P153" si="164">IFERROR(AVERAGEIF(M:M,M153,$K:$K)," ")</f>
        <v>0.950202702702695</v>
      </c>
      <c r="P153" s="83">
        <f ca="1" t="shared" si="164"/>
        <v>0.950202702702695</v>
      </c>
      <c r="Q153" s="65" t="str">
        <f ca="1">IF(ISBLANK(A153)," ",IF(O153&gt;MASTER!$B$3/100,"SB",IF(O153&gt;MASTER!$B$4/100,"B",IF(O153&gt;MASTER!$B$5/100,"C","K"))))</f>
        <v>SB</v>
      </c>
      <c r="R153" s="65" t="str">
        <f ca="1">IF(ISBLANK(B153)," ",IF(P153&gt;MASTER!$B$3/100,"SB",IF(P153&gt;MASTER!$B$4/100,"B",IF(P153&gt;MASTER!$B$5/100,"C","K"))))</f>
        <v>SB</v>
      </c>
    </row>
    <row r="154" customHeight="1" spans="1:18">
      <c r="A154" s="80">
        <f ca="1">INDIRECT(ADDRESS(2+QUOTIENT(ROW()-2,COUNTA('Form Responses 1'!$1:$1)-4),1,,TRUE,"Form Responses 1"))</f>
        <v>45012.5081442593</v>
      </c>
      <c r="B154" s="65" t="str">
        <f ca="1">INDIRECT(ADDRESS(2+QUOTIENT(ROW()-2,COUNTA('Form Responses 1'!$1:$1)-4),2,,TRUE,"Form Responses 1"))</f>
        <v>bobdaulay@gmail.com</v>
      </c>
      <c r="C154" s="65" t="str">
        <f ca="1">INDIRECT(ADDRESS(2+QUOTIENT(ROW()-2,COUNTA('Form Responses 1'!$1:$1)-4),3,,TRUE,"Form Responses 1"))</f>
        <v>Bobby Wijaya Daulay </v>
      </c>
      <c r="D154" s="81">
        <f ca="1">INDIRECT(ADDRESS(2+QUOTIENT(ROW()-2,COUNTA('Form Responses 1'!$1:$1)-4),4,,TRUE,"Form Responses 1"))</f>
        <v>45012</v>
      </c>
      <c r="E154" s="82">
        <f ca="1" t="shared" si="0"/>
        <v>1</v>
      </c>
      <c r="F154" s="65" t="str">
        <f ca="1">IF(ISBLANK(A154)," ",INDIRECT(ADDRESS(1,5+MOD(ROW()-2,COUNTA('Form Responses 1'!$1:$1)-4),,TRUE,"Form Responses 1")))</f>
        <v>Lantai 06 [ &amp; Timur]</v>
      </c>
      <c r="G154" s="65" t="str">
        <f ca="1">IF(ISBLANK(A154)," ",INDIRECT(ADDRESS(MATCH(A154,'Form Responses 1'!A:A,0),5+MOD(ROW()-2,COUNTA('Form Responses 1'!$1:$1)-4),,TRUE,"Form Responses 1")))</f>
        <v>BAIK</v>
      </c>
      <c r="H154" s="83" t="str">
        <f ca="1" t="shared" si="1"/>
        <v>Lantai 06</v>
      </c>
      <c r="I154" s="83" t="str">
        <f ca="1" t="shared" si="141"/>
        <v> &amp; Timur</v>
      </c>
      <c r="J154" s="83" t="str">
        <f ca="1" t="shared" si="2"/>
        <v>CLEANING SERVICE</v>
      </c>
      <c r="K154" s="83">
        <f ca="1" t="array" ref="K154">IFERROR(INDEX(MASTER!B:B,MATCH(G154,MASTER!A:A,0))/100," ")</f>
        <v>0.95</v>
      </c>
      <c r="L154" s="65">
        <f ca="1" t="shared" si="3"/>
        <v>13</v>
      </c>
      <c r="M154" s="65" t="str">
        <f ca="1" t="shared" si="4"/>
        <v>2023 - WEEK 13</v>
      </c>
      <c r="N154" s="65" t="str">
        <f ca="1" t="shared" si="5"/>
        <v>2023 - MONTH 03</v>
      </c>
      <c r="O154" s="83">
        <f ca="1" t="shared" ref="O154:P154" si="165">IFERROR(AVERAGEIF(M:M,M154,$K:$K)," ")</f>
        <v>0.950202702702695</v>
      </c>
      <c r="P154" s="83">
        <f ca="1" t="shared" si="165"/>
        <v>0.950202702702695</v>
      </c>
      <c r="Q154" s="65" t="str">
        <f ca="1">IF(ISBLANK(A154)," ",IF(O154&gt;MASTER!$B$3/100,"SB",IF(O154&gt;MASTER!$B$4/100,"B",IF(O154&gt;MASTER!$B$5/100,"C","K"))))</f>
        <v>SB</v>
      </c>
      <c r="R154" s="65" t="str">
        <f ca="1">IF(ISBLANK(B154)," ",IF(P154&gt;MASTER!$B$3/100,"SB",IF(P154&gt;MASTER!$B$4/100,"B",IF(P154&gt;MASTER!$B$5/100,"C","K"))))</f>
        <v>SB</v>
      </c>
    </row>
    <row r="155" customHeight="1" spans="1:18">
      <c r="A155" s="80">
        <f ca="1">INDIRECT(ADDRESS(2+QUOTIENT(ROW()-2,COUNTA('Form Responses 1'!$1:$1)-4),1,,TRUE,"Form Responses 1"))</f>
        <v>45012.5081442593</v>
      </c>
      <c r="B155" s="65" t="str">
        <f ca="1">INDIRECT(ADDRESS(2+QUOTIENT(ROW()-2,COUNTA('Form Responses 1'!$1:$1)-4),2,,TRUE,"Form Responses 1"))</f>
        <v>bobdaulay@gmail.com</v>
      </c>
      <c r="C155" s="65" t="str">
        <f ca="1">INDIRECT(ADDRESS(2+QUOTIENT(ROW()-2,COUNTA('Form Responses 1'!$1:$1)-4),3,,TRUE,"Form Responses 1"))</f>
        <v>Bobby Wijaya Daulay </v>
      </c>
      <c r="D155" s="81">
        <f ca="1">INDIRECT(ADDRESS(2+QUOTIENT(ROW()-2,COUNTA('Form Responses 1'!$1:$1)-4),4,,TRUE,"Form Responses 1"))</f>
        <v>45012</v>
      </c>
      <c r="E155" s="82">
        <f ca="1" t="shared" si="0"/>
        <v>1</v>
      </c>
      <c r="F155" s="65" t="str">
        <f ca="1">IF(ISBLANK(A155)," ",INDIRECT(ADDRESS(1,5+MOD(ROW()-2,COUNTA('Form Responses 1'!$1:$1)-4),,TRUE,"Form Responses 1")))</f>
        <v>Lantai 06 [Mushola]</v>
      </c>
      <c r="G155" s="65" t="str">
        <f ca="1">IF(ISBLANK(A155)," ",INDIRECT(ADDRESS(MATCH(A155,'Form Responses 1'!A:A,0),5+MOD(ROW()-2,COUNTA('Form Responses 1'!$1:$1)-4),,TRUE,"Form Responses 1")))</f>
        <v>BAIK</v>
      </c>
      <c r="H155" s="83" t="str">
        <f ca="1" t="shared" si="1"/>
        <v>Lantai 06</v>
      </c>
      <c r="I155" s="83" t="str">
        <f ca="1" t="shared" si="141"/>
        <v>Mushola</v>
      </c>
      <c r="J155" s="83" t="str">
        <f ca="1" t="shared" si="2"/>
        <v>CLEANING SERVICE</v>
      </c>
      <c r="K155" s="83">
        <f ca="1" t="array" ref="K155">IFERROR(INDEX(MASTER!B:B,MATCH(G155,MASTER!A:A,0))/100," ")</f>
        <v>0.95</v>
      </c>
      <c r="L155" s="65">
        <f ca="1" t="shared" si="3"/>
        <v>13</v>
      </c>
      <c r="M155" s="65" t="str">
        <f ca="1" t="shared" si="4"/>
        <v>2023 - WEEK 13</v>
      </c>
      <c r="N155" s="65" t="str">
        <f ca="1" t="shared" si="5"/>
        <v>2023 - MONTH 03</v>
      </c>
      <c r="O155" s="83">
        <f ca="1" t="shared" ref="O155:P155" si="166">IFERROR(AVERAGEIF(M:M,M155,$K:$K)," ")</f>
        <v>0.950202702702695</v>
      </c>
      <c r="P155" s="83">
        <f ca="1" t="shared" si="166"/>
        <v>0.950202702702695</v>
      </c>
      <c r="Q155" s="65" t="str">
        <f ca="1">IF(ISBLANK(A155)," ",IF(O155&gt;MASTER!$B$3/100,"SB",IF(O155&gt;MASTER!$B$4/100,"B",IF(O155&gt;MASTER!$B$5/100,"C","K"))))</f>
        <v>SB</v>
      </c>
      <c r="R155" s="65" t="str">
        <f ca="1">IF(ISBLANK(B155)," ",IF(P155&gt;MASTER!$B$3/100,"SB",IF(P155&gt;MASTER!$B$4/100,"B",IF(P155&gt;MASTER!$B$5/100,"C","K"))))</f>
        <v>SB</v>
      </c>
    </row>
    <row r="156" customHeight="1" spans="1:18">
      <c r="A156" s="80">
        <f ca="1">INDIRECT(ADDRESS(2+QUOTIENT(ROW()-2,COUNTA('Form Responses 1'!$1:$1)-4),1,,TRUE,"Form Responses 1"))</f>
        <v>45012.5081442593</v>
      </c>
      <c r="B156" s="65" t="str">
        <f ca="1">INDIRECT(ADDRESS(2+QUOTIENT(ROW()-2,COUNTA('Form Responses 1'!$1:$1)-4),2,,TRUE,"Form Responses 1"))</f>
        <v>bobdaulay@gmail.com</v>
      </c>
      <c r="C156" s="65" t="str">
        <f ca="1">INDIRECT(ADDRESS(2+QUOTIENT(ROW()-2,COUNTA('Form Responses 1'!$1:$1)-4),3,,TRUE,"Form Responses 1"))</f>
        <v>Bobby Wijaya Daulay </v>
      </c>
      <c r="D156" s="81">
        <f ca="1">INDIRECT(ADDRESS(2+QUOTIENT(ROW()-2,COUNTA('Form Responses 1'!$1:$1)-4),4,,TRUE,"Form Responses 1"))</f>
        <v>45012</v>
      </c>
      <c r="E156" s="82">
        <f ca="1" t="shared" si="0"/>
        <v>1</v>
      </c>
      <c r="F156" s="65" t="str">
        <f ca="1">IF(ISBLANK(A156)," ",INDIRECT(ADDRESS(1,5+MOD(ROW()-2,COUNTA('Form Responses 1'!$1:$1)-4),,TRUE,"Form Responses 1")))</f>
        <v>Lantai 06 [Pantry]</v>
      </c>
      <c r="G156" s="65" t="str">
        <f ca="1">IF(ISBLANK(A156)," ",INDIRECT(ADDRESS(MATCH(A156,'Form Responses 1'!A:A,0),5+MOD(ROW()-2,COUNTA('Form Responses 1'!$1:$1)-4),,TRUE,"Form Responses 1")))</f>
        <v>BAIK</v>
      </c>
      <c r="H156" s="83" t="str">
        <f ca="1" t="shared" si="1"/>
        <v>Lantai 06</v>
      </c>
      <c r="I156" s="83" t="str">
        <f ca="1" t="shared" si="141"/>
        <v>Pantry</v>
      </c>
      <c r="J156" s="83" t="str">
        <f ca="1" t="shared" si="2"/>
        <v>CLEANING SERVICE</v>
      </c>
      <c r="K156" s="83">
        <f ca="1" t="array" ref="K156">IFERROR(INDEX(MASTER!B:B,MATCH(G156,MASTER!A:A,0))/100," ")</f>
        <v>0.95</v>
      </c>
      <c r="L156" s="65">
        <f ca="1" t="shared" si="3"/>
        <v>13</v>
      </c>
      <c r="M156" s="65" t="str">
        <f ca="1" t="shared" si="4"/>
        <v>2023 - WEEK 13</v>
      </c>
      <c r="N156" s="65" t="str">
        <f ca="1" t="shared" si="5"/>
        <v>2023 - MONTH 03</v>
      </c>
      <c r="O156" s="83">
        <f ca="1" t="shared" ref="O156:P156" si="167">IFERROR(AVERAGEIF(M:M,M156,$K:$K)," ")</f>
        <v>0.950202702702695</v>
      </c>
      <c r="P156" s="83">
        <f ca="1" t="shared" si="167"/>
        <v>0.950202702702695</v>
      </c>
      <c r="Q156" s="65" t="str">
        <f ca="1">IF(ISBLANK(A156)," ",IF(O156&gt;MASTER!$B$3/100,"SB",IF(O156&gt;MASTER!$B$4/100,"B",IF(O156&gt;MASTER!$B$5/100,"C","K"))))</f>
        <v>SB</v>
      </c>
      <c r="R156" s="65" t="str">
        <f ca="1">IF(ISBLANK(B156)," ",IF(P156&gt;MASTER!$B$3/100,"SB",IF(P156&gt;MASTER!$B$4/100,"B",IF(P156&gt;MASTER!$B$5/100,"C","K"))))</f>
        <v>SB</v>
      </c>
    </row>
    <row r="157" customHeight="1" spans="1:18">
      <c r="A157" s="80">
        <f ca="1">INDIRECT(ADDRESS(2+QUOTIENT(ROW()-2,COUNTA('Form Responses 1'!$1:$1)-4),1,,TRUE,"Form Responses 1"))</f>
        <v>45012.5081442593</v>
      </c>
      <c r="B157" s="65" t="str">
        <f ca="1">INDIRECT(ADDRESS(2+QUOTIENT(ROW()-2,COUNTA('Form Responses 1'!$1:$1)-4),2,,TRUE,"Form Responses 1"))</f>
        <v>bobdaulay@gmail.com</v>
      </c>
      <c r="C157" s="65" t="str">
        <f ca="1">INDIRECT(ADDRESS(2+QUOTIENT(ROW()-2,COUNTA('Form Responses 1'!$1:$1)-4),3,,TRUE,"Form Responses 1"))</f>
        <v>Bobby Wijaya Daulay </v>
      </c>
      <c r="D157" s="81">
        <f ca="1">INDIRECT(ADDRESS(2+QUOTIENT(ROW()-2,COUNTA('Form Responses 1'!$1:$1)-4),4,,TRUE,"Form Responses 1"))</f>
        <v>45012</v>
      </c>
      <c r="E157" s="82">
        <f ca="1" t="shared" si="0"/>
        <v>1</v>
      </c>
      <c r="F157" s="65" t="str">
        <f ca="1">IF(ISBLANK(A157)," ",INDIRECT(ADDRESS(1,5+MOD(ROW()-2,COUNTA('Form Responses 1'!$1:$1)-4),,TRUE,"Form Responses 1")))</f>
        <v>Lantai 06 [Ruang Rapat 1-2-3]</v>
      </c>
      <c r="G157" s="65" t="str">
        <f ca="1">IF(ISBLANK(A157)," ",INDIRECT(ADDRESS(MATCH(A157,'Form Responses 1'!A:A,0),5+MOD(ROW()-2,COUNTA('Form Responses 1'!$1:$1)-4),,TRUE,"Form Responses 1")))</f>
        <v>BAIK</v>
      </c>
      <c r="H157" s="83" t="str">
        <f ca="1" t="shared" si="1"/>
        <v>Lantai 06</v>
      </c>
      <c r="I157" s="83" t="str">
        <f ca="1" t="shared" si="141"/>
        <v>Ruang Rapat 1-2-3</v>
      </c>
      <c r="J157" s="83" t="str">
        <f ca="1" t="shared" si="2"/>
        <v>CLEANING SERVICE</v>
      </c>
      <c r="K157" s="83">
        <f ca="1" t="array" ref="K157">IFERROR(INDEX(MASTER!B:B,MATCH(G157,MASTER!A:A,0))/100," ")</f>
        <v>0.95</v>
      </c>
      <c r="L157" s="65">
        <f ca="1" t="shared" si="3"/>
        <v>13</v>
      </c>
      <c r="M157" s="65" t="str">
        <f ca="1" t="shared" si="4"/>
        <v>2023 - WEEK 13</v>
      </c>
      <c r="N157" s="65" t="str">
        <f ca="1" t="shared" si="5"/>
        <v>2023 - MONTH 03</v>
      </c>
      <c r="O157" s="83">
        <f ca="1" t="shared" ref="O157:P157" si="168">IFERROR(AVERAGEIF(M:M,M157,$K:$K)," ")</f>
        <v>0.950202702702695</v>
      </c>
      <c r="P157" s="83">
        <f ca="1" t="shared" si="168"/>
        <v>0.950202702702695</v>
      </c>
      <c r="Q157" s="65" t="str">
        <f ca="1">IF(ISBLANK(A157)," ",IF(O157&gt;MASTER!$B$3/100,"SB",IF(O157&gt;MASTER!$B$4/100,"B",IF(O157&gt;MASTER!$B$5/100,"C","K"))))</f>
        <v>SB</v>
      </c>
      <c r="R157" s="65" t="str">
        <f ca="1">IF(ISBLANK(B157)," ",IF(P157&gt;MASTER!$B$3/100,"SB",IF(P157&gt;MASTER!$B$4/100,"B",IF(P157&gt;MASTER!$B$5/100,"C","K"))))</f>
        <v>SB</v>
      </c>
    </row>
    <row r="158" customHeight="1" spans="1:18">
      <c r="A158" s="80">
        <f ca="1">INDIRECT(ADDRESS(2+QUOTIENT(ROW()-2,COUNTA('Form Responses 1'!$1:$1)-4),1,,TRUE,"Form Responses 1"))</f>
        <v>45012.5081442593</v>
      </c>
      <c r="B158" s="65" t="str">
        <f ca="1">INDIRECT(ADDRESS(2+QUOTIENT(ROW()-2,COUNTA('Form Responses 1'!$1:$1)-4),2,,TRUE,"Form Responses 1"))</f>
        <v>bobdaulay@gmail.com</v>
      </c>
      <c r="C158" s="65" t="str">
        <f ca="1">INDIRECT(ADDRESS(2+QUOTIENT(ROW()-2,COUNTA('Form Responses 1'!$1:$1)-4),3,,TRUE,"Form Responses 1"))</f>
        <v>Bobby Wijaya Daulay </v>
      </c>
      <c r="D158" s="81">
        <f ca="1">INDIRECT(ADDRESS(2+QUOTIENT(ROW()-2,COUNTA('Form Responses 1'!$1:$1)-4),4,,TRUE,"Form Responses 1"))</f>
        <v>45012</v>
      </c>
      <c r="E158" s="82">
        <f ca="1" t="shared" si="0"/>
        <v>1</v>
      </c>
      <c r="F158" s="65" t="str">
        <f ca="1">IF(ISBLANK(A158)," ",INDIRECT(ADDRESS(1,5+MOD(ROW()-2,COUNTA('Form Responses 1'!$1:$1)-4),,TRUE,"Form Responses 1")))</f>
        <v>Lantai 06 [Ruang Kerja]</v>
      </c>
      <c r="G158" s="65" t="str">
        <f ca="1">IF(ISBLANK(A158)," ",INDIRECT(ADDRESS(MATCH(A158,'Form Responses 1'!A:A,0),5+MOD(ROW()-2,COUNTA('Form Responses 1'!$1:$1)-4),,TRUE,"Form Responses 1")))</f>
        <v>BAIK</v>
      </c>
      <c r="H158" s="83" t="str">
        <f ca="1" t="shared" si="1"/>
        <v>Lantai 06</v>
      </c>
      <c r="I158" s="83" t="str">
        <f ca="1" t="shared" si="141"/>
        <v>Ruang Kerja</v>
      </c>
      <c r="J158" s="83" t="str">
        <f ca="1" t="shared" si="2"/>
        <v>CLEANING SERVICE</v>
      </c>
      <c r="K158" s="83">
        <f ca="1" t="array" ref="K158">IFERROR(INDEX(MASTER!B:B,MATCH(G158,MASTER!A:A,0))/100," ")</f>
        <v>0.95</v>
      </c>
      <c r="L158" s="65">
        <f ca="1" t="shared" si="3"/>
        <v>13</v>
      </c>
      <c r="M158" s="65" t="str">
        <f ca="1" t="shared" si="4"/>
        <v>2023 - WEEK 13</v>
      </c>
      <c r="N158" s="65" t="str">
        <f ca="1" t="shared" si="5"/>
        <v>2023 - MONTH 03</v>
      </c>
      <c r="O158" s="83">
        <f ca="1" t="shared" ref="O158:P158" si="169">IFERROR(AVERAGEIF(M:M,M158,$K:$K)," ")</f>
        <v>0.950202702702695</v>
      </c>
      <c r="P158" s="83">
        <f ca="1" t="shared" si="169"/>
        <v>0.950202702702695</v>
      </c>
      <c r="Q158" s="65" t="str">
        <f ca="1">IF(ISBLANK(A158)," ",IF(O158&gt;MASTER!$B$3/100,"SB",IF(O158&gt;MASTER!$B$4/100,"B",IF(O158&gt;MASTER!$B$5/100,"C","K"))))</f>
        <v>SB</v>
      </c>
      <c r="R158" s="65" t="str">
        <f ca="1">IF(ISBLANK(B158)," ",IF(P158&gt;MASTER!$B$3/100,"SB",IF(P158&gt;MASTER!$B$4/100,"B",IF(P158&gt;MASTER!$B$5/100,"C","K"))))</f>
        <v>SB</v>
      </c>
    </row>
    <row r="159" customHeight="1" spans="1:18">
      <c r="A159" s="80">
        <f ca="1">INDIRECT(ADDRESS(2+QUOTIENT(ROW()-2,COUNTA('Form Responses 1'!$1:$1)-4),1,,TRUE,"Form Responses 1"))</f>
        <v>45012.5081442593</v>
      </c>
      <c r="B159" s="65" t="str">
        <f ca="1">INDIRECT(ADDRESS(2+QUOTIENT(ROW()-2,COUNTA('Form Responses 1'!$1:$1)-4),2,,TRUE,"Form Responses 1"))</f>
        <v>bobdaulay@gmail.com</v>
      </c>
      <c r="C159" s="65" t="str">
        <f ca="1">INDIRECT(ADDRESS(2+QUOTIENT(ROW()-2,COUNTA('Form Responses 1'!$1:$1)-4),3,,TRUE,"Form Responses 1"))</f>
        <v>Bobby Wijaya Daulay </v>
      </c>
      <c r="D159" s="81">
        <f ca="1">INDIRECT(ADDRESS(2+QUOTIENT(ROW()-2,COUNTA('Form Responses 1'!$1:$1)-4),4,,TRUE,"Form Responses 1"))</f>
        <v>45012</v>
      </c>
      <c r="E159" s="82">
        <f ca="1" t="shared" si="0"/>
        <v>1</v>
      </c>
      <c r="F159" s="65" t="str">
        <f ca="1">IF(ISBLANK(A159)," ",INDIRECT(ADDRESS(1,5+MOD(ROW()-2,COUNTA('Form Responses 1'!$1:$1)-4),,TRUE,"Form Responses 1")))</f>
        <v>Lantai 06 [Koridor]</v>
      </c>
      <c r="G159" s="65" t="str">
        <f ca="1">IF(ISBLANK(A159)," ",INDIRECT(ADDRESS(MATCH(A159,'Form Responses 1'!A:A,0),5+MOD(ROW()-2,COUNTA('Form Responses 1'!$1:$1)-4),,TRUE,"Form Responses 1")))</f>
        <v>BAIK</v>
      </c>
      <c r="H159" s="83" t="str">
        <f ca="1" t="shared" si="1"/>
        <v>Lantai 06</v>
      </c>
      <c r="I159" s="83" t="str">
        <f ca="1" t="shared" si="141"/>
        <v>Koridor</v>
      </c>
      <c r="J159" s="83" t="str">
        <f ca="1" t="shared" si="2"/>
        <v>CLEANING SERVICE</v>
      </c>
      <c r="K159" s="83">
        <f ca="1" t="array" ref="K159">IFERROR(INDEX(MASTER!B:B,MATCH(G159,MASTER!A:A,0))/100," ")</f>
        <v>0.95</v>
      </c>
      <c r="L159" s="65">
        <f ca="1" t="shared" si="3"/>
        <v>13</v>
      </c>
      <c r="M159" s="65" t="str">
        <f ca="1" t="shared" si="4"/>
        <v>2023 - WEEK 13</v>
      </c>
      <c r="N159" s="65" t="str">
        <f ca="1" t="shared" si="5"/>
        <v>2023 - MONTH 03</v>
      </c>
      <c r="O159" s="83">
        <f ca="1" t="shared" ref="O159:P159" si="170">IFERROR(AVERAGEIF(M:M,M159,$K:$K)," ")</f>
        <v>0.950202702702695</v>
      </c>
      <c r="P159" s="83">
        <f ca="1" t="shared" si="170"/>
        <v>0.950202702702695</v>
      </c>
      <c r="Q159" s="65" t="str">
        <f ca="1">IF(ISBLANK(A159)," ",IF(O159&gt;MASTER!$B$3/100,"SB",IF(O159&gt;MASTER!$B$4/100,"B",IF(O159&gt;MASTER!$B$5/100,"C","K"))))</f>
        <v>SB</v>
      </c>
      <c r="R159" s="65" t="str">
        <f ca="1">IF(ISBLANK(B159)," ",IF(P159&gt;MASTER!$B$3/100,"SB",IF(P159&gt;MASTER!$B$4/100,"B",IF(P159&gt;MASTER!$B$5/100,"C","K"))))</f>
        <v>SB</v>
      </c>
    </row>
    <row r="160" customHeight="1" spans="1:18">
      <c r="A160" s="80">
        <f ca="1">INDIRECT(ADDRESS(2+QUOTIENT(ROW()-2,COUNTA('Form Responses 1'!$1:$1)-4),1,,TRUE,"Form Responses 1"))</f>
        <v>45012.5081442593</v>
      </c>
      <c r="B160" s="65" t="str">
        <f ca="1">INDIRECT(ADDRESS(2+QUOTIENT(ROW()-2,COUNTA('Form Responses 1'!$1:$1)-4),2,,TRUE,"Form Responses 1"))</f>
        <v>bobdaulay@gmail.com</v>
      </c>
      <c r="C160" s="65" t="str">
        <f ca="1">INDIRECT(ADDRESS(2+QUOTIENT(ROW()-2,COUNTA('Form Responses 1'!$1:$1)-4),3,,TRUE,"Form Responses 1"))</f>
        <v>Bobby Wijaya Daulay </v>
      </c>
      <c r="D160" s="81">
        <f ca="1">INDIRECT(ADDRESS(2+QUOTIENT(ROW()-2,COUNTA('Form Responses 1'!$1:$1)-4),4,,TRUE,"Form Responses 1"))</f>
        <v>45012</v>
      </c>
      <c r="E160" s="82">
        <f ca="1" t="shared" si="0"/>
        <v>1</v>
      </c>
      <c r="F160" s="65" t="str">
        <f ca="1">IF(ISBLANK(A160)," ",INDIRECT(ADDRESS(1,5+MOD(ROW()-2,COUNTA('Form Responses 1'!$1:$1)-4),,TRUE,"Form Responses 1")))</f>
        <v>Lantai 06 [Toilet Pria / Wanita]</v>
      </c>
      <c r="G160" s="65" t="str">
        <f ca="1">IF(ISBLANK(A160)," ",INDIRECT(ADDRESS(MATCH(A160,'Form Responses 1'!A:A,0),5+MOD(ROW()-2,COUNTA('Form Responses 1'!$1:$1)-4),,TRUE,"Form Responses 1")))</f>
        <v>BAIK</v>
      </c>
      <c r="H160" s="83" t="str">
        <f ca="1" t="shared" si="1"/>
        <v>Lantai 06</v>
      </c>
      <c r="I160" s="83" t="str">
        <f ca="1" t="shared" si="141"/>
        <v>Toilet Pria / Wanita</v>
      </c>
      <c r="J160" s="83" t="str">
        <f ca="1" t="shared" si="2"/>
        <v>CLEANING SERVICE</v>
      </c>
      <c r="K160" s="83">
        <f ca="1" t="array" ref="K160">IFERROR(INDEX(MASTER!B:B,MATCH(G160,MASTER!A:A,0))/100," ")</f>
        <v>0.95</v>
      </c>
      <c r="L160" s="65">
        <f ca="1" t="shared" si="3"/>
        <v>13</v>
      </c>
      <c r="M160" s="65" t="str">
        <f ca="1" t="shared" si="4"/>
        <v>2023 - WEEK 13</v>
      </c>
      <c r="N160" s="65" t="str">
        <f ca="1" t="shared" si="5"/>
        <v>2023 - MONTH 03</v>
      </c>
      <c r="O160" s="83">
        <f ca="1" t="shared" ref="O160:P160" si="171">IFERROR(AVERAGEIF(M:M,M160,$K:$K)," ")</f>
        <v>0.950202702702695</v>
      </c>
      <c r="P160" s="83">
        <f ca="1" t="shared" si="171"/>
        <v>0.950202702702695</v>
      </c>
      <c r="Q160" s="65" t="str">
        <f ca="1">IF(ISBLANK(A160)," ",IF(O160&gt;MASTER!$B$3/100,"SB",IF(O160&gt;MASTER!$B$4/100,"B",IF(O160&gt;MASTER!$B$5/100,"C","K"))))</f>
        <v>SB</v>
      </c>
      <c r="R160" s="65" t="str">
        <f ca="1">IF(ISBLANK(B160)," ",IF(P160&gt;MASTER!$B$3/100,"SB",IF(P160&gt;MASTER!$B$4/100,"B",IF(P160&gt;MASTER!$B$5/100,"C","K"))))</f>
        <v>SB</v>
      </c>
    </row>
    <row r="161" customHeight="1" spans="1:18">
      <c r="A161" s="80">
        <f ca="1">INDIRECT(ADDRESS(2+QUOTIENT(ROW()-2,COUNTA('Form Responses 1'!$1:$1)-4),1,,TRUE,"Form Responses 1"))</f>
        <v>45012.5081442593</v>
      </c>
      <c r="B161" s="65" t="str">
        <f ca="1">INDIRECT(ADDRESS(2+QUOTIENT(ROW()-2,COUNTA('Form Responses 1'!$1:$1)-4),2,,TRUE,"Form Responses 1"))</f>
        <v>bobdaulay@gmail.com</v>
      </c>
      <c r="C161" s="65" t="str">
        <f ca="1">INDIRECT(ADDRESS(2+QUOTIENT(ROW()-2,COUNTA('Form Responses 1'!$1:$1)-4),3,,TRUE,"Form Responses 1"))</f>
        <v>Bobby Wijaya Daulay </v>
      </c>
      <c r="D161" s="81">
        <f ca="1">INDIRECT(ADDRESS(2+QUOTIENT(ROW()-2,COUNTA('Form Responses 1'!$1:$1)-4),4,,TRUE,"Form Responses 1"))</f>
        <v>45012</v>
      </c>
      <c r="E161" s="82">
        <f ca="1" t="shared" si="0"/>
        <v>1</v>
      </c>
      <c r="F161" s="65" t="str">
        <f ca="1">IF(ISBLANK(A161)," ",INDIRECT(ADDRESS(1,5+MOD(ROW()-2,COUNTA('Form Responses 1'!$1:$1)-4),,TRUE,"Form Responses 1")))</f>
        <v>Lantai 05 [Tangga Exit Barat]</v>
      </c>
      <c r="G161" s="65" t="str">
        <f ca="1">IF(ISBLANK(A161)," ",INDIRECT(ADDRESS(MATCH(A161,'Form Responses 1'!A:A,0),5+MOD(ROW()-2,COUNTA('Form Responses 1'!$1:$1)-4),,TRUE,"Form Responses 1")))</f>
        <v>BAIK</v>
      </c>
      <c r="H161" s="83" t="str">
        <f ca="1" t="shared" si="1"/>
        <v>Lantai 05</v>
      </c>
      <c r="I161" s="83" t="str">
        <f ca="1" t="shared" si="141"/>
        <v>Tangga Exit Barat</v>
      </c>
      <c r="J161" s="83" t="str">
        <f ca="1" t="shared" si="2"/>
        <v>CLEANING SERVICE</v>
      </c>
      <c r="K161" s="83">
        <f ca="1" t="array" ref="K161">IFERROR(INDEX(MASTER!B:B,MATCH(G161,MASTER!A:A,0))/100," ")</f>
        <v>0.95</v>
      </c>
      <c r="L161" s="65">
        <f ca="1" t="shared" si="3"/>
        <v>13</v>
      </c>
      <c r="M161" s="65" t="str">
        <f ca="1" t="shared" si="4"/>
        <v>2023 - WEEK 13</v>
      </c>
      <c r="N161" s="65" t="str">
        <f ca="1" t="shared" si="5"/>
        <v>2023 - MONTH 03</v>
      </c>
      <c r="O161" s="83">
        <f ca="1" t="shared" ref="O161:P161" si="172">IFERROR(AVERAGEIF(M:M,M161,$K:$K)," ")</f>
        <v>0.950202702702695</v>
      </c>
      <c r="P161" s="83">
        <f ca="1" t="shared" si="172"/>
        <v>0.950202702702695</v>
      </c>
      <c r="Q161" s="65" t="str">
        <f ca="1">IF(ISBLANK(A161)," ",IF(O161&gt;MASTER!$B$3/100,"SB",IF(O161&gt;MASTER!$B$4/100,"B",IF(O161&gt;MASTER!$B$5/100,"C","K"))))</f>
        <v>SB</v>
      </c>
      <c r="R161" s="65" t="str">
        <f ca="1">IF(ISBLANK(B161)," ",IF(P161&gt;MASTER!$B$3/100,"SB",IF(P161&gt;MASTER!$B$4/100,"B",IF(P161&gt;MASTER!$B$5/100,"C","K"))))</f>
        <v>SB</v>
      </c>
    </row>
    <row r="162" customHeight="1" spans="1:18">
      <c r="A162" s="80">
        <f ca="1">INDIRECT(ADDRESS(2+QUOTIENT(ROW()-2,COUNTA('Form Responses 1'!$1:$1)-4),1,,TRUE,"Form Responses 1"))</f>
        <v>45012.5081442593</v>
      </c>
      <c r="B162" s="65" t="str">
        <f ca="1">INDIRECT(ADDRESS(2+QUOTIENT(ROW()-2,COUNTA('Form Responses 1'!$1:$1)-4),2,,TRUE,"Form Responses 1"))</f>
        <v>bobdaulay@gmail.com</v>
      </c>
      <c r="C162" s="65" t="str">
        <f ca="1">INDIRECT(ADDRESS(2+QUOTIENT(ROW()-2,COUNTA('Form Responses 1'!$1:$1)-4),3,,TRUE,"Form Responses 1"))</f>
        <v>Bobby Wijaya Daulay </v>
      </c>
      <c r="D162" s="81">
        <f ca="1">INDIRECT(ADDRESS(2+QUOTIENT(ROW()-2,COUNTA('Form Responses 1'!$1:$1)-4),4,,TRUE,"Form Responses 1"))</f>
        <v>45012</v>
      </c>
      <c r="E162" s="82">
        <f ca="1" t="shared" si="0"/>
        <v>1</v>
      </c>
      <c r="F162" s="65" t="str">
        <f ca="1">IF(ISBLANK(A162)," ",INDIRECT(ADDRESS(1,5+MOD(ROW()-2,COUNTA('Form Responses 1'!$1:$1)-4),,TRUE,"Form Responses 1")))</f>
        <v>Lantai 05 [ &amp; Timur]</v>
      </c>
      <c r="G162" s="65" t="str">
        <f ca="1">IF(ISBLANK(A162)," ",INDIRECT(ADDRESS(MATCH(A162,'Form Responses 1'!A:A,0),5+MOD(ROW()-2,COUNTA('Form Responses 1'!$1:$1)-4),,TRUE,"Form Responses 1")))</f>
        <v>BAIK</v>
      </c>
      <c r="H162" s="83" t="str">
        <f ca="1" t="shared" si="1"/>
        <v>Lantai 05</v>
      </c>
      <c r="I162" s="83" t="str">
        <f ca="1" t="shared" si="141"/>
        <v> &amp; Timur</v>
      </c>
      <c r="J162" s="83" t="str">
        <f ca="1" t="shared" si="2"/>
        <v>CLEANING SERVICE</v>
      </c>
      <c r="K162" s="83">
        <f ca="1" t="array" ref="K162">IFERROR(INDEX(MASTER!B:B,MATCH(G162,MASTER!A:A,0))/100," ")</f>
        <v>0.95</v>
      </c>
      <c r="L162" s="65">
        <f ca="1" t="shared" si="3"/>
        <v>13</v>
      </c>
      <c r="M162" s="65" t="str">
        <f ca="1" t="shared" si="4"/>
        <v>2023 - WEEK 13</v>
      </c>
      <c r="N162" s="65" t="str">
        <f ca="1" t="shared" si="5"/>
        <v>2023 - MONTH 03</v>
      </c>
      <c r="O162" s="83">
        <f ca="1" t="shared" ref="O162:P162" si="173">IFERROR(AVERAGEIF(M:M,M162,$K:$K)," ")</f>
        <v>0.950202702702695</v>
      </c>
      <c r="P162" s="83">
        <f ca="1" t="shared" si="173"/>
        <v>0.950202702702695</v>
      </c>
      <c r="Q162" s="65" t="str">
        <f ca="1">IF(ISBLANK(A162)," ",IF(O162&gt;MASTER!$B$3/100,"SB",IF(O162&gt;MASTER!$B$4/100,"B",IF(O162&gt;MASTER!$B$5/100,"C","K"))))</f>
        <v>SB</v>
      </c>
      <c r="R162" s="65" t="str">
        <f ca="1">IF(ISBLANK(B162)," ",IF(P162&gt;MASTER!$B$3/100,"SB",IF(P162&gt;MASTER!$B$4/100,"B",IF(P162&gt;MASTER!$B$5/100,"C","K"))))</f>
        <v>SB</v>
      </c>
    </row>
    <row r="163" customHeight="1" spans="1:18">
      <c r="A163" s="80">
        <f ca="1">INDIRECT(ADDRESS(2+QUOTIENT(ROW()-2,COUNTA('Form Responses 1'!$1:$1)-4),1,,TRUE,"Form Responses 1"))</f>
        <v>45012.5081442593</v>
      </c>
      <c r="B163" s="65" t="str">
        <f ca="1">INDIRECT(ADDRESS(2+QUOTIENT(ROW()-2,COUNTA('Form Responses 1'!$1:$1)-4),2,,TRUE,"Form Responses 1"))</f>
        <v>bobdaulay@gmail.com</v>
      </c>
      <c r="C163" s="65" t="str">
        <f ca="1">INDIRECT(ADDRESS(2+QUOTIENT(ROW()-2,COUNTA('Form Responses 1'!$1:$1)-4),3,,TRUE,"Form Responses 1"))</f>
        <v>Bobby Wijaya Daulay </v>
      </c>
      <c r="D163" s="81">
        <f ca="1">INDIRECT(ADDRESS(2+QUOTIENT(ROW()-2,COUNTA('Form Responses 1'!$1:$1)-4),4,,TRUE,"Form Responses 1"))</f>
        <v>45012</v>
      </c>
      <c r="E163" s="82">
        <f ca="1" t="shared" si="0"/>
        <v>1</v>
      </c>
      <c r="F163" s="65" t="str">
        <f ca="1">IF(ISBLANK(A163)," ",INDIRECT(ADDRESS(1,5+MOD(ROW()-2,COUNTA('Form Responses 1'!$1:$1)-4),,TRUE,"Form Responses 1")))</f>
        <v>Lantai 05 [Mushola]</v>
      </c>
      <c r="G163" s="65" t="str">
        <f ca="1">IF(ISBLANK(A163)," ",INDIRECT(ADDRESS(MATCH(A163,'Form Responses 1'!A:A,0),5+MOD(ROW()-2,COUNTA('Form Responses 1'!$1:$1)-4),,TRUE,"Form Responses 1")))</f>
        <v>BAIK</v>
      </c>
      <c r="H163" s="83" t="str">
        <f ca="1" t="shared" si="1"/>
        <v>Lantai 05</v>
      </c>
      <c r="I163" s="83" t="str">
        <f ca="1" t="shared" si="141"/>
        <v>Mushola</v>
      </c>
      <c r="J163" s="83" t="str">
        <f ca="1" t="shared" si="2"/>
        <v>CLEANING SERVICE</v>
      </c>
      <c r="K163" s="83">
        <f ca="1" t="array" ref="K163">IFERROR(INDEX(MASTER!B:B,MATCH(G163,MASTER!A:A,0))/100," ")</f>
        <v>0.95</v>
      </c>
      <c r="L163" s="65">
        <f ca="1" t="shared" si="3"/>
        <v>13</v>
      </c>
      <c r="M163" s="65" t="str">
        <f ca="1" t="shared" si="4"/>
        <v>2023 - WEEK 13</v>
      </c>
      <c r="N163" s="65" t="str">
        <f ca="1" t="shared" si="5"/>
        <v>2023 - MONTH 03</v>
      </c>
      <c r="O163" s="83">
        <f ca="1" t="shared" ref="O163:P163" si="174">IFERROR(AVERAGEIF(M:M,M163,$K:$K)," ")</f>
        <v>0.950202702702695</v>
      </c>
      <c r="P163" s="83">
        <f ca="1" t="shared" si="174"/>
        <v>0.950202702702695</v>
      </c>
      <c r="Q163" s="65" t="str">
        <f ca="1">IF(ISBLANK(A163)," ",IF(O163&gt;MASTER!$B$3/100,"SB",IF(O163&gt;MASTER!$B$4/100,"B",IF(O163&gt;MASTER!$B$5/100,"C","K"))))</f>
        <v>SB</v>
      </c>
      <c r="R163" s="65" t="str">
        <f ca="1">IF(ISBLANK(B163)," ",IF(P163&gt;MASTER!$B$3/100,"SB",IF(P163&gt;MASTER!$B$4/100,"B",IF(P163&gt;MASTER!$B$5/100,"C","K"))))</f>
        <v>SB</v>
      </c>
    </row>
    <row r="164" customHeight="1" spans="1:18">
      <c r="A164" s="80">
        <f ca="1">INDIRECT(ADDRESS(2+QUOTIENT(ROW()-2,COUNTA('Form Responses 1'!$1:$1)-4),1,,TRUE,"Form Responses 1"))</f>
        <v>45012.5081442593</v>
      </c>
      <c r="B164" s="65" t="str">
        <f ca="1">INDIRECT(ADDRESS(2+QUOTIENT(ROW()-2,COUNTA('Form Responses 1'!$1:$1)-4),2,,TRUE,"Form Responses 1"))</f>
        <v>bobdaulay@gmail.com</v>
      </c>
      <c r="C164" s="65" t="str">
        <f ca="1">INDIRECT(ADDRESS(2+QUOTIENT(ROW()-2,COUNTA('Form Responses 1'!$1:$1)-4),3,,TRUE,"Form Responses 1"))</f>
        <v>Bobby Wijaya Daulay </v>
      </c>
      <c r="D164" s="81">
        <f ca="1">INDIRECT(ADDRESS(2+QUOTIENT(ROW()-2,COUNTA('Form Responses 1'!$1:$1)-4),4,,TRUE,"Form Responses 1"))</f>
        <v>45012</v>
      </c>
      <c r="E164" s="82">
        <f ca="1" t="shared" si="0"/>
        <v>1</v>
      </c>
      <c r="F164" s="65" t="str">
        <f ca="1">IF(ISBLANK(A164)," ",INDIRECT(ADDRESS(1,5+MOD(ROW()-2,COUNTA('Form Responses 1'!$1:$1)-4),,TRUE,"Form Responses 1")))</f>
        <v>Lantai 05 [Pantry]</v>
      </c>
      <c r="G164" s="65" t="str">
        <f ca="1">IF(ISBLANK(A164)," ",INDIRECT(ADDRESS(MATCH(A164,'Form Responses 1'!A:A,0),5+MOD(ROW()-2,COUNTA('Form Responses 1'!$1:$1)-4),,TRUE,"Form Responses 1")))</f>
        <v>BAIK</v>
      </c>
      <c r="H164" s="83" t="str">
        <f ca="1" t="shared" si="1"/>
        <v>Lantai 05</v>
      </c>
      <c r="I164" s="83" t="str">
        <f ca="1" t="shared" si="141"/>
        <v>Pantry</v>
      </c>
      <c r="J164" s="83" t="str">
        <f ca="1" t="shared" si="2"/>
        <v>CLEANING SERVICE</v>
      </c>
      <c r="K164" s="83">
        <f ca="1" t="array" ref="K164">IFERROR(INDEX(MASTER!B:B,MATCH(G164,MASTER!A:A,0))/100," ")</f>
        <v>0.95</v>
      </c>
      <c r="L164" s="65">
        <f ca="1" t="shared" si="3"/>
        <v>13</v>
      </c>
      <c r="M164" s="65" t="str">
        <f ca="1" t="shared" si="4"/>
        <v>2023 - WEEK 13</v>
      </c>
      <c r="N164" s="65" t="str">
        <f ca="1" t="shared" si="5"/>
        <v>2023 - MONTH 03</v>
      </c>
      <c r="O164" s="83">
        <f ca="1" t="shared" ref="O164:P164" si="175">IFERROR(AVERAGEIF(M:M,M164,$K:$K)," ")</f>
        <v>0.950202702702695</v>
      </c>
      <c r="P164" s="83">
        <f ca="1" t="shared" si="175"/>
        <v>0.950202702702695</v>
      </c>
      <c r="Q164" s="65" t="str">
        <f ca="1">IF(ISBLANK(A164)," ",IF(O164&gt;MASTER!$B$3/100,"SB",IF(O164&gt;MASTER!$B$4/100,"B",IF(O164&gt;MASTER!$B$5/100,"C","K"))))</f>
        <v>SB</v>
      </c>
      <c r="R164" s="65" t="str">
        <f ca="1">IF(ISBLANK(B164)," ",IF(P164&gt;MASTER!$B$3/100,"SB",IF(P164&gt;MASTER!$B$4/100,"B",IF(P164&gt;MASTER!$B$5/100,"C","K"))))</f>
        <v>SB</v>
      </c>
    </row>
    <row r="165" customHeight="1" spans="1:18">
      <c r="A165" s="80">
        <f ca="1">INDIRECT(ADDRESS(2+QUOTIENT(ROW()-2,COUNTA('Form Responses 1'!$1:$1)-4),1,,TRUE,"Form Responses 1"))</f>
        <v>45012.5081442593</v>
      </c>
      <c r="B165" s="65" t="str">
        <f ca="1">INDIRECT(ADDRESS(2+QUOTIENT(ROW()-2,COUNTA('Form Responses 1'!$1:$1)-4),2,,TRUE,"Form Responses 1"))</f>
        <v>bobdaulay@gmail.com</v>
      </c>
      <c r="C165" s="65" t="str">
        <f ca="1">INDIRECT(ADDRESS(2+QUOTIENT(ROW()-2,COUNTA('Form Responses 1'!$1:$1)-4),3,,TRUE,"Form Responses 1"))</f>
        <v>Bobby Wijaya Daulay </v>
      </c>
      <c r="D165" s="81">
        <f ca="1">INDIRECT(ADDRESS(2+QUOTIENT(ROW()-2,COUNTA('Form Responses 1'!$1:$1)-4),4,,TRUE,"Form Responses 1"))</f>
        <v>45012</v>
      </c>
      <c r="E165" s="82">
        <f ca="1" t="shared" si="0"/>
        <v>1</v>
      </c>
      <c r="F165" s="65" t="str">
        <f ca="1">IF(ISBLANK(A165)," ",INDIRECT(ADDRESS(1,5+MOD(ROW()-2,COUNTA('Form Responses 1'!$1:$1)-4),,TRUE,"Form Responses 1")))</f>
        <v>Lantai 05 [Ruang Rapat 1-2-3]</v>
      </c>
      <c r="G165" s="65" t="str">
        <f ca="1">IF(ISBLANK(A165)," ",INDIRECT(ADDRESS(MATCH(A165,'Form Responses 1'!A:A,0),5+MOD(ROW()-2,COUNTA('Form Responses 1'!$1:$1)-4),,TRUE,"Form Responses 1")))</f>
        <v>BAIK</v>
      </c>
      <c r="H165" s="83" t="str">
        <f ca="1" t="shared" si="1"/>
        <v>Lantai 05</v>
      </c>
      <c r="I165" s="83" t="str">
        <f ca="1" t="shared" si="141"/>
        <v>Ruang Rapat 1-2-3</v>
      </c>
      <c r="J165" s="83" t="str">
        <f ca="1" t="shared" si="2"/>
        <v>CLEANING SERVICE</v>
      </c>
      <c r="K165" s="83">
        <f ca="1" t="array" ref="K165">IFERROR(INDEX(MASTER!B:B,MATCH(G165,MASTER!A:A,0))/100," ")</f>
        <v>0.95</v>
      </c>
      <c r="L165" s="65">
        <f ca="1" t="shared" si="3"/>
        <v>13</v>
      </c>
      <c r="M165" s="65" t="str">
        <f ca="1" t="shared" si="4"/>
        <v>2023 - WEEK 13</v>
      </c>
      <c r="N165" s="65" t="str">
        <f ca="1" t="shared" si="5"/>
        <v>2023 - MONTH 03</v>
      </c>
      <c r="O165" s="83">
        <f ca="1" t="shared" ref="O165:P165" si="176">IFERROR(AVERAGEIF(M:M,M165,$K:$K)," ")</f>
        <v>0.950202702702695</v>
      </c>
      <c r="P165" s="83">
        <f ca="1" t="shared" si="176"/>
        <v>0.950202702702695</v>
      </c>
      <c r="Q165" s="65" t="str">
        <f ca="1">IF(ISBLANK(A165)," ",IF(O165&gt;MASTER!$B$3/100,"SB",IF(O165&gt;MASTER!$B$4/100,"B",IF(O165&gt;MASTER!$B$5/100,"C","K"))))</f>
        <v>SB</v>
      </c>
      <c r="R165" s="65" t="str">
        <f ca="1">IF(ISBLANK(B165)," ",IF(P165&gt;MASTER!$B$3/100,"SB",IF(P165&gt;MASTER!$B$4/100,"B",IF(P165&gt;MASTER!$B$5/100,"C","K"))))</f>
        <v>SB</v>
      </c>
    </row>
    <row r="166" customHeight="1" spans="1:18">
      <c r="A166" s="80">
        <f ca="1">INDIRECT(ADDRESS(2+QUOTIENT(ROW()-2,COUNTA('Form Responses 1'!$1:$1)-4),1,,TRUE,"Form Responses 1"))</f>
        <v>45012.5081442593</v>
      </c>
      <c r="B166" s="65" t="str">
        <f ca="1">INDIRECT(ADDRESS(2+QUOTIENT(ROW()-2,COUNTA('Form Responses 1'!$1:$1)-4),2,,TRUE,"Form Responses 1"))</f>
        <v>bobdaulay@gmail.com</v>
      </c>
      <c r="C166" s="65" t="str">
        <f ca="1">INDIRECT(ADDRESS(2+QUOTIENT(ROW()-2,COUNTA('Form Responses 1'!$1:$1)-4),3,,TRUE,"Form Responses 1"))</f>
        <v>Bobby Wijaya Daulay </v>
      </c>
      <c r="D166" s="81">
        <f ca="1">INDIRECT(ADDRESS(2+QUOTIENT(ROW()-2,COUNTA('Form Responses 1'!$1:$1)-4),4,,TRUE,"Form Responses 1"))</f>
        <v>45012</v>
      </c>
      <c r="E166" s="82">
        <f ca="1" t="shared" si="0"/>
        <v>1</v>
      </c>
      <c r="F166" s="65" t="str">
        <f ca="1">IF(ISBLANK(A166)," ",INDIRECT(ADDRESS(1,5+MOD(ROW()-2,COUNTA('Form Responses 1'!$1:$1)-4),,TRUE,"Form Responses 1")))</f>
        <v>Lantai 05 [Ruang Kerja]</v>
      </c>
      <c r="G166" s="65" t="str">
        <f ca="1">IF(ISBLANK(A166)," ",INDIRECT(ADDRESS(MATCH(A166,'Form Responses 1'!A:A,0),5+MOD(ROW()-2,COUNTA('Form Responses 1'!$1:$1)-4),,TRUE,"Form Responses 1")))</f>
        <v>BAIK</v>
      </c>
      <c r="H166" s="83" t="str">
        <f ca="1" t="shared" si="1"/>
        <v>Lantai 05</v>
      </c>
      <c r="I166" s="83" t="str">
        <f ca="1" t="shared" si="141"/>
        <v>Ruang Kerja</v>
      </c>
      <c r="J166" s="83" t="str">
        <f ca="1" t="shared" si="2"/>
        <v>CLEANING SERVICE</v>
      </c>
      <c r="K166" s="83">
        <f ca="1" t="array" ref="K166">IFERROR(INDEX(MASTER!B:B,MATCH(G166,MASTER!A:A,0))/100," ")</f>
        <v>0.95</v>
      </c>
      <c r="L166" s="65">
        <f ca="1" t="shared" si="3"/>
        <v>13</v>
      </c>
      <c r="M166" s="65" t="str">
        <f ca="1" t="shared" si="4"/>
        <v>2023 - WEEK 13</v>
      </c>
      <c r="N166" s="65" t="str">
        <f ca="1" t="shared" si="5"/>
        <v>2023 - MONTH 03</v>
      </c>
      <c r="O166" s="83">
        <f ca="1" t="shared" ref="O166:P166" si="177">IFERROR(AVERAGEIF(M:M,M166,$K:$K)," ")</f>
        <v>0.950202702702695</v>
      </c>
      <c r="P166" s="83">
        <f ca="1" t="shared" si="177"/>
        <v>0.950202702702695</v>
      </c>
      <c r="Q166" s="65" t="str">
        <f ca="1">IF(ISBLANK(A166)," ",IF(O166&gt;MASTER!$B$3/100,"SB",IF(O166&gt;MASTER!$B$4/100,"B",IF(O166&gt;MASTER!$B$5/100,"C","K"))))</f>
        <v>SB</v>
      </c>
      <c r="R166" s="65" t="str">
        <f ca="1">IF(ISBLANK(B166)," ",IF(P166&gt;MASTER!$B$3/100,"SB",IF(P166&gt;MASTER!$B$4/100,"B",IF(P166&gt;MASTER!$B$5/100,"C","K"))))</f>
        <v>SB</v>
      </c>
    </row>
    <row r="167" customHeight="1" spans="1:18">
      <c r="A167" s="80">
        <f ca="1">INDIRECT(ADDRESS(2+QUOTIENT(ROW()-2,COUNTA('Form Responses 1'!$1:$1)-4),1,,TRUE,"Form Responses 1"))</f>
        <v>45012.5081442593</v>
      </c>
      <c r="B167" s="65" t="str">
        <f ca="1">INDIRECT(ADDRESS(2+QUOTIENT(ROW()-2,COUNTA('Form Responses 1'!$1:$1)-4),2,,TRUE,"Form Responses 1"))</f>
        <v>bobdaulay@gmail.com</v>
      </c>
      <c r="C167" s="65" t="str">
        <f ca="1">INDIRECT(ADDRESS(2+QUOTIENT(ROW()-2,COUNTA('Form Responses 1'!$1:$1)-4),3,,TRUE,"Form Responses 1"))</f>
        <v>Bobby Wijaya Daulay </v>
      </c>
      <c r="D167" s="81">
        <f ca="1">INDIRECT(ADDRESS(2+QUOTIENT(ROW()-2,COUNTA('Form Responses 1'!$1:$1)-4),4,,TRUE,"Form Responses 1"))</f>
        <v>45012</v>
      </c>
      <c r="E167" s="82">
        <f ca="1" t="shared" si="0"/>
        <v>1</v>
      </c>
      <c r="F167" s="65" t="str">
        <f ca="1">IF(ISBLANK(A167)," ",INDIRECT(ADDRESS(1,5+MOD(ROW()-2,COUNTA('Form Responses 1'!$1:$1)-4),,TRUE,"Form Responses 1")))</f>
        <v>Lantai 05 [Koridor]</v>
      </c>
      <c r="G167" s="65" t="str">
        <f ca="1">IF(ISBLANK(A167)," ",INDIRECT(ADDRESS(MATCH(A167,'Form Responses 1'!A:A,0),5+MOD(ROW()-2,COUNTA('Form Responses 1'!$1:$1)-4),,TRUE,"Form Responses 1")))</f>
        <v>BAIK</v>
      </c>
      <c r="H167" s="83" t="str">
        <f ca="1" t="shared" si="1"/>
        <v>Lantai 05</v>
      </c>
      <c r="I167" s="83" t="str">
        <f ca="1" t="shared" si="141"/>
        <v>Koridor</v>
      </c>
      <c r="J167" s="83" t="str">
        <f ca="1" t="shared" si="2"/>
        <v>CLEANING SERVICE</v>
      </c>
      <c r="K167" s="83">
        <f ca="1" t="array" ref="K167">IFERROR(INDEX(MASTER!B:B,MATCH(G167,MASTER!A:A,0))/100," ")</f>
        <v>0.95</v>
      </c>
      <c r="L167" s="65">
        <f ca="1" t="shared" si="3"/>
        <v>13</v>
      </c>
      <c r="M167" s="65" t="str">
        <f ca="1" t="shared" si="4"/>
        <v>2023 - WEEK 13</v>
      </c>
      <c r="N167" s="65" t="str">
        <f ca="1" t="shared" si="5"/>
        <v>2023 - MONTH 03</v>
      </c>
      <c r="O167" s="83">
        <f ca="1" t="shared" ref="O167:P167" si="178">IFERROR(AVERAGEIF(M:M,M167,$K:$K)," ")</f>
        <v>0.950202702702695</v>
      </c>
      <c r="P167" s="83">
        <f ca="1" t="shared" si="178"/>
        <v>0.950202702702695</v>
      </c>
      <c r="Q167" s="65" t="str">
        <f ca="1">IF(ISBLANK(A167)," ",IF(O167&gt;MASTER!$B$3/100,"SB",IF(O167&gt;MASTER!$B$4/100,"B",IF(O167&gt;MASTER!$B$5/100,"C","K"))))</f>
        <v>SB</v>
      </c>
      <c r="R167" s="65" t="str">
        <f ca="1">IF(ISBLANK(B167)," ",IF(P167&gt;MASTER!$B$3/100,"SB",IF(P167&gt;MASTER!$B$4/100,"B",IF(P167&gt;MASTER!$B$5/100,"C","K"))))</f>
        <v>SB</v>
      </c>
    </row>
    <row r="168" customHeight="1" spans="1:18">
      <c r="A168" s="80">
        <f ca="1">INDIRECT(ADDRESS(2+QUOTIENT(ROW()-2,COUNTA('Form Responses 1'!$1:$1)-4),1,,TRUE,"Form Responses 1"))</f>
        <v>45012.5081442593</v>
      </c>
      <c r="B168" s="65" t="str">
        <f ca="1">INDIRECT(ADDRESS(2+QUOTIENT(ROW()-2,COUNTA('Form Responses 1'!$1:$1)-4),2,,TRUE,"Form Responses 1"))</f>
        <v>bobdaulay@gmail.com</v>
      </c>
      <c r="C168" s="65" t="str">
        <f ca="1">INDIRECT(ADDRESS(2+QUOTIENT(ROW()-2,COUNTA('Form Responses 1'!$1:$1)-4),3,,TRUE,"Form Responses 1"))</f>
        <v>Bobby Wijaya Daulay </v>
      </c>
      <c r="D168" s="81">
        <f ca="1">INDIRECT(ADDRESS(2+QUOTIENT(ROW()-2,COUNTA('Form Responses 1'!$1:$1)-4),4,,TRUE,"Form Responses 1"))</f>
        <v>45012</v>
      </c>
      <c r="E168" s="82">
        <f ca="1" t="shared" si="0"/>
        <v>1</v>
      </c>
      <c r="F168" s="65" t="str">
        <f ca="1">IF(ISBLANK(A168)," ",INDIRECT(ADDRESS(1,5+MOD(ROW()-2,COUNTA('Form Responses 1'!$1:$1)-4),,TRUE,"Form Responses 1")))</f>
        <v>Lantai 05 [Toilet Pria / Wanita]</v>
      </c>
      <c r="G168" s="65" t="str">
        <f ca="1">IF(ISBLANK(A168)," ",INDIRECT(ADDRESS(MATCH(A168,'Form Responses 1'!A:A,0),5+MOD(ROW()-2,COUNTA('Form Responses 1'!$1:$1)-4),,TRUE,"Form Responses 1")))</f>
        <v>BAIK</v>
      </c>
      <c r="H168" s="83" t="str">
        <f ca="1" t="shared" si="1"/>
        <v>Lantai 05</v>
      </c>
      <c r="I168" s="83" t="str">
        <f ca="1" t="shared" si="141"/>
        <v>Toilet Pria / Wanita</v>
      </c>
      <c r="J168" s="83" t="str">
        <f ca="1" t="shared" si="2"/>
        <v>CLEANING SERVICE</v>
      </c>
      <c r="K168" s="83">
        <f ca="1" t="array" ref="K168">IFERROR(INDEX(MASTER!B:B,MATCH(G168,MASTER!A:A,0))/100," ")</f>
        <v>0.95</v>
      </c>
      <c r="L168" s="65">
        <f ca="1" t="shared" si="3"/>
        <v>13</v>
      </c>
      <c r="M168" s="65" t="str">
        <f ca="1" t="shared" si="4"/>
        <v>2023 - WEEK 13</v>
      </c>
      <c r="N168" s="65" t="str">
        <f ca="1" t="shared" si="5"/>
        <v>2023 - MONTH 03</v>
      </c>
      <c r="O168" s="83">
        <f ca="1" t="shared" ref="O168:P168" si="179">IFERROR(AVERAGEIF(M:M,M168,$K:$K)," ")</f>
        <v>0.950202702702695</v>
      </c>
      <c r="P168" s="83">
        <f ca="1" t="shared" si="179"/>
        <v>0.950202702702695</v>
      </c>
      <c r="Q168" s="65" t="str">
        <f ca="1">IF(ISBLANK(A168)," ",IF(O168&gt;MASTER!$B$3/100,"SB",IF(O168&gt;MASTER!$B$4/100,"B",IF(O168&gt;MASTER!$B$5/100,"C","K"))))</f>
        <v>SB</v>
      </c>
      <c r="R168" s="65" t="str">
        <f ca="1">IF(ISBLANK(B168)," ",IF(P168&gt;MASTER!$B$3/100,"SB",IF(P168&gt;MASTER!$B$4/100,"B",IF(P168&gt;MASTER!$B$5/100,"C","K"))))</f>
        <v>SB</v>
      </c>
    </row>
    <row r="169" customHeight="1" spans="1:18">
      <c r="A169" s="80">
        <f ca="1">INDIRECT(ADDRESS(2+QUOTIENT(ROW()-2,COUNTA('Form Responses 1'!$1:$1)-4),1,,TRUE,"Form Responses 1"))</f>
        <v>45012.5081442593</v>
      </c>
      <c r="B169" s="65" t="str">
        <f ca="1">INDIRECT(ADDRESS(2+QUOTIENT(ROW()-2,COUNTA('Form Responses 1'!$1:$1)-4),2,,TRUE,"Form Responses 1"))</f>
        <v>bobdaulay@gmail.com</v>
      </c>
      <c r="C169" s="65" t="str">
        <f ca="1">INDIRECT(ADDRESS(2+QUOTIENT(ROW()-2,COUNTA('Form Responses 1'!$1:$1)-4),3,,TRUE,"Form Responses 1"))</f>
        <v>Bobby Wijaya Daulay </v>
      </c>
      <c r="D169" s="81">
        <f ca="1">INDIRECT(ADDRESS(2+QUOTIENT(ROW()-2,COUNTA('Form Responses 1'!$1:$1)-4),4,,TRUE,"Form Responses 1"))</f>
        <v>45012</v>
      </c>
      <c r="E169" s="82">
        <f ca="1" t="shared" si="0"/>
        <v>1</v>
      </c>
      <c r="F169" s="65" t="str">
        <f ca="1">IF(ISBLANK(A169)," ",INDIRECT(ADDRESS(1,5+MOD(ROW()-2,COUNTA('Form Responses 1'!$1:$1)-4),,TRUE,"Form Responses 1")))</f>
        <v>Lantai 04 [Tangga Exit Barat]</v>
      </c>
      <c r="G169" s="65" t="str">
        <f ca="1">IF(ISBLANK(A169)," ",INDIRECT(ADDRESS(MATCH(A169,'Form Responses 1'!A:A,0),5+MOD(ROW()-2,COUNTA('Form Responses 1'!$1:$1)-4),,TRUE,"Form Responses 1")))</f>
        <v>BAIK</v>
      </c>
      <c r="H169" s="83" t="str">
        <f ca="1" t="shared" si="1"/>
        <v>Lantai 04</v>
      </c>
      <c r="I169" s="83" t="str">
        <f ca="1" t="shared" si="141"/>
        <v>Tangga Exit Barat</v>
      </c>
      <c r="J169" s="83" t="str">
        <f ca="1" t="shared" si="2"/>
        <v>CLEANING SERVICE</v>
      </c>
      <c r="K169" s="83">
        <f ca="1" t="array" ref="K169">IFERROR(INDEX(MASTER!B:B,MATCH(G169,MASTER!A:A,0))/100," ")</f>
        <v>0.95</v>
      </c>
      <c r="L169" s="65">
        <f ca="1" t="shared" si="3"/>
        <v>13</v>
      </c>
      <c r="M169" s="65" t="str">
        <f ca="1" t="shared" si="4"/>
        <v>2023 - WEEK 13</v>
      </c>
      <c r="N169" s="65" t="str">
        <f ca="1" t="shared" si="5"/>
        <v>2023 - MONTH 03</v>
      </c>
      <c r="O169" s="83">
        <f ca="1" t="shared" ref="O169:P169" si="180">IFERROR(AVERAGEIF(M:M,M169,$K:$K)," ")</f>
        <v>0.950202702702695</v>
      </c>
      <c r="P169" s="83">
        <f ca="1" t="shared" si="180"/>
        <v>0.950202702702695</v>
      </c>
      <c r="Q169" s="65" t="str">
        <f ca="1">IF(ISBLANK(A169)," ",IF(O169&gt;MASTER!$B$3/100,"SB",IF(O169&gt;MASTER!$B$4/100,"B",IF(O169&gt;MASTER!$B$5/100,"C","K"))))</f>
        <v>SB</v>
      </c>
      <c r="R169" s="65" t="str">
        <f ca="1">IF(ISBLANK(B169)," ",IF(P169&gt;MASTER!$B$3/100,"SB",IF(P169&gt;MASTER!$B$4/100,"B",IF(P169&gt;MASTER!$B$5/100,"C","K"))))</f>
        <v>SB</v>
      </c>
    </row>
    <row r="170" customHeight="1" spans="1:18">
      <c r="A170" s="80">
        <f ca="1">INDIRECT(ADDRESS(2+QUOTIENT(ROW()-2,COUNTA('Form Responses 1'!$1:$1)-4),1,,TRUE,"Form Responses 1"))</f>
        <v>45012.5081442593</v>
      </c>
      <c r="B170" s="65" t="str">
        <f ca="1">INDIRECT(ADDRESS(2+QUOTIENT(ROW()-2,COUNTA('Form Responses 1'!$1:$1)-4),2,,TRUE,"Form Responses 1"))</f>
        <v>bobdaulay@gmail.com</v>
      </c>
      <c r="C170" s="65" t="str">
        <f ca="1">INDIRECT(ADDRESS(2+QUOTIENT(ROW()-2,COUNTA('Form Responses 1'!$1:$1)-4),3,,TRUE,"Form Responses 1"))</f>
        <v>Bobby Wijaya Daulay </v>
      </c>
      <c r="D170" s="81">
        <f ca="1">INDIRECT(ADDRESS(2+QUOTIENT(ROW()-2,COUNTA('Form Responses 1'!$1:$1)-4),4,,TRUE,"Form Responses 1"))</f>
        <v>45012</v>
      </c>
      <c r="E170" s="82">
        <f ca="1" t="shared" si="0"/>
        <v>1</v>
      </c>
      <c r="F170" s="65" t="str">
        <f ca="1">IF(ISBLANK(A170)," ",INDIRECT(ADDRESS(1,5+MOD(ROW()-2,COUNTA('Form Responses 1'!$1:$1)-4),,TRUE,"Form Responses 1")))</f>
        <v>Lantai 04 [ &amp; Timur]</v>
      </c>
      <c r="G170" s="65" t="str">
        <f ca="1">IF(ISBLANK(A170)," ",INDIRECT(ADDRESS(MATCH(A170,'Form Responses 1'!A:A,0),5+MOD(ROW()-2,COUNTA('Form Responses 1'!$1:$1)-4),,TRUE,"Form Responses 1")))</f>
        <v>BAIK</v>
      </c>
      <c r="H170" s="83" t="str">
        <f ca="1" t="shared" si="1"/>
        <v>Lantai 04</v>
      </c>
      <c r="I170" s="83" t="str">
        <f ca="1" t="shared" si="141"/>
        <v> &amp; Timur</v>
      </c>
      <c r="J170" s="83" t="str">
        <f ca="1" t="shared" si="2"/>
        <v>CLEANING SERVICE</v>
      </c>
      <c r="K170" s="83">
        <f ca="1" t="array" ref="K170">IFERROR(INDEX(MASTER!B:B,MATCH(G170,MASTER!A:A,0))/100," ")</f>
        <v>0.95</v>
      </c>
      <c r="L170" s="65">
        <f ca="1" t="shared" si="3"/>
        <v>13</v>
      </c>
      <c r="M170" s="65" t="str">
        <f ca="1" t="shared" si="4"/>
        <v>2023 - WEEK 13</v>
      </c>
      <c r="N170" s="65" t="str">
        <f ca="1" t="shared" si="5"/>
        <v>2023 - MONTH 03</v>
      </c>
      <c r="O170" s="83">
        <f ca="1" t="shared" ref="O170:P170" si="181">IFERROR(AVERAGEIF(M:M,M170,$K:$K)," ")</f>
        <v>0.950202702702695</v>
      </c>
      <c r="P170" s="83">
        <f ca="1" t="shared" si="181"/>
        <v>0.950202702702695</v>
      </c>
      <c r="Q170" s="65" t="str">
        <f ca="1">IF(ISBLANK(A170)," ",IF(O170&gt;MASTER!$B$3/100,"SB",IF(O170&gt;MASTER!$B$4/100,"B",IF(O170&gt;MASTER!$B$5/100,"C","K"))))</f>
        <v>SB</v>
      </c>
      <c r="R170" s="65" t="str">
        <f ca="1">IF(ISBLANK(B170)," ",IF(P170&gt;MASTER!$B$3/100,"SB",IF(P170&gt;MASTER!$B$4/100,"B",IF(P170&gt;MASTER!$B$5/100,"C","K"))))</f>
        <v>SB</v>
      </c>
    </row>
    <row r="171" customHeight="1" spans="1:18">
      <c r="A171" s="80">
        <f ca="1">INDIRECT(ADDRESS(2+QUOTIENT(ROW()-2,COUNTA('Form Responses 1'!$1:$1)-4),1,,TRUE,"Form Responses 1"))</f>
        <v>45012.5081442593</v>
      </c>
      <c r="B171" s="65" t="str">
        <f ca="1">INDIRECT(ADDRESS(2+QUOTIENT(ROW()-2,COUNTA('Form Responses 1'!$1:$1)-4),2,,TRUE,"Form Responses 1"))</f>
        <v>bobdaulay@gmail.com</v>
      </c>
      <c r="C171" s="65" t="str">
        <f ca="1">INDIRECT(ADDRESS(2+QUOTIENT(ROW()-2,COUNTA('Form Responses 1'!$1:$1)-4),3,,TRUE,"Form Responses 1"))</f>
        <v>Bobby Wijaya Daulay </v>
      </c>
      <c r="D171" s="81">
        <f ca="1">INDIRECT(ADDRESS(2+QUOTIENT(ROW()-2,COUNTA('Form Responses 1'!$1:$1)-4),4,,TRUE,"Form Responses 1"))</f>
        <v>45012</v>
      </c>
      <c r="E171" s="82">
        <f ca="1" t="shared" si="0"/>
        <v>1</v>
      </c>
      <c r="F171" s="65" t="str">
        <f ca="1">IF(ISBLANK(A171)," ",INDIRECT(ADDRESS(1,5+MOD(ROW()-2,COUNTA('Form Responses 1'!$1:$1)-4),,TRUE,"Form Responses 1")))</f>
        <v>Lantai 04 [Mushola]</v>
      </c>
      <c r="G171" s="65" t="str">
        <f ca="1">IF(ISBLANK(A171)," ",INDIRECT(ADDRESS(MATCH(A171,'Form Responses 1'!A:A,0),5+MOD(ROW()-2,COUNTA('Form Responses 1'!$1:$1)-4),,TRUE,"Form Responses 1")))</f>
        <v>BAIK</v>
      </c>
      <c r="H171" s="83" t="str">
        <f ca="1" t="shared" si="1"/>
        <v>Lantai 04</v>
      </c>
      <c r="I171" s="83" t="str">
        <f ca="1" t="shared" si="141"/>
        <v>Mushola</v>
      </c>
      <c r="J171" s="83" t="str">
        <f ca="1" t="shared" si="2"/>
        <v>CLEANING SERVICE</v>
      </c>
      <c r="K171" s="83">
        <f ca="1" t="array" ref="K171">IFERROR(INDEX(MASTER!B:B,MATCH(G171,MASTER!A:A,0))/100," ")</f>
        <v>0.95</v>
      </c>
      <c r="L171" s="65">
        <f ca="1" t="shared" si="3"/>
        <v>13</v>
      </c>
      <c r="M171" s="65" t="str">
        <f ca="1" t="shared" si="4"/>
        <v>2023 - WEEK 13</v>
      </c>
      <c r="N171" s="65" t="str">
        <f ca="1" t="shared" si="5"/>
        <v>2023 - MONTH 03</v>
      </c>
      <c r="O171" s="83">
        <f ca="1" t="shared" ref="O171:P171" si="182">IFERROR(AVERAGEIF(M:M,M171,$K:$K)," ")</f>
        <v>0.950202702702695</v>
      </c>
      <c r="P171" s="83">
        <f ca="1" t="shared" si="182"/>
        <v>0.950202702702695</v>
      </c>
      <c r="Q171" s="65" t="str">
        <f ca="1">IF(ISBLANK(A171)," ",IF(O171&gt;MASTER!$B$3/100,"SB",IF(O171&gt;MASTER!$B$4/100,"B",IF(O171&gt;MASTER!$B$5/100,"C","K"))))</f>
        <v>SB</v>
      </c>
      <c r="R171" s="65" t="str">
        <f ca="1">IF(ISBLANK(B171)," ",IF(P171&gt;MASTER!$B$3/100,"SB",IF(P171&gt;MASTER!$B$4/100,"B",IF(P171&gt;MASTER!$B$5/100,"C","K"))))</f>
        <v>SB</v>
      </c>
    </row>
    <row r="172" customHeight="1" spans="1:18">
      <c r="A172" s="80">
        <f ca="1">INDIRECT(ADDRESS(2+QUOTIENT(ROW()-2,COUNTA('Form Responses 1'!$1:$1)-4),1,,TRUE,"Form Responses 1"))</f>
        <v>45012.5081442593</v>
      </c>
      <c r="B172" s="65" t="str">
        <f ca="1">INDIRECT(ADDRESS(2+QUOTIENT(ROW()-2,COUNTA('Form Responses 1'!$1:$1)-4),2,,TRUE,"Form Responses 1"))</f>
        <v>bobdaulay@gmail.com</v>
      </c>
      <c r="C172" s="65" t="str">
        <f ca="1">INDIRECT(ADDRESS(2+QUOTIENT(ROW()-2,COUNTA('Form Responses 1'!$1:$1)-4),3,,TRUE,"Form Responses 1"))</f>
        <v>Bobby Wijaya Daulay </v>
      </c>
      <c r="D172" s="81">
        <f ca="1">INDIRECT(ADDRESS(2+QUOTIENT(ROW()-2,COUNTA('Form Responses 1'!$1:$1)-4),4,,TRUE,"Form Responses 1"))</f>
        <v>45012</v>
      </c>
      <c r="E172" s="82">
        <f ca="1" t="shared" si="0"/>
        <v>1</v>
      </c>
      <c r="F172" s="65" t="str">
        <f ca="1">IF(ISBLANK(A172)," ",INDIRECT(ADDRESS(1,5+MOD(ROW()-2,COUNTA('Form Responses 1'!$1:$1)-4),,TRUE,"Form Responses 1")))</f>
        <v>Lantai 04 [Pantry]</v>
      </c>
      <c r="G172" s="65" t="str">
        <f ca="1">IF(ISBLANK(A172)," ",INDIRECT(ADDRESS(MATCH(A172,'Form Responses 1'!A:A,0),5+MOD(ROW()-2,COUNTA('Form Responses 1'!$1:$1)-4),,TRUE,"Form Responses 1")))</f>
        <v>BAIK</v>
      </c>
      <c r="H172" s="83" t="str">
        <f ca="1" t="shared" si="1"/>
        <v>Lantai 04</v>
      </c>
      <c r="I172" s="83" t="str">
        <f ca="1" t="shared" si="141"/>
        <v>Pantry</v>
      </c>
      <c r="J172" s="83" t="str">
        <f ca="1" t="shared" si="2"/>
        <v>CLEANING SERVICE</v>
      </c>
      <c r="K172" s="83">
        <f ca="1" t="array" ref="K172">IFERROR(INDEX(MASTER!B:B,MATCH(G172,MASTER!A:A,0))/100," ")</f>
        <v>0.95</v>
      </c>
      <c r="L172" s="65">
        <f ca="1" t="shared" si="3"/>
        <v>13</v>
      </c>
      <c r="M172" s="65" t="str">
        <f ca="1" t="shared" si="4"/>
        <v>2023 - WEEK 13</v>
      </c>
      <c r="N172" s="65" t="str">
        <f ca="1" t="shared" si="5"/>
        <v>2023 - MONTH 03</v>
      </c>
      <c r="O172" s="83">
        <f ca="1" t="shared" ref="O172:P172" si="183">IFERROR(AVERAGEIF(M:M,M172,$K:$K)," ")</f>
        <v>0.950202702702695</v>
      </c>
      <c r="P172" s="83">
        <f ca="1" t="shared" si="183"/>
        <v>0.950202702702695</v>
      </c>
      <c r="Q172" s="65" t="str">
        <f ca="1">IF(ISBLANK(A172)," ",IF(O172&gt;MASTER!$B$3/100,"SB",IF(O172&gt;MASTER!$B$4/100,"B",IF(O172&gt;MASTER!$B$5/100,"C","K"))))</f>
        <v>SB</v>
      </c>
      <c r="R172" s="65" t="str">
        <f ca="1">IF(ISBLANK(B172)," ",IF(P172&gt;MASTER!$B$3/100,"SB",IF(P172&gt;MASTER!$B$4/100,"B",IF(P172&gt;MASTER!$B$5/100,"C","K"))))</f>
        <v>SB</v>
      </c>
    </row>
    <row r="173" customHeight="1" spans="1:18">
      <c r="A173" s="80">
        <f ca="1">INDIRECT(ADDRESS(2+QUOTIENT(ROW()-2,COUNTA('Form Responses 1'!$1:$1)-4),1,,TRUE,"Form Responses 1"))</f>
        <v>45012.5081442593</v>
      </c>
      <c r="B173" s="65" t="str">
        <f ca="1">INDIRECT(ADDRESS(2+QUOTIENT(ROW()-2,COUNTA('Form Responses 1'!$1:$1)-4),2,,TRUE,"Form Responses 1"))</f>
        <v>bobdaulay@gmail.com</v>
      </c>
      <c r="C173" s="65" t="str">
        <f ca="1">INDIRECT(ADDRESS(2+QUOTIENT(ROW()-2,COUNTA('Form Responses 1'!$1:$1)-4),3,,TRUE,"Form Responses 1"))</f>
        <v>Bobby Wijaya Daulay </v>
      </c>
      <c r="D173" s="81">
        <f ca="1">INDIRECT(ADDRESS(2+QUOTIENT(ROW()-2,COUNTA('Form Responses 1'!$1:$1)-4),4,,TRUE,"Form Responses 1"))</f>
        <v>45012</v>
      </c>
      <c r="E173" s="82">
        <f ca="1" t="shared" si="0"/>
        <v>1</v>
      </c>
      <c r="F173" s="65" t="str">
        <f ca="1">IF(ISBLANK(A173)," ",INDIRECT(ADDRESS(1,5+MOD(ROW()-2,COUNTA('Form Responses 1'!$1:$1)-4),,TRUE,"Form Responses 1")))</f>
        <v>Lantai 04 [Ruang Rapat 1-2-3]</v>
      </c>
      <c r="G173" s="65" t="str">
        <f ca="1">IF(ISBLANK(A173)," ",INDIRECT(ADDRESS(MATCH(A173,'Form Responses 1'!A:A,0),5+MOD(ROW()-2,COUNTA('Form Responses 1'!$1:$1)-4),,TRUE,"Form Responses 1")))</f>
        <v>BAIK</v>
      </c>
      <c r="H173" s="83" t="str">
        <f ca="1" t="shared" si="1"/>
        <v>Lantai 04</v>
      </c>
      <c r="I173" s="83" t="str">
        <f ca="1" t="shared" si="141"/>
        <v>Ruang Rapat 1-2-3</v>
      </c>
      <c r="J173" s="83" t="str">
        <f ca="1" t="shared" si="2"/>
        <v>CLEANING SERVICE</v>
      </c>
      <c r="K173" s="83">
        <f ca="1" t="array" ref="K173">IFERROR(INDEX(MASTER!B:B,MATCH(G173,MASTER!A:A,0))/100," ")</f>
        <v>0.95</v>
      </c>
      <c r="L173" s="65">
        <f ca="1" t="shared" si="3"/>
        <v>13</v>
      </c>
      <c r="M173" s="65" t="str">
        <f ca="1" t="shared" si="4"/>
        <v>2023 - WEEK 13</v>
      </c>
      <c r="N173" s="65" t="str">
        <f ca="1" t="shared" si="5"/>
        <v>2023 - MONTH 03</v>
      </c>
      <c r="O173" s="83">
        <f ca="1" t="shared" ref="O173:P173" si="184">IFERROR(AVERAGEIF(M:M,M173,$K:$K)," ")</f>
        <v>0.950202702702695</v>
      </c>
      <c r="P173" s="83">
        <f ca="1" t="shared" si="184"/>
        <v>0.950202702702695</v>
      </c>
      <c r="Q173" s="65" t="str">
        <f ca="1">IF(ISBLANK(A173)," ",IF(O173&gt;MASTER!$B$3/100,"SB",IF(O173&gt;MASTER!$B$4/100,"B",IF(O173&gt;MASTER!$B$5/100,"C","K"))))</f>
        <v>SB</v>
      </c>
      <c r="R173" s="65" t="str">
        <f ca="1">IF(ISBLANK(B173)," ",IF(P173&gt;MASTER!$B$3/100,"SB",IF(P173&gt;MASTER!$B$4/100,"B",IF(P173&gt;MASTER!$B$5/100,"C","K"))))</f>
        <v>SB</v>
      </c>
    </row>
    <row r="174" customHeight="1" spans="1:18">
      <c r="A174" s="80">
        <f ca="1">INDIRECT(ADDRESS(2+QUOTIENT(ROW()-2,COUNTA('Form Responses 1'!$1:$1)-4),1,,TRUE,"Form Responses 1"))</f>
        <v>45012.5081442593</v>
      </c>
      <c r="B174" s="65" t="str">
        <f ca="1">INDIRECT(ADDRESS(2+QUOTIENT(ROW()-2,COUNTA('Form Responses 1'!$1:$1)-4),2,,TRUE,"Form Responses 1"))</f>
        <v>bobdaulay@gmail.com</v>
      </c>
      <c r="C174" s="65" t="str">
        <f ca="1">INDIRECT(ADDRESS(2+QUOTIENT(ROW()-2,COUNTA('Form Responses 1'!$1:$1)-4),3,,TRUE,"Form Responses 1"))</f>
        <v>Bobby Wijaya Daulay </v>
      </c>
      <c r="D174" s="81">
        <f ca="1">INDIRECT(ADDRESS(2+QUOTIENT(ROW()-2,COUNTA('Form Responses 1'!$1:$1)-4),4,,TRUE,"Form Responses 1"))</f>
        <v>45012</v>
      </c>
      <c r="E174" s="82">
        <f ca="1" t="shared" si="0"/>
        <v>1</v>
      </c>
      <c r="F174" s="65" t="str">
        <f ca="1">IF(ISBLANK(A174)," ",INDIRECT(ADDRESS(1,5+MOD(ROW()-2,COUNTA('Form Responses 1'!$1:$1)-4),,TRUE,"Form Responses 1")))</f>
        <v>Lantai 04 [Ruang Kerja]</v>
      </c>
      <c r="G174" s="65" t="str">
        <f ca="1">IF(ISBLANK(A174)," ",INDIRECT(ADDRESS(MATCH(A174,'Form Responses 1'!A:A,0),5+MOD(ROW()-2,COUNTA('Form Responses 1'!$1:$1)-4),,TRUE,"Form Responses 1")))</f>
        <v>BAIK</v>
      </c>
      <c r="H174" s="83" t="str">
        <f ca="1" t="shared" si="1"/>
        <v>Lantai 04</v>
      </c>
      <c r="I174" s="83" t="str">
        <f ca="1" t="shared" si="141"/>
        <v>Ruang Kerja</v>
      </c>
      <c r="J174" s="83" t="str">
        <f ca="1" t="shared" si="2"/>
        <v>CLEANING SERVICE</v>
      </c>
      <c r="K174" s="83">
        <f ca="1" t="array" ref="K174">IFERROR(INDEX(MASTER!B:B,MATCH(G174,MASTER!A:A,0))/100," ")</f>
        <v>0.95</v>
      </c>
      <c r="L174" s="65">
        <f ca="1" t="shared" si="3"/>
        <v>13</v>
      </c>
      <c r="M174" s="65" t="str">
        <f ca="1" t="shared" si="4"/>
        <v>2023 - WEEK 13</v>
      </c>
      <c r="N174" s="65" t="str">
        <f ca="1" t="shared" si="5"/>
        <v>2023 - MONTH 03</v>
      </c>
      <c r="O174" s="83">
        <f ca="1" t="shared" ref="O174:P174" si="185">IFERROR(AVERAGEIF(M:M,M174,$K:$K)," ")</f>
        <v>0.950202702702695</v>
      </c>
      <c r="P174" s="83">
        <f ca="1" t="shared" si="185"/>
        <v>0.950202702702695</v>
      </c>
      <c r="Q174" s="65" t="str">
        <f ca="1">IF(ISBLANK(A174)," ",IF(O174&gt;MASTER!$B$3/100,"SB",IF(O174&gt;MASTER!$B$4/100,"B",IF(O174&gt;MASTER!$B$5/100,"C","K"))))</f>
        <v>SB</v>
      </c>
      <c r="R174" s="65" t="str">
        <f ca="1">IF(ISBLANK(B174)," ",IF(P174&gt;MASTER!$B$3/100,"SB",IF(P174&gt;MASTER!$B$4/100,"B",IF(P174&gt;MASTER!$B$5/100,"C","K"))))</f>
        <v>SB</v>
      </c>
    </row>
    <row r="175" customHeight="1" spans="1:18">
      <c r="A175" s="80">
        <f ca="1">INDIRECT(ADDRESS(2+QUOTIENT(ROW()-2,COUNTA('Form Responses 1'!$1:$1)-4),1,,TRUE,"Form Responses 1"))</f>
        <v>45012.5081442593</v>
      </c>
      <c r="B175" s="65" t="str">
        <f ca="1">INDIRECT(ADDRESS(2+QUOTIENT(ROW()-2,COUNTA('Form Responses 1'!$1:$1)-4),2,,TRUE,"Form Responses 1"))</f>
        <v>bobdaulay@gmail.com</v>
      </c>
      <c r="C175" s="65" t="str">
        <f ca="1">INDIRECT(ADDRESS(2+QUOTIENT(ROW()-2,COUNTA('Form Responses 1'!$1:$1)-4),3,,TRUE,"Form Responses 1"))</f>
        <v>Bobby Wijaya Daulay </v>
      </c>
      <c r="D175" s="81">
        <f ca="1">INDIRECT(ADDRESS(2+QUOTIENT(ROW()-2,COUNTA('Form Responses 1'!$1:$1)-4),4,,TRUE,"Form Responses 1"))</f>
        <v>45012</v>
      </c>
      <c r="E175" s="82">
        <f ca="1" t="shared" si="0"/>
        <v>1</v>
      </c>
      <c r="F175" s="65" t="str">
        <f ca="1">IF(ISBLANK(A175)," ",INDIRECT(ADDRESS(1,5+MOD(ROW()-2,COUNTA('Form Responses 1'!$1:$1)-4),,TRUE,"Form Responses 1")))</f>
        <v>Lantai 04 [Koridor]</v>
      </c>
      <c r="G175" s="65" t="str">
        <f ca="1">IF(ISBLANK(A175)," ",INDIRECT(ADDRESS(MATCH(A175,'Form Responses 1'!A:A,0),5+MOD(ROW()-2,COUNTA('Form Responses 1'!$1:$1)-4),,TRUE,"Form Responses 1")))</f>
        <v>BAIK</v>
      </c>
      <c r="H175" s="83" t="str">
        <f ca="1" t="shared" si="1"/>
        <v>Lantai 04</v>
      </c>
      <c r="I175" s="83" t="str">
        <f ca="1" t="shared" si="141"/>
        <v>Koridor</v>
      </c>
      <c r="J175" s="83" t="str">
        <f ca="1" t="shared" si="2"/>
        <v>CLEANING SERVICE</v>
      </c>
      <c r="K175" s="83">
        <f ca="1" t="array" ref="K175">IFERROR(INDEX(MASTER!B:B,MATCH(G175,MASTER!A:A,0))/100," ")</f>
        <v>0.95</v>
      </c>
      <c r="L175" s="65">
        <f ca="1" t="shared" si="3"/>
        <v>13</v>
      </c>
      <c r="M175" s="65" t="str">
        <f ca="1" t="shared" si="4"/>
        <v>2023 - WEEK 13</v>
      </c>
      <c r="N175" s="65" t="str">
        <f ca="1" t="shared" si="5"/>
        <v>2023 - MONTH 03</v>
      </c>
      <c r="O175" s="83">
        <f ca="1" t="shared" ref="O175:P175" si="186">IFERROR(AVERAGEIF(M:M,M175,$K:$K)," ")</f>
        <v>0.950202702702695</v>
      </c>
      <c r="P175" s="83">
        <f ca="1" t="shared" si="186"/>
        <v>0.950202702702695</v>
      </c>
      <c r="Q175" s="65" t="str">
        <f ca="1">IF(ISBLANK(A175)," ",IF(O175&gt;MASTER!$B$3/100,"SB",IF(O175&gt;MASTER!$B$4/100,"B",IF(O175&gt;MASTER!$B$5/100,"C","K"))))</f>
        <v>SB</v>
      </c>
      <c r="R175" s="65" t="str">
        <f ca="1">IF(ISBLANK(B175)," ",IF(P175&gt;MASTER!$B$3/100,"SB",IF(P175&gt;MASTER!$B$4/100,"B",IF(P175&gt;MASTER!$B$5/100,"C","K"))))</f>
        <v>SB</v>
      </c>
    </row>
    <row r="176" customHeight="1" spans="1:18">
      <c r="A176" s="80">
        <f ca="1">INDIRECT(ADDRESS(2+QUOTIENT(ROW()-2,COUNTA('Form Responses 1'!$1:$1)-4),1,,TRUE,"Form Responses 1"))</f>
        <v>45012.5081442593</v>
      </c>
      <c r="B176" s="65" t="str">
        <f ca="1">INDIRECT(ADDRESS(2+QUOTIENT(ROW()-2,COUNTA('Form Responses 1'!$1:$1)-4),2,,TRUE,"Form Responses 1"))</f>
        <v>bobdaulay@gmail.com</v>
      </c>
      <c r="C176" s="65" t="str">
        <f ca="1">INDIRECT(ADDRESS(2+QUOTIENT(ROW()-2,COUNTA('Form Responses 1'!$1:$1)-4),3,,TRUE,"Form Responses 1"))</f>
        <v>Bobby Wijaya Daulay </v>
      </c>
      <c r="D176" s="81">
        <f ca="1">INDIRECT(ADDRESS(2+QUOTIENT(ROW()-2,COUNTA('Form Responses 1'!$1:$1)-4),4,,TRUE,"Form Responses 1"))</f>
        <v>45012</v>
      </c>
      <c r="E176" s="82">
        <f ca="1" t="shared" si="0"/>
        <v>1</v>
      </c>
      <c r="F176" s="65" t="str">
        <f ca="1">IF(ISBLANK(A176)," ",INDIRECT(ADDRESS(1,5+MOD(ROW()-2,COUNTA('Form Responses 1'!$1:$1)-4),,TRUE,"Form Responses 1")))</f>
        <v>Lantai 04 [Toilet Pria / Wanita]</v>
      </c>
      <c r="G176" s="65" t="str">
        <f ca="1">IF(ISBLANK(A176)," ",INDIRECT(ADDRESS(MATCH(A176,'Form Responses 1'!A:A,0),5+MOD(ROW()-2,COUNTA('Form Responses 1'!$1:$1)-4),,TRUE,"Form Responses 1")))</f>
        <v>BAIK</v>
      </c>
      <c r="H176" s="83" t="str">
        <f ca="1" t="shared" si="1"/>
        <v>Lantai 04</v>
      </c>
      <c r="I176" s="83" t="str">
        <f ca="1" t="shared" si="141"/>
        <v>Toilet Pria / Wanita</v>
      </c>
      <c r="J176" s="83" t="str">
        <f ca="1" t="shared" si="2"/>
        <v>CLEANING SERVICE</v>
      </c>
      <c r="K176" s="83">
        <f ca="1" t="array" ref="K176">IFERROR(INDEX(MASTER!B:B,MATCH(G176,MASTER!A:A,0))/100," ")</f>
        <v>0.95</v>
      </c>
      <c r="L176" s="65">
        <f ca="1" t="shared" si="3"/>
        <v>13</v>
      </c>
      <c r="M176" s="65" t="str">
        <f ca="1" t="shared" si="4"/>
        <v>2023 - WEEK 13</v>
      </c>
      <c r="N176" s="65" t="str">
        <f ca="1" t="shared" si="5"/>
        <v>2023 - MONTH 03</v>
      </c>
      <c r="O176" s="83">
        <f ca="1" t="shared" ref="O176:P176" si="187">IFERROR(AVERAGEIF(M:M,M176,$K:$K)," ")</f>
        <v>0.950202702702695</v>
      </c>
      <c r="P176" s="83">
        <f ca="1" t="shared" si="187"/>
        <v>0.950202702702695</v>
      </c>
      <c r="Q176" s="65" t="str">
        <f ca="1">IF(ISBLANK(A176)," ",IF(O176&gt;MASTER!$B$3/100,"SB",IF(O176&gt;MASTER!$B$4/100,"B",IF(O176&gt;MASTER!$B$5/100,"C","K"))))</f>
        <v>SB</v>
      </c>
      <c r="R176" s="65" t="str">
        <f ca="1">IF(ISBLANK(B176)," ",IF(P176&gt;MASTER!$B$3/100,"SB",IF(P176&gt;MASTER!$B$4/100,"B",IF(P176&gt;MASTER!$B$5/100,"C","K"))))</f>
        <v>SB</v>
      </c>
    </row>
    <row r="177" customHeight="1" spans="1:18">
      <c r="A177" s="80">
        <f ca="1">INDIRECT(ADDRESS(2+QUOTIENT(ROW()-2,COUNTA('Form Responses 1'!$1:$1)-4),1,,TRUE,"Form Responses 1"))</f>
        <v>45012.5081442593</v>
      </c>
      <c r="B177" s="65" t="str">
        <f ca="1">INDIRECT(ADDRESS(2+QUOTIENT(ROW()-2,COUNTA('Form Responses 1'!$1:$1)-4),2,,TRUE,"Form Responses 1"))</f>
        <v>bobdaulay@gmail.com</v>
      </c>
      <c r="C177" s="65" t="str">
        <f ca="1">INDIRECT(ADDRESS(2+QUOTIENT(ROW()-2,COUNTA('Form Responses 1'!$1:$1)-4),3,,TRUE,"Form Responses 1"))</f>
        <v>Bobby Wijaya Daulay </v>
      </c>
      <c r="D177" s="81">
        <f ca="1">INDIRECT(ADDRESS(2+QUOTIENT(ROW()-2,COUNTA('Form Responses 1'!$1:$1)-4),4,,TRUE,"Form Responses 1"))</f>
        <v>45012</v>
      </c>
      <c r="E177" s="82">
        <f ca="1" t="shared" si="0"/>
        <v>1</v>
      </c>
      <c r="F177" s="65" t="str">
        <f ca="1">IF(ISBLANK(A177)," ",INDIRECT(ADDRESS(1,5+MOD(ROW()-2,COUNTA('Form Responses 1'!$1:$1)-4),,TRUE,"Form Responses 1")))</f>
        <v>Lantai 03 1/2 [Ruang PNBPL]</v>
      </c>
      <c r="G177" s="65" t="str">
        <f ca="1">IF(ISBLANK(A177)," ",INDIRECT(ADDRESS(MATCH(A177,'Form Responses 1'!A:A,0),5+MOD(ROW()-2,COUNTA('Form Responses 1'!$1:$1)-4),,TRUE,"Form Responses 1")))</f>
        <v>BAIK</v>
      </c>
      <c r="H177" s="83" t="str">
        <f ca="1" t="shared" si="1"/>
        <v>Lantai 03 1/2</v>
      </c>
      <c r="I177" s="83" t="str">
        <f ca="1" t="shared" si="141"/>
        <v>Ruang PNBPL</v>
      </c>
      <c r="J177" s="83" t="str">
        <f ca="1" t="shared" si="2"/>
        <v>CLEANING SERVICE</v>
      </c>
      <c r="K177" s="83">
        <f ca="1" t="array" ref="K177">IFERROR(INDEX(MASTER!B:B,MATCH(G177,MASTER!A:A,0))/100," ")</f>
        <v>0.95</v>
      </c>
      <c r="L177" s="65">
        <f ca="1" t="shared" si="3"/>
        <v>13</v>
      </c>
      <c r="M177" s="65" t="str">
        <f ca="1" t="shared" si="4"/>
        <v>2023 - WEEK 13</v>
      </c>
      <c r="N177" s="65" t="str">
        <f ca="1" t="shared" si="5"/>
        <v>2023 - MONTH 03</v>
      </c>
      <c r="O177" s="83">
        <f ca="1" t="shared" ref="O177:P177" si="188">IFERROR(AVERAGEIF(M:M,M177,$K:$K)," ")</f>
        <v>0.950202702702695</v>
      </c>
      <c r="P177" s="83">
        <f ca="1" t="shared" si="188"/>
        <v>0.950202702702695</v>
      </c>
      <c r="Q177" s="65" t="str">
        <f ca="1">IF(ISBLANK(A177)," ",IF(O177&gt;MASTER!$B$3/100,"SB",IF(O177&gt;MASTER!$B$4/100,"B",IF(O177&gt;MASTER!$B$5/100,"C","K"))))</f>
        <v>SB</v>
      </c>
      <c r="R177" s="65" t="str">
        <f ca="1">IF(ISBLANK(B177)," ",IF(P177&gt;MASTER!$B$3/100,"SB",IF(P177&gt;MASTER!$B$4/100,"B",IF(P177&gt;MASTER!$B$5/100,"C","K"))))</f>
        <v>SB</v>
      </c>
    </row>
    <row r="178" customHeight="1" spans="1:18">
      <c r="A178" s="80">
        <f ca="1">INDIRECT(ADDRESS(2+QUOTIENT(ROW()-2,COUNTA('Form Responses 1'!$1:$1)-4),1,,TRUE,"Form Responses 1"))</f>
        <v>45012.5081442593</v>
      </c>
      <c r="B178" s="65" t="str">
        <f ca="1">INDIRECT(ADDRESS(2+QUOTIENT(ROW()-2,COUNTA('Form Responses 1'!$1:$1)-4),2,,TRUE,"Form Responses 1"))</f>
        <v>bobdaulay@gmail.com</v>
      </c>
      <c r="C178" s="65" t="str">
        <f ca="1">INDIRECT(ADDRESS(2+QUOTIENT(ROW()-2,COUNTA('Form Responses 1'!$1:$1)-4),3,,TRUE,"Form Responses 1"))</f>
        <v>Bobby Wijaya Daulay </v>
      </c>
      <c r="D178" s="81">
        <f ca="1">INDIRECT(ADDRESS(2+QUOTIENT(ROW()-2,COUNTA('Form Responses 1'!$1:$1)-4),4,,TRUE,"Form Responses 1"))</f>
        <v>45012</v>
      </c>
      <c r="E178" s="82">
        <f ca="1" t="shared" si="0"/>
        <v>1</v>
      </c>
      <c r="F178" s="65" t="str">
        <f ca="1">IF(ISBLANK(A178)," ",INDIRECT(ADDRESS(1,5+MOD(ROW()-2,COUNTA('Form Responses 1'!$1:$1)-4),,TRUE,"Form Responses 1")))</f>
        <v>Lantai 03 1/2 [Lapangan Upacara]</v>
      </c>
      <c r="G178" s="65" t="str">
        <f ca="1">IF(ISBLANK(A178)," ",INDIRECT(ADDRESS(MATCH(A178,'Form Responses 1'!A:A,0),5+MOD(ROW()-2,COUNTA('Form Responses 1'!$1:$1)-4),,TRUE,"Form Responses 1")))</f>
        <v>BAIK</v>
      </c>
      <c r="H178" s="83" t="str">
        <f ca="1" t="shared" si="1"/>
        <v>Lantai 03 1/2</v>
      </c>
      <c r="I178" s="83" t="str">
        <f ca="1" t="shared" si="141"/>
        <v>Lapangan Upacara</v>
      </c>
      <c r="J178" s="83" t="str">
        <f ca="1" t="shared" si="2"/>
        <v>CLEANING SERVICE</v>
      </c>
      <c r="K178" s="83">
        <f ca="1" t="array" ref="K178">IFERROR(INDEX(MASTER!B:B,MATCH(G178,MASTER!A:A,0))/100," ")</f>
        <v>0.95</v>
      </c>
      <c r="L178" s="65">
        <f ca="1" t="shared" si="3"/>
        <v>13</v>
      </c>
      <c r="M178" s="65" t="str">
        <f ca="1" t="shared" si="4"/>
        <v>2023 - WEEK 13</v>
      </c>
      <c r="N178" s="65" t="str">
        <f ca="1" t="shared" si="5"/>
        <v>2023 - MONTH 03</v>
      </c>
      <c r="O178" s="83">
        <f ca="1" t="shared" ref="O178:P178" si="189">IFERROR(AVERAGEIF(M:M,M178,$K:$K)," ")</f>
        <v>0.950202702702695</v>
      </c>
      <c r="P178" s="83">
        <f ca="1" t="shared" si="189"/>
        <v>0.950202702702695</v>
      </c>
      <c r="Q178" s="65" t="str">
        <f ca="1">IF(ISBLANK(A178)," ",IF(O178&gt;MASTER!$B$3/100,"SB",IF(O178&gt;MASTER!$B$4/100,"B",IF(O178&gt;MASTER!$B$5/100,"C","K"))))</f>
        <v>SB</v>
      </c>
      <c r="R178" s="65" t="str">
        <f ca="1">IF(ISBLANK(B178)," ",IF(P178&gt;MASTER!$B$3/100,"SB",IF(P178&gt;MASTER!$B$4/100,"B",IF(P178&gt;MASTER!$B$5/100,"C","K"))))</f>
        <v>SB</v>
      </c>
    </row>
    <row r="179" customHeight="1" spans="1:18">
      <c r="A179" s="80">
        <f ca="1">INDIRECT(ADDRESS(2+QUOTIENT(ROW()-2,COUNTA('Form Responses 1'!$1:$1)-4),1,,TRUE,"Form Responses 1"))</f>
        <v>45012.5081442593</v>
      </c>
      <c r="B179" s="65" t="str">
        <f ca="1">INDIRECT(ADDRESS(2+QUOTIENT(ROW()-2,COUNTA('Form Responses 1'!$1:$1)-4),2,,TRUE,"Form Responses 1"))</f>
        <v>bobdaulay@gmail.com</v>
      </c>
      <c r="C179" s="65" t="str">
        <f ca="1">INDIRECT(ADDRESS(2+QUOTIENT(ROW()-2,COUNTA('Form Responses 1'!$1:$1)-4),3,,TRUE,"Form Responses 1"))</f>
        <v>Bobby Wijaya Daulay </v>
      </c>
      <c r="D179" s="81">
        <f ca="1">INDIRECT(ADDRESS(2+QUOTIENT(ROW()-2,COUNTA('Form Responses 1'!$1:$1)-4),4,,TRUE,"Form Responses 1"))</f>
        <v>45012</v>
      </c>
      <c r="E179" s="82">
        <f ca="1" t="shared" si="0"/>
        <v>1</v>
      </c>
      <c r="F179" s="65" t="str">
        <f ca="1">IF(ISBLANK(A179)," ",INDIRECT(ADDRESS(1,5+MOD(ROW()-2,COUNTA('Form Responses 1'!$1:$1)-4),,TRUE,"Form Responses 1")))</f>
        <v>Lantai 03 1/2 [Pantry]</v>
      </c>
      <c r="G179" s="65" t="str">
        <f ca="1">IF(ISBLANK(A179)," ",INDIRECT(ADDRESS(MATCH(A179,'Form Responses 1'!A:A,0),5+MOD(ROW()-2,COUNTA('Form Responses 1'!$1:$1)-4),,TRUE,"Form Responses 1")))</f>
        <v>BAIK</v>
      </c>
      <c r="H179" s="83" t="str">
        <f ca="1" t="shared" si="1"/>
        <v>Lantai 03 1/2</v>
      </c>
      <c r="I179" s="83" t="str">
        <f ca="1" t="shared" si="141"/>
        <v>Pantry</v>
      </c>
      <c r="J179" s="83" t="str">
        <f ca="1" t="shared" si="2"/>
        <v>CLEANING SERVICE</v>
      </c>
      <c r="K179" s="83">
        <f ca="1" t="array" ref="K179">IFERROR(INDEX(MASTER!B:B,MATCH(G179,MASTER!A:A,0))/100," ")</f>
        <v>0.95</v>
      </c>
      <c r="L179" s="65">
        <f ca="1" t="shared" si="3"/>
        <v>13</v>
      </c>
      <c r="M179" s="65" t="str">
        <f ca="1" t="shared" si="4"/>
        <v>2023 - WEEK 13</v>
      </c>
      <c r="N179" s="65" t="str">
        <f ca="1" t="shared" si="5"/>
        <v>2023 - MONTH 03</v>
      </c>
      <c r="O179" s="83">
        <f ca="1" t="shared" ref="O179:P179" si="190">IFERROR(AVERAGEIF(M:M,M179,$K:$K)," ")</f>
        <v>0.950202702702695</v>
      </c>
      <c r="P179" s="83">
        <f ca="1" t="shared" si="190"/>
        <v>0.950202702702695</v>
      </c>
      <c r="Q179" s="65" t="str">
        <f ca="1">IF(ISBLANK(A179)," ",IF(O179&gt;MASTER!$B$3/100,"SB",IF(O179&gt;MASTER!$B$4/100,"B",IF(O179&gt;MASTER!$B$5/100,"C","K"))))</f>
        <v>SB</v>
      </c>
      <c r="R179" s="65" t="str">
        <f ca="1">IF(ISBLANK(B179)," ",IF(P179&gt;MASTER!$B$3/100,"SB",IF(P179&gt;MASTER!$B$4/100,"B",IF(P179&gt;MASTER!$B$5/100,"C","K"))))</f>
        <v>SB</v>
      </c>
    </row>
    <row r="180" customHeight="1" spans="1:18">
      <c r="A180" s="80">
        <f ca="1">INDIRECT(ADDRESS(2+QUOTIENT(ROW()-2,COUNTA('Form Responses 1'!$1:$1)-4),1,,TRUE,"Form Responses 1"))</f>
        <v>45012.5081442593</v>
      </c>
      <c r="B180" s="65" t="str">
        <f ca="1">INDIRECT(ADDRESS(2+QUOTIENT(ROW()-2,COUNTA('Form Responses 1'!$1:$1)-4),2,,TRUE,"Form Responses 1"))</f>
        <v>bobdaulay@gmail.com</v>
      </c>
      <c r="C180" s="65" t="str">
        <f ca="1">INDIRECT(ADDRESS(2+QUOTIENT(ROW()-2,COUNTA('Form Responses 1'!$1:$1)-4),3,,TRUE,"Form Responses 1"))</f>
        <v>Bobby Wijaya Daulay </v>
      </c>
      <c r="D180" s="81">
        <f ca="1">INDIRECT(ADDRESS(2+QUOTIENT(ROW()-2,COUNTA('Form Responses 1'!$1:$1)-4),4,,TRUE,"Form Responses 1"))</f>
        <v>45012</v>
      </c>
      <c r="E180" s="82">
        <f ca="1" t="shared" si="0"/>
        <v>1</v>
      </c>
      <c r="F180" s="65" t="str">
        <f ca="1">IF(ISBLANK(A180)," ",INDIRECT(ADDRESS(1,5+MOD(ROW()-2,COUNTA('Form Responses 1'!$1:$1)-4),,TRUE,"Form Responses 1")))</f>
        <v>Lantai 03 1/2 [Koridor]</v>
      </c>
      <c r="G180" s="65" t="str">
        <f ca="1">IF(ISBLANK(A180)," ",INDIRECT(ADDRESS(MATCH(A180,'Form Responses 1'!A:A,0),5+MOD(ROW()-2,COUNTA('Form Responses 1'!$1:$1)-4),,TRUE,"Form Responses 1")))</f>
        <v>BAIK</v>
      </c>
      <c r="H180" s="83" t="str">
        <f ca="1" t="shared" si="1"/>
        <v>Lantai 03 1/2</v>
      </c>
      <c r="I180" s="83" t="str">
        <f ca="1" t="shared" si="141"/>
        <v>Koridor</v>
      </c>
      <c r="J180" s="83" t="str">
        <f ca="1" t="shared" si="2"/>
        <v>CLEANING SERVICE</v>
      </c>
      <c r="K180" s="83">
        <f ca="1" t="array" ref="K180">IFERROR(INDEX(MASTER!B:B,MATCH(G180,MASTER!A:A,0))/100," ")</f>
        <v>0.95</v>
      </c>
      <c r="L180" s="65">
        <f ca="1" t="shared" si="3"/>
        <v>13</v>
      </c>
      <c r="M180" s="65" t="str">
        <f ca="1" t="shared" si="4"/>
        <v>2023 - WEEK 13</v>
      </c>
      <c r="N180" s="65" t="str">
        <f ca="1" t="shared" si="5"/>
        <v>2023 - MONTH 03</v>
      </c>
      <c r="O180" s="83">
        <f ca="1" t="shared" ref="O180:P180" si="191">IFERROR(AVERAGEIF(M:M,M180,$K:$K)," ")</f>
        <v>0.950202702702695</v>
      </c>
      <c r="P180" s="83">
        <f ca="1" t="shared" si="191"/>
        <v>0.950202702702695</v>
      </c>
      <c r="Q180" s="65" t="str">
        <f ca="1">IF(ISBLANK(A180)," ",IF(O180&gt;MASTER!$B$3/100,"SB",IF(O180&gt;MASTER!$B$4/100,"B",IF(O180&gt;MASTER!$B$5/100,"C","K"))))</f>
        <v>SB</v>
      </c>
      <c r="R180" s="65" t="str">
        <f ca="1">IF(ISBLANK(B180)," ",IF(P180&gt;MASTER!$B$3/100,"SB",IF(P180&gt;MASTER!$B$4/100,"B",IF(P180&gt;MASTER!$B$5/100,"C","K"))))</f>
        <v>SB</v>
      </c>
    </row>
    <row r="181" customHeight="1" spans="1:18">
      <c r="A181" s="80">
        <f ca="1">INDIRECT(ADDRESS(2+QUOTIENT(ROW()-2,COUNTA('Form Responses 1'!$1:$1)-4),1,,TRUE,"Form Responses 1"))</f>
        <v>45012.5081442593</v>
      </c>
      <c r="B181" s="65" t="str">
        <f ca="1">INDIRECT(ADDRESS(2+QUOTIENT(ROW()-2,COUNTA('Form Responses 1'!$1:$1)-4),2,,TRUE,"Form Responses 1"))</f>
        <v>bobdaulay@gmail.com</v>
      </c>
      <c r="C181" s="65" t="str">
        <f ca="1">INDIRECT(ADDRESS(2+QUOTIENT(ROW()-2,COUNTA('Form Responses 1'!$1:$1)-4),3,,TRUE,"Form Responses 1"))</f>
        <v>Bobby Wijaya Daulay </v>
      </c>
      <c r="D181" s="81">
        <f ca="1">INDIRECT(ADDRESS(2+QUOTIENT(ROW()-2,COUNTA('Form Responses 1'!$1:$1)-4),4,,TRUE,"Form Responses 1"))</f>
        <v>45012</v>
      </c>
      <c r="E181" s="82">
        <f ca="1" t="shared" si="0"/>
        <v>1</v>
      </c>
      <c r="F181" s="65" t="str">
        <f ca="1">IF(ISBLANK(A181)," ",INDIRECT(ADDRESS(1,5+MOD(ROW()-2,COUNTA('Form Responses 1'!$1:$1)-4),,TRUE,"Form Responses 1")))</f>
        <v>Lantai 03 1/2 [Toilet Pria / Wanita]</v>
      </c>
      <c r="G181" s="65" t="str">
        <f ca="1">IF(ISBLANK(A181)," ",INDIRECT(ADDRESS(MATCH(A181,'Form Responses 1'!A:A,0),5+MOD(ROW()-2,COUNTA('Form Responses 1'!$1:$1)-4),,TRUE,"Form Responses 1")))</f>
        <v>BAIK</v>
      </c>
      <c r="H181" s="83" t="str">
        <f ca="1" t="shared" si="1"/>
        <v>Lantai 03 1/2</v>
      </c>
      <c r="I181" s="83" t="str">
        <f ca="1" t="shared" si="141"/>
        <v>Toilet Pria / Wanita</v>
      </c>
      <c r="J181" s="83" t="str">
        <f ca="1" t="shared" si="2"/>
        <v>CLEANING SERVICE</v>
      </c>
      <c r="K181" s="83">
        <f ca="1" t="array" ref="K181">IFERROR(INDEX(MASTER!B:B,MATCH(G181,MASTER!A:A,0))/100," ")</f>
        <v>0.95</v>
      </c>
      <c r="L181" s="65">
        <f ca="1" t="shared" si="3"/>
        <v>13</v>
      </c>
      <c r="M181" s="65" t="str">
        <f ca="1" t="shared" si="4"/>
        <v>2023 - WEEK 13</v>
      </c>
      <c r="N181" s="65" t="str">
        <f ca="1" t="shared" si="5"/>
        <v>2023 - MONTH 03</v>
      </c>
      <c r="O181" s="83">
        <f ca="1" t="shared" ref="O181:P181" si="192">IFERROR(AVERAGEIF(M:M,M181,$K:$K)," ")</f>
        <v>0.950202702702695</v>
      </c>
      <c r="P181" s="83">
        <f ca="1" t="shared" si="192"/>
        <v>0.950202702702695</v>
      </c>
      <c r="Q181" s="65" t="str">
        <f ca="1">IF(ISBLANK(A181)," ",IF(O181&gt;MASTER!$B$3/100,"SB",IF(O181&gt;MASTER!$B$4/100,"B",IF(O181&gt;MASTER!$B$5/100,"C","K"))))</f>
        <v>SB</v>
      </c>
      <c r="R181" s="65" t="str">
        <f ca="1">IF(ISBLANK(B181)," ",IF(P181&gt;MASTER!$B$3/100,"SB",IF(P181&gt;MASTER!$B$4/100,"B",IF(P181&gt;MASTER!$B$5/100,"C","K"))))</f>
        <v>SB</v>
      </c>
    </row>
    <row r="182" customHeight="1" spans="1:18">
      <c r="A182" s="80">
        <f ca="1">INDIRECT(ADDRESS(2+QUOTIENT(ROW()-2,COUNTA('Form Responses 1'!$1:$1)-4),1,,TRUE,"Form Responses 1"))</f>
        <v>45012.5081442593</v>
      </c>
      <c r="B182" s="65" t="str">
        <f ca="1">INDIRECT(ADDRESS(2+QUOTIENT(ROW()-2,COUNTA('Form Responses 1'!$1:$1)-4),2,,TRUE,"Form Responses 1"))</f>
        <v>bobdaulay@gmail.com</v>
      </c>
      <c r="C182" s="65" t="str">
        <f ca="1">INDIRECT(ADDRESS(2+QUOTIENT(ROW()-2,COUNTA('Form Responses 1'!$1:$1)-4),3,,TRUE,"Form Responses 1"))</f>
        <v>Bobby Wijaya Daulay </v>
      </c>
      <c r="D182" s="81">
        <f ca="1">INDIRECT(ADDRESS(2+QUOTIENT(ROW()-2,COUNTA('Form Responses 1'!$1:$1)-4),4,,TRUE,"Form Responses 1"))</f>
        <v>45012</v>
      </c>
      <c r="E182" s="82">
        <f ca="1" t="shared" si="0"/>
        <v>1</v>
      </c>
      <c r="F182" s="65" t="str">
        <f ca="1">IF(ISBLANK(A182)," ",INDIRECT(ADDRESS(1,5+MOD(ROW()-2,COUNTA('Form Responses 1'!$1:$1)-4),,TRUE,"Form Responses 1")))</f>
        <v>Lantai 03 [Tangga Exit Barat- &amp; Timur]</v>
      </c>
      <c r="G182" s="65" t="str">
        <f ca="1">IF(ISBLANK(A182)," ",INDIRECT(ADDRESS(MATCH(A182,'Form Responses 1'!A:A,0),5+MOD(ROW()-2,COUNTA('Form Responses 1'!$1:$1)-4),,TRUE,"Form Responses 1")))</f>
        <v>BAIK</v>
      </c>
      <c r="H182" s="83" t="str">
        <f ca="1" t="shared" si="1"/>
        <v>Lantai 03</v>
      </c>
      <c r="I182" s="83" t="str">
        <f ca="1" t="shared" si="141"/>
        <v>Tangga Exit Barat- &amp; Timur</v>
      </c>
      <c r="J182" s="83" t="str">
        <f ca="1" t="shared" si="2"/>
        <v>CLEANING SERVICE</v>
      </c>
      <c r="K182" s="83">
        <f ca="1" t="array" ref="K182">IFERROR(INDEX(MASTER!B:B,MATCH(G182,MASTER!A:A,0))/100," ")</f>
        <v>0.95</v>
      </c>
      <c r="L182" s="65">
        <f ca="1" t="shared" si="3"/>
        <v>13</v>
      </c>
      <c r="M182" s="65" t="str">
        <f ca="1" t="shared" si="4"/>
        <v>2023 - WEEK 13</v>
      </c>
      <c r="N182" s="65" t="str">
        <f ca="1" t="shared" si="5"/>
        <v>2023 - MONTH 03</v>
      </c>
      <c r="O182" s="83">
        <f ca="1" t="shared" ref="O182:P182" si="193">IFERROR(AVERAGEIF(M:M,M182,$K:$K)," ")</f>
        <v>0.950202702702695</v>
      </c>
      <c r="P182" s="83">
        <f ca="1" t="shared" si="193"/>
        <v>0.950202702702695</v>
      </c>
      <c r="Q182" s="65" t="str">
        <f ca="1">IF(ISBLANK(A182)," ",IF(O182&gt;MASTER!$B$3/100,"SB",IF(O182&gt;MASTER!$B$4/100,"B",IF(O182&gt;MASTER!$B$5/100,"C","K"))))</f>
        <v>SB</v>
      </c>
      <c r="R182" s="65" t="str">
        <f ca="1">IF(ISBLANK(B182)," ",IF(P182&gt;MASTER!$B$3/100,"SB",IF(P182&gt;MASTER!$B$4/100,"B",IF(P182&gt;MASTER!$B$5/100,"C","K"))))</f>
        <v>SB</v>
      </c>
    </row>
    <row r="183" customHeight="1" spans="1:18">
      <c r="A183" s="80">
        <f ca="1">INDIRECT(ADDRESS(2+QUOTIENT(ROW()-2,COUNTA('Form Responses 1'!$1:$1)-4),1,,TRUE,"Form Responses 1"))</f>
        <v>45012.5081442593</v>
      </c>
      <c r="B183" s="65" t="str">
        <f ca="1">INDIRECT(ADDRESS(2+QUOTIENT(ROW()-2,COUNTA('Form Responses 1'!$1:$1)-4),2,,TRUE,"Form Responses 1"))</f>
        <v>bobdaulay@gmail.com</v>
      </c>
      <c r="C183" s="65" t="str">
        <f ca="1">INDIRECT(ADDRESS(2+QUOTIENT(ROW()-2,COUNTA('Form Responses 1'!$1:$1)-4),3,,TRUE,"Form Responses 1"))</f>
        <v>Bobby Wijaya Daulay </v>
      </c>
      <c r="D183" s="81">
        <f ca="1">INDIRECT(ADDRESS(2+QUOTIENT(ROW()-2,COUNTA('Form Responses 1'!$1:$1)-4),4,,TRUE,"Form Responses 1"))</f>
        <v>45012</v>
      </c>
      <c r="E183" s="82">
        <f ca="1" t="shared" si="0"/>
        <v>1</v>
      </c>
      <c r="F183" s="65" t="str">
        <f ca="1">IF(ISBLANK(A183)," ",INDIRECT(ADDRESS(1,5+MOD(ROW()-2,COUNTA('Form Responses 1'!$1:$1)-4),,TRUE,"Form Responses 1")))</f>
        <v>Lantai 03 [R. Meeting Audiotium]</v>
      </c>
      <c r="G183" s="65" t="str">
        <f ca="1">IF(ISBLANK(A183)," ",INDIRECT(ADDRESS(MATCH(A183,'Form Responses 1'!A:A,0),5+MOD(ROW()-2,COUNTA('Form Responses 1'!$1:$1)-4),,TRUE,"Form Responses 1")))</f>
        <v>BAIK</v>
      </c>
      <c r="H183" s="83" t="str">
        <f ca="1" t="shared" si="1"/>
        <v>Lantai 03</v>
      </c>
      <c r="I183" s="83" t="str">
        <f ca="1" t="shared" si="141"/>
        <v>R. Meeting Audiotium</v>
      </c>
      <c r="J183" s="83" t="str">
        <f ca="1" t="shared" si="2"/>
        <v>CLEANING SERVICE</v>
      </c>
      <c r="K183" s="83">
        <f ca="1" t="array" ref="K183">IFERROR(INDEX(MASTER!B:B,MATCH(G183,MASTER!A:A,0))/100," ")</f>
        <v>0.95</v>
      </c>
      <c r="L183" s="65">
        <f ca="1" t="shared" si="3"/>
        <v>13</v>
      </c>
      <c r="M183" s="65" t="str">
        <f ca="1" t="shared" si="4"/>
        <v>2023 - WEEK 13</v>
      </c>
      <c r="N183" s="65" t="str">
        <f ca="1" t="shared" si="5"/>
        <v>2023 - MONTH 03</v>
      </c>
      <c r="O183" s="83">
        <f ca="1" t="shared" ref="O183:P183" si="194">IFERROR(AVERAGEIF(M:M,M183,$K:$K)," ")</f>
        <v>0.950202702702695</v>
      </c>
      <c r="P183" s="83">
        <f ca="1" t="shared" si="194"/>
        <v>0.950202702702695</v>
      </c>
      <c r="Q183" s="65" t="str">
        <f ca="1">IF(ISBLANK(A183)," ",IF(O183&gt;MASTER!$B$3/100,"SB",IF(O183&gt;MASTER!$B$4/100,"B",IF(O183&gt;MASTER!$B$5/100,"C","K"))))</f>
        <v>SB</v>
      </c>
      <c r="R183" s="65" t="str">
        <f ca="1">IF(ISBLANK(B183)," ",IF(P183&gt;MASTER!$B$3/100,"SB",IF(P183&gt;MASTER!$B$4/100,"B",IF(P183&gt;MASTER!$B$5/100,"C","K"))))</f>
        <v>SB</v>
      </c>
    </row>
    <row r="184" customHeight="1" spans="1:18">
      <c r="A184" s="80">
        <f ca="1">INDIRECT(ADDRESS(2+QUOTIENT(ROW()-2,COUNTA('Form Responses 1'!$1:$1)-4),1,,TRUE,"Form Responses 1"))</f>
        <v>45012.5081442593</v>
      </c>
      <c r="B184" s="65" t="str">
        <f ca="1">INDIRECT(ADDRESS(2+QUOTIENT(ROW()-2,COUNTA('Form Responses 1'!$1:$1)-4),2,,TRUE,"Form Responses 1"))</f>
        <v>bobdaulay@gmail.com</v>
      </c>
      <c r="C184" s="65" t="str">
        <f ca="1">INDIRECT(ADDRESS(2+QUOTIENT(ROW()-2,COUNTA('Form Responses 1'!$1:$1)-4),3,,TRUE,"Form Responses 1"))</f>
        <v>Bobby Wijaya Daulay </v>
      </c>
      <c r="D184" s="81">
        <f ca="1">INDIRECT(ADDRESS(2+QUOTIENT(ROW()-2,COUNTA('Form Responses 1'!$1:$1)-4),4,,TRUE,"Form Responses 1"))</f>
        <v>45012</v>
      </c>
      <c r="E184" s="82">
        <f ca="1" t="shared" si="0"/>
        <v>1</v>
      </c>
      <c r="F184" s="65" t="str">
        <f ca="1">IF(ISBLANK(A184)," ",INDIRECT(ADDRESS(1,5+MOD(ROW()-2,COUNTA('Form Responses 1'!$1:$1)-4),,TRUE,"Form Responses 1")))</f>
        <v>Lantai 03 [Pantry]</v>
      </c>
      <c r="G184" s="65" t="str">
        <f ca="1">IF(ISBLANK(A184)," ",INDIRECT(ADDRESS(MATCH(A184,'Form Responses 1'!A:A,0),5+MOD(ROW()-2,COUNTA('Form Responses 1'!$1:$1)-4),,TRUE,"Form Responses 1")))</f>
        <v>BAIK</v>
      </c>
      <c r="H184" s="83" t="str">
        <f ca="1" t="shared" si="1"/>
        <v>Lantai 03</v>
      </c>
      <c r="I184" s="83" t="str">
        <f ca="1" t="shared" si="141"/>
        <v>Pantry</v>
      </c>
      <c r="J184" s="83" t="str">
        <f ca="1" t="shared" si="2"/>
        <v>CLEANING SERVICE</v>
      </c>
      <c r="K184" s="83">
        <f ca="1" t="array" ref="K184">IFERROR(INDEX(MASTER!B:B,MATCH(G184,MASTER!A:A,0))/100," ")</f>
        <v>0.95</v>
      </c>
      <c r="L184" s="65">
        <f ca="1" t="shared" si="3"/>
        <v>13</v>
      </c>
      <c r="M184" s="65" t="str">
        <f ca="1" t="shared" si="4"/>
        <v>2023 - WEEK 13</v>
      </c>
      <c r="N184" s="65" t="str">
        <f ca="1" t="shared" si="5"/>
        <v>2023 - MONTH 03</v>
      </c>
      <c r="O184" s="83">
        <f ca="1" t="shared" ref="O184:P184" si="195">IFERROR(AVERAGEIF(M:M,M184,$K:$K)," ")</f>
        <v>0.950202702702695</v>
      </c>
      <c r="P184" s="83">
        <f ca="1" t="shared" si="195"/>
        <v>0.950202702702695</v>
      </c>
      <c r="Q184" s="65" t="str">
        <f ca="1">IF(ISBLANK(A184)," ",IF(O184&gt;MASTER!$B$3/100,"SB",IF(O184&gt;MASTER!$B$4/100,"B",IF(O184&gt;MASTER!$B$5/100,"C","K"))))</f>
        <v>SB</v>
      </c>
      <c r="R184" s="65" t="str">
        <f ca="1">IF(ISBLANK(B184)," ",IF(P184&gt;MASTER!$B$3/100,"SB",IF(P184&gt;MASTER!$B$4/100,"B",IF(P184&gt;MASTER!$B$5/100,"C","K"))))</f>
        <v>SB</v>
      </c>
    </row>
    <row r="185" customHeight="1" spans="1:18">
      <c r="A185" s="80">
        <f ca="1">INDIRECT(ADDRESS(2+QUOTIENT(ROW()-2,COUNTA('Form Responses 1'!$1:$1)-4),1,,TRUE,"Form Responses 1"))</f>
        <v>45012.5081442593</v>
      </c>
      <c r="B185" s="65" t="str">
        <f ca="1">INDIRECT(ADDRESS(2+QUOTIENT(ROW()-2,COUNTA('Form Responses 1'!$1:$1)-4),2,,TRUE,"Form Responses 1"))</f>
        <v>bobdaulay@gmail.com</v>
      </c>
      <c r="C185" s="65" t="str">
        <f ca="1">INDIRECT(ADDRESS(2+QUOTIENT(ROW()-2,COUNTA('Form Responses 1'!$1:$1)-4),3,,TRUE,"Form Responses 1"))</f>
        <v>Bobby Wijaya Daulay </v>
      </c>
      <c r="D185" s="81">
        <f ca="1">INDIRECT(ADDRESS(2+QUOTIENT(ROW()-2,COUNTA('Form Responses 1'!$1:$1)-4),4,,TRUE,"Form Responses 1"))</f>
        <v>45012</v>
      </c>
      <c r="E185" s="82">
        <f ca="1" t="shared" si="0"/>
        <v>1</v>
      </c>
      <c r="F185" s="65" t="str">
        <f ca="1">IF(ISBLANK(A185)," ",INDIRECT(ADDRESS(1,5+MOD(ROW()-2,COUNTA('Form Responses 1'!$1:$1)-4),,TRUE,"Form Responses 1")))</f>
        <v>Lantai 03 [Ruang Rapat 1-2-3-4-5]</v>
      </c>
      <c r="G185" s="65" t="str">
        <f ca="1">IF(ISBLANK(A185)," ",INDIRECT(ADDRESS(MATCH(A185,'Form Responses 1'!A:A,0),5+MOD(ROW()-2,COUNTA('Form Responses 1'!$1:$1)-4),,TRUE,"Form Responses 1")))</f>
        <v>BAIK</v>
      </c>
      <c r="H185" s="83" t="str">
        <f ca="1" t="shared" si="1"/>
        <v>Lantai 03</v>
      </c>
      <c r="I185" s="83" t="str">
        <f ca="1" t="shared" si="141"/>
        <v>Ruang Rapat 1-2-3-4-5</v>
      </c>
      <c r="J185" s="83" t="str">
        <f ca="1" t="shared" si="2"/>
        <v>CLEANING SERVICE</v>
      </c>
      <c r="K185" s="83">
        <f ca="1" t="array" ref="K185">IFERROR(INDEX(MASTER!B:B,MATCH(G185,MASTER!A:A,0))/100," ")</f>
        <v>0.95</v>
      </c>
      <c r="L185" s="65">
        <f ca="1" t="shared" si="3"/>
        <v>13</v>
      </c>
      <c r="M185" s="65" t="str">
        <f ca="1" t="shared" si="4"/>
        <v>2023 - WEEK 13</v>
      </c>
      <c r="N185" s="65" t="str">
        <f ca="1" t="shared" si="5"/>
        <v>2023 - MONTH 03</v>
      </c>
      <c r="O185" s="83">
        <f ca="1" t="shared" ref="O185:P185" si="196">IFERROR(AVERAGEIF(M:M,M185,$K:$K)," ")</f>
        <v>0.950202702702695</v>
      </c>
      <c r="P185" s="83">
        <f ca="1" t="shared" si="196"/>
        <v>0.950202702702695</v>
      </c>
      <c r="Q185" s="65" t="str">
        <f ca="1">IF(ISBLANK(A185)," ",IF(O185&gt;MASTER!$B$3/100,"SB",IF(O185&gt;MASTER!$B$4/100,"B",IF(O185&gt;MASTER!$B$5/100,"C","K"))))</f>
        <v>SB</v>
      </c>
      <c r="R185" s="65" t="str">
        <f ca="1">IF(ISBLANK(B185)," ",IF(P185&gt;MASTER!$B$3/100,"SB",IF(P185&gt;MASTER!$B$4/100,"B",IF(P185&gt;MASTER!$B$5/100,"C","K"))))</f>
        <v>SB</v>
      </c>
    </row>
    <row r="186" customHeight="1" spans="1:18">
      <c r="A186" s="80">
        <f ca="1">INDIRECT(ADDRESS(2+QUOTIENT(ROW()-2,COUNTA('Form Responses 1'!$1:$1)-4),1,,TRUE,"Form Responses 1"))</f>
        <v>45012.5081442593</v>
      </c>
      <c r="B186" s="65" t="str">
        <f ca="1">INDIRECT(ADDRESS(2+QUOTIENT(ROW()-2,COUNTA('Form Responses 1'!$1:$1)-4),2,,TRUE,"Form Responses 1"))</f>
        <v>bobdaulay@gmail.com</v>
      </c>
      <c r="C186" s="65" t="str">
        <f ca="1">INDIRECT(ADDRESS(2+QUOTIENT(ROW()-2,COUNTA('Form Responses 1'!$1:$1)-4),3,,TRUE,"Form Responses 1"))</f>
        <v>Bobby Wijaya Daulay </v>
      </c>
      <c r="D186" s="81">
        <f ca="1">INDIRECT(ADDRESS(2+QUOTIENT(ROW()-2,COUNTA('Form Responses 1'!$1:$1)-4),4,,TRUE,"Form Responses 1"))</f>
        <v>45012</v>
      </c>
      <c r="E186" s="82">
        <f ca="1" t="shared" si="0"/>
        <v>1</v>
      </c>
      <c r="F186" s="65" t="str">
        <f ca="1">IF(ISBLANK(A186)," ",INDIRECT(ADDRESS(1,5+MOD(ROW()-2,COUNTA('Form Responses 1'!$1:$1)-4),,TRUE,"Form Responses 1")))</f>
        <v>Lantai 03 [Ruang Smoking]</v>
      </c>
      <c r="G186" s="65" t="str">
        <f ca="1">IF(ISBLANK(A186)," ",INDIRECT(ADDRESS(MATCH(A186,'Form Responses 1'!A:A,0),5+MOD(ROW()-2,COUNTA('Form Responses 1'!$1:$1)-4),,TRUE,"Form Responses 1")))</f>
        <v>BAIK</v>
      </c>
      <c r="H186" s="83" t="str">
        <f ca="1" t="shared" si="1"/>
        <v>Lantai 03</v>
      </c>
      <c r="I186" s="83" t="str">
        <f ca="1" t="shared" si="141"/>
        <v>Ruang Smoking</v>
      </c>
      <c r="J186" s="83" t="str">
        <f ca="1" t="shared" si="2"/>
        <v>CLEANING SERVICE</v>
      </c>
      <c r="K186" s="83">
        <f ca="1" t="array" ref="K186">IFERROR(INDEX(MASTER!B:B,MATCH(G186,MASTER!A:A,0))/100," ")</f>
        <v>0.95</v>
      </c>
      <c r="L186" s="65">
        <f ca="1" t="shared" si="3"/>
        <v>13</v>
      </c>
      <c r="M186" s="65" t="str">
        <f ca="1" t="shared" si="4"/>
        <v>2023 - WEEK 13</v>
      </c>
      <c r="N186" s="65" t="str">
        <f ca="1" t="shared" si="5"/>
        <v>2023 - MONTH 03</v>
      </c>
      <c r="O186" s="83">
        <f ca="1" t="shared" ref="O186:P186" si="197">IFERROR(AVERAGEIF(M:M,M186,$K:$K)," ")</f>
        <v>0.950202702702695</v>
      </c>
      <c r="P186" s="83">
        <f ca="1" t="shared" si="197"/>
        <v>0.950202702702695</v>
      </c>
      <c r="Q186" s="65" t="str">
        <f ca="1">IF(ISBLANK(A186)," ",IF(O186&gt;MASTER!$B$3/100,"SB",IF(O186&gt;MASTER!$B$4/100,"B",IF(O186&gt;MASTER!$B$5/100,"C","K"))))</f>
        <v>SB</v>
      </c>
      <c r="R186" s="65" t="str">
        <f ca="1">IF(ISBLANK(B186)," ",IF(P186&gt;MASTER!$B$3/100,"SB",IF(P186&gt;MASTER!$B$4/100,"B",IF(P186&gt;MASTER!$B$5/100,"C","K"))))</f>
        <v>SB</v>
      </c>
    </row>
    <row r="187" customHeight="1" spans="1:18">
      <c r="A187" s="80">
        <f ca="1">INDIRECT(ADDRESS(2+QUOTIENT(ROW()-2,COUNTA('Form Responses 1'!$1:$1)-4),1,,TRUE,"Form Responses 1"))</f>
        <v>45012.5081442593</v>
      </c>
      <c r="B187" s="65" t="str">
        <f ca="1">INDIRECT(ADDRESS(2+QUOTIENT(ROW()-2,COUNTA('Form Responses 1'!$1:$1)-4),2,,TRUE,"Form Responses 1"))</f>
        <v>bobdaulay@gmail.com</v>
      </c>
      <c r="C187" s="65" t="str">
        <f ca="1">INDIRECT(ADDRESS(2+QUOTIENT(ROW()-2,COUNTA('Form Responses 1'!$1:$1)-4),3,,TRUE,"Form Responses 1"))</f>
        <v>Bobby Wijaya Daulay </v>
      </c>
      <c r="D187" s="81">
        <f ca="1">INDIRECT(ADDRESS(2+QUOTIENT(ROW()-2,COUNTA('Form Responses 1'!$1:$1)-4),4,,TRUE,"Form Responses 1"))</f>
        <v>45012</v>
      </c>
      <c r="E187" s="82">
        <f ca="1" t="shared" si="0"/>
        <v>1</v>
      </c>
      <c r="F187" s="65" t="str">
        <f ca="1">IF(ISBLANK(A187)," ",INDIRECT(ADDRESS(1,5+MOD(ROW()-2,COUNTA('Form Responses 1'!$1:$1)-4),,TRUE,"Form Responses 1")))</f>
        <v>Lantai 03 [Koridor]</v>
      </c>
      <c r="G187" s="65" t="str">
        <f ca="1">IF(ISBLANK(A187)," ",INDIRECT(ADDRESS(MATCH(A187,'Form Responses 1'!A:A,0),5+MOD(ROW()-2,COUNTA('Form Responses 1'!$1:$1)-4),,TRUE,"Form Responses 1")))</f>
        <v>BAIK</v>
      </c>
      <c r="H187" s="83" t="str">
        <f ca="1" t="shared" si="1"/>
        <v>Lantai 03</v>
      </c>
      <c r="I187" s="83" t="str">
        <f ca="1" t="shared" si="141"/>
        <v>Koridor</v>
      </c>
      <c r="J187" s="83" t="str">
        <f ca="1" t="shared" si="2"/>
        <v>CLEANING SERVICE</v>
      </c>
      <c r="K187" s="83">
        <f ca="1" t="array" ref="K187">IFERROR(INDEX(MASTER!B:B,MATCH(G187,MASTER!A:A,0))/100," ")</f>
        <v>0.95</v>
      </c>
      <c r="L187" s="65">
        <f ca="1" t="shared" si="3"/>
        <v>13</v>
      </c>
      <c r="M187" s="65" t="str">
        <f ca="1" t="shared" si="4"/>
        <v>2023 - WEEK 13</v>
      </c>
      <c r="N187" s="65" t="str">
        <f ca="1" t="shared" si="5"/>
        <v>2023 - MONTH 03</v>
      </c>
      <c r="O187" s="83">
        <f ca="1" t="shared" ref="O187:P187" si="198">IFERROR(AVERAGEIF(M:M,M187,$K:$K)," ")</f>
        <v>0.950202702702695</v>
      </c>
      <c r="P187" s="83">
        <f ca="1" t="shared" si="198"/>
        <v>0.950202702702695</v>
      </c>
      <c r="Q187" s="65" t="str">
        <f ca="1">IF(ISBLANK(A187)," ",IF(O187&gt;MASTER!$B$3/100,"SB",IF(O187&gt;MASTER!$B$4/100,"B",IF(O187&gt;MASTER!$B$5/100,"C","K"))))</f>
        <v>SB</v>
      </c>
      <c r="R187" s="65" t="str">
        <f ca="1">IF(ISBLANK(B187)," ",IF(P187&gt;MASTER!$B$3/100,"SB",IF(P187&gt;MASTER!$B$4/100,"B",IF(P187&gt;MASTER!$B$5/100,"C","K"))))</f>
        <v>SB</v>
      </c>
    </row>
    <row r="188" customHeight="1" spans="1:18">
      <c r="A188" s="80">
        <f ca="1">INDIRECT(ADDRESS(2+QUOTIENT(ROW()-2,COUNTA('Form Responses 1'!$1:$1)-4),1,,TRUE,"Form Responses 1"))</f>
        <v>45012.5081442593</v>
      </c>
      <c r="B188" s="65" t="str">
        <f ca="1">INDIRECT(ADDRESS(2+QUOTIENT(ROW()-2,COUNTA('Form Responses 1'!$1:$1)-4),2,,TRUE,"Form Responses 1"))</f>
        <v>bobdaulay@gmail.com</v>
      </c>
      <c r="C188" s="65" t="str">
        <f ca="1">INDIRECT(ADDRESS(2+QUOTIENT(ROW()-2,COUNTA('Form Responses 1'!$1:$1)-4),3,,TRUE,"Form Responses 1"))</f>
        <v>Bobby Wijaya Daulay </v>
      </c>
      <c r="D188" s="81">
        <f ca="1">INDIRECT(ADDRESS(2+QUOTIENT(ROW()-2,COUNTA('Form Responses 1'!$1:$1)-4),4,,TRUE,"Form Responses 1"))</f>
        <v>45012</v>
      </c>
      <c r="E188" s="82">
        <f ca="1" t="shared" si="0"/>
        <v>1</v>
      </c>
      <c r="F188" s="65" t="str">
        <f ca="1">IF(ISBLANK(A188)," ",INDIRECT(ADDRESS(1,5+MOD(ROW()-2,COUNTA('Form Responses 1'!$1:$1)-4),,TRUE,"Form Responses 1")))</f>
        <v>Lantai 03 [Kantin]</v>
      </c>
      <c r="G188" s="65" t="str">
        <f ca="1">IF(ISBLANK(A188)," ",INDIRECT(ADDRESS(MATCH(A188,'Form Responses 1'!A:A,0),5+MOD(ROW()-2,COUNTA('Form Responses 1'!$1:$1)-4),,TRUE,"Form Responses 1")))</f>
        <v>BAIK</v>
      </c>
      <c r="H188" s="83" t="str">
        <f ca="1" t="shared" si="1"/>
        <v>Lantai 03</v>
      </c>
      <c r="I188" s="83" t="str">
        <f ca="1" t="shared" si="141"/>
        <v>Kantin</v>
      </c>
      <c r="J188" s="83" t="str">
        <f ca="1" t="shared" si="2"/>
        <v>CLEANING SERVICE</v>
      </c>
      <c r="K188" s="83">
        <f ca="1" t="array" ref="K188">IFERROR(INDEX(MASTER!B:B,MATCH(G188,MASTER!A:A,0))/100," ")</f>
        <v>0.95</v>
      </c>
      <c r="L188" s="65">
        <f ca="1" t="shared" si="3"/>
        <v>13</v>
      </c>
      <c r="M188" s="65" t="str">
        <f ca="1" t="shared" si="4"/>
        <v>2023 - WEEK 13</v>
      </c>
      <c r="N188" s="65" t="str">
        <f ca="1" t="shared" si="5"/>
        <v>2023 - MONTH 03</v>
      </c>
      <c r="O188" s="83">
        <f ca="1" t="shared" ref="O188:P188" si="199">IFERROR(AVERAGEIF(M:M,M188,$K:$K)," ")</f>
        <v>0.950202702702695</v>
      </c>
      <c r="P188" s="83">
        <f ca="1" t="shared" si="199"/>
        <v>0.950202702702695</v>
      </c>
      <c r="Q188" s="65" t="str">
        <f ca="1">IF(ISBLANK(A188)," ",IF(O188&gt;MASTER!$B$3/100,"SB",IF(O188&gt;MASTER!$B$4/100,"B",IF(O188&gt;MASTER!$B$5/100,"C","K"))))</f>
        <v>SB</v>
      </c>
      <c r="R188" s="65" t="str">
        <f ca="1">IF(ISBLANK(B188)," ",IF(P188&gt;MASTER!$B$3/100,"SB",IF(P188&gt;MASTER!$B$4/100,"B",IF(P188&gt;MASTER!$B$5/100,"C","K"))))</f>
        <v>SB</v>
      </c>
    </row>
    <row r="189" customHeight="1" spans="1:18">
      <c r="A189" s="80">
        <f ca="1">INDIRECT(ADDRESS(2+QUOTIENT(ROW()-2,COUNTA('Form Responses 1'!$1:$1)-4),1,,TRUE,"Form Responses 1"))</f>
        <v>45012.5081442593</v>
      </c>
      <c r="B189" s="65" t="str">
        <f ca="1">INDIRECT(ADDRESS(2+QUOTIENT(ROW()-2,COUNTA('Form Responses 1'!$1:$1)-4),2,,TRUE,"Form Responses 1"))</f>
        <v>bobdaulay@gmail.com</v>
      </c>
      <c r="C189" s="65" t="str">
        <f ca="1">INDIRECT(ADDRESS(2+QUOTIENT(ROW()-2,COUNTA('Form Responses 1'!$1:$1)-4),3,,TRUE,"Form Responses 1"))</f>
        <v>Bobby Wijaya Daulay </v>
      </c>
      <c r="D189" s="81">
        <f ca="1">INDIRECT(ADDRESS(2+QUOTIENT(ROW()-2,COUNTA('Form Responses 1'!$1:$1)-4),4,,TRUE,"Form Responses 1"))</f>
        <v>45012</v>
      </c>
      <c r="E189" s="82">
        <f ca="1" t="shared" si="0"/>
        <v>1</v>
      </c>
      <c r="F189" s="65" t="str">
        <f ca="1">IF(ISBLANK(A189)," ",INDIRECT(ADDRESS(1,5+MOD(ROW()-2,COUNTA('Form Responses 1'!$1:$1)-4),,TRUE,"Form Responses 1")))</f>
        <v>Lantai 03 [Toilet Pria / Wanita]</v>
      </c>
      <c r="G189" s="65" t="str">
        <f ca="1">IF(ISBLANK(A189)," ",INDIRECT(ADDRESS(MATCH(A189,'Form Responses 1'!A:A,0),5+MOD(ROW()-2,COUNTA('Form Responses 1'!$1:$1)-4),,TRUE,"Form Responses 1")))</f>
        <v>BAIK</v>
      </c>
      <c r="H189" s="83" t="str">
        <f ca="1" t="shared" si="1"/>
        <v>Lantai 03</v>
      </c>
      <c r="I189" s="83" t="str">
        <f ca="1" t="shared" si="141"/>
        <v>Toilet Pria / Wanita</v>
      </c>
      <c r="J189" s="83" t="str">
        <f ca="1" t="shared" si="2"/>
        <v>CLEANING SERVICE</v>
      </c>
      <c r="K189" s="83">
        <f ca="1" t="array" ref="K189">IFERROR(INDEX(MASTER!B:B,MATCH(G189,MASTER!A:A,0))/100," ")</f>
        <v>0.95</v>
      </c>
      <c r="L189" s="65">
        <f ca="1" t="shared" si="3"/>
        <v>13</v>
      </c>
      <c r="M189" s="65" t="str">
        <f ca="1" t="shared" si="4"/>
        <v>2023 - WEEK 13</v>
      </c>
      <c r="N189" s="65" t="str">
        <f ca="1" t="shared" si="5"/>
        <v>2023 - MONTH 03</v>
      </c>
      <c r="O189" s="83">
        <f ca="1" t="shared" ref="O189:P189" si="200">IFERROR(AVERAGEIF(M:M,M189,$K:$K)," ")</f>
        <v>0.950202702702695</v>
      </c>
      <c r="P189" s="83">
        <f ca="1" t="shared" si="200"/>
        <v>0.950202702702695</v>
      </c>
      <c r="Q189" s="65" t="str">
        <f ca="1">IF(ISBLANK(A189)," ",IF(O189&gt;MASTER!$B$3/100,"SB",IF(O189&gt;MASTER!$B$4/100,"B",IF(O189&gt;MASTER!$B$5/100,"C","K"))))</f>
        <v>SB</v>
      </c>
      <c r="R189" s="65" t="str">
        <f ca="1">IF(ISBLANK(B189)," ",IF(P189&gt;MASTER!$B$3/100,"SB",IF(P189&gt;MASTER!$B$4/100,"B",IF(P189&gt;MASTER!$B$5/100,"C","K"))))</f>
        <v>SB</v>
      </c>
    </row>
    <row r="190" customHeight="1" spans="1:18">
      <c r="A190" s="80">
        <f ca="1">INDIRECT(ADDRESS(2+QUOTIENT(ROW()-2,COUNTA('Form Responses 1'!$1:$1)-4),1,,TRUE,"Form Responses 1"))</f>
        <v>45012.5081442593</v>
      </c>
      <c r="B190" s="65" t="str">
        <f ca="1">INDIRECT(ADDRESS(2+QUOTIENT(ROW()-2,COUNTA('Form Responses 1'!$1:$1)-4),2,,TRUE,"Form Responses 1"))</f>
        <v>bobdaulay@gmail.com</v>
      </c>
      <c r="C190" s="65" t="str">
        <f ca="1">INDIRECT(ADDRESS(2+QUOTIENT(ROW()-2,COUNTA('Form Responses 1'!$1:$1)-4),3,,TRUE,"Form Responses 1"))</f>
        <v>Bobby Wijaya Daulay </v>
      </c>
      <c r="D190" s="81">
        <f ca="1">INDIRECT(ADDRESS(2+QUOTIENT(ROW()-2,COUNTA('Form Responses 1'!$1:$1)-4),4,,TRUE,"Form Responses 1"))</f>
        <v>45012</v>
      </c>
      <c r="E190" s="82">
        <f ca="1" t="shared" si="0"/>
        <v>1</v>
      </c>
      <c r="F190" s="65" t="str">
        <f ca="1">IF(ISBLANK(A190)," ",INDIRECT(ADDRESS(1,5+MOD(ROW()-2,COUNTA('Form Responses 1'!$1:$1)-4),,TRUE,"Form Responses 1")))</f>
        <v>Lantai 02 [Tangga Exit Barat- &amp; Timur]</v>
      </c>
      <c r="G190" s="65" t="str">
        <f ca="1">IF(ISBLANK(A190)," ",INDIRECT(ADDRESS(MATCH(A190,'Form Responses 1'!A:A,0),5+MOD(ROW()-2,COUNTA('Form Responses 1'!$1:$1)-4),,TRUE,"Form Responses 1")))</f>
        <v>BAIK</v>
      </c>
      <c r="H190" s="83" t="str">
        <f ca="1" t="shared" si="1"/>
        <v>Lantai 02</v>
      </c>
      <c r="I190" s="83" t="str">
        <f ca="1" t="shared" si="141"/>
        <v>Tangga Exit Barat- &amp; Timur</v>
      </c>
      <c r="J190" s="83" t="str">
        <f ca="1" t="shared" si="2"/>
        <v>CLEANING SERVICE</v>
      </c>
      <c r="K190" s="83">
        <f ca="1" t="array" ref="K190">IFERROR(INDEX(MASTER!B:B,MATCH(G190,MASTER!A:A,0))/100," ")</f>
        <v>0.95</v>
      </c>
      <c r="L190" s="65">
        <f ca="1" t="shared" si="3"/>
        <v>13</v>
      </c>
      <c r="M190" s="65" t="str">
        <f ca="1" t="shared" si="4"/>
        <v>2023 - WEEK 13</v>
      </c>
      <c r="N190" s="65" t="str">
        <f ca="1" t="shared" si="5"/>
        <v>2023 - MONTH 03</v>
      </c>
      <c r="O190" s="83">
        <f ca="1" t="shared" ref="O190:P190" si="201">IFERROR(AVERAGEIF(M:M,M190,$K:$K)," ")</f>
        <v>0.950202702702695</v>
      </c>
      <c r="P190" s="83">
        <f ca="1" t="shared" si="201"/>
        <v>0.950202702702695</v>
      </c>
      <c r="Q190" s="65" t="str">
        <f ca="1">IF(ISBLANK(A190)," ",IF(O190&gt;MASTER!$B$3/100,"SB",IF(O190&gt;MASTER!$B$4/100,"B",IF(O190&gt;MASTER!$B$5/100,"C","K"))))</f>
        <v>SB</v>
      </c>
      <c r="R190" s="65" t="str">
        <f ca="1">IF(ISBLANK(B190)," ",IF(P190&gt;MASTER!$B$3/100,"SB",IF(P190&gt;MASTER!$B$4/100,"B",IF(P190&gt;MASTER!$B$5/100,"C","K"))))</f>
        <v>SB</v>
      </c>
    </row>
    <row r="191" customHeight="1" spans="1:18">
      <c r="A191" s="80">
        <f ca="1">INDIRECT(ADDRESS(2+QUOTIENT(ROW()-2,COUNTA('Form Responses 1'!$1:$1)-4),1,,TRUE,"Form Responses 1"))</f>
        <v>45012.5081442593</v>
      </c>
      <c r="B191" s="65" t="str">
        <f ca="1">INDIRECT(ADDRESS(2+QUOTIENT(ROW()-2,COUNTA('Form Responses 1'!$1:$1)-4),2,,TRUE,"Form Responses 1"))</f>
        <v>bobdaulay@gmail.com</v>
      </c>
      <c r="C191" s="65" t="str">
        <f ca="1">INDIRECT(ADDRESS(2+QUOTIENT(ROW()-2,COUNTA('Form Responses 1'!$1:$1)-4),3,,TRUE,"Form Responses 1"))</f>
        <v>Bobby Wijaya Daulay </v>
      </c>
      <c r="D191" s="81">
        <f ca="1">INDIRECT(ADDRESS(2+QUOTIENT(ROW()-2,COUNTA('Form Responses 1'!$1:$1)-4),4,,TRUE,"Form Responses 1"))</f>
        <v>45012</v>
      </c>
      <c r="E191" s="82">
        <f ca="1" t="shared" si="0"/>
        <v>1</v>
      </c>
      <c r="F191" s="65" t="str">
        <f ca="1">IF(ISBLANK(A191)," ",INDIRECT(ADDRESS(1,5+MOD(ROW()-2,COUNTA('Form Responses 1'!$1:$1)-4),,TRUE,"Form Responses 1")))</f>
        <v>Lantai 02 [R. Dewan Pengarah]</v>
      </c>
      <c r="G191" s="65" t="str">
        <f ca="1">IF(ISBLANK(A191)," ",INDIRECT(ADDRESS(MATCH(A191,'Form Responses 1'!A:A,0),5+MOD(ROW()-2,COUNTA('Form Responses 1'!$1:$1)-4),,TRUE,"Form Responses 1")))</f>
        <v>BAIK</v>
      </c>
      <c r="H191" s="83" t="str">
        <f ca="1" t="shared" si="1"/>
        <v>Lantai 02</v>
      </c>
      <c r="I191" s="83" t="str">
        <f ca="1" t="shared" si="141"/>
        <v>R. Dewan Pengarah</v>
      </c>
      <c r="J191" s="83" t="str">
        <f ca="1" t="shared" si="2"/>
        <v>CLEANING SERVICE</v>
      </c>
      <c r="K191" s="83">
        <f ca="1" t="array" ref="K191">IFERROR(INDEX(MASTER!B:B,MATCH(G191,MASTER!A:A,0))/100," ")</f>
        <v>0.95</v>
      </c>
      <c r="L191" s="65">
        <f ca="1" t="shared" si="3"/>
        <v>13</v>
      </c>
      <c r="M191" s="65" t="str">
        <f ca="1" t="shared" si="4"/>
        <v>2023 - WEEK 13</v>
      </c>
      <c r="N191" s="65" t="str">
        <f ca="1" t="shared" si="5"/>
        <v>2023 - MONTH 03</v>
      </c>
      <c r="O191" s="83">
        <f ca="1" t="shared" ref="O191:P191" si="202">IFERROR(AVERAGEIF(M:M,M191,$K:$K)," ")</f>
        <v>0.950202702702695</v>
      </c>
      <c r="P191" s="83">
        <f ca="1" t="shared" si="202"/>
        <v>0.950202702702695</v>
      </c>
      <c r="Q191" s="65" t="str">
        <f ca="1">IF(ISBLANK(A191)," ",IF(O191&gt;MASTER!$B$3/100,"SB",IF(O191&gt;MASTER!$B$4/100,"B",IF(O191&gt;MASTER!$B$5/100,"C","K"))))</f>
        <v>SB</v>
      </c>
      <c r="R191" s="65" t="str">
        <f ca="1">IF(ISBLANK(B191)," ",IF(P191&gt;MASTER!$B$3/100,"SB",IF(P191&gt;MASTER!$B$4/100,"B",IF(P191&gt;MASTER!$B$5/100,"C","K"))))</f>
        <v>SB</v>
      </c>
    </row>
    <row r="192" customHeight="1" spans="1:18">
      <c r="A192" s="80">
        <f ca="1">INDIRECT(ADDRESS(2+QUOTIENT(ROW()-2,COUNTA('Form Responses 1'!$1:$1)-4),1,,TRUE,"Form Responses 1"))</f>
        <v>45012.5081442593</v>
      </c>
      <c r="B192" s="65" t="str">
        <f ca="1">INDIRECT(ADDRESS(2+QUOTIENT(ROW()-2,COUNTA('Form Responses 1'!$1:$1)-4),2,,TRUE,"Form Responses 1"))</f>
        <v>bobdaulay@gmail.com</v>
      </c>
      <c r="C192" s="65" t="str">
        <f ca="1">INDIRECT(ADDRESS(2+QUOTIENT(ROW()-2,COUNTA('Form Responses 1'!$1:$1)-4),3,,TRUE,"Form Responses 1"))</f>
        <v>Bobby Wijaya Daulay </v>
      </c>
      <c r="D192" s="81">
        <f ca="1">INDIRECT(ADDRESS(2+QUOTIENT(ROW()-2,COUNTA('Form Responses 1'!$1:$1)-4),4,,TRUE,"Form Responses 1"))</f>
        <v>45012</v>
      </c>
      <c r="E192" s="82">
        <f ca="1" t="shared" si="0"/>
        <v>1</v>
      </c>
      <c r="F192" s="65" t="str">
        <f ca="1">IF(ISBLANK(A192)," ",INDIRECT(ADDRESS(1,5+MOD(ROW()-2,COUNTA('Form Responses 1'!$1:$1)-4),,TRUE,"Form Responses 1")))</f>
        <v>Lantai 02 [Pantry]</v>
      </c>
      <c r="G192" s="65" t="str">
        <f ca="1">IF(ISBLANK(A192)," ",INDIRECT(ADDRESS(MATCH(A192,'Form Responses 1'!A:A,0),5+MOD(ROW()-2,COUNTA('Form Responses 1'!$1:$1)-4),,TRUE,"Form Responses 1")))</f>
        <v>BAIK</v>
      </c>
      <c r="H192" s="83" t="str">
        <f ca="1" t="shared" si="1"/>
        <v>Lantai 02</v>
      </c>
      <c r="I192" s="83" t="str">
        <f ca="1" t="shared" si="141"/>
        <v>Pantry</v>
      </c>
      <c r="J192" s="83" t="str">
        <f ca="1" t="shared" si="2"/>
        <v>CLEANING SERVICE</v>
      </c>
      <c r="K192" s="83">
        <f ca="1" t="array" ref="K192">IFERROR(INDEX(MASTER!B:B,MATCH(G192,MASTER!A:A,0))/100," ")</f>
        <v>0.95</v>
      </c>
      <c r="L192" s="65">
        <f ca="1" t="shared" si="3"/>
        <v>13</v>
      </c>
      <c r="M192" s="65" t="str">
        <f ca="1" t="shared" si="4"/>
        <v>2023 - WEEK 13</v>
      </c>
      <c r="N192" s="65" t="str">
        <f ca="1" t="shared" si="5"/>
        <v>2023 - MONTH 03</v>
      </c>
      <c r="O192" s="83">
        <f ca="1" t="shared" ref="O192:P192" si="203">IFERROR(AVERAGEIF(M:M,M192,$K:$K)," ")</f>
        <v>0.950202702702695</v>
      </c>
      <c r="P192" s="83">
        <f ca="1" t="shared" si="203"/>
        <v>0.950202702702695</v>
      </c>
      <c r="Q192" s="65" t="str">
        <f ca="1">IF(ISBLANK(A192)," ",IF(O192&gt;MASTER!$B$3/100,"SB",IF(O192&gt;MASTER!$B$4/100,"B",IF(O192&gt;MASTER!$B$5/100,"C","K"))))</f>
        <v>SB</v>
      </c>
      <c r="R192" s="65" t="str">
        <f ca="1">IF(ISBLANK(B192)," ",IF(P192&gt;MASTER!$B$3/100,"SB",IF(P192&gt;MASTER!$B$4/100,"B",IF(P192&gt;MASTER!$B$5/100,"C","K"))))</f>
        <v>SB</v>
      </c>
    </row>
    <row r="193" customHeight="1" spans="1:18">
      <c r="A193" s="80">
        <f ca="1">INDIRECT(ADDRESS(2+QUOTIENT(ROW()-2,COUNTA('Form Responses 1'!$1:$1)-4),1,,TRUE,"Form Responses 1"))</f>
        <v>45012.5081442593</v>
      </c>
      <c r="B193" s="65" t="str">
        <f ca="1">INDIRECT(ADDRESS(2+QUOTIENT(ROW()-2,COUNTA('Form Responses 1'!$1:$1)-4),2,,TRUE,"Form Responses 1"))</f>
        <v>bobdaulay@gmail.com</v>
      </c>
      <c r="C193" s="65" t="str">
        <f ca="1">INDIRECT(ADDRESS(2+QUOTIENT(ROW()-2,COUNTA('Form Responses 1'!$1:$1)-4),3,,TRUE,"Form Responses 1"))</f>
        <v>Bobby Wijaya Daulay </v>
      </c>
      <c r="D193" s="81">
        <f ca="1">INDIRECT(ADDRESS(2+QUOTIENT(ROW()-2,COUNTA('Form Responses 1'!$1:$1)-4),4,,TRUE,"Form Responses 1"))</f>
        <v>45012</v>
      </c>
      <c r="E193" s="82">
        <f ca="1" t="shared" si="0"/>
        <v>1</v>
      </c>
      <c r="F193" s="65" t="str">
        <f ca="1">IF(ISBLANK(A193)," ",INDIRECT(ADDRESS(1,5+MOD(ROW()-2,COUNTA('Form Responses 1'!$1:$1)-4),,TRUE,"Form Responses 1")))</f>
        <v>Lantai 02 [Ruang Rapat 1-2-3-4-5]</v>
      </c>
      <c r="G193" s="65" t="str">
        <f ca="1">IF(ISBLANK(A193)," ",INDIRECT(ADDRESS(MATCH(A193,'Form Responses 1'!A:A,0),5+MOD(ROW()-2,COUNTA('Form Responses 1'!$1:$1)-4),,TRUE,"Form Responses 1")))</f>
        <v>BAIK</v>
      </c>
      <c r="H193" s="83" t="str">
        <f ca="1" t="shared" si="1"/>
        <v>Lantai 02</v>
      </c>
      <c r="I193" s="83" t="str">
        <f ca="1" t="shared" si="141"/>
        <v>Ruang Rapat 1-2-3-4-5</v>
      </c>
      <c r="J193" s="83" t="str">
        <f ca="1" t="shared" si="2"/>
        <v>CLEANING SERVICE</v>
      </c>
      <c r="K193" s="83">
        <f ca="1" t="array" ref="K193">IFERROR(INDEX(MASTER!B:B,MATCH(G193,MASTER!A:A,0))/100," ")</f>
        <v>0.95</v>
      </c>
      <c r="L193" s="65">
        <f ca="1" t="shared" si="3"/>
        <v>13</v>
      </c>
      <c r="M193" s="65" t="str">
        <f ca="1" t="shared" si="4"/>
        <v>2023 - WEEK 13</v>
      </c>
      <c r="N193" s="65" t="str">
        <f ca="1" t="shared" si="5"/>
        <v>2023 - MONTH 03</v>
      </c>
      <c r="O193" s="83">
        <f ca="1" t="shared" ref="O193:P193" si="204">IFERROR(AVERAGEIF(M:M,M193,$K:$K)," ")</f>
        <v>0.950202702702695</v>
      </c>
      <c r="P193" s="83">
        <f ca="1" t="shared" si="204"/>
        <v>0.950202702702695</v>
      </c>
      <c r="Q193" s="65" t="str">
        <f ca="1">IF(ISBLANK(A193)," ",IF(O193&gt;MASTER!$B$3/100,"SB",IF(O193&gt;MASTER!$B$4/100,"B",IF(O193&gt;MASTER!$B$5/100,"C","K"))))</f>
        <v>SB</v>
      </c>
      <c r="R193" s="65" t="str">
        <f ca="1">IF(ISBLANK(B193)," ",IF(P193&gt;MASTER!$B$3/100,"SB",IF(P193&gt;MASTER!$B$4/100,"B",IF(P193&gt;MASTER!$B$5/100,"C","K"))))</f>
        <v>SB</v>
      </c>
    </row>
    <row r="194" customHeight="1" spans="1:18">
      <c r="A194" s="80">
        <f ca="1">INDIRECT(ADDRESS(2+QUOTIENT(ROW()-2,COUNTA('Form Responses 1'!$1:$1)-4),1,,TRUE,"Form Responses 1"))</f>
        <v>45012.5081442593</v>
      </c>
      <c r="B194" s="65" t="str">
        <f ca="1">INDIRECT(ADDRESS(2+QUOTIENT(ROW()-2,COUNTA('Form Responses 1'!$1:$1)-4),2,,TRUE,"Form Responses 1"))</f>
        <v>bobdaulay@gmail.com</v>
      </c>
      <c r="C194" s="65" t="str">
        <f ca="1">INDIRECT(ADDRESS(2+QUOTIENT(ROW()-2,COUNTA('Form Responses 1'!$1:$1)-4),3,,TRUE,"Form Responses 1"))</f>
        <v>Bobby Wijaya Daulay </v>
      </c>
      <c r="D194" s="81">
        <f ca="1">INDIRECT(ADDRESS(2+QUOTIENT(ROW()-2,COUNTA('Form Responses 1'!$1:$1)-4),4,,TRUE,"Form Responses 1"))</f>
        <v>45012</v>
      </c>
      <c r="E194" s="82">
        <f ca="1" t="shared" si="0"/>
        <v>1</v>
      </c>
      <c r="F194" s="65" t="str">
        <f ca="1">IF(ISBLANK(A194)," ",INDIRECT(ADDRESS(1,5+MOD(ROW()-2,COUNTA('Form Responses 1'!$1:$1)-4),,TRUE,"Form Responses 1")))</f>
        <v>Lantai 02 [Koridor]</v>
      </c>
      <c r="G194" s="65" t="str">
        <f ca="1">IF(ISBLANK(A194)," ",INDIRECT(ADDRESS(MATCH(A194,'Form Responses 1'!A:A,0),5+MOD(ROW()-2,COUNTA('Form Responses 1'!$1:$1)-4),,TRUE,"Form Responses 1")))</f>
        <v>BAIK</v>
      </c>
      <c r="H194" s="83" t="str">
        <f ca="1" t="shared" si="1"/>
        <v>Lantai 02</v>
      </c>
      <c r="I194" s="83" t="str">
        <f ca="1" t="shared" si="141"/>
        <v>Koridor</v>
      </c>
      <c r="J194" s="83" t="str">
        <f ca="1" t="shared" si="2"/>
        <v>CLEANING SERVICE</v>
      </c>
      <c r="K194" s="83">
        <f ca="1" t="array" ref="K194">IFERROR(INDEX(MASTER!B:B,MATCH(G194,MASTER!A:A,0))/100," ")</f>
        <v>0.95</v>
      </c>
      <c r="L194" s="65">
        <f ca="1" t="shared" si="3"/>
        <v>13</v>
      </c>
      <c r="M194" s="65" t="str">
        <f ca="1" t="shared" si="4"/>
        <v>2023 - WEEK 13</v>
      </c>
      <c r="N194" s="65" t="str">
        <f ca="1" t="shared" si="5"/>
        <v>2023 - MONTH 03</v>
      </c>
      <c r="O194" s="83">
        <f ca="1" t="shared" ref="O194:P194" si="205">IFERROR(AVERAGEIF(M:M,M194,$K:$K)," ")</f>
        <v>0.950202702702695</v>
      </c>
      <c r="P194" s="83">
        <f ca="1" t="shared" si="205"/>
        <v>0.950202702702695</v>
      </c>
      <c r="Q194" s="65" t="str">
        <f ca="1">IF(ISBLANK(A194)," ",IF(O194&gt;MASTER!$B$3/100,"SB",IF(O194&gt;MASTER!$B$4/100,"B",IF(O194&gt;MASTER!$B$5/100,"C","K"))))</f>
        <v>SB</v>
      </c>
      <c r="R194" s="65" t="str">
        <f ca="1">IF(ISBLANK(B194)," ",IF(P194&gt;MASTER!$B$3/100,"SB",IF(P194&gt;MASTER!$B$4/100,"B",IF(P194&gt;MASTER!$B$5/100,"C","K"))))</f>
        <v>SB</v>
      </c>
    </row>
    <row r="195" customHeight="1" spans="1:18">
      <c r="A195" s="80">
        <f ca="1">INDIRECT(ADDRESS(2+QUOTIENT(ROW()-2,COUNTA('Form Responses 1'!$1:$1)-4),1,,TRUE,"Form Responses 1"))</f>
        <v>45012.5081442593</v>
      </c>
      <c r="B195" s="65" t="str">
        <f ca="1">INDIRECT(ADDRESS(2+QUOTIENT(ROW()-2,COUNTA('Form Responses 1'!$1:$1)-4),2,,TRUE,"Form Responses 1"))</f>
        <v>bobdaulay@gmail.com</v>
      </c>
      <c r="C195" s="65" t="str">
        <f ca="1">INDIRECT(ADDRESS(2+QUOTIENT(ROW()-2,COUNTA('Form Responses 1'!$1:$1)-4),3,,TRUE,"Form Responses 1"))</f>
        <v>Bobby Wijaya Daulay </v>
      </c>
      <c r="D195" s="81">
        <f ca="1">INDIRECT(ADDRESS(2+QUOTIENT(ROW()-2,COUNTA('Form Responses 1'!$1:$1)-4),4,,TRUE,"Form Responses 1"))</f>
        <v>45012</v>
      </c>
      <c r="E195" s="82">
        <f ca="1" t="shared" si="0"/>
        <v>1</v>
      </c>
      <c r="F195" s="65" t="str">
        <f ca="1">IF(ISBLANK(A195)," ",INDIRECT(ADDRESS(1,5+MOD(ROW()-2,COUNTA('Form Responses 1'!$1:$1)-4),,TRUE,"Form Responses 1")))</f>
        <v>Lantai 02 [Mesjid]</v>
      </c>
      <c r="G195" s="65" t="str">
        <f ca="1">IF(ISBLANK(A195)," ",INDIRECT(ADDRESS(MATCH(A195,'Form Responses 1'!A:A,0),5+MOD(ROW()-2,COUNTA('Form Responses 1'!$1:$1)-4),,TRUE,"Form Responses 1")))</f>
        <v>BAIK</v>
      </c>
      <c r="H195" s="83" t="str">
        <f ca="1" t="shared" si="1"/>
        <v>Lantai 02</v>
      </c>
      <c r="I195" s="83" t="str">
        <f ca="1" t="shared" ref="I195:I258" si="206">MID(F195,FIND("[",F195)+1,LEN(F195)-FIND("[",F195)-1)</f>
        <v>Mesjid</v>
      </c>
      <c r="J195" s="83" t="str">
        <f ca="1" t="shared" si="2"/>
        <v>CLEANING SERVICE</v>
      </c>
      <c r="K195" s="83">
        <f ca="1" t="array" ref="K195">IFERROR(INDEX(MASTER!B:B,MATCH(G195,MASTER!A:A,0))/100," ")</f>
        <v>0.95</v>
      </c>
      <c r="L195" s="65">
        <f ca="1" t="shared" si="3"/>
        <v>13</v>
      </c>
      <c r="M195" s="65" t="str">
        <f ca="1" t="shared" si="4"/>
        <v>2023 - WEEK 13</v>
      </c>
      <c r="N195" s="65" t="str">
        <f ca="1" t="shared" si="5"/>
        <v>2023 - MONTH 03</v>
      </c>
      <c r="O195" s="83">
        <f ca="1" t="shared" ref="O195:P195" si="207">IFERROR(AVERAGEIF(M:M,M195,$K:$K)," ")</f>
        <v>0.950202702702695</v>
      </c>
      <c r="P195" s="83">
        <f ca="1" t="shared" si="207"/>
        <v>0.950202702702695</v>
      </c>
      <c r="Q195" s="65" t="str">
        <f ca="1">IF(ISBLANK(A195)," ",IF(O195&gt;MASTER!$B$3/100,"SB",IF(O195&gt;MASTER!$B$4/100,"B",IF(O195&gt;MASTER!$B$5/100,"C","K"))))</f>
        <v>SB</v>
      </c>
      <c r="R195" s="65" t="str">
        <f ca="1">IF(ISBLANK(B195)," ",IF(P195&gt;MASTER!$B$3/100,"SB",IF(P195&gt;MASTER!$B$4/100,"B",IF(P195&gt;MASTER!$B$5/100,"C","K"))))</f>
        <v>SB</v>
      </c>
    </row>
    <row r="196" customHeight="1" spans="1:18">
      <c r="A196" s="80">
        <f ca="1">INDIRECT(ADDRESS(2+QUOTIENT(ROW()-2,COUNTA('Form Responses 1'!$1:$1)-4),1,,TRUE,"Form Responses 1"))</f>
        <v>45012.5081442593</v>
      </c>
      <c r="B196" s="65" t="str">
        <f ca="1">INDIRECT(ADDRESS(2+QUOTIENT(ROW()-2,COUNTA('Form Responses 1'!$1:$1)-4),2,,TRUE,"Form Responses 1"))</f>
        <v>bobdaulay@gmail.com</v>
      </c>
      <c r="C196" s="65" t="str">
        <f ca="1">INDIRECT(ADDRESS(2+QUOTIENT(ROW()-2,COUNTA('Form Responses 1'!$1:$1)-4),3,,TRUE,"Form Responses 1"))</f>
        <v>Bobby Wijaya Daulay </v>
      </c>
      <c r="D196" s="81">
        <f ca="1">INDIRECT(ADDRESS(2+QUOTIENT(ROW()-2,COUNTA('Form Responses 1'!$1:$1)-4),4,,TRUE,"Form Responses 1"))</f>
        <v>45012</v>
      </c>
      <c r="E196" s="82">
        <f ca="1" t="shared" si="0"/>
        <v>1</v>
      </c>
      <c r="F196" s="65" t="str">
        <f ca="1">IF(ISBLANK(A196)," ",INDIRECT(ADDRESS(1,5+MOD(ROW()-2,COUNTA('Form Responses 1'!$1:$1)-4),,TRUE,"Form Responses 1")))</f>
        <v>Lantai 02 [Toilet Pria / Wanita]</v>
      </c>
      <c r="G196" s="65" t="str">
        <f ca="1">IF(ISBLANK(A196)," ",INDIRECT(ADDRESS(MATCH(A196,'Form Responses 1'!A:A,0),5+MOD(ROW()-2,COUNTA('Form Responses 1'!$1:$1)-4),,TRUE,"Form Responses 1")))</f>
        <v>BAIK</v>
      </c>
      <c r="H196" s="83" t="str">
        <f ca="1" t="shared" si="1"/>
        <v>Lantai 02</v>
      </c>
      <c r="I196" s="83" t="str">
        <f ca="1" t="shared" si="206"/>
        <v>Toilet Pria / Wanita</v>
      </c>
      <c r="J196" s="83" t="str">
        <f ca="1" t="shared" si="2"/>
        <v>CLEANING SERVICE</v>
      </c>
      <c r="K196" s="83">
        <f ca="1" t="array" ref="K196">IFERROR(INDEX(MASTER!B:B,MATCH(G196,MASTER!A:A,0))/100," ")</f>
        <v>0.95</v>
      </c>
      <c r="L196" s="65">
        <f ca="1" t="shared" si="3"/>
        <v>13</v>
      </c>
      <c r="M196" s="65" t="str">
        <f ca="1" t="shared" si="4"/>
        <v>2023 - WEEK 13</v>
      </c>
      <c r="N196" s="65" t="str">
        <f ca="1" t="shared" si="5"/>
        <v>2023 - MONTH 03</v>
      </c>
      <c r="O196" s="83">
        <f ca="1" t="shared" ref="O196:P196" si="208">IFERROR(AVERAGEIF(M:M,M196,$K:$K)," ")</f>
        <v>0.950202702702695</v>
      </c>
      <c r="P196" s="83">
        <f ca="1" t="shared" si="208"/>
        <v>0.950202702702695</v>
      </c>
      <c r="Q196" s="65" t="str">
        <f ca="1">IF(ISBLANK(A196)," ",IF(O196&gt;MASTER!$B$3/100,"SB",IF(O196&gt;MASTER!$B$4/100,"B",IF(O196&gt;MASTER!$B$5/100,"C","K"))))</f>
        <v>SB</v>
      </c>
      <c r="R196" s="65" t="str">
        <f ca="1">IF(ISBLANK(B196)," ",IF(P196&gt;MASTER!$B$3/100,"SB",IF(P196&gt;MASTER!$B$4/100,"B",IF(P196&gt;MASTER!$B$5/100,"C","K"))))</f>
        <v>SB</v>
      </c>
    </row>
    <row r="197" customHeight="1" spans="1:18">
      <c r="A197" s="80">
        <f ca="1">INDIRECT(ADDRESS(2+QUOTIENT(ROW()-2,COUNTA('Form Responses 1'!$1:$1)-4),1,,TRUE,"Form Responses 1"))</f>
        <v>45012.5081442593</v>
      </c>
      <c r="B197" s="65" t="str">
        <f ca="1">INDIRECT(ADDRESS(2+QUOTIENT(ROW()-2,COUNTA('Form Responses 1'!$1:$1)-4),2,,TRUE,"Form Responses 1"))</f>
        <v>bobdaulay@gmail.com</v>
      </c>
      <c r="C197" s="65" t="str">
        <f ca="1">INDIRECT(ADDRESS(2+QUOTIENT(ROW()-2,COUNTA('Form Responses 1'!$1:$1)-4),3,,TRUE,"Form Responses 1"))</f>
        <v>Bobby Wijaya Daulay </v>
      </c>
      <c r="D197" s="81">
        <f ca="1">INDIRECT(ADDRESS(2+QUOTIENT(ROW()-2,COUNTA('Form Responses 1'!$1:$1)-4),4,,TRUE,"Form Responses 1"))</f>
        <v>45012</v>
      </c>
      <c r="E197" s="82">
        <f ca="1" t="shared" si="0"/>
        <v>1</v>
      </c>
      <c r="F197" s="65" t="str">
        <f ca="1">IF(ISBLANK(A197)," ",INDIRECT(ADDRESS(1,5+MOD(ROW()-2,COUNTA('Form Responses 1'!$1:$1)-4),,TRUE,"Form Responses 1")))</f>
        <v>Lantai 01 [Lobby Utama]</v>
      </c>
      <c r="G197" s="65" t="str">
        <f ca="1">IF(ISBLANK(A197)," ",INDIRECT(ADDRESS(MATCH(A197,'Form Responses 1'!A:A,0),5+MOD(ROW()-2,COUNTA('Form Responses 1'!$1:$1)-4),,TRUE,"Form Responses 1")))</f>
        <v>BAIK</v>
      </c>
      <c r="H197" s="83" t="str">
        <f ca="1" t="shared" si="1"/>
        <v>Lantai 01</v>
      </c>
      <c r="I197" s="83" t="str">
        <f ca="1" t="shared" si="206"/>
        <v>Lobby Utama</v>
      </c>
      <c r="J197" s="83" t="str">
        <f ca="1" t="shared" si="2"/>
        <v>CLEANING SERVICE</v>
      </c>
      <c r="K197" s="83">
        <f ca="1" t="array" ref="K197">IFERROR(INDEX(MASTER!B:B,MATCH(G197,MASTER!A:A,0))/100," ")</f>
        <v>0.95</v>
      </c>
      <c r="L197" s="65">
        <f ca="1" t="shared" si="3"/>
        <v>13</v>
      </c>
      <c r="M197" s="65" t="str">
        <f ca="1" t="shared" si="4"/>
        <v>2023 - WEEK 13</v>
      </c>
      <c r="N197" s="65" t="str">
        <f ca="1" t="shared" si="5"/>
        <v>2023 - MONTH 03</v>
      </c>
      <c r="O197" s="83">
        <f ca="1" t="shared" ref="O197:P197" si="209">IFERROR(AVERAGEIF(M:M,M197,$K:$K)," ")</f>
        <v>0.950202702702695</v>
      </c>
      <c r="P197" s="83">
        <f ca="1" t="shared" si="209"/>
        <v>0.950202702702695</v>
      </c>
      <c r="Q197" s="65" t="str">
        <f ca="1">IF(ISBLANK(A197)," ",IF(O197&gt;MASTER!$B$3/100,"SB",IF(O197&gt;MASTER!$B$4/100,"B",IF(O197&gt;MASTER!$B$5/100,"C","K"))))</f>
        <v>SB</v>
      </c>
      <c r="R197" s="65" t="str">
        <f ca="1">IF(ISBLANK(B197)," ",IF(P197&gt;MASTER!$B$3/100,"SB",IF(P197&gt;MASTER!$B$4/100,"B",IF(P197&gt;MASTER!$B$5/100,"C","K"))))</f>
        <v>SB</v>
      </c>
    </row>
    <row r="198" customHeight="1" spans="1:18">
      <c r="A198" s="80">
        <f ca="1">INDIRECT(ADDRESS(2+QUOTIENT(ROW()-2,COUNTA('Form Responses 1'!$1:$1)-4),1,,TRUE,"Form Responses 1"))</f>
        <v>45012.5081442593</v>
      </c>
      <c r="B198" s="65" t="str">
        <f ca="1">INDIRECT(ADDRESS(2+QUOTIENT(ROW()-2,COUNTA('Form Responses 1'!$1:$1)-4),2,,TRUE,"Form Responses 1"))</f>
        <v>bobdaulay@gmail.com</v>
      </c>
      <c r="C198" s="65" t="str">
        <f ca="1">INDIRECT(ADDRESS(2+QUOTIENT(ROW()-2,COUNTA('Form Responses 1'!$1:$1)-4),3,,TRUE,"Form Responses 1"))</f>
        <v>Bobby Wijaya Daulay </v>
      </c>
      <c r="D198" s="81">
        <f ca="1">INDIRECT(ADDRESS(2+QUOTIENT(ROW()-2,COUNTA('Form Responses 1'!$1:$1)-4),4,,TRUE,"Form Responses 1"))</f>
        <v>45012</v>
      </c>
      <c r="E198" s="82">
        <f ca="1" t="shared" si="0"/>
        <v>1</v>
      </c>
      <c r="F198" s="65" t="str">
        <f ca="1">IF(ISBLANK(A198)," ",INDIRECT(ADDRESS(1,5+MOD(ROW()-2,COUNTA('Form Responses 1'!$1:$1)-4),,TRUE,"Form Responses 1")))</f>
        <v>Lantai 01 [Poli klinik]</v>
      </c>
      <c r="G198" s="65" t="str">
        <f ca="1">IF(ISBLANK(A198)," ",INDIRECT(ADDRESS(MATCH(A198,'Form Responses 1'!A:A,0),5+MOD(ROW()-2,COUNTA('Form Responses 1'!$1:$1)-4),,TRUE,"Form Responses 1")))</f>
        <v>BAIK</v>
      </c>
      <c r="H198" s="83" t="str">
        <f ca="1" t="shared" si="1"/>
        <v>Lantai 01</v>
      </c>
      <c r="I198" s="83" t="str">
        <f ca="1" t="shared" si="206"/>
        <v>Poli klinik</v>
      </c>
      <c r="J198" s="83" t="str">
        <f ca="1" t="shared" si="2"/>
        <v>CLEANING SERVICE</v>
      </c>
      <c r="K198" s="83">
        <f ca="1" t="array" ref="K198">IFERROR(INDEX(MASTER!B:B,MATCH(G198,MASTER!A:A,0))/100," ")</f>
        <v>0.95</v>
      </c>
      <c r="L198" s="65">
        <f ca="1" t="shared" si="3"/>
        <v>13</v>
      </c>
      <c r="M198" s="65" t="str">
        <f ca="1" t="shared" si="4"/>
        <v>2023 - WEEK 13</v>
      </c>
      <c r="N198" s="65" t="str">
        <f ca="1" t="shared" si="5"/>
        <v>2023 - MONTH 03</v>
      </c>
      <c r="O198" s="83">
        <f ca="1" t="shared" ref="O198:P198" si="210">IFERROR(AVERAGEIF(M:M,M198,$K:$K)," ")</f>
        <v>0.950202702702695</v>
      </c>
      <c r="P198" s="83">
        <f ca="1" t="shared" si="210"/>
        <v>0.950202702702695</v>
      </c>
      <c r="Q198" s="65" t="str">
        <f ca="1">IF(ISBLANK(A198)," ",IF(O198&gt;MASTER!$B$3/100,"SB",IF(O198&gt;MASTER!$B$4/100,"B",IF(O198&gt;MASTER!$B$5/100,"C","K"))))</f>
        <v>SB</v>
      </c>
      <c r="R198" s="65" t="str">
        <f ca="1">IF(ISBLANK(B198)," ",IF(P198&gt;MASTER!$B$3/100,"SB",IF(P198&gt;MASTER!$B$4/100,"B",IF(P198&gt;MASTER!$B$5/100,"C","K"))))</f>
        <v>SB</v>
      </c>
    </row>
    <row r="199" customHeight="1" spans="1:18">
      <c r="A199" s="80">
        <f ca="1">INDIRECT(ADDRESS(2+QUOTIENT(ROW()-2,COUNTA('Form Responses 1'!$1:$1)-4),1,,TRUE,"Form Responses 1"))</f>
        <v>45012.5081442593</v>
      </c>
      <c r="B199" s="65" t="str">
        <f ca="1">INDIRECT(ADDRESS(2+QUOTIENT(ROW()-2,COUNTA('Form Responses 1'!$1:$1)-4),2,,TRUE,"Form Responses 1"))</f>
        <v>bobdaulay@gmail.com</v>
      </c>
      <c r="C199" s="65" t="str">
        <f ca="1">INDIRECT(ADDRESS(2+QUOTIENT(ROW()-2,COUNTA('Form Responses 1'!$1:$1)-4),3,,TRUE,"Form Responses 1"))</f>
        <v>Bobby Wijaya Daulay </v>
      </c>
      <c r="D199" s="81">
        <f ca="1">INDIRECT(ADDRESS(2+QUOTIENT(ROW()-2,COUNTA('Form Responses 1'!$1:$1)-4),4,,TRUE,"Form Responses 1"))</f>
        <v>45012</v>
      </c>
      <c r="E199" s="82">
        <f ca="1" t="shared" si="0"/>
        <v>1</v>
      </c>
      <c r="F199" s="65" t="str">
        <f ca="1">IF(ISBLANK(A199)," ",INDIRECT(ADDRESS(1,5+MOD(ROW()-2,COUNTA('Form Responses 1'!$1:$1)-4),,TRUE,"Form Responses 1")))</f>
        <v>Lantai 01 [R.PPID]</v>
      </c>
      <c r="G199" s="65" t="str">
        <f ca="1">IF(ISBLANK(A199)," ",INDIRECT(ADDRESS(MATCH(A199,'Form Responses 1'!A:A,0),5+MOD(ROW()-2,COUNTA('Form Responses 1'!$1:$1)-4),,TRUE,"Form Responses 1")))</f>
        <v>BAIK</v>
      </c>
      <c r="H199" s="83" t="str">
        <f ca="1" t="shared" si="1"/>
        <v>Lantai 01</v>
      </c>
      <c r="I199" s="83" t="str">
        <f ca="1" t="shared" si="206"/>
        <v>R.PPID</v>
      </c>
      <c r="J199" s="83" t="str">
        <f ca="1" t="shared" si="2"/>
        <v>CLEANING SERVICE</v>
      </c>
      <c r="K199" s="83">
        <f ca="1" t="array" ref="K199">IFERROR(INDEX(MASTER!B:B,MATCH(G199,MASTER!A:A,0))/100," ")</f>
        <v>0.95</v>
      </c>
      <c r="L199" s="65">
        <f ca="1" t="shared" si="3"/>
        <v>13</v>
      </c>
      <c r="M199" s="65" t="str">
        <f ca="1" t="shared" si="4"/>
        <v>2023 - WEEK 13</v>
      </c>
      <c r="N199" s="65" t="str">
        <f ca="1" t="shared" si="5"/>
        <v>2023 - MONTH 03</v>
      </c>
      <c r="O199" s="83">
        <f ca="1" t="shared" ref="O199:P199" si="211">IFERROR(AVERAGEIF(M:M,M199,$K:$K)," ")</f>
        <v>0.950202702702695</v>
      </c>
      <c r="P199" s="83">
        <f ca="1" t="shared" si="211"/>
        <v>0.950202702702695</v>
      </c>
      <c r="Q199" s="65" t="str">
        <f ca="1">IF(ISBLANK(A199)," ",IF(O199&gt;MASTER!$B$3/100,"SB",IF(O199&gt;MASTER!$B$4/100,"B",IF(O199&gt;MASTER!$B$5/100,"C","K"))))</f>
        <v>SB</v>
      </c>
      <c r="R199" s="65" t="str">
        <f ca="1">IF(ISBLANK(B199)," ",IF(P199&gt;MASTER!$B$3/100,"SB",IF(P199&gt;MASTER!$B$4/100,"B",IF(P199&gt;MASTER!$B$5/100,"C","K"))))</f>
        <v>SB</v>
      </c>
    </row>
    <row r="200" customHeight="1" spans="1:18">
      <c r="A200" s="80">
        <f ca="1">INDIRECT(ADDRESS(2+QUOTIENT(ROW()-2,COUNTA('Form Responses 1'!$1:$1)-4),1,,TRUE,"Form Responses 1"))</f>
        <v>45012.5081442593</v>
      </c>
      <c r="B200" s="65" t="str">
        <f ca="1">INDIRECT(ADDRESS(2+QUOTIENT(ROW()-2,COUNTA('Form Responses 1'!$1:$1)-4),2,,TRUE,"Form Responses 1"))</f>
        <v>bobdaulay@gmail.com</v>
      </c>
      <c r="C200" s="65" t="str">
        <f ca="1">INDIRECT(ADDRESS(2+QUOTIENT(ROW()-2,COUNTA('Form Responses 1'!$1:$1)-4),3,,TRUE,"Form Responses 1"))</f>
        <v>Bobby Wijaya Daulay </v>
      </c>
      <c r="D200" s="81">
        <f ca="1">INDIRECT(ADDRESS(2+QUOTIENT(ROW()-2,COUNTA('Form Responses 1'!$1:$1)-4),4,,TRUE,"Form Responses 1"))</f>
        <v>45012</v>
      </c>
      <c r="E200" s="82">
        <f ca="1" t="shared" si="0"/>
        <v>1</v>
      </c>
      <c r="F200" s="65" t="str">
        <f ca="1">IF(ISBLANK(A200)," ",INDIRECT(ADDRESS(1,5+MOD(ROW()-2,COUNTA('Form Responses 1'!$1:$1)-4),,TRUE,"Form Responses 1")))</f>
        <v>Lantai 01 [R. AHU]</v>
      </c>
      <c r="G200" s="65" t="str">
        <f ca="1">IF(ISBLANK(A200)," ",INDIRECT(ADDRESS(MATCH(A200,'Form Responses 1'!A:A,0),5+MOD(ROW()-2,COUNTA('Form Responses 1'!$1:$1)-4),,TRUE,"Form Responses 1")))</f>
        <v>BAIK</v>
      </c>
      <c r="H200" s="83" t="str">
        <f ca="1" t="shared" si="1"/>
        <v>Lantai 01</v>
      </c>
      <c r="I200" s="83" t="str">
        <f ca="1" t="shared" si="206"/>
        <v>R. AHU</v>
      </c>
      <c r="J200" s="83" t="str">
        <f ca="1" t="shared" si="2"/>
        <v>CLEANING SERVICE</v>
      </c>
      <c r="K200" s="83">
        <f ca="1" t="array" ref="K200">IFERROR(INDEX(MASTER!B:B,MATCH(G200,MASTER!A:A,0))/100," ")</f>
        <v>0.95</v>
      </c>
      <c r="L200" s="65">
        <f ca="1" t="shared" si="3"/>
        <v>13</v>
      </c>
      <c r="M200" s="65" t="str">
        <f ca="1" t="shared" si="4"/>
        <v>2023 - WEEK 13</v>
      </c>
      <c r="N200" s="65" t="str">
        <f ca="1" t="shared" si="5"/>
        <v>2023 - MONTH 03</v>
      </c>
      <c r="O200" s="83">
        <f ca="1" t="shared" ref="O200:P200" si="212">IFERROR(AVERAGEIF(M:M,M200,$K:$K)," ")</f>
        <v>0.950202702702695</v>
      </c>
      <c r="P200" s="83">
        <f ca="1" t="shared" si="212"/>
        <v>0.950202702702695</v>
      </c>
      <c r="Q200" s="65" t="str">
        <f ca="1">IF(ISBLANK(A200)," ",IF(O200&gt;MASTER!$B$3/100,"SB",IF(O200&gt;MASTER!$B$4/100,"B",IF(O200&gt;MASTER!$B$5/100,"C","K"))))</f>
        <v>SB</v>
      </c>
      <c r="R200" s="65" t="str">
        <f ca="1">IF(ISBLANK(B200)," ",IF(P200&gt;MASTER!$B$3/100,"SB",IF(P200&gt;MASTER!$B$4/100,"B",IF(P200&gt;MASTER!$B$5/100,"C","K"))))</f>
        <v>SB</v>
      </c>
    </row>
    <row r="201" customHeight="1" spans="1:18">
      <c r="A201" s="80">
        <f ca="1">INDIRECT(ADDRESS(2+QUOTIENT(ROW()-2,COUNTA('Form Responses 1'!$1:$1)-4),1,,TRUE,"Form Responses 1"))</f>
        <v>45012.5081442593</v>
      </c>
      <c r="B201" s="65" t="str">
        <f ca="1">INDIRECT(ADDRESS(2+QUOTIENT(ROW()-2,COUNTA('Form Responses 1'!$1:$1)-4),2,,TRUE,"Form Responses 1"))</f>
        <v>bobdaulay@gmail.com</v>
      </c>
      <c r="C201" s="65" t="str">
        <f ca="1">INDIRECT(ADDRESS(2+QUOTIENT(ROW()-2,COUNTA('Form Responses 1'!$1:$1)-4),3,,TRUE,"Form Responses 1"))</f>
        <v>Bobby Wijaya Daulay </v>
      </c>
      <c r="D201" s="81">
        <f ca="1">INDIRECT(ADDRESS(2+QUOTIENT(ROW()-2,COUNTA('Form Responses 1'!$1:$1)-4),4,,TRUE,"Form Responses 1"))</f>
        <v>45012</v>
      </c>
      <c r="E201" s="82">
        <f ca="1" t="shared" si="0"/>
        <v>1</v>
      </c>
      <c r="F201" s="65" t="str">
        <f ca="1">IF(ISBLANK(A201)," ",INDIRECT(ADDRESS(1,5+MOD(ROW()-2,COUNTA('Form Responses 1'!$1:$1)-4),,TRUE,"Form Responses 1")))</f>
        <v>Lantai 01 [R. Laktasi]</v>
      </c>
      <c r="G201" s="65" t="str">
        <f ca="1">IF(ISBLANK(A201)," ",INDIRECT(ADDRESS(MATCH(A201,'Form Responses 1'!A:A,0),5+MOD(ROW()-2,COUNTA('Form Responses 1'!$1:$1)-4),,TRUE,"Form Responses 1")))</f>
        <v>BAIK</v>
      </c>
      <c r="H201" s="83" t="str">
        <f ca="1" t="shared" si="1"/>
        <v>Lantai 01</v>
      </c>
      <c r="I201" s="83" t="str">
        <f ca="1" t="shared" si="206"/>
        <v>R. Laktasi</v>
      </c>
      <c r="J201" s="83" t="str">
        <f ca="1" t="shared" si="2"/>
        <v>CLEANING SERVICE</v>
      </c>
      <c r="K201" s="83">
        <f ca="1" t="array" ref="K201">IFERROR(INDEX(MASTER!B:B,MATCH(G201,MASTER!A:A,0))/100," ")</f>
        <v>0.95</v>
      </c>
      <c r="L201" s="65">
        <f ca="1" t="shared" si="3"/>
        <v>13</v>
      </c>
      <c r="M201" s="65" t="str">
        <f ca="1" t="shared" si="4"/>
        <v>2023 - WEEK 13</v>
      </c>
      <c r="N201" s="65" t="str">
        <f ca="1" t="shared" si="5"/>
        <v>2023 - MONTH 03</v>
      </c>
      <c r="O201" s="83">
        <f ca="1" t="shared" ref="O201:P201" si="213">IFERROR(AVERAGEIF(M:M,M201,$K:$K)," ")</f>
        <v>0.950202702702695</v>
      </c>
      <c r="P201" s="83">
        <f ca="1" t="shared" si="213"/>
        <v>0.950202702702695</v>
      </c>
      <c r="Q201" s="65" t="str">
        <f ca="1">IF(ISBLANK(A201)," ",IF(O201&gt;MASTER!$B$3/100,"SB",IF(O201&gt;MASTER!$B$4/100,"B",IF(O201&gt;MASTER!$B$5/100,"C","K"))))</f>
        <v>SB</v>
      </c>
      <c r="R201" s="65" t="str">
        <f ca="1">IF(ISBLANK(B201)," ",IF(P201&gt;MASTER!$B$3/100,"SB",IF(P201&gt;MASTER!$B$4/100,"B",IF(P201&gt;MASTER!$B$5/100,"C","K"))))</f>
        <v>SB</v>
      </c>
    </row>
    <row r="202" customHeight="1" spans="1:18">
      <c r="A202" s="80">
        <f ca="1">INDIRECT(ADDRESS(2+QUOTIENT(ROW()-2,COUNTA('Form Responses 1'!$1:$1)-4),1,,TRUE,"Form Responses 1"))</f>
        <v>45012.5081442593</v>
      </c>
      <c r="B202" s="65" t="str">
        <f ca="1">INDIRECT(ADDRESS(2+QUOTIENT(ROW()-2,COUNTA('Form Responses 1'!$1:$1)-4),2,,TRUE,"Form Responses 1"))</f>
        <v>bobdaulay@gmail.com</v>
      </c>
      <c r="C202" s="65" t="str">
        <f ca="1">INDIRECT(ADDRESS(2+QUOTIENT(ROW()-2,COUNTA('Form Responses 1'!$1:$1)-4),3,,TRUE,"Form Responses 1"))</f>
        <v>Bobby Wijaya Daulay </v>
      </c>
      <c r="D202" s="81">
        <f ca="1">INDIRECT(ADDRESS(2+QUOTIENT(ROW()-2,COUNTA('Form Responses 1'!$1:$1)-4),4,,TRUE,"Form Responses 1"))</f>
        <v>45012</v>
      </c>
      <c r="E202" s="82">
        <f ca="1" t="shared" si="0"/>
        <v>1</v>
      </c>
      <c r="F202" s="65" t="str">
        <f ca="1">IF(ISBLANK(A202)," ",INDIRECT(ADDRESS(1,5+MOD(ROW()-2,COUNTA('Form Responses 1'!$1:$1)-4),,TRUE,"Form Responses 1")))</f>
        <v>Lantai 01 [Toilet Pria / Wanita]</v>
      </c>
      <c r="G202" s="65" t="str">
        <f ca="1">IF(ISBLANK(A202)," ",INDIRECT(ADDRESS(MATCH(A202,'Form Responses 1'!A:A,0),5+MOD(ROW()-2,COUNTA('Form Responses 1'!$1:$1)-4),,TRUE,"Form Responses 1")))</f>
        <v>BAIK</v>
      </c>
      <c r="H202" s="83" t="str">
        <f ca="1" t="shared" si="1"/>
        <v>Lantai 01</v>
      </c>
      <c r="I202" s="83" t="str">
        <f ca="1" t="shared" si="206"/>
        <v>Toilet Pria / Wanita</v>
      </c>
      <c r="J202" s="83" t="str">
        <f ca="1" t="shared" si="2"/>
        <v>CLEANING SERVICE</v>
      </c>
      <c r="K202" s="83">
        <f ca="1" t="array" ref="K202">IFERROR(INDEX(MASTER!B:B,MATCH(G202,MASTER!A:A,0))/100," ")</f>
        <v>0.95</v>
      </c>
      <c r="L202" s="65">
        <f ca="1" t="shared" si="3"/>
        <v>13</v>
      </c>
      <c r="M202" s="65" t="str">
        <f ca="1" t="shared" si="4"/>
        <v>2023 - WEEK 13</v>
      </c>
      <c r="N202" s="65" t="str">
        <f ca="1" t="shared" si="5"/>
        <v>2023 - MONTH 03</v>
      </c>
      <c r="O202" s="83">
        <f ca="1" t="shared" ref="O202:P202" si="214">IFERROR(AVERAGEIF(M:M,M202,$K:$K)," ")</f>
        <v>0.950202702702695</v>
      </c>
      <c r="P202" s="83">
        <f ca="1" t="shared" si="214"/>
        <v>0.950202702702695</v>
      </c>
      <c r="Q202" s="65" t="str">
        <f ca="1">IF(ISBLANK(A202)," ",IF(O202&gt;MASTER!$B$3/100,"SB",IF(O202&gt;MASTER!$B$4/100,"B",IF(O202&gt;MASTER!$B$5/100,"C","K"))))</f>
        <v>SB</v>
      </c>
      <c r="R202" s="65" t="str">
        <f ca="1">IF(ISBLANK(B202)," ",IF(P202&gt;MASTER!$B$3/100,"SB",IF(P202&gt;MASTER!$B$4/100,"B",IF(P202&gt;MASTER!$B$5/100,"C","K"))))</f>
        <v>SB</v>
      </c>
    </row>
    <row r="203" customHeight="1" spans="1:18">
      <c r="A203" s="80">
        <f ca="1">INDIRECT(ADDRESS(2+QUOTIENT(ROW()-2,COUNTA('Form Responses 1'!$1:$1)-4),1,,TRUE,"Form Responses 1"))</f>
        <v>45012.5081442593</v>
      </c>
      <c r="B203" s="65" t="str">
        <f ca="1">INDIRECT(ADDRESS(2+QUOTIENT(ROW()-2,COUNTA('Form Responses 1'!$1:$1)-4),2,,TRUE,"Form Responses 1"))</f>
        <v>bobdaulay@gmail.com</v>
      </c>
      <c r="C203" s="65" t="str">
        <f ca="1">INDIRECT(ADDRESS(2+QUOTIENT(ROW()-2,COUNTA('Form Responses 1'!$1:$1)-4),3,,TRUE,"Form Responses 1"))</f>
        <v>Bobby Wijaya Daulay </v>
      </c>
      <c r="D203" s="81">
        <f ca="1">INDIRECT(ADDRESS(2+QUOTIENT(ROW()-2,COUNTA('Form Responses 1'!$1:$1)-4),4,,TRUE,"Form Responses 1"))</f>
        <v>45012</v>
      </c>
      <c r="E203" s="82">
        <f ca="1" t="shared" si="0"/>
        <v>1</v>
      </c>
      <c r="F203" s="65" t="str">
        <f ca="1">IF(ISBLANK(A203)," ",INDIRECT(ADDRESS(1,5+MOD(ROW()-2,COUNTA('Form Responses 1'!$1:$1)-4),,TRUE,"Form Responses 1")))</f>
        <v>Lantai 01 [R. Media]</v>
      </c>
      <c r="G203" s="79" t="s">
        <v>228</v>
      </c>
      <c r="H203" s="83" t="str">
        <f ca="1" t="shared" si="1"/>
        <v>Lantai 01</v>
      </c>
      <c r="I203" s="83" t="str">
        <f ca="1" t="shared" si="206"/>
        <v>R. Media</v>
      </c>
      <c r="J203" s="83" t="str">
        <f ca="1" t="shared" si="2"/>
        <v>CLEANING SERVICE</v>
      </c>
      <c r="K203" s="83">
        <f t="array" ref="K203">IFERROR(INDEX(MASTER!B:B,MATCH(G203,MASTER!A:A,0))/100," ")</f>
        <v>0.95</v>
      </c>
      <c r="L203" s="65">
        <f ca="1" t="shared" si="3"/>
        <v>13</v>
      </c>
      <c r="M203" s="65" t="str">
        <f ca="1" t="shared" si="4"/>
        <v>2023 - WEEK 13</v>
      </c>
      <c r="N203" s="65" t="str">
        <f ca="1" t="shared" si="5"/>
        <v>2023 - MONTH 03</v>
      </c>
      <c r="O203" s="83">
        <f ca="1" t="shared" ref="O203:P203" si="215">IFERROR(AVERAGEIF(M:M,M203,$K:$K)," ")</f>
        <v>0.950202702702695</v>
      </c>
      <c r="P203" s="83">
        <f ca="1" t="shared" si="215"/>
        <v>0.950202702702695</v>
      </c>
      <c r="Q203" s="65" t="str">
        <f ca="1">IF(ISBLANK(A203)," ",IF(O203&gt;MASTER!$B$3/100,"SB",IF(O203&gt;MASTER!$B$4/100,"B",IF(O203&gt;MASTER!$B$5/100,"C","K"))))</f>
        <v>SB</v>
      </c>
      <c r="R203" s="65" t="str">
        <f ca="1">IF(ISBLANK(B203)," ",IF(P203&gt;MASTER!$B$3/100,"SB",IF(P203&gt;MASTER!$B$4/100,"B",IF(P203&gt;MASTER!$B$5/100,"C","K"))))</f>
        <v>SB</v>
      </c>
    </row>
    <row r="204" customHeight="1" spans="1:18">
      <c r="A204" s="80">
        <f ca="1">INDIRECT(ADDRESS(2+QUOTIENT(ROW()-2,COUNTA('Form Responses 1'!$1:$1)-4),1,,TRUE,"Form Responses 1"))</f>
        <v>45012.5081442593</v>
      </c>
      <c r="B204" s="65" t="str">
        <f ca="1">INDIRECT(ADDRESS(2+QUOTIENT(ROW()-2,COUNTA('Form Responses 1'!$1:$1)-4),2,,TRUE,"Form Responses 1"))</f>
        <v>bobdaulay@gmail.com</v>
      </c>
      <c r="C204" s="65" t="str">
        <f ca="1">INDIRECT(ADDRESS(2+QUOTIENT(ROW()-2,COUNTA('Form Responses 1'!$1:$1)-4),3,,TRUE,"Form Responses 1"))</f>
        <v>Bobby Wijaya Daulay </v>
      </c>
      <c r="D204" s="81">
        <f ca="1">INDIRECT(ADDRESS(2+QUOTIENT(ROW()-2,COUNTA('Form Responses 1'!$1:$1)-4),4,,TRUE,"Form Responses 1"))</f>
        <v>45012</v>
      </c>
      <c r="E204" s="82">
        <f ca="1" t="shared" si="0"/>
        <v>1</v>
      </c>
      <c r="F204" s="65" t="str">
        <f ca="1">IF(ISBLANK(A204)," ",INDIRECT(ADDRESS(1,5+MOD(ROW()-2,COUNTA('Form Responses 1'!$1:$1)-4),,TRUE,"Form Responses 1")))</f>
        <v>Lantai 01 [Lounge]</v>
      </c>
      <c r="G204" s="79" t="s">
        <v>228</v>
      </c>
      <c r="H204" s="83" t="str">
        <f ca="1" t="shared" si="1"/>
        <v>Lantai 01</v>
      </c>
      <c r="I204" s="83" t="str">
        <f ca="1" t="shared" si="206"/>
        <v>Lounge</v>
      </c>
      <c r="J204" s="83" t="str">
        <f ca="1" t="shared" si="2"/>
        <v>CLEANING SERVICE</v>
      </c>
      <c r="K204" s="83">
        <f t="array" ref="K204">IFERROR(INDEX(MASTER!B:B,MATCH(G204,MASTER!A:A,0))/100," ")</f>
        <v>0.95</v>
      </c>
      <c r="L204" s="65">
        <f ca="1" t="shared" si="3"/>
        <v>13</v>
      </c>
      <c r="M204" s="65" t="str">
        <f ca="1" t="shared" si="4"/>
        <v>2023 - WEEK 13</v>
      </c>
      <c r="N204" s="65" t="str">
        <f ca="1" t="shared" si="5"/>
        <v>2023 - MONTH 03</v>
      </c>
      <c r="O204" s="83">
        <f ca="1" t="shared" ref="O204:P204" si="216">IFERROR(AVERAGEIF(M:M,M204,$K:$K)," ")</f>
        <v>0.950202702702695</v>
      </c>
      <c r="P204" s="83">
        <f ca="1" t="shared" si="216"/>
        <v>0.950202702702695</v>
      </c>
      <c r="Q204" s="65" t="str">
        <f ca="1">IF(ISBLANK(A204)," ",IF(O204&gt;MASTER!$B$3/100,"SB",IF(O204&gt;MASTER!$B$4/100,"B",IF(O204&gt;MASTER!$B$5/100,"C","K"))))</f>
        <v>SB</v>
      </c>
      <c r="R204" s="65" t="str">
        <f ca="1">IF(ISBLANK(B204)," ",IF(P204&gt;MASTER!$B$3/100,"SB",IF(P204&gt;MASTER!$B$4/100,"B",IF(P204&gt;MASTER!$B$5/100,"C","K"))))</f>
        <v>SB</v>
      </c>
    </row>
    <row r="205" customHeight="1" spans="1:18">
      <c r="A205" s="80">
        <f ca="1">INDIRECT(ADDRESS(2+QUOTIENT(ROW()-2,COUNTA('Form Responses 1'!$1:$1)-4),1,,TRUE,"Form Responses 1"))</f>
        <v>45012.5081442593</v>
      </c>
      <c r="B205" s="65" t="str">
        <f ca="1">INDIRECT(ADDRESS(2+QUOTIENT(ROW()-2,COUNTA('Form Responses 1'!$1:$1)-4),2,,TRUE,"Form Responses 1"))</f>
        <v>bobdaulay@gmail.com</v>
      </c>
      <c r="C205" s="65" t="str">
        <f ca="1">INDIRECT(ADDRESS(2+QUOTIENT(ROW()-2,COUNTA('Form Responses 1'!$1:$1)-4),3,,TRUE,"Form Responses 1"))</f>
        <v>Bobby Wijaya Daulay </v>
      </c>
      <c r="D205" s="81">
        <f ca="1">INDIRECT(ADDRESS(2+QUOTIENT(ROW()-2,COUNTA('Form Responses 1'!$1:$1)-4),4,,TRUE,"Form Responses 1"))</f>
        <v>45012</v>
      </c>
      <c r="E205" s="82">
        <f ca="1" t="shared" si="0"/>
        <v>1</v>
      </c>
      <c r="F205" s="65" t="str">
        <f ca="1">IF(ISBLANK(A205)," ",INDIRECT(ADDRESS(1,5+MOD(ROW()-2,COUNTA('Form Responses 1'!$1:$1)-4),,TRUE,"Form Responses 1")))</f>
        <v>Ground [Ground]</v>
      </c>
      <c r="G205" s="65" t="str">
        <f ca="1">IF(ISBLANK(A205)," ",INDIRECT(ADDRESS(MATCH(A205,'Form Responses 1'!A:A,0),5+MOD(ROW()-2,COUNTA('Form Responses 1'!$1:$1)-4),,TRUE,"Form Responses 1")))</f>
        <v>BAIK</v>
      </c>
      <c r="H205" s="83" t="str">
        <f ca="1" t="shared" si="1"/>
        <v>Ground</v>
      </c>
      <c r="I205" s="83" t="str">
        <f ca="1" t="shared" si="206"/>
        <v>Ground</v>
      </c>
      <c r="J205" s="83" t="str">
        <f ca="1" t="shared" si="2"/>
        <v>CLEANING SERVICE</v>
      </c>
      <c r="K205" s="83">
        <f ca="1" t="array" ref="K205">IFERROR(INDEX(MASTER!B:B,MATCH(G205,MASTER!A:A,0))/100," ")</f>
        <v>0.95</v>
      </c>
      <c r="L205" s="65">
        <f ca="1" t="shared" si="3"/>
        <v>13</v>
      </c>
      <c r="M205" s="65" t="str">
        <f ca="1" t="shared" si="4"/>
        <v>2023 - WEEK 13</v>
      </c>
      <c r="N205" s="65" t="str">
        <f ca="1" t="shared" si="5"/>
        <v>2023 - MONTH 03</v>
      </c>
      <c r="O205" s="83">
        <f ca="1" t="shared" ref="O205:P205" si="217">IFERROR(AVERAGEIF(M:M,M205,$K:$K)," ")</f>
        <v>0.950202702702695</v>
      </c>
      <c r="P205" s="83">
        <f ca="1" t="shared" si="217"/>
        <v>0.950202702702695</v>
      </c>
      <c r="Q205" s="65" t="str">
        <f ca="1">IF(ISBLANK(A205)," ",IF(O205&gt;MASTER!$B$3/100,"SB",IF(O205&gt;MASTER!$B$4/100,"B",IF(O205&gt;MASTER!$B$5/100,"C","K"))))</f>
        <v>SB</v>
      </c>
      <c r="R205" s="65" t="str">
        <f ca="1">IF(ISBLANK(B205)," ",IF(P205&gt;MASTER!$B$3/100,"SB",IF(P205&gt;MASTER!$B$4/100,"B",IF(P205&gt;MASTER!$B$5/100,"C","K"))))</f>
        <v>SB</v>
      </c>
    </row>
    <row r="206" customHeight="1" spans="1:18">
      <c r="A206" s="80">
        <f ca="1">INDIRECT(ADDRESS(2+QUOTIENT(ROW()-2,COUNTA('Form Responses 1'!$1:$1)-4),1,,TRUE,"Form Responses 1"))</f>
        <v>45012.5081442593</v>
      </c>
      <c r="B206" s="65" t="str">
        <f ca="1">INDIRECT(ADDRESS(2+QUOTIENT(ROW()-2,COUNTA('Form Responses 1'!$1:$1)-4),2,,TRUE,"Form Responses 1"))</f>
        <v>bobdaulay@gmail.com</v>
      </c>
      <c r="C206" s="65" t="str">
        <f ca="1">INDIRECT(ADDRESS(2+QUOTIENT(ROW()-2,COUNTA('Form Responses 1'!$1:$1)-4),3,,TRUE,"Form Responses 1"))</f>
        <v>Bobby Wijaya Daulay </v>
      </c>
      <c r="D206" s="81">
        <f ca="1">INDIRECT(ADDRESS(2+QUOTIENT(ROW()-2,COUNTA('Form Responses 1'!$1:$1)-4),4,,TRUE,"Form Responses 1"))</f>
        <v>45012</v>
      </c>
      <c r="E206" s="82">
        <f ca="1" t="shared" si="0"/>
        <v>1</v>
      </c>
      <c r="F206" s="65" t="str">
        <f ca="1">IF(ISBLANK(A206)," ",INDIRECT(ADDRESS(1,5+MOD(ROW()-2,COUNTA('Form Responses 1'!$1:$1)-4),,TRUE,"Form Responses 1")))</f>
        <v>Ground [Lift Eksekutif]</v>
      </c>
      <c r="G206" s="65" t="str">
        <f ca="1">IF(ISBLANK(A206)," ",INDIRECT(ADDRESS(MATCH(A206,'Form Responses 1'!A:A,0),5+MOD(ROW()-2,COUNTA('Form Responses 1'!$1:$1)-4),,TRUE,"Form Responses 1")))</f>
        <v>BAIK</v>
      </c>
      <c r="H206" s="83" t="str">
        <f ca="1" t="shared" si="1"/>
        <v>Ground</v>
      </c>
      <c r="I206" s="83" t="str">
        <f ca="1" t="shared" si="206"/>
        <v>Lift Eksekutif</v>
      </c>
      <c r="J206" s="83" t="str">
        <f ca="1" t="shared" si="2"/>
        <v>CLEANING SERVICE</v>
      </c>
      <c r="K206" s="83">
        <f ca="1" t="array" ref="K206">IFERROR(INDEX(MASTER!B:B,MATCH(G206,MASTER!A:A,0))/100," ")</f>
        <v>0.95</v>
      </c>
      <c r="L206" s="65">
        <f ca="1" t="shared" si="3"/>
        <v>13</v>
      </c>
      <c r="M206" s="65" t="str">
        <f ca="1" t="shared" si="4"/>
        <v>2023 - WEEK 13</v>
      </c>
      <c r="N206" s="65" t="str">
        <f ca="1" t="shared" si="5"/>
        <v>2023 - MONTH 03</v>
      </c>
      <c r="O206" s="83">
        <f ca="1" t="shared" ref="O206:P206" si="218">IFERROR(AVERAGEIF(M:M,M206,$K:$K)," ")</f>
        <v>0.950202702702695</v>
      </c>
      <c r="P206" s="83">
        <f ca="1" t="shared" si="218"/>
        <v>0.950202702702695</v>
      </c>
      <c r="Q206" s="65" t="str">
        <f ca="1">IF(ISBLANK(A206)," ",IF(O206&gt;MASTER!$B$3/100,"SB",IF(O206&gt;MASTER!$B$4/100,"B",IF(O206&gt;MASTER!$B$5/100,"C","K"))))</f>
        <v>SB</v>
      </c>
      <c r="R206" s="65" t="str">
        <f ca="1">IF(ISBLANK(B206)," ",IF(P206&gt;MASTER!$B$3/100,"SB",IF(P206&gt;MASTER!$B$4/100,"B",IF(P206&gt;MASTER!$B$5/100,"C","K"))))</f>
        <v>SB</v>
      </c>
    </row>
    <row r="207" customHeight="1" spans="1:18">
      <c r="A207" s="80">
        <f ca="1">INDIRECT(ADDRESS(2+QUOTIENT(ROW()-2,COUNTA('Form Responses 1'!$1:$1)-4),1,,TRUE,"Form Responses 1"))</f>
        <v>45012.5081442593</v>
      </c>
      <c r="B207" s="65" t="str">
        <f ca="1">INDIRECT(ADDRESS(2+QUOTIENT(ROW()-2,COUNTA('Form Responses 1'!$1:$1)-4),2,,TRUE,"Form Responses 1"))</f>
        <v>bobdaulay@gmail.com</v>
      </c>
      <c r="C207" s="65" t="str">
        <f ca="1">INDIRECT(ADDRESS(2+QUOTIENT(ROW()-2,COUNTA('Form Responses 1'!$1:$1)-4),3,,TRUE,"Form Responses 1"))</f>
        <v>Bobby Wijaya Daulay </v>
      </c>
      <c r="D207" s="81">
        <f ca="1">INDIRECT(ADDRESS(2+QUOTIENT(ROW()-2,COUNTA('Form Responses 1'!$1:$1)-4),4,,TRUE,"Form Responses 1"))</f>
        <v>45012</v>
      </c>
      <c r="E207" s="82">
        <f ca="1" t="shared" si="0"/>
        <v>1</v>
      </c>
      <c r="F207" s="65" t="str">
        <f ca="1">IF(ISBLANK(A207)," ",INDIRECT(ADDRESS(1,5+MOD(ROW()-2,COUNTA('Form Responses 1'!$1:$1)-4),,TRUE,"Form Responses 1")))</f>
        <v>Ground [Lift Barang]</v>
      </c>
      <c r="G207" s="65" t="str">
        <f ca="1">IF(ISBLANK(A207)," ",INDIRECT(ADDRESS(MATCH(A207,'Form Responses 1'!A:A,0),5+MOD(ROW()-2,COUNTA('Form Responses 1'!$1:$1)-4),,TRUE,"Form Responses 1")))</f>
        <v>BAIK</v>
      </c>
      <c r="H207" s="83" t="str">
        <f ca="1" t="shared" si="1"/>
        <v>Ground</v>
      </c>
      <c r="I207" s="83" t="str">
        <f ca="1" t="shared" si="206"/>
        <v>Lift Barang</v>
      </c>
      <c r="J207" s="83" t="str">
        <f ca="1" t="shared" si="2"/>
        <v>CLEANING SERVICE</v>
      </c>
      <c r="K207" s="83">
        <f ca="1" t="array" ref="K207">IFERROR(INDEX(MASTER!B:B,MATCH(G207,MASTER!A:A,0))/100," ")</f>
        <v>0.95</v>
      </c>
      <c r="L207" s="65">
        <f ca="1" t="shared" si="3"/>
        <v>13</v>
      </c>
      <c r="M207" s="65" t="str">
        <f ca="1" t="shared" si="4"/>
        <v>2023 - WEEK 13</v>
      </c>
      <c r="N207" s="65" t="str">
        <f ca="1" t="shared" si="5"/>
        <v>2023 - MONTH 03</v>
      </c>
      <c r="O207" s="83">
        <f ca="1" t="shared" ref="O207:P207" si="219">IFERROR(AVERAGEIF(M:M,M207,$K:$K)," ")</f>
        <v>0.950202702702695</v>
      </c>
      <c r="P207" s="83">
        <f ca="1" t="shared" si="219"/>
        <v>0.950202702702695</v>
      </c>
      <c r="Q207" s="65" t="str">
        <f ca="1">IF(ISBLANK(A207)," ",IF(O207&gt;MASTER!$B$3/100,"SB",IF(O207&gt;MASTER!$B$4/100,"B",IF(O207&gt;MASTER!$B$5/100,"C","K"))))</f>
        <v>SB</v>
      </c>
      <c r="R207" s="65" t="str">
        <f ca="1">IF(ISBLANK(B207)," ",IF(P207&gt;MASTER!$B$3/100,"SB",IF(P207&gt;MASTER!$B$4/100,"B",IF(P207&gt;MASTER!$B$5/100,"C","K"))))</f>
        <v>SB</v>
      </c>
    </row>
    <row r="208" customHeight="1" spans="1:18">
      <c r="A208" s="80">
        <f ca="1">INDIRECT(ADDRESS(2+QUOTIENT(ROW()-2,COUNTA('Form Responses 1'!$1:$1)-4),1,,TRUE,"Form Responses 1"))</f>
        <v>45012.5081442593</v>
      </c>
      <c r="B208" s="65" t="str">
        <f ca="1">INDIRECT(ADDRESS(2+QUOTIENT(ROW()-2,COUNTA('Form Responses 1'!$1:$1)-4),2,,TRUE,"Form Responses 1"))</f>
        <v>bobdaulay@gmail.com</v>
      </c>
      <c r="C208" s="65" t="str">
        <f ca="1">INDIRECT(ADDRESS(2+QUOTIENT(ROW()-2,COUNTA('Form Responses 1'!$1:$1)-4),3,,TRUE,"Form Responses 1"))</f>
        <v>Bobby Wijaya Daulay </v>
      </c>
      <c r="D208" s="81">
        <f ca="1">INDIRECT(ADDRESS(2+QUOTIENT(ROW()-2,COUNTA('Form Responses 1'!$1:$1)-4),4,,TRUE,"Form Responses 1"))</f>
        <v>45012</v>
      </c>
      <c r="E208" s="82">
        <f ca="1" t="shared" si="0"/>
        <v>1</v>
      </c>
      <c r="F208" s="65" t="str">
        <f ca="1">IF(ISBLANK(A208)," ",INDIRECT(ADDRESS(1,5+MOD(ROW()-2,COUNTA('Form Responses 1'!$1:$1)-4),,TRUE,"Form Responses 1")))</f>
        <v>Ground [Koridor Basement]</v>
      </c>
      <c r="G208" s="65" t="str">
        <f ca="1">IF(ISBLANK(A208)," ",INDIRECT(ADDRESS(MATCH(A208,'Form Responses 1'!A:A,0),5+MOD(ROW()-2,COUNTA('Form Responses 1'!$1:$1)-4),,TRUE,"Form Responses 1")))</f>
        <v>BAIK</v>
      </c>
      <c r="H208" s="83" t="str">
        <f ca="1" t="shared" si="1"/>
        <v>Ground</v>
      </c>
      <c r="I208" s="83" t="str">
        <f ca="1" t="shared" si="206"/>
        <v>Koridor Basement</v>
      </c>
      <c r="J208" s="83" t="str">
        <f ca="1" t="shared" si="2"/>
        <v>CLEANING SERVICE</v>
      </c>
      <c r="K208" s="83">
        <f ca="1" t="array" ref="K208">IFERROR(INDEX(MASTER!B:B,MATCH(G208,MASTER!A:A,0))/100," ")</f>
        <v>0.95</v>
      </c>
      <c r="L208" s="65">
        <f ca="1" t="shared" si="3"/>
        <v>13</v>
      </c>
      <c r="M208" s="65" t="str">
        <f ca="1" t="shared" si="4"/>
        <v>2023 - WEEK 13</v>
      </c>
      <c r="N208" s="65" t="str">
        <f ca="1" t="shared" si="5"/>
        <v>2023 - MONTH 03</v>
      </c>
      <c r="O208" s="83">
        <f ca="1" t="shared" ref="O208:P208" si="220">IFERROR(AVERAGEIF(M:M,M208,$K:$K)," ")</f>
        <v>0.950202702702695</v>
      </c>
      <c r="P208" s="83">
        <f ca="1" t="shared" si="220"/>
        <v>0.950202702702695</v>
      </c>
      <c r="Q208" s="65" t="str">
        <f ca="1">IF(ISBLANK(A208)," ",IF(O208&gt;MASTER!$B$3/100,"SB",IF(O208&gt;MASTER!$B$4/100,"B",IF(O208&gt;MASTER!$B$5/100,"C","K"))))</f>
        <v>SB</v>
      </c>
      <c r="R208" s="65" t="str">
        <f ca="1">IF(ISBLANK(B208)," ",IF(P208&gt;MASTER!$B$3/100,"SB",IF(P208&gt;MASTER!$B$4/100,"B",IF(P208&gt;MASTER!$B$5/100,"C","K"))))</f>
        <v>SB</v>
      </c>
    </row>
    <row r="209" customHeight="1" spans="1:18">
      <c r="A209" s="80">
        <f ca="1">INDIRECT(ADDRESS(2+QUOTIENT(ROW()-2,COUNTA('Form Responses 1'!$1:$1)-4),1,,TRUE,"Form Responses 1"))</f>
        <v>45012.5081442593</v>
      </c>
      <c r="B209" s="65" t="str">
        <f ca="1">INDIRECT(ADDRESS(2+QUOTIENT(ROW()-2,COUNTA('Form Responses 1'!$1:$1)-4),2,,TRUE,"Form Responses 1"))</f>
        <v>bobdaulay@gmail.com</v>
      </c>
      <c r="C209" s="65" t="str">
        <f ca="1">INDIRECT(ADDRESS(2+QUOTIENT(ROW()-2,COUNTA('Form Responses 1'!$1:$1)-4),3,,TRUE,"Form Responses 1"))</f>
        <v>Bobby Wijaya Daulay </v>
      </c>
      <c r="D209" s="81">
        <f ca="1">INDIRECT(ADDRESS(2+QUOTIENT(ROW()-2,COUNTA('Form Responses 1'!$1:$1)-4),4,,TRUE,"Form Responses 1"))</f>
        <v>45012</v>
      </c>
      <c r="E209" s="82">
        <f ca="1" t="shared" si="0"/>
        <v>1</v>
      </c>
      <c r="F209" s="65" t="str">
        <f ca="1">IF(ISBLANK(A209)," ",INDIRECT(ADDRESS(1,5+MOD(ROW()-2,COUNTA('Form Responses 1'!$1:$1)-4),,TRUE,"Form Responses 1")))</f>
        <v>Ground [Gudang ATK]</v>
      </c>
      <c r="G209" s="65" t="str">
        <f ca="1">IF(ISBLANK(A209)," ",INDIRECT(ADDRESS(MATCH(A209,'Form Responses 1'!A:A,0),5+MOD(ROW()-2,COUNTA('Form Responses 1'!$1:$1)-4),,TRUE,"Form Responses 1")))</f>
        <v>BAIK</v>
      </c>
      <c r="H209" s="83" t="str">
        <f ca="1" t="shared" si="1"/>
        <v>Ground</v>
      </c>
      <c r="I209" s="83" t="str">
        <f ca="1" t="shared" si="206"/>
        <v>Gudang ATK</v>
      </c>
      <c r="J209" s="83" t="str">
        <f ca="1" t="shared" si="2"/>
        <v>CLEANING SERVICE</v>
      </c>
      <c r="K209" s="83">
        <f ca="1" t="array" ref="K209">IFERROR(INDEX(MASTER!B:B,MATCH(G209,MASTER!A:A,0))/100," ")</f>
        <v>0.95</v>
      </c>
      <c r="L209" s="65">
        <f ca="1" t="shared" si="3"/>
        <v>13</v>
      </c>
      <c r="M209" s="65" t="str">
        <f ca="1" t="shared" si="4"/>
        <v>2023 - WEEK 13</v>
      </c>
      <c r="N209" s="65" t="str">
        <f ca="1" t="shared" si="5"/>
        <v>2023 - MONTH 03</v>
      </c>
      <c r="O209" s="83">
        <f ca="1" t="shared" ref="O209:P209" si="221">IFERROR(AVERAGEIF(M:M,M209,$K:$K)," ")</f>
        <v>0.950202702702695</v>
      </c>
      <c r="P209" s="83">
        <f ca="1" t="shared" si="221"/>
        <v>0.950202702702695</v>
      </c>
      <c r="Q209" s="65" t="str">
        <f ca="1">IF(ISBLANK(A209)," ",IF(O209&gt;MASTER!$B$3/100,"SB",IF(O209&gt;MASTER!$B$4/100,"B",IF(O209&gt;MASTER!$B$5/100,"C","K"))))</f>
        <v>SB</v>
      </c>
      <c r="R209" s="65" t="str">
        <f ca="1">IF(ISBLANK(B209)," ",IF(P209&gt;MASTER!$B$3/100,"SB",IF(P209&gt;MASTER!$B$4/100,"B",IF(P209&gt;MASTER!$B$5/100,"C","K"))))</f>
        <v>SB</v>
      </c>
    </row>
    <row r="210" customHeight="1" spans="1:18">
      <c r="A210" s="80">
        <f ca="1">INDIRECT(ADDRESS(2+QUOTIENT(ROW()-2,COUNTA('Form Responses 1'!$1:$1)-4),1,,TRUE,"Form Responses 1"))</f>
        <v>45012.5081442593</v>
      </c>
      <c r="B210" s="65" t="str">
        <f ca="1">INDIRECT(ADDRESS(2+QUOTIENT(ROW()-2,COUNTA('Form Responses 1'!$1:$1)-4),2,,TRUE,"Form Responses 1"))</f>
        <v>bobdaulay@gmail.com</v>
      </c>
      <c r="C210" s="65" t="str">
        <f ca="1">INDIRECT(ADDRESS(2+QUOTIENT(ROW()-2,COUNTA('Form Responses 1'!$1:$1)-4),3,,TRUE,"Form Responses 1"))</f>
        <v>Bobby Wijaya Daulay </v>
      </c>
      <c r="D210" s="81">
        <f ca="1">INDIRECT(ADDRESS(2+QUOTIENT(ROW()-2,COUNTA('Form Responses 1'!$1:$1)-4),4,,TRUE,"Form Responses 1"))</f>
        <v>45012</v>
      </c>
      <c r="E210" s="82">
        <f ca="1" t="shared" si="0"/>
        <v>1</v>
      </c>
      <c r="F210" s="65" t="str">
        <f ca="1">IF(ISBLANK(A210)," ",INDIRECT(ADDRESS(1,5+MOD(ROW()-2,COUNTA('Form Responses 1'!$1:$1)-4),,TRUE,"Form Responses 1")))</f>
        <v>Ground [Gudang Sipil]</v>
      </c>
      <c r="G210" s="65" t="str">
        <f ca="1">IF(ISBLANK(A210)," ",INDIRECT(ADDRESS(MATCH(A210,'Form Responses 1'!A:A,0),5+MOD(ROW()-2,COUNTA('Form Responses 1'!$1:$1)-4),,TRUE,"Form Responses 1")))</f>
        <v>BAIK</v>
      </c>
      <c r="H210" s="83" t="str">
        <f ca="1" t="shared" si="1"/>
        <v>Ground</v>
      </c>
      <c r="I210" s="83" t="str">
        <f ca="1" t="shared" si="206"/>
        <v>Gudang Sipil</v>
      </c>
      <c r="J210" s="83" t="str">
        <f ca="1" t="shared" si="2"/>
        <v>CLEANING SERVICE</v>
      </c>
      <c r="K210" s="83">
        <f ca="1" t="array" ref="K210">IFERROR(INDEX(MASTER!B:B,MATCH(G210,MASTER!A:A,0))/100," ")</f>
        <v>0.95</v>
      </c>
      <c r="L210" s="65">
        <f ca="1" t="shared" si="3"/>
        <v>13</v>
      </c>
      <c r="M210" s="65" t="str">
        <f ca="1" t="shared" si="4"/>
        <v>2023 - WEEK 13</v>
      </c>
      <c r="N210" s="65" t="str">
        <f ca="1" t="shared" si="5"/>
        <v>2023 - MONTH 03</v>
      </c>
      <c r="O210" s="83">
        <f ca="1" t="shared" ref="O210:P210" si="222">IFERROR(AVERAGEIF(M:M,M210,$K:$K)," ")</f>
        <v>0.950202702702695</v>
      </c>
      <c r="P210" s="83">
        <f ca="1" t="shared" si="222"/>
        <v>0.950202702702695</v>
      </c>
      <c r="Q210" s="65" t="str">
        <f ca="1">IF(ISBLANK(A210)," ",IF(O210&gt;MASTER!$B$3/100,"SB",IF(O210&gt;MASTER!$B$4/100,"B",IF(O210&gt;MASTER!$B$5/100,"C","K"))))</f>
        <v>SB</v>
      </c>
      <c r="R210" s="65" t="str">
        <f ca="1">IF(ISBLANK(B210)," ",IF(P210&gt;MASTER!$B$3/100,"SB",IF(P210&gt;MASTER!$B$4/100,"B",IF(P210&gt;MASTER!$B$5/100,"C","K"))))</f>
        <v>SB</v>
      </c>
    </row>
    <row r="211" customHeight="1" spans="1:18">
      <c r="A211" s="80">
        <f ca="1">INDIRECT(ADDRESS(2+QUOTIENT(ROW()-2,COUNTA('Form Responses 1'!$1:$1)-4),1,,TRUE,"Form Responses 1"))</f>
        <v>45012.5081442593</v>
      </c>
      <c r="B211" s="65" t="str">
        <f ca="1">INDIRECT(ADDRESS(2+QUOTIENT(ROW()-2,COUNTA('Form Responses 1'!$1:$1)-4),2,,TRUE,"Form Responses 1"))</f>
        <v>bobdaulay@gmail.com</v>
      </c>
      <c r="C211" s="65" t="str">
        <f ca="1">INDIRECT(ADDRESS(2+QUOTIENT(ROW()-2,COUNTA('Form Responses 1'!$1:$1)-4),3,,TRUE,"Form Responses 1"))</f>
        <v>Bobby Wijaya Daulay </v>
      </c>
      <c r="D211" s="81">
        <f ca="1">INDIRECT(ADDRESS(2+QUOTIENT(ROW()-2,COUNTA('Form Responses 1'!$1:$1)-4),4,,TRUE,"Form Responses 1"))</f>
        <v>45012</v>
      </c>
      <c r="E211" s="82">
        <f ca="1" t="shared" si="0"/>
        <v>1</v>
      </c>
      <c r="F211" s="65" t="str">
        <f ca="1">IF(ISBLANK(A211)," ",INDIRECT(ADDRESS(1,5+MOD(ROW()-2,COUNTA('Form Responses 1'!$1:$1)-4),,TRUE,"Form Responses 1")))</f>
        <v>Ground [Mushola]</v>
      </c>
      <c r="G211" s="65" t="str">
        <f ca="1">IF(ISBLANK(A211)," ",INDIRECT(ADDRESS(MATCH(A211,'Form Responses 1'!A:A,0),5+MOD(ROW()-2,COUNTA('Form Responses 1'!$1:$1)-4),,TRUE,"Form Responses 1")))</f>
        <v>BAIK</v>
      </c>
      <c r="H211" s="83" t="str">
        <f ca="1" t="shared" si="1"/>
        <v>Ground</v>
      </c>
      <c r="I211" s="83" t="str">
        <f ca="1" t="shared" si="206"/>
        <v>Mushola</v>
      </c>
      <c r="J211" s="83" t="str">
        <f ca="1" t="shared" si="2"/>
        <v>CLEANING SERVICE</v>
      </c>
      <c r="K211" s="83">
        <f ca="1" t="array" ref="K211">IFERROR(INDEX(MASTER!B:B,MATCH(G211,MASTER!A:A,0))/100," ")</f>
        <v>0.95</v>
      </c>
      <c r="L211" s="65">
        <f ca="1" t="shared" si="3"/>
        <v>13</v>
      </c>
      <c r="M211" s="65" t="str">
        <f ca="1" t="shared" si="4"/>
        <v>2023 - WEEK 13</v>
      </c>
      <c r="N211" s="65" t="str">
        <f ca="1" t="shared" si="5"/>
        <v>2023 - MONTH 03</v>
      </c>
      <c r="O211" s="83">
        <f ca="1" t="shared" ref="O211:P211" si="223">IFERROR(AVERAGEIF(M:M,M211,$K:$K)," ")</f>
        <v>0.950202702702695</v>
      </c>
      <c r="P211" s="83">
        <f ca="1" t="shared" si="223"/>
        <v>0.950202702702695</v>
      </c>
      <c r="Q211" s="65" t="str">
        <f ca="1">IF(ISBLANK(A211)," ",IF(O211&gt;MASTER!$B$3/100,"SB",IF(O211&gt;MASTER!$B$4/100,"B",IF(O211&gt;MASTER!$B$5/100,"C","K"))))</f>
        <v>SB</v>
      </c>
      <c r="R211" s="65" t="str">
        <f ca="1">IF(ISBLANK(B211)," ",IF(P211&gt;MASTER!$B$3/100,"SB",IF(P211&gt;MASTER!$B$4/100,"B",IF(P211&gt;MASTER!$B$5/100,"C","K"))))</f>
        <v>SB</v>
      </c>
    </row>
    <row r="212" customHeight="1" spans="1:18">
      <c r="A212" s="80">
        <f ca="1">INDIRECT(ADDRESS(2+QUOTIENT(ROW()-2,COUNTA('Form Responses 1'!$1:$1)-4),1,,TRUE,"Form Responses 1"))</f>
        <v>45012.5081442593</v>
      </c>
      <c r="B212" s="65" t="str">
        <f ca="1">INDIRECT(ADDRESS(2+QUOTIENT(ROW()-2,COUNTA('Form Responses 1'!$1:$1)-4),2,,TRUE,"Form Responses 1"))</f>
        <v>bobdaulay@gmail.com</v>
      </c>
      <c r="C212" s="65" t="str">
        <f ca="1">INDIRECT(ADDRESS(2+QUOTIENT(ROW()-2,COUNTA('Form Responses 1'!$1:$1)-4),3,,TRUE,"Form Responses 1"))</f>
        <v>Bobby Wijaya Daulay </v>
      </c>
      <c r="D212" s="81">
        <f ca="1">INDIRECT(ADDRESS(2+QUOTIENT(ROW()-2,COUNTA('Form Responses 1'!$1:$1)-4),4,,TRUE,"Form Responses 1"))</f>
        <v>45012</v>
      </c>
      <c r="E212" s="82">
        <f ca="1" t="shared" si="0"/>
        <v>1</v>
      </c>
      <c r="F212" s="65" t="str">
        <f ca="1">IF(ISBLANK(A212)," ",INDIRECT(ADDRESS(1,5+MOD(ROW()-2,COUNTA('Form Responses 1'!$1:$1)-4),,TRUE,"Form Responses 1")))</f>
        <v>Ground [Pantry]</v>
      </c>
      <c r="G212" s="65" t="str">
        <f ca="1">IF(ISBLANK(A212)," ",INDIRECT(ADDRESS(MATCH(A212,'Form Responses 1'!A:A,0),5+MOD(ROW()-2,COUNTA('Form Responses 1'!$1:$1)-4),,TRUE,"Form Responses 1")))</f>
        <v>BAIK</v>
      </c>
      <c r="H212" s="83" t="str">
        <f ca="1" t="shared" si="1"/>
        <v>Ground</v>
      </c>
      <c r="I212" s="83" t="str">
        <f ca="1" t="shared" si="206"/>
        <v>Pantry</v>
      </c>
      <c r="J212" s="83" t="str">
        <f ca="1" t="shared" si="2"/>
        <v>CLEANING SERVICE</v>
      </c>
      <c r="K212" s="83">
        <f ca="1" t="array" ref="K212">IFERROR(INDEX(MASTER!B:B,MATCH(G212,MASTER!A:A,0))/100," ")</f>
        <v>0.95</v>
      </c>
      <c r="L212" s="65">
        <f ca="1" t="shared" si="3"/>
        <v>13</v>
      </c>
      <c r="M212" s="65" t="str">
        <f ca="1" t="shared" si="4"/>
        <v>2023 - WEEK 13</v>
      </c>
      <c r="N212" s="65" t="str">
        <f ca="1" t="shared" si="5"/>
        <v>2023 - MONTH 03</v>
      </c>
      <c r="O212" s="83">
        <f ca="1" t="shared" ref="O212:P212" si="224">IFERROR(AVERAGEIF(M:M,M212,$K:$K)," ")</f>
        <v>0.950202702702695</v>
      </c>
      <c r="P212" s="83">
        <f ca="1" t="shared" si="224"/>
        <v>0.950202702702695</v>
      </c>
      <c r="Q212" s="65" t="str">
        <f ca="1">IF(ISBLANK(A212)," ",IF(O212&gt;MASTER!$B$3/100,"SB",IF(O212&gt;MASTER!$B$4/100,"B",IF(O212&gt;MASTER!$B$5/100,"C","K"))))</f>
        <v>SB</v>
      </c>
      <c r="R212" s="65" t="str">
        <f ca="1">IF(ISBLANK(B212)," ",IF(P212&gt;MASTER!$B$3/100,"SB",IF(P212&gt;MASTER!$B$4/100,"B",IF(P212&gt;MASTER!$B$5/100,"C","K"))))</f>
        <v>SB</v>
      </c>
    </row>
    <row r="213" customHeight="1" spans="1:18">
      <c r="A213" s="80">
        <f ca="1">INDIRECT(ADDRESS(2+QUOTIENT(ROW()-2,COUNTA('Form Responses 1'!$1:$1)-4),1,,TRUE,"Form Responses 1"))</f>
        <v>45012.5081442593</v>
      </c>
      <c r="B213" s="65" t="str">
        <f ca="1">INDIRECT(ADDRESS(2+QUOTIENT(ROW()-2,COUNTA('Form Responses 1'!$1:$1)-4),2,,TRUE,"Form Responses 1"))</f>
        <v>bobdaulay@gmail.com</v>
      </c>
      <c r="C213" s="65" t="str">
        <f ca="1">INDIRECT(ADDRESS(2+QUOTIENT(ROW()-2,COUNTA('Form Responses 1'!$1:$1)-4),3,,TRUE,"Form Responses 1"))</f>
        <v>Bobby Wijaya Daulay </v>
      </c>
      <c r="D213" s="81">
        <f ca="1">INDIRECT(ADDRESS(2+QUOTIENT(ROW()-2,COUNTA('Form Responses 1'!$1:$1)-4),4,,TRUE,"Form Responses 1"))</f>
        <v>45012</v>
      </c>
      <c r="E213" s="82">
        <f ca="1" t="shared" si="0"/>
        <v>1</v>
      </c>
      <c r="F213" s="65" t="str">
        <f ca="1">IF(ISBLANK(A213)," ",INDIRECT(ADDRESS(1,5+MOD(ROW()-2,COUNTA('Form Responses 1'!$1:$1)-4),,TRUE,"Form Responses 1")))</f>
        <v>Ground [R. BAS]</v>
      </c>
      <c r="G213" s="65" t="str">
        <f ca="1">IF(ISBLANK(A213)," ",INDIRECT(ADDRESS(MATCH(A213,'Form Responses 1'!A:A,0),5+MOD(ROW()-2,COUNTA('Form Responses 1'!$1:$1)-4),,TRUE,"Form Responses 1")))</f>
        <v>BAIK</v>
      </c>
      <c r="H213" s="83" t="str">
        <f ca="1" t="shared" si="1"/>
        <v>Ground</v>
      </c>
      <c r="I213" s="83" t="str">
        <f ca="1" t="shared" si="206"/>
        <v>R. BAS</v>
      </c>
      <c r="J213" s="83" t="str">
        <f ca="1" t="shared" si="2"/>
        <v>CLEANING SERVICE</v>
      </c>
      <c r="K213" s="83">
        <f ca="1" t="array" ref="K213">IFERROR(INDEX(MASTER!B:B,MATCH(G213,MASTER!A:A,0))/100," ")</f>
        <v>0.95</v>
      </c>
      <c r="L213" s="65">
        <f ca="1" t="shared" si="3"/>
        <v>13</v>
      </c>
      <c r="M213" s="65" t="str">
        <f ca="1" t="shared" si="4"/>
        <v>2023 - WEEK 13</v>
      </c>
      <c r="N213" s="65" t="str">
        <f ca="1" t="shared" si="5"/>
        <v>2023 - MONTH 03</v>
      </c>
      <c r="O213" s="83">
        <f ca="1" t="shared" ref="O213:P213" si="225">IFERROR(AVERAGEIF(M:M,M213,$K:$K)," ")</f>
        <v>0.950202702702695</v>
      </c>
      <c r="P213" s="83">
        <f ca="1" t="shared" si="225"/>
        <v>0.950202702702695</v>
      </c>
      <c r="Q213" s="65" t="str">
        <f ca="1">IF(ISBLANK(A213)," ",IF(O213&gt;MASTER!$B$3/100,"SB",IF(O213&gt;MASTER!$B$4/100,"B",IF(O213&gt;MASTER!$B$5/100,"C","K"))))</f>
        <v>SB</v>
      </c>
      <c r="R213" s="65" t="str">
        <f ca="1">IF(ISBLANK(B213)," ",IF(P213&gt;MASTER!$B$3/100,"SB",IF(P213&gt;MASTER!$B$4/100,"B",IF(P213&gt;MASTER!$B$5/100,"C","K"))))</f>
        <v>SB</v>
      </c>
    </row>
    <row r="214" customHeight="1" spans="1:18">
      <c r="A214" s="80">
        <f ca="1">INDIRECT(ADDRESS(2+QUOTIENT(ROW()-2,COUNTA('Form Responses 1'!$1:$1)-4),1,,TRUE,"Form Responses 1"))</f>
        <v>45012.5081442593</v>
      </c>
      <c r="B214" s="65" t="str">
        <f ca="1">INDIRECT(ADDRESS(2+QUOTIENT(ROW()-2,COUNTA('Form Responses 1'!$1:$1)-4),2,,TRUE,"Form Responses 1"))</f>
        <v>bobdaulay@gmail.com</v>
      </c>
      <c r="C214" s="65" t="str">
        <f ca="1">INDIRECT(ADDRESS(2+QUOTIENT(ROW()-2,COUNTA('Form Responses 1'!$1:$1)-4),3,,TRUE,"Form Responses 1"))</f>
        <v>Bobby Wijaya Daulay </v>
      </c>
      <c r="D214" s="81">
        <f ca="1">INDIRECT(ADDRESS(2+QUOTIENT(ROW()-2,COUNTA('Form Responses 1'!$1:$1)-4),4,,TRUE,"Form Responses 1"))</f>
        <v>45012</v>
      </c>
      <c r="E214" s="82">
        <f ca="1" t="shared" si="0"/>
        <v>1</v>
      </c>
      <c r="F214" s="65" t="str">
        <f ca="1">IF(ISBLANK(A214)," ",INDIRECT(ADDRESS(1,5+MOD(ROW()-2,COUNTA('Form Responses 1'!$1:$1)-4),,TRUE,"Form Responses 1")))</f>
        <v>Ground [R.Plumbing]</v>
      </c>
      <c r="G214" s="65" t="str">
        <f ca="1">IF(ISBLANK(A214)," ",INDIRECT(ADDRESS(MATCH(A214,'Form Responses 1'!A:A,0),5+MOD(ROW()-2,COUNTA('Form Responses 1'!$1:$1)-4),,TRUE,"Form Responses 1")))</f>
        <v>BAIK</v>
      </c>
      <c r="H214" s="83" t="str">
        <f ca="1" t="shared" si="1"/>
        <v>Ground</v>
      </c>
      <c r="I214" s="83" t="str">
        <f ca="1" t="shared" si="206"/>
        <v>R.Plumbing</v>
      </c>
      <c r="J214" s="83" t="str">
        <f ca="1" t="shared" si="2"/>
        <v>CLEANING SERVICE</v>
      </c>
      <c r="K214" s="83">
        <f ca="1" t="array" ref="K214">IFERROR(INDEX(MASTER!B:B,MATCH(G214,MASTER!A:A,0))/100," ")</f>
        <v>0.95</v>
      </c>
      <c r="L214" s="65">
        <f ca="1" t="shared" si="3"/>
        <v>13</v>
      </c>
      <c r="M214" s="65" t="str">
        <f ca="1" t="shared" si="4"/>
        <v>2023 - WEEK 13</v>
      </c>
      <c r="N214" s="65" t="str">
        <f ca="1" t="shared" si="5"/>
        <v>2023 - MONTH 03</v>
      </c>
      <c r="O214" s="83">
        <f ca="1" t="shared" ref="O214:P214" si="226">IFERROR(AVERAGEIF(M:M,M214,$K:$K)," ")</f>
        <v>0.950202702702695</v>
      </c>
      <c r="P214" s="83">
        <f ca="1" t="shared" si="226"/>
        <v>0.950202702702695</v>
      </c>
      <c r="Q214" s="65" t="str">
        <f ca="1">IF(ISBLANK(A214)," ",IF(O214&gt;MASTER!$B$3/100,"SB",IF(O214&gt;MASTER!$B$4/100,"B",IF(O214&gt;MASTER!$B$5/100,"C","K"))))</f>
        <v>SB</v>
      </c>
      <c r="R214" s="65" t="str">
        <f ca="1">IF(ISBLANK(B214)," ",IF(P214&gt;MASTER!$B$3/100,"SB",IF(P214&gt;MASTER!$B$4/100,"B",IF(P214&gt;MASTER!$B$5/100,"C","K"))))</f>
        <v>SB</v>
      </c>
    </row>
    <row r="215" customHeight="1" spans="1:18">
      <c r="A215" s="80">
        <f ca="1">INDIRECT(ADDRESS(2+QUOTIENT(ROW()-2,COUNTA('Form Responses 1'!$1:$1)-4),1,,TRUE,"Form Responses 1"))</f>
        <v>45012.5081442593</v>
      </c>
      <c r="B215" s="65" t="str">
        <f ca="1">INDIRECT(ADDRESS(2+QUOTIENT(ROW()-2,COUNTA('Form Responses 1'!$1:$1)-4),2,,TRUE,"Form Responses 1"))</f>
        <v>bobdaulay@gmail.com</v>
      </c>
      <c r="C215" s="65" t="str">
        <f ca="1">INDIRECT(ADDRESS(2+QUOTIENT(ROW()-2,COUNTA('Form Responses 1'!$1:$1)-4),3,,TRUE,"Form Responses 1"))</f>
        <v>Bobby Wijaya Daulay </v>
      </c>
      <c r="D215" s="81">
        <f ca="1">INDIRECT(ADDRESS(2+QUOTIENT(ROW()-2,COUNTA('Form Responses 1'!$1:$1)-4),4,,TRUE,"Form Responses 1"))</f>
        <v>45012</v>
      </c>
      <c r="E215" s="82">
        <f ca="1" t="shared" si="0"/>
        <v>1</v>
      </c>
      <c r="F215" s="65" t="str">
        <f ca="1">IF(ISBLANK(A215)," ",INDIRECT(ADDRESS(1,5+MOD(ROW()-2,COUNTA('Form Responses 1'!$1:$1)-4),,TRUE,"Form Responses 1")))</f>
        <v>Ground [Gudang Logistik]</v>
      </c>
      <c r="G215" s="65" t="str">
        <f ca="1">IF(ISBLANK(A215)," ",INDIRECT(ADDRESS(MATCH(A215,'Form Responses 1'!A:A,0),5+MOD(ROW()-2,COUNTA('Form Responses 1'!$1:$1)-4),,TRUE,"Form Responses 1")))</f>
        <v>BAIK</v>
      </c>
      <c r="H215" s="83" t="str">
        <f ca="1" t="shared" si="1"/>
        <v>Ground</v>
      </c>
      <c r="I215" s="83" t="str">
        <f ca="1" t="shared" si="206"/>
        <v>Gudang Logistik</v>
      </c>
      <c r="J215" s="83" t="str">
        <f ca="1" t="shared" si="2"/>
        <v>CLEANING SERVICE</v>
      </c>
      <c r="K215" s="83">
        <f ca="1" t="array" ref="K215">IFERROR(INDEX(MASTER!B:B,MATCH(G215,MASTER!A:A,0))/100," ")</f>
        <v>0.95</v>
      </c>
      <c r="L215" s="65">
        <f ca="1" t="shared" si="3"/>
        <v>13</v>
      </c>
      <c r="M215" s="65" t="str">
        <f ca="1" t="shared" si="4"/>
        <v>2023 - WEEK 13</v>
      </c>
      <c r="N215" s="65" t="str">
        <f ca="1" t="shared" si="5"/>
        <v>2023 - MONTH 03</v>
      </c>
      <c r="O215" s="83">
        <f ca="1" t="shared" ref="O215:P215" si="227">IFERROR(AVERAGEIF(M:M,M215,$K:$K)," ")</f>
        <v>0.950202702702695</v>
      </c>
      <c r="P215" s="83">
        <f ca="1" t="shared" si="227"/>
        <v>0.950202702702695</v>
      </c>
      <c r="Q215" s="65" t="str">
        <f ca="1">IF(ISBLANK(A215)," ",IF(O215&gt;MASTER!$B$3/100,"SB",IF(O215&gt;MASTER!$B$4/100,"B",IF(O215&gt;MASTER!$B$5/100,"C","K"))))</f>
        <v>SB</v>
      </c>
      <c r="R215" s="65" t="str">
        <f ca="1">IF(ISBLANK(B215)," ",IF(P215&gt;MASTER!$B$3/100,"SB",IF(P215&gt;MASTER!$B$4/100,"B",IF(P215&gt;MASTER!$B$5/100,"C","K"))))</f>
        <v>SB</v>
      </c>
    </row>
    <row r="216" customHeight="1" spans="1:18">
      <c r="A216" s="80">
        <f ca="1">INDIRECT(ADDRESS(2+QUOTIENT(ROW()-2,COUNTA('Form Responses 1'!$1:$1)-4),1,,TRUE,"Form Responses 1"))</f>
        <v>45012.5081442593</v>
      </c>
      <c r="B216" s="65" t="str">
        <f ca="1">INDIRECT(ADDRESS(2+QUOTIENT(ROW()-2,COUNTA('Form Responses 1'!$1:$1)-4),2,,TRUE,"Form Responses 1"))</f>
        <v>bobdaulay@gmail.com</v>
      </c>
      <c r="C216" s="65" t="str">
        <f ca="1">INDIRECT(ADDRESS(2+QUOTIENT(ROW()-2,COUNTA('Form Responses 1'!$1:$1)-4),3,,TRUE,"Form Responses 1"))</f>
        <v>Bobby Wijaya Daulay </v>
      </c>
      <c r="D216" s="81">
        <f ca="1">INDIRECT(ADDRESS(2+QUOTIENT(ROW()-2,COUNTA('Form Responses 1'!$1:$1)-4),4,,TRUE,"Form Responses 1"))</f>
        <v>45012</v>
      </c>
      <c r="E216" s="82">
        <f ca="1" t="shared" si="0"/>
        <v>1</v>
      </c>
      <c r="F216" s="65" t="str">
        <f ca="1">IF(ISBLANK(A216)," ",INDIRECT(ADDRESS(1,5+MOD(ROW()-2,COUNTA('Form Responses 1'!$1:$1)-4),,TRUE,"Form Responses 1")))</f>
        <v>Ground [Toilet]</v>
      </c>
      <c r="G216" s="65" t="str">
        <f ca="1">IF(ISBLANK(A216)," ",INDIRECT(ADDRESS(MATCH(A216,'Form Responses 1'!A:A,0),5+MOD(ROW()-2,COUNTA('Form Responses 1'!$1:$1)-4),,TRUE,"Form Responses 1")))</f>
        <v>BAIK</v>
      </c>
      <c r="H216" s="83" t="str">
        <f ca="1" t="shared" si="1"/>
        <v>Ground</v>
      </c>
      <c r="I216" s="83" t="str">
        <f ca="1" t="shared" si="206"/>
        <v>Toilet</v>
      </c>
      <c r="J216" s="83" t="str">
        <f ca="1" t="shared" si="2"/>
        <v>CLEANING SERVICE</v>
      </c>
      <c r="K216" s="83">
        <f ca="1" t="array" ref="K216">IFERROR(INDEX(MASTER!B:B,MATCH(G216,MASTER!A:A,0))/100," ")</f>
        <v>0.95</v>
      </c>
      <c r="L216" s="65">
        <f ca="1" t="shared" si="3"/>
        <v>13</v>
      </c>
      <c r="M216" s="65" t="str">
        <f ca="1" t="shared" si="4"/>
        <v>2023 - WEEK 13</v>
      </c>
      <c r="N216" s="65" t="str">
        <f ca="1" t="shared" si="5"/>
        <v>2023 - MONTH 03</v>
      </c>
      <c r="O216" s="83">
        <f ca="1" t="shared" ref="O216:P216" si="228">IFERROR(AVERAGEIF(M:M,M216,$K:$K)," ")</f>
        <v>0.950202702702695</v>
      </c>
      <c r="P216" s="83">
        <f ca="1" t="shared" si="228"/>
        <v>0.950202702702695</v>
      </c>
      <c r="Q216" s="65" t="str">
        <f ca="1">IF(ISBLANK(A216)," ",IF(O216&gt;MASTER!$B$3/100,"SB",IF(O216&gt;MASTER!$B$4/100,"B",IF(O216&gt;MASTER!$B$5/100,"C","K"))))</f>
        <v>SB</v>
      </c>
      <c r="R216" s="65" t="str">
        <f ca="1">IF(ISBLANK(B216)," ",IF(P216&gt;MASTER!$B$3/100,"SB",IF(P216&gt;MASTER!$B$4/100,"B",IF(P216&gt;MASTER!$B$5/100,"C","K"))))</f>
        <v>SB</v>
      </c>
    </row>
    <row r="217" customHeight="1" spans="1:18">
      <c r="A217" s="80">
        <f ca="1">INDIRECT(ADDRESS(2+QUOTIENT(ROW()-2,COUNTA('Form Responses 1'!$1:$1)-4),1,,TRUE,"Form Responses 1"))</f>
        <v>45012.5081442593</v>
      </c>
      <c r="B217" s="65" t="str">
        <f ca="1">INDIRECT(ADDRESS(2+QUOTIENT(ROW()-2,COUNTA('Form Responses 1'!$1:$1)-4),2,,TRUE,"Form Responses 1"))</f>
        <v>bobdaulay@gmail.com</v>
      </c>
      <c r="C217" s="65" t="str">
        <f ca="1">INDIRECT(ADDRESS(2+QUOTIENT(ROW()-2,COUNTA('Form Responses 1'!$1:$1)-4),3,,TRUE,"Form Responses 1"))</f>
        <v>Bobby Wijaya Daulay </v>
      </c>
      <c r="D217" s="81">
        <f ca="1">INDIRECT(ADDRESS(2+QUOTIENT(ROW()-2,COUNTA('Form Responses 1'!$1:$1)-4),4,,TRUE,"Form Responses 1"))</f>
        <v>45012</v>
      </c>
      <c r="E217" s="82">
        <f ca="1" t="shared" si="0"/>
        <v>1</v>
      </c>
      <c r="F217" s="65" t="str">
        <f ca="1">IF(ISBLANK(A217)," ",INDIRECT(ADDRESS(1,5+MOD(ROW()-2,COUNTA('Form Responses 1'!$1:$1)-4),,TRUE,"Form Responses 1")))</f>
        <v>Ground [Mushola]</v>
      </c>
      <c r="G217" s="65" t="str">
        <f ca="1">IF(ISBLANK(A217)," ",INDIRECT(ADDRESS(MATCH(A217,'Form Responses 1'!A:A,0),5+MOD(ROW()-2,COUNTA('Form Responses 1'!$1:$1)-4),,TRUE,"Form Responses 1")))</f>
        <v>BAIK</v>
      </c>
      <c r="H217" s="83" t="str">
        <f ca="1" t="shared" si="1"/>
        <v>Ground</v>
      </c>
      <c r="I217" s="83" t="str">
        <f ca="1" t="shared" si="206"/>
        <v>Mushola</v>
      </c>
      <c r="J217" s="83" t="str">
        <f ca="1" t="shared" si="2"/>
        <v>CLEANING SERVICE</v>
      </c>
      <c r="K217" s="83">
        <f ca="1" t="array" ref="K217">IFERROR(INDEX(MASTER!B:B,MATCH(G217,MASTER!A:A,0))/100," ")</f>
        <v>0.95</v>
      </c>
      <c r="L217" s="65">
        <f ca="1" t="shared" si="3"/>
        <v>13</v>
      </c>
      <c r="M217" s="65" t="str">
        <f ca="1" t="shared" si="4"/>
        <v>2023 - WEEK 13</v>
      </c>
      <c r="N217" s="65" t="str">
        <f ca="1" t="shared" si="5"/>
        <v>2023 - MONTH 03</v>
      </c>
      <c r="O217" s="83">
        <f ca="1" t="shared" ref="O217:P217" si="229">IFERROR(AVERAGEIF(M:M,M217,$K:$K)," ")</f>
        <v>0.950202702702695</v>
      </c>
      <c r="P217" s="83">
        <f ca="1" t="shared" si="229"/>
        <v>0.950202702702695</v>
      </c>
      <c r="Q217" s="65" t="str">
        <f ca="1">IF(ISBLANK(A217)," ",IF(O217&gt;MASTER!$B$3/100,"SB",IF(O217&gt;MASTER!$B$4/100,"B",IF(O217&gt;MASTER!$B$5/100,"C","K"))))</f>
        <v>SB</v>
      </c>
      <c r="R217" s="65" t="str">
        <f ca="1">IF(ISBLANK(B217)," ",IF(P217&gt;MASTER!$B$3/100,"SB",IF(P217&gt;MASTER!$B$4/100,"B",IF(P217&gt;MASTER!$B$5/100,"C","K"))))</f>
        <v>SB</v>
      </c>
    </row>
    <row r="218" customHeight="1" spans="1:18">
      <c r="A218" s="80">
        <f ca="1">INDIRECT(ADDRESS(2+QUOTIENT(ROW()-2,COUNTA('Form Responses 1'!$1:$1)-4),1,,TRUE,"Form Responses 1"))</f>
        <v>45012.5081442593</v>
      </c>
      <c r="B218" s="65" t="str">
        <f ca="1">INDIRECT(ADDRESS(2+QUOTIENT(ROW()-2,COUNTA('Form Responses 1'!$1:$1)-4),2,,TRUE,"Form Responses 1"))</f>
        <v>bobdaulay@gmail.com</v>
      </c>
      <c r="C218" s="65" t="str">
        <f ca="1">INDIRECT(ADDRESS(2+QUOTIENT(ROW()-2,COUNTA('Form Responses 1'!$1:$1)-4),3,,TRUE,"Form Responses 1"))</f>
        <v>Bobby Wijaya Daulay </v>
      </c>
      <c r="D218" s="81">
        <f ca="1">INDIRECT(ADDRESS(2+QUOTIENT(ROW()-2,COUNTA('Form Responses 1'!$1:$1)-4),4,,TRUE,"Form Responses 1"))</f>
        <v>45012</v>
      </c>
      <c r="E218" s="82">
        <f ca="1" t="shared" si="0"/>
        <v>1</v>
      </c>
      <c r="F218" s="65" t="str">
        <f ca="1">IF(ISBLANK(A218)," ",INDIRECT(ADDRESS(1,5+MOD(ROW()-2,COUNTA('Form Responses 1'!$1:$1)-4),,TRUE,"Form Responses 1")))</f>
        <v>Halaman [Halaman]</v>
      </c>
      <c r="G218" s="65" t="str">
        <f ca="1">IF(ISBLANK(A218)," ",INDIRECT(ADDRESS(MATCH(A218,'Form Responses 1'!A:A,0),5+MOD(ROW()-2,COUNTA('Form Responses 1'!$1:$1)-4),,TRUE,"Form Responses 1")))</f>
        <v>BAIK</v>
      </c>
      <c r="H218" s="83" t="str">
        <f ca="1" t="shared" si="1"/>
        <v>Halaman</v>
      </c>
      <c r="I218" s="83" t="str">
        <f ca="1" t="shared" si="206"/>
        <v>Halaman</v>
      </c>
      <c r="J218" s="83" t="str">
        <f ca="1" t="shared" si="2"/>
        <v>CLEANING SERVICE</v>
      </c>
      <c r="K218" s="83">
        <f ca="1" t="array" ref="K218">IFERROR(INDEX(MASTER!B:B,MATCH(G218,MASTER!A:A,0))/100," ")</f>
        <v>0.95</v>
      </c>
      <c r="L218" s="65">
        <f ca="1" t="shared" si="3"/>
        <v>13</v>
      </c>
      <c r="M218" s="65" t="str">
        <f ca="1" t="shared" si="4"/>
        <v>2023 - WEEK 13</v>
      </c>
      <c r="N218" s="65" t="str">
        <f ca="1" t="shared" si="5"/>
        <v>2023 - MONTH 03</v>
      </c>
      <c r="O218" s="83">
        <f ca="1" t="shared" ref="O218:P218" si="230">IFERROR(AVERAGEIF(M:M,M218,$K:$K)," ")</f>
        <v>0.950202702702695</v>
      </c>
      <c r="P218" s="83">
        <f ca="1" t="shared" si="230"/>
        <v>0.950202702702695</v>
      </c>
      <c r="Q218" s="65" t="str">
        <f ca="1">IF(ISBLANK(A218)," ",IF(O218&gt;MASTER!$B$3/100,"SB",IF(O218&gt;MASTER!$B$4/100,"B",IF(O218&gt;MASTER!$B$5/100,"C","K"))))</f>
        <v>SB</v>
      </c>
      <c r="R218" s="65" t="str">
        <f ca="1">IF(ISBLANK(B218)," ",IF(P218&gt;MASTER!$B$3/100,"SB",IF(P218&gt;MASTER!$B$4/100,"B",IF(P218&gt;MASTER!$B$5/100,"C","K"))))</f>
        <v>SB</v>
      </c>
    </row>
    <row r="219" customHeight="1" spans="1:18">
      <c r="A219" s="80">
        <f ca="1">INDIRECT(ADDRESS(2+QUOTIENT(ROW()-2,COUNTA('Form Responses 1'!$1:$1)-4),1,,TRUE,"Form Responses 1"))</f>
        <v>45012.5081442593</v>
      </c>
      <c r="B219" s="65" t="str">
        <f ca="1">INDIRECT(ADDRESS(2+QUOTIENT(ROW()-2,COUNTA('Form Responses 1'!$1:$1)-4),2,,TRUE,"Form Responses 1"))</f>
        <v>bobdaulay@gmail.com</v>
      </c>
      <c r="C219" s="65" t="str">
        <f ca="1">INDIRECT(ADDRESS(2+QUOTIENT(ROW()-2,COUNTA('Form Responses 1'!$1:$1)-4),3,,TRUE,"Form Responses 1"))</f>
        <v>Bobby Wijaya Daulay </v>
      </c>
      <c r="D219" s="81">
        <f ca="1">INDIRECT(ADDRESS(2+QUOTIENT(ROW()-2,COUNTA('Form Responses 1'!$1:$1)-4),4,,TRUE,"Form Responses 1"))</f>
        <v>45012</v>
      </c>
      <c r="E219" s="82">
        <f ca="1" t="shared" si="0"/>
        <v>1</v>
      </c>
      <c r="F219" s="65" t="str">
        <f ca="1">IF(ISBLANK(A219)," ",INDIRECT(ADDRESS(1,5+MOD(ROW()-2,COUNTA('Form Responses 1'!$1:$1)-4),,TRUE,"Form Responses 1")))</f>
        <v>Halaman [Taman]</v>
      </c>
      <c r="G219" s="65" t="str">
        <f ca="1">IF(ISBLANK(A219)," ",INDIRECT(ADDRESS(MATCH(A219,'Form Responses 1'!A:A,0),5+MOD(ROW()-2,COUNTA('Form Responses 1'!$1:$1)-4),,TRUE,"Form Responses 1")))</f>
        <v>BAIK</v>
      </c>
      <c r="H219" s="83" t="str">
        <f ca="1" t="shared" si="1"/>
        <v>Halaman</v>
      </c>
      <c r="I219" s="83" t="str">
        <f ca="1" t="shared" si="206"/>
        <v>Taman</v>
      </c>
      <c r="J219" s="83" t="str">
        <f ca="1" t="shared" si="2"/>
        <v>CLEANING SERVICE</v>
      </c>
      <c r="K219" s="83">
        <f ca="1" t="array" ref="K219">IFERROR(INDEX(MASTER!B:B,MATCH(G219,MASTER!A:A,0))/100," ")</f>
        <v>0.95</v>
      </c>
      <c r="L219" s="65">
        <f ca="1" t="shared" si="3"/>
        <v>13</v>
      </c>
      <c r="M219" s="65" t="str">
        <f ca="1" t="shared" si="4"/>
        <v>2023 - WEEK 13</v>
      </c>
      <c r="N219" s="65" t="str">
        <f ca="1" t="shared" si="5"/>
        <v>2023 - MONTH 03</v>
      </c>
      <c r="O219" s="83">
        <f ca="1" t="shared" ref="O219:P219" si="231">IFERROR(AVERAGEIF(M:M,M219,$K:$K)," ")</f>
        <v>0.950202702702695</v>
      </c>
      <c r="P219" s="83">
        <f ca="1" t="shared" si="231"/>
        <v>0.950202702702695</v>
      </c>
      <c r="Q219" s="65" t="str">
        <f ca="1">IF(ISBLANK(A219)," ",IF(O219&gt;MASTER!$B$3/100,"SB",IF(O219&gt;MASTER!$B$4/100,"B",IF(O219&gt;MASTER!$B$5/100,"C","K"))))</f>
        <v>SB</v>
      </c>
      <c r="R219" s="65" t="str">
        <f ca="1">IF(ISBLANK(B219)," ",IF(P219&gt;MASTER!$B$3/100,"SB",IF(P219&gt;MASTER!$B$4/100,"B",IF(P219&gt;MASTER!$B$5/100,"C","K"))))</f>
        <v>SB</v>
      </c>
    </row>
    <row r="220" customHeight="1" spans="1:18">
      <c r="A220" s="80">
        <f ca="1">INDIRECT(ADDRESS(2+QUOTIENT(ROW()-2,COUNTA('Form Responses 1'!$1:$1)-4),1,,TRUE,"Form Responses 1"))</f>
        <v>45012.5081442593</v>
      </c>
      <c r="B220" s="65" t="str">
        <f ca="1">INDIRECT(ADDRESS(2+QUOTIENT(ROW()-2,COUNTA('Form Responses 1'!$1:$1)-4),2,,TRUE,"Form Responses 1"))</f>
        <v>bobdaulay@gmail.com</v>
      </c>
      <c r="C220" s="65" t="str">
        <f ca="1">INDIRECT(ADDRESS(2+QUOTIENT(ROW()-2,COUNTA('Form Responses 1'!$1:$1)-4),3,,TRUE,"Form Responses 1"))</f>
        <v>Bobby Wijaya Daulay </v>
      </c>
      <c r="D220" s="81">
        <f ca="1">INDIRECT(ADDRESS(2+QUOTIENT(ROW()-2,COUNTA('Form Responses 1'!$1:$1)-4),4,,TRUE,"Form Responses 1"))</f>
        <v>45012</v>
      </c>
      <c r="E220" s="82">
        <f ca="1" t="shared" si="0"/>
        <v>1</v>
      </c>
      <c r="F220" s="65" t="str">
        <f ca="1">IF(ISBLANK(A220)," ",INDIRECT(ADDRESS(1,5+MOD(ROW()-2,COUNTA('Form Responses 1'!$1:$1)-4),,TRUE,"Form Responses 1")))</f>
        <v>Halaman [Parkir Motor]</v>
      </c>
      <c r="G220" s="65" t="str">
        <f ca="1">IF(ISBLANK(A220)," ",INDIRECT(ADDRESS(MATCH(A220,'Form Responses 1'!A:A,0),5+MOD(ROW()-2,COUNTA('Form Responses 1'!$1:$1)-4),,TRUE,"Form Responses 1")))</f>
        <v>BAIK</v>
      </c>
      <c r="H220" s="83" t="str">
        <f ca="1" t="shared" si="1"/>
        <v>Halaman</v>
      </c>
      <c r="I220" s="83" t="str">
        <f ca="1" t="shared" si="206"/>
        <v>Parkir Motor</v>
      </c>
      <c r="J220" s="83" t="str">
        <f ca="1" t="shared" si="2"/>
        <v>CLEANING SERVICE</v>
      </c>
      <c r="K220" s="83">
        <f ca="1" t="array" ref="K220">IFERROR(INDEX(MASTER!B:B,MATCH(G220,MASTER!A:A,0))/100," ")</f>
        <v>0.95</v>
      </c>
      <c r="L220" s="65">
        <f ca="1" t="shared" si="3"/>
        <v>13</v>
      </c>
      <c r="M220" s="65" t="str">
        <f ca="1" t="shared" si="4"/>
        <v>2023 - WEEK 13</v>
      </c>
      <c r="N220" s="65" t="str">
        <f ca="1" t="shared" si="5"/>
        <v>2023 - MONTH 03</v>
      </c>
      <c r="O220" s="83">
        <f ca="1" t="shared" ref="O220:P220" si="232">IFERROR(AVERAGEIF(M:M,M220,$K:$K)," ")</f>
        <v>0.950202702702695</v>
      </c>
      <c r="P220" s="83">
        <f ca="1" t="shared" si="232"/>
        <v>0.950202702702695</v>
      </c>
      <c r="Q220" s="65" t="str">
        <f ca="1">IF(ISBLANK(A220)," ",IF(O220&gt;MASTER!$B$3/100,"SB",IF(O220&gt;MASTER!$B$4/100,"B",IF(O220&gt;MASTER!$B$5/100,"C","K"))))</f>
        <v>SB</v>
      </c>
      <c r="R220" s="65" t="str">
        <f ca="1">IF(ISBLANK(B220)," ",IF(P220&gt;MASTER!$B$3/100,"SB",IF(P220&gt;MASTER!$B$4/100,"B",IF(P220&gt;MASTER!$B$5/100,"C","K"))))</f>
        <v>SB</v>
      </c>
    </row>
    <row r="221" customHeight="1" spans="1:18">
      <c r="A221" s="80">
        <f ca="1">INDIRECT(ADDRESS(2+QUOTIENT(ROW()-2,COUNTA('Form Responses 1'!$1:$1)-4),1,,TRUE,"Form Responses 1"))</f>
        <v>45012.5081442593</v>
      </c>
      <c r="B221" s="65" t="str">
        <f ca="1">INDIRECT(ADDRESS(2+QUOTIENT(ROW()-2,COUNTA('Form Responses 1'!$1:$1)-4),2,,TRUE,"Form Responses 1"))</f>
        <v>bobdaulay@gmail.com</v>
      </c>
      <c r="C221" s="65" t="str">
        <f ca="1">INDIRECT(ADDRESS(2+QUOTIENT(ROW()-2,COUNTA('Form Responses 1'!$1:$1)-4),3,,TRUE,"Form Responses 1"))</f>
        <v>Bobby Wijaya Daulay </v>
      </c>
      <c r="D221" s="81">
        <f ca="1">INDIRECT(ADDRESS(2+QUOTIENT(ROW()-2,COUNTA('Form Responses 1'!$1:$1)-4),4,,TRUE,"Form Responses 1"))</f>
        <v>45012</v>
      </c>
      <c r="E221" s="82">
        <f ca="1" t="shared" si="0"/>
        <v>1</v>
      </c>
      <c r="F221" s="65" t="str">
        <f ca="1">IF(ISBLANK(A221)," ",INDIRECT(ADDRESS(1,5+MOD(ROW()-2,COUNTA('Form Responses 1'!$1:$1)-4),,TRUE,"Form Responses 1")))</f>
        <v>Halaman [Parkir Mobil]</v>
      </c>
      <c r="G221" s="65" t="str">
        <f ca="1">IF(ISBLANK(A221)," ",INDIRECT(ADDRESS(MATCH(A221,'Form Responses 1'!A:A,0),5+MOD(ROW()-2,COUNTA('Form Responses 1'!$1:$1)-4),,TRUE,"Form Responses 1")))</f>
        <v>BAIK</v>
      </c>
      <c r="H221" s="83" t="str">
        <f ca="1" t="shared" si="1"/>
        <v>Halaman</v>
      </c>
      <c r="I221" s="83" t="str">
        <f ca="1" t="shared" si="206"/>
        <v>Parkir Mobil</v>
      </c>
      <c r="J221" s="83" t="str">
        <f ca="1" t="shared" si="2"/>
        <v>CLEANING SERVICE</v>
      </c>
      <c r="K221" s="83">
        <f ca="1" t="array" ref="K221">IFERROR(INDEX(MASTER!B:B,MATCH(G221,MASTER!A:A,0))/100," ")</f>
        <v>0.95</v>
      </c>
      <c r="L221" s="65">
        <f ca="1" t="shared" si="3"/>
        <v>13</v>
      </c>
      <c r="M221" s="65" t="str">
        <f ca="1" t="shared" si="4"/>
        <v>2023 - WEEK 13</v>
      </c>
      <c r="N221" s="65" t="str">
        <f ca="1" t="shared" si="5"/>
        <v>2023 - MONTH 03</v>
      </c>
      <c r="O221" s="83">
        <f ca="1" t="shared" ref="O221:P221" si="233">IFERROR(AVERAGEIF(M:M,M221,$K:$K)," ")</f>
        <v>0.950202702702695</v>
      </c>
      <c r="P221" s="83">
        <f ca="1" t="shared" si="233"/>
        <v>0.950202702702695</v>
      </c>
      <c r="Q221" s="65" t="str">
        <f ca="1">IF(ISBLANK(A221)," ",IF(O221&gt;MASTER!$B$3/100,"SB",IF(O221&gt;MASTER!$B$4/100,"B",IF(O221&gt;MASTER!$B$5/100,"C","K"))))</f>
        <v>SB</v>
      </c>
      <c r="R221" s="65" t="str">
        <f ca="1">IF(ISBLANK(B221)," ",IF(P221&gt;MASTER!$B$3/100,"SB",IF(P221&gt;MASTER!$B$4/100,"B",IF(P221&gt;MASTER!$B$5/100,"C","K"))))</f>
        <v>SB</v>
      </c>
    </row>
    <row r="222" customHeight="1" spans="1:18">
      <c r="A222" s="80">
        <f ca="1">INDIRECT(ADDRESS(2+QUOTIENT(ROW()-2,COUNTA('Form Responses 1'!$1:$1)-4),1,,TRUE,"Form Responses 1"))</f>
        <v>45012.5081442593</v>
      </c>
      <c r="B222" s="65" t="str">
        <f ca="1">INDIRECT(ADDRESS(2+QUOTIENT(ROW()-2,COUNTA('Form Responses 1'!$1:$1)-4),2,,TRUE,"Form Responses 1"))</f>
        <v>bobdaulay@gmail.com</v>
      </c>
      <c r="C222" s="65" t="str">
        <f ca="1">INDIRECT(ADDRESS(2+QUOTIENT(ROW()-2,COUNTA('Form Responses 1'!$1:$1)-4),3,,TRUE,"Form Responses 1"))</f>
        <v>Bobby Wijaya Daulay </v>
      </c>
      <c r="D222" s="81">
        <f ca="1">INDIRECT(ADDRESS(2+QUOTIENT(ROW()-2,COUNTA('Form Responses 1'!$1:$1)-4),4,,TRUE,"Form Responses 1"))</f>
        <v>45012</v>
      </c>
      <c r="E222" s="82">
        <f ca="1" t="shared" si="0"/>
        <v>1</v>
      </c>
      <c r="F222" s="65" t="str">
        <f ca="1">IF(ISBLANK(A222)," ",INDIRECT(ADDRESS(1,5+MOD(ROW()-2,COUNTA('Form Responses 1'!$1:$1)-4),,TRUE,"Form Responses 1")))</f>
        <v>Halaman [Halaman depan samping dan belakang]</v>
      </c>
      <c r="G222" s="65" t="str">
        <f ca="1">IF(ISBLANK(A222)," ",INDIRECT(ADDRESS(MATCH(A222,'Form Responses 1'!A:A,0),5+MOD(ROW()-2,COUNTA('Form Responses 1'!$1:$1)-4),,TRUE,"Form Responses 1")))</f>
        <v>BAIK</v>
      </c>
      <c r="H222" s="83" t="str">
        <f ca="1" t="shared" si="1"/>
        <v>Halaman</v>
      </c>
      <c r="I222" s="83" t="str">
        <f ca="1" t="shared" si="206"/>
        <v>Halaman depan samping dan belakang</v>
      </c>
      <c r="J222" s="83" t="str">
        <f ca="1" t="shared" si="2"/>
        <v>CLEANING SERVICE</v>
      </c>
      <c r="K222" s="83">
        <f ca="1" t="array" ref="K222">IFERROR(INDEX(MASTER!B:B,MATCH(G222,MASTER!A:A,0))/100," ")</f>
        <v>0.95</v>
      </c>
      <c r="L222" s="65">
        <f ca="1" t="shared" si="3"/>
        <v>13</v>
      </c>
      <c r="M222" s="65" t="str">
        <f ca="1" t="shared" si="4"/>
        <v>2023 - WEEK 13</v>
      </c>
      <c r="N222" s="65" t="str">
        <f ca="1" t="shared" si="5"/>
        <v>2023 - MONTH 03</v>
      </c>
      <c r="O222" s="83">
        <f ca="1" t="shared" ref="O222:P222" si="234">IFERROR(AVERAGEIF(M:M,M222,$K:$K)," ")</f>
        <v>0.950202702702695</v>
      </c>
      <c r="P222" s="83">
        <f ca="1" t="shared" si="234"/>
        <v>0.950202702702695</v>
      </c>
      <c r="Q222" s="65" t="str">
        <f ca="1">IF(ISBLANK(A222)," ",IF(O222&gt;MASTER!$B$3/100,"SB",IF(O222&gt;MASTER!$B$4/100,"B",IF(O222&gt;MASTER!$B$5/100,"C","K"))))</f>
        <v>SB</v>
      </c>
      <c r="R222" s="65" t="str">
        <f ca="1">IF(ISBLANK(B222)," ",IF(P222&gt;MASTER!$B$3/100,"SB",IF(P222&gt;MASTER!$B$4/100,"B",IF(P222&gt;MASTER!$B$5/100,"C","K"))))</f>
        <v>SB</v>
      </c>
    </row>
    <row r="223" customHeight="1" spans="1:18">
      <c r="A223" s="80">
        <f ca="1">INDIRECT(ADDRESS(2+QUOTIENT(ROW()-2,COUNTA('Form Responses 1'!$1:$1)-4),1,,TRUE,"Form Responses 1"))</f>
        <v>45012.5081442593</v>
      </c>
      <c r="B223" s="65" t="str">
        <f ca="1">INDIRECT(ADDRESS(2+QUOTIENT(ROW()-2,COUNTA('Form Responses 1'!$1:$1)-4),2,,TRUE,"Form Responses 1"))</f>
        <v>bobdaulay@gmail.com</v>
      </c>
      <c r="C223" s="65" t="str">
        <f ca="1">INDIRECT(ADDRESS(2+QUOTIENT(ROW()-2,COUNTA('Form Responses 1'!$1:$1)-4),3,,TRUE,"Form Responses 1"))</f>
        <v>Bobby Wijaya Daulay </v>
      </c>
      <c r="D223" s="81">
        <f ca="1">INDIRECT(ADDRESS(2+QUOTIENT(ROW()-2,COUNTA('Form Responses 1'!$1:$1)-4),4,,TRUE,"Form Responses 1"))</f>
        <v>45012</v>
      </c>
      <c r="E223" s="82">
        <f ca="1" t="shared" si="0"/>
        <v>1</v>
      </c>
      <c r="F223" s="65" t="str">
        <f ca="1">IF(ISBLANK(A223)," ",INDIRECT(ADDRESS(1,5+MOD(ROW()-2,COUNTA('Form Responses 1'!$1:$1)-4),,TRUE,"Form Responses 1")))</f>
        <v>Halaman [TPS]</v>
      </c>
      <c r="G223" s="65" t="str">
        <f ca="1">IF(ISBLANK(A223)," ",INDIRECT(ADDRESS(MATCH(A223,'Form Responses 1'!A:A,0),5+MOD(ROW()-2,COUNTA('Form Responses 1'!$1:$1)-4),,TRUE,"Form Responses 1")))</f>
        <v>BAIK</v>
      </c>
      <c r="H223" s="83" t="str">
        <f ca="1" t="shared" si="1"/>
        <v>Halaman</v>
      </c>
      <c r="I223" s="83" t="str">
        <f ca="1" t="shared" si="206"/>
        <v>TPS</v>
      </c>
      <c r="J223" s="83" t="str">
        <f ca="1" t="shared" si="2"/>
        <v>CLEANING SERVICE</v>
      </c>
      <c r="K223" s="83">
        <f ca="1" t="array" ref="K223">IFERROR(INDEX(MASTER!B:B,MATCH(G223,MASTER!A:A,0))/100," ")</f>
        <v>0.95</v>
      </c>
      <c r="L223" s="65">
        <f ca="1" t="shared" si="3"/>
        <v>13</v>
      </c>
      <c r="M223" s="65" t="str">
        <f ca="1" t="shared" si="4"/>
        <v>2023 - WEEK 13</v>
      </c>
      <c r="N223" s="65" t="str">
        <f ca="1" t="shared" si="5"/>
        <v>2023 - MONTH 03</v>
      </c>
      <c r="O223" s="83">
        <f ca="1" t="shared" ref="O223:P223" si="235">IFERROR(AVERAGEIF(M:M,M223,$K:$K)," ")</f>
        <v>0.950202702702695</v>
      </c>
      <c r="P223" s="83">
        <f ca="1" t="shared" si="235"/>
        <v>0.950202702702695</v>
      </c>
      <c r="Q223" s="65" t="str">
        <f ca="1">IF(ISBLANK(A223)," ",IF(O223&gt;MASTER!$B$3/100,"SB",IF(O223&gt;MASTER!$B$4/100,"B",IF(O223&gt;MASTER!$B$5/100,"C","K"))))</f>
        <v>SB</v>
      </c>
      <c r="R223" s="65" t="str">
        <f ca="1">IF(ISBLANK(B223)," ",IF(P223&gt;MASTER!$B$3/100,"SB",IF(P223&gt;MASTER!$B$4/100,"B",IF(P223&gt;MASTER!$B$5/100,"C","K"))))</f>
        <v>SB</v>
      </c>
    </row>
    <row r="224" customHeight="1" spans="1:18">
      <c r="A224" s="80">
        <f ca="1">INDIRECT(ADDRESS(2+QUOTIENT(ROW()-2,COUNTA('Form Responses 1'!$1:$1)-4),1,,TRUE,"Form Responses 1"))</f>
        <v>45026.444000162</v>
      </c>
      <c r="B224" s="65" t="str">
        <f ca="1">INDIRECT(ADDRESS(2+QUOTIENT(ROW()-2,COUNTA('Form Responses 1'!$1:$1)-4),2,,TRUE,"Form Responses 1"))</f>
        <v>bobdaulay@gmail.com</v>
      </c>
      <c r="C224" s="65" t="str">
        <f ca="1">INDIRECT(ADDRESS(2+QUOTIENT(ROW()-2,COUNTA('Form Responses 1'!$1:$1)-4),3,,TRUE,"Form Responses 1"))</f>
        <v>Bobby Wijaya Daulay</v>
      </c>
      <c r="D224" s="81">
        <f ca="1">INDIRECT(ADDRESS(2+QUOTIENT(ROW()-2,COUNTA('Form Responses 1'!$1:$1)-4),4,,TRUE,"Form Responses 1"))</f>
        <v>45016</v>
      </c>
      <c r="E224" s="82">
        <f ca="1" t="shared" si="0"/>
        <v>5</v>
      </c>
      <c r="F224" s="65" t="str">
        <f ca="1">IF(ISBLANK(A224)," ",INDIRECT(ADDRESS(1,5+MOD(ROW()-2,COUNTA('Form Responses 1'!$1:$1)-4),,TRUE,"Form Responses 1")))</f>
        <v>Security [Security Functions]</v>
      </c>
      <c r="G224" s="65" t="str">
        <f ca="1">IF(ISBLANK(A224)," ",INDIRECT(ADDRESS(MATCH(A224,'Form Responses 1'!A:A,0),5+MOD(ROW()-2,COUNTA('Form Responses 1'!$1:$1)-4),,TRUE,"Form Responses 1")))</f>
        <v>SANGATBAIK</v>
      </c>
      <c r="H224" s="83" t="str">
        <f ca="1" t="shared" si="1"/>
        <v>Security</v>
      </c>
      <c r="I224" s="83" t="str">
        <f ca="1" t="shared" si="206"/>
        <v>Security Functions</v>
      </c>
      <c r="J224" s="83" t="str">
        <f ca="1" t="shared" si="2"/>
        <v>SECURITY SERVICE</v>
      </c>
      <c r="K224" s="83">
        <f ca="1" t="array" ref="K224">IFERROR(INDEX(MASTER!B:B,MATCH(G224,MASTER!A:A,0))/100," ")</f>
        <v>1</v>
      </c>
      <c r="L224" s="65">
        <f ca="1" t="shared" si="3"/>
        <v>13</v>
      </c>
      <c r="M224" s="65" t="str">
        <f ca="1" t="shared" si="4"/>
        <v>2023 - WEEK 13</v>
      </c>
      <c r="N224" s="65" t="str">
        <f ca="1" t="shared" si="5"/>
        <v>2023 - MONTH 03</v>
      </c>
      <c r="O224" s="83">
        <f ca="1" t="shared" ref="O224:P224" si="236">IFERROR(AVERAGEIF(M:M,M224,$K:$K)," ")</f>
        <v>0.950202702702695</v>
      </c>
      <c r="P224" s="83">
        <f ca="1" t="shared" si="236"/>
        <v>0.950202702702695</v>
      </c>
      <c r="Q224" s="65" t="str">
        <f ca="1">IF(ISBLANK(A224)," ",IF(O224&gt;MASTER!$B$3/100,"SB",IF(O224&gt;MASTER!$B$4/100,"B",IF(O224&gt;MASTER!$B$5/100,"C","K"))))</f>
        <v>SB</v>
      </c>
      <c r="R224" s="65" t="str">
        <f ca="1">IF(ISBLANK(B224)," ",IF(P224&gt;MASTER!$B$3/100,"SB",IF(P224&gt;MASTER!$B$4/100,"B",IF(P224&gt;MASTER!$B$5/100,"C","K"))))</f>
        <v>SB</v>
      </c>
    </row>
    <row r="225" customHeight="1" spans="1:18">
      <c r="A225" s="80">
        <f ca="1">INDIRECT(ADDRESS(2+QUOTIENT(ROW()-2,COUNTA('Form Responses 1'!$1:$1)-4),1,,TRUE,"Form Responses 1"))</f>
        <v>45026.444000162</v>
      </c>
      <c r="B225" s="65" t="str">
        <f ca="1">INDIRECT(ADDRESS(2+QUOTIENT(ROW()-2,COUNTA('Form Responses 1'!$1:$1)-4),2,,TRUE,"Form Responses 1"))</f>
        <v>bobdaulay@gmail.com</v>
      </c>
      <c r="C225" s="65" t="str">
        <f ca="1">INDIRECT(ADDRESS(2+QUOTIENT(ROW()-2,COUNTA('Form Responses 1'!$1:$1)-4),3,,TRUE,"Form Responses 1"))</f>
        <v>Bobby Wijaya Daulay</v>
      </c>
      <c r="D225" s="81">
        <f ca="1">INDIRECT(ADDRESS(2+QUOTIENT(ROW()-2,COUNTA('Form Responses 1'!$1:$1)-4),4,,TRUE,"Form Responses 1"))</f>
        <v>45016</v>
      </c>
      <c r="E225" s="82">
        <f ca="1" t="shared" si="0"/>
        <v>5</v>
      </c>
      <c r="F225" s="65" t="str">
        <f ca="1">IF(ISBLANK(A225)," ",INDIRECT(ADDRESS(1,5+MOD(ROW()-2,COUNTA('Form Responses 1'!$1:$1)-4),,TRUE,"Form Responses 1")))</f>
        <v>Driver [Driving Safety]</v>
      </c>
      <c r="G225" s="65" t="str">
        <f ca="1">IF(ISBLANK(A225)," ",INDIRECT(ADDRESS(MATCH(A225,'Form Responses 1'!A:A,0),5+MOD(ROW()-2,COUNTA('Form Responses 1'!$1:$1)-4),,TRUE,"Form Responses 1")))</f>
        <v>BAIK</v>
      </c>
      <c r="H225" s="83" t="str">
        <f ca="1" t="shared" si="1"/>
        <v>Driver</v>
      </c>
      <c r="I225" s="83" t="str">
        <f ca="1" t="shared" si="206"/>
        <v>Driving Safety</v>
      </c>
      <c r="J225" s="83" t="str">
        <f ca="1" t="shared" si="2"/>
        <v>LABOR SERVICE</v>
      </c>
      <c r="K225" s="83">
        <f ca="1" t="array" ref="K225">IFERROR(INDEX(MASTER!B:B,MATCH(G225,MASTER!A:A,0))/100," ")</f>
        <v>0.95</v>
      </c>
      <c r="L225" s="65">
        <f ca="1" t="shared" si="3"/>
        <v>13</v>
      </c>
      <c r="M225" s="65" t="str">
        <f ca="1" t="shared" si="4"/>
        <v>2023 - WEEK 13</v>
      </c>
      <c r="N225" s="65" t="str">
        <f ca="1" t="shared" si="5"/>
        <v>2023 - MONTH 03</v>
      </c>
      <c r="O225" s="83">
        <f ca="1" t="shared" ref="O225:P225" si="237">IFERROR(AVERAGEIF(M:M,M225,$K:$K)," ")</f>
        <v>0.950202702702695</v>
      </c>
      <c r="P225" s="83">
        <f ca="1" t="shared" si="237"/>
        <v>0.950202702702695</v>
      </c>
      <c r="Q225" s="65" t="str">
        <f ca="1">IF(ISBLANK(A225)," ",IF(O225&gt;MASTER!$B$3/100,"SB",IF(O225&gt;MASTER!$B$4/100,"B",IF(O225&gt;MASTER!$B$5/100,"C","K"))))</f>
        <v>SB</v>
      </c>
      <c r="R225" s="65" t="str">
        <f ca="1">IF(ISBLANK(B225)," ",IF(P225&gt;MASTER!$B$3/100,"SB",IF(P225&gt;MASTER!$B$4/100,"B",IF(P225&gt;MASTER!$B$5/100,"C","K"))))</f>
        <v>SB</v>
      </c>
    </row>
    <row r="226" customHeight="1" spans="1:18">
      <c r="A226" s="80">
        <f ca="1">INDIRECT(ADDRESS(2+QUOTIENT(ROW()-2,COUNTA('Form Responses 1'!$1:$1)-4),1,,TRUE,"Form Responses 1"))</f>
        <v>45026.444000162</v>
      </c>
      <c r="B226" s="65" t="str">
        <f ca="1">INDIRECT(ADDRESS(2+QUOTIENT(ROW()-2,COUNTA('Form Responses 1'!$1:$1)-4),2,,TRUE,"Form Responses 1"))</f>
        <v>bobdaulay@gmail.com</v>
      </c>
      <c r="C226" s="65" t="str">
        <f ca="1">INDIRECT(ADDRESS(2+QUOTIENT(ROW()-2,COUNTA('Form Responses 1'!$1:$1)-4),3,,TRUE,"Form Responses 1"))</f>
        <v>Bobby Wijaya Daulay</v>
      </c>
      <c r="D226" s="81">
        <f ca="1">INDIRECT(ADDRESS(2+QUOTIENT(ROW()-2,COUNTA('Form Responses 1'!$1:$1)-4),4,,TRUE,"Form Responses 1"))</f>
        <v>45016</v>
      </c>
      <c r="E226" s="82">
        <f ca="1" t="shared" si="0"/>
        <v>5</v>
      </c>
      <c r="F226" s="65" t="str">
        <f ca="1">IF(ISBLANK(A226)," ",INDIRECT(ADDRESS(1,5+MOD(ROW()-2,COUNTA('Form Responses 1'!$1:$1)-4),,TRUE,"Form Responses 1")))</f>
        <v>Driver [ Attendance]</v>
      </c>
      <c r="G226" s="65" t="str">
        <f ca="1">IF(ISBLANK(A226)," ",INDIRECT(ADDRESS(MATCH(A226,'Form Responses 1'!A:A,0),5+MOD(ROW()-2,COUNTA('Form Responses 1'!$1:$1)-4),,TRUE,"Form Responses 1")))</f>
        <v>BAIK</v>
      </c>
      <c r="H226" s="83" t="str">
        <f ca="1" t="shared" si="1"/>
        <v>Driver</v>
      </c>
      <c r="I226" s="83" t="str">
        <f ca="1" t="shared" si="206"/>
        <v> Attendance</v>
      </c>
      <c r="J226" s="83" t="str">
        <f ca="1" t="shared" si="2"/>
        <v>LABOR SERVICE</v>
      </c>
      <c r="K226" s="83">
        <f ca="1" t="array" ref="K226">IFERROR(INDEX(MASTER!B:B,MATCH(G226,MASTER!A:A,0))/100," ")</f>
        <v>0.95</v>
      </c>
      <c r="L226" s="65">
        <f ca="1" t="shared" si="3"/>
        <v>13</v>
      </c>
      <c r="M226" s="65" t="str">
        <f ca="1" t="shared" si="4"/>
        <v>2023 - WEEK 13</v>
      </c>
      <c r="N226" s="65" t="str">
        <f ca="1" t="shared" si="5"/>
        <v>2023 - MONTH 03</v>
      </c>
      <c r="O226" s="83">
        <f ca="1" t="shared" ref="O226:P226" si="238">IFERROR(AVERAGEIF(M:M,M226,$K:$K)," ")</f>
        <v>0.950202702702695</v>
      </c>
      <c r="P226" s="83">
        <f ca="1" t="shared" si="238"/>
        <v>0.950202702702695</v>
      </c>
      <c r="Q226" s="65" t="str">
        <f ca="1">IF(ISBLANK(A226)," ",IF(O226&gt;MASTER!$B$3/100,"SB",IF(O226&gt;MASTER!$B$4/100,"B",IF(O226&gt;MASTER!$B$5/100,"C","K"))))</f>
        <v>SB</v>
      </c>
      <c r="R226" s="65" t="str">
        <f ca="1">IF(ISBLANK(B226)," ",IF(P226&gt;MASTER!$B$3/100,"SB",IF(P226&gt;MASTER!$B$4/100,"B",IF(P226&gt;MASTER!$B$5/100,"C","K"))))</f>
        <v>SB</v>
      </c>
    </row>
    <row r="227" customHeight="1" spans="1:18">
      <c r="A227" s="80">
        <f ca="1">INDIRECT(ADDRESS(2+QUOTIENT(ROW()-2,COUNTA('Form Responses 1'!$1:$1)-4),1,,TRUE,"Form Responses 1"))</f>
        <v>45026.444000162</v>
      </c>
      <c r="B227" s="65" t="str">
        <f ca="1">INDIRECT(ADDRESS(2+QUOTIENT(ROW()-2,COUNTA('Form Responses 1'!$1:$1)-4),2,,TRUE,"Form Responses 1"))</f>
        <v>bobdaulay@gmail.com</v>
      </c>
      <c r="C227" s="65" t="str">
        <f ca="1">INDIRECT(ADDRESS(2+QUOTIENT(ROW()-2,COUNTA('Form Responses 1'!$1:$1)-4),3,,TRUE,"Form Responses 1"))</f>
        <v>Bobby Wijaya Daulay</v>
      </c>
      <c r="D227" s="81">
        <f ca="1">INDIRECT(ADDRESS(2+QUOTIENT(ROW()-2,COUNTA('Form Responses 1'!$1:$1)-4),4,,TRUE,"Form Responses 1"))</f>
        <v>45016</v>
      </c>
      <c r="E227" s="82">
        <f ca="1" t="shared" si="0"/>
        <v>5</v>
      </c>
      <c r="F227" s="65" t="str">
        <f ca="1">IF(ISBLANK(A227)," ",INDIRECT(ADDRESS(1,5+MOD(ROW()-2,COUNTA('Form Responses 1'!$1:$1)-4),,TRUE,"Form Responses 1")))</f>
        <v>Lantai 25 / Roof Top [Tangga Exit Barat]</v>
      </c>
      <c r="G227" s="65" t="str">
        <f ca="1">IF(ISBLANK(A227)," ",INDIRECT(ADDRESS(MATCH(A227,'Form Responses 1'!A:A,0),5+MOD(ROW()-2,COUNTA('Form Responses 1'!$1:$1)-4),,TRUE,"Form Responses 1")))</f>
        <v>BAIK</v>
      </c>
      <c r="H227" s="83" t="str">
        <f ca="1" t="shared" si="1"/>
        <v>Lantai 25 / Roof Top</v>
      </c>
      <c r="I227" s="83" t="str">
        <f ca="1" t="shared" si="206"/>
        <v>Tangga Exit Barat</v>
      </c>
      <c r="J227" s="83" t="str">
        <f ca="1" t="shared" si="2"/>
        <v>CLEANING SERVICE</v>
      </c>
      <c r="K227" s="83">
        <f ca="1" t="array" ref="K227">IFERROR(INDEX(MASTER!B:B,MATCH(G227,MASTER!A:A,0))/100," ")</f>
        <v>0.95</v>
      </c>
      <c r="L227" s="65">
        <f ca="1" t="shared" si="3"/>
        <v>13</v>
      </c>
      <c r="M227" s="65" t="str">
        <f ca="1" t="shared" si="4"/>
        <v>2023 - WEEK 13</v>
      </c>
      <c r="N227" s="65" t="str">
        <f ca="1" t="shared" si="5"/>
        <v>2023 - MONTH 03</v>
      </c>
      <c r="O227" s="83">
        <f ca="1" t="shared" ref="O227:P227" si="239">IFERROR(AVERAGEIF(M:M,M227,$K:$K)," ")</f>
        <v>0.950202702702695</v>
      </c>
      <c r="P227" s="83">
        <f ca="1" t="shared" si="239"/>
        <v>0.950202702702695</v>
      </c>
      <c r="Q227" s="65" t="str">
        <f ca="1">IF(ISBLANK(A227)," ",IF(O227&gt;MASTER!$B$3/100,"SB",IF(O227&gt;MASTER!$B$4/100,"B",IF(O227&gt;MASTER!$B$5/100,"C","K"))))</f>
        <v>SB</v>
      </c>
      <c r="R227" s="65" t="str">
        <f ca="1">IF(ISBLANK(B227)," ",IF(P227&gt;MASTER!$B$3/100,"SB",IF(P227&gt;MASTER!$B$4/100,"B",IF(P227&gt;MASTER!$B$5/100,"C","K"))))</f>
        <v>SB</v>
      </c>
    </row>
    <row r="228" customHeight="1" spans="1:18">
      <c r="A228" s="80">
        <f ca="1">INDIRECT(ADDRESS(2+QUOTIENT(ROW()-2,COUNTA('Form Responses 1'!$1:$1)-4),1,,TRUE,"Form Responses 1"))</f>
        <v>45026.444000162</v>
      </c>
      <c r="B228" s="65" t="str">
        <f ca="1">INDIRECT(ADDRESS(2+QUOTIENT(ROW()-2,COUNTA('Form Responses 1'!$1:$1)-4),2,,TRUE,"Form Responses 1"))</f>
        <v>bobdaulay@gmail.com</v>
      </c>
      <c r="C228" s="65" t="str">
        <f ca="1">INDIRECT(ADDRESS(2+QUOTIENT(ROW()-2,COUNTA('Form Responses 1'!$1:$1)-4),3,,TRUE,"Form Responses 1"))</f>
        <v>Bobby Wijaya Daulay</v>
      </c>
      <c r="D228" s="81">
        <f ca="1">INDIRECT(ADDRESS(2+QUOTIENT(ROW()-2,COUNTA('Form Responses 1'!$1:$1)-4),4,,TRUE,"Form Responses 1"))</f>
        <v>45016</v>
      </c>
      <c r="E228" s="82">
        <f ca="1" t="shared" si="0"/>
        <v>5</v>
      </c>
      <c r="F228" s="65" t="str">
        <f ca="1">IF(ISBLANK(A228)," ",INDIRECT(ADDRESS(1,5+MOD(ROW()-2,COUNTA('Form Responses 1'!$1:$1)-4),,TRUE,"Form Responses 1")))</f>
        <v>Lantai 25 / Roof Top [ &amp; Timur]</v>
      </c>
      <c r="G228" s="65" t="str">
        <f ca="1">IF(ISBLANK(A228)," ",INDIRECT(ADDRESS(MATCH(A228,'Form Responses 1'!A:A,0),5+MOD(ROW()-2,COUNTA('Form Responses 1'!$1:$1)-4),,TRUE,"Form Responses 1")))</f>
        <v>BAIK</v>
      </c>
      <c r="H228" s="83" t="str">
        <f ca="1" t="shared" si="1"/>
        <v>Lantai 25 / Roof Top</v>
      </c>
      <c r="I228" s="83" t="str">
        <f ca="1" t="shared" si="206"/>
        <v> &amp; Timur</v>
      </c>
      <c r="J228" s="83" t="str">
        <f ca="1" t="shared" si="2"/>
        <v>CLEANING SERVICE</v>
      </c>
      <c r="K228" s="83">
        <f ca="1" t="array" ref="K228">IFERROR(INDEX(MASTER!B:B,MATCH(G228,MASTER!A:A,0))/100," ")</f>
        <v>0.95</v>
      </c>
      <c r="L228" s="65">
        <f ca="1" t="shared" si="3"/>
        <v>13</v>
      </c>
      <c r="M228" s="65" t="str">
        <f ca="1" t="shared" si="4"/>
        <v>2023 - WEEK 13</v>
      </c>
      <c r="N228" s="65" t="str">
        <f ca="1" t="shared" si="5"/>
        <v>2023 - MONTH 03</v>
      </c>
      <c r="O228" s="83">
        <f ca="1" t="shared" ref="O228:P228" si="240">IFERROR(AVERAGEIF(M:M,M228,$K:$K)," ")</f>
        <v>0.950202702702695</v>
      </c>
      <c r="P228" s="83">
        <f ca="1" t="shared" si="240"/>
        <v>0.950202702702695</v>
      </c>
      <c r="Q228" s="65" t="str">
        <f ca="1">IF(ISBLANK(A228)," ",IF(O228&gt;MASTER!$B$3/100,"SB",IF(O228&gt;MASTER!$B$4/100,"B",IF(O228&gt;MASTER!$B$5/100,"C","K"))))</f>
        <v>SB</v>
      </c>
      <c r="R228" s="65" t="str">
        <f ca="1">IF(ISBLANK(B228)," ",IF(P228&gt;MASTER!$B$3/100,"SB",IF(P228&gt;MASTER!$B$4/100,"B",IF(P228&gt;MASTER!$B$5/100,"C","K"))))</f>
        <v>SB</v>
      </c>
    </row>
    <row r="229" customHeight="1" spans="1:18">
      <c r="A229" s="80">
        <f ca="1">INDIRECT(ADDRESS(2+QUOTIENT(ROW()-2,COUNTA('Form Responses 1'!$1:$1)-4),1,,TRUE,"Form Responses 1"))</f>
        <v>45026.444000162</v>
      </c>
      <c r="B229" s="65" t="str">
        <f ca="1">INDIRECT(ADDRESS(2+QUOTIENT(ROW()-2,COUNTA('Form Responses 1'!$1:$1)-4),2,,TRUE,"Form Responses 1"))</f>
        <v>bobdaulay@gmail.com</v>
      </c>
      <c r="C229" s="65" t="str">
        <f ca="1">INDIRECT(ADDRESS(2+QUOTIENT(ROW()-2,COUNTA('Form Responses 1'!$1:$1)-4),3,,TRUE,"Form Responses 1"))</f>
        <v>Bobby Wijaya Daulay</v>
      </c>
      <c r="D229" s="81">
        <f ca="1">INDIRECT(ADDRESS(2+QUOTIENT(ROW()-2,COUNTA('Form Responses 1'!$1:$1)-4),4,,TRUE,"Form Responses 1"))</f>
        <v>45016</v>
      </c>
      <c r="E229" s="82">
        <f ca="1" t="shared" si="0"/>
        <v>5</v>
      </c>
      <c r="F229" s="65" t="str">
        <f ca="1">IF(ISBLANK(A229)," ",INDIRECT(ADDRESS(1,5+MOD(ROW()-2,COUNTA('Form Responses 1'!$1:$1)-4),,TRUE,"Form Responses 1")))</f>
        <v>Lantai 25 / Roof Top [Ruang Tekhnsi]</v>
      </c>
      <c r="G229" s="65" t="str">
        <f ca="1">IF(ISBLANK(A229)," ",INDIRECT(ADDRESS(MATCH(A229,'Form Responses 1'!A:A,0),5+MOD(ROW()-2,COUNTA('Form Responses 1'!$1:$1)-4),,TRUE,"Form Responses 1")))</f>
        <v>BAIK</v>
      </c>
      <c r="H229" s="83" t="str">
        <f ca="1" t="shared" si="1"/>
        <v>Lantai 25 / Roof Top</v>
      </c>
      <c r="I229" s="83" t="str">
        <f ca="1" t="shared" si="206"/>
        <v>Ruang Tekhnsi</v>
      </c>
      <c r="J229" s="83" t="str">
        <f ca="1" t="shared" si="2"/>
        <v>CLEANING SERVICE</v>
      </c>
      <c r="K229" s="83">
        <f ca="1" t="array" ref="K229">IFERROR(INDEX(MASTER!B:B,MATCH(G229,MASTER!A:A,0))/100," ")</f>
        <v>0.95</v>
      </c>
      <c r="L229" s="65">
        <f ca="1" t="shared" si="3"/>
        <v>13</v>
      </c>
      <c r="M229" s="65" t="str">
        <f ca="1" t="shared" si="4"/>
        <v>2023 - WEEK 13</v>
      </c>
      <c r="N229" s="65" t="str">
        <f ca="1" t="shared" si="5"/>
        <v>2023 - MONTH 03</v>
      </c>
      <c r="O229" s="83">
        <f ca="1" t="shared" ref="O229:P229" si="241">IFERROR(AVERAGEIF(M:M,M229,$K:$K)," ")</f>
        <v>0.950202702702695</v>
      </c>
      <c r="P229" s="83">
        <f ca="1" t="shared" si="241"/>
        <v>0.950202702702695</v>
      </c>
      <c r="Q229" s="65" t="str">
        <f ca="1">IF(ISBLANK(A229)," ",IF(O229&gt;MASTER!$B$3/100,"SB",IF(O229&gt;MASTER!$B$4/100,"B",IF(O229&gt;MASTER!$B$5/100,"C","K"))))</f>
        <v>SB</v>
      </c>
      <c r="R229" s="65" t="str">
        <f ca="1">IF(ISBLANK(B229)," ",IF(P229&gt;MASTER!$B$3/100,"SB",IF(P229&gt;MASTER!$B$4/100,"B",IF(P229&gt;MASTER!$B$5/100,"C","K"))))</f>
        <v>SB</v>
      </c>
    </row>
    <row r="230" customHeight="1" spans="1:18">
      <c r="A230" s="80">
        <f ca="1">INDIRECT(ADDRESS(2+QUOTIENT(ROW()-2,COUNTA('Form Responses 1'!$1:$1)-4),1,,TRUE,"Form Responses 1"))</f>
        <v>45026.444000162</v>
      </c>
      <c r="B230" s="65" t="str">
        <f ca="1">INDIRECT(ADDRESS(2+QUOTIENT(ROW()-2,COUNTA('Form Responses 1'!$1:$1)-4),2,,TRUE,"Form Responses 1"))</f>
        <v>bobdaulay@gmail.com</v>
      </c>
      <c r="C230" s="65" t="str">
        <f ca="1">INDIRECT(ADDRESS(2+QUOTIENT(ROW()-2,COUNTA('Form Responses 1'!$1:$1)-4),3,,TRUE,"Form Responses 1"))</f>
        <v>Bobby Wijaya Daulay</v>
      </c>
      <c r="D230" s="81">
        <f ca="1">INDIRECT(ADDRESS(2+QUOTIENT(ROW()-2,COUNTA('Form Responses 1'!$1:$1)-4),4,,TRUE,"Form Responses 1"))</f>
        <v>45016</v>
      </c>
      <c r="E230" s="82">
        <f ca="1" t="shared" si="0"/>
        <v>5</v>
      </c>
      <c r="F230" s="65" t="str">
        <f ca="1">IF(ISBLANK(A230)," ",INDIRECT(ADDRESS(1,5+MOD(ROW()-2,COUNTA('Form Responses 1'!$1:$1)-4),,TRUE,"Form Responses 1")))</f>
        <v>Lantai 25 / Roof Top [Gutter]</v>
      </c>
      <c r="G230" s="65" t="str">
        <f ca="1">IF(ISBLANK(A230)," ",INDIRECT(ADDRESS(MATCH(A230,'Form Responses 1'!A:A,0),5+MOD(ROW()-2,COUNTA('Form Responses 1'!$1:$1)-4),,TRUE,"Form Responses 1")))</f>
        <v>BAIK</v>
      </c>
      <c r="H230" s="83" t="str">
        <f ca="1" t="shared" si="1"/>
        <v>Lantai 25 / Roof Top</v>
      </c>
      <c r="I230" s="83" t="str">
        <f ca="1" t="shared" si="206"/>
        <v>Gutter</v>
      </c>
      <c r="J230" s="83" t="str">
        <f ca="1" t="shared" si="2"/>
        <v>CLEANING SERVICE</v>
      </c>
      <c r="K230" s="83">
        <f ca="1" t="array" ref="K230">IFERROR(INDEX(MASTER!B:B,MATCH(G230,MASTER!A:A,0))/100," ")</f>
        <v>0.95</v>
      </c>
      <c r="L230" s="65">
        <f ca="1" t="shared" si="3"/>
        <v>13</v>
      </c>
      <c r="M230" s="65" t="str">
        <f ca="1" t="shared" si="4"/>
        <v>2023 - WEEK 13</v>
      </c>
      <c r="N230" s="65" t="str">
        <f ca="1" t="shared" si="5"/>
        <v>2023 - MONTH 03</v>
      </c>
      <c r="O230" s="83">
        <f ca="1" t="shared" ref="O230:P230" si="242">IFERROR(AVERAGEIF(M:M,M230,$K:$K)," ")</f>
        <v>0.950202702702695</v>
      </c>
      <c r="P230" s="83">
        <f ca="1" t="shared" si="242"/>
        <v>0.950202702702695</v>
      </c>
      <c r="Q230" s="65" t="str">
        <f ca="1">IF(ISBLANK(A230)," ",IF(O230&gt;MASTER!$B$3/100,"SB",IF(O230&gt;MASTER!$B$4/100,"B",IF(O230&gt;MASTER!$B$5/100,"C","K"))))</f>
        <v>SB</v>
      </c>
      <c r="R230" s="65" t="str">
        <f ca="1">IF(ISBLANK(B230)," ",IF(P230&gt;MASTER!$B$3/100,"SB",IF(P230&gt;MASTER!$B$4/100,"B",IF(P230&gt;MASTER!$B$5/100,"C","K"))))</f>
        <v>SB</v>
      </c>
    </row>
    <row r="231" customHeight="1" spans="1:18">
      <c r="A231" s="80">
        <f ca="1">INDIRECT(ADDRESS(2+QUOTIENT(ROW()-2,COUNTA('Form Responses 1'!$1:$1)-4),1,,TRUE,"Form Responses 1"))</f>
        <v>45026.444000162</v>
      </c>
      <c r="B231" s="65" t="str">
        <f ca="1">INDIRECT(ADDRESS(2+QUOTIENT(ROW()-2,COUNTA('Form Responses 1'!$1:$1)-4),2,,TRUE,"Form Responses 1"))</f>
        <v>bobdaulay@gmail.com</v>
      </c>
      <c r="C231" s="65" t="str">
        <f ca="1">INDIRECT(ADDRESS(2+QUOTIENT(ROW()-2,COUNTA('Form Responses 1'!$1:$1)-4),3,,TRUE,"Form Responses 1"))</f>
        <v>Bobby Wijaya Daulay</v>
      </c>
      <c r="D231" s="81">
        <f ca="1">INDIRECT(ADDRESS(2+QUOTIENT(ROW()-2,COUNTA('Form Responses 1'!$1:$1)-4),4,,TRUE,"Form Responses 1"))</f>
        <v>45016</v>
      </c>
      <c r="E231" s="82">
        <f ca="1" t="shared" si="0"/>
        <v>5</v>
      </c>
      <c r="F231" s="65" t="str">
        <f ca="1">IF(ISBLANK(A231)," ",INDIRECT(ADDRESS(1,5+MOD(ROW()-2,COUNTA('Form Responses 1'!$1:$1)-4),,TRUE,"Form Responses 1")))</f>
        <v>Lantai 24 [Tangga Exit Barat]</v>
      </c>
      <c r="G231" s="65" t="str">
        <f ca="1">IF(ISBLANK(A231)," ",INDIRECT(ADDRESS(MATCH(A231,'Form Responses 1'!A:A,0),5+MOD(ROW()-2,COUNTA('Form Responses 1'!$1:$1)-4),,TRUE,"Form Responses 1")))</f>
        <v>BAIK</v>
      </c>
      <c r="H231" s="83" t="str">
        <f ca="1" t="shared" si="1"/>
        <v>Lantai 24</v>
      </c>
      <c r="I231" s="83" t="str">
        <f ca="1" t="shared" si="206"/>
        <v>Tangga Exit Barat</v>
      </c>
      <c r="J231" s="83" t="str">
        <f ca="1" t="shared" si="2"/>
        <v>CLEANING SERVICE</v>
      </c>
      <c r="K231" s="83">
        <f ca="1" t="array" ref="K231">IFERROR(INDEX(MASTER!B:B,MATCH(G231,MASTER!A:A,0))/100," ")</f>
        <v>0.95</v>
      </c>
      <c r="L231" s="65">
        <f ca="1" t="shared" si="3"/>
        <v>13</v>
      </c>
      <c r="M231" s="65" t="str">
        <f ca="1" t="shared" si="4"/>
        <v>2023 - WEEK 13</v>
      </c>
      <c r="N231" s="65" t="str">
        <f ca="1" t="shared" si="5"/>
        <v>2023 - MONTH 03</v>
      </c>
      <c r="O231" s="83">
        <f ca="1" t="shared" ref="O231:P231" si="243">IFERROR(AVERAGEIF(M:M,M231,$K:$K)," ")</f>
        <v>0.950202702702695</v>
      </c>
      <c r="P231" s="83">
        <f ca="1" t="shared" si="243"/>
        <v>0.950202702702695</v>
      </c>
      <c r="Q231" s="65" t="str">
        <f ca="1">IF(ISBLANK(A231)," ",IF(O231&gt;MASTER!$B$3/100,"SB",IF(O231&gt;MASTER!$B$4/100,"B",IF(O231&gt;MASTER!$B$5/100,"C","K"))))</f>
        <v>SB</v>
      </c>
      <c r="R231" s="65" t="str">
        <f ca="1">IF(ISBLANK(B231)," ",IF(P231&gt;MASTER!$B$3/100,"SB",IF(P231&gt;MASTER!$B$4/100,"B",IF(P231&gt;MASTER!$B$5/100,"C","K"))))</f>
        <v>SB</v>
      </c>
    </row>
    <row r="232" customHeight="1" spans="1:18">
      <c r="A232" s="80">
        <f ca="1">INDIRECT(ADDRESS(2+QUOTIENT(ROW()-2,COUNTA('Form Responses 1'!$1:$1)-4),1,,TRUE,"Form Responses 1"))</f>
        <v>45026.444000162</v>
      </c>
      <c r="B232" s="65" t="str">
        <f ca="1">INDIRECT(ADDRESS(2+QUOTIENT(ROW()-2,COUNTA('Form Responses 1'!$1:$1)-4),2,,TRUE,"Form Responses 1"))</f>
        <v>bobdaulay@gmail.com</v>
      </c>
      <c r="C232" s="65" t="str">
        <f ca="1">INDIRECT(ADDRESS(2+QUOTIENT(ROW()-2,COUNTA('Form Responses 1'!$1:$1)-4),3,,TRUE,"Form Responses 1"))</f>
        <v>Bobby Wijaya Daulay</v>
      </c>
      <c r="D232" s="81">
        <f ca="1">INDIRECT(ADDRESS(2+QUOTIENT(ROW()-2,COUNTA('Form Responses 1'!$1:$1)-4),4,,TRUE,"Form Responses 1"))</f>
        <v>45016</v>
      </c>
      <c r="E232" s="82">
        <f ca="1" t="shared" si="0"/>
        <v>5</v>
      </c>
      <c r="F232" s="65" t="str">
        <f ca="1">IF(ISBLANK(A232)," ",INDIRECT(ADDRESS(1,5+MOD(ROW()-2,COUNTA('Form Responses 1'!$1:$1)-4),,TRUE,"Form Responses 1")))</f>
        <v>Lantai 24 [ &amp; Timur]</v>
      </c>
      <c r="G232" s="65" t="str">
        <f ca="1">IF(ISBLANK(A232)," ",INDIRECT(ADDRESS(MATCH(A232,'Form Responses 1'!A:A,0),5+MOD(ROW()-2,COUNTA('Form Responses 1'!$1:$1)-4),,TRUE,"Form Responses 1")))</f>
        <v>BAIK</v>
      </c>
      <c r="H232" s="83" t="str">
        <f ca="1" t="shared" si="1"/>
        <v>Lantai 24</v>
      </c>
      <c r="I232" s="83" t="str">
        <f ca="1" t="shared" si="206"/>
        <v> &amp; Timur</v>
      </c>
      <c r="J232" s="83" t="str">
        <f ca="1" t="shared" si="2"/>
        <v>CLEANING SERVICE</v>
      </c>
      <c r="K232" s="83">
        <f ca="1" t="array" ref="K232">IFERROR(INDEX(MASTER!B:B,MATCH(G232,MASTER!A:A,0))/100," ")</f>
        <v>0.95</v>
      </c>
      <c r="L232" s="65">
        <f ca="1" t="shared" si="3"/>
        <v>13</v>
      </c>
      <c r="M232" s="65" t="str">
        <f ca="1" t="shared" si="4"/>
        <v>2023 - WEEK 13</v>
      </c>
      <c r="N232" s="65" t="str">
        <f ca="1" t="shared" si="5"/>
        <v>2023 - MONTH 03</v>
      </c>
      <c r="O232" s="83">
        <f ca="1" t="shared" ref="O232:P232" si="244">IFERROR(AVERAGEIF(M:M,M232,$K:$K)," ")</f>
        <v>0.950202702702695</v>
      </c>
      <c r="P232" s="83">
        <f ca="1" t="shared" si="244"/>
        <v>0.950202702702695</v>
      </c>
      <c r="Q232" s="65" t="str">
        <f ca="1">IF(ISBLANK(A232)," ",IF(O232&gt;MASTER!$B$3/100,"SB",IF(O232&gt;MASTER!$B$4/100,"B",IF(O232&gt;MASTER!$B$5/100,"C","K"))))</f>
        <v>SB</v>
      </c>
      <c r="R232" s="65" t="str">
        <f ca="1">IF(ISBLANK(B232)," ",IF(P232&gt;MASTER!$B$3/100,"SB",IF(P232&gt;MASTER!$B$4/100,"B",IF(P232&gt;MASTER!$B$5/100,"C","K"))))</f>
        <v>SB</v>
      </c>
    </row>
    <row r="233" customHeight="1" spans="1:18">
      <c r="A233" s="80">
        <f ca="1">INDIRECT(ADDRESS(2+QUOTIENT(ROW()-2,COUNTA('Form Responses 1'!$1:$1)-4),1,,TRUE,"Form Responses 1"))</f>
        <v>45026.444000162</v>
      </c>
      <c r="B233" s="65" t="str">
        <f ca="1">INDIRECT(ADDRESS(2+QUOTIENT(ROW()-2,COUNTA('Form Responses 1'!$1:$1)-4),2,,TRUE,"Form Responses 1"))</f>
        <v>bobdaulay@gmail.com</v>
      </c>
      <c r="C233" s="65" t="str">
        <f ca="1">INDIRECT(ADDRESS(2+QUOTIENT(ROW()-2,COUNTA('Form Responses 1'!$1:$1)-4),3,,TRUE,"Form Responses 1"))</f>
        <v>Bobby Wijaya Daulay</v>
      </c>
      <c r="D233" s="81">
        <f ca="1">INDIRECT(ADDRESS(2+QUOTIENT(ROW()-2,COUNTA('Form Responses 1'!$1:$1)-4),4,,TRUE,"Form Responses 1"))</f>
        <v>45016</v>
      </c>
      <c r="E233" s="82">
        <f ca="1" t="shared" si="0"/>
        <v>5</v>
      </c>
      <c r="F233" s="65" t="str">
        <f ca="1">IF(ISBLANK(A233)," ",INDIRECT(ADDRESS(1,5+MOD(ROW()-2,COUNTA('Form Responses 1'!$1:$1)-4),,TRUE,"Form Responses 1")))</f>
        <v>Lantai 24 [Mushola]</v>
      </c>
      <c r="G233" s="65" t="str">
        <f ca="1">IF(ISBLANK(A233)," ",INDIRECT(ADDRESS(MATCH(A233,'Form Responses 1'!A:A,0),5+MOD(ROW()-2,COUNTA('Form Responses 1'!$1:$1)-4),,TRUE,"Form Responses 1")))</f>
        <v>BAIK</v>
      </c>
      <c r="H233" s="83" t="str">
        <f ca="1" t="shared" si="1"/>
        <v>Lantai 24</v>
      </c>
      <c r="I233" s="83" t="str">
        <f ca="1" t="shared" si="206"/>
        <v>Mushola</v>
      </c>
      <c r="J233" s="83" t="str">
        <f ca="1" t="shared" si="2"/>
        <v>CLEANING SERVICE</v>
      </c>
      <c r="K233" s="83">
        <f ca="1" t="array" ref="K233">IFERROR(INDEX(MASTER!B:B,MATCH(G233,MASTER!A:A,0))/100," ")</f>
        <v>0.95</v>
      </c>
      <c r="L233" s="65">
        <f ca="1" t="shared" si="3"/>
        <v>13</v>
      </c>
      <c r="M233" s="65" t="str">
        <f ca="1" t="shared" si="4"/>
        <v>2023 - WEEK 13</v>
      </c>
      <c r="N233" s="65" t="str">
        <f ca="1" t="shared" si="5"/>
        <v>2023 - MONTH 03</v>
      </c>
      <c r="O233" s="83">
        <f ca="1" t="shared" ref="O233:P233" si="245">IFERROR(AVERAGEIF(M:M,M233,$K:$K)," ")</f>
        <v>0.950202702702695</v>
      </c>
      <c r="P233" s="83">
        <f ca="1" t="shared" si="245"/>
        <v>0.950202702702695</v>
      </c>
      <c r="Q233" s="65" t="str">
        <f ca="1">IF(ISBLANK(A233)," ",IF(O233&gt;MASTER!$B$3/100,"SB",IF(O233&gt;MASTER!$B$4/100,"B",IF(O233&gt;MASTER!$B$5/100,"C","K"))))</f>
        <v>SB</v>
      </c>
      <c r="R233" s="65" t="str">
        <f ca="1">IF(ISBLANK(B233)," ",IF(P233&gt;MASTER!$B$3/100,"SB",IF(P233&gt;MASTER!$B$4/100,"B",IF(P233&gt;MASTER!$B$5/100,"C","K"))))</f>
        <v>SB</v>
      </c>
    </row>
    <row r="234" customHeight="1" spans="1:18">
      <c r="A234" s="80">
        <f ca="1">INDIRECT(ADDRESS(2+QUOTIENT(ROW()-2,COUNTA('Form Responses 1'!$1:$1)-4),1,,TRUE,"Form Responses 1"))</f>
        <v>45026.444000162</v>
      </c>
      <c r="B234" s="65" t="str">
        <f ca="1">INDIRECT(ADDRESS(2+QUOTIENT(ROW()-2,COUNTA('Form Responses 1'!$1:$1)-4),2,,TRUE,"Form Responses 1"))</f>
        <v>bobdaulay@gmail.com</v>
      </c>
      <c r="C234" s="65" t="str">
        <f ca="1">INDIRECT(ADDRESS(2+QUOTIENT(ROW()-2,COUNTA('Form Responses 1'!$1:$1)-4),3,,TRUE,"Form Responses 1"))</f>
        <v>Bobby Wijaya Daulay</v>
      </c>
      <c r="D234" s="81">
        <f ca="1">INDIRECT(ADDRESS(2+QUOTIENT(ROW()-2,COUNTA('Form Responses 1'!$1:$1)-4),4,,TRUE,"Form Responses 1"))</f>
        <v>45016</v>
      </c>
      <c r="E234" s="82">
        <f ca="1" t="shared" si="0"/>
        <v>5</v>
      </c>
      <c r="F234" s="65" t="str">
        <f ca="1">IF(ISBLANK(A234)," ",INDIRECT(ADDRESS(1,5+MOD(ROW()-2,COUNTA('Form Responses 1'!$1:$1)-4),,TRUE,"Form Responses 1")))</f>
        <v>Lantai 24 [Pantry]</v>
      </c>
      <c r="G234" s="65" t="str">
        <f ca="1">IF(ISBLANK(A234)," ",INDIRECT(ADDRESS(MATCH(A234,'Form Responses 1'!A:A,0),5+MOD(ROW()-2,COUNTA('Form Responses 1'!$1:$1)-4),,TRUE,"Form Responses 1")))</f>
        <v>BAIK</v>
      </c>
      <c r="H234" s="83" t="str">
        <f ca="1" t="shared" si="1"/>
        <v>Lantai 24</v>
      </c>
      <c r="I234" s="83" t="str">
        <f ca="1" t="shared" si="206"/>
        <v>Pantry</v>
      </c>
      <c r="J234" s="83" t="str">
        <f ca="1" t="shared" si="2"/>
        <v>CLEANING SERVICE</v>
      </c>
      <c r="K234" s="83">
        <f ca="1" t="array" ref="K234">IFERROR(INDEX(MASTER!B:B,MATCH(G234,MASTER!A:A,0))/100," ")</f>
        <v>0.95</v>
      </c>
      <c r="L234" s="65">
        <f ca="1" t="shared" si="3"/>
        <v>13</v>
      </c>
      <c r="M234" s="65" t="str">
        <f ca="1" t="shared" si="4"/>
        <v>2023 - WEEK 13</v>
      </c>
      <c r="N234" s="65" t="str">
        <f ca="1" t="shared" si="5"/>
        <v>2023 - MONTH 03</v>
      </c>
      <c r="O234" s="83">
        <f ca="1" t="shared" ref="O234:P234" si="246">IFERROR(AVERAGEIF(M:M,M234,$K:$K)," ")</f>
        <v>0.950202702702695</v>
      </c>
      <c r="P234" s="83">
        <f ca="1" t="shared" si="246"/>
        <v>0.950202702702695</v>
      </c>
      <c r="Q234" s="65" t="str">
        <f ca="1">IF(ISBLANK(A234)," ",IF(O234&gt;MASTER!$B$3/100,"SB",IF(O234&gt;MASTER!$B$4/100,"B",IF(O234&gt;MASTER!$B$5/100,"C","K"))))</f>
        <v>SB</v>
      </c>
      <c r="R234" s="65" t="str">
        <f ca="1">IF(ISBLANK(B234)," ",IF(P234&gt;MASTER!$B$3/100,"SB",IF(P234&gt;MASTER!$B$4/100,"B",IF(P234&gt;MASTER!$B$5/100,"C","K"))))</f>
        <v>SB</v>
      </c>
    </row>
    <row r="235" customHeight="1" spans="1:18">
      <c r="A235" s="80">
        <f ca="1">INDIRECT(ADDRESS(2+QUOTIENT(ROW()-2,COUNTA('Form Responses 1'!$1:$1)-4),1,,TRUE,"Form Responses 1"))</f>
        <v>45026.444000162</v>
      </c>
      <c r="B235" s="65" t="str">
        <f ca="1">INDIRECT(ADDRESS(2+QUOTIENT(ROW()-2,COUNTA('Form Responses 1'!$1:$1)-4),2,,TRUE,"Form Responses 1"))</f>
        <v>bobdaulay@gmail.com</v>
      </c>
      <c r="C235" s="65" t="str">
        <f ca="1">INDIRECT(ADDRESS(2+QUOTIENT(ROW()-2,COUNTA('Form Responses 1'!$1:$1)-4),3,,TRUE,"Form Responses 1"))</f>
        <v>Bobby Wijaya Daulay</v>
      </c>
      <c r="D235" s="81">
        <f ca="1">INDIRECT(ADDRESS(2+QUOTIENT(ROW()-2,COUNTA('Form Responses 1'!$1:$1)-4),4,,TRUE,"Form Responses 1"))</f>
        <v>45016</v>
      </c>
      <c r="E235" s="82">
        <f ca="1" t="shared" si="0"/>
        <v>5</v>
      </c>
      <c r="F235" s="65" t="str">
        <f ca="1">IF(ISBLANK(A235)," ",INDIRECT(ADDRESS(1,5+MOD(ROW()-2,COUNTA('Form Responses 1'!$1:$1)-4),,TRUE,"Form Responses 1")))</f>
        <v>Lantai 24 [Ruang Rapat 1-2-3]</v>
      </c>
      <c r="G235" s="65" t="str">
        <f ca="1">IF(ISBLANK(A235)," ",INDIRECT(ADDRESS(MATCH(A235,'Form Responses 1'!A:A,0),5+MOD(ROW()-2,COUNTA('Form Responses 1'!$1:$1)-4),,TRUE,"Form Responses 1")))</f>
        <v>BAIK</v>
      </c>
      <c r="H235" s="83" t="str">
        <f ca="1" t="shared" si="1"/>
        <v>Lantai 24</v>
      </c>
      <c r="I235" s="83" t="str">
        <f ca="1" t="shared" si="206"/>
        <v>Ruang Rapat 1-2-3</v>
      </c>
      <c r="J235" s="83" t="str">
        <f ca="1" t="shared" si="2"/>
        <v>CLEANING SERVICE</v>
      </c>
      <c r="K235" s="83">
        <f ca="1" t="array" ref="K235">IFERROR(INDEX(MASTER!B:B,MATCH(G235,MASTER!A:A,0))/100," ")</f>
        <v>0.95</v>
      </c>
      <c r="L235" s="65">
        <f ca="1" t="shared" si="3"/>
        <v>13</v>
      </c>
      <c r="M235" s="65" t="str">
        <f ca="1" t="shared" si="4"/>
        <v>2023 - WEEK 13</v>
      </c>
      <c r="N235" s="65" t="str">
        <f ca="1" t="shared" si="5"/>
        <v>2023 - MONTH 03</v>
      </c>
      <c r="O235" s="83">
        <f ca="1" t="shared" ref="O235:P235" si="247">IFERROR(AVERAGEIF(M:M,M235,$K:$K)," ")</f>
        <v>0.950202702702695</v>
      </c>
      <c r="P235" s="83">
        <f ca="1" t="shared" si="247"/>
        <v>0.950202702702695</v>
      </c>
      <c r="Q235" s="65" t="str">
        <f ca="1">IF(ISBLANK(A235)," ",IF(O235&gt;MASTER!$B$3/100,"SB",IF(O235&gt;MASTER!$B$4/100,"B",IF(O235&gt;MASTER!$B$5/100,"C","K"))))</f>
        <v>SB</v>
      </c>
      <c r="R235" s="65" t="str">
        <f ca="1">IF(ISBLANK(B235)," ",IF(P235&gt;MASTER!$B$3/100,"SB",IF(P235&gt;MASTER!$B$4/100,"B",IF(P235&gt;MASTER!$B$5/100,"C","K"))))</f>
        <v>SB</v>
      </c>
    </row>
    <row r="236" customHeight="1" spans="1:18">
      <c r="A236" s="80">
        <f ca="1">INDIRECT(ADDRESS(2+QUOTIENT(ROW()-2,COUNTA('Form Responses 1'!$1:$1)-4),1,,TRUE,"Form Responses 1"))</f>
        <v>45026.444000162</v>
      </c>
      <c r="B236" s="65" t="str">
        <f ca="1">INDIRECT(ADDRESS(2+QUOTIENT(ROW()-2,COUNTA('Form Responses 1'!$1:$1)-4),2,,TRUE,"Form Responses 1"))</f>
        <v>bobdaulay@gmail.com</v>
      </c>
      <c r="C236" s="65" t="str">
        <f ca="1">INDIRECT(ADDRESS(2+QUOTIENT(ROW()-2,COUNTA('Form Responses 1'!$1:$1)-4),3,,TRUE,"Form Responses 1"))</f>
        <v>Bobby Wijaya Daulay</v>
      </c>
      <c r="D236" s="81">
        <f ca="1">INDIRECT(ADDRESS(2+QUOTIENT(ROW()-2,COUNTA('Form Responses 1'!$1:$1)-4),4,,TRUE,"Form Responses 1"))</f>
        <v>45016</v>
      </c>
      <c r="E236" s="82">
        <f ca="1" t="shared" si="0"/>
        <v>5</v>
      </c>
      <c r="F236" s="65" t="str">
        <f ca="1">IF(ISBLANK(A236)," ",INDIRECT(ADDRESS(1,5+MOD(ROW()-2,COUNTA('Form Responses 1'!$1:$1)-4),,TRUE,"Form Responses 1")))</f>
        <v>Lantai 24 [Ruang Kerja]</v>
      </c>
      <c r="G236" s="65" t="str">
        <f ca="1">IF(ISBLANK(A236)," ",INDIRECT(ADDRESS(MATCH(A236,'Form Responses 1'!A:A,0),5+MOD(ROW()-2,COUNTA('Form Responses 1'!$1:$1)-4),,TRUE,"Form Responses 1")))</f>
        <v>BAIK</v>
      </c>
      <c r="H236" s="83" t="str">
        <f ca="1" t="shared" si="1"/>
        <v>Lantai 24</v>
      </c>
      <c r="I236" s="83" t="str">
        <f ca="1" t="shared" si="206"/>
        <v>Ruang Kerja</v>
      </c>
      <c r="J236" s="83" t="str">
        <f ca="1" t="shared" si="2"/>
        <v>CLEANING SERVICE</v>
      </c>
      <c r="K236" s="83">
        <f ca="1" t="array" ref="K236">IFERROR(INDEX(MASTER!B:B,MATCH(G236,MASTER!A:A,0))/100," ")</f>
        <v>0.95</v>
      </c>
      <c r="L236" s="65">
        <f ca="1" t="shared" si="3"/>
        <v>13</v>
      </c>
      <c r="M236" s="65" t="str">
        <f ca="1" t="shared" si="4"/>
        <v>2023 - WEEK 13</v>
      </c>
      <c r="N236" s="65" t="str">
        <f ca="1" t="shared" si="5"/>
        <v>2023 - MONTH 03</v>
      </c>
      <c r="O236" s="83">
        <f ca="1" t="shared" ref="O236:P236" si="248">IFERROR(AVERAGEIF(M:M,M236,$K:$K)," ")</f>
        <v>0.950202702702695</v>
      </c>
      <c r="P236" s="83">
        <f ca="1" t="shared" si="248"/>
        <v>0.950202702702695</v>
      </c>
      <c r="Q236" s="65" t="str">
        <f ca="1">IF(ISBLANK(A236)," ",IF(O236&gt;MASTER!$B$3/100,"SB",IF(O236&gt;MASTER!$B$4/100,"B",IF(O236&gt;MASTER!$B$5/100,"C","K"))))</f>
        <v>SB</v>
      </c>
      <c r="R236" s="65" t="str">
        <f ca="1">IF(ISBLANK(B236)," ",IF(P236&gt;MASTER!$B$3/100,"SB",IF(P236&gt;MASTER!$B$4/100,"B",IF(P236&gt;MASTER!$B$5/100,"C","K"))))</f>
        <v>SB</v>
      </c>
    </row>
    <row r="237" customHeight="1" spans="1:18">
      <c r="A237" s="80">
        <f ca="1">INDIRECT(ADDRESS(2+QUOTIENT(ROW()-2,COUNTA('Form Responses 1'!$1:$1)-4),1,,TRUE,"Form Responses 1"))</f>
        <v>45026.444000162</v>
      </c>
      <c r="B237" s="65" t="str">
        <f ca="1">INDIRECT(ADDRESS(2+QUOTIENT(ROW()-2,COUNTA('Form Responses 1'!$1:$1)-4),2,,TRUE,"Form Responses 1"))</f>
        <v>bobdaulay@gmail.com</v>
      </c>
      <c r="C237" s="65" t="str">
        <f ca="1">INDIRECT(ADDRESS(2+QUOTIENT(ROW()-2,COUNTA('Form Responses 1'!$1:$1)-4),3,,TRUE,"Form Responses 1"))</f>
        <v>Bobby Wijaya Daulay</v>
      </c>
      <c r="D237" s="81">
        <f ca="1">INDIRECT(ADDRESS(2+QUOTIENT(ROW()-2,COUNTA('Form Responses 1'!$1:$1)-4),4,,TRUE,"Form Responses 1"))</f>
        <v>45016</v>
      </c>
      <c r="E237" s="82">
        <f ca="1" t="shared" si="0"/>
        <v>5</v>
      </c>
      <c r="F237" s="65" t="str">
        <f ca="1">IF(ISBLANK(A237)," ",INDIRECT(ADDRESS(1,5+MOD(ROW()-2,COUNTA('Form Responses 1'!$1:$1)-4),,TRUE,"Form Responses 1")))</f>
        <v>Lantai 24 [Koridor]</v>
      </c>
      <c r="G237" s="65" t="str">
        <f ca="1">IF(ISBLANK(A237)," ",INDIRECT(ADDRESS(MATCH(A237,'Form Responses 1'!A:A,0),5+MOD(ROW()-2,COUNTA('Form Responses 1'!$1:$1)-4),,TRUE,"Form Responses 1")))</f>
        <v>BAIK</v>
      </c>
      <c r="H237" s="83" t="str">
        <f ca="1" t="shared" si="1"/>
        <v>Lantai 24</v>
      </c>
      <c r="I237" s="83" t="str">
        <f ca="1" t="shared" si="206"/>
        <v>Koridor</v>
      </c>
      <c r="J237" s="83" t="str">
        <f ca="1" t="shared" si="2"/>
        <v>CLEANING SERVICE</v>
      </c>
      <c r="K237" s="83">
        <f ca="1" t="array" ref="K237">IFERROR(INDEX(MASTER!B:B,MATCH(G237,MASTER!A:A,0))/100," ")</f>
        <v>0.95</v>
      </c>
      <c r="L237" s="65">
        <f ca="1" t="shared" si="3"/>
        <v>13</v>
      </c>
      <c r="M237" s="65" t="str">
        <f ca="1" t="shared" si="4"/>
        <v>2023 - WEEK 13</v>
      </c>
      <c r="N237" s="65" t="str">
        <f ca="1" t="shared" si="5"/>
        <v>2023 - MONTH 03</v>
      </c>
      <c r="O237" s="83">
        <f ca="1" t="shared" ref="O237:P237" si="249">IFERROR(AVERAGEIF(M:M,M237,$K:$K)," ")</f>
        <v>0.950202702702695</v>
      </c>
      <c r="P237" s="83">
        <f ca="1" t="shared" si="249"/>
        <v>0.950202702702695</v>
      </c>
      <c r="Q237" s="65" t="str">
        <f ca="1">IF(ISBLANK(A237)," ",IF(O237&gt;MASTER!$B$3/100,"SB",IF(O237&gt;MASTER!$B$4/100,"B",IF(O237&gt;MASTER!$B$5/100,"C","K"))))</f>
        <v>SB</v>
      </c>
      <c r="R237" s="65" t="str">
        <f ca="1">IF(ISBLANK(B237)," ",IF(P237&gt;MASTER!$B$3/100,"SB",IF(P237&gt;MASTER!$B$4/100,"B",IF(P237&gt;MASTER!$B$5/100,"C","K"))))</f>
        <v>SB</v>
      </c>
    </row>
    <row r="238" customHeight="1" spans="1:18">
      <c r="A238" s="80">
        <f ca="1">INDIRECT(ADDRESS(2+QUOTIENT(ROW()-2,COUNTA('Form Responses 1'!$1:$1)-4),1,,TRUE,"Form Responses 1"))</f>
        <v>45026.444000162</v>
      </c>
      <c r="B238" s="65" t="str">
        <f ca="1">INDIRECT(ADDRESS(2+QUOTIENT(ROW()-2,COUNTA('Form Responses 1'!$1:$1)-4),2,,TRUE,"Form Responses 1"))</f>
        <v>bobdaulay@gmail.com</v>
      </c>
      <c r="C238" s="65" t="str">
        <f ca="1">INDIRECT(ADDRESS(2+QUOTIENT(ROW()-2,COUNTA('Form Responses 1'!$1:$1)-4),3,,TRUE,"Form Responses 1"))</f>
        <v>Bobby Wijaya Daulay</v>
      </c>
      <c r="D238" s="81">
        <f ca="1">INDIRECT(ADDRESS(2+QUOTIENT(ROW()-2,COUNTA('Form Responses 1'!$1:$1)-4),4,,TRUE,"Form Responses 1"))</f>
        <v>45016</v>
      </c>
      <c r="E238" s="82">
        <f ca="1" t="shared" si="0"/>
        <v>5</v>
      </c>
      <c r="F238" s="65" t="str">
        <f ca="1">IF(ISBLANK(A238)," ",INDIRECT(ADDRESS(1,5+MOD(ROW()-2,COUNTA('Form Responses 1'!$1:$1)-4),,TRUE,"Form Responses 1")))</f>
        <v>Lantai 24 [Toilet Pria / Wanita]</v>
      </c>
      <c r="G238" s="65" t="str">
        <f ca="1">IF(ISBLANK(A238)," ",INDIRECT(ADDRESS(MATCH(A238,'Form Responses 1'!A:A,0),5+MOD(ROW()-2,COUNTA('Form Responses 1'!$1:$1)-4),,TRUE,"Form Responses 1")))</f>
        <v>BAIK</v>
      </c>
      <c r="H238" s="83" t="str">
        <f ca="1" t="shared" si="1"/>
        <v>Lantai 24</v>
      </c>
      <c r="I238" s="83" t="str">
        <f ca="1" t="shared" si="206"/>
        <v>Toilet Pria / Wanita</v>
      </c>
      <c r="J238" s="83" t="str">
        <f ca="1" t="shared" si="2"/>
        <v>CLEANING SERVICE</v>
      </c>
      <c r="K238" s="83">
        <f ca="1" t="array" ref="K238">IFERROR(INDEX(MASTER!B:B,MATCH(G238,MASTER!A:A,0))/100," ")</f>
        <v>0.95</v>
      </c>
      <c r="L238" s="65">
        <f ca="1" t="shared" si="3"/>
        <v>13</v>
      </c>
      <c r="M238" s="65" t="str">
        <f ca="1" t="shared" si="4"/>
        <v>2023 - WEEK 13</v>
      </c>
      <c r="N238" s="65" t="str">
        <f ca="1" t="shared" si="5"/>
        <v>2023 - MONTH 03</v>
      </c>
      <c r="O238" s="83">
        <f ca="1" t="shared" ref="O238:P238" si="250">IFERROR(AVERAGEIF(M:M,M238,$K:$K)," ")</f>
        <v>0.950202702702695</v>
      </c>
      <c r="P238" s="83">
        <f ca="1" t="shared" si="250"/>
        <v>0.950202702702695</v>
      </c>
      <c r="Q238" s="65" t="str">
        <f ca="1">IF(ISBLANK(A238)," ",IF(O238&gt;MASTER!$B$3/100,"SB",IF(O238&gt;MASTER!$B$4/100,"B",IF(O238&gt;MASTER!$B$5/100,"C","K"))))</f>
        <v>SB</v>
      </c>
      <c r="R238" s="65" t="str">
        <f ca="1">IF(ISBLANK(B238)," ",IF(P238&gt;MASTER!$B$3/100,"SB",IF(P238&gt;MASTER!$B$4/100,"B",IF(P238&gt;MASTER!$B$5/100,"C","K"))))</f>
        <v>SB</v>
      </c>
    </row>
    <row r="239" customHeight="1" spans="1:18">
      <c r="A239" s="80">
        <f ca="1">INDIRECT(ADDRESS(2+QUOTIENT(ROW()-2,COUNTA('Form Responses 1'!$1:$1)-4),1,,TRUE,"Form Responses 1"))</f>
        <v>45026.444000162</v>
      </c>
      <c r="B239" s="65" t="str">
        <f ca="1">INDIRECT(ADDRESS(2+QUOTIENT(ROW()-2,COUNTA('Form Responses 1'!$1:$1)-4),2,,TRUE,"Form Responses 1"))</f>
        <v>bobdaulay@gmail.com</v>
      </c>
      <c r="C239" s="65" t="str">
        <f ca="1">INDIRECT(ADDRESS(2+QUOTIENT(ROW()-2,COUNTA('Form Responses 1'!$1:$1)-4),3,,TRUE,"Form Responses 1"))</f>
        <v>Bobby Wijaya Daulay</v>
      </c>
      <c r="D239" s="81">
        <f ca="1">INDIRECT(ADDRESS(2+QUOTIENT(ROW()-2,COUNTA('Form Responses 1'!$1:$1)-4),4,,TRUE,"Form Responses 1"))</f>
        <v>45016</v>
      </c>
      <c r="E239" s="82">
        <f ca="1" t="shared" si="0"/>
        <v>5</v>
      </c>
      <c r="F239" s="65" t="str">
        <f ca="1">IF(ISBLANK(A239)," ",INDIRECT(ADDRESS(1,5+MOD(ROW()-2,COUNTA('Form Responses 1'!$1:$1)-4),,TRUE,"Form Responses 1")))</f>
        <v>Lantai 23 [Tangga Exit Barat]</v>
      </c>
      <c r="G239" s="65" t="str">
        <f ca="1">IF(ISBLANK(A239)," ",INDIRECT(ADDRESS(MATCH(A239,'Form Responses 1'!A:A,0),5+MOD(ROW()-2,COUNTA('Form Responses 1'!$1:$1)-4),,TRUE,"Form Responses 1")))</f>
        <v>BAIK</v>
      </c>
      <c r="H239" s="83" t="str">
        <f ca="1" t="shared" si="1"/>
        <v>Lantai 23</v>
      </c>
      <c r="I239" s="83" t="str">
        <f ca="1" t="shared" si="206"/>
        <v>Tangga Exit Barat</v>
      </c>
      <c r="J239" s="83" t="str">
        <f ca="1" t="shared" si="2"/>
        <v>CLEANING SERVICE</v>
      </c>
      <c r="K239" s="83">
        <f ca="1" t="array" ref="K239">IFERROR(INDEX(MASTER!B:B,MATCH(G239,MASTER!A:A,0))/100," ")</f>
        <v>0.95</v>
      </c>
      <c r="L239" s="65">
        <f ca="1" t="shared" si="3"/>
        <v>13</v>
      </c>
      <c r="M239" s="65" t="str">
        <f ca="1" t="shared" si="4"/>
        <v>2023 - WEEK 13</v>
      </c>
      <c r="N239" s="65" t="str">
        <f ca="1" t="shared" si="5"/>
        <v>2023 - MONTH 03</v>
      </c>
      <c r="O239" s="83">
        <f ca="1" t="shared" ref="O239:P239" si="251">IFERROR(AVERAGEIF(M:M,M239,$K:$K)," ")</f>
        <v>0.950202702702695</v>
      </c>
      <c r="P239" s="83">
        <f ca="1" t="shared" si="251"/>
        <v>0.950202702702695</v>
      </c>
      <c r="Q239" s="65" t="str">
        <f ca="1">IF(ISBLANK(A239)," ",IF(O239&gt;MASTER!$B$3/100,"SB",IF(O239&gt;MASTER!$B$4/100,"B",IF(O239&gt;MASTER!$B$5/100,"C","K"))))</f>
        <v>SB</v>
      </c>
      <c r="R239" s="65" t="str">
        <f ca="1">IF(ISBLANK(B239)," ",IF(P239&gt;MASTER!$B$3/100,"SB",IF(P239&gt;MASTER!$B$4/100,"B",IF(P239&gt;MASTER!$B$5/100,"C","K"))))</f>
        <v>SB</v>
      </c>
    </row>
    <row r="240" customHeight="1" spans="1:18">
      <c r="A240" s="80">
        <f ca="1">INDIRECT(ADDRESS(2+QUOTIENT(ROW()-2,COUNTA('Form Responses 1'!$1:$1)-4),1,,TRUE,"Form Responses 1"))</f>
        <v>45026.444000162</v>
      </c>
      <c r="B240" s="65" t="str">
        <f ca="1">INDIRECT(ADDRESS(2+QUOTIENT(ROW()-2,COUNTA('Form Responses 1'!$1:$1)-4),2,,TRUE,"Form Responses 1"))</f>
        <v>bobdaulay@gmail.com</v>
      </c>
      <c r="C240" s="65" t="str">
        <f ca="1">INDIRECT(ADDRESS(2+QUOTIENT(ROW()-2,COUNTA('Form Responses 1'!$1:$1)-4),3,,TRUE,"Form Responses 1"))</f>
        <v>Bobby Wijaya Daulay</v>
      </c>
      <c r="D240" s="81">
        <f ca="1">INDIRECT(ADDRESS(2+QUOTIENT(ROW()-2,COUNTA('Form Responses 1'!$1:$1)-4),4,,TRUE,"Form Responses 1"))</f>
        <v>45016</v>
      </c>
      <c r="E240" s="82">
        <f ca="1" t="shared" si="0"/>
        <v>5</v>
      </c>
      <c r="F240" s="65" t="str">
        <f ca="1">IF(ISBLANK(A240)," ",INDIRECT(ADDRESS(1,5+MOD(ROW()-2,COUNTA('Form Responses 1'!$1:$1)-4),,TRUE,"Form Responses 1")))</f>
        <v>Lantai 23 [ &amp; Timur]</v>
      </c>
      <c r="G240" s="65" t="str">
        <f ca="1">IF(ISBLANK(A240)," ",INDIRECT(ADDRESS(MATCH(A240,'Form Responses 1'!A:A,0),5+MOD(ROW()-2,COUNTA('Form Responses 1'!$1:$1)-4),,TRUE,"Form Responses 1")))</f>
        <v>BAIK</v>
      </c>
      <c r="H240" s="83" t="str">
        <f ca="1" t="shared" si="1"/>
        <v>Lantai 23</v>
      </c>
      <c r="I240" s="83" t="str">
        <f ca="1" t="shared" si="206"/>
        <v> &amp; Timur</v>
      </c>
      <c r="J240" s="83" t="str">
        <f ca="1" t="shared" si="2"/>
        <v>CLEANING SERVICE</v>
      </c>
      <c r="K240" s="83">
        <f ca="1" t="array" ref="K240">IFERROR(INDEX(MASTER!B:B,MATCH(G240,MASTER!A:A,0))/100," ")</f>
        <v>0.95</v>
      </c>
      <c r="L240" s="65">
        <f ca="1" t="shared" si="3"/>
        <v>13</v>
      </c>
      <c r="M240" s="65" t="str">
        <f ca="1" t="shared" si="4"/>
        <v>2023 - WEEK 13</v>
      </c>
      <c r="N240" s="65" t="str">
        <f ca="1" t="shared" si="5"/>
        <v>2023 - MONTH 03</v>
      </c>
      <c r="O240" s="83">
        <f ca="1" t="shared" ref="O240:P240" si="252">IFERROR(AVERAGEIF(M:M,M240,$K:$K)," ")</f>
        <v>0.950202702702695</v>
      </c>
      <c r="P240" s="83">
        <f ca="1" t="shared" si="252"/>
        <v>0.950202702702695</v>
      </c>
      <c r="Q240" s="65" t="str">
        <f ca="1">IF(ISBLANK(A240)," ",IF(O240&gt;MASTER!$B$3/100,"SB",IF(O240&gt;MASTER!$B$4/100,"B",IF(O240&gt;MASTER!$B$5/100,"C","K"))))</f>
        <v>SB</v>
      </c>
      <c r="R240" s="65" t="str">
        <f ca="1">IF(ISBLANK(B240)," ",IF(P240&gt;MASTER!$B$3/100,"SB",IF(P240&gt;MASTER!$B$4/100,"B",IF(P240&gt;MASTER!$B$5/100,"C","K"))))</f>
        <v>SB</v>
      </c>
    </row>
    <row r="241" customHeight="1" spans="1:18">
      <c r="A241" s="80">
        <f ca="1">INDIRECT(ADDRESS(2+QUOTIENT(ROW()-2,COUNTA('Form Responses 1'!$1:$1)-4),1,,TRUE,"Form Responses 1"))</f>
        <v>45026.444000162</v>
      </c>
      <c r="B241" s="65" t="str">
        <f ca="1">INDIRECT(ADDRESS(2+QUOTIENT(ROW()-2,COUNTA('Form Responses 1'!$1:$1)-4),2,,TRUE,"Form Responses 1"))</f>
        <v>bobdaulay@gmail.com</v>
      </c>
      <c r="C241" s="65" t="str">
        <f ca="1">INDIRECT(ADDRESS(2+QUOTIENT(ROW()-2,COUNTA('Form Responses 1'!$1:$1)-4),3,,TRUE,"Form Responses 1"))</f>
        <v>Bobby Wijaya Daulay</v>
      </c>
      <c r="D241" s="81">
        <f ca="1">INDIRECT(ADDRESS(2+QUOTIENT(ROW()-2,COUNTA('Form Responses 1'!$1:$1)-4),4,,TRUE,"Form Responses 1"))</f>
        <v>45016</v>
      </c>
      <c r="E241" s="82">
        <f ca="1" t="shared" si="0"/>
        <v>5</v>
      </c>
      <c r="F241" s="65" t="str">
        <f ca="1">IF(ISBLANK(A241)," ",INDIRECT(ADDRESS(1,5+MOD(ROW()-2,COUNTA('Form Responses 1'!$1:$1)-4),,TRUE,"Form Responses 1")))</f>
        <v>Lantai 23 [Mushola]</v>
      </c>
      <c r="G241" s="65" t="str">
        <f ca="1">IF(ISBLANK(A241)," ",INDIRECT(ADDRESS(MATCH(A241,'Form Responses 1'!A:A,0),5+MOD(ROW()-2,COUNTA('Form Responses 1'!$1:$1)-4),,TRUE,"Form Responses 1")))</f>
        <v>BAIK</v>
      </c>
      <c r="H241" s="83" t="str">
        <f ca="1" t="shared" si="1"/>
        <v>Lantai 23</v>
      </c>
      <c r="I241" s="83" t="str">
        <f ca="1" t="shared" si="206"/>
        <v>Mushola</v>
      </c>
      <c r="J241" s="83" t="str">
        <f ca="1" t="shared" si="2"/>
        <v>CLEANING SERVICE</v>
      </c>
      <c r="K241" s="83">
        <f ca="1" t="array" ref="K241">IFERROR(INDEX(MASTER!B:B,MATCH(G241,MASTER!A:A,0))/100," ")</f>
        <v>0.95</v>
      </c>
      <c r="L241" s="65">
        <f ca="1" t="shared" si="3"/>
        <v>13</v>
      </c>
      <c r="M241" s="65" t="str">
        <f ca="1" t="shared" si="4"/>
        <v>2023 - WEEK 13</v>
      </c>
      <c r="N241" s="65" t="str">
        <f ca="1" t="shared" si="5"/>
        <v>2023 - MONTH 03</v>
      </c>
      <c r="O241" s="83">
        <f ca="1" t="shared" ref="O241:P241" si="253">IFERROR(AVERAGEIF(M:M,M241,$K:$K)," ")</f>
        <v>0.950202702702695</v>
      </c>
      <c r="P241" s="83">
        <f ca="1" t="shared" si="253"/>
        <v>0.950202702702695</v>
      </c>
      <c r="Q241" s="65" t="str">
        <f ca="1">IF(ISBLANK(A241)," ",IF(O241&gt;MASTER!$B$3/100,"SB",IF(O241&gt;MASTER!$B$4/100,"B",IF(O241&gt;MASTER!$B$5/100,"C","K"))))</f>
        <v>SB</v>
      </c>
      <c r="R241" s="65" t="str">
        <f ca="1">IF(ISBLANK(B241)," ",IF(P241&gt;MASTER!$B$3/100,"SB",IF(P241&gt;MASTER!$B$4/100,"B",IF(P241&gt;MASTER!$B$5/100,"C","K"))))</f>
        <v>SB</v>
      </c>
    </row>
    <row r="242" customHeight="1" spans="1:18">
      <c r="A242" s="80">
        <f ca="1">INDIRECT(ADDRESS(2+QUOTIENT(ROW()-2,COUNTA('Form Responses 1'!$1:$1)-4),1,,TRUE,"Form Responses 1"))</f>
        <v>45026.444000162</v>
      </c>
      <c r="B242" s="65" t="str">
        <f ca="1">INDIRECT(ADDRESS(2+QUOTIENT(ROW()-2,COUNTA('Form Responses 1'!$1:$1)-4),2,,TRUE,"Form Responses 1"))</f>
        <v>bobdaulay@gmail.com</v>
      </c>
      <c r="C242" s="65" t="str">
        <f ca="1">INDIRECT(ADDRESS(2+QUOTIENT(ROW()-2,COUNTA('Form Responses 1'!$1:$1)-4),3,,TRUE,"Form Responses 1"))</f>
        <v>Bobby Wijaya Daulay</v>
      </c>
      <c r="D242" s="81">
        <f ca="1">INDIRECT(ADDRESS(2+QUOTIENT(ROW()-2,COUNTA('Form Responses 1'!$1:$1)-4),4,,TRUE,"Form Responses 1"))</f>
        <v>45016</v>
      </c>
      <c r="E242" s="82">
        <f ca="1" t="shared" si="0"/>
        <v>5</v>
      </c>
      <c r="F242" s="65" t="str">
        <f ca="1">IF(ISBLANK(A242)," ",INDIRECT(ADDRESS(1,5+MOD(ROW()-2,COUNTA('Form Responses 1'!$1:$1)-4),,TRUE,"Form Responses 1")))</f>
        <v>Lantai 23 [Pantry]</v>
      </c>
      <c r="G242" s="65" t="str">
        <f ca="1">IF(ISBLANK(A242)," ",INDIRECT(ADDRESS(MATCH(A242,'Form Responses 1'!A:A,0),5+MOD(ROW()-2,COUNTA('Form Responses 1'!$1:$1)-4),,TRUE,"Form Responses 1")))</f>
        <v>BAIK</v>
      </c>
      <c r="H242" s="83" t="str">
        <f ca="1" t="shared" si="1"/>
        <v>Lantai 23</v>
      </c>
      <c r="I242" s="83" t="str">
        <f ca="1" t="shared" si="206"/>
        <v>Pantry</v>
      </c>
      <c r="J242" s="83" t="str">
        <f ca="1" t="shared" si="2"/>
        <v>CLEANING SERVICE</v>
      </c>
      <c r="K242" s="83">
        <f ca="1" t="array" ref="K242">IFERROR(INDEX(MASTER!B:B,MATCH(G242,MASTER!A:A,0))/100," ")</f>
        <v>0.95</v>
      </c>
      <c r="L242" s="65">
        <f ca="1" t="shared" si="3"/>
        <v>13</v>
      </c>
      <c r="M242" s="65" t="str">
        <f ca="1" t="shared" si="4"/>
        <v>2023 - WEEK 13</v>
      </c>
      <c r="N242" s="65" t="str">
        <f ca="1" t="shared" si="5"/>
        <v>2023 - MONTH 03</v>
      </c>
      <c r="O242" s="83">
        <f ca="1" t="shared" ref="O242:P242" si="254">IFERROR(AVERAGEIF(M:M,M242,$K:$K)," ")</f>
        <v>0.950202702702695</v>
      </c>
      <c r="P242" s="83">
        <f ca="1" t="shared" si="254"/>
        <v>0.950202702702695</v>
      </c>
      <c r="Q242" s="65" t="str">
        <f ca="1">IF(ISBLANK(A242)," ",IF(O242&gt;MASTER!$B$3/100,"SB",IF(O242&gt;MASTER!$B$4/100,"B",IF(O242&gt;MASTER!$B$5/100,"C","K"))))</f>
        <v>SB</v>
      </c>
      <c r="R242" s="65" t="str">
        <f ca="1">IF(ISBLANK(B242)," ",IF(P242&gt;MASTER!$B$3/100,"SB",IF(P242&gt;MASTER!$B$4/100,"B",IF(P242&gt;MASTER!$B$5/100,"C","K"))))</f>
        <v>SB</v>
      </c>
    </row>
    <row r="243" customHeight="1" spans="1:18">
      <c r="A243" s="80">
        <f ca="1">INDIRECT(ADDRESS(2+QUOTIENT(ROW()-2,COUNTA('Form Responses 1'!$1:$1)-4),1,,TRUE,"Form Responses 1"))</f>
        <v>45026.444000162</v>
      </c>
      <c r="B243" s="65" t="str">
        <f ca="1">INDIRECT(ADDRESS(2+QUOTIENT(ROW()-2,COUNTA('Form Responses 1'!$1:$1)-4),2,,TRUE,"Form Responses 1"))</f>
        <v>bobdaulay@gmail.com</v>
      </c>
      <c r="C243" s="65" t="str">
        <f ca="1">INDIRECT(ADDRESS(2+QUOTIENT(ROW()-2,COUNTA('Form Responses 1'!$1:$1)-4),3,,TRUE,"Form Responses 1"))</f>
        <v>Bobby Wijaya Daulay</v>
      </c>
      <c r="D243" s="81">
        <f ca="1">INDIRECT(ADDRESS(2+QUOTIENT(ROW()-2,COUNTA('Form Responses 1'!$1:$1)-4),4,,TRUE,"Form Responses 1"))</f>
        <v>45016</v>
      </c>
      <c r="E243" s="82">
        <f ca="1" t="shared" si="0"/>
        <v>5</v>
      </c>
      <c r="F243" s="65" t="str">
        <f ca="1">IF(ISBLANK(A243)," ",INDIRECT(ADDRESS(1,5+MOD(ROW()-2,COUNTA('Form Responses 1'!$1:$1)-4),,TRUE,"Form Responses 1")))</f>
        <v>Lantai 23 [Ruang Rapat 1-2-3]</v>
      </c>
      <c r="G243" s="65" t="str">
        <f ca="1">IF(ISBLANK(A243)," ",INDIRECT(ADDRESS(MATCH(A243,'Form Responses 1'!A:A,0),5+MOD(ROW()-2,COUNTA('Form Responses 1'!$1:$1)-4),,TRUE,"Form Responses 1")))</f>
        <v>BAIK</v>
      </c>
      <c r="H243" s="83" t="str">
        <f ca="1" t="shared" si="1"/>
        <v>Lantai 23</v>
      </c>
      <c r="I243" s="83" t="str">
        <f ca="1" t="shared" si="206"/>
        <v>Ruang Rapat 1-2-3</v>
      </c>
      <c r="J243" s="83" t="str">
        <f ca="1" t="shared" si="2"/>
        <v>CLEANING SERVICE</v>
      </c>
      <c r="K243" s="83">
        <f ca="1" t="array" ref="K243">IFERROR(INDEX(MASTER!B:B,MATCH(G243,MASTER!A:A,0))/100," ")</f>
        <v>0.95</v>
      </c>
      <c r="L243" s="65">
        <f ca="1" t="shared" si="3"/>
        <v>13</v>
      </c>
      <c r="M243" s="65" t="str">
        <f ca="1" t="shared" si="4"/>
        <v>2023 - WEEK 13</v>
      </c>
      <c r="N243" s="65" t="str">
        <f ca="1" t="shared" si="5"/>
        <v>2023 - MONTH 03</v>
      </c>
      <c r="O243" s="83">
        <f ca="1" t="shared" ref="O243:P243" si="255">IFERROR(AVERAGEIF(M:M,M243,$K:$K)," ")</f>
        <v>0.950202702702695</v>
      </c>
      <c r="P243" s="83">
        <f ca="1" t="shared" si="255"/>
        <v>0.950202702702695</v>
      </c>
      <c r="Q243" s="65" t="str">
        <f ca="1">IF(ISBLANK(A243)," ",IF(O243&gt;MASTER!$B$3/100,"SB",IF(O243&gt;MASTER!$B$4/100,"B",IF(O243&gt;MASTER!$B$5/100,"C","K"))))</f>
        <v>SB</v>
      </c>
      <c r="R243" s="65" t="str">
        <f ca="1">IF(ISBLANK(B243)," ",IF(P243&gt;MASTER!$B$3/100,"SB",IF(P243&gt;MASTER!$B$4/100,"B",IF(P243&gt;MASTER!$B$5/100,"C","K"))))</f>
        <v>SB</v>
      </c>
    </row>
    <row r="244" customHeight="1" spans="1:18">
      <c r="A244" s="80">
        <f ca="1">INDIRECT(ADDRESS(2+QUOTIENT(ROW()-2,COUNTA('Form Responses 1'!$1:$1)-4),1,,TRUE,"Form Responses 1"))</f>
        <v>45026.444000162</v>
      </c>
      <c r="B244" s="65" t="str">
        <f ca="1">INDIRECT(ADDRESS(2+QUOTIENT(ROW()-2,COUNTA('Form Responses 1'!$1:$1)-4),2,,TRUE,"Form Responses 1"))</f>
        <v>bobdaulay@gmail.com</v>
      </c>
      <c r="C244" s="65" t="str">
        <f ca="1">INDIRECT(ADDRESS(2+QUOTIENT(ROW()-2,COUNTA('Form Responses 1'!$1:$1)-4),3,,TRUE,"Form Responses 1"))</f>
        <v>Bobby Wijaya Daulay</v>
      </c>
      <c r="D244" s="81">
        <f ca="1">INDIRECT(ADDRESS(2+QUOTIENT(ROW()-2,COUNTA('Form Responses 1'!$1:$1)-4),4,,TRUE,"Form Responses 1"))</f>
        <v>45016</v>
      </c>
      <c r="E244" s="82">
        <f ca="1" t="shared" si="0"/>
        <v>5</v>
      </c>
      <c r="F244" s="65" t="str">
        <f ca="1">IF(ISBLANK(A244)," ",INDIRECT(ADDRESS(1,5+MOD(ROW()-2,COUNTA('Form Responses 1'!$1:$1)-4),,TRUE,"Form Responses 1")))</f>
        <v>Lantai 23 [Ruang Kerja]</v>
      </c>
      <c r="G244" s="65" t="str">
        <f ca="1">IF(ISBLANK(A244)," ",INDIRECT(ADDRESS(MATCH(A244,'Form Responses 1'!A:A,0),5+MOD(ROW()-2,COUNTA('Form Responses 1'!$1:$1)-4),,TRUE,"Form Responses 1")))</f>
        <v>BAIK</v>
      </c>
      <c r="H244" s="83" t="str">
        <f ca="1" t="shared" si="1"/>
        <v>Lantai 23</v>
      </c>
      <c r="I244" s="83" t="str">
        <f ca="1" t="shared" si="206"/>
        <v>Ruang Kerja</v>
      </c>
      <c r="J244" s="83" t="str">
        <f ca="1" t="shared" si="2"/>
        <v>CLEANING SERVICE</v>
      </c>
      <c r="K244" s="83">
        <f ca="1" t="array" ref="K244">IFERROR(INDEX(MASTER!B:B,MATCH(G244,MASTER!A:A,0))/100," ")</f>
        <v>0.95</v>
      </c>
      <c r="L244" s="65">
        <f ca="1" t="shared" si="3"/>
        <v>13</v>
      </c>
      <c r="M244" s="65" t="str">
        <f ca="1" t="shared" si="4"/>
        <v>2023 - WEEK 13</v>
      </c>
      <c r="N244" s="65" t="str">
        <f ca="1" t="shared" si="5"/>
        <v>2023 - MONTH 03</v>
      </c>
      <c r="O244" s="83">
        <f ca="1" t="shared" ref="O244:P244" si="256">IFERROR(AVERAGEIF(M:M,M244,$K:$K)," ")</f>
        <v>0.950202702702695</v>
      </c>
      <c r="P244" s="83">
        <f ca="1" t="shared" si="256"/>
        <v>0.950202702702695</v>
      </c>
      <c r="Q244" s="65" t="str">
        <f ca="1">IF(ISBLANK(A244)," ",IF(O244&gt;MASTER!$B$3/100,"SB",IF(O244&gt;MASTER!$B$4/100,"B",IF(O244&gt;MASTER!$B$5/100,"C","K"))))</f>
        <v>SB</v>
      </c>
      <c r="R244" s="65" t="str">
        <f ca="1">IF(ISBLANK(B244)," ",IF(P244&gt;MASTER!$B$3/100,"SB",IF(P244&gt;MASTER!$B$4/100,"B",IF(P244&gt;MASTER!$B$5/100,"C","K"))))</f>
        <v>SB</v>
      </c>
    </row>
    <row r="245" customHeight="1" spans="1:18">
      <c r="A245" s="80">
        <f ca="1">INDIRECT(ADDRESS(2+QUOTIENT(ROW()-2,COUNTA('Form Responses 1'!$1:$1)-4),1,,TRUE,"Form Responses 1"))</f>
        <v>45026.444000162</v>
      </c>
      <c r="B245" s="65" t="str">
        <f ca="1">INDIRECT(ADDRESS(2+QUOTIENT(ROW()-2,COUNTA('Form Responses 1'!$1:$1)-4),2,,TRUE,"Form Responses 1"))</f>
        <v>bobdaulay@gmail.com</v>
      </c>
      <c r="C245" s="65" t="str">
        <f ca="1">INDIRECT(ADDRESS(2+QUOTIENT(ROW()-2,COUNTA('Form Responses 1'!$1:$1)-4),3,,TRUE,"Form Responses 1"))</f>
        <v>Bobby Wijaya Daulay</v>
      </c>
      <c r="D245" s="81">
        <f ca="1">INDIRECT(ADDRESS(2+QUOTIENT(ROW()-2,COUNTA('Form Responses 1'!$1:$1)-4),4,,TRUE,"Form Responses 1"))</f>
        <v>45016</v>
      </c>
      <c r="E245" s="82">
        <f ca="1" t="shared" si="0"/>
        <v>5</v>
      </c>
      <c r="F245" s="65" t="str">
        <f ca="1">IF(ISBLANK(A245)," ",INDIRECT(ADDRESS(1,5+MOD(ROW()-2,COUNTA('Form Responses 1'!$1:$1)-4),,TRUE,"Form Responses 1")))</f>
        <v>Lantai 23 [Koridor]</v>
      </c>
      <c r="G245" s="65" t="str">
        <f ca="1">IF(ISBLANK(A245)," ",INDIRECT(ADDRESS(MATCH(A245,'Form Responses 1'!A:A,0),5+MOD(ROW()-2,COUNTA('Form Responses 1'!$1:$1)-4),,TRUE,"Form Responses 1")))</f>
        <v>BAIK</v>
      </c>
      <c r="H245" s="83" t="str">
        <f ca="1" t="shared" si="1"/>
        <v>Lantai 23</v>
      </c>
      <c r="I245" s="83" t="str">
        <f ca="1" t="shared" si="206"/>
        <v>Koridor</v>
      </c>
      <c r="J245" s="83" t="str">
        <f ca="1" t="shared" si="2"/>
        <v>CLEANING SERVICE</v>
      </c>
      <c r="K245" s="83">
        <f ca="1" t="array" ref="K245">IFERROR(INDEX(MASTER!B:B,MATCH(G245,MASTER!A:A,0))/100," ")</f>
        <v>0.95</v>
      </c>
      <c r="L245" s="65">
        <f ca="1" t="shared" si="3"/>
        <v>13</v>
      </c>
      <c r="M245" s="65" t="str">
        <f ca="1" t="shared" si="4"/>
        <v>2023 - WEEK 13</v>
      </c>
      <c r="N245" s="65" t="str">
        <f ca="1" t="shared" si="5"/>
        <v>2023 - MONTH 03</v>
      </c>
      <c r="O245" s="83">
        <f ca="1" t="shared" ref="O245:P245" si="257">IFERROR(AVERAGEIF(M:M,M245,$K:$K)," ")</f>
        <v>0.950202702702695</v>
      </c>
      <c r="P245" s="83">
        <f ca="1" t="shared" si="257"/>
        <v>0.950202702702695</v>
      </c>
      <c r="Q245" s="65" t="str">
        <f ca="1">IF(ISBLANK(A245)," ",IF(O245&gt;MASTER!$B$3/100,"SB",IF(O245&gt;MASTER!$B$4/100,"B",IF(O245&gt;MASTER!$B$5/100,"C","K"))))</f>
        <v>SB</v>
      </c>
      <c r="R245" s="65" t="str">
        <f ca="1">IF(ISBLANK(B245)," ",IF(P245&gt;MASTER!$B$3/100,"SB",IF(P245&gt;MASTER!$B$4/100,"B",IF(P245&gt;MASTER!$B$5/100,"C","K"))))</f>
        <v>SB</v>
      </c>
    </row>
    <row r="246" customHeight="1" spans="1:18">
      <c r="A246" s="80">
        <f ca="1">INDIRECT(ADDRESS(2+QUOTIENT(ROW()-2,COUNTA('Form Responses 1'!$1:$1)-4),1,,TRUE,"Form Responses 1"))</f>
        <v>45026.444000162</v>
      </c>
      <c r="B246" s="65" t="str">
        <f ca="1">INDIRECT(ADDRESS(2+QUOTIENT(ROW()-2,COUNTA('Form Responses 1'!$1:$1)-4),2,,TRUE,"Form Responses 1"))</f>
        <v>bobdaulay@gmail.com</v>
      </c>
      <c r="C246" s="65" t="str">
        <f ca="1">INDIRECT(ADDRESS(2+QUOTIENT(ROW()-2,COUNTA('Form Responses 1'!$1:$1)-4),3,,TRUE,"Form Responses 1"))</f>
        <v>Bobby Wijaya Daulay</v>
      </c>
      <c r="D246" s="81">
        <f ca="1">INDIRECT(ADDRESS(2+QUOTIENT(ROW()-2,COUNTA('Form Responses 1'!$1:$1)-4),4,,TRUE,"Form Responses 1"))</f>
        <v>45016</v>
      </c>
      <c r="E246" s="82">
        <f ca="1" t="shared" si="0"/>
        <v>5</v>
      </c>
      <c r="F246" s="65" t="str">
        <f ca="1">IF(ISBLANK(A246)," ",INDIRECT(ADDRESS(1,5+MOD(ROW()-2,COUNTA('Form Responses 1'!$1:$1)-4),,TRUE,"Form Responses 1")))</f>
        <v>Lantai 23 [Toilet Pria / Wanita]</v>
      </c>
      <c r="G246" s="65" t="str">
        <f ca="1">IF(ISBLANK(A246)," ",INDIRECT(ADDRESS(MATCH(A246,'Form Responses 1'!A:A,0),5+MOD(ROW()-2,COUNTA('Form Responses 1'!$1:$1)-4),,TRUE,"Form Responses 1")))</f>
        <v>BAIK</v>
      </c>
      <c r="H246" s="83" t="str">
        <f ca="1" t="shared" si="1"/>
        <v>Lantai 23</v>
      </c>
      <c r="I246" s="83" t="str">
        <f ca="1" t="shared" si="206"/>
        <v>Toilet Pria / Wanita</v>
      </c>
      <c r="J246" s="83" t="str">
        <f ca="1" t="shared" si="2"/>
        <v>CLEANING SERVICE</v>
      </c>
      <c r="K246" s="83">
        <f ca="1" t="array" ref="K246">IFERROR(INDEX(MASTER!B:B,MATCH(G246,MASTER!A:A,0))/100," ")</f>
        <v>0.95</v>
      </c>
      <c r="L246" s="65">
        <f ca="1" t="shared" si="3"/>
        <v>13</v>
      </c>
      <c r="M246" s="65" t="str">
        <f ca="1" t="shared" si="4"/>
        <v>2023 - WEEK 13</v>
      </c>
      <c r="N246" s="65" t="str">
        <f ca="1" t="shared" si="5"/>
        <v>2023 - MONTH 03</v>
      </c>
      <c r="O246" s="83">
        <f ca="1" t="shared" ref="O246:P246" si="258">IFERROR(AVERAGEIF(M:M,M246,$K:$K)," ")</f>
        <v>0.950202702702695</v>
      </c>
      <c r="P246" s="83">
        <f ca="1" t="shared" si="258"/>
        <v>0.950202702702695</v>
      </c>
      <c r="Q246" s="65" t="str">
        <f ca="1">IF(ISBLANK(A246)," ",IF(O246&gt;MASTER!$B$3/100,"SB",IF(O246&gt;MASTER!$B$4/100,"B",IF(O246&gt;MASTER!$B$5/100,"C","K"))))</f>
        <v>SB</v>
      </c>
      <c r="R246" s="65" t="str">
        <f ca="1">IF(ISBLANK(B246)," ",IF(P246&gt;MASTER!$B$3/100,"SB",IF(P246&gt;MASTER!$B$4/100,"B",IF(P246&gt;MASTER!$B$5/100,"C","K"))))</f>
        <v>SB</v>
      </c>
    </row>
    <row r="247" customHeight="1" spans="1:18">
      <c r="A247" s="80">
        <f ca="1">INDIRECT(ADDRESS(2+QUOTIENT(ROW()-2,COUNTA('Form Responses 1'!$1:$1)-4),1,,TRUE,"Form Responses 1"))</f>
        <v>45026.444000162</v>
      </c>
      <c r="B247" s="65" t="str">
        <f ca="1">INDIRECT(ADDRESS(2+QUOTIENT(ROW()-2,COUNTA('Form Responses 1'!$1:$1)-4),2,,TRUE,"Form Responses 1"))</f>
        <v>bobdaulay@gmail.com</v>
      </c>
      <c r="C247" s="65" t="str">
        <f ca="1">INDIRECT(ADDRESS(2+QUOTIENT(ROW()-2,COUNTA('Form Responses 1'!$1:$1)-4),3,,TRUE,"Form Responses 1"))</f>
        <v>Bobby Wijaya Daulay</v>
      </c>
      <c r="D247" s="81">
        <f ca="1">INDIRECT(ADDRESS(2+QUOTIENT(ROW()-2,COUNTA('Form Responses 1'!$1:$1)-4),4,,TRUE,"Form Responses 1"))</f>
        <v>45016</v>
      </c>
      <c r="E247" s="82">
        <f ca="1" t="shared" si="0"/>
        <v>5</v>
      </c>
      <c r="F247" s="65" t="str">
        <f ca="1">IF(ISBLANK(A247)," ",INDIRECT(ADDRESS(1,5+MOD(ROW()-2,COUNTA('Form Responses 1'!$1:$1)-4),,TRUE,"Form Responses 1")))</f>
        <v>Lantai 22 [Tangga Exit Barat]</v>
      </c>
      <c r="G247" s="65" t="str">
        <f ca="1">IF(ISBLANK(A247)," ",INDIRECT(ADDRESS(MATCH(A247,'Form Responses 1'!A:A,0),5+MOD(ROW()-2,COUNTA('Form Responses 1'!$1:$1)-4),,TRUE,"Form Responses 1")))</f>
        <v>BAIK</v>
      </c>
      <c r="H247" s="83" t="str">
        <f ca="1" t="shared" si="1"/>
        <v>Lantai 22</v>
      </c>
      <c r="I247" s="83" t="str">
        <f ca="1" t="shared" si="206"/>
        <v>Tangga Exit Barat</v>
      </c>
      <c r="J247" s="83" t="str">
        <f ca="1" t="shared" si="2"/>
        <v>CLEANING SERVICE</v>
      </c>
      <c r="K247" s="83">
        <f ca="1" t="array" ref="K247">IFERROR(INDEX(MASTER!B:B,MATCH(G247,MASTER!A:A,0))/100," ")</f>
        <v>0.95</v>
      </c>
      <c r="L247" s="65">
        <f ca="1" t="shared" si="3"/>
        <v>13</v>
      </c>
      <c r="M247" s="65" t="str">
        <f ca="1" t="shared" si="4"/>
        <v>2023 - WEEK 13</v>
      </c>
      <c r="N247" s="65" t="str">
        <f ca="1" t="shared" si="5"/>
        <v>2023 - MONTH 03</v>
      </c>
      <c r="O247" s="83">
        <f ca="1" t="shared" ref="O247:P247" si="259">IFERROR(AVERAGEIF(M:M,M247,$K:$K)," ")</f>
        <v>0.950202702702695</v>
      </c>
      <c r="P247" s="83">
        <f ca="1" t="shared" si="259"/>
        <v>0.950202702702695</v>
      </c>
      <c r="Q247" s="65" t="str">
        <f ca="1">IF(ISBLANK(A247)," ",IF(O247&gt;MASTER!$B$3/100,"SB",IF(O247&gt;MASTER!$B$4/100,"B",IF(O247&gt;MASTER!$B$5/100,"C","K"))))</f>
        <v>SB</v>
      </c>
      <c r="R247" s="65" t="str">
        <f ca="1">IF(ISBLANK(B247)," ",IF(P247&gt;MASTER!$B$3/100,"SB",IF(P247&gt;MASTER!$B$4/100,"B",IF(P247&gt;MASTER!$B$5/100,"C","K"))))</f>
        <v>SB</v>
      </c>
    </row>
    <row r="248" customHeight="1" spans="1:18">
      <c r="A248" s="80">
        <f ca="1">INDIRECT(ADDRESS(2+QUOTIENT(ROW()-2,COUNTA('Form Responses 1'!$1:$1)-4),1,,TRUE,"Form Responses 1"))</f>
        <v>45026.444000162</v>
      </c>
      <c r="B248" s="65" t="str">
        <f ca="1">INDIRECT(ADDRESS(2+QUOTIENT(ROW()-2,COUNTA('Form Responses 1'!$1:$1)-4),2,,TRUE,"Form Responses 1"))</f>
        <v>bobdaulay@gmail.com</v>
      </c>
      <c r="C248" s="65" t="str">
        <f ca="1">INDIRECT(ADDRESS(2+QUOTIENT(ROW()-2,COUNTA('Form Responses 1'!$1:$1)-4),3,,TRUE,"Form Responses 1"))</f>
        <v>Bobby Wijaya Daulay</v>
      </c>
      <c r="D248" s="81">
        <f ca="1">INDIRECT(ADDRESS(2+QUOTIENT(ROW()-2,COUNTA('Form Responses 1'!$1:$1)-4),4,,TRUE,"Form Responses 1"))</f>
        <v>45016</v>
      </c>
      <c r="E248" s="82">
        <f ca="1" t="shared" si="0"/>
        <v>5</v>
      </c>
      <c r="F248" s="65" t="str">
        <f ca="1">IF(ISBLANK(A248)," ",INDIRECT(ADDRESS(1,5+MOD(ROW()-2,COUNTA('Form Responses 1'!$1:$1)-4),,TRUE,"Form Responses 1")))</f>
        <v>Lantai 22 [ &amp; Timur]</v>
      </c>
      <c r="G248" s="65" t="str">
        <f ca="1">IF(ISBLANK(A248)," ",INDIRECT(ADDRESS(MATCH(A248,'Form Responses 1'!A:A,0),5+MOD(ROW()-2,COUNTA('Form Responses 1'!$1:$1)-4),,TRUE,"Form Responses 1")))</f>
        <v>BAIK</v>
      </c>
      <c r="H248" s="83" t="str">
        <f ca="1" t="shared" si="1"/>
        <v>Lantai 22</v>
      </c>
      <c r="I248" s="83" t="str">
        <f ca="1" t="shared" si="206"/>
        <v> &amp; Timur</v>
      </c>
      <c r="J248" s="83" t="str">
        <f ca="1" t="shared" si="2"/>
        <v>CLEANING SERVICE</v>
      </c>
      <c r="K248" s="83">
        <f ca="1" t="array" ref="K248">IFERROR(INDEX(MASTER!B:B,MATCH(G248,MASTER!A:A,0))/100," ")</f>
        <v>0.95</v>
      </c>
      <c r="L248" s="65">
        <f ca="1" t="shared" si="3"/>
        <v>13</v>
      </c>
      <c r="M248" s="65" t="str">
        <f ca="1" t="shared" si="4"/>
        <v>2023 - WEEK 13</v>
      </c>
      <c r="N248" s="65" t="str">
        <f ca="1" t="shared" si="5"/>
        <v>2023 - MONTH 03</v>
      </c>
      <c r="O248" s="83">
        <f ca="1" t="shared" ref="O248:P248" si="260">IFERROR(AVERAGEIF(M:M,M248,$K:$K)," ")</f>
        <v>0.950202702702695</v>
      </c>
      <c r="P248" s="83">
        <f ca="1" t="shared" si="260"/>
        <v>0.950202702702695</v>
      </c>
      <c r="Q248" s="65" t="str">
        <f ca="1">IF(ISBLANK(A248)," ",IF(O248&gt;MASTER!$B$3/100,"SB",IF(O248&gt;MASTER!$B$4/100,"B",IF(O248&gt;MASTER!$B$5/100,"C","K"))))</f>
        <v>SB</v>
      </c>
      <c r="R248" s="65" t="str">
        <f ca="1">IF(ISBLANK(B248)," ",IF(P248&gt;MASTER!$B$3/100,"SB",IF(P248&gt;MASTER!$B$4/100,"B",IF(P248&gt;MASTER!$B$5/100,"C","K"))))</f>
        <v>SB</v>
      </c>
    </row>
    <row r="249" customHeight="1" spans="1:18">
      <c r="A249" s="80">
        <f ca="1">INDIRECT(ADDRESS(2+QUOTIENT(ROW()-2,COUNTA('Form Responses 1'!$1:$1)-4),1,,TRUE,"Form Responses 1"))</f>
        <v>45026.444000162</v>
      </c>
      <c r="B249" s="65" t="str">
        <f ca="1">INDIRECT(ADDRESS(2+QUOTIENT(ROW()-2,COUNTA('Form Responses 1'!$1:$1)-4),2,,TRUE,"Form Responses 1"))</f>
        <v>bobdaulay@gmail.com</v>
      </c>
      <c r="C249" s="65" t="str">
        <f ca="1">INDIRECT(ADDRESS(2+QUOTIENT(ROW()-2,COUNTA('Form Responses 1'!$1:$1)-4),3,,TRUE,"Form Responses 1"))</f>
        <v>Bobby Wijaya Daulay</v>
      </c>
      <c r="D249" s="81">
        <f ca="1">INDIRECT(ADDRESS(2+QUOTIENT(ROW()-2,COUNTA('Form Responses 1'!$1:$1)-4),4,,TRUE,"Form Responses 1"))</f>
        <v>45016</v>
      </c>
      <c r="E249" s="82">
        <f ca="1" t="shared" si="0"/>
        <v>5</v>
      </c>
      <c r="F249" s="65" t="str">
        <f ca="1">IF(ISBLANK(A249)," ",INDIRECT(ADDRESS(1,5+MOD(ROW()-2,COUNTA('Form Responses 1'!$1:$1)-4),,TRUE,"Form Responses 1")))</f>
        <v>Lantai 22 [Mushola]</v>
      </c>
      <c r="G249" s="65" t="str">
        <f ca="1">IF(ISBLANK(A249)," ",INDIRECT(ADDRESS(MATCH(A249,'Form Responses 1'!A:A,0),5+MOD(ROW()-2,COUNTA('Form Responses 1'!$1:$1)-4),,TRUE,"Form Responses 1")))</f>
        <v>BAIK</v>
      </c>
      <c r="H249" s="83" t="str">
        <f ca="1" t="shared" si="1"/>
        <v>Lantai 22</v>
      </c>
      <c r="I249" s="83" t="str">
        <f ca="1" t="shared" si="206"/>
        <v>Mushola</v>
      </c>
      <c r="J249" s="83" t="str">
        <f ca="1" t="shared" si="2"/>
        <v>CLEANING SERVICE</v>
      </c>
      <c r="K249" s="83">
        <f ca="1" t="array" ref="K249">IFERROR(INDEX(MASTER!B:B,MATCH(G249,MASTER!A:A,0))/100," ")</f>
        <v>0.95</v>
      </c>
      <c r="L249" s="65">
        <f ca="1" t="shared" si="3"/>
        <v>13</v>
      </c>
      <c r="M249" s="65" t="str">
        <f ca="1" t="shared" si="4"/>
        <v>2023 - WEEK 13</v>
      </c>
      <c r="N249" s="65" t="str">
        <f ca="1" t="shared" si="5"/>
        <v>2023 - MONTH 03</v>
      </c>
      <c r="O249" s="83">
        <f ca="1" t="shared" ref="O249:P249" si="261">IFERROR(AVERAGEIF(M:M,M249,$K:$K)," ")</f>
        <v>0.950202702702695</v>
      </c>
      <c r="P249" s="83">
        <f ca="1" t="shared" si="261"/>
        <v>0.950202702702695</v>
      </c>
      <c r="Q249" s="65" t="str">
        <f ca="1">IF(ISBLANK(A249)," ",IF(O249&gt;MASTER!$B$3/100,"SB",IF(O249&gt;MASTER!$B$4/100,"B",IF(O249&gt;MASTER!$B$5/100,"C","K"))))</f>
        <v>SB</v>
      </c>
      <c r="R249" s="65" t="str">
        <f ca="1">IF(ISBLANK(B249)," ",IF(P249&gt;MASTER!$B$3/100,"SB",IF(P249&gt;MASTER!$B$4/100,"B",IF(P249&gt;MASTER!$B$5/100,"C","K"))))</f>
        <v>SB</v>
      </c>
    </row>
    <row r="250" customHeight="1" spans="1:18">
      <c r="A250" s="80">
        <f ca="1">INDIRECT(ADDRESS(2+QUOTIENT(ROW()-2,COUNTA('Form Responses 1'!$1:$1)-4),1,,TRUE,"Form Responses 1"))</f>
        <v>45026.444000162</v>
      </c>
      <c r="B250" s="65" t="str">
        <f ca="1">INDIRECT(ADDRESS(2+QUOTIENT(ROW()-2,COUNTA('Form Responses 1'!$1:$1)-4),2,,TRUE,"Form Responses 1"))</f>
        <v>bobdaulay@gmail.com</v>
      </c>
      <c r="C250" s="65" t="str">
        <f ca="1">INDIRECT(ADDRESS(2+QUOTIENT(ROW()-2,COUNTA('Form Responses 1'!$1:$1)-4),3,,TRUE,"Form Responses 1"))</f>
        <v>Bobby Wijaya Daulay</v>
      </c>
      <c r="D250" s="81">
        <f ca="1">INDIRECT(ADDRESS(2+QUOTIENT(ROW()-2,COUNTA('Form Responses 1'!$1:$1)-4),4,,TRUE,"Form Responses 1"))</f>
        <v>45016</v>
      </c>
      <c r="E250" s="82">
        <f ca="1" t="shared" si="0"/>
        <v>5</v>
      </c>
      <c r="F250" s="65" t="str">
        <f ca="1">IF(ISBLANK(A250)," ",INDIRECT(ADDRESS(1,5+MOD(ROW()-2,COUNTA('Form Responses 1'!$1:$1)-4),,TRUE,"Form Responses 1")))</f>
        <v>Lantai 22 [Pantry]</v>
      </c>
      <c r="G250" s="65" t="str">
        <f ca="1">IF(ISBLANK(A250)," ",INDIRECT(ADDRESS(MATCH(A250,'Form Responses 1'!A:A,0),5+MOD(ROW()-2,COUNTA('Form Responses 1'!$1:$1)-4),,TRUE,"Form Responses 1")))</f>
        <v>BAIK</v>
      </c>
      <c r="H250" s="83" t="str">
        <f ca="1" t="shared" si="1"/>
        <v>Lantai 22</v>
      </c>
      <c r="I250" s="83" t="str">
        <f ca="1" t="shared" si="206"/>
        <v>Pantry</v>
      </c>
      <c r="J250" s="83" t="str">
        <f ca="1" t="shared" si="2"/>
        <v>CLEANING SERVICE</v>
      </c>
      <c r="K250" s="83">
        <f ca="1" t="array" ref="K250">IFERROR(INDEX(MASTER!B:B,MATCH(G250,MASTER!A:A,0))/100," ")</f>
        <v>0.95</v>
      </c>
      <c r="L250" s="65">
        <f ca="1" t="shared" si="3"/>
        <v>13</v>
      </c>
      <c r="M250" s="65" t="str">
        <f ca="1" t="shared" si="4"/>
        <v>2023 - WEEK 13</v>
      </c>
      <c r="N250" s="65" t="str">
        <f ca="1" t="shared" si="5"/>
        <v>2023 - MONTH 03</v>
      </c>
      <c r="O250" s="83">
        <f ca="1" t="shared" ref="O250:P250" si="262">IFERROR(AVERAGEIF(M:M,M250,$K:$K)," ")</f>
        <v>0.950202702702695</v>
      </c>
      <c r="P250" s="83">
        <f ca="1" t="shared" si="262"/>
        <v>0.950202702702695</v>
      </c>
      <c r="Q250" s="65" t="str">
        <f ca="1">IF(ISBLANK(A250)," ",IF(O250&gt;MASTER!$B$3/100,"SB",IF(O250&gt;MASTER!$B$4/100,"B",IF(O250&gt;MASTER!$B$5/100,"C","K"))))</f>
        <v>SB</v>
      </c>
      <c r="R250" s="65" t="str">
        <f ca="1">IF(ISBLANK(B250)," ",IF(P250&gt;MASTER!$B$3/100,"SB",IF(P250&gt;MASTER!$B$4/100,"B",IF(P250&gt;MASTER!$B$5/100,"C","K"))))</f>
        <v>SB</v>
      </c>
    </row>
    <row r="251" customHeight="1" spans="1:18">
      <c r="A251" s="80">
        <f ca="1">INDIRECT(ADDRESS(2+QUOTIENT(ROW()-2,COUNTA('Form Responses 1'!$1:$1)-4),1,,TRUE,"Form Responses 1"))</f>
        <v>45026.444000162</v>
      </c>
      <c r="B251" s="65" t="str">
        <f ca="1">INDIRECT(ADDRESS(2+QUOTIENT(ROW()-2,COUNTA('Form Responses 1'!$1:$1)-4),2,,TRUE,"Form Responses 1"))</f>
        <v>bobdaulay@gmail.com</v>
      </c>
      <c r="C251" s="65" t="str">
        <f ca="1">INDIRECT(ADDRESS(2+QUOTIENT(ROW()-2,COUNTA('Form Responses 1'!$1:$1)-4),3,,TRUE,"Form Responses 1"))</f>
        <v>Bobby Wijaya Daulay</v>
      </c>
      <c r="D251" s="81">
        <f ca="1">INDIRECT(ADDRESS(2+QUOTIENT(ROW()-2,COUNTA('Form Responses 1'!$1:$1)-4),4,,TRUE,"Form Responses 1"))</f>
        <v>45016</v>
      </c>
      <c r="E251" s="82">
        <f ca="1" t="shared" si="0"/>
        <v>5</v>
      </c>
      <c r="F251" s="65" t="str">
        <f ca="1">IF(ISBLANK(A251)," ",INDIRECT(ADDRESS(1,5+MOD(ROW()-2,COUNTA('Form Responses 1'!$1:$1)-4),,TRUE,"Form Responses 1")))</f>
        <v>Lantai 22 [Ruang Rapat 1-2-3]</v>
      </c>
      <c r="G251" s="65" t="str">
        <f ca="1">IF(ISBLANK(A251)," ",INDIRECT(ADDRESS(MATCH(A251,'Form Responses 1'!A:A,0),5+MOD(ROW()-2,COUNTA('Form Responses 1'!$1:$1)-4),,TRUE,"Form Responses 1")))</f>
        <v>BAIK</v>
      </c>
      <c r="H251" s="83" t="str">
        <f ca="1" t="shared" si="1"/>
        <v>Lantai 22</v>
      </c>
      <c r="I251" s="83" t="str">
        <f ca="1" t="shared" si="206"/>
        <v>Ruang Rapat 1-2-3</v>
      </c>
      <c r="J251" s="83" t="str">
        <f ca="1" t="shared" si="2"/>
        <v>CLEANING SERVICE</v>
      </c>
      <c r="K251" s="83">
        <f ca="1" t="array" ref="K251">IFERROR(INDEX(MASTER!B:B,MATCH(G251,MASTER!A:A,0))/100," ")</f>
        <v>0.95</v>
      </c>
      <c r="L251" s="65">
        <f ca="1" t="shared" si="3"/>
        <v>13</v>
      </c>
      <c r="M251" s="65" t="str">
        <f ca="1" t="shared" si="4"/>
        <v>2023 - WEEK 13</v>
      </c>
      <c r="N251" s="65" t="str">
        <f ca="1" t="shared" si="5"/>
        <v>2023 - MONTH 03</v>
      </c>
      <c r="O251" s="83">
        <f ca="1" t="shared" ref="O251:P251" si="263">IFERROR(AVERAGEIF(M:M,M251,$K:$K)," ")</f>
        <v>0.950202702702695</v>
      </c>
      <c r="P251" s="83">
        <f ca="1" t="shared" si="263"/>
        <v>0.950202702702695</v>
      </c>
      <c r="Q251" s="65" t="str">
        <f ca="1">IF(ISBLANK(A251)," ",IF(O251&gt;MASTER!$B$3/100,"SB",IF(O251&gt;MASTER!$B$4/100,"B",IF(O251&gt;MASTER!$B$5/100,"C","K"))))</f>
        <v>SB</v>
      </c>
      <c r="R251" s="65" t="str">
        <f ca="1">IF(ISBLANK(B251)," ",IF(P251&gt;MASTER!$B$3/100,"SB",IF(P251&gt;MASTER!$B$4/100,"B",IF(P251&gt;MASTER!$B$5/100,"C","K"))))</f>
        <v>SB</v>
      </c>
    </row>
    <row r="252" customHeight="1" spans="1:18">
      <c r="A252" s="80">
        <f ca="1">INDIRECT(ADDRESS(2+QUOTIENT(ROW()-2,COUNTA('Form Responses 1'!$1:$1)-4),1,,TRUE,"Form Responses 1"))</f>
        <v>45026.444000162</v>
      </c>
      <c r="B252" s="65" t="str">
        <f ca="1">INDIRECT(ADDRESS(2+QUOTIENT(ROW()-2,COUNTA('Form Responses 1'!$1:$1)-4),2,,TRUE,"Form Responses 1"))</f>
        <v>bobdaulay@gmail.com</v>
      </c>
      <c r="C252" s="65" t="str">
        <f ca="1">INDIRECT(ADDRESS(2+QUOTIENT(ROW()-2,COUNTA('Form Responses 1'!$1:$1)-4),3,,TRUE,"Form Responses 1"))</f>
        <v>Bobby Wijaya Daulay</v>
      </c>
      <c r="D252" s="81">
        <f ca="1">INDIRECT(ADDRESS(2+QUOTIENT(ROW()-2,COUNTA('Form Responses 1'!$1:$1)-4),4,,TRUE,"Form Responses 1"))</f>
        <v>45016</v>
      </c>
      <c r="E252" s="82">
        <f ca="1" t="shared" si="0"/>
        <v>5</v>
      </c>
      <c r="F252" s="65" t="str">
        <f ca="1">IF(ISBLANK(A252)," ",INDIRECT(ADDRESS(1,5+MOD(ROW()-2,COUNTA('Form Responses 1'!$1:$1)-4),,TRUE,"Form Responses 1")))</f>
        <v>Lantai 22 [Ruang Kerja]</v>
      </c>
      <c r="G252" s="65" t="str">
        <f ca="1">IF(ISBLANK(A252)," ",INDIRECT(ADDRESS(MATCH(A252,'Form Responses 1'!A:A,0),5+MOD(ROW()-2,COUNTA('Form Responses 1'!$1:$1)-4),,TRUE,"Form Responses 1")))</f>
        <v>BAIK</v>
      </c>
      <c r="H252" s="83" t="str">
        <f ca="1" t="shared" si="1"/>
        <v>Lantai 22</v>
      </c>
      <c r="I252" s="83" t="str">
        <f ca="1" t="shared" si="206"/>
        <v>Ruang Kerja</v>
      </c>
      <c r="J252" s="83" t="str">
        <f ca="1" t="shared" si="2"/>
        <v>CLEANING SERVICE</v>
      </c>
      <c r="K252" s="83">
        <f ca="1" t="array" ref="K252">IFERROR(INDEX(MASTER!B:B,MATCH(G252,MASTER!A:A,0))/100," ")</f>
        <v>0.95</v>
      </c>
      <c r="L252" s="65">
        <f ca="1" t="shared" si="3"/>
        <v>13</v>
      </c>
      <c r="M252" s="65" t="str">
        <f ca="1" t="shared" si="4"/>
        <v>2023 - WEEK 13</v>
      </c>
      <c r="N252" s="65" t="str">
        <f ca="1" t="shared" si="5"/>
        <v>2023 - MONTH 03</v>
      </c>
      <c r="O252" s="83">
        <f ca="1" t="shared" ref="O252:P252" si="264">IFERROR(AVERAGEIF(M:M,M252,$K:$K)," ")</f>
        <v>0.950202702702695</v>
      </c>
      <c r="P252" s="83">
        <f ca="1" t="shared" si="264"/>
        <v>0.950202702702695</v>
      </c>
      <c r="Q252" s="65" t="str">
        <f ca="1">IF(ISBLANK(A252)," ",IF(O252&gt;MASTER!$B$3/100,"SB",IF(O252&gt;MASTER!$B$4/100,"B",IF(O252&gt;MASTER!$B$5/100,"C","K"))))</f>
        <v>SB</v>
      </c>
      <c r="R252" s="65" t="str">
        <f ca="1">IF(ISBLANK(B252)," ",IF(P252&gt;MASTER!$B$3/100,"SB",IF(P252&gt;MASTER!$B$4/100,"B",IF(P252&gt;MASTER!$B$5/100,"C","K"))))</f>
        <v>SB</v>
      </c>
    </row>
    <row r="253" customHeight="1" spans="1:18">
      <c r="A253" s="80">
        <f ca="1">INDIRECT(ADDRESS(2+QUOTIENT(ROW()-2,COUNTA('Form Responses 1'!$1:$1)-4),1,,TRUE,"Form Responses 1"))</f>
        <v>45026.444000162</v>
      </c>
      <c r="B253" s="65" t="str">
        <f ca="1">INDIRECT(ADDRESS(2+QUOTIENT(ROW()-2,COUNTA('Form Responses 1'!$1:$1)-4),2,,TRUE,"Form Responses 1"))</f>
        <v>bobdaulay@gmail.com</v>
      </c>
      <c r="C253" s="65" t="str">
        <f ca="1">INDIRECT(ADDRESS(2+QUOTIENT(ROW()-2,COUNTA('Form Responses 1'!$1:$1)-4),3,,TRUE,"Form Responses 1"))</f>
        <v>Bobby Wijaya Daulay</v>
      </c>
      <c r="D253" s="81">
        <f ca="1">INDIRECT(ADDRESS(2+QUOTIENT(ROW()-2,COUNTA('Form Responses 1'!$1:$1)-4),4,,TRUE,"Form Responses 1"))</f>
        <v>45016</v>
      </c>
      <c r="E253" s="82">
        <f ca="1" t="shared" si="0"/>
        <v>5</v>
      </c>
      <c r="F253" s="65" t="str">
        <f ca="1">IF(ISBLANK(A253)," ",INDIRECT(ADDRESS(1,5+MOD(ROW()-2,COUNTA('Form Responses 1'!$1:$1)-4),,TRUE,"Form Responses 1")))</f>
        <v>Lantai 22 [Koridor]</v>
      </c>
      <c r="G253" s="65" t="str">
        <f ca="1">IF(ISBLANK(A253)," ",INDIRECT(ADDRESS(MATCH(A253,'Form Responses 1'!A:A,0),5+MOD(ROW()-2,COUNTA('Form Responses 1'!$1:$1)-4),,TRUE,"Form Responses 1")))</f>
        <v>BAIK</v>
      </c>
      <c r="H253" s="83" t="str">
        <f ca="1" t="shared" si="1"/>
        <v>Lantai 22</v>
      </c>
      <c r="I253" s="83" t="str">
        <f ca="1" t="shared" si="206"/>
        <v>Koridor</v>
      </c>
      <c r="J253" s="83" t="str">
        <f ca="1" t="shared" si="2"/>
        <v>CLEANING SERVICE</v>
      </c>
      <c r="K253" s="83">
        <f ca="1" t="array" ref="K253">IFERROR(INDEX(MASTER!B:B,MATCH(G253,MASTER!A:A,0))/100," ")</f>
        <v>0.95</v>
      </c>
      <c r="L253" s="65">
        <f ca="1" t="shared" si="3"/>
        <v>13</v>
      </c>
      <c r="M253" s="65" t="str">
        <f ca="1" t="shared" si="4"/>
        <v>2023 - WEEK 13</v>
      </c>
      <c r="N253" s="65" t="str">
        <f ca="1" t="shared" si="5"/>
        <v>2023 - MONTH 03</v>
      </c>
      <c r="O253" s="83">
        <f ca="1" t="shared" ref="O253:P253" si="265">IFERROR(AVERAGEIF(M:M,M253,$K:$K)," ")</f>
        <v>0.950202702702695</v>
      </c>
      <c r="P253" s="83">
        <f ca="1" t="shared" si="265"/>
        <v>0.950202702702695</v>
      </c>
      <c r="Q253" s="65" t="str">
        <f ca="1">IF(ISBLANK(A253)," ",IF(O253&gt;MASTER!$B$3/100,"SB",IF(O253&gt;MASTER!$B$4/100,"B",IF(O253&gt;MASTER!$B$5/100,"C","K"))))</f>
        <v>SB</v>
      </c>
      <c r="R253" s="65" t="str">
        <f ca="1">IF(ISBLANK(B253)," ",IF(P253&gt;MASTER!$B$3/100,"SB",IF(P253&gt;MASTER!$B$4/100,"B",IF(P253&gt;MASTER!$B$5/100,"C","K"))))</f>
        <v>SB</v>
      </c>
    </row>
    <row r="254" customHeight="1" spans="1:18">
      <c r="A254" s="80">
        <f ca="1">INDIRECT(ADDRESS(2+QUOTIENT(ROW()-2,COUNTA('Form Responses 1'!$1:$1)-4),1,,TRUE,"Form Responses 1"))</f>
        <v>45026.444000162</v>
      </c>
      <c r="B254" s="65" t="str">
        <f ca="1">INDIRECT(ADDRESS(2+QUOTIENT(ROW()-2,COUNTA('Form Responses 1'!$1:$1)-4),2,,TRUE,"Form Responses 1"))</f>
        <v>bobdaulay@gmail.com</v>
      </c>
      <c r="C254" s="65" t="str">
        <f ca="1">INDIRECT(ADDRESS(2+QUOTIENT(ROW()-2,COUNTA('Form Responses 1'!$1:$1)-4),3,,TRUE,"Form Responses 1"))</f>
        <v>Bobby Wijaya Daulay</v>
      </c>
      <c r="D254" s="81">
        <f ca="1">INDIRECT(ADDRESS(2+QUOTIENT(ROW()-2,COUNTA('Form Responses 1'!$1:$1)-4),4,,TRUE,"Form Responses 1"))</f>
        <v>45016</v>
      </c>
      <c r="E254" s="82">
        <f ca="1" t="shared" si="0"/>
        <v>5</v>
      </c>
      <c r="F254" s="65" t="str">
        <f ca="1">IF(ISBLANK(A254)," ",INDIRECT(ADDRESS(1,5+MOD(ROW()-2,COUNTA('Form Responses 1'!$1:$1)-4),,TRUE,"Form Responses 1")))</f>
        <v>Lantai 22 [Toilet Pria / Wanita]</v>
      </c>
      <c r="G254" s="65" t="str">
        <f ca="1">IF(ISBLANK(A254)," ",INDIRECT(ADDRESS(MATCH(A254,'Form Responses 1'!A:A,0),5+MOD(ROW()-2,COUNTA('Form Responses 1'!$1:$1)-4),,TRUE,"Form Responses 1")))</f>
        <v>BAIK</v>
      </c>
      <c r="H254" s="83" t="str">
        <f ca="1" t="shared" si="1"/>
        <v>Lantai 22</v>
      </c>
      <c r="I254" s="83" t="str">
        <f ca="1" t="shared" si="206"/>
        <v>Toilet Pria / Wanita</v>
      </c>
      <c r="J254" s="83" t="str">
        <f ca="1" t="shared" si="2"/>
        <v>CLEANING SERVICE</v>
      </c>
      <c r="K254" s="83">
        <f ca="1" t="array" ref="K254">IFERROR(INDEX(MASTER!B:B,MATCH(G254,MASTER!A:A,0))/100," ")</f>
        <v>0.95</v>
      </c>
      <c r="L254" s="65">
        <f ca="1" t="shared" si="3"/>
        <v>13</v>
      </c>
      <c r="M254" s="65" t="str">
        <f ca="1" t="shared" si="4"/>
        <v>2023 - WEEK 13</v>
      </c>
      <c r="N254" s="65" t="str">
        <f ca="1" t="shared" si="5"/>
        <v>2023 - MONTH 03</v>
      </c>
      <c r="O254" s="83">
        <f ca="1" t="shared" ref="O254:P254" si="266">IFERROR(AVERAGEIF(M:M,M254,$K:$K)," ")</f>
        <v>0.950202702702695</v>
      </c>
      <c r="P254" s="83">
        <f ca="1" t="shared" si="266"/>
        <v>0.950202702702695</v>
      </c>
      <c r="Q254" s="65" t="str">
        <f ca="1">IF(ISBLANK(A254)," ",IF(O254&gt;MASTER!$B$3/100,"SB",IF(O254&gt;MASTER!$B$4/100,"B",IF(O254&gt;MASTER!$B$5/100,"C","K"))))</f>
        <v>SB</v>
      </c>
      <c r="R254" s="65" t="str">
        <f ca="1">IF(ISBLANK(B254)," ",IF(P254&gt;MASTER!$B$3/100,"SB",IF(P254&gt;MASTER!$B$4/100,"B",IF(P254&gt;MASTER!$B$5/100,"C","K"))))</f>
        <v>SB</v>
      </c>
    </row>
    <row r="255" customHeight="1" spans="1:18">
      <c r="A255" s="80">
        <f ca="1">INDIRECT(ADDRESS(2+QUOTIENT(ROW()-2,COUNTA('Form Responses 1'!$1:$1)-4),1,,TRUE,"Form Responses 1"))</f>
        <v>45026.444000162</v>
      </c>
      <c r="B255" s="65" t="str">
        <f ca="1">INDIRECT(ADDRESS(2+QUOTIENT(ROW()-2,COUNTA('Form Responses 1'!$1:$1)-4),2,,TRUE,"Form Responses 1"))</f>
        <v>bobdaulay@gmail.com</v>
      </c>
      <c r="C255" s="65" t="str">
        <f ca="1">INDIRECT(ADDRESS(2+QUOTIENT(ROW()-2,COUNTA('Form Responses 1'!$1:$1)-4),3,,TRUE,"Form Responses 1"))</f>
        <v>Bobby Wijaya Daulay</v>
      </c>
      <c r="D255" s="81">
        <f ca="1">INDIRECT(ADDRESS(2+QUOTIENT(ROW()-2,COUNTA('Form Responses 1'!$1:$1)-4),4,,TRUE,"Form Responses 1"))</f>
        <v>45016</v>
      </c>
      <c r="E255" s="82">
        <f ca="1" t="shared" si="0"/>
        <v>5</v>
      </c>
      <c r="F255" s="65" t="str">
        <f ca="1">IF(ISBLANK(A255)," ",INDIRECT(ADDRESS(1,5+MOD(ROW()-2,COUNTA('Form Responses 1'!$1:$1)-4),,TRUE,"Form Responses 1")))</f>
        <v>Lantai 21 [Tangga Exit Barat]</v>
      </c>
      <c r="G255" s="65" t="str">
        <f ca="1">IF(ISBLANK(A255)," ",INDIRECT(ADDRESS(MATCH(A255,'Form Responses 1'!A:A,0),5+MOD(ROW()-2,COUNTA('Form Responses 1'!$1:$1)-4),,TRUE,"Form Responses 1")))</f>
        <v>BAIK</v>
      </c>
      <c r="H255" s="83" t="str">
        <f ca="1" t="shared" si="1"/>
        <v>Lantai 21</v>
      </c>
      <c r="I255" s="83" t="str">
        <f ca="1" t="shared" si="206"/>
        <v>Tangga Exit Barat</v>
      </c>
      <c r="J255" s="83" t="str">
        <f ca="1" t="shared" si="2"/>
        <v>CLEANING SERVICE</v>
      </c>
      <c r="K255" s="83">
        <f ca="1" t="array" ref="K255">IFERROR(INDEX(MASTER!B:B,MATCH(G255,MASTER!A:A,0))/100," ")</f>
        <v>0.95</v>
      </c>
      <c r="L255" s="65">
        <f ca="1" t="shared" si="3"/>
        <v>13</v>
      </c>
      <c r="M255" s="65" t="str">
        <f ca="1" t="shared" si="4"/>
        <v>2023 - WEEK 13</v>
      </c>
      <c r="N255" s="65" t="str">
        <f ca="1" t="shared" si="5"/>
        <v>2023 - MONTH 03</v>
      </c>
      <c r="O255" s="83">
        <f ca="1" t="shared" ref="O255:P255" si="267">IFERROR(AVERAGEIF(M:M,M255,$K:$K)," ")</f>
        <v>0.950202702702695</v>
      </c>
      <c r="P255" s="83">
        <f ca="1" t="shared" si="267"/>
        <v>0.950202702702695</v>
      </c>
      <c r="Q255" s="65" t="str">
        <f ca="1">IF(ISBLANK(A255)," ",IF(O255&gt;MASTER!$B$3/100,"SB",IF(O255&gt;MASTER!$B$4/100,"B",IF(O255&gt;MASTER!$B$5/100,"C","K"))))</f>
        <v>SB</v>
      </c>
      <c r="R255" s="65" t="str">
        <f ca="1">IF(ISBLANK(B255)," ",IF(P255&gt;MASTER!$B$3/100,"SB",IF(P255&gt;MASTER!$B$4/100,"B",IF(P255&gt;MASTER!$B$5/100,"C","K"))))</f>
        <v>SB</v>
      </c>
    </row>
    <row r="256" customHeight="1" spans="1:18">
      <c r="A256" s="80">
        <f ca="1">INDIRECT(ADDRESS(2+QUOTIENT(ROW()-2,COUNTA('Form Responses 1'!$1:$1)-4),1,,TRUE,"Form Responses 1"))</f>
        <v>45026.444000162</v>
      </c>
      <c r="B256" s="65" t="str">
        <f ca="1">INDIRECT(ADDRESS(2+QUOTIENT(ROW()-2,COUNTA('Form Responses 1'!$1:$1)-4),2,,TRUE,"Form Responses 1"))</f>
        <v>bobdaulay@gmail.com</v>
      </c>
      <c r="C256" s="65" t="str">
        <f ca="1">INDIRECT(ADDRESS(2+QUOTIENT(ROW()-2,COUNTA('Form Responses 1'!$1:$1)-4),3,,TRUE,"Form Responses 1"))</f>
        <v>Bobby Wijaya Daulay</v>
      </c>
      <c r="D256" s="81">
        <f ca="1">INDIRECT(ADDRESS(2+QUOTIENT(ROW()-2,COUNTA('Form Responses 1'!$1:$1)-4),4,,TRUE,"Form Responses 1"))</f>
        <v>45016</v>
      </c>
      <c r="E256" s="82">
        <f ca="1" t="shared" si="0"/>
        <v>5</v>
      </c>
      <c r="F256" s="65" t="str">
        <f ca="1">IF(ISBLANK(A256)," ",INDIRECT(ADDRESS(1,5+MOD(ROW()-2,COUNTA('Form Responses 1'!$1:$1)-4),,TRUE,"Form Responses 1")))</f>
        <v>Lantai 21 [ &amp; Timur]</v>
      </c>
      <c r="G256" s="65" t="str">
        <f ca="1">IF(ISBLANK(A256)," ",INDIRECT(ADDRESS(MATCH(A256,'Form Responses 1'!A:A,0),5+MOD(ROW()-2,COUNTA('Form Responses 1'!$1:$1)-4),,TRUE,"Form Responses 1")))</f>
        <v>BAIK</v>
      </c>
      <c r="H256" s="83" t="str">
        <f ca="1" t="shared" si="1"/>
        <v>Lantai 21</v>
      </c>
      <c r="I256" s="83" t="str">
        <f ca="1" t="shared" si="206"/>
        <v> &amp; Timur</v>
      </c>
      <c r="J256" s="83" t="str">
        <f ca="1" t="shared" si="2"/>
        <v>CLEANING SERVICE</v>
      </c>
      <c r="K256" s="83">
        <f ca="1" t="array" ref="K256">IFERROR(INDEX(MASTER!B:B,MATCH(G256,MASTER!A:A,0))/100," ")</f>
        <v>0.95</v>
      </c>
      <c r="L256" s="65">
        <f ca="1" t="shared" si="3"/>
        <v>13</v>
      </c>
      <c r="M256" s="65" t="str">
        <f ca="1" t="shared" si="4"/>
        <v>2023 - WEEK 13</v>
      </c>
      <c r="N256" s="65" t="str">
        <f ca="1" t="shared" si="5"/>
        <v>2023 - MONTH 03</v>
      </c>
      <c r="O256" s="83">
        <f ca="1" t="shared" ref="O256:P256" si="268">IFERROR(AVERAGEIF(M:M,M256,$K:$K)," ")</f>
        <v>0.950202702702695</v>
      </c>
      <c r="P256" s="83">
        <f ca="1" t="shared" si="268"/>
        <v>0.950202702702695</v>
      </c>
      <c r="Q256" s="65" t="str">
        <f ca="1">IF(ISBLANK(A256)," ",IF(O256&gt;MASTER!$B$3/100,"SB",IF(O256&gt;MASTER!$B$4/100,"B",IF(O256&gt;MASTER!$B$5/100,"C","K"))))</f>
        <v>SB</v>
      </c>
      <c r="R256" s="65" t="str">
        <f ca="1">IF(ISBLANK(B256)," ",IF(P256&gt;MASTER!$B$3/100,"SB",IF(P256&gt;MASTER!$B$4/100,"B",IF(P256&gt;MASTER!$B$5/100,"C","K"))))</f>
        <v>SB</v>
      </c>
    </row>
    <row r="257" customHeight="1" spans="1:18">
      <c r="A257" s="80">
        <f ca="1">INDIRECT(ADDRESS(2+QUOTIENT(ROW()-2,COUNTA('Form Responses 1'!$1:$1)-4),1,,TRUE,"Form Responses 1"))</f>
        <v>45026.444000162</v>
      </c>
      <c r="B257" s="65" t="str">
        <f ca="1">INDIRECT(ADDRESS(2+QUOTIENT(ROW()-2,COUNTA('Form Responses 1'!$1:$1)-4),2,,TRUE,"Form Responses 1"))</f>
        <v>bobdaulay@gmail.com</v>
      </c>
      <c r="C257" s="65" t="str">
        <f ca="1">INDIRECT(ADDRESS(2+QUOTIENT(ROW()-2,COUNTA('Form Responses 1'!$1:$1)-4),3,,TRUE,"Form Responses 1"))</f>
        <v>Bobby Wijaya Daulay</v>
      </c>
      <c r="D257" s="81">
        <f ca="1">INDIRECT(ADDRESS(2+QUOTIENT(ROW()-2,COUNTA('Form Responses 1'!$1:$1)-4),4,,TRUE,"Form Responses 1"))</f>
        <v>45016</v>
      </c>
      <c r="E257" s="82">
        <f ca="1" t="shared" si="0"/>
        <v>5</v>
      </c>
      <c r="F257" s="65" t="str">
        <f ca="1">IF(ISBLANK(A257)," ",INDIRECT(ADDRESS(1,5+MOD(ROW()-2,COUNTA('Form Responses 1'!$1:$1)-4),,TRUE,"Form Responses 1")))</f>
        <v>Lantai 21 [Mushola]</v>
      </c>
      <c r="G257" s="65" t="str">
        <f ca="1">IF(ISBLANK(A257)," ",INDIRECT(ADDRESS(MATCH(A257,'Form Responses 1'!A:A,0),5+MOD(ROW()-2,COUNTA('Form Responses 1'!$1:$1)-4),,TRUE,"Form Responses 1")))</f>
        <v>BAIK</v>
      </c>
      <c r="H257" s="83" t="str">
        <f ca="1" t="shared" si="1"/>
        <v>Lantai 21</v>
      </c>
      <c r="I257" s="83" t="str">
        <f ca="1" t="shared" si="206"/>
        <v>Mushola</v>
      </c>
      <c r="J257" s="83" t="str">
        <f ca="1" t="shared" si="2"/>
        <v>CLEANING SERVICE</v>
      </c>
      <c r="K257" s="83">
        <f ca="1" t="array" ref="K257">IFERROR(INDEX(MASTER!B:B,MATCH(G257,MASTER!A:A,0))/100," ")</f>
        <v>0.95</v>
      </c>
      <c r="L257" s="65">
        <f ca="1" t="shared" si="3"/>
        <v>13</v>
      </c>
      <c r="M257" s="65" t="str">
        <f ca="1" t="shared" si="4"/>
        <v>2023 - WEEK 13</v>
      </c>
      <c r="N257" s="65" t="str">
        <f ca="1" t="shared" si="5"/>
        <v>2023 - MONTH 03</v>
      </c>
      <c r="O257" s="83">
        <f ca="1" t="shared" ref="O257:P257" si="269">IFERROR(AVERAGEIF(M:M,M257,$K:$K)," ")</f>
        <v>0.950202702702695</v>
      </c>
      <c r="P257" s="83">
        <f ca="1" t="shared" si="269"/>
        <v>0.950202702702695</v>
      </c>
      <c r="Q257" s="65" t="str">
        <f ca="1">IF(ISBLANK(A257)," ",IF(O257&gt;MASTER!$B$3/100,"SB",IF(O257&gt;MASTER!$B$4/100,"B",IF(O257&gt;MASTER!$B$5/100,"C","K"))))</f>
        <v>SB</v>
      </c>
      <c r="R257" s="65" t="str">
        <f ca="1">IF(ISBLANK(B257)," ",IF(P257&gt;MASTER!$B$3/100,"SB",IF(P257&gt;MASTER!$B$4/100,"B",IF(P257&gt;MASTER!$B$5/100,"C","K"))))</f>
        <v>SB</v>
      </c>
    </row>
    <row r="258" customHeight="1" spans="1:18">
      <c r="A258" s="80">
        <f ca="1">INDIRECT(ADDRESS(2+QUOTIENT(ROW()-2,COUNTA('Form Responses 1'!$1:$1)-4),1,,TRUE,"Form Responses 1"))</f>
        <v>45026.444000162</v>
      </c>
      <c r="B258" s="65" t="str">
        <f ca="1">INDIRECT(ADDRESS(2+QUOTIENT(ROW()-2,COUNTA('Form Responses 1'!$1:$1)-4),2,,TRUE,"Form Responses 1"))</f>
        <v>bobdaulay@gmail.com</v>
      </c>
      <c r="C258" s="65" t="str">
        <f ca="1">INDIRECT(ADDRESS(2+QUOTIENT(ROW()-2,COUNTA('Form Responses 1'!$1:$1)-4),3,,TRUE,"Form Responses 1"))</f>
        <v>Bobby Wijaya Daulay</v>
      </c>
      <c r="D258" s="81">
        <f ca="1">INDIRECT(ADDRESS(2+QUOTIENT(ROW()-2,COUNTA('Form Responses 1'!$1:$1)-4),4,,TRUE,"Form Responses 1"))</f>
        <v>45016</v>
      </c>
      <c r="E258" s="82">
        <f ca="1" t="shared" si="0"/>
        <v>5</v>
      </c>
      <c r="F258" s="65" t="str">
        <f ca="1">IF(ISBLANK(A258)," ",INDIRECT(ADDRESS(1,5+MOD(ROW()-2,COUNTA('Form Responses 1'!$1:$1)-4),,TRUE,"Form Responses 1")))</f>
        <v>Lantai 21 [Pantry]</v>
      </c>
      <c r="G258" s="65" t="str">
        <f ca="1">IF(ISBLANK(A258)," ",INDIRECT(ADDRESS(MATCH(A258,'Form Responses 1'!A:A,0),5+MOD(ROW()-2,COUNTA('Form Responses 1'!$1:$1)-4),,TRUE,"Form Responses 1")))</f>
        <v>BAIK</v>
      </c>
      <c r="H258" s="83" t="str">
        <f ca="1" t="shared" si="1"/>
        <v>Lantai 21</v>
      </c>
      <c r="I258" s="83" t="str">
        <f ca="1" t="shared" si="206"/>
        <v>Pantry</v>
      </c>
      <c r="J258" s="83" t="str">
        <f ca="1" t="shared" si="2"/>
        <v>CLEANING SERVICE</v>
      </c>
      <c r="K258" s="83">
        <f ca="1" t="array" ref="K258">IFERROR(INDEX(MASTER!B:B,MATCH(G258,MASTER!A:A,0))/100," ")</f>
        <v>0.95</v>
      </c>
      <c r="L258" s="65">
        <f ca="1" t="shared" si="3"/>
        <v>13</v>
      </c>
      <c r="M258" s="65" t="str">
        <f ca="1" t="shared" si="4"/>
        <v>2023 - WEEK 13</v>
      </c>
      <c r="N258" s="65" t="str">
        <f ca="1" t="shared" si="5"/>
        <v>2023 - MONTH 03</v>
      </c>
      <c r="O258" s="83">
        <f ca="1" t="shared" ref="O258:P258" si="270">IFERROR(AVERAGEIF(M:M,M258,$K:$K)," ")</f>
        <v>0.950202702702695</v>
      </c>
      <c r="P258" s="83">
        <f ca="1" t="shared" si="270"/>
        <v>0.950202702702695</v>
      </c>
      <c r="Q258" s="65" t="str">
        <f ca="1">IF(ISBLANK(A258)," ",IF(O258&gt;MASTER!$B$3/100,"SB",IF(O258&gt;MASTER!$B$4/100,"B",IF(O258&gt;MASTER!$B$5/100,"C","K"))))</f>
        <v>SB</v>
      </c>
      <c r="R258" s="65" t="str">
        <f ca="1">IF(ISBLANK(B258)," ",IF(P258&gt;MASTER!$B$3/100,"SB",IF(P258&gt;MASTER!$B$4/100,"B",IF(P258&gt;MASTER!$B$5/100,"C","K"))))</f>
        <v>SB</v>
      </c>
    </row>
    <row r="259" customHeight="1" spans="1:18">
      <c r="A259" s="80">
        <f ca="1">INDIRECT(ADDRESS(2+QUOTIENT(ROW()-2,COUNTA('Form Responses 1'!$1:$1)-4),1,,TRUE,"Form Responses 1"))</f>
        <v>45026.444000162</v>
      </c>
      <c r="B259" s="65" t="str">
        <f ca="1">INDIRECT(ADDRESS(2+QUOTIENT(ROW()-2,COUNTA('Form Responses 1'!$1:$1)-4),2,,TRUE,"Form Responses 1"))</f>
        <v>bobdaulay@gmail.com</v>
      </c>
      <c r="C259" s="65" t="str">
        <f ca="1">INDIRECT(ADDRESS(2+QUOTIENT(ROW()-2,COUNTA('Form Responses 1'!$1:$1)-4),3,,TRUE,"Form Responses 1"))</f>
        <v>Bobby Wijaya Daulay</v>
      </c>
      <c r="D259" s="81">
        <f ca="1">INDIRECT(ADDRESS(2+QUOTIENT(ROW()-2,COUNTA('Form Responses 1'!$1:$1)-4),4,,TRUE,"Form Responses 1"))</f>
        <v>45016</v>
      </c>
      <c r="E259" s="82">
        <f ca="1" t="shared" si="0"/>
        <v>5</v>
      </c>
      <c r="F259" s="65" t="str">
        <f ca="1">IF(ISBLANK(A259)," ",INDIRECT(ADDRESS(1,5+MOD(ROW()-2,COUNTA('Form Responses 1'!$1:$1)-4),,TRUE,"Form Responses 1")))</f>
        <v>Lantai 21 [Ruang Rapat 1-2-3]</v>
      </c>
      <c r="G259" s="65" t="str">
        <f ca="1">IF(ISBLANK(A259)," ",INDIRECT(ADDRESS(MATCH(A259,'Form Responses 1'!A:A,0),5+MOD(ROW()-2,COUNTA('Form Responses 1'!$1:$1)-4),,TRUE,"Form Responses 1")))</f>
        <v>BAIK</v>
      </c>
      <c r="H259" s="83" t="str">
        <f ca="1" t="shared" si="1"/>
        <v>Lantai 21</v>
      </c>
      <c r="I259" s="83" t="str">
        <f ca="1" t="shared" ref="I259:I322" si="271">MID(F259,FIND("[",F259)+1,LEN(F259)-FIND("[",F259)-1)</f>
        <v>Ruang Rapat 1-2-3</v>
      </c>
      <c r="J259" s="83" t="str">
        <f ca="1" t="shared" si="2"/>
        <v>CLEANING SERVICE</v>
      </c>
      <c r="K259" s="83">
        <f ca="1" t="array" ref="K259">IFERROR(INDEX(MASTER!B:B,MATCH(G259,MASTER!A:A,0))/100," ")</f>
        <v>0.95</v>
      </c>
      <c r="L259" s="65">
        <f ca="1" t="shared" si="3"/>
        <v>13</v>
      </c>
      <c r="M259" s="65" t="str">
        <f ca="1" t="shared" si="4"/>
        <v>2023 - WEEK 13</v>
      </c>
      <c r="N259" s="65" t="str">
        <f ca="1" t="shared" si="5"/>
        <v>2023 - MONTH 03</v>
      </c>
      <c r="O259" s="83">
        <f ca="1" t="shared" ref="O259:P259" si="272">IFERROR(AVERAGEIF(M:M,M259,$K:$K)," ")</f>
        <v>0.950202702702695</v>
      </c>
      <c r="P259" s="83">
        <f ca="1" t="shared" si="272"/>
        <v>0.950202702702695</v>
      </c>
      <c r="Q259" s="65" t="str">
        <f ca="1">IF(ISBLANK(A259)," ",IF(O259&gt;MASTER!$B$3/100,"SB",IF(O259&gt;MASTER!$B$4/100,"B",IF(O259&gt;MASTER!$B$5/100,"C","K"))))</f>
        <v>SB</v>
      </c>
      <c r="R259" s="65" t="str">
        <f ca="1">IF(ISBLANK(B259)," ",IF(P259&gt;MASTER!$B$3/100,"SB",IF(P259&gt;MASTER!$B$4/100,"B",IF(P259&gt;MASTER!$B$5/100,"C","K"))))</f>
        <v>SB</v>
      </c>
    </row>
    <row r="260" customHeight="1" spans="1:18">
      <c r="A260" s="80">
        <f ca="1">INDIRECT(ADDRESS(2+QUOTIENT(ROW()-2,COUNTA('Form Responses 1'!$1:$1)-4),1,,TRUE,"Form Responses 1"))</f>
        <v>45026.444000162</v>
      </c>
      <c r="B260" s="65" t="str">
        <f ca="1">INDIRECT(ADDRESS(2+QUOTIENT(ROW()-2,COUNTA('Form Responses 1'!$1:$1)-4),2,,TRUE,"Form Responses 1"))</f>
        <v>bobdaulay@gmail.com</v>
      </c>
      <c r="C260" s="65" t="str">
        <f ca="1">INDIRECT(ADDRESS(2+QUOTIENT(ROW()-2,COUNTA('Form Responses 1'!$1:$1)-4),3,,TRUE,"Form Responses 1"))</f>
        <v>Bobby Wijaya Daulay</v>
      </c>
      <c r="D260" s="81">
        <f ca="1">INDIRECT(ADDRESS(2+QUOTIENT(ROW()-2,COUNTA('Form Responses 1'!$1:$1)-4),4,,TRUE,"Form Responses 1"))</f>
        <v>45016</v>
      </c>
      <c r="E260" s="82">
        <f ca="1" t="shared" si="0"/>
        <v>5</v>
      </c>
      <c r="F260" s="65" t="str">
        <f ca="1">IF(ISBLANK(A260)," ",INDIRECT(ADDRESS(1,5+MOD(ROW()-2,COUNTA('Form Responses 1'!$1:$1)-4),,TRUE,"Form Responses 1")))</f>
        <v>Lantai 21 [Ruang Kerja]</v>
      </c>
      <c r="G260" s="65" t="str">
        <f ca="1">IF(ISBLANK(A260)," ",INDIRECT(ADDRESS(MATCH(A260,'Form Responses 1'!A:A,0),5+MOD(ROW()-2,COUNTA('Form Responses 1'!$1:$1)-4),,TRUE,"Form Responses 1")))</f>
        <v>BAIK</v>
      </c>
      <c r="H260" s="83" t="str">
        <f ca="1" t="shared" si="1"/>
        <v>Lantai 21</v>
      </c>
      <c r="I260" s="83" t="str">
        <f ca="1" t="shared" si="271"/>
        <v>Ruang Kerja</v>
      </c>
      <c r="J260" s="83" t="str">
        <f ca="1" t="shared" si="2"/>
        <v>CLEANING SERVICE</v>
      </c>
      <c r="K260" s="83">
        <f ca="1" t="array" ref="K260">IFERROR(INDEX(MASTER!B:B,MATCH(G260,MASTER!A:A,0))/100," ")</f>
        <v>0.95</v>
      </c>
      <c r="L260" s="65">
        <f ca="1" t="shared" si="3"/>
        <v>13</v>
      </c>
      <c r="M260" s="65" t="str">
        <f ca="1" t="shared" si="4"/>
        <v>2023 - WEEK 13</v>
      </c>
      <c r="N260" s="65" t="str">
        <f ca="1" t="shared" si="5"/>
        <v>2023 - MONTH 03</v>
      </c>
      <c r="O260" s="83">
        <f ca="1" t="shared" ref="O260:P260" si="273">IFERROR(AVERAGEIF(M:M,M260,$K:$K)," ")</f>
        <v>0.950202702702695</v>
      </c>
      <c r="P260" s="83">
        <f ca="1" t="shared" si="273"/>
        <v>0.950202702702695</v>
      </c>
      <c r="Q260" s="65" t="str">
        <f ca="1">IF(ISBLANK(A260)," ",IF(O260&gt;MASTER!$B$3/100,"SB",IF(O260&gt;MASTER!$B$4/100,"B",IF(O260&gt;MASTER!$B$5/100,"C","K"))))</f>
        <v>SB</v>
      </c>
      <c r="R260" s="65" t="str">
        <f ca="1">IF(ISBLANK(B260)," ",IF(P260&gt;MASTER!$B$3/100,"SB",IF(P260&gt;MASTER!$B$4/100,"B",IF(P260&gt;MASTER!$B$5/100,"C","K"))))</f>
        <v>SB</v>
      </c>
    </row>
    <row r="261" customHeight="1" spans="1:18">
      <c r="A261" s="80">
        <f ca="1">INDIRECT(ADDRESS(2+QUOTIENT(ROW()-2,COUNTA('Form Responses 1'!$1:$1)-4),1,,TRUE,"Form Responses 1"))</f>
        <v>45026.444000162</v>
      </c>
      <c r="B261" s="65" t="str">
        <f ca="1">INDIRECT(ADDRESS(2+QUOTIENT(ROW()-2,COUNTA('Form Responses 1'!$1:$1)-4),2,,TRUE,"Form Responses 1"))</f>
        <v>bobdaulay@gmail.com</v>
      </c>
      <c r="C261" s="65" t="str">
        <f ca="1">INDIRECT(ADDRESS(2+QUOTIENT(ROW()-2,COUNTA('Form Responses 1'!$1:$1)-4),3,,TRUE,"Form Responses 1"))</f>
        <v>Bobby Wijaya Daulay</v>
      </c>
      <c r="D261" s="81">
        <f ca="1">INDIRECT(ADDRESS(2+QUOTIENT(ROW()-2,COUNTA('Form Responses 1'!$1:$1)-4),4,,TRUE,"Form Responses 1"))</f>
        <v>45016</v>
      </c>
      <c r="E261" s="82">
        <f ca="1" t="shared" si="0"/>
        <v>5</v>
      </c>
      <c r="F261" s="65" t="str">
        <f ca="1">IF(ISBLANK(A261)," ",INDIRECT(ADDRESS(1,5+MOD(ROW()-2,COUNTA('Form Responses 1'!$1:$1)-4),,TRUE,"Form Responses 1")))</f>
        <v>Lantai 21 [Koridor]</v>
      </c>
      <c r="G261" s="65" t="str">
        <f ca="1">IF(ISBLANK(A261)," ",INDIRECT(ADDRESS(MATCH(A261,'Form Responses 1'!A:A,0),5+MOD(ROW()-2,COUNTA('Form Responses 1'!$1:$1)-4),,TRUE,"Form Responses 1")))</f>
        <v>BAIK</v>
      </c>
      <c r="H261" s="83" t="str">
        <f ca="1" t="shared" si="1"/>
        <v>Lantai 21</v>
      </c>
      <c r="I261" s="83" t="str">
        <f ca="1" t="shared" si="271"/>
        <v>Koridor</v>
      </c>
      <c r="J261" s="83" t="str">
        <f ca="1" t="shared" si="2"/>
        <v>CLEANING SERVICE</v>
      </c>
      <c r="K261" s="83">
        <f ca="1" t="array" ref="K261">IFERROR(INDEX(MASTER!B:B,MATCH(G261,MASTER!A:A,0))/100," ")</f>
        <v>0.95</v>
      </c>
      <c r="L261" s="65">
        <f ca="1" t="shared" si="3"/>
        <v>13</v>
      </c>
      <c r="M261" s="65" t="str">
        <f ca="1" t="shared" si="4"/>
        <v>2023 - WEEK 13</v>
      </c>
      <c r="N261" s="65" t="str">
        <f ca="1" t="shared" si="5"/>
        <v>2023 - MONTH 03</v>
      </c>
      <c r="O261" s="83">
        <f ca="1" t="shared" ref="O261:P261" si="274">IFERROR(AVERAGEIF(M:M,M261,$K:$K)," ")</f>
        <v>0.950202702702695</v>
      </c>
      <c r="P261" s="83">
        <f ca="1" t="shared" si="274"/>
        <v>0.950202702702695</v>
      </c>
      <c r="Q261" s="65" t="str">
        <f ca="1">IF(ISBLANK(A261)," ",IF(O261&gt;MASTER!$B$3/100,"SB",IF(O261&gt;MASTER!$B$4/100,"B",IF(O261&gt;MASTER!$B$5/100,"C","K"))))</f>
        <v>SB</v>
      </c>
      <c r="R261" s="65" t="str">
        <f ca="1">IF(ISBLANK(B261)," ",IF(P261&gt;MASTER!$B$3/100,"SB",IF(P261&gt;MASTER!$B$4/100,"B",IF(P261&gt;MASTER!$B$5/100,"C","K"))))</f>
        <v>SB</v>
      </c>
    </row>
    <row r="262" customHeight="1" spans="1:18">
      <c r="A262" s="80">
        <f ca="1">INDIRECT(ADDRESS(2+QUOTIENT(ROW()-2,COUNTA('Form Responses 1'!$1:$1)-4),1,,TRUE,"Form Responses 1"))</f>
        <v>45026.444000162</v>
      </c>
      <c r="B262" s="65" t="str">
        <f ca="1">INDIRECT(ADDRESS(2+QUOTIENT(ROW()-2,COUNTA('Form Responses 1'!$1:$1)-4),2,,TRUE,"Form Responses 1"))</f>
        <v>bobdaulay@gmail.com</v>
      </c>
      <c r="C262" s="65" t="str">
        <f ca="1">INDIRECT(ADDRESS(2+QUOTIENT(ROW()-2,COUNTA('Form Responses 1'!$1:$1)-4),3,,TRUE,"Form Responses 1"))</f>
        <v>Bobby Wijaya Daulay</v>
      </c>
      <c r="D262" s="81">
        <f ca="1">INDIRECT(ADDRESS(2+QUOTIENT(ROW()-2,COUNTA('Form Responses 1'!$1:$1)-4),4,,TRUE,"Form Responses 1"))</f>
        <v>45016</v>
      </c>
      <c r="E262" s="82">
        <f ca="1" t="shared" si="0"/>
        <v>5</v>
      </c>
      <c r="F262" s="65" t="str">
        <f ca="1">IF(ISBLANK(A262)," ",INDIRECT(ADDRESS(1,5+MOD(ROW()-2,COUNTA('Form Responses 1'!$1:$1)-4),,TRUE,"Form Responses 1")))</f>
        <v>Lantai 21 [Toilet Pria / Wanita]</v>
      </c>
      <c r="G262" s="65" t="str">
        <f ca="1">IF(ISBLANK(A262)," ",INDIRECT(ADDRESS(MATCH(A262,'Form Responses 1'!A:A,0),5+MOD(ROW()-2,COUNTA('Form Responses 1'!$1:$1)-4),,TRUE,"Form Responses 1")))</f>
        <v>BAIK</v>
      </c>
      <c r="H262" s="83" t="str">
        <f ca="1" t="shared" si="1"/>
        <v>Lantai 21</v>
      </c>
      <c r="I262" s="83" t="str">
        <f ca="1" t="shared" si="271"/>
        <v>Toilet Pria / Wanita</v>
      </c>
      <c r="J262" s="83" t="str">
        <f ca="1" t="shared" si="2"/>
        <v>CLEANING SERVICE</v>
      </c>
      <c r="K262" s="83">
        <f ca="1" t="array" ref="K262">IFERROR(INDEX(MASTER!B:B,MATCH(G262,MASTER!A:A,0))/100," ")</f>
        <v>0.95</v>
      </c>
      <c r="L262" s="65">
        <f ca="1" t="shared" si="3"/>
        <v>13</v>
      </c>
      <c r="M262" s="65" t="str">
        <f ca="1" t="shared" si="4"/>
        <v>2023 - WEEK 13</v>
      </c>
      <c r="N262" s="65" t="str">
        <f ca="1" t="shared" si="5"/>
        <v>2023 - MONTH 03</v>
      </c>
      <c r="O262" s="83">
        <f ca="1" t="shared" ref="O262:P262" si="275">IFERROR(AVERAGEIF(M:M,M262,$K:$K)," ")</f>
        <v>0.950202702702695</v>
      </c>
      <c r="P262" s="83">
        <f ca="1" t="shared" si="275"/>
        <v>0.950202702702695</v>
      </c>
      <c r="Q262" s="65" t="str">
        <f ca="1">IF(ISBLANK(A262)," ",IF(O262&gt;MASTER!$B$3/100,"SB",IF(O262&gt;MASTER!$B$4/100,"B",IF(O262&gt;MASTER!$B$5/100,"C","K"))))</f>
        <v>SB</v>
      </c>
      <c r="R262" s="65" t="str">
        <f ca="1">IF(ISBLANK(B262)," ",IF(P262&gt;MASTER!$B$3/100,"SB",IF(P262&gt;MASTER!$B$4/100,"B",IF(P262&gt;MASTER!$B$5/100,"C","K"))))</f>
        <v>SB</v>
      </c>
    </row>
    <row r="263" customHeight="1" spans="1:18">
      <c r="A263" s="80">
        <f ca="1">INDIRECT(ADDRESS(2+QUOTIENT(ROW()-2,COUNTA('Form Responses 1'!$1:$1)-4),1,,TRUE,"Form Responses 1"))</f>
        <v>45026.444000162</v>
      </c>
      <c r="B263" s="65" t="str">
        <f ca="1">INDIRECT(ADDRESS(2+QUOTIENT(ROW()-2,COUNTA('Form Responses 1'!$1:$1)-4),2,,TRUE,"Form Responses 1"))</f>
        <v>bobdaulay@gmail.com</v>
      </c>
      <c r="C263" s="65" t="str">
        <f ca="1">INDIRECT(ADDRESS(2+QUOTIENT(ROW()-2,COUNTA('Form Responses 1'!$1:$1)-4),3,,TRUE,"Form Responses 1"))</f>
        <v>Bobby Wijaya Daulay</v>
      </c>
      <c r="D263" s="81">
        <f ca="1">INDIRECT(ADDRESS(2+QUOTIENT(ROW()-2,COUNTA('Form Responses 1'!$1:$1)-4),4,,TRUE,"Form Responses 1"))</f>
        <v>45016</v>
      </c>
      <c r="E263" s="82">
        <f ca="1" t="shared" si="0"/>
        <v>5</v>
      </c>
      <c r="F263" s="65" t="str">
        <f ca="1">IF(ISBLANK(A263)," ",INDIRECT(ADDRESS(1,5+MOD(ROW()-2,COUNTA('Form Responses 1'!$1:$1)-4),,TRUE,"Form Responses 1")))</f>
        <v>Lantai 20 [Tangga Exit Barat]</v>
      </c>
      <c r="G263" s="65" t="str">
        <f ca="1">IF(ISBLANK(A263)," ",INDIRECT(ADDRESS(MATCH(A263,'Form Responses 1'!A:A,0),5+MOD(ROW()-2,COUNTA('Form Responses 1'!$1:$1)-4),,TRUE,"Form Responses 1")))</f>
        <v>BAIK</v>
      </c>
      <c r="H263" s="83" t="str">
        <f ca="1" t="shared" si="1"/>
        <v>Lantai 20</v>
      </c>
      <c r="I263" s="83" t="str">
        <f ca="1" t="shared" si="271"/>
        <v>Tangga Exit Barat</v>
      </c>
      <c r="J263" s="83" t="str">
        <f ca="1" t="shared" si="2"/>
        <v>CLEANING SERVICE</v>
      </c>
      <c r="K263" s="83">
        <f ca="1" t="array" ref="K263">IFERROR(INDEX(MASTER!B:B,MATCH(G263,MASTER!A:A,0))/100," ")</f>
        <v>0.95</v>
      </c>
      <c r="L263" s="65">
        <f ca="1" t="shared" si="3"/>
        <v>13</v>
      </c>
      <c r="M263" s="65" t="str">
        <f ca="1" t="shared" si="4"/>
        <v>2023 - WEEK 13</v>
      </c>
      <c r="N263" s="65" t="str">
        <f ca="1" t="shared" si="5"/>
        <v>2023 - MONTH 03</v>
      </c>
      <c r="O263" s="83">
        <f ca="1" t="shared" ref="O263:P263" si="276">IFERROR(AVERAGEIF(M:M,M263,$K:$K)," ")</f>
        <v>0.950202702702695</v>
      </c>
      <c r="P263" s="83">
        <f ca="1" t="shared" si="276"/>
        <v>0.950202702702695</v>
      </c>
      <c r="Q263" s="65" t="str">
        <f ca="1">IF(ISBLANK(A263)," ",IF(O263&gt;MASTER!$B$3/100,"SB",IF(O263&gt;MASTER!$B$4/100,"B",IF(O263&gt;MASTER!$B$5/100,"C","K"))))</f>
        <v>SB</v>
      </c>
      <c r="R263" s="65" t="str">
        <f ca="1">IF(ISBLANK(B263)," ",IF(P263&gt;MASTER!$B$3/100,"SB",IF(P263&gt;MASTER!$B$4/100,"B",IF(P263&gt;MASTER!$B$5/100,"C","K"))))</f>
        <v>SB</v>
      </c>
    </row>
    <row r="264" customHeight="1" spans="1:18">
      <c r="A264" s="80">
        <f ca="1">INDIRECT(ADDRESS(2+QUOTIENT(ROW()-2,COUNTA('Form Responses 1'!$1:$1)-4),1,,TRUE,"Form Responses 1"))</f>
        <v>45026.444000162</v>
      </c>
      <c r="B264" s="65" t="str">
        <f ca="1">INDIRECT(ADDRESS(2+QUOTIENT(ROW()-2,COUNTA('Form Responses 1'!$1:$1)-4),2,,TRUE,"Form Responses 1"))</f>
        <v>bobdaulay@gmail.com</v>
      </c>
      <c r="C264" s="65" t="str">
        <f ca="1">INDIRECT(ADDRESS(2+QUOTIENT(ROW()-2,COUNTA('Form Responses 1'!$1:$1)-4),3,,TRUE,"Form Responses 1"))</f>
        <v>Bobby Wijaya Daulay</v>
      </c>
      <c r="D264" s="81">
        <f ca="1">INDIRECT(ADDRESS(2+QUOTIENT(ROW()-2,COUNTA('Form Responses 1'!$1:$1)-4),4,,TRUE,"Form Responses 1"))</f>
        <v>45016</v>
      </c>
      <c r="E264" s="82">
        <f ca="1" t="shared" si="0"/>
        <v>5</v>
      </c>
      <c r="F264" s="65" t="str">
        <f ca="1">IF(ISBLANK(A264)," ",INDIRECT(ADDRESS(1,5+MOD(ROW()-2,COUNTA('Form Responses 1'!$1:$1)-4),,TRUE,"Form Responses 1")))</f>
        <v>Lantai 20 [ &amp; Timur]</v>
      </c>
      <c r="G264" s="65" t="str">
        <f ca="1">IF(ISBLANK(A264)," ",INDIRECT(ADDRESS(MATCH(A264,'Form Responses 1'!A:A,0),5+MOD(ROW()-2,COUNTA('Form Responses 1'!$1:$1)-4),,TRUE,"Form Responses 1")))</f>
        <v>BAIK</v>
      </c>
      <c r="H264" s="83" t="str">
        <f ca="1" t="shared" si="1"/>
        <v>Lantai 20</v>
      </c>
      <c r="I264" s="83" t="str">
        <f ca="1" t="shared" si="271"/>
        <v> &amp; Timur</v>
      </c>
      <c r="J264" s="83" t="str">
        <f ca="1" t="shared" si="2"/>
        <v>CLEANING SERVICE</v>
      </c>
      <c r="K264" s="83">
        <f ca="1" t="array" ref="K264">IFERROR(INDEX(MASTER!B:B,MATCH(G264,MASTER!A:A,0))/100," ")</f>
        <v>0.95</v>
      </c>
      <c r="L264" s="65">
        <f ca="1" t="shared" si="3"/>
        <v>13</v>
      </c>
      <c r="M264" s="65" t="str">
        <f ca="1" t="shared" si="4"/>
        <v>2023 - WEEK 13</v>
      </c>
      <c r="N264" s="65" t="str">
        <f ca="1" t="shared" si="5"/>
        <v>2023 - MONTH 03</v>
      </c>
      <c r="O264" s="83">
        <f ca="1" t="shared" ref="O264:P264" si="277">IFERROR(AVERAGEIF(M:M,M264,$K:$K)," ")</f>
        <v>0.950202702702695</v>
      </c>
      <c r="P264" s="83">
        <f ca="1" t="shared" si="277"/>
        <v>0.950202702702695</v>
      </c>
      <c r="Q264" s="65" t="str">
        <f ca="1">IF(ISBLANK(A264)," ",IF(O264&gt;MASTER!$B$3/100,"SB",IF(O264&gt;MASTER!$B$4/100,"B",IF(O264&gt;MASTER!$B$5/100,"C","K"))))</f>
        <v>SB</v>
      </c>
      <c r="R264" s="65" t="str">
        <f ca="1">IF(ISBLANK(B264)," ",IF(P264&gt;MASTER!$B$3/100,"SB",IF(P264&gt;MASTER!$B$4/100,"B",IF(P264&gt;MASTER!$B$5/100,"C","K"))))</f>
        <v>SB</v>
      </c>
    </row>
    <row r="265" customHeight="1" spans="1:18">
      <c r="A265" s="80">
        <f ca="1">INDIRECT(ADDRESS(2+QUOTIENT(ROW()-2,COUNTA('Form Responses 1'!$1:$1)-4),1,,TRUE,"Form Responses 1"))</f>
        <v>45026.444000162</v>
      </c>
      <c r="B265" s="65" t="str">
        <f ca="1">INDIRECT(ADDRESS(2+QUOTIENT(ROW()-2,COUNTA('Form Responses 1'!$1:$1)-4),2,,TRUE,"Form Responses 1"))</f>
        <v>bobdaulay@gmail.com</v>
      </c>
      <c r="C265" s="65" t="str">
        <f ca="1">INDIRECT(ADDRESS(2+QUOTIENT(ROW()-2,COUNTA('Form Responses 1'!$1:$1)-4),3,,TRUE,"Form Responses 1"))</f>
        <v>Bobby Wijaya Daulay</v>
      </c>
      <c r="D265" s="81">
        <f ca="1">INDIRECT(ADDRESS(2+QUOTIENT(ROW()-2,COUNTA('Form Responses 1'!$1:$1)-4),4,,TRUE,"Form Responses 1"))</f>
        <v>45016</v>
      </c>
      <c r="E265" s="82">
        <f ca="1" t="shared" si="0"/>
        <v>5</v>
      </c>
      <c r="F265" s="65" t="str">
        <f ca="1">IF(ISBLANK(A265)," ",INDIRECT(ADDRESS(1,5+MOD(ROW()-2,COUNTA('Form Responses 1'!$1:$1)-4),,TRUE,"Form Responses 1")))</f>
        <v>Lantai 20 [Mushola]</v>
      </c>
      <c r="G265" s="65" t="str">
        <f ca="1">IF(ISBLANK(A265)," ",INDIRECT(ADDRESS(MATCH(A265,'Form Responses 1'!A:A,0),5+MOD(ROW()-2,COUNTA('Form Responses 1'!$1:$1)-4),,TRUE,"Form Responses 1")))</f>
        <v>BAIK</v>
      </c>
      <c r="H265" s="83" t="str">
        <f ca="1" t="shared" si="1"/>
        <v>Lantai 20</v>
      </c>
      <c r="I265" s="83" t="str">
        <f ca="1" t="shared" si="271"/>
        <v>Mushola</v>
      </c>
      <c r="J265" s="83" t="str">
        <f ca="1" t="shared" si="2"/>
        <v>CLEANING SERVICE</v>
      </c>
      <c r="K265" s="83">
        <f ca="1" t="array" ref="K265">IFERROR(INDEX(MASTER!B:B,MATCH(G265,MASTER!A:A,0))/100," ")</f>
        <v>0.95</v>
      </c>
      <c r="L265" s="65">
        <f ca="1" t="shared" si="3"/>
        <v>13</v>
      </c>
      <c r="M265" s="65" t="str">
        <f ca="1" t="shared" si="4"/>
        <v>2023 - WEEK 13</v>
      </c>
      <c r="N265" s="65" t="str">
        <f ca="1" t="shared" si="5"/>
        <v>2023 - MONTH 03</v>
      </c>
      <c r="O265" s="83">
        <f ca="1" t="shared" ref="O265:P265" si="278">IFERROR(AVERAGEIF(M:M,M265,$K:$K)," ")</f>
        <v>0.950202702702695</v>
      </c>
      <c r="P265" s="83">
        <f ca="1" t="shared" si="278"/>
        <v>0.950202702702695</v>
      </c>
      <c r="Q265" s="65" t="str">
        <f ca="1">IF(ISBLANK(A265)," ",IF(O265&gt;MASTER!$B$3/100,"SB",IF(O265&gt;MASTER!$B$4/100,"B",IF(O265&gt;MASTER!$B$5/100,"C","K"))))</f>
        <v>SB</v>
      </c>
      <c r="R265" s="65" t="str">
        <f ca="1">IF(ISBLANK(B265)," ",IF(P265&gt;MASTER!$B$3/100,"SB",IF(P265&gt;MASTER!$B$4/100,"B",IF(P265&gt;MASTER!$B$5/100,"C","K"))))</f>
        <v>SB</v>
      </c>
    </row>
    <row r="266" customHeight="1" spans="1:18">
      <c r="A266" s="80">
        <f ca="1">INDIRECT(ADDRESS(2+QUOTIENT(ROW()-2,COUNTA('Form Responses 1'!$1:$1)-4),1,,TRUE,"Form Responses 1"))</f>
        <v>45026.444000162</v>
      </c>
      <c r="B266" s="65" t="str">
        <f ca="1">INDIRECT(ADDRESS(2+QUOTIENT(ROW()-2,COUNTA('Form Responses 1'!$1:$1)-4),2,,TRUE,"Form Responses 1"))</f>
        <v>bobdaulay@gmail.com</v>
      </c>
      <c r="C266" s="65" t="str">
        <f ca="1">INDIRECT(ADDRESS(2+QUOTIENT(ROW()-2,COUNTA('Form Responses 1'!$1:$1)-4),3,,TRUE,"Form Responses 1"))</f>
        <v>Bobby Wijaya Daulay</v>
      </c>
      <c r="D266" s="81">
        <f ca="1">INDIRECT(ADDRESS(2+QUOTIENT(ROW()-2,COUNTA('Form Responses 1'!$1:$1)-4),4,,TRUE,"Form Responses 1"))</f>
        <v>45016</v>
      </c>
      <c r="E266" s="82">
        <f ca="1" t="shared" si="0"/>
        <v>5</v>
      </c>
      <c r="F266" s="65" t="str">
        <f ca="1">IF(ISBLANK(A266)," ",INDIRECT(ADDRESS(1,5+MOD(ROW()-2,COUNTA('Form Responses 1'!$1:$1)-4),,TRUE,"Form Responses 1")))</f>
        <v>Lantai 20 [Pantry]</v>
      </c>
      <c r="G266" s="65" t="str">
        <f ca="1">IF(ISBLANK(A266)," ",INDIRECT(ADDRESS(MATCH(A266,'Form Responses 1'!A:A,0),5+MOD(ROW()-2,COUNTA('Form Responses 1'!$1:$1)-4),,TRUE,"Form Responses 1")))</f>
        <v>BAIK</v>
      </c>
      <c r="H266" s="83" t="str">
        <f ca="1" t="shared" si="1"/>
        <v>Lantai 20</v>
      </c>
      <c r="I266" s="83" t="str">
        <f ca="1" t="shared" si="271"/>
        <v>Pantry</v>
      </c>
      <c r="J266" s="83" t="str">
        <f ca="1" t="shared" si="2"/>
        <v>CLEANING SERVICE</v>
      </c>
      <c r="K266" s="83">
        <f ca="1" t="array" ref="K266">IFERROR(INDEX(MASTER!B:B,MATCH(G266,MASTER!A:A,0))/100," ")</f>
        <v>0.95</v>
      </c>
      <c r="L266" s="65">
        <f ca="1" t="shared" si="3"/>
        <v>13</v>
      </c>
      <c r="M266" s="65" t="str">
        <f ca="1" t="shared" si="4"/>
        <v>2023 - WEEK 13</v>
      </c>
      <c r="N266" s="65" t="str">
        <f ca="1" t="shared" si="5"/>
        <v>2023 - MONTH 03</v>
      </c>
      <c r="O266" s="83">
        <f ca="1" t="shared" ref="O266:P266" si="279">IFERROR(AVERAGEIF(M:M,M266,$K:$K)," ")</f>
        <v>0.950202702702695</v>
      </c>
      <c r="P266" s="83">
        <f ca="1" t="shared" si="279"/>
        <v>0.950202702702695</v>
      </c>
      <c r="Q266" s="65" t="str">
        <f ca="1">IF(ISBLANK(A266)," ",IF(O266&gt;MASTER!$B$3/100,"SB",IF(O266&gt;MASTER!$B$4/100,"B",IF(O266&gt;MASTER!$B$5/100,"C","K"))))</f>
        <v>SB</v>
      </c>
      <c r="R266" s="65" t="str">
        <f ca="1">IF(ISBLANK(B266)," ",IF(P266&gt;MASTER!$B$3/100,"SB",IF(P266&gt;MASTER!$B$4/100,"B",IF(P266&gt;MASTER!$B$5/100,"C","K"))))</f>
        <v>SB</v>
      </c>
    </row>
    <row r="267" customHeight="1" spans="1:18">
      <c r="A267" s="80">
        <f ca="1">INDIRECT(ADDRESS(2+QUOTIENT(ROW()-2,COUNTA('Form Responses 1'!$1:$1)-4),1,,TRUE,"Form Responses 1"))</f>
        <v>45026.444000162</v>
      </c>
      <c r="B267" s="65" t="str">
        <f ca="1">INDIRECT(ADDRESS(2+QUOTIENT(ROW()-2,COUNTA('Form Responses 1'!$1:$1)-4),2,,TRUE,"Form Responses 1"))</f>
        <v>bobdaulay@gmail.com</v>
      </c>
      <c r="C267" s="65" t="str">
        <f ca="1">INDIRECT(ADDRESS(2+QUOTIENT(ROW()-2,COUNTA('Form Responses 1'!$1:$1)-4),3,,TRUE,"Form Responses 1"))</f>
        <v>Bobby Wijaya Daulay</v>
      </c>
      <c r="D267" s="81">
        <f ca="1">INDIRECT(ADDRESS(2+QUOTIENT(ROW()-2,COUNTA('Form Responses 1'!$1:$1)-4),4,,TRUE,"Form Responses 1"))</f>
        <v>45016</v>
      </c>
      <c r="E267" s="82">
        <f ca="1" t="shared" si="0"/>
        <v>5</v>
      </c>
      <c r="F267" s="65" t="str">
        <f ca="1">IF(ISBLANK(A267)," ",INDIRECT(ADDRESS(1,5+MOD(ROW()-2,COUNTA('Form Responses 1'!$1:$1)-4),,TRUE,"Form Responses 1")))</f>
        <v>Lantai 20 [Ruang Rapat 1-2-3]</v>
      </c>
      <c r="G267" s="65" t="str">
        <f ca="1">IF(ISBLANK(A267)," ",INDIRECT(ADDRESS(MATCH(A267,'Form Responses 1'!A:A,0),5+MOD(ROW()-2,COUNTA('Form Responses 1'!$1:$1)-4),,TRUE,"Form Responses 1")))</f>
        <v>BAIK</v>
      </c>
      <c r="H267" s="83" t="str">
        <f ca="1" t="shared" si="1"/>
        <v>Lantai 20</v>
      </c>
      <c r="I267" s="83" t="str">
        <f ca="1" t="shared" si="271"/>
        <v>Ruang Rapat 1-2-3</v>
      </c>
      <c r="J267" s="83" t="str">
        <f ca="1" t="shared" si="2"/>
        <v>CLEANING SERVICE</v>
      </c>
      <c r="K267" s="83">
        <f ca="1" t="array" ref="K267">IFERROR(INDEX(MASTER!B:B,MATCH(G267,MASTER!A:A,0))/100," ")</f>
        <v>0.95</v>
      </c>
      <c r="L267" s="65">
        <f ca="1" t="shared" si="3"/>
        <v>13</v>
      </c>
      <c r="M267" s="65" t="str">
        <f ca="1" t="shared" si="4"/>
        <v>2023 - WEEK 13</v>
      </c>
      <c r="N267" s="65" t="str">
        <f ca="1" t="shared" si="5"/>
        <v>2023 - MONTH 03</v>
      </c>
      <c r="O267" s="83">
        <f ca="1" t="shared" ref="O267:P267" si="280">IFERROR(AVERAGEIF(M:M,M267,$K:$K)," ")</f>
        <v>0.950202702702695</v>
      </c>
      <c r="P267" s="83">
        <f ca="1" t="shared" si="280"/>
        <v>0.950202702702695</v>
      </c>
      <c r="Q267" s="65" t="str">
        <f ca="1">IF(ISBLANK(A267)," ",IF(O267&gt;MASTER!$B$3/100,"SB",IF(O267&gt;MASTER!$B$4/100,"B",IF(O267&gt;MASTER!$B$5/100,"C","K"))))</f>
        <v>SB</v>
      </c>
      <c r="R267" s="65" t="str">
        <f ca="1">IF(ISBLANK(B267)," ",IF(P267&gt;MASTER!$B$3/100,"SB",IF(P267&gt;MASTER!$B$4/100,"B",IF(P267&gt;MASTER!$B$5/100,"C","K"))))</f>
        <v>SB</v>
      </c>
    </row>
    <row r="268" customHeight="1" spans="1:18">
      <c r="A268" s="80">
        <f ca="1">INDIRECT(ADDRESS(2+QUOTIENT(ROW()-2,COUNTA('Form Responses 1'!$1:$1)-4),1,,TRUE,"Form Responses 1"))</f>
        <v>45026.444000162</v>
      </c>
      <c r="B268" s="65" t="str">
        <f ca="1">INDIRECT(ADDRESS(2+QUOTIENT(ROW()-2,COUNTA('Form Responses 1'!$1:$1)-4),2,,TRUE,"Form Responses 1"))</f>
        <v>bobdaulay@gmail.com</v>
      </c>
      <c r="C268" s="65" t="str">
        <f ca="1">INDIRECT(ADDRESS(2+QUOTIENT(ROW()-2,COUNTA('Form Responses 1'!$1:$1)-4),3,,TRUE,"Form Responses 1"))</f>
        <v>Bobby Wijaya Daulay</v>
      </c>
      <c r="D268" s="81">
        <f ca="1">INDIRECT(ADDRESS(2+QUOTIENT(ROW()-2,COUNTA('Form Responses 1'!$1:$1)-4),4,,TRUE,"Form Responses 1"))</f>
        <v>45016</v>
      </c>
      <c r="E268" s="82">
        <f ca="1" t="shared" si="0"/>
        <v>5</v>
      </c>
      <c r="F268" s="65" t="str">
        <f ca="1">IF(ISBLANK(A268)," ",INDIRECT(ADDRESS(1,5+MOD(ROW()-2,COUNTA('Form Responses 1'!$1:$1)-4),,TRUE,"Form Responses 1")))</f>
        <v>Lantai 20 [Ruang Kerja]</v>
      </c>
      <c r="G268" s="65" t="str">
        <f ca="1">IF(ISBLANK(A268)," ",INDIRECT(ADDRESS(MATCH(A268,'Form Responses 1'!A:A,0),5+MOD(ROW()-2,COUNTA('Form Responses 1'!$1:$1)-4),,TRUE,"Form Responses 1")))</f>
        <v>BAIK</v>
      </c>
      <c r="H268" s="83" t="str">
        <f ca="1" t="shared" si="1"/>
        <v>Lantai 20</v>
      </c>
      <c r="I268" s="83" t="str">
        <f ca="1" t="shared" si="271"/>
        <v>Ruang Kerja</v>
      </c>
      <c r="J268" s="83" t="str">
        <f ca="1" t="shared" si="2"/>
        <v>CLEANING SERVICE</v>
      </c>
      <c r="K268" s="83">
        <f ca="1" t="array" ref="K268">IFERROR(INDEX(MASTER!B:B,MATCH(G268,MASTER!A:A,0))/100," ")</f>
        <v>0.95</v>
      </c>
      <c r="L268" s="65">
        <f ca="1" t="shared" si="3"/>
        <v>13</v>
      </c>
      <c r="M268" s="65" t="str">
        <f ca="1" t="shared" si="4"/>
        <v>2023 - WEEK 13</v>
      </c>
      <c r="N268" s="65" t="str">
        <f ca="1" t="shared" si="5"/>
        <v>2023 - MONTH 03</v>
      </c>
      <c r="O268" s="83">
        <f ca="1" t="shared" ref="O268:P268" si="281">IFERROR(AVERAGEIF(M:M,M268,$K:$K)," ")</f>
        <v>0.950202702702695</v>
      </c>
      <c r="P268" s="83">
        <f ca="1" t="shared" si="281"/>
        <v>0.950202702702695</v>
      </c>
      <c r="Q268" s="65" t="str">
        <f ca="1">IF(ISBLANK(A268)," ",IF(O268&gt;MASTER!$B$3/100,"SB",IF(O268&gt;MASTER!$B$4/100,"B",IF(O268&gt;MASTER!$B$5/100,"C","K"))))</f>
        <v>SB</v>
      </c>
      <c r="R268" s="65" t="str">
        <f ca="1">IF(ISBLANK(B268)," ",IF(P268&gt;MASTER!$B$3/100,"SB",IF(P268&gt;MASTER!$B$4/100,"B",IF(P268&gt;MASTER!$B$5/100,"C","K"))))</f>
        <v>SB</v>
      </c>
    </row>
    <row r="269" customHeight="1" spans="1:18">
      <c r="A269" s="80">
        <f ca="1">INDIRECT(ADDRESS(2+QUOTIENT(ROW()-2,COUNTA('Form Responses 1'!$1:$1)-4),1,,TRUE,"Form Responses 1"))</f>
        <v>45026.444000162</v>
      </c>
      <c r="B269" s="65" t="str">
        <f ca="1">INDIRECT(ADDRESS(2+QUOTIENT(ROW()-2,COUNTA('Form Responses 1'!$1:$1)-4),2,,TRUE,"Form Responses 1"))</f>
        <v>bobdaulay@gmail.com</v>
      </c>
      <c r="C269" s="65" t="str">
        <f ca="1">INDIRECT(ADDRESS(2+QUOTIENT(ROW()-2,COUNTA('Form Responses 1'!$1:$1)-4),3,,TRUE,"Form Responses 1"))</f>
        <v>Bobby Wijaya Daulay</v>
      </c>
      <c r="D269" s="81">
        <f ca="1">INDIRECT(ADDRESS(2+QUOTIENT(ROW()-2,COUNTA('Form Responses 1'!$1:$1)-4),4,,TRUE,"Form Responses 1"))</f>
        <v>45016</v>
      </c>
      <c r="E269" s="82">
        <f ca="1" t="shared" si="0"/>
        <v>5</v>
      </c>
      <c r="F269" s="65" t="str">
        <f ca="1">IF(ISBLANK(A269)," ",INDIRECT(ADDRESS(1,5+MOD(ROW()-2,COUNTA('Form Responses 1'!$1:$1)-4),,TRUE,"Form Responses 1")))</f>
        <v>Lantai 20 [Koridor]</v>
      </c>
      <c r="G269" s="65" t="str">
        <f ca="1">IF(ISBLANK(A269)," ",INDIRECT(ADDRESS(MATCH(A269,'Form Responses 1'!A:A,0),5+MOD(ROW()-2,COUNTA('Form Responses 1'!$1:$1)-4),,TRUE,"Form Responses 1")))</f>
        <v>BAIK</v>
      </c>
      <c r="H269" s="83" t="str">
        <f ca="1" t="shared" si="1"/>
        <v>Lantai 20</v>
      </c>
      <c r="I269" s="83" t="str">
        <f ca="1" t="shared" si="271"/>
        <v>Koridor</v>
      </c>
      <c r="J269" s="83" t="str">
        <f ca="1" t="shared" si="2"/>
        <v>CLEANING SERVICE</v>
      </c>
      <c r="K269" s="83">
        <f ca="1" t="array" ref="K269">IFERROR(INDEX(MASTER!B:B,MATCH(G269,MASTER!A:A,0))/100," ")</f>
        <v>0.95</v>
      </c>
      <c r="L269" s="65">
        <f ca="1" t="shared" si="3"/>
        <v>13</v>
      </c>
      <c r="M269" s="65" t="str">
        <f ca="1" t="shared" si="4"/>
        <v>2023 - WEEK 13</v>
      </c>
      <c r="N269" s="65" t="str">
        <f ca="1" t="shared" si="5"/>
        <v>2023 - MONTH 03</v>
      </c>
      <c r="O269" s="83">
        <f ca="1" t="shared" ref="O269:P269" si="282">IFERROR(AVERAGEIF(M:M,M269,$K:$K)," ")</f>
        <v>0.950202702702695</v>
      </c>
      <c r="P269" s="83">
        <f ca="1" t="shared" si="282"/>
        <v>0.950202702702695</v>
      </c>
      <c r="Q269" s="65" t="str">
        <f ca="1">IF(ISBLANK(A269)," ",IF(O269&gt;MASTER!$B$3/100,"SB",IF(O269&gt;MASTER!$B$4/100,"B",IF(O269&gt;MASTER!$B$5/100,"C","K"))))</f>
        <v>SB</v>
      </c>
      <c r="R269" s="65" t="str">
        <f ca="1">IF(ISBLANK(B269)," ",IF(P269&gt;MASTER!$B$3/100,"SB",IF(P269&gt;MASTER!$B$4/100,"B",IF(P269&gt;MASTER!$B$5/100,"C","K"))))</f>
        <v>SB</v>
      </c>
    </row>
    <row r="270" customHeight="1" spans="1:18">
      <c r="A270" s="80">
        <f ca="1">INDIRECT(ADDRESS(2+QUOTIENT(ROW()-2,COUNTA('Form Responses 1'!$1:$1)-4),1,,TRUE,"Form Responses 1"))</f>
        <v>45026.444000162</v>
      </c>
      <c r="B270" s="65" t="str">
        <f ca="1">INDIRECT(ADDRESS(2+QUOTIENT(ROW()-2,COUNTA('Form Responses 1'!$1:$1)-4),2,,TRUE,"Form Responses 1"))</f>
        <v>bobdaulay@gmail.com</v>
      </c>
      <c r="C270" s="65" t="str">
        <f ca="1">INDIRECT(ADDRESS(2+QUOTIENT(ROW()-2,COUNTA('Form Responses 1'!$1:$1)-4),3,,TRUE,"Form Responses 1"))</f>
        <v>Bobby Wijaya Daulay</v>
      </c>
      <c r="D270" s="81">
        <f ca="1">INDIRECT(ADDRESS(2+QUOTIENT(ROW()-2,COUNTA('Form Responses 1'!$1:$1)-4),4,,TRUE,"Form Responses 1"))</f>
        <v>45016</v>
      </c>
      <c r="E270" s="82">
        <f ca="1" t="shared" si="0"/>
        <v>5</v>
      </c>
      <c r="F270" s="65" t="str">
        <f ca="1">IF(ISBLANK(A270)," ",INDIRECT(ADDRESS(1,5+MOD(ROW()-2,COUNTA('Form Responses 1'!$1:$1)-4),,TRUE,"Form Responses 1")))</f>
        <v>Lantai 20 [Toilet Pria / Wanita]</v>
      </c>
      <c r="G270" s="65" t="str">
        <f ca="1">IF(ISBLANK(A270)," ",INDIRECT(ADDRESS(MATCH(A270,'Form Responses 1'!A:A,0),5+MOD(ROW()-2,COUNTA('Form Responses 1'!$1:$1)-4),,TRUE,"Form Responses 1")))</f>
        <v>BAIK</v>
      </c>
      <c r="H270" s="83" t="str">
        <f ca="1" t="shared" si="1"/>
        <v>Lantai 20</v>
      </c>
      <c r="I270" s="83" t="str">
        <f ca="1" t="shared" si="271"/>
        <v>Toilet Pria / Wanita</v>
      </c>
      <c r="J270" s="83" t="str">
        <f ca="1" t="shared" si="2"/>
        <v>CLEANING SERVICE</v>
      </c>
      <c r="K270" s="83">
        <f ca="1" t="array" ref="K270">IFERROR(INDEX(MASTER!B:B,MATCH(G270,MASTER!A:A,0))/100," ")</f>
        <v>0.95</v>
      </c>
      <c r="L270" s="65">
        <f ca="1" t="shared" si="3"/>
        <v>13</v>
      </c>
      <c r="M270" s="65" t="str">
        <f ca="1" t="shared" si="4"/>
        <v>2023 - WEEK 13</v>
      </c>
      <c r="N270" s="65" t="str">
        <f ca="1" t="shared" si="5"/>
        <v>2023 - MONTH 03</v>
      </c>
      <c r="O270" s="83">
        <f ca="1" t="shared" ref="O270:P270" si="283">IFERROR(AVERAGEIF(M:M,M270,$K:$K)," ")</f>
        <v>0.950202702702695</v>
      </c>
      <c r="P270" s="83">
        <f ca="1" t="shared" si="283"/>
        <v>0.950202702702695</v>
      </c>
      <c r="Q270" s="65" t="str">
        <f ca="1">IF(ISBLANK(A270)," ",IF(O270&gt;MASTER!$B$3/100,"SB",IF(O270&gt;MASTER!$B$4/100,"B",IF(O270&gt;MASTER!$B$5/100,"C","K"))))</f>
        <v>SB</v>
      </c>
      <c r="R270" s="65" t="str">
        <f ca="1">IF(ISBLANK(B270)," ",IF(P270&gt;MASTER!$B$3/100,"SB",IF(P270&gt;MASTER!$B$4/100,"B",IF(P270&gt;MASTER!$B$5/100,"C","K"))))</f>
        <v>SB</v>
      </c>
    </row>
    <row r="271" customHeight="1" spans="1:18">
      <c r="A271" s="80">
        <f ca="1">INDIRECT(ADDRESS(2+QUOTIENT(ROW()-2,COUNTA('Form Responses 1'!$1:$1)-4),1,,TRUE,"Form Responses 1"))</f>
        <v>45026.444000162</v>
      </c>
      <c r="B271" s="65" t="str">
        <f ca="1">INDIRECT(ADDRESS(2+QUOTIENT(ROW()-2,COUNTA('Form Responses 1'!$1:$1)-4),2,,TRUE,"Form Responses 1"))</f>
        <v>bobdaulay@gmail.com</v>
      </c>
      <c r="C271" s="65" t="str">
        <f ca="1">INDIRECT(ADDRESS(2+QUOTIENT(ROW()-2,COUNTA('Form Responses 1'!$1:$1)-4),3,,TRUE,"Form Responses 1"))</f>
        <v>Bobby Wijaya Daulay</v>
      </c>
      <c r="D271" s="81">
        <f ca="1">INDIRECT(ADDRESS(2+QUOTIENT(ROW()-2,COUNTA('Form Responses 1'!$1:$1)-4),4,,TRUE,"Form Responses 1"))</f>
        <v>45016</v>
      </c>
      <c r="E271" s="82">
        <f ca="1" t="shared" si="0"/>
        <v>5</v>
      </c>
      <c r="F271" s="65" t="str">
        <f ca="1">IF(ISBLANK(A271)," ",INDIRECT(ADDRESS(1,5+MOD(ROW()-2,COUNTA('Form Responses 1'!$1:$1)-4),,TRUE,"Form Responses 1")))</f>
        <v>Lantai 19 [Tangga Exit Barat]</v>
      </c>
      <c r="G271" s="65" t="str">
        <f ca="1">IF(ISBLANK(A271)," ",INDIRECT(ADDRESS(MATCH(A271,'Form Responses 1'!A:A,0),5+MOD(ROW()-2,COUNTA('Form Responses 1'!$1:$1)-4),,TRUE,"Form Responses 1")))</f>
        <v>BAIK</v>
      </c>
      <c r="H271" s="83" t="str">
        <f ca="1" t="shared" si="1"/>
        <v>Lantai 19</v>
      </c>
      <c r="I271" s="83" t="str">
        <f ca="1" t="shared" si="271"/>
        <v>Tangga Exit Barat</v>
      </c>
      <c r="J271" s="83" t="str">
        <f ca="1" t="shared" si="2"/>
        <v>CLEANING SERVICE</v>
      </c>
      <c r="K271" s="83">
        <f ca="1" t="array" ref="K271">IFERROR(INDEX(MASTER!B:B,MATCH(G271,MASTER!A:A,0))/100," ")</f>
        <v>0.95</v>
      </c>
      <c r="L271" s="65">
        <f ca="1" t="shared" si="3"/>
        <v>13</v>
      </c>
      <c r="M271" s="65" t="str">
        <f ca="1" t="shared" si="4"/>
        <v>2023 - WEEK 13</v>
      </c>
      <c r="N271" s="65" t="str">
        <f ca="1" t="shared" si="5"/>
        <v>2023 - MONTH 03</v>
      </c>
      <c r="O271" s="83">
        <f ca="1" t="shared" ref="O271:P271" si="284">IFERROR(AVERAGEIF(M:M,M271,$K:$K)," ")</f>
        <v>0.950202702702695</v>
      </c>
      <c r="P271" s="83">
        <f ca="1" t="shared" si="284"/>
        <v>0.950202702702695</v>
      </c>
      <c r="Q271" s="65" t="str">
        <f ca="1">IF(ISBLANK(A271)," ",IF(O271&gt;MASTER!$B$3/100,"SB",IF(O271&gt;MASTER!$B$4/100,"B",IF(O271&gt;MASTER!$B$5/100,"C","K"))))</f>
        <v>SB</v>
      </c>
      <c r="R271" s="65" t="str">
        <f ca="1">IF(ISBLANK(B271)," ",IF(P271&gt;MASTER!$B$3/100,"SB",IF(P271&gt;MASTER!$B$4/100,"B",IF(P271&gt;MASTER!$B$5/100,"C","K"))))</f>
        <v>SB</v>
      </c>
    </row>
    <row r="272" customHeight="1" spans="1:18">
      <c r="A272" s="80">
        <f ca="1">INDIRECT(ADDRESS(2+QUOTIENT(ROW()-2,COUNTA('Form Responses 1'!$1:$1)-4),1,,TRUE,"Form Responses 1"))</f>
        <v>45026.444000162</v>
      </c>
      <c r="B272" s="65" t="str">
        <f ca="1">INDIRECT(ADDRESS(2+QUOTIENT(ROW()-2,COUNTA('Form Responses 1'!$1:$1)-4),2,,TRUE,"Form Responses 1"))</f>
        <v>bobdaulay@gmail.com</v>
      </c>
      <c r="C272" s="65" t="str">
        <f ca="1">INDIRECT(ADDRESS(2+QUOTIENT(ROW()-2,COUNTA('Form Responses 1'!$1:$1)-4),3,,TRUE,"Form Responses 1"))</f>
        <v>Bobby Wijaya Daulay</v>
      </c>
      <c r="D272" s="81">
        <f ca="1">INDIRECT(ADDRESS(2+QUOTIENT(ROW()-2,COUNTA('Form Responses 1'!$1:$1)-4),4,,TRUE,"Form Responses 1"))</f>
        <v>45016</v>
      </c>
      <c r="E272" s="82">
        <f ca="1" t="shared" si="0"/>
        <v>5</v>
      </c>
      <c r="F272" s="65" t="str">
        <f ca="1">IF(ISBLANK(A272)," ",INDIRECT(ADDRESS(1,5+MOD(ROW()-2,COUNTA('Form Responses 1'!$1:$1)-4),,TRUE,"Form Responses 1")))</f>
        <v>Lantai 19 [ &amp; Timur]</v>
      </c>
      <c r="G272" s="65" t="str">
        <f ca="1">IF(ISBLANK(A272)," ",INDIRECT(ADDRESS(MATCH(A272,'Form Responses 1'!A:A,0),5+MOD(ROW()-2,COUNTA('Form Responses 1'!$1:$1)-4),,TRUE,"Form Responses 1")))</f>
        <v>BAIK</v>
      </c>
      <c r="H272" s="83" t="str">
        <f ca="1" t="shared" si="1"/>
        <v>Lantai 19</v>
      </c>
      <c r="I272" s="83" t="str">
        <f ca="1" t="shared" si="271"/>
        <v> &amp; Timur</v>
      </c>
      <c r="J272" s="83" t="str">
        <f ca="1" t="shared" si="2"/>
        <v>CLEANING SERVICE</v>
      </c>
      <c r="K272" s="83">
        <f ca="1" t="array" ref="K272">IFERROR(INDEX(MASTER!B:B,MATCH(G272,MASTER!A:A,0))/100," ")</f>
        <v>0.95</v>
      </c>
      <c r="L272" s="65">
        <f ca="1" t="shared" si="3"/>
        <v>13</v>
      </c>
      <c r="M272" s="65" t="str">
        <f ca="1" t="shared" si="4"/>
        <v>2023 - WEEK 13</v>
      </c>
      <c r="N272" s="65" t="str">
        <f ca="1" t="shared" si="5"/>
        <v>2023 - MONTH 03</v>
      </c>
      <c r="O272" s="83">
        <f ca="1" t="shared" ref="O272:P272" si="285">IFERROR(AVERAGEIF(M:M,M272,$K:$K)," ")</f>
        <v>0.950202702702695</v>
      </c>
      <c r="P272" s="83">
        <f ca="1" t="shared" si="285"/>
        <v>0.950202702702695</v>
      </c>
      <c r="Q272" s="65" t="str">
        <f ca="1">IF(ISBLANK(A272)," ",IF(O272&gt;MASTER!$B$3/100,"SB",IF(O272&gt;MASTER!$B$4/100,"B",IF(O272&gt;MASTER!$B$5/100,"C","K"))))</f>
        <v>SB</v>
      </c>
      <c r="R272" s="65" t="str">
        <f ca="1">IF(ISBLANK(B272)," ",IF(P272&gt;MASTER!$B$3/100,"SB",IF(P272&gt;MASTER!$B$4/100,"B",IF(P272&gt;MASTER!$B$5/100,"C","K"))))</f>
        <v>SB</v>
      </c>
    </row>
    <row r="273" customHeight="1" spans="1:18">
      <c r="A273" s="80">
        <f ca="1">INDIRECT(ADDRESS(2+QUOTIENT(ROW()-2,COUNTA('Form Responses 1'!$1:$1)-4),1,,TRUE,"Form Responses 1"))</f>
        <v>45026.444000162</v>
      </c>
      <c r="B273" s="65" t="str">
        <f ca="1">INDIRECT(ADDRESS(2+QUOTIENT(ROW()-2,COUNTA('Form Responses 1'!$1:$1)-4),2,,TRUE,"Form Responses 1"))</f>
        <v>bobdaulay@gmail.com</v>
      </c>
      <c r="C273" s="65" t="str">
        <f ca="1">INDIRECT(ADDRESS(2+QUOTIENT(ROW()-2,COUNTA('Form Responses 1'!$1:$1)-4),3,,TRUE,"Form Responses 1"))</f>
        <v>Bobby Wijaya Daulay</v>
      </c>
      <c r="D273" s="81">
        <f ca="1">INDIRECT(ADDRESS(2+QUOTIENT(ROW()-2,COUNTA('Form Responses 1'!$1:$1)-4),4,,TRUE,"Form Responses 1"))</f>
        <v>45016</v>
      </c>
      <c r="E273" s="82">
        <f ca="1" t="shared" si="0"/>
        <v>5</v>
      </c>
      <c r="F273" s="65" t="str">
        <f ca="1">IF(ISBLANK(A273)," ",INDIRECT(ADDRESS(1,5+MOD(ROW()-2,COUNTA('Form Responses 1'!$1:$1)-4),,TRUE,"Form Responses 1")))</f>
        <v>Lantai 19 [Mushola]</v>
      </c>
      <c r="G273" s="65" t="str">
        <f ca="1">IF(ISBLANK(A273)," ",INDIRECT(ADDRESS(MATCH(A273,'Form Responses 1'!A:A,0),5+MOD(ROW()-2,COUNTA('Form Responses 1'!$1:$1)-4),,TRUE,"Form Responses 1")))</f>
        <v>BAIK</v>
      </c>
      <c r="H273" s="83" t="str">
        <f ca="1" t="shared" si="1"/>
        <v>Lantai 19</v>
      </c>
      <c r="I273" s="83" t="str">
        <f ca="1" t="shared" si="271"/>
        <v>Mushola</v>
      </c>
      <c r="J273" s="83" t="str">
        <f ca="1" t="shared" si="2"/>
        <v>CLEANING SERVICE</v>
      </c>
      <c r="K273" s="83">
        <f ca="1" t="array" ref="K273">IFERROR(INDEX(MASTER!B:B,MATCH(G273,MASTER!A:A,0))/100," ")</f>
        <v>0.95</v>
      </c>
      <c r="L273" s="65">
        <f ca="1" t="shared" si="3"/>
        <v>13</v>
      </c>
      <c r="M273" s="65" t="str">
        <f ca="1" t="shared" si="4"/>
        <v>2023 - WEEK 13</v>
      </c>
      <c r="N273" s="65" t="str">
        <f ca="1" t="shared" si="5"/>
        <v>2023 - MONTH 03</v>
      </c>
      <c r="O273" s="83">
        <f ca="1" t="shared" ref="O273:P273" si="286">IFERROR(AVERAGEIF(M:M,M273,$K:$K)," ")</f>
        <v>0.950202702702695</v>
      </c>
      <c r="P273" s="83">
        <f ca="1" t="shared" si="286"/>
        <v>0.950202702702695</v>
      </c>
      <c r="Q273" s="65" t="str">
        <f ca="1">IF(ISBLANK(A273)," ",IF(O273&gt;MASTER!$B$3/100,"SB",IF(O273&gt;MASTER!$B$4/100,"B",IF(O273&gt;MASTER!$B$5/100,"C","K"))))</f>
        <v>SB</v>
      </c>
      <c r="R273" s="65" t="str">
        <f ca="1">IF(ISBLANK(B273)," ",IF(P273&gt;MASTER!$B$3/100,"SB",IF(P273&gt;MASTER!$B$4/100,"B",IF(P273&gt;MASTER!$B$5/100,"C","K"))))</f>
        <v>SB</v>
      </c>
    </row>
    <row r="274" customHeight="1" spans="1:18">
      <c r="A274" s="80">
        <f ca="1">INDIRECT(ADDRESS(2+QUOTIENT(ROW()-2,COUNTA('Form Responses 1'!$1:$1)-4),1,,TRUE,"Form Responses 1"))</f>
        <v>45026.444000162</v>
      </c>
      <c r="B274" s="65" t="str">
        <f ca="1">INDIRECT(ADDRESS(2+QUOTIENT(ROW()-2,COUNTA('Form Responses 1'!$1:$1)-4),2,,TRUE,"Form Responses 1"))</f>
        <v>bobdaulay@gmail.com</v>
      </c>
      <c r="C274" s="65" t="str">
        <f ca="1">INDIRECT(ADDRESS(2+QUOTIENT(ROW()-2,COUNTA('Form Responses 1'!$1:$1)-4),3,,TRUE,"Form Responses 1"))</f>
        <v>Bobby Wijaya Daulay</v>
      </c>
      <c r="D274" s="81">
        <f ca="1">INDIRECT(ADDRESS(2+QUOTIENT(ROW()-2,COUNTA('Form Responses 1'!$1:$1)-4),4,,TRUE,"Form Responses 1"))</f>
        <v>45016</v>
      </c>
      <c r="E274" s="82">
        <f ca="1" t="shared" si="0"/>
        <v>5</v>
      </c>
      <c r="F274" s="65" t="str">
        <f ca="1">IF(ISBLANK(A274)," ",INDIRECT(ADDRESS(1,5+MOD(ROW()-2,COUNTA('Form Responses 1'!$1:$1)-4),,TRUE,"Form Responses 1")))</f>
        <v>Lantai 19 [Pantry]</v>
      </c>
      <c r="G274" s="65" t="str">
        <f ca="1">IF(ISBLANK(A274)," ",INDIRECT(ADDRESS(MATCH(A274,'Form Responses 1'!A:A,0),5+MOD(ROW()-2,COUNTA('Form Responses 1'!$1:$1)-4),,TRUE,"Form Responses 1")))</f>
        <v>BAIK</v>
      </c>
      <c r="H274" s="83" t="str">
        <f ca="1" t="shared" si="1"/>
        <v>Lantai 19</v>
      </c>
      <c r="I274" s="83" t="str">
        <f ca="1" t="shared" si="271"/>
        <v>Pantry</v>
      </c>
      <c r="J274" s="83" t="str">
        <f ca="1" t="shared" si="2"/>
        <v>CLEANING SERVICE</v>
      </c>
      <c r="K274" s="83">
        <f ca="1" t="array" ref="K274">IFERROR(INDEX(MASTER!B:B,MATCH(G274,MASTER!A:A,0))/100," ")</f>
        <v>0.95</v>
      </c>
      <c r="L274" s="65">
        <f ca="1" t="shared" si="3"/>
        <v>13</v>
      </c>
      <c r="M274" s="65" t="str">
        <f ca="1" t="shared" si="4"/>
        <v>2023 - WEEK 13</v>
      </c>
      <c r="N274" s="65" t="str">
        <f ca="1" t="shared" si="5"/>
        <v>2023 - MONTH 03</v>
      </c>
      <c r="O274" s="83">
        <f ca="1" t="shared" ref="O274:P274" si="287">IFERROR(AVERAGEIF(M:M,M274,$K:$K)," ")</f>
        <v>0.950202702702695</v>
      </c>
      <c r="P274" s="83">
        <f ca="1" t="shared" si="287"/>
        <v>0.950202702702695</v>
      </c>
      <c r="Q274" s="65" t="str">
        <f ca="1">IF(ISBLANK(A274)," ",IF(O274&gt;MASTER!$B$3/100,"SB",IF(O274&gt;MASTER!$B$4/100,"B",IF(O274&gt;MASTER!$B$5/100,"C","K"))))</f>
        <v>SB</v>
      </c>
      <c r="R274" s="65" t="str">
        <f ca="1">IF(ISBLANK(B274)," ",IF(P274&gt;MASTER!$B$3/100,"SB",IF(P274&gt;MASTER!$B$4/100,"B",IF(P274&gt;MASTER!$B$5/100,"C","K"))))</f>
        <v>SB</v>
      </c>
    </row>
    <row r="275" customHeight="1" spans="1:18">
      <c r="A275" s="80">
        <f ca="1">INDIRECT(ADDRESS(2+QUOTIENT(ROW()-2,COUNTA('Form Responses 1'!$1:$1)-4),1,,TRUE,"Form Responses 1"))</f>
        <v>45026.444000162</v>
      </c>
      <c r="B275" s="65" t="str">
        <f ca="1">INDIRECT(ADDRESS(2+QUOTIENT(ROW()-2,COUNTA('Form Responses 1'!$1:$1)-4),2,,TRUE,"Form Responses 1"))</f>
        <v>bobdaulay@gmail.com</v>
      </c>
      <c r="C275" s="65" t="str">
        <f ca="1">INDIRECT(ADDRESS(2+QUOTIENT(ROW()-2,COUNTA('Form Responses 1'!$1:$1)-4),3,,TRUE,"Form Responses 1"))</f>
        <v>Bobby Wijaya Daulay</v>
      </c>
      <c r="D275" s="81">
        <f ca="1">INDIRECT(ADDRESS(2+QUOTIENT(ROW()-2,COUNTA('Form Responses 1'!$1:$1)-4),4,,TRUE,"Form Responses 1"))</f>
        <v>45016</v>
      </c>
      <c r="E275" s="82">
        <f ca="1" t="shared" si="0"/>
        <v>5</v>
      </c>
      <c r="F275" s="65" t="str">
        <f ca="1">IF(ISBLANK(A275)," ",INDIRECT(ADDRESS(1,5+MOD(ROW()-2,COUNTA('Form Responses 1'!$1:$1)-4),,TRUE,"Form Responses 1")))</f>
        <v>Lantai 19 [Ruang Rapat 1-2-3]</v>
      </c>
      <c r="G275" s="65" t="str">
        <f ca="1">IF(ISBLANK(A275)," ",INDIRECT(ADDRESS(MATCH(A275,'Form Responses 1'!A:A,0),5+MOD(ROW()-2,COUNTA('Form Responses 1'!$1:$1)-4),,TRUE,"Form Responses 1")))</f>
        <v>BAIK</v>
      </c>
      <c r="H275" s="83" t="str">
        <f ca="1" t="shared" si="1"/>
        <v>Lantai 19</v>
      </c>
      <c r="I275" s="83" t="str">
        <f ca="1" t="shared" si="271"/>
        <v>Ruang Rapat 1-2-3</v>
      </c>
      <c r="J275" s="83" t="str">
        <f ca="1" t="shared" si="2"/>
        <v>CLEANING SERVICE</v>
      </c>
      <c r="K275" s="83">
        <f ca="1" t="array" ref="K275">IFERROR(INDEX(MASTER!B:B,MATCH(G275,MASTER!A:A,0))/100," ")</f>
        <v>0.95</v>
      </c>
      <c r="L275" s="65">
        <f ca="1" t="shared" si="3"/>
        <v>13</v>
      </c>
      <c r="M275" s="65" t="str">
        <f ca="1" t="shared" si="4"/>
        <v>2023 - WEEK 13</v>
      </c>
      <c r="N275" s="65" t="str">
        <f ca="1" t="shared" si="5"/>
        <v>2023 - MONTH 03</v>
      </c>
      <c r="O275" s="83">
        <f ca="1" t="shared" ref="O275:P275" si="288">IFERROR(AVERAGEIF(M:M,M275,$K:$K)," ")</f>
        <v>0.950202702702695</v>
      </c>
      <c r="P275" s="83">
        <f ca="1" t="shared" si="288"/>
        <v>0.950202702702695</v>
      </c>
      <c r="Q275" s="65" t="str">
        <f ca="1">IF(ISBLANK(A275)," ",IF(O275&gt;MASTER!$B$3/100,"SB",IF(O275&gt;MASTER!$B$4/100,"B",IF(O275&gt;MASTER!$B$5/100,"C","K"))))</f>
        <v>SB</v>
      </c>
      <c r="R275" s="65" t="str">
        <f ca="1">IF(ISBLANK(B275)," ",IF(P275&gt;MASTER!$B$3/100,"SB",IF(P275&gt;MASTER!$B$4/100,"B",IF(P275&gt;MASTER!$B$5/100,"C","K"))))</f>
        <v>SB</v>
      </c>
    </row>
    <row r="276" customHeight="1" spans="1:18">
      <c r="A276" s="80">
        <f ca="1">INDIRECT(ADDRESS(2+QUOTIENT(ROW()-2,COUNTA('Form Responses 1'!$1:$1)-4),1,,TRUE,"Form Responses 1"))</f>
        <v>45026.444000162</v>
      </c>
      <c r="B276" s="65" t="str">
        <f ca="1">INDIRECT(ADDRESS(2+QUOTIENT(ROW()-2,COUNTA('Form Responses 1'!$1:$1)-4),2,,TRUE,"Form Responses 1"))</f>
        <v>bobdaulay@gmail.com</v>
      </c>
      <c r="C276" s="65" t="str">
        <f ca="1">INDIRECT(ADDRESS(2+QUOTIENT(ROW()-2,COUNTA('Form Responses 1'!$1:$1)-4),3,,TRUE,"Form Responses 1"))</f>
        <v>Bobby Wijaya Daulay</v>
      </c>
      <c r="D276" s="81">
        <f ca="1">INDIRECT(ADDRESS(2+QUOTIENT(ROW()-2,COUNTA('Form Responses 1'!$1:$1)-4),4,,TRUE,"Form Responses 1"))</f>
        <v>45016</v>
      </c>
      <c r="E276" s="82">
        <f ca="1" t="shared" si="0"/>
        <v>5</v>
      </c>
      <c r="F276" s="65" t="str">
        <f ca="1">IF(ISBLANK(A276)," ",INDIRECT(ADDRESS(1,5+MOD(ROW()-2,COUNTA('Form Responses 1'!$1:$1)-4),,TRUE,"Form Responses 1")))</f>
        <v>Lantai 19 [Ruang Kerja]</v>
      </c>
      <c r="G276" s="65" t="str">
        <f ca="1">IF(ISBLANK(A276)," ",INDIRECT(ADDRESS(MATCH(A276,'Form Responses 1'!A:A,0),5+MOD(ROW()-2,COUNTA('Form Responses 1'!$1:$1)-4),,TRUE,"Form Responses 1")))</f>
        <v>BAIK</v>
      </c>
      <c r="H276" s="83" t="str">
        <f ca="1" t="shared" si="1"/>
        <v>Lantai 19</v>
      </c>
      <c r="I276" s="83" t="str">
        <f ca="1" t="shared" si="271"/>
        <v>Ruang Kerja</v>
      </c>
      <c r="J276" s="83" t="str">
        <f ca="1" t="shared" si="2"/>
        <v>CLEANING SERVICE</v>
      </c>
      <c r="K276" s="83">
        <f ca="1" t="array" ref="K276">IFERROR(INDEX(MASTER!B:B,MATCH(G276,MASTER!A:A,0))/100," ")</f>
        <v>0.95</v>
      </c>
      <c r="L276" s="65">
        <f ca="1" t="shared" si="3"/>
        <v>13</v>
      </c>
      <c r="M276" s="65" t="str">
        <f ca="1" t="shared" si="4"/>
        <v>2023 - WEEK 13</v>
      </c>
      <c r="N276" s="65" t="str">
        <f ca="1" t="shared" si="5"/>
        <v>2023 - MONTH 03</v>
      </c>
      <c r="O276" s="83">
        <f ca="1" t="shared" ref="O276:P276" si="289">IFERROR(AVERAGEIF(M:M,M276,$K:$K)," ")</f>
        <v>0.950202702702695</v>
      </c>
      <c r="P276" s="83">
        <f ca="1" t="shared" si="289"/>
        <v>0.950202702702695</v>
      </c>
      <c r="Q276" s="65" t="str">
        <f ca="1">IF(ISBLANK(A276)," ",IF(O276&gt;MASTER!$B$3/100,"SB",IF(O276&gt;MASTER!$B$4/100,"B",IF(O276&gt;MASTER!$B$5/100,"C","K"))))</f>
        <v>SB</v>
      </c>
      <c r="R276" s="65" t="str">
        <f ca="1">IF(ISBLANK(B276)," ",IF(P276&gt;MASTER!$B$3/100,"SB",IF(P276&gt;MASTER!$B$4/100,"B",IF(P276&gt;MASTER!$B$5/100,"C","K"))))</f>
        <v>SB</v>
      </c>
    </row>
    <row r="277" customHeight="1" spans="1:18">
      <c r="A277" s="80">
        <f ca="1">INDIRECT(ADDRESS(2+QUOTIENT(ROW()-2,COUNTA('Form Responses 1'!$1:$1)-4),1,,TRUE,"Form Responses 1"))</f>
        <v>45026.444000162</v>
      </c>
      <c r="B277" s="65" t="str">
        <f ca="1">INDIRECT(ADDRESS(2+QUOTIENT(ROW()-2,COUNTA('Form Responses 1'!$1:$1)-4),2,,TRUE,"Form Responses 1"))</f>
        <v>bobdaulay@gmail.com</v>
      </c>
      <c r="C277" s="65" t="str">
        <f ca="1">INDIRECT(ADDRESS(2+QUOTIENT(ROW()-2,COUNTA('Form Responses 1'!$1:$1)-4),3,,TRUE,"Form Responses 1"))</f>
        <v>Bobby Wijaya Daulay</v>
      </c>
      <c r="D277" s="81">
        <f ca="1">INDIRECT(ADDRESS(2+QUOTIENT(ROW()-2,COUNTA('Form Responses 1'!$1:$1)-4),4,,TRUE,"Form Responses 1"))</f>
        <v>45016</v>
      </c>
      <c r="E277" s="82">
        <f ca="1" t="shared" si="0"/>
        <v>5</v>
      </c>
      <c r="F277" s="65" t="str">
        <f ca="1">IF(ISBLANK(A277)," ",INDIRECT(ADDRESS(1,5+MOD(ROW()-2,COUNTA('Form Responses 1'!$1:$1)-4),,TRUE,"Form Responses 1")))</f>
        <v>Lantai 19 [Koridor]</v>
      </c>
      <c r="G277" s="65" t="str">
        <f ca="1">IF(ISBLANK(A277)," ",INDIRECT(ADDRESS(MATCH(A277,'Form Responses 1'!A:A,0),5+MOD(ROW()-2,COUNTA('Form Responses 1'!$1:$1)-4),,TRUE,"Form Responses 1")))</f>
        <v>BAIK</v>
      </c>
      <c r="H277" s="83" t="str">
        <f ca="1" t="shared" si="1"/>
        <v>Lantai 19</v>
      </c>
      <c r="I277" s="83" t="str">
        <f ca="1" t="shared" si="271"/>
        <v>Koridor</v>
      </c>
      <c r="J277" s="83" t="str">
        <f ca="1" t="shared" si="2"/>
        <v>CLEANING SERVICE</v>
      </c>
      <c r="K277" s="83">
        <f ca="1" t="array" ref="K277">IFERROR(INDEX(MASTER!B:B,MATCH(G277,MASTER!A:A,0))/100," ")</f>
        <v>0.95</v>
      </c>
      <c r="L277" s="65">
        <f ca="1" t="shared" si="3"/>
        <v>13</v>
      </c>
      <c r="M277" s="65" t="str">
        <f ca="1" t="shared" si="4"/>
        <v>2023 - WEEK 13</v>
      </c>
      <c r="N277" s="65" t="str">
        <f ca="1" t="shared" si="5"/>
        <v>2023 - MONTH 03</v>
      </c>
      <c r="O277" s="83">
        <f ca="1" t="shared" ref="O277:P277" si="290">IFERROR(AVERAGEIF(M:M,M277,$K:$K)," ")</f>
        <v>0.950202702702695</v>
      </c>
      <c r="P277" s="83">
        <f ca="1" t="shared" si="290"/>
        <v>0.950202702702695</v>
      </c>
      <c r="Q277" s="65" t="str">
        <f ca="1">IF(ISBLANK(A277)," ",IF(O277&gt;MASTER!$B$3/100,"SB",IF(O277&gt;MASTER!$B$4/100,"B",IF(O277&gt;MASTER!$B$5/100,"C","K"))))</f>
        <v>SB</v>
      </c>
      <c r="R277" s="65" t="str">
        <f ca="1">IF(ISBLANK(B277)," ",IF(P277&gt;MASTER!$B$3/100,"SB",IF(P277&gt;MASTER!$B$4/100,"B",IF(P277&gt;MASTER!$B$5/100,"C","K"))))</f>
        <v>SB</v>
      </c>
    </row>
    <row r="278" customHeight="1" spans="1:18">
      <c r="A278" s="80">
        <f ca="1">INDIRECT(ADDRESS(2+QUOTIENT(ROW()-2,COUNTA('Form Responses 1'!$1:$1)-4),1,,TRUE,"Form Responses 1"))</f>
        <v>45026.444000162</v>
      </c>
      <c r="B278" s="65" t="str">
        <f ca="1">INDIRECT(ADDRESS(2+QUOTIENT(ROW()-2,COUNTA('Form Responses 1'!$1:$1)-4),2,,TRUE,"Form Responses 1"))</f>
        <v>bobdaulay@gmail.com</v>
      </c>
      <c r="C278" s="65" t="str">
        <f ca="1">INDIRECT(ADDRESS(2+QUOTIENT(ROW()-2,COUNTA('Form Responses 1'!$1:$1)-4),3,,TRUE,"Form Responses 1"))</f>
        <v>Bobby Wijaya Daulay</v>
      </c>
      <c r="D278" s="81">
        <f ca="1">INDIRECT(ADDRESS(2+QUOTIENT(ROW()-2,COUNTA('Form Responses 1'!$1:$1)-4),4,,TRUE,"Form Responses 1"))</f>
        <v>45016</v>
      </c>
      <c r="E278" s="82">
        <f ca="1" t="shared" si="0"/>
        <v>5</v>
      </c>
      <c r="F278" s="65" t="str">
        <f ca="1">IF(ISBLANK(A278)," ",INDIRECT(ADDRESS(1,5+MOD(ROW()-2,COUNTA('Form Responses 1'!$1:$1)-4),,TRUE,"Form Responses 1")))</f>
        <v>Lantai 19 [Toilet Pria / Wanita]</v>
      </c>
      <c r="G278" s="65" t="str">
        <f ca="1">IF(ISBLANK(A278)," ",INDIRECT(ADDRESS(MATCH(A278,'Form Responses 1'!A:A,0),5+MOD(ROW()-2,COUNTA('Form Responses 1'!$1:$1)-4),,TRUE,"Form Responses 1")))</f>
        <v>BAIK</v>
      </c>
      <c r="H278" s="83" t="str">
        <f ca="1" t="shared" si="1"/>
        <v>Lantai 19</v>
      </c>
      <c r="I278" s="83" t="str">
        <f ca="1" t="shared" si="271"/>
        <v>Toilet Pria / Wanita</v>
      </c>
      <c r="J278" s="83" t="str">
        <f ca="1" t="shared" si="2"/>
        <v>CLEANING SERVICE</v>
      </c>
      <c r="K278" s="83">
        <f ca="1" t="array" ref="K278">IFERROR(INDEX(MASTER!B:B,MATCH(G278,MASTER!A:A,0))/100," ")</f>
        <v>0.95</v>
      </c>
      <c r="L278" s="65">
        <f ca="1" t="shared" si="3"/>
        <v>13</v>
      </c>
      <c r="M278" s="65" t="str">
        <f ca="1" t="shared" si="4"/>
        <v>2023 - WEEK 13</v>
      </c>
      <c r="N278" s="65" t="str">
        <f ca="1" t="shared" si="5"/>
        <v>2023 - MONTH 03</v>
      </c>
      <c r="O278" s="83">
        <f ca="1" t="shared" ref="O278:P278" si="291">IFERROR(AVERAGEIF(M:M,M278,$K:$K)," ")</f>
        <v>0.950202702702695</v>
      </c>
      <c r="P278" s="83">
        <f ca="1" t="shared" si="291"/>
        <v>0.950202702702695</v>
      </c>
      <c r="Q278" s="65" t="str">
        <f ca="1">IF(ISBLANK(A278)," ",IF(O278&gt;MASTER!$B$3/100,"SB",IF(O278&gt;MASTER!$B$4/100,"B",IF(O278&gt;MASTER!$B$5/100,"C","K"))))</f>
        <v>SB</v>
      </c>
      <c r="R278" s="65" t="str">
        <f ca="1">IF(ISBLANK(B278)," ",IF(P278&gt;MASTER!$B$3/100,"SB",IF(P278&gt;MASTER!$B$4/100,"B",IF(P278&gt;MASTER!$B$5/100,"C","K"))))</f>
        <v>SB</v>
      </c>
    </row>
    <row r="279" customHeight="1" spans="1:18">
      <c r="A279" s="80">
        <f ca="1">INDIRECT(ADDRESS(2+QUOTIENT(ROW()-2,COUNTA('Form Responses 1'!$1:$1)-4),1,,TRUE,"Form Responses 1"))</f>
        <v>45026.444000162</v>
      </c>
      <c r="B279" s="65" t="str">
        <f ca="1">INDIRECT(ADDRESS(2+QUOTIENT(ROW()-2,COUNTA('Form Responses 1'!$1:$1)-4),2,,TRUE,"Form Responses 1"))</f>
        <v>bobdaulay@gmail.com</v>
      </c>
      <c r="C279" s="65" t="str">
        <f ca="1">INDIRECT(ADDRESS(2+QUOTIENT(ROW()-2,COUNTA('Form Responses 1'!$1:$1)-4),3,,TRUE,"Form Responses 1"))</f>
        <v>Bobby Wijaya Daulay</v>
      </c>
      <c r="D279" s="81">
        <f ca="1">INDIRECT(ADDRESS(2+QUOTIENT(ROW()-2,COUNTA('Form Responses 1'!$1:$1)-4),4,,TRUE,"Form Responses 1"))</f>
        <v>45016</v>
      </c>
      <c r="E279" s="82">
        <f ca="1" t="shared" si="0"/>
        <v>5</v>
      </c>
      <c r="F279" s="65" t="str">
        <f ca="1">IF(ISBLANK(A279)," ",INDIRECT(ADDRESS(1,5+MOD(ROW()-2,COUNTA('Form Responses 1'!$1:$1)-4),,TRUE,"Form Responses 1")))</f>
        <v>Lantai 18 [Tangga Exit Barat]</v>
      </c>
      <c r="G279" s="65" t="str">
        <f ca="1">IF(ISBLANK(A279)," ",INDIRECT(ADDRESS(MATCH(A279,'Form Responses 1'!A:A,0),5+MOD(ROW()-2,COUNTA('Form Responses 1'!$1:$1)-4),,TRUE,"Form Responses 1")))</f>
        <v>BAIK</v>
      </c>
      <c r="H279" s="83" t="str">
        <f ca="1" t="shared" si="1"/>
        <v>Lantai 18</v>
      </c>
      <c r="I279" s="83" t="str">
        <f ca="1" t="shared" si="271"/>
        <v>Tangga Exit Barat</v>
      </c>
      <c r="J279" s="83" t="str">
        <f ca="1" t="shared" si="2"/>
        <v>CLEANING SERVICE</v>
      </c>
      <c r="K279" s="83">
        <f ca="1" t="array" ref="K279">IFERROR(INDEX(MASTER!B:B,MATCH(G279,MASTER!A:A,0))/100," ")</f>
        <v>0.95</v>
      </c>
      <c r="L279" s="65">
        <f ca="1" t="shared" si="3"/>
        <v>13</v>
      </c>
      <c r="M279" s="65" t="str">
        <f ca="1" t="shared" si="4"/>
        <v>2023 - WEEK 13</v>
      </c>
      <c r="N279" s="65" t="str">
        <f ca="1" t="shared" si="5"/>
        <v>2023 - MONTH 03</v>
      </c>
      <c r="O279" s="83">
        <f ca="1" t="shared" ref="O279:P279" si="292">IFERROR(AVERAGEIF(M:M,M279,$K:$K)," ")</f>
        <v>0.950202702702695</v>
      </c>
      <c r="P279" s="83">
        <f ca="1" t="shared" si="292"/>
        <v>0.950202702702695</v>
      </c>
      <c r="Q279" s="65" t="str">
        <f ca="1">IF(ISBLANK(A279)," ",IF(O279&gt;MASTER!$B$3/100,"SB",IF(O279&gt;MASTER!$B$4/100,"B",IF(O279&gt;MASTER!$B$5/100,"C","K"))))</f>
        <v>SB</v>
      </c>
      <c r="R279" s="65" t="str">
        <f ca="1">IF(ISBLANK(B279)," ",IF(P279&gt;MASTER!$B$3/100,"SB",IF(P279&gt;MASTER!$B$4/100,"B",IF(P279&gt;MASTER!$B$5/100,"C","K"))))</f>
        <v>SB</v>
      </c>
    </row>
    <row r="280" customHeight="1" spans="1:18">
      <c r="A280" s="80">
        <f ca="1">INDIRECT(ADDRESS(2+QUOTIENT(ROW()-2,COUNTA('Form Responses 1'!$1:$1)-4),1,,TRUE,"Form Responses 1"))</f>
        <v>45026.444000162</v>
      </c>
      <c r="B280" s="65" t="str">
        <f ca="1">INDIRECT(ADDRESS(2+QUOTIENT(ROW()-2,COUNTA('Form Responses 1'!$1:$1)-4),2,,TRUE,"Form Responses 1"))</f>
        <v>bobdaulay@gmail.com</v>
      </c>
      <c r="C280" s="65" t="str">
        <f ca="1">INDIRECT(ADDRESS(2+QUOTIENT(ROW()-2,COUNTA('Form Responses 1'!$1:$1)-4),3,,TRUE,"Form Responses 1"))</f>
        <v>Bobby Wijaya Daulay</v>
      </c>
      <c r="D280" s="81">
        <f ca="1">INDIRECT(ADDRESS(2+QUOTIENT(ROW()-2,COUNTA('Form Responses 1'!$1:$1)-4),4,,TRUE,"Form Responses 1"))</f>
        <v>45016</v>
      </c>
      <c r="E280" s="82">
        <f ca="1" t="shared" si="0"/>
        <v>5</v>
      </c>
      <c r="F280" s="65" t="str">
        <f ca="1">IF(ISBLANK(A280)," ",INDIRECT(ADDRESS(1,5+MOD(ROW()-2,COUNTA('Form Responses 1'!$1:$1)-4),,TRUE,"Form Responses 1")))</f>
        <v>Lantai 18 [ &amp; Timur]</v>
      </c>
      <c r="G280" s="65" t="str">
        <f ca="1">IF(ISBLANK(A280)," ",INDIRECT(ADDRESS(MATCH(A280,'Form Responses 1'!A:A,0),5+MOD(ROW()-2,COUNTA('Form Responses 1'!$1:$1)-4),,TRUE,"Form Responses 1")))</f>
        <v>BAIK</v>
      </c>
      <c r="H280" s="83" t="str">
        <f ca="1" t="shared" si="1"/>
        <v>Lantai 18</v>
      </c>
      <c r="I280" s="83" t="str">
        <f ca="1" t="shared" si="271"/>
        <v> &amp; Timur</v>
      </c>
      <c r="J280" s="83" t="str">
        <f ca="1" t="shared" si="2"/>
        <v>CLEANING SERVICE</v>
      </c>
      <c r="K280" s="83">
        <f ca="1" t="array" ref="K280">IFERROR(INDEX(MASTER!B:B,MATCH(G280,MASTER!A:A,0))/100," ")</f>
        <v>0.95</v>
      </c>
      <c r="L280" s="65">
        <f ca="1" t="shared" si="3"/>
        <v>13</v>
      </c>
      <c r="M280" s="65" t="str">
        <f ca="1" t="shared" si="4"/>
        <v>2023 - WEEK 13</v>
      </c>
      <c r="N280" s="65" t="str">
        <f ca="1" t="shared" si="5"/>
        <v>2023 - MONTH 03</v>
      </c>
      <c r="O280" s="83">
        <f ca="1" t="shared" ref="O280:P280" si="293">IFERROR(AVERAGEIF(M:M,M280,$K:$K)," ")</f>
        <v>0.950202702702695</v>
      </c>
      <c r="P280" s="83">
        <f ca="1" t="shared" si="293"/>
        <v>0.950202702702695</v>
      </c>
      <c r="Q280" s="65" t="str">
        <f ca="1">IF(ISBLANK(A280)," ",IF(O280&gt;MASTER!$B$3/100,"SB",IF(O280&gt;MASTER!$B$4/100,"B",IF(O280&gt;MASTER!$B$5/100,"C","K"))))</f>
        <v>SB</v>
      </c>
      <c r="R280" s="65" t="str">
        <f ca="1">IF(ISBLANK(B280)," ",IF(P280&gt;MASTER!$B$3/100,"SB",IF(P280&gt;MASTER!$B$4/100,"B",IF(P280&gt;MASTER!$B$5/100,"C","K"))))</f>
        <v>SB</v>
      </c>
    </row>
    <row r="281" customHeight="1" spans="1:18">
      <c r="A281" s="80">
        <f ca="1">INDIRECT(ADDRESS(2+QUOTIENT(ROW()-2,COUNTA('Form Responses 1'!$1:$1)-4),1,,TRUE,"Form Responses 1"))</f>
        <v>45026.444000162</v>
      </c>
      <c r="B281" s="65" t="str">
        <f ca="1">INDIRECT(ADDRESS(2+QUOTIENT(ROW()-2,COUNTA('Form Responses 1'!$1:$1)-4),2,,TRUE,"Form Responses 1"))</f>
        <v>bobdaulay@gmail.com</v>
      </c>
      <c r="C281" s="65" t="str">
        <f ca="1">INDIRECT(ADDRESS(2+QUOTIENT(ROW()-2,COUNTA('Form Responses 1'!$1:$1)-4),3,,TRUE,"Form Responses 1"))</f>
        <v>Bobby Wijaya Daulay</v>
      </c>
      <c r="D281" s="81">
        <f ca="1">INDIRECT(ADDRESS(2+QUOTIENT(ROW()-2,COUNTA('Form Responses 1'!$1:$1)-4),4,,TRUE,"Form Responses 1"))</f>
        <v>45016</v>
      </c>
      <c r="E281" s="82">
        <f ca="1" t="shared" si="0"/>
        <v>5</v>
      </c>
      <c r="F281" s="65" t="str">
        <f ca="1">IF(ISBLANK(A281)," ",INDIRECT(ADDRESS(1,5+MOD(ROW()-2,COUNTA('Form Responses 1'!$1:$1)-4),,TRUE,"Form Responses 1")))</f>
        <v>Lantai 18 [Mushola]</v>
      </c>
      <c r="G281" s="65" t="str">
        <f ca="1">IF(ISBLANK(A281)," ",INDIRECT(ADDRESS(MATCH(A281,'Form Responses 1'!A:A,0),5+MOD(ROW()-2,COUNTA('Form Responses 1'!$1:$1)-4),,TRUE,"Form Responses 1")))</f>
        <v>BAIK</v>
      </c>
      <c r="H281" s="83" t="str">
        <f ca="1" t="shared" si="1"/>
        <v>Lantai 18</v>
      </c>
      <c r="I281" s="83" t="str">
        <f ca="1" t="shared" si="271"/>
        <v>Mushola</v>
      </c>
      <c r="J281" s="83" t="str">
        <f ca="1" t="shared" si="2"/>
        <v>CLEANING SERVICE</v>
      </c>
      <c r="K281" s="83">
        <f ca="1" t="array" ref="K281">IFERROR(INDEX(MASTER!B:B,MATCH(G281,MASTER!A:A,0))/100," ")</f>
        <v>0.95</v>
      </c>
      <c r="L281" s="65">
        <f ca="1" t="shared" si="3"/>
        <v>13</v>
      </c>
      <c r="M281" s="65" t="str">
        <f ca="1" t="shared" si="4"/>
        <v>2023 - WEEK 13</v>
      </c>
      <c r="N281" s="65" t="str">
        <f ca="1" t="shared" si="5"/>
        <v>2023 - MONTH 03</v>
      </c>
      <c r="O281" s="83">
        <f ca="1" t="shared" ref="O281:P281" si="294">IFERROR(AVERAGEIF(M:M,M281,$K:$K)," ")</f>
        <v>0.950202702702695</v>
      </c>
      <c r="P281" s="83">
        <f ca="1" t="shared" si="294"/>
        <v>0.950202702702695</v>
      </c>
      <c r="Q281" s="65" t="str">
        <f ca="1">IF(ISBLANK(A281)," ",IF(O281&gt;MASTER!$B$3/100,"SB",IF(O281&gt;MASTER!$B$4/100,"B",IF(O281&gt;MASTER!$B$5/100,"C","K"))))</f>
        <v>SB</v>
      </c>
      <c r="R281" s="65" t="str">
        <f ca="1">IF(ISBLANK(B281)," ",IF(P281&gt;MASTER!$B$3/100,"SB",IF(P281&gt;MASTER!$B$4/100,"B",IF(P281&gt;MASTER!$B$5/100,"C","K"))))</f>
        <v>SB</v>
      </c>
    </row>
    <row r="282" customHeight="1" spans="1:18">
      <c r="A282" s="80">
        <f ca="1">INDIRECT(ADDRESS(2+QUOTIENT(ROW()-2,COUNTA('Form Responses 1'!$1:$1)-4),1,,TRUE,"Form Responses 1"))</f>
        <v>45026.444000162</v>
      </c>
      <c r="B282" s="65" t="str">
        <f ca="1">INDIRECT(ADDRESS(2+QUOTIENT(ROW()-2,COUNTA('Form Responses 1'!$1:$1)-4),2,,TRUE,"Form Responses 1"))</f>
        <v>bobdaulay@gmail.com</v>
      </c>
      <c r="C282" s="65" t="str">
        <f ca="1">INDIRECT(ADDRESS(2+QUOTIENT(ROW()-2,COUNTA('Form Responses 1'!$1:$1)-4),3,,TRUE,"Form Responses 1"))</f>
        <v>Bobby Wijaya Daulay</v>
      </c>
      <c r="D282" s="81">
        <f ca="1">INDIRECT(ADDRESS(2+QUOTIENT(ROW()-2,COUNTA('Form Responses 1'!$1:$1)-4),4,,TRUE,"Form Responses 1"))</f>
        <v>45016</v>
      </c>
      <c r="E282" s="82">
        <f ca="1" t="shared" si="0"/>
        <v>5</v>
      </c>
      <c r="F282" s="65" t="str">
        <f ca="1">IF(ISBLANK(A282)," ",INDIRECT(ADDRESS(1,5+MOD(ROW()-2,COUNTA('Form Responses 1'!$1:$1)-4),,TRUE,"Form Responses 1")))</f>
        <v>Lantai 18 [Pantry]</v>
      </c>
      <c r="G282" s="65" t="str">
        <f ca="1">IF(ISBLANK(A282)," ",INDIRECT(ADDRESS(MATCH(A282,'Form Responses 1'!A:A,0),5+MOD(ROW()-2,COUNTA('Form Responses 1'!$1:$1)-4),,TRUE,"Form Responses 1")))</f>
        <v>BAIK</v>
      </c>
      <c r="H282" s="83" t="str">
        <f ca="1" t="shared" si="1"/>
        <v>Lantai 18</v>
      </c>
      <c r="I282" s="83" t="str">
        <f ca="1" t="shared" si="271"/>
        <v>Pantry</v>
      </c>
      <c r="J282" s="83" t="str">
        <f ca="1" t="shared" si="2"/>
        <v>CLEANING SERVICE</v>
      </c>
      <c r="K282" s="83">
        <f ca="1" t="array" ref="K282">IFERROR(INDEX(MASTER!B:B,MATCH(G282,MASTER!A:A,0))/100," ")</f>
        <v>0.95</v>
      </c>
      <c r="L282" s="65">
        <f ca="1" t="shared" si="3"/>
        <v>13</v>
      </c>
      <c r="M282" s="65" t="str">
        <f ca="1" t="shared" si="4"/>
        <v>2023 - WEEK 13</v>
      </c>
      <c r="N282" s="65" t="str">
        <f ca="1" t="shared" si="5"/>
        <v>2023 - MONTH 03</v>
      </c>
      <c r="O282" s="83">
        <f ca="1" t="shared" ref="O282:P282" si="295">IFERROR(AVERAGEIF(M:M,M282,$K:$K)," ")</f>
        <v>0.950202702702695</v>
      </c>
      <c r="P282" s="83">
        <f ca="1" t="shared" si="295"/>
        <v>0.950202702702695</v>
      </c>
      <c r="Q282" s="65" t="str">
        <f ca="1">IF(ISBLANK(A282)," ",IF(O282&gt;MASTER!$B$3/100,"SB",IF(O282&gt;MASTER!$B$4/100,"B",IF(O282&gt;MASTER!$B$5/100,"C","K"))))</f>
        <v>SB</v>
      </c>
      <c r="R282" s="65" t="str">
        <f ca="1">IF(ISBLANK(B282)," ",IF(P282&gt;MASTER!$B$3/100,"SB",IF(P282&gt;MASTER!$B$4/100,"B",IF(P282&gt;MASTER!$B$5/100,"C","K"))))</f>
        <v>SB</v>
      </c>
    </row>
    <row r="283" customHeight="1" spans="1:18">
      <c r="A283" s="80">
        <f ca="1">INDIRECT(ADDRESS(2+QUOTIENT(ROW()-2,COUNTA('Form Responses 1'!$1:$1)-4),1,,TRUE,"Form Responses 1"))</f>
        <v>45026.444000162</v>
      </c>
      <c r="B283" s="65" t="str">
        <f ca="1">INDIRECT(ADDRESS(2+QUOTIENT(ROW()-2,COUNTA('Form Responses 1'!$1:$1)-4),2,,TRUE,"Form Responses 1"))</f>
        <v>bobdaulay@gmail.com</v>
      </c>
      <c r="C283" s="65" t="str">
        <f ca="1">INDIRECT(ADDRESS(2+QUOTIENT(ROW()-2,COUNTA('Form Responses 1'!$1:$1)-4),3,,TRUE,"Form Responses 1"))</f>
        <v>Bobby Wijaya Daulay</v>
      </c>
      <c r="D283" s="81">
        <f ca="1">INDIRECT(ADDRESS(2+QUOTIENT(ROW()-2,COUNTA('Form Responses 1'!$1:$1)-4),4,,TRUE,"Form Responses 1"))</f>
        <v>45016</v>
      </c>
      <c r="E283" s="82">
        <f ca="1" t="shared" si="0"/>
        <v>5</v>
      </c>
      <c r="F283" s="65" t="str">
        <f ca="1">IF(ISBLANK(A283)," ",INDIRECT(ADDRESS(1,5+MOD(ROW()-2,COUNTA('Form Responses 1'!$1:$1)-4),,TRUE,"Form Responses 1")))</f>
        <v>Lantai 18 [Ruang Rapat 1-2-3]</v>
      </c>
      <c r="G283" s="65" t="str">
        <f ca="1">IF(ISBLANK(A283)," ",INDIRECT(ADDRESS(MATCH(A283,'Form Responses 1'!A:A,0),5+MOD(ROW()-2,COUNTA('Form Responses 1'!$1:$1)-4),,TRUE,"Form Responses 1")))</f>
        <v>BAIK</v>
      </c>
      <c r="H283" s="83" t="str">
        <f ca="1" t="shared" si="1"/>
        <v>Lantai 18</v>
      </c>
      <c r="I283" s="83" t="str">
        <f ca="1" t="shared" si="271"/>
        <v>Ruang Rapat 1-2-3</v>
      </c>
      <c r="J283" s="83" t="str">
        <f ca="1" t="shared" si="2"/>
        <v>CLEANING SERVICE</v>
      </c>
      <c r="K283" s="83">
        <f ca="1" t="array" ref="K283">IFERROR(INDEX(MASTER!B:B,MATCH(G283,MASTER!A:A,0))/100," ")</f>
        <v>0.95</v>
      </c>
      <c r="L283" s="65">
        <f ca="1" t="shared" si="3"/>
        <v>13</v>
      </c>
      <c r="M283" s="65" t="str">
        <f ca="1" t="shared" si="4"/>
        <v>2023 - WEEK 13</v>
      </c>
      <c r="N283" s="65" t="str">
        <f ca="1" t="shared" si="5"/>
        <v>2023 - MONTH 03</v>
      </c>
      <c r="O283" s="83">
        <f ca="1" t="shared" ref="O283:P283" si="296">IFERROR(AVERAGEIF(M:M,M283,$K:$K)," ")</f>
        <v>0.950202702702695</v>
      </c>
      <c r="P283" s="83">
        <f ca="1" t="shared" si="296"/>
        <v>0.950202702702695</v>
      </c>
      <c r="Q283" s="65" t="str">
        <f ca="1">IF(ISBLANK(A283)," ",IF(O283&gt;MASTER!$B$3/100,"SB",IF(O283&gt;MASTER!$B$4/100,"B",IF(O283&gt;MASTER!$B$5/100,"C","K"))))</f>
        <v>SB</v>
      </c>
      <c r="R283" s="65" t="str">
        <f ca="1">IF(ISBLANK(B283)," ",IF(P283&gt;MASTER!$B$3/100,"SB",IF(P283&gt;MASTER!$B$4/100,"B",IF(P283&gt;MASTER!$B$5/100,"C","K"))))</f>
        <v>SB</v>
      </c>
    </row>
    <row r="284" customHeight="1" spans="1:18">
      <c r="A284" s="80">
        <f ca="1">INDIRECT(ADDRESS(2+QUOTIENT(ROW()-2,COUNTA('Form Responses 1'!$1:$1)-4),1,,TRUE,"Form Responses 1"))</f>
        <v>45026.444000162</v>
      </c>
      <c r="B284" s="65" t="str">
        <f ca="1">INDIRECT(ADDRESS(2+QUOTIENT(ROW()-2,COUNTA('Form Responses 1'!$1:$1)-4),2,,TRUE,"Form Responses 1"))</f>
        <v>bobdaulay@gmail.com</v>
      </c>
      <c r="C284" s="65" t="str">
        <f ca="1">INDIRECT(ADDRESS(2+QUOTIENT(ROW()-2,COUNTA('Form Responses 1'!$1:$1)-4),3,,TRUE,"Form Responses 1"))</f>
        <v>Bobby Wijaya Daulay</v>
      </c>
      <c r="D284" s="81">
        <f ca="1">INDIRECT(ADDRESS(2+QUOTIENT(ROW()-2,COUNTA('Form Responses 1'!$1:$1)-4),4,,TRUE,"Form Responses 1"))</f>
        <v>45016</v>
      </c>
      <c r="E284" s="82">
        <f ca="1" t="shared" si="0"/>
        <v>5</v>
      </c>
      <c r="F284" s="65" t="str">
        <f ca="1">IF(ISBLANK(A284)," ",INDIRECT(ADDRESS(1,5+MOD(ROW()-2,COUNTA('Form Responses 1'!$1:$1)-4),,TRUE,"Form Responses 1")))</f>
        <v>Lantai 18 [Ruang Kerja]</v>
      </c>
      <c r="G284" s="65" t="str">
        <f ca="1">IF(ISBLANK(A284)," ",INDIRECT(ADDRESS(MATCH(A284,'Form Responses 1'!A:A,0),5+MOD(ROW()-2,COUNTA('Form Responses 1'!$1:$1)-4),,TRUE,"Form Responses 1")))</f>
        <v>BAIK</v>
      </c>
      <c r="H284" s="83" t="str">
        <f ca="1" t="shared" si="1"/>
        <v>Lantai 18</v>
      </c>
      <c r="I284" s="83" t="str">
        <f ca="1" t="shared" si="271"/>
        <v>Ruang Kerja</v>
      </c>
      <c r="J284" s="83" t="str">
        <f ca="1" t="shared" si="2"/>
        <v>CLEANING SERVICE</v>
      </c>
      <c r="K284" s="83">
        <f ca="1" t="array" ref="K284">IFERROR(INDEX(MASTER!B:B,MATCH(G284,MASTER!A:A,0))/100," ")</f>
        <v>0.95</v>
      </c>
      <c r="L284" s="65">
        <f ca="1" t="shared" si="3"/>
        <v>13</v>
      </c>
      <c r="M284" s="65" t="str">
        <f ca="1" t="shared" si="4"/>
        <v>2023 - WEEK 13</v>
      </c>
      <c r="N284" s="65" t="str">
        <f ca="1" t="shared" si="5"/>
        <v>2023 - MONTH 03</v>
      </c>
      <c r="O284" s="83">
        <f ca="1" t="shared" ref="O284:P284" si="297">IFERROR(AVERAGEIF(M:M,M284,$K:$K)," ")</f>
        <v>0.950202702702695</v>
      </c>
      <c r="P284" s="83">
        <f ca="1" t="shared" si="297"/>
        <v>0.950202702702695</v>
      </c>
      <c r="Q284" s="65" t="str">
        <f ca="1">IF(ISBLANK(A284)," ",IF(O284&gt;MASTER!$B$3/100,"SB",IF(O284&gt;MASTER!$B$4/100,"B",IF(O284&gt;MASTER!$B$5/100,"C","K"))))</f>
        <v>SB</v>
      </c>
      <c r="R284" s="65" t="str">
        <f ca="1">IF(ISBLANK(B284)," ",IF(P284&gt;MASTER!$B$3/100,"SB",IF(P284&gt;MASTER!$B$4/100,"B",IF(P284&gt;MASTER!$B$5/100,"C","K"))))</f>
        <v>SB</v>
      </c>
    </row>
    <row r="285" customHeight="1" spans="1:18">
      <c r="A285" s="80">
        <f ca="1">INDIRECT(ADDRESS(2+QUOTIENT(ROW()-2,COUNTA('Form Responses 1'!$1:$1)-4),1,,TRUE,"Form Responses 1"))</f>
        <v>45026.444000162</v>
      </c>
      <c r="B285" s="65" t="str">
        <f ca="1">INDIRECT(ADDRESS(2+QUOTIENT(ROW()-2,COUNTA('Form Responses 1'!$1:$1)-4),2,,TRUE,"Form Responses 1"))</f>
        <v>bobdaulay@gmail.com</v>
      </c>
      <c r="C285" s="65" t="str">
        <f ca="1">INDIRECT(ADDRESS(2+QUOTIENT(ROW()-2,COUNTA('Form Responses 1'!$1:$1)-4),3,,TRUE,"Form Responses 1"))</f>
        <v>Bobby Wijaya Daulay</v>
      </c>
      <c r="D285" s="81">
        <f ca="1">INDIRECT(ADDRESS(2+QUOTIENT(ROW()-2,COUNTA('Form Responses 1'!$1:$1)-4),4,,TRUE,"Form Responses 1"))</f>
        <v>45016</v>
      </c>
      <c r="E285" s="82">
        <f ca="1" t="shared" si="0"/>
        <v>5</v>
      </c>
      <c r="F285" s="65" t="str">
        <f ca="1">IF(ISBLANK(A285)," ",INDIRECT(ADDRESS(1,5+MOD(ROW()-2,COUNTA('Form Responses 1'!$1:$1)-4),,TRUE,"Form Responses 1")))</f>
        <v>Lantai 18 [Koridor]</v>
      </c>
      <c r="G285" s="65" t="str">
        <f ca="1">IF(ISBLANK(A285)," ",INDIRECT(ADDRESS(MATCH(A285,'Form Responses 1'!A:A,0),5+MOD(ROW()-2,COUNTA('Form Responses 1'!$1:$1)-4),,TRUE,"Form Responses 1")))</f>
        <v>BAIK</v>
      </c>
      <c r="H285" s="83" t="str">
        <f ca="1" t="shared" si="1"/>
        <v>Lantai 18</v>
      </c>
      <c r="I285" s="83" t="str">
        <f ca="1" t="shared" si="271"/>
        <v>Koridor</v>
      </c>
      <c r="J285" s="83" t="str">
        <f ca="1" t="shared" si="2"/>
        <v>CLEANING SERVICE</v>
      </c>
      <c r="K285" s="83">
        <f ca="1" t="array" ref="K285">IFERROR(INDEX(MASTER!B:B,MATCH(G285,MASTER!A:A,0))/100," ")</f>
        <v>0.95</v>
      </c>
      <c r="L285" s="65">
        <f ca="1" t="shared" si="3"/>
        <v>13</v>
      </c>
      <c r="M285" s="65" t="str">
        <f ca="1" t="shared" si="4"/>
        <v>2023 - WEEK 13</v>
      </c>
      <c r="N285" s="65" t="str">
        <f ca="1" t="shared" si="5"/>
        <v>2023 - MONTH 03</v>
      </c>
      <c r="O285" s="83">
        <f ca="1" t="shared" ref="O285:P285" si="298">IFERROR(AVERAGEIF(M:M,M285,$K:$K)," ")</f>
        <v>0.950202702702695</v>
      </c>
      <c r="P285" s="83">
        <f ca="1" t="shared" si="298"/>
        <v>0.950202702702695</v>
      </c>
      <c r="Q285" s="65" t="str">
        <f ca="1">IF(ISBLANK(A285)," ",IF(O285&gt;MASTER!$B$3/100,"SB",IF(O285&gt;MASTER!$B$4/100,"B",IF(O285&gt;MASTER!$B$5/100,"C","K"))))</f>
        <v>SB</v>
      </c>
      <c r="R285" s="65" t="str">
        <f ca="1">IF(ISBLANK(B285)," ",IF(P285&gt;MASTER!$B$3/100,"SB",IF(P285&gt;MASTER!$B$4/100,"B",IF(P285&gt;MASTER!$B$5/100,"C","K"))))</f>
        <v>SB</v>
      </c>
    </row>
    <row r="286" customHeight="1" spans="1:18">
      <c r="A286" s="80">
        <f ca="1">INDIRECT(ADDRESS(2+QUOTIENT(ROW()-2,COUNTA('Form Responses 1'!$1:$1)-4),1,,TRUE,"Form Responses 1"))</f>
        <v>45026.444000162</v>
      </c>
      <c r="B286" s="65" t="str">
        <f ca="1">INDIRECT(ADDRESS(2+QUOTIENT(ROW()-2,COUNTA('Form Responses 1'!$1:$1)-4),2,,TRUE,"Form Responses 1"))</f>
        <v>bobdaulay@gmail.com</v>
      </c>
      <c r="C286" s="65" t="str">
        <f ca="1">INDIRECT(ADDRESS(2+QUOTIENT(ROW()-2,COUNTA('Form Responses 1'!$1:$1)-4),3,,TRUE,"Form Responses 1"))</f>
        <v>Bobby Wijaya Daulay</v>
      </c>
      <c r="D286" s="81">
        <f ca="1">INDIRECT(ADDRESS(2+QUOTIENT(ROW()-2,COUNTA('Form Responses 1'!$1:$1)-4),4,,TRUE,"Form Responses 1"))</f>
        <v>45016</v>
      </c>
      <c r="E286" s="82">
        <f ca="1" t="shared" si="0"/>
        <v>5</v>
      </c>
      <c r="F286" s="65" t="str">
        <f ca="1">IF(ISBLANK(A286)," ",INDIRECT(ADDRESS(1,5+MOD(ROW()-2,COUNTA('Form Responses 1'!$1:$1)-4),,TRUE,"Form Responses 1")))</f>
        <v>Lantai 18 [Toilet Pria / Wanita]</v>
      </c>
      <c r="G286" s="65" t="str">
        <f ca="1">IF(ISBLANK(A286)," ",INDIRECT(ADDRESS(MATCH(A286,'Form Responses 1'!A:A,0),5+MOD(ROW()-2,COUNTA('Form Responses 1'!$1:$1)-4),,TRUE,"Form Responses 1")))</f>
        <v>BAIK</v>
      </c>
      <c r="H286" s="83" t="str">
        <f ca="1" t="shared" si="1"/>
        <v>Lantai 18</v>
      </c>
      <c r="I286" s="83" t="str">
        <f ca="1" t="shared" si="271"/>
        <v>Toilet Pria / Wanita</v>
      </c>
      <c r="J286" s="83" t="str">
        <f ca="1" t="shared" si="2"/>
        <v>CLEANING SERVICE</v>
      </c>
      <c r="K286" s="83">
        <f ca="1" t="array" ref="K286">IFERROR(INDEX(MASTER!B:B,MATCH(G286,MASTER!A:A,0))/100," ")</f>
        <v>0.95</v>
      </c>
      <c r="L286" s="65">
        <f ca="1" t="shared" si="3"/>
        <v>13</v>
      </c>
      <c r="M286" s="65" t="str">
        <f ca="1" t="shared" si="4"/>
        <v>2023 - WEEK 13</v>
      </c>
      <c r="N286" s="65" t="str">
        <f ca="1" t="shared" si="5"/>
        <v>2023 - MONTH 03</v>
      </c>
      <c r="O286" s="83">
        <f ca="1" t="shared" ref="O286:P286" si="299">IFERROR(AVERAGEIF(M:M,M286,$K:$K)," ")</f>
        <v>0.950202702702695</v>
      </c>
      <c r="P286" s="83">
        <f ca="1" t="shared" si="299"/>
        <v>0.950202702702695</v>
      </c>
      <c r="Q286" s="65" t="str">
        <f ca="1">IF(ISBLANK(A286)," ",IF(O286&gt;MASTER!$B$3/100,"SB",IF(O286&gt;MASTER!$B$4/100,"B",IF(O286&gt;MASTER!$B$5/100,"C","K"))))</f>
        <v>SB</v>
      </c>
      <c r="R286" s="65" t="str">
        <f ca="1">IF(ISBLANK(B286)," ",IF(P286&gt;MASTER!$B$3/100,"SB",IF(P286&gt;MASTER!$B$4/100,"B",IF(P286&gt;MASTER!$B$5/100,"C","K"))))</f>
        <v>SB</v>
      </c>
    </row>
    <row r="287" customHeight="1" spans="1:18">
      <c r="A287" s="80">
        <f ca="1">INDIRECT(ADDRESS(2+QUOTIENT(ROW()-2,COUNTA('Form Responses 1'!$1:$1)-4),1,,TRUE,"Form Responses 1"))</f>
        <v>45026.444000162</v>
      </c>
      <c r="B287" s="65" t="str">
        <f ca="1">INDIRECT(ADDRESS(2+QUOTIENT(ROW()-2,COUNTA('Form Responses 1'!$1:$1)-4),2,,TRUE,"Form Responses 1"))</f>
        <v>bobdaulay@gmail.com</v>
      </c>
      <c r="C287" s="65" t="str">
        <f ca="1">INDIRECT(ADDRESS(2+QUOTIENT(ROW()-2,COUNTA('Form Responses 1'!$1:$1)-4),3,,TRUE,"Form Responses 1"))</f>
        <v>Bobby Wijaya Daulay</v>
      </c>
      <c r="D287" s="81">
        <f ca="1">INDIRECT(ADDRESS(2+QUOTIENT(ROW()-2,COUNTA('Form Responses 1'!$1:$1)-4),4,,TRUE,"Form Responses 1"))</f>
        <v>45016</v>
      </c>
      <c r="E287" s="82">
        <f ca="1" t="shared" si="0"/>
        <v>5</v>
      </c>
      <c r="F287" s="65" t="str">
        <f ca="1">IF(ISBLANK(A287)," ",INDIRECT(ADDRESS(1,5+MOD(ROW()-2,COUNTA('Form Responses 1'!$1:$1)-4),,TRUE,"Form Responses 1")))</f>
        <v>Lantai 17 [Tangga Exit Barat]</v>
      </c>
      <c r="G287" s="65" t="str">
        <f ca="1">IF(ISBLANK(A287)," ",INDIRECT(ADDRESS(MATCH(A287,'Form Responses 1'!A:A,0),5+MOD(ROW()-2,COUNTA('Form Responses 1'!$1:$1)-4),,TRUE,"Form Responses 1")))</f>
        <v>BAIK</v>
      </c>
      <c r="H287" s="83" t="str">
        <f ca="1" t="shared" si="1"/>
        <v>Lantai 17</v>
      </c>
      <c r="I287" s="83" t="str">
        <f ca="1" t="shared" si="271"/>
        <v>Tangga Exit Barat</v>
      </c>
      <c r="J287" s="83" t="str">
        <f ca="1" t="shared" si="2"/>
        <v>CLEANING SERVICE</v>
      </c>
      <c r="K287" s="83">
        <f ca="1" t="array" ref="K287">IFERROR(INDEX(MASTER!B:B,MATCH(G287,MASTER!A:A,0))/100," ")</f>
        <v>0.95</v>
      </c>
      <c r="L287" s="65">
        <f ca="1" t="shared" si="3"/>
        <v>13</v>
      </c>
      <c r="M287" s="65" t="str">
        <f ca="1" t="shared" si="4"/>
        <v>2023 - WEEK 13</v>
      </c>
      <c r="N287" s="65" t="str">
        <f ca="1" t="shared" si="5"/>
        <v>2023 - MONTH 03</v>
      </c>
      <c r="O287" s="83">
        <f ca="1" t="shared" ref="O287:P287" si="300">IFERROR(AVERAGEIF(M:M,M287,$K:$K)," ")</f>
        <v>0.950202702702695</v>
      </c>
      <c r="P287" s="83">
        <f ca="1" t="shared" si="300"/>
        <v>0.950202702702695</v>
      </c>
      <c r="Q287" s="65" t="str">
        <f ca="1">IF(ISBLANK(A287)," ",IF(O287&gt;MASTER!$B$3/100,"SB",IF(O287&gt;MASTER!$B$4/100,"B",IF(O287&gt;MASTER!$B$5/100,"C","K"))))</f>
        <v>SB</v>
      </c>
      <c r="R287" s="65" t="str">
        <f ca="1">IF(ISBLANK(B287)," ",IF(P287&gt;MASTER!$B$3/100,"SB",IF(P287&gt;MASTER!$B$4/100,"B",IF(P287&gt;MASTER!$B$5/100,"C","K"))))</f>
        <v>SB</v>
      </c>
    </row>
    <row r="288" customHeight="1" spans="1:18">
      <c r="A288" s="80">
        <f ca="1">INDIRECT(ADDRESS(2+QUOTIENT(ROW()-2,COUNTA('Form Responses 1'!$1:$1)-4),1,,TRUE,"Form Responses 1"))</f>
        <v>45026.444000162</v>
      </c>
      <c r="B288" s="65" t="str">
        <f ca="1">INDIRECT(ADDRESS(2+QUOTIENT(ROW()-2,COUNTA('Form Responses 1'!$1:$1)-4),2,,TRUE,"Form Responses 1"))</f>
        <v>bobdaulay@gmail.com</v>
      </c>
      <c r="C288" s="65" t="str">
        <f ca="1">INDIRECT(ADDRESS(2+QUOTIENT(ROW()-2,COUNTA('Form Responses 1'!$1:$1)-4),3,,TRUE,"Form Responses 1"))</f>
        <v>Bobby Wijaya Daulay</v>
      </c>
      <c r="D288" s="81">
        <f ca="1">INDIRECT(ADDRESS(2+QUOTIENT(ROW()-2,COUNTA('Form Responses 1'!$1:$1)-4),4,,TRUE,"Form Responses 1"))</f>
        <v>45016</v>
      </c>
      <c r="E288" s="82">
        <f ca="1" t="shared" si="0"/>
        <v>5</v>
      </c>
      <c r="F288" s="65" t="str">
        <f ca="1">IF(ISBLANK(A288)," ",INDIRECT(ADDRESS(1,5+MOD(ROW()-2,COUNTA('Form Responses 1'!$1:$1)-4),,TRUE,"Form Responses 1")))</f>
        <v>Lantai 17 [ &amp; Timur]</v>
      </c>
      <c r="G288" s="65" t="str">
        <f ca="1">IF(ISBLANK(A288)," ",INDIRECT(ADDRESS(MATCH(A288,'Form Responses 1'!A:A,0),5+MOD(ROW()-2,COUNTA('Form Responses 1'!$1:$1)-4),,TRUE,"Form Responses 1")))</f>
        <v>BAIK</v>
      </c>
      <c r="H288" s="83" t="str">
        <f ca="1" t="shared" si="1"/>
        <v>Lantai 17</v>
      </c>
      <c r="I288" s="83" t="str">
        <f ca="1" t="shared" si="271"/>
        <v> &amp; Timur</v>
      </c>
      <c r="J288" s="83" t="str">
        <f ca="1" t="shared" si="2"/>
        <v>CLEANING SERVICE</v>
      </c>
      <c r="K288" s="83">
        <f ca="1" t="array" ref="K288">IFERROR(INDEX(MASTER!B:B,MATCH(G288,MASTER!A:A,0))/100," ")</f>
        <v>0.95</v>
      </c>
      <c r="L288" s="65">
        <f ca="1" t="shared" si="3"/>
        <v>13</v>
      </c>
      <c r="M288" s="65" t="str">
        <f ca="1" t="shared" si="4"/>
        <v>2023 - WEEK 13</v>
      </c>
      <c r="N288" s="65" t="str">
        <f ca="1" t="shared" si="5"/>
        <v>2023 - MONTH 03</v>
      </c>
      <c r="O288" s="83">
        <f ca="1" t="shared" ref="O288:P288" si="301">IFERROR(AVERAGEIF(M:M,M288,$K:$K)," ")</f>
        <v>0.950202702702695</v>
      </c>
      <c r="P288" s="83">
        <f ca="1" t="shared" si="301"/>
        <v>0.950202702702695</v>
      </c>
      <c r="Q288" s="65" t="str">
        <f ca="1">IF(ISBLANK(A288)," ",IF(O288&gt;MASTER!$B$3/100,"SB",IF(O288&gt;MASTER!$B$4/100,"B",IF(O288&gt;MASTER!$B$5/100,"C","K"))))</f>
        <v>SB</v>
      </c>
      <c r="R288" s="65" t="str">
        <f ca="1">IF(ISBLANK(B288)," ",IF(P288&gt;MASTER!$B$3/100,"SB",IF(P288&gt;MASTER!$B$4/100,"B",IF(P288&gt;MASTER!$B$5/100,"C","K"))))</f>
        <v>SB</v>
      </c>
    </row>
    <row r="289" customHeight="1" spans="1:18">
      <c r="A289" s="80">
        <f ca="1">INDIRECT(ADDRESS(2+QUOTIENT(ROW()-2,COUNTA('Form Responses 1'!$1:$1)-4),1,,TRUE,"Form Responses 1"))</f>
        <v>45026.444000162</v>
      </c>
      <c r="B289" s="65" t="str">
        <f ca="1">INDIRECT(ADDRESS(2+QUOTIENT(ROW()-2,COUNTA('Form Responses 1'!$1:$1)-4),2,,TRUE,"Form Responses 1"))</f>
        <v>bobdaulay@gmail.com</v>
      </c>
      <c r="C289" s="65" t="str">
        <f ca="1">INDIRECT(ADDRESS(2+QUOTIENT(ROW()-2,COUNTA('Form Responses 1'!$1:$1)-4),3,,TRUE,"Form Responses 1"))</f>
        <v>Bobby Wijaya Daulay</v>
      </c>
      <c r="D289" s="81">
        <f ca="1">INDIRECT(ADDRESS(2+QUOTIENT(ROW()-2,COUNTA('Form Responses 1'!$1:$1)-4),4,,TRUE,"Form Responses 1"))</f>
        <v>45016</v>
      </c>
      <c r="E289" s="82">
        <f ca="1" t="shared" si="0"/>
        <v>5</v>
      </c>
      <c r="F289" s="65" t="str">
        <f ca="1">IF(ISBLANK(A289)," ",INDIRECT(ADDRESS(1,5+MOD(ROW()-2,COUNTA('Form Responses 1'!$1:$1)-4),,TRUE,"Form Responses 1")))</f>
        <v>Lantai 17 [Mushola]</v>
      </c>
      <c r="G289" s="65" t="str">
        <f ca="1">IF(ISBLANK(A289)," ",INDIRECT(ADDRESS(MATCH(A289,'Form Responses 1'!A:A,0),5+MOD(ROW()-2,COUNTA('Form Responses 1'!$1:$1)-4),,TRUE,"Form Responses 1")))</f>
        <v>BAIK</v>
      </c>
      <c r="H289" s="83" t="str">
        <f ca="1" t="shared" si="1"/>
        <v>Lantai 17</v>
      </c>
      <c r="I289" s="83" t="str">
        <f ca="1" t="shared" si="271"/>
        <v>Mushola</v>
      </c>
      <c r="J289" s="83" t="str">
        <f ca="1" t="shared" si="2"/>
        <v>CLEANING SERVICE</v>
      </c>
      <c r="K289" s="83">
        <f ca="1" t="array" ref="K289">IFERROR(INDEX(MASTER!B:B,MATCH(G289,MASTER!A:A,0))/100," ")</f>
        <v>0.95</v>
      </c>
      <c r="L289" s="65">
        <f ca="1" t="shared" si="3"/>
        <v>13</v>
      </c>
      <c r="M289" s="65" t="str">
        <f ca="1" t="shared" si="4"/>
        <v>2023 - WEEK 13</v>
      </c>
      <c r="N289" s="65" t="str">
        <f ca="1" t="shared" si="5"/>
        <v>2023 - MONTH 03</v>
      </c>
      <c r="O289" s="83">
        <f ca="1" t="shared" ref="O289:P289" si="302">IFERROR(AVERAGEIF(M:M,M289,$K:$K)," ")</f>
        <v>0.950202702702695</v>
      </c>
      <c r="P289" s="83">
        <f ca="1" t="shared" si="302"/>
        <v>0.950202702702695</v>
      </c>
      <c r="Q289" s="65" t="str">
        <f ca="1">IF(ISBLANK(A289)," ",IF(O289&gt;MASTER!$B$3/100,"SB",IF(O289&gt;MASTER!$B$4/100,"B",IF(O289&gt;MASTER!$B$5/100,"C","K"))))</f>
        <v>SB</v>
      </c>
      <c r="R289" s="65" t="str">
        <f ca="1">IF(ISBLANK(B289)," ",IF(P289&gt;MASTER!$B$3/100,"SB",IF(P289&gt;MASTER!$B$4/100,"B",IF(P289&gt;MASTER!$B$5/100,"C","K"))))</f>
        <v>SB</v>
      </c>
    </row>
    <row r="290" customHeight="1" spans="1:18">
      <c r="A290" s="80">
        <f ca="1">INDIRECT(ADDRESS(2+QUOTIENT(ROW()-2,COUNTA('Form Responses 1'!$1:$1)-4),1,,TRUE,"Form Responses 1"))</f>
        <v>45026.444000162</v>
      </c>
      <c r="B290" s="65" t="str">
        <f ca="1">INDIRECT(ADDRESS(2+QUOTIENT(ROW()-2,COUNTA('Form Responses 1'!$1:$1)-4),2,,TRUE,"Form Responses 1"))</f>
        <v>bobdaulay@gmail.com</v>
      </c>
      <c r="C290" s="65" t="str">
        <f ca="1">INDIRECT(ADDRESS(2+QUOTIENT(ROW()-2,COUNTA('Form Responses 1'!$1:$1)-4),3,,TRUE,"Form Responses 1"))</f>
        <v>Bobby Wijaya Daulay</v>
      </c>
      <c r="D290" s="81">
        <f ca="1">INDIRECT(ADDRESS(2+QUOTIENT(ROW()-2,COUNTA('Form Responses 1'!$1:$1)-4),4,,TRUE,"Form Responses 1"))</f>
        <v>45016</v>
      </c>
      <c r="E290" s="82">
        <f ca="1" t="shared" si="0"/>
        <v>5</v>
      </c>
      <c r="F290" s="65" t="str">
        <f ca="1">IF(ISBLANK(A290)," ",INDIRECT(ADDRESS(1,5+MOD(ROW()-2,COUNTA('Form Responses 1'!$1:$1)-4),,TRUE,"Form Responses 1")))</f>
        <v>Lantai 17 [Pantry]</v>
      </c>
      <c r="G290" s="65" t="str">
        <f ca="1">IF(ISBLANK(A290)," ",INDIRECT(ADDRESS(MATCH(A290,'Form Responses 1'!A:A,0),5+MOD(ROW()-2,COUNTA('Form Responses 1'!$1:$1)-4),,TRUE,"Form Responses 1")))</f>
        <v>BAIK</v>
      </c>
      <c r="H290" s="83" t="str">
        <f ca="1" t="shared" si="1"/>
        <v>Lantai 17</v>
      </c>
      <c r="I290" s="83" t="str">
        <f ca="1" t="shared" si="271"/>
        <v>Pantry</v>
      </c>
      <c r="J290" s="83" t="str">
        <f ca="1" t="shared" si="2"/>
        <v>CLEANING SERVICE</v>
      </c>
      <c r="K290" s="83">
        <f ca="1" t="array" ref="K290">IFERROR(INDEX(MASTER!B:B,MATCH(G290,MASTER!A:A,0))/100," ")</f>
        <v>0.95</v>
      </c>
      <c r="L290" s="65">
        <f ca="1" t="shared" si="3"/>
        <v>13</v>
      </c>
      <c r="M290" s="65" t="str">
        <f ca="1" t="shared" si="4"/>
        <v>2023 - WEEK 13</v>
      </c>
      <c r="N290" s="65" t="str">
        <f ca="1" t="shared" si="5"/>
        <v>2023 - MONTH 03</v>
      </c>
      <c r="O290" s="83">
        <f ca="1" t="shared" ref="O290:P290" si="303">IFERROR(AVERAGEIF(M:M,M290,$K:$K)," ")</f>
        <v>0.950202702702695</v>
      </c>
      <c r="P290" s="83">
        <f ca="1" t="shared" si="303"/>
        <v>0.950202702702695</v>
      </c>
      <c r="Q290" s="65" t="str">
        <f ca="1">IF(ISBLANK(A290)," ",IF(O290&gt;MASTER!$B$3/100,"SB",IF(O290&gt;MASTER!$B$4/100,"B",IF(O290&gt;MASTER!$B$5/100,"C","K"))))</f>
        <v>SB</v>
      </c>
      <c r="R290" s="65" t="str">
        <f ca="1">IF(ISBLANK(B290)," ",IF(P290&gt;MASTER!$B$3/100,"SB",IF(P290&gt;MASTER!$B$4/100,"B",IF(P290&gt;MASTER!$B$5/100,"C","K"))))</f>
        <v>SB</v>
      </c>
    </row>
    <row r="291" customHeight="1" spans="1:18">
      <c r="A291" s="80">
        <f ca="1">INDIRECT(ADDRESS(2+QUOTIENT(ROW()-2,COUNTA('Form Responses 1'!$1:$1)-4),1,,TRUE,"Form Responses 1"))</f>
        <v>45026.444000162</v>
      </c>
      <c r="B291" s="65" t="str">
        <f ca="1">INDIRECT(ADDRESS(2+QUOTIENT(ROW()-2,COUNTA('Form Responses 1'!$1:$1)-4),2,,TRUE,"Form Responses 1"))</f>
        <v>bobdaulay@gmail.com</v>
      </c>
      <c r="C291" s="65" t="str">
        <f ca="1">INDIRECT(ADDRESS(2+QUOTIENT(ROW()-2,COUNTA('Form Responses 1'!$1:$1)-4),3,,TRUE,"Form Responses 1"))</f>
        <v>Bobby Wijaya Daulay</v>
      </c>
      <c r="D291" s="81">
        <f ca="1">INDIRECT(ADDRESS(2+QUOTIENT(ROW()-2,COUNTA('Form Responses 1'!$1:$1)-4),4,,TRUE,"Form Responses 1"))</f>
        <v>45016</v>
      </c>
      <c r="E291" s="82">
        <f ca="1" t="shared" si="0"/>
        <v>5</v>
      </c>
      <c r="F291" s="65" t="str">
        <f ca="1">IF(ISBLANK(A291)," ",INDIRECT(ADDRESS(1,5+MOD(ROW()-2,COUNTA('Form Responses 1'!$1:$1)-4),,TRUE,"Form Responses 1")))</f>
        <v>Lantai 17 [Ruang Rapat 1-2-3]</v>
      </c>
      <c r="G291" s="65" t="str">
        <f ca="1">IF(ISBLANK(A291)," ",INDIRECT(ADDRESS(MATCH(A291,'Form Responses 1'!A:A,0),5+MOD(ROW()-2,COUNTA('Form Responses 1'!$1:$1)-4),,TRUE,"Form Responses 1")))</f>
        <v>BAIK</v>
      </c>
      <c r="H291" s="83" t="str">
        <f ca="1" t="shared" si="1"/>
        <v>Lantai 17</v>
      </c>
      <c r="I291" s="83" t="str">
        <f ca="1" t="shared" si="271"/>
        <v>Ruang Rapat 1-2-3</v>
      </c>
      <c r="J291" s="83" t="str">
        <f ca="1" t="shared" si="2"/>
        <v>CLEANING SERVICE</v>
      </c>
      <c r="K291" s="83">
        <f ca="1" t="array" ref="K291">IFERROR(INDEX(MASTER!B:B,MATCH(G291,MASTER!A:A,0))/100," ")</f>
        <v>0.95</v>
      </c>
      <c r="L291" s="65">
        <f ca="1" t="shared" si="3"/>
        <v>13</v>
      </c>
      <c r="M291" s="65" t="str">
        <f ca="1" t="shared" si="4"/>
        <v>2023 - WEEK 13</v>
      </c>
      <c r="N291" s="65" t="str">
        <f ca="1" t="shared" si="5"/>
        <v>2023 - MONTH 03</v>
      </c>
      <c r="O291" s="83">
        <f ca="1" t="shared" ref="O291:P291" si="304">IFERROR(AVERAGEIF(M:M,M291,$K:$K)," ")</f>
        <v>0.950202702702695</v>
      </c>
      <c r="P291" s="83">
        <f ca="1" t="shared" si="304"/>
        <v>0.950202702702695</v>
      </c>
      <c r="Q291" s="65" t="str">
        <f ca="1">IF(ISBLANK(A291)," ",IF(O291&gt;MASTER!$B$3/100,"SB",IF(O291&gt;MASTER!$B$4/100,"B",IF(O291&gt;MASTER!$B$5/100,"C","K"))))</f>
        <v>SB</v>
      </c>
      <c r="R291" s="65" t="str">
        <f ca="1">IF(ISBLANK(B291)," ",IF(P291&gt;MASTER!$B$3/100,"SB",IF(P291&gt;MASTER!$B$4/100,"B",IF(P291&gt;MASTER!$B$5/100,"C","K"))))</f>
        <v>SB</v>
      </c>
    </row>
    <row r="292" customHeight="1" spans="1:18">
      <c r="A292" s="80">
        <f ca="1">INDIRECT(ADDRESS(2+QUOTIENT(ROW()-2,COUNTA('Form Responses 1'!$1:$1)-4),1,,TRUE,"Form Responses 1"))</f>
        <v>45026.444000162</v>
      </c>
      <c r="B292" s="65" t="str">
        <f ca="1">INDIRECT(ADDRESS(2+QUOTIENT(ROW()-2,COUNTA('Form Responses 1'!$1:$1)-4),2,,TRUE,"Form Responses 1"))</f>
        <v>bobdaulay@gmail.com</v>
      </c>
      <c r="C292" s="65" t="str">
        <f ca="1">INDIRECT(ADDRESS(2+QUOTIENT(ROW()-2,COUNTA('Form Responses 1'!$1:$1)-4),3,,TRUE,"Form Responses 1"))</f>
        <v>Bobby Wijaya Daulay</v>
      </c>
      <c r="D292" s="81">
        <f ca="1">INDIRECT(ADDRESS(2+QUOTIENT(ROW()-2,COUNTA('Form Responses 1'!$1:$1)-4),4,,TRUE,"Form Responses 1"))</f>
        <v>45016</v>
      </c>
      <c r="E292" s="82">
        <f ca="1" t="shared" si="0"/>
        <v>5</v>
      </c>
      <c r="F292" s="65" t="str">
        <f ca="1">IF(ISBLANK(A292)," ",INDIRECT(ADDRESS(1,5+MOD(ROW()-2,COUNTA('Form Responses 1'!$1:$1)-4),,TRUE,"Form Responses 1")))</f>
        <v>Lantai 17 [Ruang Kerja]</v>
      </c>
      <c r="G292" s="65" t="str">
        <f ca="1">IF(ISBLANK(A292)," ",INDIRECT(ADDRESS(MATCH(A292,'Form Responses 1'!A:A,0),5+MOD(ROW()-2,COUNTA('Form Responses 1'!$1:$1)-4),,TRUE,"Form Responses 1")))</f>
        <v>BAIK</v>
      </c>
      <c r="H292" s="83" t="str">
        <f ca="1" t="shared" si="1"/>
        <v>Lantai 17</v>
      </c>
      <c r="I292" s="83" t="str">
        <f ca="1" t="shared" si="271"/>
        <v>Ruang Kerja</v>
      </c>
      <c r="J292" s="83" t="str">
        <f ca="1" t="shared" si="2"/>
        <v>CLEANING SERVICE</v>
      </c>
      <c r="K292" s="83">
        <f ca="1" t="array" ref="K292">IFERROR(INDEX(MASTER!B:B,MATCH(G292,MASTER!A:A,0))/100," ")</f>
        <v>0.95</v>
      </c>
      <c r="L292" s="65">
        <f ca="1" t="shared" si="3"/>
        <v>13</v>
      </c>
      <c r="M292" s="65" t="str">
        <f ca="1" t="shared" si="4"/>
        <v>2023 - WEEK 13</v>
      </c>
      <c r="N292" s="65" t="str">
        <f ca="1" t="shared" si="5"/>
        <v>2023 - MONTH 03</v>
      </c>
      <c r="O292" s="83">
        <f ca="1" t="shared" ref="O292:P292" si="305">IFERROR(AVERAGEIF(M:M,M292,$K:$K)," ")</f>
        <v>0.950202702702695</v>
      </c>
      <c r="P292" s="83">
        <f ca="1" t="shared" si="305"/>
        <v>0.950202702702695</v>
      </c>
      <c r="Q292" s="65" t="str">
        <f ca="1">IF(ISBLANK(A292)," ",IF(O292&gt;MASTER!$B$3/100,"SB",IF(O292&gt;MASTER!$B$4/100,"B",IF(O292&gt;MASTER!$B$5/100,"C","K"))))</f>
        <v>SB</v>
      </c>
      <c r="R292" s="65" t="str">
        <f ca="1">IF(ISBLANK(B292)," ",IF(P292&gt;MASTER!$B$3/100,"SB",IF(P292&gt;MASTER!$B$4/100,"B",IF(P292&gt;MASTER!$B$5/100,"C","K"))))</f>
        <v>SB</v>
      </c>
    </row>
    <row r="293" customHeight="1" spans="1:18">
      <c r="A293" s="80">
        <f ca="1">INDIRECT(ADDRESS(2+QUOTIENT(ROW()-2,COUNTA('Form Responses 1'!$1:$1)-4),1,,TRUE,"Form Responses 1"))</f>
        <v>45026.444000162</v>
      </c>
      <c r="B293" s="65" t="str">
        <f ca="1">INDIRECT(ADDRESS(2+QUOTIENT(ROW()-2,COUNTA('Form Responses 1'!$1:$1)-4),2,,TRUE,"Form Responses 1"))</f>
        <v>bobdaulay@gmail.com</v>
      </c>
      <c r="C293" s="65" t="str">
        <f ca="1">INDIRECT(ADDRESS(2+QUOTIENT(ROW()-2,COUNTA('Form Responses 1'!$1:$1)-4),3,,TRUE,"Form Responses 1"))</f>
        <v>Bobby Wijaya Daulay</v>
      </c>
      <c r="D293" s="81">
        <f ca="1">INDIRECT(ADDRESS(2+QUOTIENT(ROW()-2,COUNTA('Form Responses 1'!$1:$1)-4),4,,TRUE,"Form Responses 1"))</f>
        <v>45016</v>
      </c>
      <c r="E293" s="82">
        <f ca="1" t="shared" si="0"/>
        <v>5</v>
      </c>
      <c r="F293" s="65" t="str">
        <f ca="1">IF(ISBLANK(A293)," ",INDIRECT(ADDRESS(1,5+MOD(ROW()-2,COUNTA('Form Responses 1'!$1:$1)-4),,TRUE,"Form Responses 1")))</f>
        <v>Lantai 17 [Koridor]</v>
      </c>
      <c r="G293" s="65" t="str">
        <f ca="1">IF(ISBLANK(A293)," ",INDIRECT(ADDRESS(MATCH(A293,'Form Responses 1'!A:A,0),5+MOD(ROW()-2,COUNTA('Form Responses 1'!$1:$1)-4),,TRUE,"Form Responses 1")))</f>
        <v>BAIK</v>
      </c>
      <c r="H293" s="83" t="str">
        <f ca="1" t="shared" si="1"/>
        <v>Lantai 17</v>
      </c>
      <c r="I293" s="83" t="str">
        <f ca="1" t="shared" si="271"/>
        <v>Koridor</v>
      </c>
      <c r="J293" s="83" t="str">
        <f ca="1" t="shared" si="2"/>
        <v>CLEANING SERVICE</v>
      </c>
      <c r="K293" s="83">
        <f ca="1" t="array" ref="K293">IFERROR(INDEX(MASTER!B:B,MATCH(G293,MASTER!A:A,0))/100," ")</f>
        <v>0.95</v>
      </c>
      <c r="L293" s="65">
        <f ca="1" t="shared" si="3"/>
        <v>13</v>
      </c>
      <c r="M293" s="65" t="str">
        <f ca="1" t="shared" si="4"/>
        <v>2023 - WEEK 13</v>
      </c>
      <c r="N293" s="65" t="str">
        <f ca="1" t="shared" si="5"/>
        <v>2023 - MONTH 03</v>
      </c>
      <c r="O293" s="83">
        <f ca="1" t="shared" ref="O293:P293" si="306">IFERROR(AVERAGEIF(M:M,M293,$K:$K)," ")</f>
        <v>0.950202702702695</v>
      </c>
      <c r="P293" s="83">
        <f ca="1" t="shared" si="306"/>
        <v>0.950202702702695</v>
      </c>
      <c r="Q293" s="65" t="str">
        <f ca="1">IF(ISBLANK(A293)," ",IF(O293&gt;MASTER!$B$3/100,"SB",IF(O293&gt;MASTER!$B$4/100,"B",IF(O293&gt;MASTER!$B$5/100,"C","K"))))</f>
        <v>SB</v>
      </c>
      <c r="R293" s="65" t="str">
        <f ca="1">IF(ISBLANK(B293)," ",IF(P293&gt;MASTER!$B$3/100,"SB",IF(P293&gt;MASTER!$B$4/100,"B",IF(P293&gt;MASTER!$B$5/100,"C","K"))))</f>
        <v>SB</v>
      </c>
    </row>
    <row r="294" customHeight="1" spans="1:18">
      <c r="A294" s="80">
        <f ca="1">INDIRECT(ADDRESS(2+QUOTIENT(ROW()-2,COUNTA('Form Responses 1'!$1:$1)-4),1,,TRUE,"Form Responses 1"))</f>
        <v>45026.444000162</v>
      </c>
      <c r="B294" s="65" t="str">
        <f ca="1">INDIRECT(ADDRESS(2+QUOTIENT(ROW()-2,COUNTA('Form Responses 1'!$1:$1)-4),2,,TRUE,"Form Responses 1"))</f>
        <v>bobdaulay@gmail.com</v>
      </c>
      <c r="C294" s="65" t="str">
        <f ca="1">INDIRECT(ADDRESS(2+QUOTIENT(ROW()-2,COUNTA('Form Responses 1'!$1:$1)-4),3,,TRUE,"Form Responses 1"))</f>
        <v>Bobby Wijaya Daulay</v>
      </c>
      <c r="D294" s="81">
        <f ca="1">INDIRECT(ADDRESS(2+QUOTIENT(ROW()-2,COUNTA('Form Responses 1'!$1:$1)-4),4,,TRUE,"Form Responses 1"))</f>
        <v>45016</v>
      </c>
      <c r="E294" s="82">
        <f ca="1" t="shared" si="0"/>
        <v>5</v>
      </c>
      <c r="F294" s="65" t="str">
        <f ca="1">IF(ISBLANK(A294)," ",INDIRECT(ADDRESS(1,5+MOD(ROW()-2,COUNTA('Form Responses 1'!$1:$1)-4),,TRUE,"Form Responses 1")))</f>
        <v>Lantai 17 [Toilet Pria / Wanita]</v>
      </c>
      <c r="G294" s="65" t="str">
        <f ca="1">IF(ISBLANK(A294)," ",INDIRECT(ADDRESS(MATCH(A294,'Form Responses 1'!A:A,0),5+MOD(ROW()-2,COUNTA('Form Responses 1'!$1:$1)-4),,TRUE,"Form Responses 1")))</f>
        <v>BAIK</v>
      </c>
      <c r="H294" s="83" t="str">
        <f ca="1" t="shared" si="1"/>
        <v>Lantai 17</v>
      </c>
      <c r="I294" s="83" t="str">
        <f ca="1" t="shared" si="271"/>
        <v>Toilet Pria / Wanita</v>
      </c>
      <c r="J294" s="83" t="str">
        <f ca="1" t="shared" si="2"/>
        <v>CLEANING SERVICE</v>
      </c>
      <c r="K294" s="83">
        <f ca="1" t="array" ref="K294">IFERROR(INDEX(MASTER!B:B,MATCH(G294,MASTER!A:A,0))/100," ")</f>
        <v>0.95</v>
      </c>
      <c r="L294" s="65">
        <f ca="1" t="shared" si="3"/>
        <v>13</v>
      </c>
      <c r="M294" s="65" t="str">
        <f ca="1" t="shared" si="4"/>
        <v>2023 - WEEK 13</v>
      </c>
      <c r="N294" s="65" t="str">
        <f ca="1" t="shared" si="5"/>
        <v>2023 - MONTH 03</v>
      </c>
      <c r="O294" s="83">
        <f ca="1" t="shared" ref="O294:P294" si="307">IFERROR(AVERAGEIF(M:M,M294,$K:$K)," ")</f>
        <v>0.950202702702695</v>
      </c>
      <c r="P294" s="83">
        <f ca="1" t="shared" si="307"/>
        <v>0.950202702702695</v>
      </c>
      <c r="Q294" s="65" t="str">
        <f ca="1">IF(ISBLANK(A294)," ",IF(O294&gt;MASTER!$B$3/100,"SB",IF(O294&gt;MASTER!$B$4/100,"B",IF(O294&gt;MASTER!$B$5/100,"C","K"))))</f>
        <v>SB</v>
      </c>
      <c r="R294" s="65" t="str">
        <f ca="1">IF(ISBLANK(B294)," ",IF(P294&gt;MASTER!$B$3/100,"SB",IF(P294&gt;MASTER!$B$4/100,"B",IF(P294&gt;MASTER!$B$5/100,"C","K"))))</f>
        <v>SB</v>
      </c>
    </row>
    <row r="295" customHeight="1" spans="1:18">
      <c r="A295" s="80">
        <f ca="1">INDIRECT(ADDRESS(2+QUOTIENT(ROW()-2,COUNTA('Form Responses 1'!$1:$1)-4),1,,TRUE,"Form Responses 1"))</f>
        <v>45026.444000162</v>
      </c>
      <c r="B295" s="65" t="str">
        <f ca="1">INDIRECT(ADDRESS(2+QUOTIENT(ROW()-2,COUNTA('Form Responses 1'!$1:$1)-4),2,,TRUE,"Form Responses 1"))</f>
        <v>bobdaulay@gmail.com</v>
      </c>
      <c r="C295" s="65" t="str">
        <f ca="1">INDIRECT(ADDRESS(2+QUOTIENT(ROW()-2,COUNTA('Form Responses 1'!$1:$1)-4),3,,TRUE,"Form Responses 1"))</f>
        <v>Bobby Wijaya Daulay</v>
      </c>
      <c r="D295" s="81">
        <f ca="1">INDIRECT(ADDRESS(2+QUOTIENT(ROW()-2,COUNTA('Form Responses 1'!$1:$1)-4),4,,TRUE,"Form Responses 1"))</f>
        <v>45016</v>
      </c>
      <c r="E295" s="82">
        <f ca="1" t="shared" si="0"/>
        <v>5</v>
      </c>
      <c r="F295" s="65" t="str">
        <f ca="1">IF(ISBLANK(A295)," ",INDIRECT(ADDRESS(1,5+MOD(ROW()-2,COUNTA('Form Responses 1'!$1:$1)-4),,TRUE,"Form Responses 1")))</f>
        <v>Lantai 16 [Tangga Exit Barat]</v>
      </c>
      <c r="G295" s="65" t="str">
        <f ca="1">IF(ISBLANK(A295)," ",INDIRECT(ADDRESS(MATCH(A295,'Form Responses 1'!A:A,0),5+MOD(ROW()-2,COUNTA('Form Responses 1'!$1:$1)-4),,TRUE,"Form Responses 1")))</f>
        <v>BAIK</v>
      </c>
      <c r="H295" s="83" t="str">
        <f ca="1" t="shared" si="1"/>
        <v>Lantai 16</v>
      </c>
      <c r="I295" s="83" t="str">
        <f ca="1" t="shared" si="271"/>
        <v>Tangga Exit Barat</v>
      </c>
      <c r="J295" s="83" t="str">
        <f ca="1" t="shared" si="2"/>
        <v>CLEANING SERVICE</v>
      </c>
      <c r="K295" s="83">
        <f ca="1" t="array" ref="K295">IFERROR(INDEX(MASTER!B:B,MATCH(G295,MASTER!A:A,0))/100," ")</f>
        <v>0.95</v>
      </c>
      <c r="L295" s="65">
        <f ca="1" t="shared" si="3"/>
        <v>13</v>
      </c>
      <c r="M295" s="65" t="str">
        <f ca="1" t="shared" si="4"/>
        <v>2023 - WEEK 13</v>
      </c>
      <c r="N295" s="65" t="str">
        <f ca="1" t="shared" si="5"/>
        <v>2023 - MONTH 03</v>
      </c>
      <c r="O295" s="83">
        <f ca="1" t="shared" ref="O295:P295" si="308">IFERROR(AVERAGEIF(M:M,M295,$K:$K)," ")</f>
        <v>0.950202702702695</v>
      </c>
      <c r="P295" s="83">
        <f ca="1" t="shared" si="308"/>
        <v>0.950202702702695</v>
      </c>
      <c r="Q295" s="65" t="str">
        <f ca="1">IF(ISBLANK(A295)," ",IF(O295&gt;MASTER!$B$3/100,"SB",IF(O295&gt;MASTER!$B$4/100,"B",IF(O295&gt;MASTER!$B$5/100,"C","K"))))</f>
        <v>SB</v>
      </c>
      <c r="R295" s="65" t="str">
        <f ca="1">IF(ISBLANK(B295)," ",IF(P295&gt;MASTER!$B$3/100,"SB",IF(P295&gt;MASTER!$B$4/100,"B",IF(P295&gt;MASTER!$B$5/100,"C","K"))))</f>
        <v>SB</v>
      </c>
    </row>
    <row r="296" customHeight="1" spans="1:18">
      <c r="A296" s="80">
        <f ca="1">INDIRECT(ADDRESS(2+QUOTIENT(ROW()-2,COUNTA('Form Responses 1'!$1:$1)-4),1,,TRUE,"Form Responses 1"))</f>
        <v>45026.444000162</v>
      </c>
      <c r="B296" s="65" t="str">
        <f ca="1">INDIRECT(ADDRESS(2+QUOTIENT(ROW()-2,COUNTA('Form Responses 1'!$1:$1)-4),2,,TRUE,"Form Responses 1"))</f>
        <v>bobdaulay@gmail.com</v>
      </c>
      <c r="C296" s="65" t="str">
        <f ca="1">INDIRECT(ADDRESS(2+QUOTIENT(ROW()-2,COUNTA('Form Responses 1'!$1:$1)-4),3,,TRUE,"Form Responses 1"))</f>
        <v>Bobby Wijaya Daulay</v>
      </c>
      <c r="D296" s="81">
        <f ca="1">INDIRECT(ADDRESS(2+QUOTIENT(ROW()-2,COUNTA('Form Responses 1'!$1:$1)-4),4,,TRUE,"Form Responses 1"))</f>
        <v>45016</v>
      </c>
      <c r="E296" s="82">
        <f ca="1" t="shared" si="0"/>
        <v>5</v>
      </c>
      <c r="F296" s="65" t="str">
        <f ca="1">IF(ISBLANK(A296)," ",INDIRECT(ADDRESS(1,5+MOD(ROW()-2,COUNTA('Form Responses 1'!$1:$1)-4),,TRUE,"Form Responses 1")))</f>
        <v>Lantai 16 [ &amp; Timur]</v>
      </c>
      <c r="G296" s="65" t="str">
        <f ca="1">IF(ISBLANK(A296)," ",INDIRECT(ADDRESS(MATCH(A296,'Form Responses 1'!A:A,0),5+MOD(ROW()-2,COUNTA('Form Responses 1'!$1:$1)-4),,TRUE,"Form Responses 1")))</f>
        <v>BAIK</v>
      </c>
      <c r="H296" s="83" t="str">
        <f ca="1" t="shared" si="1"/>
        <v>Lantai 16</v>
      </c>
      <c r="I296" s="83" t="str">
        <f ca="1" t="shared" si="271"/>
        <v> &amp; Timur</v>
      </c>
      <c r="J296" s="83" t="str">
        <f ca="1" t="shared" si="2"/>
        <v>CLEANING SERVICE</v>
      </c>
      <c r="K296" s="83">
        <f ca="1" t="array" ref="K296">IFERROR(INDEX(MASTER!B:B,MATCH(G296,MASTER!A:A,0))/100," ")</f>
        <v>0.95</v>
      </c>
      <c r="L296" s="65">
        <f ca="1" t="shared" si="3"/>
        <v>13</v>
      </c>
      <c r="M296" s="65" t="str">
        <f ca="1" t="shared" si="4"/>
        <v>2023 - WEEK 13</v>
      </c>
      <c r="N296" s="65" t="str">
        <f ca="1" t="shared" si="5"/>
        <v>2023 - MONTH 03</v>
      </c>
      <c r="O296" s="83">
        <f ca="1" t="shared" ref="O296:P296" si="309">IFERROR(AVERAGEIF(M:M,M296,$K:$K)," ")</f>
        <v>0.950202702702695</v>
      </c>
      <c r="P296" s="83">
        <f ca="1" t="shared" si="309"/>
        <v>0.950202702702695</v>
      </c>
      <c r="Q296" s="65" t="str">
        <f ca="1">IF(ISBLANK(A296)," ",IF(O296&gt;MASTER!$B$3/100,"SB",IF(O296&gt;MASTER!$B$4/100,"B",IF(O296&gt;MASTER!$B$5/100,"C","K"))))</f>
        <v>SB</v>
      </c>
      <c r="R296" s="65" t="str">
        <f ca="1">IF(ISBLANK(B296)," ",IF(P296&gt;MASTER!$B$3/100,"SB",IF(P296&gt;MASTER!$B$4/100,"B",IF(P296&gt;MASTER!$B$5/100,"C","K"))))</f>
        <v>SB</v>
      </c>
    </row>
    <row r="297" customHeight="1" spans="1:18">
      <c r="A297" s="80">
        <f ca="1">INDIRECT(ADDRESS(2+QUOTIENT(ROW()-2,COUNTA('Form Responses 1'!$1:$1)-4),1,,TRUE,"Form Responses 1"))</f>
        <v>45026.444000162</v>
      </c>
      <c r="B297" s="65" t="str">
        <f ca="1">INDIRECT(ADDRESS(2+QUOTIENT(ROW()-2,COUNTA('Form Responses 1'!$1:$1)-4),2,,TRUE,"Form Responses 1"))</f>
        <v>bobdaulay@gmail.com</v>
      </c>
      <c r="C297" s="65" t="str">
        <f ca="1">INDIRECT(ADDRESS(2+QUOTIENT(ROW()-2,COUNTA('Form Responses 1'!$1:$1)-4),3,,TRUE,"Form Responses 1"))</f>
        <v>Bobby Wijaya Daulay</v>
      </c>
      <c r="D297" s="81">
        <f ca="1">INDIRECT(ADDRESS(2+QUOTIENT(ROW()-2,COUNTA('Form Responses 1'!$1:$1)-4),4,,TRUE,"Form Responses 1"))</f>
        <v>45016</v>
      </c>
      <c r="E297" s="82">
        <f ca="1" t="shared" si="0"/>
        <v>5</v>
      </c>
      <c r="F297" s="65" t="str">
        <f ca="1">IF(ISBLANK(A297)," ",INDIRECT(ADDRESS(1,5+MOD(ROW()-2,COUNTA('Form Responses 1'!$1:$1)-4),,TRUE,"Form Responses 1")))</f>
        <v>Lantai 16 [Mushola]</v>
      </c>
      <c r="G297" s="65" t="str">
        <f ca="1">IF(ISBLANK(A297)," ",INDIRECT(ADDRESS(MATCH(A297,'Form Responses 1'!A:A,0),5+MOD(ROW()-2,COUNTA('Form Responses 1'!$1:$1)-4),,TRUE,"Form Responses 1")))</f>
        <v>BAIK</v>
      </c>
      <c r="H297" s="83" t="str">
        <f ca="1" t="shared" si="1"/>
        <v>Lantai 16</v>
      </c>
      <c r="I297" s="83" t="str">
        <f ca="1" t="shared" si="271"/>
        <v>Mushola</v>
      </c>
      <c r="J297" s="83" t="str">
        <f ca="1" t="shared" si="2"/>
        <v>CLEANING SERVICE</v>
      </c>
      <c r="K297" s="83">
        <f ca="1" t="array" ref="K297">IFERROR(INDEX(MASTER!B:B,MATCH(G297,MASTER!A:A,0))/100," ")</f>
        <v>0.95</v>
      </c>
      <c r="L297" s="65">
        <f ca="1" t="shared" si="3"/>
        <v>13</v>
      </c>
      <c r="M297" s="65" t="str">
        <f ca="1" t="shared" si="4"/>
        <v>2023 - WEEK 13</v>
      </c>
      <c r="N297" s="65" t="str">
        <f ca="1" t="shared" si="5"/>
        <v>2023 - MONTH 03</v>
      </c>
      <c r="O297" s="83">
        <f ca="1" t="shared" ref="O297:P297" si="310">IFERROR(AVERAGEIF(M:M,M297,$K:$K)," ")</f>
        <v>0.950202702702695</v>
      </c>
      <c r="P297" s="83">
        <f ca="1" t="shared" si="310"/>
        <v>0.950202702702695</v>
      </c>
      <c r="Q297" s="65" t="str">
        <f ca="1">IF(ISBLANK(A297)," ",IF(O297&gt;MASTER!$B$3/100,"SB",IF(O297&gt;MASTER!$B$4/100,"B",IF(O297&gt;MASTER!$B$5/100,"C","K"))))</f>
        <v>SB</v>
      </c>
      <c r="R297" s="65" t="str">
        <f ca="1">IF(ISBLANK(B297)," ",IF(P297&gt;MASTER!$B$3/100,"SB",IF(P297&gt;MASTER!$B$4/100,"B",IF(P297&gt;MASTER!$B$5/100,"C","K"))))</f>
        <v>SB</v>
      </c>
    </row>
    <row r="298" customHeight="1" spans="1:18">
      <c r="A298" s="80">
        <f ca="1">INDIRECT(ADDRESS(2+QUOTIENT(ROW()-2,COUNTA('Form Responses 1'!$1:$1)-4),1,,TRUE,"Form Responses 1"))</f>
        <v>45026.444000162</v>
      </c>
      <c r="B298" s="65" t="str">
        <f ca="1">INDIRECT(ADDRESS(2+QUOTIENT(ROW()-2,COUNTA('Form Responses 1'!$1:$1)-4),2,,TRUE,"Form Responses 1"))</f>
        <v>bobdaulay@gmail.com</v>
      </c>
      <c r="C298" s="65" t="str">
        <f ca="1">INDIRECT(ADDRESS(2+QUOTIENT(ROW()-2,COUNTA('Form Responses 1'!$1:$1)-4),3,,TRUE,"Form Responses 1"))</f>
        <v>Bobby Wijaya Daulay</v>
      </c>
      <c r="D298" s="81">
        <f ca="1">INDIRECT(ADDRESS(2+QUOTIENT(ROW()-2,COUNTA('Form Responses 1'!$1:$1)-4),4,,TRUE,"Form Responses 1"))</f>
        <v>45016</v>
      </c>
      <c r="E298" s="82">
        <f ca="1" t="shared" si="0"/>
        <v>5</v>
      </c>
      <c r="F298" s="65" t="str">
        <f ca="1">IF(ISBLANK(A298)," ",INDIRECT(ADDRESS(1,5+MOD(ROW()-2,COUNTA('Form Responses 1'!$1:$1)-4),,TRUE,"Form Responses 1")))</f>
        <v>Lantai 16 [Pantry]</v>
      </c>
      <c r="G298" s="65" t="str">
        <f ca="1">IF(ISBLANK(A298)," ",INDIRECT(ADDRESS(MATCH(A298,'Form Responses 1'!A:A,0),5+MOD(ROW()-2,COUNTA('Form Responses 1'!$1:$1)-4),,TRUE,"Form Responses 1")))</f>
        <v>BAIK</v>
      </c>
      <c r="H298" s="83" t="str">
        <f ca="1" t="shared" si="1"/>
        <v>Lantai 16</v>
      </c>
      <c r="I298" s="83" t="str">
        <f ca="1" t="shared" si="271"/>
        <v>Pantry</v>
      </c>
      <c r="J298" s="83" t="str">
        <f ca="1" t="shared" si="2"/>
        <v>CLEANING SERVICE</v>
      </c>
      <c r="K298" s="83">
        <f ca="1" t="array" ref="K298">IFERROR(INDEX(MASTER!B:B,MATCH(G298,MASTER!A:A,0))/100," ")</f>
        <v>0.95</v>
      </c>
      <c r="L298" s="65">
        <f ca="1" t="shared" si="3"/>
        <v>13</v>
      </c>
      <c r="M298" s="65" t="str">
        <f ca="1" t="shared" si="4"/>
        <v>2023 - WEEK 13</v>
      </c>
      <c r="N298" s="65" t="str">
        <f ca="1" t="shared" si="5"/>
        <v>2023 - MONTH 03</v>
      </c>
      <c r="O298" s="83">
        <f ca="1" t="shared" ref="O298:P298" si="311">IFERROR(AVERAGEIF(M:M,M298,$K:$K)," ")</f>
        <v>0.950202702702695</v>
      </c>
      <c r="P298" s="83">
        <f ca="1" t="shared" si="311"/>
        <v>0.950202702702695</v>
      </c>
      <c r="Q298" s="65" t="str">
        <f ca="1">IF(ISBLANK(A298)," ",IF(O298&gt;MASTER!$B$3/100,"SB",IF(O298&gt;MASTER!$B$4/100,"B",IF(O298&gt;MASTER!$B$5/100,"C","K"))))</f>
        <v>SB</v>
      </c>
      <c r="R298" s="65" t="str">
        <f ca="1">IF(ISBLANK(B298)," ",IF(P298&gt;MASTER!$B$3/100,"SB",IF(P298&gt;MASTER!$B$4/100,"B",IF(P298&gt;MASTER!$B$5/100,"C","K"))))</f>
        <v>SB</v>
      </c>
    </row>
    <row r="299" customHeight="1" spans="1:18">
      <c r="A299" s="80">
        <f ca="1">INDIRECT(ADDRESS(2+QUOTIENT(ROW()-2,COUNTA('Form Responses 1'!$1:$1)-4),1,,TRUE,"Form Responses 1"))</f>
        <v>45026.444000162</v>
      </c>
      <c r="B299" s="65" t="str">
        <f ca="1">INDIRECT(ADDRESS(2+QUOTIENT(ROW()-2,COUNTA('Form Responses 1'!$1:$1)-4),2,,TRUE,"Form Responses 1"))</f>
        <v>bobdaulay@gmail.com</v>
      </c>
      <c r="C299" s="65" t="str">
        <f ca="1">INDIRECT(ADDRESS(2+QUOTIENT(ROW()-2,COUNTA('Form Responses 1'!$1:$1)-4),3,,TRUE,"Form Responses 1"))</f>
        <v>Bobby Wijaya Daulay</v>
      </c>
      <c r="D299" s="81">
        <f ca="1">INDIRECT(ADDRESS(2+QUOTIENT(ROW()-2,COUNTA('Form Responses 1'!$1:$1)-4),4,,TRUE,"Form Responses 1"))</f>
        <v>45016</v>
      </c>
      <c r="E299" s="82">
        <f ca="1" t="shared" si="0"/>
        <v>5</v>
      </c>
      <c r="F299" s="65" t="str">
        <f ca="1">IF(ISBLANK(A299)," ",INDIRECT(ADDRESS(1,5+MOD(ROW()-2,COUNTA('Form Responses 1'!$1:$1)-4),,TRUE,"Form Responses 1")))</f>
        <v>Lantai 16 [Ruang Rapat 1-2-3]</v>
      </c>
      <c r="G299" s="65" t="str">
        <f ca="1">IF(ISBLANK(A299)," ",INDIRECT(ADDRESS(MATCH(A299,'Form Responses 1'!A:A,0),5+MOD(ROW()-2,COUNTA('Form Responses 1'!$1:$1)-4),,TRUE,"Form Responses 1")))</f>
        <v>BAIK</v>
      </c>
      <c r="H299" s="83" t="str">
        <f ca="1" t="shared" si="1"/>
        <v>Lantai 16</v>
      </c>
      <c r="I299" s="83" t="str">
        <f ca="1" t="shared" si="271"/>
        <v>Ruang Rapat 1-2-3</v>
      </c>
      <c r="J299" s="83" t="str">
        <f ca="1" t="shared" si="2"/>
        <v>CLEANING SERVICE</v>
      </c>
      <c r="K299" s="83">
        <f ca="1" t="array" ref="K299">IFERROR(INDEX(MASTER!B:B,MATCH(G299,MASTER!A:A,0))/100," ")</f>
        <v>0.95</v>
      </c>
      <c r="L299" s="65">
        <f ca="1" t="shared" si="3"/>
        <v>13</v>
      </c>
      <c r="M299" s="65" t="str">
        <f ca="1" t="shared" si="4"/>
        <v>2023 - WEEK 13</v>
      </c>
      <c r="N299" s="65" t="str">
        <f ca="1" t="shared" si="5"/>
        <v>2023 - MONTH 03</v>
      </c>
      <c r="O299" s="83">
        <f ca="1" t="shared" ref="O299:P299" si="312">IFERROR(AVERAGEIF(M:M,M299,$K:$K)," ")</f>
        <v>0.950202702702695</v>
      </c>
      <c r="P299" s="83">
        <f ca="1" t="shared" si="312"/>
        <v>0.950202702702695</v>
      </c>
      <c r="Q299" s="65" t="str">
        <f ca="1">IF(ISBLANK(A299)," ",IF(O299&gt;MASTER!$B$3/100,"SB",IF(O299&gt;MASTER!$B$4/100,"B",IF(O299&gt;MASTER!$B$5/100,"C","K"))))</f>
        <v>SB</v>
      </c>
      <c r="R299" s="65" t="str">
        <f ca="1">IF(ISBLANK(B299)," ",IF(P299&gt;MASTER!$B$3/100,"SB",IF(P299&gt;MASTER!$B$4/100,"B",IF(P299&gt;MASTER!$B$5/100,"C","K"))))</f>
        <v>SB</v>
      </c>
    </row>
    <row r="300" customHeight="1" spans="1:18">
      <c r="A300" s="80">
        <f ca="1">INDIRECT(ADDRESS(2+QUOTIENT(ROW()-2,COUNTA('Form Responses 1'!$1:$1)-4),1,,TRUE,"Form Responses 1"))</f>
        <v>45026.444000162</v>
      </c>
      <c r="B300" s="65" t="str">
        <f ca="1">INDIRECT(ADDRESS(2+QUOTIENT(ROW()-2,COUNTA('Form Responses 1'!$1:$1)-4),2,,TRUE,"Form Responses 1"))</f>
        <v>bobdaulay@gmail.com</v>
      </c>
      <c r="C300" s="65" t="str">
        <f ca="1">INDIRECT(ADDRESS(2+QUOTIENT(ROW()-2,COUNTA('Form Responses 1'!$1:$1)-4),3,,TRUE,"Form Responses 1"))</f>
        <v>Bobby Wijaya Daulay</v>
      </c>
      <c r="D300" s="81">
        <f ca="1">INDIRECT(ADDRESS(2+QUOTIENT(ROW()-2,COUNTA('Form Responses 1'!$1:$1)-4),4,,TRUE,"Form Responses 1"))</f>
        <v>45016</v>
      </c>
      <c r="E300" s="82">
        <f ca="1" t="shared" si="0"/>
        <v>5</v>
      </c>
      <c r="F300" s="65" t="str">
        <f ca="1">IF(ISBLANK(A300)," ",INDIRECT(ADDRESS(1,5+MOD(ROW()-2,COUNTA('Form Responses 1'!$1:$1)-4),,TRUE,"Form Responses 1")))</f>
        <v>Lantai 16 [Ruang Kerja]</v>
      </c>
      <c r="G300" s="65" t="str">
        <f ca="1">IF(ISBLANK(A300)," ",INDIRECT(ADDRESS(MATCH(A300,'Form Responses 1'!A:A,0),5+MOD(ROW()-2,COUNTA('Form Responses 1'!$1:$1)-4),,TRUE,"Form Responses 1")))</f>
        <v>BAIK</v>
      </c>
      <c r="H300" s="83" t="str">
        <f ca="1" t="shared" si="1"/>
        <v>Lantai 16</v>
      </c>
      <c r="I300" s="83" t="str">
        <f ca="1" t="shared" si="271"/>
        <v>Ruang Kerja</v>
      </c>
      <c r="J300" s="83" t="str">
        <f ca="1" t="shared" si="2"/>
        <v>CLEANING SERVICE</v>
      </c>
      <c r="K300" s="83">
        <f ca="1" t="array" ref="K300">IFERROR(INDEX(MASTER!B:B,MATCH(G300,MASTER!A:A,0))/100," ")</f>
        <v>0.95</v>
      </c>
      <c r="L300" s="65">
        <f ca="1" t="shared" si="3"/>
        <v>13</v>
      </c>
      <c r="M300" s="65" t="str">
        <f ca="1" t="shared" si="4"/>
        <v>2023 - WEEK 13</v>
      </c>
      <c r="N300" s="65" t="str">
        <f ca="1" t="shared" si="5"/>
        <v>2023 - MONTH 03</v>
      </c>
      <c r="O300" s="83">
        <f ca="1" t="shared" ref="O300:P300" si="313">IFERROR(AVERAGEIF(M:M,M300,$K:$K)," ")</f>
        <v>0.950202702702695</v>
      </c>
      <c r="P300" s="83">
        <f ca="1" t="shared" si="313"/>
        <v>0.950202702702695</v>
      </c>
      <c r="Q300" s="65" t="str">
        <f ca="1">IF(ISBLANK(A300)," ",IF(O300&gt;MASTER!$B$3/100,"SB",IF(O300&gt;MASTER!$B$4/100,"B",IF(O300&gt;MASTER!$B$5/100,"C","K"))))</f>
        <v>SB</v>
      </c>
      <c r="R300" s="65" t="str">
        <f ca="1">IF(ISBLANK(B300)," ",IF(P300&gt;MASTER!$B$3/100,"SB",IF(P300&gt;MASTER!$B$4/100,"B",IF(P300&gt;MASTER!$B$5/100,"C","K"))))</f>
        <v>SB</v>
      </c>
    </row>
    <row r="301" customHeight="1" spans="1:18">
      <c r="A301" s="80">
        <f ca="1">INDIRECT(ADDRESS(2+QUOTIENT(ROW()-2,COUNTA('Form Responses 1'!$1:$1)-4),1,,TRUE,"Form Responses 1"))</f>
        <v>45026.444000162</v>
      </c>
      <c r="B301" s="65" t="str">
        <f ca="1">INDIRECT(ADDRESS(2+QUOTIENT(ROW()-2,COUNTA('Form Responses 1'!$1:$1)-4),2,,TRUE,"Form Responses 1"))</f>
        <v>bobdaulay@gmail.com</v>
      </c>
      <c r="C301" s="65" t="str">
        <f ca="1">INDIRECT(ADDRESS(2+QUOTIENT(ROW()-2,COUNTA('Form Responses 1'!$1:$1)-4),3,,TRUE,"Form Responses 1"))</f>
        <v>Bobby Wijaya Daulay</v>
      </c>
      <c r="D301" s="81">
        <f ca="1">INDIRECT(ADDRESS(2+QUOTIENT(ROW()-2,COUNTA('Form Responses 1'!$1:$1)-4),4,,TRUE,"Form Responses 1"))</f>
        <v>45016</v>
      </c>
      <c r="E301" s="82">
        <f ca="1" t="shared" si="0"/>
        <v>5</v>
      </c>
      <c r="F301" s="65" t="str">
        <f ca="1">IF(ISBLANK(A301)," ",INDIRECT(ADDRESS(1,5+MOD(ROW()-2,COUNTA('Form Responses 1'!$1:$1)-4),,TRUE,"Form Responses 1")))</f>
        <v>Lantai 16 [Koridor]</v>
      </c>
      <c r="G301" s="65" t="str">
        <f ca="1">IF(ISBLANK(A301)," ",INDIRECT(ADDRESS(MATCH(A301,'Form Responses 1'!A:A,0),5+MOD(ROW()-2,COUNTA('Form Responses 1'!$1:$1)-4),,TRUE,"Form Responses 1")))</f>
        <v>BAIK</v>
      </c>
      <c r="H301" s="83" t="str">
        <f ca="1" t="shared" si="1"/>
        <v>Lantai 16</v>
      </c>
      <c r="I301" s="83" t="str">
        <f ca="1" t="shared" si="271"/>
        <v>Koridor</v>
      </c>
      <c r="J301" s="83" t="str">
        <f ca="1" t="shared" si="2"/>
        <v>CLEANING SERVICE</v>
      </c>
      <c r="K301" s="83">
        <f ca="1" t="array" ref="K301">IFERROR(INDEX(MASTER!B:B,MATCH(G301,MASTER!A:A,0))/100," ")</f>
        <v>0.95</v>
      </c>
      <c r="L301" s="65">
        <f ca="1" t="shared" si="3"/>
        <v>13</v>
      </c>
      <c r="M301" s="65" t="str">
        <f ca="1" t="shared" si="4"/>
        <v>2023 - WEEK 13</v>
      </c>
      <c r="N301" s="65" t="str">
        <f ca="1" t="shared" si="5"/>
        <v>2023 - MONTH 03</v>
      </c>
      <c r="O301" s="83">
        <f ca="1" t="shared" ref="O301:P301" si="314">IFERROR(AVERAGEIF(M:M,M301,$K:$K)," ")</f>
        <v>0.950202702702695</v>
      </c>
      <c r="P301" s="83">
        <f ca="1" t="shared" si="314"/>
        <v>0.950202702702695</v>
      </c>
      <c r="Q301" s="65" t="str">
        <f ca="1">IF(ISBLANK(A301)," ",IF(O301&gt;MASTER!$B$3/100,"SB",IF(O301&gt;MASTER!$B$4/100,"B",IF(O301&gt;MASTER!$B$5/100,"C","K"))))</f>
        <v>SB</v>
      </c>
      <c r="R301" s="65" t="str">
        <f ca="1">IF(ISBLANK(B301)," ",IF(P301&gt;MASTER!$B$3/100,"SB",IF(P301&gt;MASTER!$B$4/100,"B",IF(P301&gt;MASTER!$B$5/100,"C","K"))))</f>
        <v>SB</v>
      </c>
    </row>
    <row r="302" customHeight="1" spans="1:18">
      <c r="A302" s="80">
        <f ca="1">INDIRECT(ADDRESS(2+QUOTIENT(ROW()-2,COUNTA('Form Responses 1'!$1:$1)-4),1,,TRUE,"Form Responses 1"))</f>
        <v>45026.444000162</v>
      </c>
      <c r="B302" s="65" t="str">
        <f ca="1">INDIRECT(ADDRESS(2+QUOTIENT(ROW()-2,COUNTA('Form Responses 1'!$1:$1)-4),2,,TRUE,"Form Responses 1"))</f>
        <v>bobdaulay@gmail.com</v>
      </c>
      <c r="C302" s="65" t="str">
        <f ca="1">INDIRECT(ADDRESS(2+QUOTIENT(ROW()-2,COUNTA('Form Responses 1'!$1:$1)-4),3,,TRUE,"Form Responses 1"))</f>
        <v>Bobby Wijaya Daulay</v>
      </c>
      <c r="D302" s="81">
        <f ca="1">INDIRECT(ADDRESS(2+QUOTIENT(ROW()-2,COUNTA('Form Responses 1'!$1:$1)-4),4,,TRUE,"Form Responses 1"))</f>
        <v>45016</v>
      </c>
      <c r="E302" s="82">
        <f ca="1" t="shared" si="0"/>
        <v>5</v>
      </c>
      <c r="F302" s="65" t="str">
        <f ca="1">IF(ISBLANK(A302)," ",INDIRECT(ADDRESS(1,5+MOD(ROW()-2,COUNTA('Form Responses 1'!$1:$1)-4),,TRUE,"Form Responses 1")))</f>
        <v>Lantai 16 [Toilet Pria / Wanita]</v>
      </c>
      <c r="G302" s="65" t="str">
        <f ca="1">IF(ISBLANK(A302)," ",INDIRECT(ADDRESS(MATCH(A302,'Form Responses 1'!A:A,0),5+MOD(ROW()-2,COUNTA('Form Responses 1'!$1:$1)-4),,TRUE,"Form Responses 1")))</f>
        <v>BAIK</v>
      </c>
      <c r="H302" s="83" t="str">
        <f ca="1" t="shared" si="1"/>
        <v>Lantai 16</v>
      </c>
      <c r="I302" s="83" t="str">
        <f ca="1" t="shared" si="271"/>
        <v>Toilet Pria / Wanita</v>
      </c>
      <c r="J302" s="83" t="str">
        <f ca="1" t="shared" si="2"/>
        <v>CLEANING SERVICE</v>
      </c>
      <c r="K302" s="83">
        <f ca="1" t="array" ref="K302">IFERROR(INDEX(MASTER!B:B,MATCH(G302,MASTER!A:A,0))/100," ")</f>
        <v>0.95</v>
      </c>
      <c r="L302" s="65">
        <f ca="1" t="shared" si="3"/>
        <v>13</v>
      </c>
      <c r="M302" s="65" t="str">
        <f ca="1" t="shared" si="4"/>
        <v>2023 - WEEK 13</v>
      </c>
      <c r="N302" s="65" t="str">
        <f ca="1" t="shared" si="5"/>
        <v>2023 - MONTH 03</v>
      </c>
      <c r="O302" s="83">
        <f ca="1" t="shared" ref="O302:P302" si="315">IFERROR(AVERAGEIF(M:M,M302,$K:$K)," ")</f>
        <v>0.950202702702695</v>
      </c>
      <c r="P302" s="83">
        <f ca="1" t="shared" si="315"/>
        <v>0.950202702702695</v>
      </c>
      <c r="Q302" s="65" t="str">
        <f ca="1">IF(ISBLANK(A302)," ",IF(O302&gt;MASTER!$B$3/100,"SB",IF(O302&gt;MASTER!$B$4/100,"B",IF(O302&gt;MASTER!$B$5/100,"C","K"))))</f>
        <v>SB</v>
      </c>
      <c r="R302" s="65" t="str">
        <f ca="1">IF(ISBLANK(B302)," ",IF(P302&gt;MASTER!$B$3/100,"SB",IF(P302&gt;MASTER!$B$4/100,"B",IF(P302&gt;MASTER!$B$5/100,"C","K"))))</f>
        <v>SB</v>
      </c>
    </row>
    <row r="303" customHeight="1" spans="1:18">
      <c r="A303" s="80">
        <f ca="1">INDIRECT(ADDRESS(2+QUOTIENT(ROW()-2,COUNTA('Form Responses 1'!$1:$1)-4),1,,TRUE,"Form Responses 1"))</f>
        <v>45026.444000162</v>
      </c>
      <c r="B303" s="65" t="str">
        <f ca="1">INDIRECT(ADDRESS(2+QUOTIENT(ROW()-2,COUNTA('Form Responses 1'!$1:$1)-4),2,,TRUE,"Form Responses 1"))</f>
        <v>bobdaulay@gmail.com</v>
      </c>
      <c r="C303" s="65" t="str">
        <f ca="1">INDIRECT(ADDRESS(2+QUOTIENT(ROW()-2,COUNTA('Form Responses 1'!$1:$1)-4),3,,TRUE,"Form Responses 1"))</f>
        <v>Bobby Wijaya Daulay</v>
      </c>
      <c r="D303" s="81">
        <f ca="1">INDIRECT(ADDRESS(2+QUOTIENT(ROW()-2,COUNTA('Form Responses 1'!$1:$1)-4),4,,TRUE,"Form Responses 1"))</f>
        <v>45016</v>
      </c>
      <c r="E303" s="82">
        <f ca="1" t="shared" si="0"/>
        <v>5</v>
      </c>
      <c r="F303" s="65" t="str">
        <f ca="1">IF(ISBLANK(A303)," ",INDIRECT(ADDRESS(1,5+MOD(ROW()-2,COUNTA('Form Responses 1'!$1:$1)-4),,TRUE,"Form Responses 1")))</f>
        <v>Lantai 15 [Tangga Exit Barat]</v>
      </c>
      <c r="G303" s="65" t="str">
        <f ca="1">IF(ISBLANK(A303)," ",INDIRECT(ADDRESS(MATCH(A303,'Form Responses 1'!A:A,0),5+MOD(ROW()-2,COUNTA('Form Responses 1'!$1:$1)-4),,TRUE,"Form Responses 1")))</f>
        <v>BAIK</v>
      </c>
      <c r="H303" s="83" t="str">
        <f ca="1" t="shared" si="1"/>
        <v>Lantai 15</v>
      </c>
      <c r="I303" s="83" t="str">
        <f ca="1" t="shared" si="271"/>
        <v>Tangga Exit Barat</v>
      </c>
      <c r="J303" s="83" t="str">
        <f ca="1" t="shared" si="2"/>
        <v>CLEANING SERVICE</v>
      </c>
      <c r="K303" s="83">
        <f ca="1" t="array" ref="K303">IFERROR(INDEX(MASTER!B:B,MATCH(G303,MASTER!A:A,0))/100," ")</f>
        <v>0.95</v>
      </c>
      <c r="L303" s="65">
        <f ca="1" t="shared" si="3"/>
        <v>13</v>
      </c>
      <c r="M303" s="65" t="str">
        <f ca="1" t="shared" si="4"/>
        <v>2023 - WEEK 13</v>
      </c>
      <c r="N303" s="65" t="str">
        <f ca="1" t="shared" si="5"/>
        <v>2023 - MONTH 03</v>
      </c>
      <c r="O303" s="83">
        <f ca="1" t="shared" ref="O303:P303" si="316">IFERROR(AVERAGEIF(M:M,M303,$K:$K)," ")</f>
        <v>0.950202702702695</v>
      </c>
      <c r="P303" s="83">
        <f ca="1" t="shared" si="316"/>
        <v>0.950202702702695</v>
      </c>
      <c r="Q303" s="65" t="str">
        <f ca="1">IF(ISBLANK(A303)," ",IF(O303&gt;MASTER!$B$3/100,"SB",IF(O303&gt;MASTER!$B$4/100,"B",IF(O303&gt;MASTER!$B$5/100,"C","K"))))</f>
        <v>SB</v>
      </c>
      <c r="R303" s="65" t="str">
        <f ca="1">IF(ISBLANK(B303)," ",IF(P303&gt;MASTER!$B$3/100,"SB",IF(P303&gt;MASTER!$B$4/100,"B",IF(P303&gt;MASTER!$B$5/100,"C","K"))))</f>
        <v>SB</v>
      </c>
    </row>
    <row r="304" customHeight="1" spans="1:18">
      <c r="A304" s="80">
        <f ca="1">INDIRECT(ADDRESS(2+QUOTIENT(ROW()-2,COUNTA('Form Responses 1'!$1:$1)-4),1,,TRUE,"Form Responses 1"))</f>
        <v>45026.444000162</v>
      </c>
      <c r="B304" s="65" t="str">
        <f ca="1">INDIRECT(ADDRESS(2+QUOTIENT(ROW()-2,COUNTA('Form Responses 1'!$1:$1)-4),2,,TRUE,"Form Responses 1"))</f>
        <v>bobdaulay@gmail.com</v>
      </c>
      <c r="C304" s="65" t="str">
        <f ca="1">INDIRECT(ADDRESS(2+QUOTIENT(ROW()-2,COUNTA('Form Responses 1'!$1:$1)-4),3,,TRUE,"Form Responses 1"))</f>
        <v>Bobby Wijaya Daulay</v>
      </c>
      <c r="D304" s="81">
        <f ca="1">INDIRECT(ADDRESS(2+QUOTIENT(ROW()-2,COUNTA('Form Responses 1'!$1:$1)-4),4,,TRUE,"Form Responses 1"))</f>
        <v>45016</v>
      </c>
      <c r="E304" s="82">
        <f ca="1" t="shared" si="0"/>
        <v>5</v>
      </c>
      <c r="F304" s="65" t="str">
        <f ca="1">IF(ISBLANK(A304)," ",INDIRECT(ADDRESS(1,5+MOD(ROW()-2,COUNTA('Form Responses 1'!$1:$1)-4),,TRUE,"Form Responses 1")))</f>
        <v>Lantai 15 [ &amp; Timur]</v>
      </c>
      <c r="G304" s="65" t="str">
        <f ca="1">IF(ISBLANK(A304)," ",INDIRECT(ADDRESS(MATCH(A304,'Form Responses 1'!A:A,0),5+MOD(ROW()-2,COUNTA('Form Responses 1'!$1:$1)-4),,TRUE,"Form Responses 1")))</f>
        <v>BAIK</v>
      </c>
      <c r="H304" s="83" t="str">
        <f ca="1" t="shared" si="1"/>
        <v>Lantai 15</v>
      </c>
      <c r="I304" s="83" t="str">
        <f ca="1" t="shared" si="271"/>
        <v> &amp; Timur</v>
      </c>
      <c r="J304" s="83" t="str">
        <f ca="1" t="shared" si="2"/>
        <v>CLEANING SERVICE</v>
      </c>
      <c r="K304" s="83">
        <f ca="1" t="array" ref="K304">IFERROR(INDEX(MASTER!B:B,MATCH(G304,MASTER!A:A,0))/100," ")</f>
        <v>0.95</v>
      </c>
      <c r="L304" s="65">
        <f ca="1" t="shared" si="3"/>
        <v>13</v>
      </c>
      <c r="M304" s="65" t="str">
        <f ca="1" t="shared" si="4"/>
        <v>2023 - WEEK 13</v>
      </c>
      <c r="N304" s="65" t="str">
        <f ca="1" t="shared" si="5"/>
        <v>2023 - MONTH 03</v>
      </c>
      <c r="O304" s="83">
        <f ca="1" t="shared" ref="O304:P304" si="317">IFERROR(AVERAGEIF(M:M,M304,$K:$K)," ")</f>
        <v>0.950202702702695</v>
      </c>
      <c r="P304" s="83">
        <f ca="1" t="shared" si="317"/>
        <v>0.950202702702695</v>
      </c>
      <c r="Q304" s="65" t="str">
        <f ca="1">IF(ISBLANK(A304)," ",IF(O304&gt;MASTER!$B$3/100,"SB",IF(O304&gt;MASTER!$B$4/100,"B",IF(O304&gt;MASTER!$B$5/100,"C","K"))))</f>
        <v>SB</v>
      </c>
      <c r="R304" s="65" t="str">
        <f ca="1">IF(ISBLANK(B304)," ",IF(P304&gt;MASTER!$B$3/100,"SB",IF(P304&gt;MASTER!$B$4/100,"B",IF(P304&gt;MASTER!$B$5/100,"C","K"))))</f>
        <v>SB</v>
      </c>
    </row>
    <row r="305" customHeight="1" spans="1:18">
      <c r="A305" s="80">
        <f ca="1">INDIRECT(ADDRESS(2+QUOTIENT(ROW()-2,COUNTA('Form Responses 1'!$1:$1)-4),1,,TRUE,"Form Responses 1"))</f>
        <v>45026.444000162</v>
      </c>
      <c r="B305" s="65" t="str">
        <f ca="1">INDIRECT(ADDRESS(2+QUOTIENT(ROW()-2,COUNTA('Form Responses 1'!$1:$1)-4),2,,TRUE,"Form Responses 1"))</f>
        <v>bobdaulay@gmail.com</v>
      </c>
      <c r="C305" s="65" t="str">
        <f ca="1">INDIRECT(ADDRESS(2+QUOTIENT(ROW()-2,COUNTA('Form Responses 1'!$1:$1)-4),3,,TRUE,"Form Responses 1"))</f>
        <v>Bobby Wijaya Daulay</v>
      </c>
      <c r="D305" s="81">
        <f ca="1">INDIRECT(ADDRESS(2+QUOTIENT(ROW()-2,COUNTA('Form Responses 1'!$1:$1)-4),4,,TRUE,"Form Responses 1"))</f>
        <v>45016</v>
      </c>
      <c r="E305" s="82">
        <f ca="1" t="shared" si="0"/>
        <v>5</v>
      </c>
      <c r="F305" s="65" t="str">
        <f ca="1">IF(ISBLANK(A305)," ",INDIRECT(ADDRESS(1,5+MOD(ROW()-2,COUNTA('Form Responses 1'!$1:$1)-4),,TRUE,"Form Responses 1")))</f>
        <v>Lantai 15 [Mushola]</v>
      </c>
      <c r="G305" s="65" t="str">
        <f ca="1">IF(ISBLANK(A305)," ",INDIRECT(ADDRESS(MATCH(A305,'Form Responses 1'!A:A,0),5+MOD(ROW()-2,COUNTA('Form Responses 1'!$1:$1)-4),,TRUE,"Form Responses 1")))</f>
        <v>BAIK</v>
      </c>
      <c r="H305" s="83" t="str">
        <f ca="1" t="shared" si="1"/>
        <v>Lantai 15</v>
      </c>
      <c r="I305" s="83" t="str">
        <f ca="1" t="shared" si="271"/>
        <v>Mushola</v>
      </c>
      <c r="J305" s="83" t="str">
        <f ca="1" t="shared" si="2"/>
        <v>CLEANING SERVICE</v>
      </c>
      <c r="K305" s="83">
        <f ca="1" t="array" ref="K305">IFERROR(INDEX(MASTER!B:B,MATCH(G305,MASTER!A:A,0))/100," ")</f>
        <v>0.95</v>
      </c>
      <c r="L305" s="65">
        <f ca="1" t="shared" si="3"/>
        <v>13</v>
      </c>
      <c r="M305" s="65" t="str">
        <f ca="1" t="shared" si="4"/>
        <v>2023 - WEEK 13</v>
      </c>
      <c r="N305" s="65" t="str">
        <f ca="1" t="shared" si="5"/>
        <v>2023 - MONTH 03</v>
      </c>
      <c r="O305" s="83">
        <f ca="1" t="shared" ref="O305:P305" si="318">IFERROR(AVERAGEIF(M:M,M305,$K:$K)," ")</f>
        <v>0.950202702702695</v>
      </c>
      <c r="P305" s="83">
        <f ca="1" t="shared" si="318"/>
        <v>0.950202702702695</v>
      </c>
      <c r="Q305" s="65" t="str">
        <f ca="1">IF(ISBLANK(A305)," ",IF(O305&gt;MASTER!$B$3/100,"SB",IF(O305&gt;MASTER!$B$4/100,"B",IF(O305&gt;MASTER!$B$5/100,"C","K"))))</f>
        <v>SB</v>
      </c>
      <c r="R305" s="65" t="str">
        <f ca="1">IF(ISBLANK(B305)," ",IF(P305&gt;MASTER!$B$3/100,"SB",IF(P305&gt;MASTER!$B$4/100,"B",IF(P305&gt;MASTER!$B$5/100,"C","K"))))</f>
        <v>SB</v>
      </c>
    </row>
    <row r="306" customHeight="1" spans="1:18">
      <c r="A306" s="80">
        <f ca="1">INDIRECT(ADDRESS(2+QUOTIENT(ROW()-2,COUNTA('Form Responses 1'!$1:$1)-4),1,,TRUE,"Form Responses 1"))</f>
        <v>45026.444000162</v>
      </c>
      <c r="B306" s="65" t="str">
        <f ca="1">INDIRECT(ADDRESS(2+QUOTIENT(ROW()-2,COUNTA('Form Responses 1'!$1:$1)-4),2,,TRUE,"Form Responses 1"))</f>
        <v>bobdaulay@gmail.com</v>
      </c>
      <c r="C306" s="65" t="str">
        <f ca="1">INDIRECT(ADDRESS(2+QUOTIENT(ROW()-2,COUNTA('Form Responses 1'!$1:$1)-4),3,,TRUE,"Form Responses 1"))</f>
        <v>Bobby Wijaya Daulay</v>
      </c>
      <c r="D306" s="81">
        <f ca="1">INDIRECT(ADDRESS(2+QUOTIENT(ROW()-2,COUNTA('Form Responses 1'!$1:$1)-4),4,,TRUE,"Form Responses 1"))</f>
        <v>45016</v>
      </c>
      <c r="E306" s="82">
        <f ca="1" t="shared" si="0"/>
        <v>5</v>
      </c>
      <c r="F306" s="65" t="str">
        <f ca="1">IF(ISBLANK(A306)," ",INDIRECT(ADDRESS(1,5+MOD(ROW()-2,COUNTA('Form Responses 1'!$1:$1)-4),,TRUE,"Form Responses 1")))</f>
        <v>Lantai 15 [Pantry]</v>
      </c>
      <c r="G306" s="65" t="str">
        <f ca="1">IF(ISBLANK(A306)," ",INDIRECT(ADDRESS(MATCH(A306,'Form Responses 1'!A:A,0),5+MOD(ROW()-2,COUNTA('Form Responses 1'!$1:$1)-4),,TRUE,"Form Responses 1")))</f>
        <v>BAIK</v>
      </c>
      <c r="H306" s="83" t="str">
        <f ca="1" t="shared" si="1"/>
        <v>Lantai 15</v>
      </c>
      <c r="I306" s="83" t="str">
        <f ca="1" t="shared" si="271"/>
        <v>Pantry</v>
      </c>
      <c r="J306" s="83" t="str">
        <f ca="1" t="shared" si="2"/>
        <v>CLEANING SERVICE</v>
      </c>
      <c r="K306" s="83">
        <f ca="1" t="array" ref="K306">IFERROR(INDEX(MASTER!B:B,MATCH(G306,MASTER!A:A,0))/100," ")</f>
        <v>0.95</v>
      </c>
      <c r="L306" s="65">
        <f ca="1" t="shared" si="3"/>
        <v>13</v>
      </c>
      <c r="M306" s="65" t="str">
        <f ca="1" t="shared" si="4"/>
        <v>2023 - WEEK 13</v>
      </c>
      <c r="N306" s="65" t="str">
        <f ca="1" t="shared" si="5"/>
        <v>2023 - MONTH 03</v>
      </c>
      <c r="O306" s="83">
        <f ca="1" t="shared" ref="O306:P306" si="319">IFERROR(AVERAGEIF(M:M,M306,$K:$K)," ")</f>
        <v>0.950202702702695</v>
      </c>
      <c r="P306" s="83">
        <f ca="1" t="shared" si="319"/>
        <v>0.950202702702695</v>
      </c>
      <c r="Q306" s="65" t="str">
        <f ca="1">IF(ISBLANK(A306)," ",IF(O306&gt;MASTER!$B$3/100,"SB",IF(O306&gt;MASTER!$B$4/100,"B",IF(O306&gt;MASTER!$B$5/100,"C","K"))))</f>
        <v>SB</v>
      </c>
      <c r="R306" s="65" t="str">
        <f ca="1">IF(ISBLANK(B306)," ",IF(P306&gt;MASTER!$B$3/100,"SB",IF(P306&gt;MASTER!$B$4/100,"B",IF(P306&gt;MASTER!$B$5/100,"C","K"))))</f>
        <v>SB</v>
      </c>
    </row>
    <row r="307" customHeight="1" spans="1:18">
      <c r="A307" s="80">
        <f ca="1">INDIRECT(ADDRESS(2+QUOTIENT(ROW()-2,COUNTA('Form Responses 1'!$1:$1)-4),1,,TRUE,"Form Responses 1"))</f>
        <v>45026.444000162</v>
      </c>
      <c r="B307" s="65" t="str">
        <f ca="1">INDIRECT(ADDRESS(2+QUOTIENT(ROW()-2,COUNTA('Form Responses 1'!$1:$1)-4),2,,TRUE,"Form Responses 1"))</f>
        <v>bobdaulay@gmail.com</v>
      </c>
      <c r="C307" s="65" t="str">
        <f ca="1">INDIRECT(ADDRESS(2+QUOTIENT(ROW()-2,COUNTA('Form Responses 1'!$1:$1)-4),3,,TRUE,"Form Responses 1"))</f>
        <v>Bobby Wijaya Daulay</v>
      </c>
      <c r="D307" s="81">
        <f ca="1">INDIRECT(ADDRESS(2+QUOTIENT(ROW()-2,COUNTA('Form Responses 1'!$1:$1)-4),4,,TRUE,"Form Responses 1"))</f>
        <v>45016</v>
      </c>
      <c r="E307" s="82">
        <f ca="1" t="shared" si="0"/>
        <v>5</v>
      </c>
      <c r="F307" s="65" t="str">
        <f ca="1">IF(ISBLANK(A307)," ",INDIRECT(ADDRESS(1,5+MOD(ROW()-2,COUNTA('Form Responses 1'!$1:$1)-4),,TRUE,"Form Responses 1")))</f>
        <v>Lantai 15 [Ruang Rapat 1-2-3]</v>
      </c>
      <c r="G307" s="65" t="str">
        <f ca="1">IF(ISBLANK(A307)," ",INDIRECT(ADDRESS(MATCH(A307,'Form Responses 1'!A:A,0),5+MOD(ROW()-2,COUNTA('Form Responses 1'!$1:$1)-4),,TRUE,"Form Responses 1")))</f>
        <v>BAIK</v>
      </c>
      <c r="H307" s="83" t="str">
        <f ca="1" t="shared" si="1"/>
        <v>Lantai 15</v>
      </c>
      <c r="I307" s="83" t="str">
        <f ca="1" t="shared" si="271"/>
        <v>Ruang Rapat 1-2-3</v>
      </c>
      <c r="J307" s="83" t="str">
        <f ca="1" t="shared" si="2"/>
        <v>CLEANING SERVICE</v>
      </c>
      <c r="K307" s="83">
        <f ca="1" t="array" ref="K307">IFERROR(INDEX(MASTER!B:B,MATCH(G307,MASTER!A:A,0))/100," ")</f>
        <v>0.95</v>
      </c>
      <c r="L307" s="65">
        <f ca="1" t="shared" si="3"/>
        <v>13</v>
      </c>
      <c r="M307" s="65" t="str">
        <f ca="1" t="shared" si="4"/>
        <v>2023 - WEEK 13</v>
      </c>
      <c r="N307" s="65" t="str">
        <f ca="1" t="shared" si="5"/>
        <v>2023 - MONTH 03</v>
      </c>
      <c r="O307" s="83">
        <f ca="1" t="shared" ref="O307:P307" si="320">IFERROR(AVERAGEIF(M:M,M307,$K:$K)," ")</f>
        <v>0.950202702702695</v>
      </c>
      <c r="P307" s="83">
        <f ca="1" t="shared" si="320"/>
        <v>0.950202702702695</v>
      </c>
      <c r="Q307" s="65" t="str">
        <f ca="1">IF(ISBLANK(A307)," ",IF(O307&gt;MASTER!$B$3/100,"SB",IF(O307&gt;MASTER!$B$4/100,"B",IF(O307&gt;MASTER!$B$5/100,"C","K"))))</f>
        <v>SB</v>
      </c>
      <c r="R307" s="65" t="str">
        <f ca="1">IF(ISBLANK(B307)," ",IF(P307&gt;MASTER!$B$3/100,"SB",IF(P307&gt;MASTER!$B$4/100,"B",IF(P307&gt;MASTER!$B$5/100,"C","K"))))</f>
        <v>SB</v>
      </c>
    </row>
    <row r="308" customHeight="1" spans="1:18">
      <c r="A308" s="80">
        <f ca="1">INDIRECT(ADDRESS(2+QUOTIENT(ROW()-2,COUNTA('Form Responses 1'!$1:$1)-4),1,,TRUE,"Form Responses 1"))</f>
        <v>45026.444000162</v>
      </c>
      <c r="B308" s="65" t="str">
        <f ca="1">INDIRECT(ADDRESS(2+QUOTIENT(ROW()-2,COUNTA('Form Responses 1'!$1:$1)-4),2,,TRUE,"Form Responses 1"))</f>
        <v>bobdaulay@gmail.com</v>
      </c>
      <c r="C308" s="65" t="str">
        <f ca="1">INDIRECT(ADDRESS(2+QUOTIENT(ROW()-2,COUNTA('Form Responses 1'!$1:$1)-4),3,,TRUE,"Form Responses 1"))</f>
        <v>Bobby Wijaya Daulay</v>
      </c>
      <c r="D308" s="81">
        <f ca="1">INDIRECT(ADDRESS(2+QUOTIENT(ROW()-2,COUNTA('Form Responses 1'!$1:$1)-4),4,,TRUE,"Form Responses 1"))</f>
        <v>45016</v>
      </c>
      <c r="E308" s="82">
        <f ca="1" t="shared" si="0"/>
        <v>5</v>
      </c>
      <c r="F308" s="65" t="str">
        <f ca="1">IF(ISBLANK(A308)," ",INDIRECT(ADDRESS(1,5+MOD(ROW()-2,COUNTA('Form Responses 1'!$1:$1)-4),,TRUE,"Form Responses 1")))</f>
        <v>Lantai 15 [Ruang Kerja]</v>
      </c>
      <c r="G308" s="65" t="str">
        <f ca="1">IF(ISBLANK(A308)," ",INDIRECT(ADDRESS(MATCH(A308,'Form Responses 1'!A:A,0),5+MOD(ROW()-2,COUNTA('Form Responses 1'!$1:$1)-4),,TRUE,"Form Responses 1")))</f>
        <v>BAIK</v>
      </c>
      <c r="H308" s="83" t="str">
        <f ca="1" t="shared" si="1"/>
        <v>Lantai 15</v>
      </c>
      <c r="I308" s="83" t="str">
        <f ca="1" t="shared" si="271"/>
        <v>Ruang Kerja</v>
      </c>
      <c r="J308" s="83" t="str">
        <f ca="1" t="shared" si="2"/>
        <v>CLEANING SERVICE</v>
      </c>
      <c r="K308" s="83">
        <f ca="1" t="array" ref="K308">IFERROR(INDEX(MASTER!B:B,MATCH(G308,MASTER!A:A,0))/100," ")</f>
        <v>0.95</v>
      </c>
      <c r="L308" s="65">
        <f ca="1" t="shared" si="3"/>
        <v>13</v>
      </c>
      <c r="M308" s="65" t="str">
        <f ca="1" t="shared" si="4"/>
        <v>2023 - WEEK 13</v>
      </c>
      <c r="N308" s="65" t="str">
        <f ca="1" t="shared" si="5"/>
        <v>2023 - MONTH 03</v>
      </c>
      <c r="O308" s="83">
        <f ca="1" t="shared" ref="O308:P308" si="321">IFERROR(AVERAGEIF(M:M,M308,$K:$K)," ")</f>
        <v>0.950202702702695</v>
      </c>
      <c r="P308" s="83">
        <f ca="1" t="shared" si="321"/>
        <v>0.950202702702695</v>
      </c>
      <c r="Q308" s="65" t="str">
        <f ca="1">IF(ISBLANK(A308)," ",IF(O308&gt;MASTER!$B$3/100,"SB",IF(O308&gt;MASTER!$B$4/100,"B",IF(O308&gt;MASTER!$B$5/100,"C","K"))))</f>
        <v>SB</v>
      </c>
      <c r="R308" s="65" t="str">
        <f ca="1">IF(ISBLANK(B308)," ",IF(P308&gt;MASTER!$B$3/100,"SB",IF(P308&gt;MASTER!$B$4/100,"B",IF(P308&gt;MASTER!$B$5/100,"C","K"))))</f>
        <v>SB</v>
      </c>
    </row>
    <row r="309" customHeight="1" spans="1:18">
      <c r="A309" s="80">
        <f ca="1">INDIRECT(ADDRESS(2+QUOTIENT(ROW()-2,COUNTA('Form Responses 1'!$1:$1)-4),1,,TRUE,"Form Responses 1"))</f>
        <v>45026.444000162</v>
      </c>
      <c r="B309" s="65" t="str">
        <f ca="1">INDIRECT(ADDRESS(2+QUOTIENT(ROW()-2,COUNTA('Form Responses 1'!$1:$1)-4),2,,TRUE,"Form Responses 1"))</f>
        <v>bobdaulay@gmail.com</v>
      </c>
      <c r="C309" s="65" t="str">
        <f ca="1">INDIRECT(ADDRESS(2+QUOTIENT(ROW()-2,COUNTA('Form Responses 1'!$1:$1)-4),3,,TRUE,"Form Responses 1"))</f>
        <v>Bobby Wijaya Daulay</v>
      </c>
      <c r="D309" s="81">
        <f ca="1">INDIRECT(ADDRESS(2+QUOTIENT(ROW()-2,COUNTA('Form Responses 1'!$1:$1)-4),4,,TRUE,"Form Responses 1"))</f>
        <v>45016</v>
      </c>
      <c r="E309" s="82">
        <f ca="1" t="shared" si="0"/>
        <v>5</v>
      </c>
      <c r="F309" s="65" t="str">
        <f ca="1">IF(ISBLANK(A309)," ",INDIRECT(ADDRESS(1,5+MOD(ROW()-2,COUNTA('Form Responses 1'!$1:$1)-4),,TRUE,"Form Responses 1")))</f>
        <v>Lantai 15 [Koridor]</v>
      </c>
      <c r="G309" s="65" t="str">
        <f ca="1">IF(ISBLANK(A309)," ",INDIRECT(ADDRESS(MATCH(A309,'Form Responses 1'!A:A,0),5+MOD(ROW()-2,COUNTA('Form Responses 1'!$1:$1)-4),,TRUE,"Form Responses 1")))</f>
        <v>BAIK</v>
      </c>
      <c r="H309" s="83" t="str">
        <f ca="1" t="shared" si="1"/>
        <v>Lantai 15</v>
      </c>
      <c r="I309" s="83" t="str">
        <f ca="1" t="shared" si="271"/>
        <v>Koridor</v>
      </c>
      <c r="J309" s="83" t="str">
        <f ca="1" t="shared" si="2"/>
        <v>CLEANING SERVICE</v>
      </c>
      <c r="K309" s="83">
        <f ca="1" t="array" ref="K309">IFERROR(INDEX(MASTER!B:B,MATCH(G309,MASTER!A:A,0))/100," ")</f>
        <v>0.95</v>
      </c>
      <c r="L309" s="65">
        <f ca="1" t="shared" si="3"/>
        <v>13</v>
      </c>
      <c r="M309" s="65" t="str">
        <f ca="1" t="shared" si="4"/>
        <v>2023 - WEEK 13</v>
      </c>
      <c r="N309" s="65" t="str">
        <f ca="1" t="shared" si="5"/>
        <v>2023 - MONTH 03</v>
      </c>
      <c r="O309" s="83">
        <f ca="1" t="shared" ref="O309:P309" si="322">IFERROR(AVERAGEIF(M:M,M309,$K:$K)," ")</f>
        <v>0.950202702702695</v>
      </c>
      <c r="P309" s="83">
        <f ca="1" t="shared" si="322"/>
        <v>0.950202702702695</v>
      </c>
      <c r="Q309" s="65" t="str">
        <f ca="1">IF(ISBLANK(A309)," ",IF(O309&gt;MASTER!$B$3/100,"SB",IF(O309&gt;MASTER!$B$4/100,"B",IF(O309&gt;MASTER!$B$5/100,"C","K"))))</f>
        <v>SB</v>
      </c>
      <c r="R309" s="65" t="str">
        <f ca="1">IF(ISBLANK(B309)," ",IF(P309&gt;MASTER!$B$3/100,"SB",IF(P309&gt;MASTER!$B$4/100,"B",IF(P309&gt;MASTER!$B$5/100,"C","K"))))</f>
        <v>SB</v>
      </c>
    </row>
    <row r="310" customHeight="1" spans="1:18">
      <c r="A310" s="80">
        <f ca="1">INDIRECT(ADDRESS(2+QUOTIENT(ROW()-2,COUNTA('Form Responses 1'!$1:$1)-4),1,,TRUE,"Form Responses 1"))</f>
        <v>45026.444000162</v>
      </c>
      <c r="B310" s="65" t="str">
        <f ca="1">INDIRECT(ADDRESS(2+QUOTIENT(ROW()-2,COUNTA('Form Responses 1'!$1:$1)-4),2,,TRUE,"Form Responses 1"))</f>
        <v>bobdaulay@gmail.com</v>
      </c>
      <c r="C310" s="65" t="str">
        <f ca="1">INDIRECT(ADDRESS(2+QUOTIENT(ROW()-2,COUNTA('Form Responses 1'!$1:$1)-4),3,,TRUE,"Form Responses 1"))</f>
        <v>Bobby Wijaya Daulay</v>
      </c>
      <c r="D310" s="81">
        <f ca="1">INDIRECT(ADDRESS(2+QUOTIENT(ROW()-2,COUNTA('Form Responses 1'!$1:$1)-4),4,,TRUE,"Form Responses 1"))</f>
        <v>45016</v>
      </c>
      <c r="E310" s="82">
        <f ca="1" t="shared" si="0"/>
        <v>5</v>
      </c>
      <c r="F310" s="65" t="str">
        <f ca="1">IF(ISBLANK(A310)," ",INDIRECT(ADDRESS(1,5+MOD(ROW()-2,COUNTA('Form Responses 1'!$1:$1)-4),,TRUE,"Form Responses 1")))</f>
        <v>Lantai 15 [Toilet Pria / Wanita]</v>
      </c>
      <c r="G310" s="65" t="str">
        <f ca="1">IF(ISBLANK(A310)," ",INDIRECT(ADDRESS(MATCH(A310,'Form Responses 1'!A:A,0),5+MOD(ROW()-2,COUNTA('Form Responses 1'!$1:$1)-4),,TRUE,"Form Responses 1")))</f>
        <v>BAIK</v>
      </c>
      <c r="H310" s="83" t="str">
        <f ca="1" t="shared" si="1"/>
        <v>Lantai 15</v>
      </c>
      <c r="I310" s="83" t="str">
        <f ca="1" t="shared" si="271"/>
        <v>Toilet Pria / Wanita</v>
      </c>
      <c r="J310" s="83" t="str">
        <f ca="1" t="shared" si="2"/>
        <v>CLEANING SERVICE</v>
      </c>
      <c r="K310" s="83">
        <f ca="1" t="array" ref="K310">IFERROR(INDEX(MASTER!B:B,MATCH(G310,MASTER!A:A,0))/100," ")</f>
        <v>0.95</v>
      </c>
      <c r="L310" s="65">
        <f ca="1" t="shared" si="3"/>
        <v>13</v>
      </c>
      <c r="M310" s="65" t="str">
        <f ca="1" t="shared" si="4"/>
        <v>2023 - WEEK 13</v>
      </c>
      <c r="N310" s="65" t="str">
        <f ca="1" t="shared" si="5"/>
        <v>2023 - MONTH 03</v>
      </c>
      <c r="O310" s="83">
        <f ca="1" t="shared" ref="O310:P310" si="323">IFERROR(AVERAGEIF(M:M,M310,$K:$K)," ")</f>
        <v>0.950202702702695</v>
      </c>
      <c r="P310" s="83">
        <f ca="1" t="shared" si="323"/>
        <v>0.950202702702695</v>
      </c>
      <c r="Q310" s="65" t="str">
        <f ca="1">IF(ISBLANK(A310)," ",IF(O310&gt;MASTER!$B$3/100,"SB",IF(O310&gt;MASTER!$B$4/100,"B",IF(O310&gt;MASTER!$B$5/100,"C","K"))))</f>
        <v>SB</v>
      </c>
      <c r="R310" s="65" t="str">
        <f ca="1">IF(ISBLANK(B310)," ",IF(P310&gt;MASTER!$B$3/100,"SB",IF(P310&gt;MASTER!$B$4/100,"B",IF(P310&gt;MASTER!$B$5/100,"C","K"))))</f>
        <v>SB</v>
      </c>
    </row>
    <row r="311" customHeight="1" spans="1:18">
      <c r="A311" s="80">
        <f ca="1">INDIRECT(ADDRESS(2+QUOTIENT(ROW()-2,COUNTA('Form Responses 1'!$1:$1)-4),1,,TRUE,"Form Responses 1"))</f>
        <v>45026.444000162</v>
      </c>
      <c r="B311" s="65" t="str">
        <f ca="1">INDIRECT(ADDRESS(2+QUOTIENT(ROW()-2,COUNTA('Form Responses 1'!$1:$1)-4),2,,TRUE,"Form Responses 1"))</f>
        <v>bobdaulay@gmail.com</v>
      </c>
      <c r="C311" s="65" t="str">
        <f ca="1">INDIRECT(ADDRESS(2+QUOTIENT(ROW()-2,COUNTA('Form Responses 1'!$1:$1)-4),3,,TRUE,"Form Responses 1"))</f>
        <v>Bobby Wijaya Daulay</v>
      </c>
      <c r="D311" s="81">
        <f ca="1">INDIRECT(ADDRESS(2+QUOTIENT(ROW()-2,COUNTA('Form Responses 1'!$1:$1)-4),4,,TRUE,"Form Responses 1"))</f>
        <v>45016</v>
      </c>
      <c r="E311" s="82">
        <f ca="1" t="shared" si="0"/>
        <v>5</v>
      </c>
      <c r="F311" s="65" t="str">
        <f ca="1">IF(ISBLANK(A311)," ",INDIRECT(ADDRESS(1,5+MOD(ROW()-2,COUNTA('Form Responses 1'!$1:$1)-4),,TRUE,"Form Responses 1")))</f>
        <v>Lantai 14 [Tangga Exit Barat]</v>
      </c>
      <c r="G311" s="65" t="str">
        <f ca="1">IF(ISBLANK(A311)," ",INDIRECT(ADDRESS(MATCH(A311,'Form Responses 1'!A:A,0),5+MOD(ROW()-2,COUNTA('Form Responses 1'!$1:$1)-4),,TRUE,"Form Responses 1")))</f>
        <v>BAIK</v>
      </c>
      <c r="H311" s="83" t="str">
        <f ca="1" t="shared" si="1"/>
        <v>Lantai 14</v>
      </c>
      <c r="I311" s="83" t="str">
        <f ca="1" t="shared" si="271"/>
        <v>Tangga Exit Barat</v>
      </c>
      <c r="J311" s="83" t="str">
        <f ca="1" t="shared" si="2"/>
        <v>CLEANING SERVICE</v>
      </c>
      <c r="K311" s="83">
        <f ca="1" t="array" ref="K311">IFERROR(INDEX(MASTER!B:B,MATCH(G311,MASTER!A:A,0))/100," ")</f>
        <v>0.95</v>
      </c>
      <c r="L311" s="65">
        <f ca="1" t="shared" si="3"/>
        <v>13</v>
      </c>
      <c r="M311" s="65" t="str">
        <f ca="1" t="shared" si="4"/>
        <v>2023 - WEEK 13</v>
      </c>
      <c r="N311" s="65" t="str">
        <f ca="1" t="shared" si="5"/>
        <v>2023 - MONTH 03</v>
      </c>
      <c r="O311" s="83">
        <f ca="1" t="shared" ref="O311:P311" si="324">IFERROR(AVERAGEIF(M:M,M311,$K:$K)," ")</f>
        <v>0.950202702702695</v>
      </c>
      <c r="P311" s="83">
        <f ca="1" t="shared" si="324"/>
        <v>0.950202702702695</v>
      </c>
      <c r="Q311" s="65" t="str">
        <f ca="1">IF(ISBLANK(A311)," ",IF(O311&gt;MASTER!$B$3/100,"SB",IF(O311&gt;MASTER!$B$4/100,"B",IF(O311&gt;MASTER!$B$5/100,"C","K"))))</f>
        <v>SB</v>
      </c>
      <c r="R311" s="65" t="str">
        <f ca="1">IF(ISBLANK(B311)," ",IF(P311&gt;MASTER!$B$3/100,"SB",IF(P311&gt;MASTER!$B$4/100,"B",IF(P311&gt;MASTER!$B$5/100,"C","K"))))</f>
        <v>SB</v>
      </c>
    </row>
    <row r="312" customHeight="1" spans="1:18">
      <c r="A312" s="80">
        <f ca="1">INDIRECT(ADDRESS(2+QUOTIENT(ROW()-2,COUNTA('Form Responses 1'!$1:$1)-4),1,,TRUE,"Form Responses 1"))</f>
        <v>45026.444000162</v>
      </c>
      <c r="B312" s="65" t="str">
        <f ca="1">INDIRECT(ADDRESS(2+QUOTIENT(ROW()-2,COUNTA('Form Responses 1'!$1:$1)-4),2,,TRUE,"Form Responses 1"))</f>
        <v>bobdaulay@gmail.com</v>
      </c>
      <c r="C312" s="65" t="str">
        <f ca="1">INDIRECT(ADDRESS(2+QUOTIENT(ROW()-2,COUNTA('Form Responses 1'!$1:$1)-4),3,,TRUE,"Form Responses 1"))</f>
        <v>Bobby Wijaya Daulay</v>
      </c>
      <c r="D312" s="81">
        <f ca="1">INDIRECT(ADDRESS(2+QUOTIENT(ROW()-2,COUNTA('Form Responses 1'!$1:$1)-4),4,,TRUE,"Form Responses 1"))</f>
        <v>45016</v>
      </c>
      <c r="E312" s="82">
        <f ca="1" t="shared" si="0"/>
        <v>5</v>
      </c>
      <c r="F312" s="65" t="str">
        <f ca="1">IF(ISBLANK(A312)," ",INDIRECT(ADDRESS(1,5+MOD(ROW()-2,COUNTA('Form Responses 1'!$1:$1)-4),,TRUE,"Form Responses 1")))</f>
        <v>Lantai 14 [ &amp; Timur]</v>
      </c>
      <c r="G312" s="65" t="str">
        <f ca="1">IF(ISBLANK(A312)," ",INDIRECT(ADDRESS(MATCH(A312,'Form Responses 1'!A:A,0),5+MOD(ROW()-2,COUNTA('Form Responses 1'!$1:$1)-4),,TRUE,"Form Responses 1")))</f>
        <v>BAIK</v>
      </c>
      <c r="H312" s="83" t="str">
        <f ca="1" t="shared" si="1"/>
        <v>Lantai 14</v>
      </c>
      <c r="I312" s="83" t="str">
        <f ca="1" t="shared" si="271"/>
        <v> &amp; Timur</v>
      </c>
      <c r="J312" s="83" t="str">
        <f ca="1" t="shared" si="2"/>
        <v>CLEANING SERVICE</v>
      </c>
      <c r="K312" s="83">
        <f ca="1" t="array" ref="K312">IFERROR(INDEX(MASTER!B:B,MATCH(G312,MASTER!A:A,0))/100," ")</f>
        <v>0.95</v>
      </c>
      <c r="L312" s="65">
        <f ca="1" t="shared" si="3"/>
        <v>13</v>
      </c>
      <c r="M312" s="65" t="str">
        <f ca="1" t="shared" si="4"/>
        <v>2023 - WEEK 13</v>
      </c>
      <c r="N312" s="65" t="str">
        <f ca="1" t="shared" si="5"/>
        <v>2023 - MONTH 03</v>
      </c>
      <c r="O312" s="83">
        <f ca="1" t="shared" ref="O312:P312" si="325">IFERROR(AVERAGEIF(M:M,M312,$K:$K)," ")</f>
        <v>0.950202702702695</v>
      </c>
      <c r="P312" s="83">
        <f ca="1" t="shared" si="325"/>
        <v>0.950202702702695</v>
      </c>
      <c r="Q312" s="65" t="str">
        <f ca="1">IF(ISBLANK(A312)," ",IF(O312&gt;MASTER!$B$3/100,"SB",IF(O312&gt;MASTER!$B$4/100,"B",IF(O312&gt;MASTER!$B$5/100,"C","K"))))</f>
        <v>SB</v>
      </c>
      <c r="R312" s="65" t="str">
        <f ca="1">IF(ISBLANK(B312)," ",IF(P312&gt;MASTER!$B$3/100,"SB",IF(P312&gt;MASTER!$B$4/100,"B",IF(P312&gt;MASTER!$B$5/100,"C","K"))))</f>
        <v>SB</v>
      </c>
    </row>
    <row r="313" customHeight="1" spans="1:18">
      <c r="A313" s="80">
        <f ca="1">INDIRECT(ADDRESS(2+QUOTIENT(ROW()-2,COUNTA('Form Responses 1'!$1:$1)-4),1,,TRUE,"Form Responses 1"))</f>
        <v>45026.444000162</v>
      </c>
      <c r="B313" s="65" t="str">
        <f ca="1">INDIRECT(ADDRESS(2+QUOTIENT(ROW()-2,COUNTA('Form Responses 1'!$1:$1)-4),2,,TRUE,"Form Responses 1"))</f>
        <v>bobdaulay@gmail.com</v>
      </c>
      <c r="C313" s="65" t="str">
        <f ca="1">INDIRECT(ADDRESS(2+QUOTIENT(ROW()-2,COUNTA('Form Responses 1'!$1:$1)-4),3,,TRUE,"Form Responses 1"))</f>
        <v>Bobby Wijaya Daulay</v>
      </c>
      <c r="D313" s="81">
        <f ca="1">INDIRECT(ADDRESS(2+QUOTIENT(ROW()-2,COUNTA('Form Responses 1'!$1:$1)-4),4,,TRUE,"Form Responses 1"))</f>
        <v>45016</v>
      </c>
      <c r="E313" s="82">
        <f ca="1" t="shared" si="0"/>
        <v>5</v>
      </c>
      <c r="F313" s="65" t="str">
        <f ca="1">IF(ISBLANK(A313)," ",INDIRECT(ADDRESS(1,5+MOD(ROW()-2,COUNTA('Form Responses 1'!$1:$1)-4),,TRUE,"Form Responses 1")))</f>
        <v>Lantai 14 [Mushola]</v>
      </c>
      <c r="G313" s="65" t="str">
        <f ca="1">IF(ISBLANK(A313)," ",INDIRECT(ADDRESS(MATCH(A313,'Form Responses 1'!A:A,0),5+MOD(ROW()-2,COUNTA('Form Responses 1'!$1:$1)-4),,TRUE,"Form Responses 1")))</f>
        <v>BAIK</v>
      </c>
      <c r="H313" s="83" t="str">
        <f ca="1" t="shared" si="1"/>
        <v>Lantai 14</v>
      </c>
      <c r="I313" s="83" t="str">
        <f ca="1" t="shared" si="271"/>
        <v>Mushola</v>
      </c>
      <c r="J313" s="83" t="str">
        <f ca="1" t="shared" si="2"/>
        <v>CLEANING SERVICE</v>
      </c>
      <c r="K313" s="83">
        <f ca="1" t="array" ref="K313">IFERROR(INDEX(MASTER!B:B,MATCH(G313,MASTER!A:A,0))/100," ")</f>
        <v>0.95</v>
      </c>
      <c r="L313" s="65">
        <f ca="1" t="shared" si="3"/>
        <v>13</v>
      </c>
      <c r="M313" s="65" t="str">
        <f ca="1" t="shared" si="4"/>
        <v>2023 - WEEK 13</v>
      </c>
      <c r="N313" s="65" t="str">
        <f ca="1" t="shared" si="5"/>
        <v>2023 - MONTH 03</v>
      </c>
      <c r="O313" s="83">
        <f ca="1" t="shared" ref="O313:P313" si="326">IFERROR(AVERAGEIF(M:M,M313,$K:$K)," ")</f>
        <v>0.950202702702695</v>
      </c>
      <c r="P313" s="83">
        <f ca="1" t="shared" si="326"/>
        <v>0.950202702702695</v>
      </c>
      <c r="Q313" s="65" t="str">
        <f ca="1">IF(ISBLANK(A313)," ",IF(O313&gt;MASTER!$B$3/100,"SB",IF(O313&gt;MASTER!$B$4/100,"B",IF(O313&gt;MASTER!$B$5/100,"C","K"))))</f>
        <v>SB</v>
      </c>
      <c r="R313" s="65" t="str">
        <f ca="1">IF(ISBLANK(B313)," ",IF(P313&gt;MASTER!$B$3/100,"SB",IF(P313&gt;MASTER!$B$4/100,"B",IF(P313&gt;MASTER!$B$5/100,"C","K"))))</f>
        <v>SB</v>
      </c>
    </row>
    <row r="314" customHeight="1" spans="1:18">
      <c r="A314" s="80">
        <f ca="1">INDIRECT(ADDRESS(2+QUOTIENT(ROW()-2,COUNTA('Form Responses 1'!$1:$1)-4),1,,TRUE,"Form Responses 1"))</f>
        <v>45026.444000162</v>
      </c>
      <c r="B314" s="65" t="str">
        <f ca="1">INDIRECT(ADDRESS(2+QUOTIENT(ROW()-2,COUNTA('Form Responses 1'!$1:$1)-4),2,,TRUE,"Form Responses 1"))</f>
        <v>bobdaulay@gmail.com</v>
      </c>
      <c r="C314" s="65" t="str">
        <f ca="1">INDIRECT(ADDRESS(2+QUOTIENT(ROW()-2,COUNTA('Form Responses 1'!$1:$1)-4),3,,TRUE,"Form Responses 1"))</f>
        <v>Bobby Wijaya Daulay</v>
      </c>
      <c r="D314" s="81">
        <f ca="1">INDIRECT(ADDRESS(2+QUOTIENT(ROW()-2,COUNTA('Form Responses 1'!$1:$1)-4),4,,TRUE,"Form Responses 1"))</f>
        <v>45016</v>
      </c>
      <c r="E314" s="82">
        <f ca="1" t="shared" si="0"/>
        <v>5</v>
      </c>
      <c r="F314" s="65" t="str">
        <f ca="1">IF(ISBLANK(A314)," ",INDIRECT(ADDRESS(1,5+MOD(ROW()-2,COUNTA('Form Responses 1'!$1:$1)-4),,TRUE,"Form Responses 1")))</f>
        <v>Lantai 14 [Pantry]</v>
      </c>
      <c r="G314" s="65" t="str">
        <f ca="1">IF(ISBLANK(A314)," ",INDIRECT(ADDRESS(MATCH(A314,'Form Responses 1'!A:A,0),5+MOD(ROW()-2,COUNTA('Form Responses 1'!$1:$1)-4),,TRUE,"Form Responses 1")))</f>
        <v>BAIK</v>
      </c>
      <c r="H314" s="83" t="str">
        <f ca="1" t="shared" si="1"/>
        <v>Lantai 14</v>
      </c>
      <c r="I314" s="83" t="str">
        <f ca="1" t="shared" si="271"/>
        <v>Pantry</v>
      </c>
      <c r="J314" s="83" t="str">
        <f ca="1" t="shared" si="2"/>
        <v>CLEANING SERVICE</v>
      </c>
      <c r="K314" s="83">
        <f ca="1" t="array" ref="K314">IFERROR(INDEX(MASTER!B:B,MATCH(G314,MASTER!A:A,0))/100," ")</f>
        <v>0.95</v>
      </c>
      <c r="L314" s="65">
        <f ca="1" t="shared" si="3"/>
        <v>13</v>
      </c>
      <c r="M314" s="65" t="str">
        <f ca="1" t="shared" si="4"/>
        <v>2023 - WEEK 13</v>
      </c>
      <c r="N314" s="65" t="str">
        <f ca="1" t="shared" si="5"/>
        <v>2023 - MONTH 03</v>
      </c>
      <c r="O314" s="83">
        <f ca="1" t="shared" ref="O314:P314" si="327">IFERROR(AVERAGEIF(M:M,M314,$K:$K)," ")</f>
        <v>0.950202702702695</v>
      </c>
      <c r="P314" s="83">
        <f ca="1" t="shared" si="327"/>
        <v>0.950202702702695</v>
      </c>
      <c r="Q314" s="65" t="str">
        <f ca="1">IF(ISBLANK(A314)," ",IF(O314&gt;MASTER!$B$3/100,"SB",IF(O314&gt;MASTER!$B$4/100,"B",IF(O314&gt;MASTER!$B$5/100,"C","K"))))</f>
        <v>SB</v>
      </c>
      <c r="R314" s="65" t="str">
        <f ca="1">IF(ISBLANK(B314)," ",IF(P314&gt;MASTER!$B$3/100,"SB",IF(P314&gt;MASTER!$B$4/100,"B",IF(P314&gt;MASTER!$B$5/100,"C","K"))))</f>
        <v>SB</v>
      </c>
    </row>
    <row r="315" customHeight="1" spans="1:18">
      <c r="A315" s="80">
        <f ca="1">INDIRECT(ADDRESS(2+QUOTIENT(ROW()-2,COUNTA('Form Responses 1'!$1:$1)-4),1,,TRUE,"Form Responses 1"))</f>
        <v>45026.444000162</v>
      </c>
      <c r="B315" s="65" t="str">
        <f ca="1">INDIRECT(ADDRESS(2+QUOTIENT(ROW()-2,COUNTA('Form Responses 1'!$1:$1)-4),2,,TRUE,"Form Responses 1"))</f>
        <v>bobdaulay@gmail.com</v>
      </c>
      <c r="C315" s="65" t="str">
        <f ca="1">INDIRECT(ADDRESS(2+QUOTIENT(ROW()-2,COUNTA('Form Responses 1'!$1:$1)-4),3,,TRUE,"Form Responses 1"))</f>
        <v>Bobby Wijaya Daulay</v>
      </c>
      <c r="D315" s="81">
        <f ca="1">INDIRECT(ADDRESS(2+QUOTIENT(ROW()-2,COUNTA('Form Responses 1'!$1:$1)-4),4,,TRUE,"Form Responses 1"))</f>
        <v>45016</v>
      </c>
      <c r="E315" s="82">
        <f ca="1" t="shared" si="0"/>
        <v>5</v>
      </c>
      <c r="F315" s="65" t="str">
        <f ca="1">IF(ISBLANK(A315)," ",INDIRECT(ADDRESS(1,5+MOD(ROW()-2,COUNTA('Form Responses 1'!$1:$1)-4),,TRUE,"Form Responses 1")))</f>
        <v>Lantai 14 [Ruang Rapat 1-2-3]</v>
      </c>
      <c r="G315" s="65" t="str">
        <f ca="1">IF(ISBLANK(A315)," ",INDIRECT(ADDRESS(MATCH(A315,'Form Responses 1'!A:A,0),5+MOD(ROW()-2,COUNTA('Form Responses 1'!$1:$1)-4),,TRUE,"Form Responses 1")))</f>
        <v>BAIK</v>
      </c>
      <c r="H315" s="83" t="str">
        <f ca="1" t="shared" si="1"/>
        <v>Lantai 14</v>
      </c>
      <c r="I315" s="83" t="str">
        <f ca="1" t="shared" si="271"/>
        <v>Ruang Rapat 1-2-3</v>
      </c>
      <c r="J315" s="83" t="str">
        <f ca="1" t="shared" si="2"/>
        <v>CLEANING SERVICE</v>
      </c>
      <c r="K315" s="83">
        <f ca="1" t="array" ref="K315">IFERROR(INDEX(MASTER!B:B,MATCH(G315,MASTER!A:A,0))/100," ")</f>
        <v>0.95</v>
      </c>
      <c r="L315" s="65">
        <f ca="1" t="shared" si="3"/>
        <v>13</v>
      </c>
      <c r="M315" s="65" t="str">
        <f ca="1" t="shared" si="4"/>
        <v>2023 - WEEK 13</v>
      </c>
      <c r="N315" s="65" t="str">
        <f ca="1" t="shared" si="5"/>
        <v>2023 - MONTH 03</v>
      </c>
      <c r="O315" s="83">
        <f ca="1" t="shared" ref="O315:P315" si="328">IFERROR(AVERAGEIF(M:M,M315,$K:$K)," ")</f>
        <v>0.950202702702695</v>
      </c>
      <c r="P315" s="83">
        <f ca="1" t="shared" si="328"/>
        <v>0.950202702702695</v>
      </c>
      <c r="Q315" s="65" t="str">
        <f ca="1">IF(ISBLANK(A315)," ",IF(O315&gt;MASTER!$B$3/100,"SB",IF(O315&gt;MASTER!$B$4/100,"B",IF(O315&gt;MASTER!$B$5/100,"C","K"))))</f>
        <v>SB</v>
      </c>
      <c r="R315" s="65" t="str">
        <f ca="1">IF(ISBLANK(B315)," ",IF(P315&gt;MASTER!$B$3/100,"SB",IF(P315&gt;MASTER!$B$4/100,"B",IF(P315&gt;MASTER!$B$5/100,"C","K"))))</f>
        <v>SB</v>
      </c>
    </row>
    <row r="316" customHeight="1" spans="1:18">
      <c r="A316" s="80">
        <f ca="1">INDIRECT(ADDRESS(2+QUOTIENT(ROW()-2,COUNTA('Form Responses 1'!$1:$1)-4),1,,TRUE,"Form Responses 1"))</f>
        <v>45026.444000162</v>
      </c>
      <c r="B316" s="65" t="str">
        <f ca="1">INDIRECT(ADDRESS(2+QUOTIENT(ROW()-2,COUNTA('Form Responses 1'!$1:$1)-4),2,,TRUE,"Form Responses 1"))</f>
        <v>bobdaulay@gmail.com</v>
      </c>
      <c r="C316" s="65" t="str">
        <f ca="1">INDIRECT(ADDRESS(2+QUOTIENT(ROW()-2,COUNTA('Form Responses 1'!$1:$1)-4),3,,TRUE,"Form Responses 1"))</f>
        <v>Bobby Wijaya Daulay</v>
      </c>
      <c r="D316" s="81">
        <f ca="1">INDIRECT(ADDRESS(2+QUOTIENT(ROW()-2,COUNTA('Form Responses 1'!$1:$1)-4),4,,TRUE,"Form Responses 1"))</f>
        <v>45016</v>
      </c>
      <c r="E316" s="82">
        <f ca="1" t="shared" si="0"/>
        <v>5</v>
      </c>
      <c r="F316" s="65" t="str">
        <f ca="1">IF(ISBLANK(A316)," ",INDIRECT(ADDRESS(1,5+MOD(ROW()-2,COUNTA('Form Responses 1'!$1:$1)-4),,TRUE,"Form Responses 1")))</f>
        <v>Lantai 14 [Ruang Kerja]</v>
      </c>
      <c r="G316" s="65" t="str">
        <f ca="1">IF(ISBLANK(A316)," ",INDIRECT(ADDRESS(MATCH(A316,'Form Responses 1'!A:A,0),5+MOD(ROW()-2,COUNTA('Form Responses 1'!$1:$1)-4),,TRUE,"Form Responses 1")))</f>
        <v>BAIK</v>
      </c>
      <c r="H316" s="83" t="str">
        <f ca="1" t="shared" si="1"/>
        <v>Lantai 14</v>
      </c>
      <c r="I316" s="83" t="str">
        <f ca="1" t="shared" si="271"/>
        <v>Ruang Kerja</v>
      </c>
      <c r="J316" s="83" t="str">
        <f ca="1" t="shared" si="2"/>
        <v>CLEANING SERVICE</v>
      </c>
      <c r="K316" s="83">
        <f ca="1" t="array" ref="K316">IFERROR(INDEX(MASTER!B:B,MATCH(G316,MASTER!A:A,0))/100," ")</f>
        <v>0.95</v>
      </c>
      <c r="L316" s="65">
        <f ca="1" t="shared" si="3"/>
        <v>13</v>
      </c>
      <c r="M316" s="65" t="str">
        <f ca="1" t="shared" si="4"/>
        <v>2023 - WEEK 13</v>
      </c>
      <c r="N316" s="65" t="str">
        <f ca="1" t="shared" si="5"/>
        <v>2023 - MONTH 03</v>
      </c>
      <c r="O316" s="83">
        <f ca="1" t="shared" ref="O316:P316" si="329">IFERROR(AVERAGEIF(M:M,M316,$K:$K)," ")</f>
        <v>0.950202702702695</v>
      </c>
      <c r="P316" s="83">
        <f ca="1" t="shared" si="329"/>
        <v>0.950202702702695</v>
      </c>
      <c r="Q316" s="65" t="str">
        <f ca="1">IF(ISBLANK(A316)," ",IF(O316&gt;MASTER!$B$3/100,"SB",IF(O316&gt;MASTER!$B$4/100,"B",IF(O316&gt;MASTER!$B$5/100,"C","K"))))</f>
        <v>SB</v>
      </c>
      <c r="R316" s="65" t="str">
        <f ca="1">IF(ISBLANK(B316)," ",IF(P316&gt;MASTER!$B$3/100,"SB",IF(P316&gt;MASTER!$B$4/100,"B",IF(P316&gt;MASTER!$B$5/100,"C","K"))))</f>
        <v>SB</v>
      </c>
    </row>
    <row r="317" customHeight="1" spans="1:18">
      <c r="A317" s="80">
        <f ca="1">INDIRECT(ADDRESS(2+QUOTIENT(ROW()-2,COUNTA('Form Responses 1'!$1:$1)-4),1,,TRUE,"Form Responses 1"))</f>
        <v>45026.444000162</v>
      </c>
      <c r="B317" s="65" t="str">
        <f ca="1">INDIRECT(ADDRESS(2+QUOTIENT(ROW()-2,COUNTA('Form Responses 1'!$1:$1)-4),2,,TRUE,"Form Responses 1"))</f>
        <v>bobdaulay@gmail.com</v>
      </c>
      <c r="C317" s="65" t="str">
        <f ca="1">INDIRECT(ADDRESS(2+QUOTIENT(ROW()-2,COUNTA('Form Responses 1'!$1:$1)-4),3,,TRUE,"Form Responses 1"))</f>
        <v>Bobby Wijaya Daulay</v>
      </c>
      <c r="D317" s="81">
        <f ca="1">INDIRECT(ADDRESS(2+QUOTIENT(ROW()-2,COUNTA('Form Responses 1'!$1:$1)-4),4,,TRUE,"Form Responses 1"))</f>
        <v>45016</v>
      </c>
      <c r="E317" s="82">
        <f ca="1" t="shared" si="0"/>
        <v>5</v>
      </c>
      <c r="F317" s="65" t="str">
        <f ca="1">IF(ISBLANK(A317)," ",INDIRECT(ADDRESS(1,5+MOD(ROW()-2,COUNTA('Form Responses 1'!$1:$1)-4),,TRUE,"Form Responses 1")))</f>
        <v>Lantai 14 [Koridor]</v>
      </c>
      <c r="G317" s="65" t="str">
        <f ca="1">IF(ISBLANK(A317)," ",INDIRECT(ADDRESS(MATCH(A317,'Form Responses 1'!A:A,0),5+MOD(ROW()-2,COUNTA('Form Responses 1'!$1:$1)-4),,TRUE,"Form Responses 1")))</f>
        <v>BAIK</v>
      </c>
      <c r="H317" s="83" t="str">
        <f ca="1" t="shared" si="1"/>
        <v>Lantai 14</v>
      </c>
      <c r="I317" s="83" t="str">
        <f ca="1" t="shared" si="271"/>
        <v>Koridor</v>
      </c>
      <c r="J317" s="83" t="str">
        <f ca="1" t="shared" si="2"/>
        <v>CLEANING SERVICE</v>
      </c>
      <c r="K317" s="83">
        <f ca="1" t="array" ref="K317">IFERROR(INDEX(MASTER!B:B,MATCH(G317,MASTER!A:A,0))/100," ")</f>
        <v>0.95</v>
      </c>
      <c r="L317" s="65">
        <f ca="1" t="shared" si="3"/>
        <v>13</v>
      </c>
      <c r="M317" s="65" t="str">
        <f ca="1" t="shared" si="4"/>
        <v>2023 - WEEK 13</v>
      </c>
      <c r="N317" s="65" t="str">
        <f ca="1" t="shared" si="5"/>
        <v>2023 - MONTH 03</v>
      </c>
      <c r="O317" s="83">
        <f ca="1" t="shared" ref="O317:P317" si="330">IFERROR(AVERAGEIF(M:M,M317,$K:$K)," ")</f>
        <v>0.950202702702695</v>
      </c>
      <c r="P317" s="83">
        <f ca="1" t="shared" si="330"/>
        <v>0.950202702702695</v>
      </c>
      <c r="Q317" s="65" t="str">
        <f ca="1">IF(ISBLANK(A317)," ",IF(O317&gt;MASTER!$B$3/100,"SB",IF(O317&gt;MASTER!$B$4/100,"B",IF(O317&gt;MASTER!$B$5/100,"C","K"))))</f>
        <v>SB</v>
      </c>
      <c r="R317" s="65" t="str">
        <f ca="1">IF(ISBLANK(B317)," ",IF(P317&gt;MASTER!$B$3/100,"SB",IF(P317&gt;MASTER!$B$4/100,"B",IF(P317&gt;MASTER!$B$5/100,"C","K"))))</f>
        <v>SB</v>
      </c>
    </row>
    <row r="318" customHeight="1" spans="1:18">
      <c r="A318" s="80">
        <f ca="1">INDIRECT(ADDRESS(2+QUOTIENT(ROW()-2,COUNTA('Form Responses 1'!$1:$1)-4),1,,TRUE,"Form Responses 1"))</f>
        <v>45026.444000162</v>
      </c>
      <c r="B318" s="65" t="str">
        <f ca="1">INDIRECT(ADDRESS(2+QUOTIENT(ROW()-2,COUNTA('Form Responses 1'!$1:$1)-4),2,,TRUE,"Form Responses 1"))</f>
        <v>bobdaulay@gmail.com</v>
      </c>
      <c r="C318" s="65" t="str">
        <f ca="1">INDIRECT(ADDRESS(2+QUOTIENT(ROW()-2,COUNTA('Form Responses 1'!$1:$1)-4),3,,TRUE,"Form Responses 1"))</f>
        <v>Bobby Wijaya Daulay</v>
      </c>
      <c r="D318" s="81">
        <f ca="1">INDIRECT(ADDRESS(2+QUOTIENT(ROW()-2,COUNTA('Form Responses 1'!$1:$1)-4),4,,TRUE,"Form Responses 1"))</f>
        <v>45016</v>
      </c>
      <c r="E318" s="82">
        <f ca="1" t="shared" si="0"/>
        <v>5</v>
      </c>
      <c r="F318" s="65" t="str">
        <f ca="1">IF(ISBLANK(A318)," ",INDIRECT(ADDRESS(1,5+MOD(ROW()-2,COUNTA('Form Responses 1'!$1:$1)-4),,TRUE,"Form Responses 1")))</f>
        <v>Lantai 14 [Toilet Pria / Wanita]</v>
      </c>
      <c r="G318" s="65" t="str">
        <f ca="1">IF(ISBLANK(A318)," ",INDIRECT(ADDRESS(MATCH(A318,'Form Responses 1'!A:A,0),5+MOD(ROW()-2,COUNTA('Form Responses 1'!$1:$1)-4),,TRUE,"Form Responses 1")))</f>
        <v>BAIK</v>
      </c>
      <c r="H318" s="83" t="str">
        <f ca="1" t="shared" si="1"/>
        <v>Lantai 14</v>
      </c>
      <c r="I318" s="83" t="str">
        <f ca="1" t="shared" si="271"/>
        <v>Toilet Pria / Wanita</v>
      </c>
      <c r="J318" s="83" t="str">
        <f ca="1" t="shared" si="2"/>
        <v>CLEANING SERVICE</v>
      </c>
      <c r="K318" s="83">
        <f ca="1" t="array" ref="K318">IFERROR(INDEX(MASTER!B:B,MATCH(G318,MASTER!A:A,0))/100," ")</f>
        <v>0.95</v>
      </c>
      <c r="L318" s="65">
        <f ca="1" t="shared" si="3"/>
        <v>13</v>
      </c>
      <c r="M318" s="65" t="str">
        <f ca="1" t="shared" si="4"/>
        <v>2023 - WEEK 13</v>
      </c>
      <c r="N318" s="65" t="str">
        <f ca="1" t="shared" si="5"/>
        <v>2023 - MONTH 03</v>
      </c>
      <c r="O318" s="83">
        <f ca="1" t="shared" ref="O318:P318" si="331">IFERROR(AVERAGEIF(M:M,M318,$K:$K)," ")</f>
        <v>0.950202702702695</v>
      </c>
      <c r="P318" s="83">
        <f ca="1" t="shared" si="331"/>
        <v>0.950202702702695</v>
      </c>
      <c r="Q318" s="65" t="str">
        <f ca="1">IF(ISBLANK(A318)," ",IF(O318&gt;MASTER!$B$3/100,"SB",IF(O318&gt;MASTER!$B$4/100,"B",IF(O318&gt;MASTER!$B$5/100,"C","K"))))</f>
        <v>SB</v>
      </c>
      <c r="R318" s="65" t="str">
        <f ca="1">IF(ISBLANK(B318)," ",IF(P318&gt;MASTER!$B$3/100,"SB",IF(P318&gt;MASTER!$B$4/100,"B",IF(P318&gt;MASTER!$B$5/100,"C","K"))))</f>
        <v>SB</v>
      </c>
    </row>
    <row r="319" customHeight="1" spans="1:18">
      <c r="A319" s="80">
        <f ca="1">INDIRECT(ADDRESS(2+QUOTIENT(ROW()-2,COUNTA('Form Responses 1'!$1:$1)-4),1,,TRUE,"Form Responses 1"))</f>
        <v>45026.444000162</v>
      </c>
      <c r="B319" s="65" t="str">
        <f ca="1">INDIRECT(ADDRESS(2+QUOTIENT(ROW()-2,COUNTA('Form Responses 1'!$1:$1)-4),2,,TRUE,"Form Responses 1"))</f>
        <v>bobdaulay@gmail.com</v>
      </c>
      <c r="C319" s="65" t="str">
        <f ca="1">INDIRECT(ADDRESS(2+QUOTIENT(ROW()-2,COUNTA('Form Responses 1'!$1:$1)-4),3,,TRUE,"Form Responses 1"))</f>
        <v>Bobby Wijaya Daulay</v>
      </c>
      <c r="D319" s="81">
        <f ca="1">INDIRECT(ADDRESS(2+QUOTIENT(ROW()-2,COUNTA('Form Responses 1'!$1:$1)-4),4,,TRUE,"Form Responses 1"))</f>
        <v>45016</v>
      </c>
      <c r="E319" s="82">
        <f ca="1" t="shared" si="0"/>
        <v>5</v>
      </c>
      <c r="F319" s="65" t="str">
        <f ca="1">IF(ISBLANK(A319)," ",INDIRECT(ADDRESS(1,5+MOD(ROW()-2,COUNTA('Form Responses 1'!$1:$1)-4),,TRUE,"Form Responses 1")))</f>
        <v>Lantai 13 [Tangga Exit Barat]</v>
      </c>
      <c r="G319" s="65" t="str">
        <f ca="1">IF(ISBLANK(A319)," ",INDIRECT(ADDRESS(MATCH(A319,'Form Responses 1'!A:A,0),5+MOD(ROW()-2,COUNTA('Form Responses 1'!$1:$1)-4),,TRUE,"Form Responses 1")))</f>
        <v>BAIK</v>
      </c>
      <c r="H319" s="83" t="str">
        <f ca="1" t="shared" si="1"/>
        <v>Lantai 13</v>
      </c>
      <c r="I319" s="83" t="str">
        <f ca="1" t="shared" si="271"/>
        <v>Tangga Exit Barat</v>
      </c>
      <c r="J319" s="83" t="str">
        <f ca="1" t="shared" si="2"/>
        <v>CLEANING SERVICE</v>
      </c>
      <c r="K319" s="83">
        <f ca="1" t="array" ref="K319">IFERROR(INDEX(MASTER!B:B,MATCH(G319,MASTER!A:A,0))/100," ")</f>
        <v>0.95</v>
      </c>
      <c r="L319" s="65">
        <f ca="1" t="shared" si="3"/>
        <v>13</v>
      </c>
      <c r="M319" s="65" t="str">
        <f ca="1" t="shared" si="4"/>
        <v>2023 - WEEK 13</v>
      </c>
      <c r="N319" s="65" t="str">
        <f ca="1" t="shared" si="5"/>
        <v>2023 - MONTH 03</v>
      </c>
      <c r="O319" s="83">
        <f ca="1" t="shared" ref="O319:P319" si="332">IFERROR(AVERAGEIF(M:M,M319,$K:$K)," ")</f>
        <v>0.950202702702695</v>
      </c>
      <c r="P319" s="83">
        <f ca="1" t="shared" si="332"/>
        <v>0.950202702702695</v>
      </c>
      <c r="Q319" s="65" t="str">
        <f ca="1">IF(ISBLANK(A319)," ",IF(O319&gt;MASTER!$B$3/100,"SB",IF(O319&gt;MASTER!$B$4/100,"B",IF(O319&gt;MASTER!$B$5/100,"C","K"))))</f>
        <v>SB</v>
      </c>
      <c r="R319" s="65" t="str">
        <f ca="1">IF(ISBLANK(B319)," ",IF(P319&gt;MASTER!$B$3/100,"SB",IF(P319&gt;MASTER!$B$4/100,"B",IF(P319&gt;MASTER!$B$5/100,"C","K"))))</f>
        <v>SB</v>
      </c>
    </row>
    <row r="320" customHeight="1" spans="1:18">
      <c r="A320" s="80">
        <f ca="1">INDIRECT(ADDRESS(2+QUOTIENT(ROW()-2,COUNTA('Form Responses 1'!$1:$1)-4),1,,TRUE,"Form Responses 1"))</f>
        <v>45026.444000162</v>
      </c>
      <c r="B320" s="65" t="str">
        <f ca="1">INDIRECT(ADDRESS(2+QUOTIENT(ROW()-2,COUNTA('Form Responses 1'!$1:$1)-4),2,,TRUE,"Form Responses 1"))</f>
        <v>bobdaulay@gmail.com</v>
      </c>
      <c r="C320" s="65" t="str">
        <f ca="1">INDIRECT(ADDRESS(2+QUOTIENT(ROW()-2,COUNTA('Form Responses 1'!$1:$1)-4),3,,TRUE,"Form Responses 1"))</f>
        <v>Bobby Wijaya Daulay</v>
      </c>
      <c r="D320" s="81">
        <f ca="1">INDIRECT(ADDRESS(2+QUOTIENT(ROW()-2,COUNTA('Form Responses 1'!$1:$1)-4),4,,TRUE,"Form Responses 1"))</f>
        <v>45016</v>
      </c>
      <c r="E320" s="82">
        <f ca="1" t="shared" si="0"/>
        <v>5</v>
      </c>
      <c r="F320" s="65" t="str">
        <f ca="1">IF(ISBLANK(A320)," ",INDIRECT(ADDRESS(1,5+MOD(ROW()-2,COUNTA('Form Responses 1'!$1:$1)-4),,TRUE,"Form Responses 1")))</f>
        <v>Lantai 13 [ &amp; Timur]</v>
      </c>
      <c r="G320" s="65" t="str">
        <f ca="1">IF(ISBLANK(A320)," ",INDIRECT(ADDRESS(MATCH(A320,'Form Responses 1'!A:A,0),5+MOD(ROW()-2,COUNTA('Form Responses 1'!$1:$1)-4),,TRUE,"Form Responses 1")))</f>
        <v>BAIK</v>
      </c>
      <c r="H320" s="83" t="str">
        <f ca="1" t="shared" si="1"/>
        <v>Lantai 13</v>
      </c>
      <c r="I320" s="83" t="str">
        <f ca="1" t="shared" si="271"/>
        <v> &amp; Timur</v>
      </c>
      <c r="J320" s="83" t="str">
        <f ca="1" t="shared" si="2"/>
        <v>CLEANING SERVICE</v>
      </c>
      <c r="K320" s="83">
        <f ca="1" t="array" ref="K320">IFERROR(INDEX(MASTER!B:B,MATCH(G320,MASTER!A:A,0))/100," ")</f>
        <v>0.95</v>
      </c>
      <c r="L320" s="65">
        <f ca="1" t="shared" si="3"/>
        <v>13</v>
      </c>
      <c r="M320" s="65" t="str">
        <f ca="1" t="shared" si="4"/>
        <v>2023 - WEEK 13</v>
      </c>
      <c r="N320" s="65" t="str">
        <f ca="1" t="shared" si="5"/>
        <v>2023 - MONTH 03</v>
      </c>
      <c r="O320" s="83">
        <f ca="1" t="shared" ref="O320:P320" si="333">IFERROR(AVERAGEIF(M:M,M320,$K:$K)," ")</f>
        <v>0.950202702702695</v>
      </c>
      <c r="P320" s="83">
        <f ca="1" t="shared" si="333"/>
        <v>0.950202702702695</v>
      </c>
      <c r="Q320" s="65" t="str">
        <f ca="1">IF(ISBLANK(A320)," ",IF(O320&gt;MASTER!$B$3/100,"SB",IF(O320&gt;MASTER!$B$4/100,"B",IF(O320&gt;MASTER!$B$5/100,"C","K"))))</f>
        <v>SB</v>
      </c>
      <c r="R320" s="65" t="str">
        <f ca="1">IF(ISBLANK(B320)," ",IF(P320&gt;MASTER!$B$3/100,"SB",IF(P320&gt;MASTER!$B$4/100,"B",IF(P320&gt;MASTER!$B$5/100,"C","K"))))</f>
        <v>SB</v>
      </c>
    </row>
    <row r="321" customHeight="1" spans="1:18">
      <c r="A321" s="80">
        <f ca="1">INDIRECT(ADDRESS(2+QUOTIENT(ROW()-2,COUNTA('Form Responses 1'!$1:$1)-4),1,,TRUE,"Form Responses 1"))</f>
        <v>45026.444000162</v>
      </c>
      <c r="B321" s="65" t="str">
        <f ca="1">INDIRECT(ADDRESS(2+QUOTIENT(ROW()-2,COUNTA('Form Responses 1'!$1:$1)-4),2,,TRUE,"Form Responses 1"))</f>
        <v>bobdaulay@gmail.com</v>
      </c>
      <c r="C321" s="65" t="str">
        <f ca="1">INDIRECT(ADDRESS(2+QUOTIENT(ROW()-2,COUNTA('Form Responses 1'!$1:$1)-4),3,,TRUE,"Form Responses 1"))</f>
        <v>Bobby Wijaya Daulay</v>
      </c>
      <c r="D321" s="81">
        <f ca="1">INDIRECT(ADDRESS(2+QUOTIENT(ROW()-2,COUNTA('Form Responses 1'!$1:$1)-4),4,,TRUE,"Form Responses 1"))</f>
        <v>45016</v>
      </c>
      <c r="E321" s="82">
        <f ca="1" t="shared" si="0"/>
        <v>5</v>
      </c>
      <c r="F321" s="65" t="str">
        <f ca="1">IF(ISBLANK(A321)," ",INDIRECT(ADDRESS(1,5+MOD(ROW()-2,COUNTA('Form Responses 1'!$1:$1)-4),,TRUE,"Form Responses 1")))</f>
        <v>Lantai 13 [Mushola]</v>
      </c>
      <c r="G321" s="65" t="str">
        <f ca="1">IF(ISBLANK(A321)," ",INDIRECT(ADDRESS(MATCH(A321,'Form Responses 1'!A:A,0),5+MOD(ROW()-2,COUNTA('Form Responses 1'!$1:$1)-4),,TRUE,"Form Responses 1")))</f>
        <v>BAIK</v>
      </c>
      <c r="H321" s="83" t="str">
        <f ca="1" t="shared" si="1"/>
        <v>Lantai 13</v>
      </c>
      <c r="I321" s="83" t="str">
        <f ca="1" t="shared" si="271"/>
        <v>Mushola</v>
      </c>
      <c r="J321" s="83" t="str">
        <f ca="1" t="shared" si="2"/>
        <v>CLEANING SERVICE</v>
      </c>
      <c r="K321" s="83">
        <f ca="1" t="array" ref="K321">IFERROR(INDEX(MASTER!B:B,MATCH(G321,MASTER!A:A,0))/100," ")</f>
        <v>0.95</v>
      </c>
      <c r="L321" s="65">
        <f ca="1" t="shared" si="3"/>
        <v>13</v>
      </c>
      <c r="M321" s="65" t="str">
        <f ca="1" t="shared" si="4"/>
        <v>2023 - WEEK 13</v>
      </c>
      <c r="N321" s="65" t="str">
        <f ca="1" t="shared" si="5"/>
        <v>2023 - MONTH 03</v>
      </c>
      <c r="O321" s="83">
        <f ca="1" t="shared" ref="O321:P321" si="334">IFERROR(AVERAGEIF(M:M,M321,$K:$K)," ")</f>
        <v>0.950202702702695</v>
      </c>
      <c r="P321" s="83">
        <f ca="1" t="shared" si="334"/>
        <v>0.950202702702695</v>
      </c>
      <c r="Q321" s="65" t="str">
        <f ca="1">IF(ISBLANK(A321)," ",IF(O321&gt;MASTER!$B$3/100,"SB",IF(O321&gt;MASTER!$B$4/100,"B",IF(O321&gt;MASTER!$B$5/100,"C","K"))))</f>
        <v>SB</v>
      </c>
      <c r="R321" s="65" t="str">
        <f ca="1">IF(ISBLANK(B321)," ",IF(P321&gt;MASTER!$B$3/100,"SB",IF(P321&gt;MASTER!$B$4/100,"B",IF(P321&gt;MASTER!$B$5/100,"C","K"))))</f>
        <v>SB</v>
      </c>
    </row>
    <row r="322" customHeight="1" spans="1:18">
      <c r="A322" s="80">
        <f ca="1">INDIRECT(ADDRESS(2+QUOTIENT(ROW()-2,COUNTA('Form Responses 1'!$1:$1)-4),1,,TRUE,"Form Responses 1"))</f>
        <v>45026.444000162</v>
      </c>
      <c r="B322" s="65" t="str">
        <f ca="1">INDIRECT(ADDRESS(2+QUOTIENT(ROW()-2,COUNTA('Form Responses 1'!$1:$1)-4),2,,TRUE,"Form Responses 1"))</f>
        <v>bobdaulay@gmail.com</v>
      </c>
      <c r="C322" s="65" t="str">
        <f ca="1">INDIRECT(ADDRESS(2+QUOTIENT(ROW()-2,COUNTA('Form Responses 1'!$1:$1)-4),3,,TRUE,"Form Responses 1"))</f>
        <v>Bobby Wijaya Daulay</v>
      </c>
      <c r="D322" s="81">
        <f ca="1">INDIRECT(ADDRESS(2+QUOTIENT(ROW()-2,COUNTA('Form Responses 1'!$1:$1)-4),4,,TRUE,"Form Responses 1"))</f>
        <v>45016</v>
      </c>
      <c r="E322" s="82">
        <f ca="1" t="shared" si="0"/>
        <v>5</v>
      </c>
      <c r="F322" s="65" t="str">
        <f ca="1">IF(ISBLANK(A322)," ",INDIRECT(ADDRESS(1,5+MOD(ROW()-2,COUNTA('Form Responses 1'!$1:$1)-4),,TRUE,"Form Responses 1")))</f>
        <v>Lantai 13 [Pantry]</v>
      </c>
      <c r="G322" s="65" t="str">
        <f ca="1">IF(ISBLANK(A322)," ",INDIRECT(ADDRESS(MATCH(A322,'Form Responses 1'!A:A,0),5+MOD(ROW()-2,COUNTA('Form Responses 1'!$1:$1)-4),,TRUE,"Form Responses 1")))</f>
        <v>BAIK</v>
      </c>
      <c r="H322" s="83" t="str">
        <f ca="1" t="shared" si="1"/>
        <v>Lantai 13</v>
      </c>
      <c r="I322" s="83" t="str">
        <f ca="1" t="shared" si="271"/>
        <v>Pantry</v>
      </c>
      <c r="J322" s="83" t="str">
        <f ca="1" t="shared" si="2"/>
        <v>CLEANING SERVICE</v>
      </c>
      <c r="K322" s="83">
        <f ca="1" t="array" ref="K322">IFERROR(INDEX(MASTER!B:B,MATCH(G322,MASTER!A:A,0))/100," ")</f>
        <v>0.95</v>
      </c>
      <c r="L322" s="65">
        <f ca="1" t="shared" si="3"/>
        <v>13</v>
      </c>
      <c r="M322" s="65" t="str">
        <f ca="1" t="shared" si="4"/>
        <v>2023 - WEEK 13</v>
      </c>
      <c r="N322" s="65" t="str">
        <f ca="1" t="shared" si="5"/>
        <v>2023 - MONTH 03</v>
      </c>
      <c r="O322" s="83">
        <f ca="1" t="shared" ref="O322:P322" si="335">IFERROR(AVERAGEIF(M:M,M322,$K:$K)," ")</f>
        <v>0.950202702702695</v>
      </c>
      <c r="P322" s="83">
        <f ca="1" t="shared" si="335"/>
        <v>0.950202702702695</v>
      </c>
      <c r="Q322" s="65" t="str">
        <f ca="1">IF(ISBLANK(A322)," ",IF(O322&gt;MASTER!$B$3/100,"SB",IF(O322&gt;MASTER!$B$4/100,"B",IF(O322&gt;MASTER!$B$5/100,"C","K"))))</f>
        <v>SB</v>
      </c>
      <c r="R322" s="65" t="str">
        <f ca="1">IF(ISBLANK(B322)," ",IF(P322&gt;MASTER!$B$3/100,"SB",IF(P322&gt;MASTER!$B$4/100,"B",IF(P322&gt;MASTER!$B$5/100,"C","K"))))</f>
        <v>SB</v>
      </c>
    </row>
    <row r="323" customHeight="1" spans="1:18">
      <c r="A323" s="80">
        <f ca="1">INDIRECT(ADDRESS(2+QUOTIENT(ROW()-2,COUNTA('Form Responses 1'!$1:$1)-4),1,,TRUE,"Form Responses 1"))</f>
        <v>45026.444000162</v>
      </c>
      <c r="B323" s="65" t="str">
        <f ca="1">INDIRECT(ADDRESS(2+QUOTIENT(ROW()-2,COUNTA('Form Responses 1'!$1:$1)-4),2,,TRUE,"Form Responses 1"))</f>
        <v>bobdaulay@gmail.com</v>
      </c>
      <c r="C323" s="65" t="str">
        <f ca="1">INDIRECT(ADDRESS(2+QUOTIENT(ROW()-2,COUNTA('Form Responses 1'!$1:$1)-4),3,,TRUE,"Form Responses 1"))</f>
        <v>Bobby Wijaya Daulay</v>
      </c>
      <c r="D323" s="81">
        <f ca="1">INDIRECT(ADDRESS(2+QUOTIENT(ROW()-2,COUNTA('Form Responses 1'!$1:$1)-4),4,,TRUE,"Form Responses 1"))</f>
        <v>45016</v>
      </c>
      <c r="E323" s="82">
        <f ca="1" t="shared" si="0"/>
        <v>5</v>
      </c>
      <c r="F323" s="65" t="str">
        <f ca="1">IF(ISBLANK(A323)," ",INDIRECT(ADDRESS(1,5+MOD(ROW()-2,COUNTA('Form Responses 1'!$1:$1)-4),,TRUE,"Form Responses 1")))</f>
        <v>Lantai 13 [Ruang Rapat 1-2-3]</v>
      </c>
      <c r="G323" s="65" t="str">
        <f ca="1">IF(ISBLANK(A323)," ",INDIRECT(ADDRESS(MATCH(A323,'Form Responses 1'!A:A,0),5+MOD(ROW()-2,COUNTA('Form Responses 1'!$1:$1)-4),,TRUE,"Form Responses 1")))</f>
        <v>BAIK</v>
      </c>
      <c r="H323" s="83" t="str">
        <f ca="1" t="shared" si="1"/>
        <v>Lantai 13</v>
      </c>
      <c r="I323" s="83" t="str">
        <f ca="1" t="shared" ref="I323:I386" si="336">MID(F323,FIND("[",F323)+1,LEN(F323)-FIND("[",F323)-1)</f>
        <v>Ruang Rapat 1-2-3</v>
      </c>
      <c r="J323" s="83" t="str">
        <f ca="1" t="shared" si="2"/>
        <v>CLEANING SERVICE</v>
      </c>
      <c r="K323" s="83">
        <f ca="1" t="array" ref="K323">IFERROR(INDEX(MASTER!B:B,MATCH(G323,MASTER!A:A,0))/100," ")</f>
        <v>0.95</v>
      </c>
      <c r="L323" s="65">
        <f ca="1" t="shared" si="3"/>
        <v>13</v>
      </c>
      <c r="M323" s="65" t="str">
        <f ca="1" t="shared" si="4"/>
        <v>2023 - WEEK 13</v>
      </c>
      <c r="N323" s="65" t="str">
        <f ca="1" t="shared" si="5"/>
        <v>2023 - MONTH 03</v>
      </c>
      <c r="O323" s="83">
        <f ca="1" t="shared" ref="O323:P323" si="337">IFERROR(AVERAGEIF(M:M,M323,$K:$K)," ")</f>
        <v>0.950202702702695</v>
      </c>
      <c r="P323" s="83">
        <f ca="1" t="shared" si="337"/>
        <v>0.950202702702695</v>
      </c>
      <c r="Q323" s="65" t="str">
        <f ca="1">IF(ISBLANK(A323)," ",IF(O323&gt;MASTER!$B$3/100,"SB",IF(O323&gt;MASTER!$B$4/100,"B",IF(O323&gt;MASTER!$B$5/100,"C","K"))))</f>
        <v>SB</v>
      </c>
      <c r="R323" s="65" t="str">
        <f ca="1">IF(ISBLANK(B323)," ",IF(P323&gt;MASTER!$B$3/100,"SB",IF(P323&gt;MASTER!$B$4/100,"B",IF(P323&gt;MASTER!$B$5/100,"C","K"))))</f>
        <v>SB</v>
      </c>
    </row>
    <row r="324" customHeight="1" spans="1:18">
      <c r="A324" s="80">
        <f ca="1">INDIRECT(ADDRESS(2+QUOTIENT(ROW()-2,COUNTA('Form Responses 1'!$1:$1)-4),1,,TRUE,"Form Responses 1"))</f>
        <v>45026.444000162</v>
      </c>
      <c r="B324" s="65" t="str">
        <f ca="1">INDIRECT(ADDRESS(2+QUOTIENT(ROW()-2,COUNTA('Form Responses 1'!$1:$1)-4),2,,TRUE,"Form Responses 1"))</f>
        <v>bobdaulay@gmail.com</v>
      </c>
      <c r="C324" s="65" t="str">
        <f ca="1">INDIRECT(ADDRESS(2+QUOTIENT(ROW()-2,COUNTA('Form Responses 1'!$1:$1)-4),3,,TRUE,"Form Responses 1"))</f>
        <v>Bobby Wijaya Daulay</v>
      </c>
      <c r="D324" s="81">
        <f ca="1">INDIRECT(ADDRESS(2+QUOTIENT(ROW()-2,COUNTA('Form Responses 1'!$1:$1)-4),4,,TRUE,"Form Responses 1"))</f>
        <v>45016</v>
      </c>
      <c r="E324" s="82">
        <f ca="1" t="shared" si="0"/>
        <v>5</v>
      </c>
      <c r="F324" s="65" t="str">
        <f ca="1">IF(ISBLANK(A324)," ",INDIRECT(ADDRESS(1,5+MOD(ROW()-2,COUNTA('Form Responses 1'!$1:$1)-4),,TRUE,"Form Responses 1")))</f>
        <v>Lantai 13 [Ruang Kerja]</v>
      </c>
      <c r="G324" s="65" t="str">
        <f ca="1">IF(ISBLANK(A324)," ",INDIRECT(ADDRESS(MATCH(A324,'Form Responses 1'!A:A,0),5+MOD(ROW()-2,COUNTA('Form Responses 1'!$1:$1)-4),,TRUE,"Form Responses 1")))</f>
        <v>BAIK</v>
      </c>
      <c r="H324" s="83" t="str">
        <f ca="1" t="shared" si="1"/>
        <v>Lantai 13</v>
      </c>
      <c r="I324" s="83" t="str">
        <f ca="1" t="shared" si="336"/>
        <v>Ruang Kerja</v>
      </c>
      <c r="J324" s="83" t="str">
        <f ca="1" t="shared" si="2"/>
        <v>CLEANING SERVICE</v>
      </c>
      <c r="K324" s="83">
        <f ca="1" t="array" ref="K324">IFERROR(INDEX(MASTER!B:B,MATCH(G324,MASTER!A:A,0))/100," ")</f>
        <v>0.95</v>
      </c>
      <c r="L324" s="65">
        <f ca="1" t="shared" si="3"/>
        <v>13</v>
      </c>
      <c r="M324" s="65" t="str">
        <f ca="1" t="shared" si="4"/>
        <v>2023 - WEEK 13</v>
      </c>
      <c r="N324" s="65" t="str">
        <f ca="1" t="shared" si="5"/>
        <v>2023 - MONTH 03</v>
      </c>
      <c r="O324" s="83">
        <f ca="1" t="shared" ref="O324:P324" si="338">IFERROR(AVERAGEIF(M:M,M324,$K:$K)," ")</f>
        <v>0.950202702702695</v>
      </c>
      <c r="P324" s="83">
        <f ca="1" t="shared" si="338"/>
        <v>0.950202702702695</v>
      </c>
      <c r="Q324" s="65" t="str">
        <f ca="1">IF(ISBLANK(A324)," ",IF(O324&gt;MASTER!$B$3/100,"SB",IF(O324&gt;MASTER!$B$4/100,"B",IF(O324&gt;MASTER!$B$5/100,"C","K"))))</f>
        <v>SB</v>
      </c>
      <c r="R324" s="65" t="str">
        <f ca="1">IF(ISBLANK(B324)," ",IF(P324&gt;MASTER!$B$3/100,"SB",IF(P324&gt;MASTER!$B$4/100,"B",IF(P324&gt;MASTER!$B$5/100,"C","K"))))</f>
        <v>SB</v>
      </c>
    </row>
    <row r="325" customHeight="1" spans="1:18">
      <c r="A325" s="80">
        <f ca="1">INDIRECT(ADDRESS(2+QUOTIENT(ROW()-2,COUNTA('Form Responses 1'!$1:$1)-4),1,,TRUE,"Form Responses 1"))</f>
        <v>45026.444000162</v>
      </c>
      <c r="B325" s="65" t="str">
        <f ca="1">INDIRECT(ADDRESS(2+QUOTIENT(ROW()-2,COUNTA('Form Responses 1'!$1:$1)-4),2,,TRUE,"Form Responses 1"))</f>
        <v>bobdaulay@gmail.com</v>
      </c>
      <c r="C325" s="65" t="str">
        <f ca="1">INDIRECT(ADDRESS(2+QUOTIENT(ROW()-2,COUNTA('Form Responses 1'!$1:$1)-4),3,,TRUE,"Form Responses 1"))</f>
        <v>Bobby Wijaya Daulay</v>
      </c>
      <c r="D325" s="81">
        <f ca="1">INDIRECT(ADDRESS(2+QUOTIENT(ROW()-2,COUNTA('Form Responses 1'!$1:$1)-4),4,,TRUE,"Form Responses 1"))</f>
        <v>45016</v>
      </c>
      <c r="E325" s="82">
        <f ca="1" t="shared" si="0"/>
        <v>5</v>
      </c>
      <c r="F325" s="65" t="str">
        <f ca="1">IF(ISBLANK(A325)," ",INDIRECT(ADDRESS(1,5+MOD(ROW()-2,COUNTA('Form Responses 1'!$1:$1)-4),,TRUE,"Form Responses 1")))</f>
        <v>Lantai 13 [Koridor]</v>
      </c>
      <c r="G325" s="65" t="str">
        <f ca="1">IF(ISBLANK(A325)," ",INDIRECT(ADDRESS(MATCH(A325,'Form Responses 1'!A:A,0),5+MOD(ROW()-2,COUNTA('Form Responses 1'!$1:$1)-4),,TRUE,"Form Responses 1")))</f>
        <v>BAIK</v>
      </c>
      <c r="H325" s="83" t="str">
        <f ca="1" t="shared" si="1"/>
        <v>Lantai 13</v>
      </c>
      <c r="I325" s="83" t="str">
        <f ca="1" t="shared" si="336"/>
        <v>Koridor</v>
      </c>
      <c r="J325" s="83" t="str">
        <f ca="1" t="shared" si="2"/>
        <v>CLEANING SERVICE</v>
      </c>
      <c r="K325" s="83">
        <f ca="1" t="array" ref="K325">IFERROR(INDEX(MASTER!B:B,MATCH(G325,MASTER!A:A,0))/100," ")</f>
        <v>0.95</v>
      </c>
      <c r="L325" s="65">
        <f ca="1" t="shared" si="3"/>
        <v>13</v>
      </c>
      <c r="M325" s="65" t="str">
        <f ca="1" t="shared" si="4"/>
        <v>2023 - WEEK 13</v>
      </c>
      <c r="N325" s="65" t="str">
        <f ca="1" t="shared" si="5"/>
        <v>2023 - MONTH 03</v>
      </c>
      <c r="O325" s="83">
        <f ca="1" t="shared" ref="O325:P325" si="339">IFERROR(AVERAGEIF(M:M,M325,$K:$K)," ")</f>
        <v>0.950202702702695</v>
      </c>
      <c r="P325" s="83">
        <f ca="1" t="shared" si="339"/>
        <v>0.950202702702695</v>
      </c>
      <c r="Q325" s="65" t="str">
        <f ca="1">IF(ISBLANK(A325)," ",IF(O325&gt;MASTER!$B$3/100,"SB",IF(O325&gt;MASTER!$B$4/100,"B",IF(O325&gt;MASTER!$B$5/100,"C","K"))))</f>
        <v>SB</v>
      </c>
      <c r="R325" s="65" t="str">
        <f ca="1">IF(ISBLANK(B325)," ",IF(P325&gt;MASTER!$B$3/100,"SB",IF(P325&gt;MASTER!$B$4/100,"B",IF(P325&gt;MASTER!$B$5/100,"C","K"))))</f>
        <v>SB</v>
      </c>
    </row>
    <row r="326" customHeight="1" spans="1:18">
      <c r="A326" s="80">
        <f ca="1">INDIRECT(ADDRESS(2+QUOTIENT(ROW()-2,COUNTA('Form Responses 1'!$1:$1)-4),1,,TRUE,"Form Responses 1"))</f>
        <v>45026.444000162</v>
      </c>
      <c r="B326" s="65" t="str">
        <f ca="1">INDIRECT(ADDRESS(2+QUOTIENT(ROW()-2,COUNTA('Form Responses 1'!$1:$1)-4),2,,TRUE,"Form Responses 1"))</f>
        <v>bobdaulay@gmail.com</v>
      </c>
      <c r="C326" s="65" t="str">
        <f ca="1">INDIRECT(ADDRESS(2+QUOTIENT(ROW()-2,COUNTA('Form Responses 1'!$1:$1)-4),3,,TRUE,"Form Responses 1"))</f>
        <v>Bobby Wijaya Daulay</v>
      </c>
      <c r="D326" s="81">
        <f ca="1">INDIRECT(ADDRESS(2+QUOTIENT(ROW()-2,COUNTA('Form Responses 1'!$1:$1)-4),4,,TRUE,"Form Responses 1"))</f>
        <v>45016</v>
      </c>
      <c r="E326" s="82">
        <f ca="1" t="shared" si="0"/>
        <v>5</v>
      </c>
      <c r="F326" s="65" t="str">
        <f ca="1">IF(ISBLANK(A326)," ",INDIRECT(ADDRESS(1,5+MOD(ROW()-2,COUNTA('Form Responses 1'!$1:$1)-4),,TRUE,"Form Responses 1")))</f>
        <v>Lantai 13 [Toilet Pria / Wanita]</v>
      </c>
      <c r="G326" s="65" t="str">
        <f ca="1">IF(ISBLANK(A326)," ",INDIRECT(ADDRESS(MATCH(A326,'Form Responses 1'!A:A,0),5+MOD(ROW()-2,COUNTA('Form Responses 1'!$1:$1)-4),,TRUE,"Form Responses 1")))</f>
        <v>BAIK</v>
      </c>
      <c r="H326" s="83" t="str">
        <f ca="1" t="shared" si="1"/>
        <v>Lantai 13</v>
      </c>
      <c r="I326" s="83" t="str">
        <f ca="1" t="shared" si="336"/>
        <v>Toilet Pria / Wanita</v>
      </c>
      <c r="J326" s="83" t="str">
        <f ca="1" t="shared" si="2"/>
        <v>CLEANING SERVICE</v>
      </c>
      <c r="K326" s="83">
        <f ca="1" t="array" ref="K326">IFERROR(INDEX(MASTER!B:B,MATCH(G326,MASTER!A:A,0))/100," ")</f>
        <v>0.95</v>
      </c>
      <c r="L326" s="65">
        <f ca="1" t="shared" si="3"/>
        <v>13</v>
      </c>
      <c r="M326" s="65" t="str">
        <f ca="1" t="shared" si="4"/>
        <v>2023 - WEEK 13</v>
      </c>
      <c r="N326" s="65" t="str">
        <f ca="1" t="shared" si="5"/>
        <v>2023 - MONTH 03</v>
      </c>
      <c r="O326" s="83">
        <f ca="1" t="shared" ref="O326:P326" si="340">IFERROR(AVERAGEIF(M:M,M326,$K:$K)," ")</f>
        <v>0.950202702702695</v>
      </c>
      <c r="P326" s="83">
        <f ca="1" t="shared" si="340"/>
        <v>0.950202702702695</v>
      </c>
      <c r="Q326" s="65" t="str">
        <f ca="1">IF(ISBLANK(A326)," ",IF(O326&gt;MASTER!$B$3/100,"SB",IF(O326&gt;MASTER!$B$4/100,"B",IF(O326&gt;MASTER!$B$5/100,"C","K"))))</f>
        <v>SB</v>
      </c>
      <c r="R326" s="65" t="str">
        <f ca="1">IF(ISBLANK(B326)," ",IF(P326&gt;MASTER!$B$3/100,"SB",IF(P326&gt;MASTER!$B$4/100,"B",IF(P326&gt;MASTER!$B$5/100,"C","K"))))</f>
        <v>SB</v>
      </c>
    </row>
    <row r="327" customHeight="1" spans="1:18">
      <c r="A327" s="80">
        <f ca="1">INDIRECT(ADDRESS(2+QUOTIENT(ROW()-2,COUNTA('Form Responses 1'!$1:$1)-4),1,,TRUE,"Form Responses 1"))</f>
        <v>45026.444000162</v>
      </c>
      <c r="B327" s="65" t="str">
        <f ca="1">INDIRECT(ADDRESS(2+QUOTIENT(ROW()-2,COUNTA('Form Responses 1'!$1:$1)-4),2,,TRUE,"Form Responses 1"))</f>
        <v>bobdaulay@gmail.com</v>
      </c>
      <c r="C327" s="65" t="str">
        <f ca="1">INDIRECT(ADDRESS(2+QUOTIENT(ROW()-2,COUNTA('Form Responses 1'!$1:$1)-4),3,,TRUE,"Form Responses 1"))</f>
        <v>Bobby Wijaya Daulay</v>
      </c>
      <c r="D327" s="81">
        <f ca="1">INDIRECT(ADDRESS(2+QUOTIENT(ROW()-2,COUNTA('Form Responses 1'!$1:$1)-4),4,,TRUE,"Form Responses 1"))</f>
        <v>45016</v>
      </c>
      <c r="E327" s="82">
        <f ca="1" t="shared" si="0"/>
        <v>5</v>
      </c>
      <c r="F327" s="65" t="str">
        <f ca="1">IF(ISBLANK(A327)," ",INDIRECT(ADDRESS(1,5+MOD(ROW()-2,COUNTA('Form Responses 1'!$1:$1)-4),,TRUE,"Form Responses 1")))</f>
        <v>Lantai 12 [Tangga Exit Barat]</v>
      </c>
      <c r="G327" s="65" t="str">
        <f ca="1">IF(ISBLANK(A327)," ",INDIRECT(ADDRESS(MATCH(A327,'Form Responses 1'!A:A,0),5+MOD(ROW()-2,COUNTA('Form Responses 1'!$1:$1)-4),,TRUE,"Form Responses 1")))</f>
        <v>BAIK</v>
      </c>
      <c r="H327" s="83" t="str">
        <f ca="1" t="shared" si="1"/>
        <v>Lantai 12</v>
      </c>
      <c r="I327" s="83" t="str">
        <f ca="1" t="shared" si="336"/>
        <v>Tangga Exit Barat</v>
      </c>
      <c r="J327" s="83" t="str">
        <f ca="1" t="shared" si="2"/>
        <v>CLEANING SERVICE</v>
      </c>
      <c r="K327" s="83">
        <f ca="1" t="array" ref="K327">IFERROR(INDEX(MASTER!B:B,MATCH(G327,MASTER!A:A,0))/100," ")</f>
        <v>0.95</v>
      </c>
      <c r="L327" s="65">
        <f ca="1" t="shared" si="3"/>
        <v>13</v>
      </c>
      <c r="M327" s="65" t="str">
        <f ca="1" t="shared" si="4"/>
        <v>2023 - WEEK 13</v>
      </c>
      <c r="N327" s="65" t="str">
        <f ca="1" t="shared" si="5"/>
        <v>2023 - MONTH 03</v>
      </c>
      <c r="O327" s="83">
        <f ca="1" t="shared" ref="O327:P327" si="341">IFERROR(AVERAGEIF(M:M,M327,$K:$K)," ")</f>
        <v>0.950202702702695</v>
      </c>
      <c r="P327" s="83">
        <f ca="1" t="shared" si="341"/>
        <v>0.950202702702695</v>
      </c>
      <c r="Q327" s="65" t="str">
        <f ca="1">IF(ISBLANK(A327)," ",IF(O327&gt;MASTER!$B$3/100,"SB",IF(O327&gt;MASTER!$B$4/100,"B",IF(O327&gt;MASTER!$B$5/100,"C","K"))))</f>
        <v>SB</v>
      </c>
      <c r="R327" s="65" t="str">
        <f ca="1">IF(ISBLANK(B327)," ",IF(P327&gt;MASTER!$B$3/100,"SB",IF(P327&gt;MASTER!$B$4/100,"B",IF(P327&gt;MASTER!$B$5/100,"C","K"))))</f>
        <v>SB</v>
      </c>
    </row>
    <row r="328" customHeight="1" spans="1:18">
      <c r="A328" s="80">
        <f ca="1">INDIRECT(ADDRESS(2+QUOTIENT(ROW()-2,COUNTA('Form Responses 1'!$1:$1)-4),1,,TRUE,"Form Responses 1"))</f>
        <v>45026.444000162</v>
      </c>
      <c r="B328" s="65" t="str">
        <f ca="1">INDIRECT(ADDRESS(2+QUOTIENT(ROW()-2,COUNTA('Form Responses 1'!$1:$1)-4),2,,TRUE,"Form Responses 1"))</f>
        <v>bobdaulay@gmail.com</v>
      </c>
      <c r="C328" s="65" t="str">
        <f ca="1">INDIRECT(ADDRESS(2+QUOTIENT(ROW()-2,COUNTA('Form Responses 1'!$1:$1)-4),3,,TRUE,"Form Responses 1"))</f>
        <v>Bobby Wijaya Daulay</v>
      </c>
      <c r="D328" s="81">
        <f ca="1">INDIRECT(ADDRESS(2+QUOTIENT(ROW()-2,COUNTA('Form Responses 1'!$1:$1)-4),4,,TRUE,"Form Responses 1"))</f>
        <v>45016</v>
      </c>
      <c r="E328" s="82">
        <f ca="1" t="shared" si="0"/>
        <v>5</v>
      </c>
      <c r="F328" s="65" t="str">
        <f ca="1">IF(ISBLANK(A328)," ",INDIRECT(ADDRESS(1,5+MOD(ROW()-2,COUNTA('Form Responses 1'!$1:$1)-4),,TRUE,"Form Responses 1")))</f>
        <v>Lantai 12 [ &amp; Timur]</v>
      </c>
      <c r="G328" s="65" t="str">
        <f ca="1">IF(ISBLANK(A328)," ",INDIRECT(ADDRESS(MATCH(A328,'Form Responses 1'!A:A,0),5+MOD(ROW()-2,COUNTA('Form Responses 1'!$1:$1)-4),,TRUE,"Form Responses 1")))</f>
        <v>BAIK</v>
      </c>
      <c r="H328" s="83" t="str">
        <f ca="1" t="shared" si="1"/>
        <v>Lantai 12</v>
      </c>
      <c r="I328" s="83" t="str">
        <f ca="1" t="shared" si="336"/>
        <v> &amp; Timur</v>
      </c>
      <c r="J328" s="83" t="str">
        <f ca="1" t="shared" si="2"/>
        <v>CLEANING SERVICE</v>
      </c>
      <c r="K328" s="83">
        <f ca="1" t="array" ref="K328">IFERROR(INDEX(MASTER!B:B,MATCH(G328,MASTER!A:A,0))/100," ")</f>
        <v>0.95</v>
      </c>
      <c r="L328" s="65">
        <f ca="1" t="shared" si="3"/>
        <v>13</v>
      </c>
      <c r="M328" s="65" t="str">
        <f ca="1" t="shared" si="4"/>
        <v>2023 - WEEK 13</v>
      </c>
      <c r="N328" s="65" t="str">
        <f ca="1" t="shared" si="5"/>
        <v>2023 - MONTH 03</v>
      </c>
      <c r="O328" s="83">
        <f ca="1" t="shared" ref="O328:P328" si="342">IFERROR(AVERAGEIF(M:M,M328,$K:$K)," ")</f>
        <v>0.950202702702695</v>
      </c>
      <c r="P328" s="83">
        <f ca="1" t="shared" si="342"/>
        <v>0.950202702702695</v>
      </c>
      <c r="Q328" s="65" t="str">
        <f ca="1">IF(ISBLANK(A328)," ",IF(O328&gt;MASTER!$B$3/100,"SB",IF(O328&gt;MASTER!$B$4/100,"B",IF(O328&gt;MASTER!$B$5/100,"C","K"))))</f>
        <v>SB</v>
      </c>
      <c r="R328" s="65" t="str">
        <f ca="1">IF(ISBLANK(B328)," ",IF(P328&gt;MASTER!$B$3/100,"SB",IF(P328&gt;MASTER!$B$4/100,"B",IF(P328&gt;MASTER!$B$5/100,"C","K"))))</f>
        <v>SB</v>
      </c>
    </row>
    <row r="329" customHeight="1" spans="1:18">
      <c r="A329" s="80">
        <f ca="1">INDIRECT(ADDRESS(2+QUOTIENT(ROW()-2,COUNTA('Form Responses 1'!$1:$1)-4),1,,TRUE,"Form Responses 1"))</f>
        <v>45026.444000162</v>
      </c>
      <c r="B329" s="65" t="str">
        <f ca="1">INDIRECT(ADDRESS(2+QUOTIENT(ROW()-2,COUNTA('Form Responses 1'!$1:$1)-4),2,,TRUE,"Form Responses 1"))</f>
        <v>bobdaulay@gmail.com</v>
      </c>
      <c r="C329" s="65" t="str">
        <f ca="1">INDIRECT(ADDRESS(2+QUOTIENT(ROW()-2,COUNTA('Form Responses 1'!$1:$1)-4),3,,TRUE,"Form Responses 1"))</f>
        <v>Bobby Wijaya Daulay</v>
      </c>
      <c r="D329" s="81">
        <f ca="1">INDIRECT(ADDRESS(2+QUOTIENT(ROW()-2,COUNTA('Form Responses 1'!$1:$1)-4),4,,TRUE,"Form Responses 1"))</f>
        <v>45016</v>
      </c>
      <c r="E329" s="82">
        <f ca="1" t="shared" si="0"/>
        <v>5</v>
      </c>
      <c r="F329" s="65" t="str">
        <f ca="1">IF(ISBLANK(A329)," ",INDIRECT(ADDRESS(1,5+MOD(ROW()-2,COUNTA('Form Responses 1'!$1:$1)-4),,TRUE,"Form Responses 1")))</f>
        <v>Lantai 12 [Mushola]</v>
      </c>
      <c r="G329" s="65" t="str">
        <f ca="1">IF(ISBLANK(A329)," ",INDIRECT(ADDRESS(MATCH(A329,'Form Responses 1'!A:A,0),5+MOD(ROW()-2,COUNTA('Form Responses 1'!$1:$1)-4),,TRUE,"Form Responses 1")))</f>
        <v>BAIK</v>
      </c>
      <c r="H329" s="83" t="str">
        <f ca="1" t="shared" si="1"/>
        <v>Lantai 12</v>
      </c>
      <c r="I329" s="83" t="str">
        <f ca="1" t="shared" si="336"/>
        <v>Mushola</v>
      </c>
      <c r="J329" s="83" t="str">
        <f ca="1" t="shared" si="2"/>
        <v>CLEANING SERVICE</v>
      </c>
      <c r="K329" s="83">
        <f ca="1" t="array" ref="K329">IFERROR(INDEX(MASTER!B:B,MATCH(G329,MASTER!A:A,0))/100," ")</f>
        <v>0.95</v>
      </c>
      <c r="L329" s="65">
        <f ca="1" t="shared" si="3"/>
        <v>13</v>
      </c>
      <c r="M329" s="65" t="str">
        <f ca="1" t="shared" si="4"/>
        <v>2023 - WEEK 13</v>
      </c>
      <c r="N329" s="65" t="str">
        <f ca="1" t="shared" si="5"/>
        <v>2023 - MONTH 03</v>
      </c>
      <c r="O329" s="83">
        <f ca="1" t="shared" ref="O329:P329" si="343">IFERROR(AVERAGEIF(M:M,M329,$K:$K)," ")</f>
        <v>0.950202702702695</v>
      </c>
      <c r="P329" s="83">
        <f ca="1" t="shared" si="343"/>
        <v>0.950202702702695</v>
      </c>
      <c r="Q329" s="65" t="str">
        <f ca="1">IF(ISBLANK(A329)," ",IF(O329&gt;MASTER!$B$3/100,"SB",IF(O329&gt;MASTER!$B$4/100,"B",IF(O329&gt;MASTER!$B$5/100,"C","K"))))</f>
        <v>SB</v>
      </c>
      <c r="R329" s="65" t="str">
        <f ca="1">IF(ISBLANK(B329)," ",IF(P329&gt;MASTER!$B$3/100,"SB",IF(P329&gt;MASTER!$B$4/100,"B",IF(P329&gt;MASTER!$B$5/100,"C","K"))))</f>
        <v>SB</v>
      </c>
    </row>
    <row r="330" customHeight="1" spans="1:18">
      <c r="A330" s="80">
        <f ca="1">INDIRECT(ADDRESS(2+QUOTIENT(ROW()-2,COUNTA('Form Responses 1'!$1:$1)-4),1,,TRUE,"Form Responses 1"))</f>
        <v>45026.444000162</v>
      </c>
      <c r="B330" s="65" t="str">
        <f ca="1">INDIRECT(ADDRESS(2+QUOTIENT(ROW()-2,COUNTA('Form Responses 1'!$1:$1)-4),2,,TRUE,"Form Responses 1"))</f>
        <v>bobdaulay@gmail.com</v>
      </c>
      <c r="C330" s="65" t="str">
        <f ca="1">INDIRECT(ADDRESS(2+QUOTIENT(ROW()-2,COUNTA('Form Responses 1'!$1:$1)-4),3,,TRUE,"Form Responses 1"))</f>
        <v>Bobby Wijaya Daulay</v>
      </c>
      <c r="D330" s="81">
        <f ca="1">INDIRECT(ADDRESS(2+QUOTIENT(ROW()-2,COUNTA('Form Responses 1'!$1:$1)-4),4,,TRUE,"Form Responses 1"))</f>
        <v>45016</v>
      </c>
      <c r="E330" s="82">
        <f ca="1" t="shared" si="0"/>
        <v>5</v>
      </c>
      <c r="F330" s="65" t="str">
        <f ca="1">IF(ISBLANK(A330)," ",INDIRECT(ADDRESS(1,5+MOD(ROW()-2,COUNTA('Form Responses 1'!$1:$1)-4),,TRUE,"Form Responses 1")))</f>
        <v>Lantai 12 [Pantry]</v>
      </c>
      <c r="G330" s="65" t="str">
        <f ca="1">IF(ISBLANK(A330)," ",INDIRECT(ADDRESS(MATCH(A330,'Form Responses 1'!A:A,0),5+MOD(ROW()-2,COUNTA('Form Responses 1'!$1:$1)-4),,TRUE,"Form Responses 1")))</f>
        <v>BAIK</v>
      </c>
      <c r="H330" s="83" t="str">
        <f ca="1" t="shared" si="1"/>
        <v>Lantai 12</v>
      </c>
      <c r="I330" s="83" t="str">
        <f ca="1" t="shared" si="336"/>
        <v>Pantry</v>
      </c>
      <c r="J330" s="83" t="str">
        <f ca="1" t="shared" si="2"/>
        <v>CLEANING SERVICE</v>
      </c>
      <c r="K330" s="83">
        <f ca="1" t="array" ref="K330">IFERROR(INDEX(MASTER!B:B,MATCH(G330,MASTER!A:A,0))/100," ")</f>
        <v>0.95</v>
      </c>
      <c r="L330" s="65">
        <f ca="1" t="shared" si="3"/>
        <v>13</v>
      </c>
      <c r="M330" s="65" t="str">
        <f ca="1" t="shared" si="4"/>
        <v>2023 - WEEK 13</v>
      </c>
      <c r="N330" s="65" t="str">
        <f ca="1" t="shared" si="5"/>
        <v>2023 - MONTH 03</v>
      </c>
      <c r="O330" s="83">
        <f ca="1" t="shared" ref="O330:P330" si="344">IFERROR(AVERAGEIF(M:M,M330,$K:$K)," ")</f>
        <v>0.950202702702695</v>
      </c>
      <c r="P330" s="83">
        <f ca="1" t="shared" si="344"/>
        <v>0.950202702702695</v>
      </c>
      <c r="Q330" s="65" t="str">
        <f ca="1">IF(ISBLANK(A330)," ",IF(O330&gt;MASTER!$B$3/100,"SB",IF(O330&gt;MASTER!$B$4/100,"B",IF(O330&gt;MASTER!$B$5/100,"C","K"))))</f>
        <v>SB</v>
      </c>
      <c r="R330" s="65" t="str">
        <f ca="1">IF(ISBLANK(B330)," ",IF(P330&gt;MASTER!$B$3/100,"SB",IF(P330&gt;MASTER!$B$4/100,"B",IF(P330&gt;MASTER!$B$5/100,"C","K"))))</f>
        <v>SB</v>
      </c>
    </row>
    <row r="331" customHeight="1" spans="1:18">
      <c r="A331" s="80">
        <f ca="1">INDIRECT(ADDRESS(2+QUOTIENT(ROW()-2,COUNTA('Form Responses 1'!$1:$1)-4),1,,TRUE,"Form Responses 1"))</f>
        <v>45026.444000162</v>
      </c>
      <c r="B331" s="65" t="str">
        <f ca="1">INDIRECT(ADDRESS(2+QUOTIENT(ROW()-2,COUNTA('Form Responses 1'!$1:$1)-4),2,,TRUE,"Form Responses 1"))</f>
        <v>bobdaulay@gmail.com</v>
      </c>
      <c r="C331" s="65" t="str">
        <f ca="1">INDIRECT(ADDRESS(2+QUOTIENT(ROW()-2,COUNTA('Form Responses 1'!$1:$1)-4),3,,TRUE,"Form Responses 1"))</f>
        <v>Bobby Wijaya Daulay</v>
      </c>
      <c r="D331" s="81">
        <f ca="1">INDIRECT(ADDRESS(2+QUOTIENT(ROW()-2,COUNTA('Form Responses 1'!$1:$1)-4),4,,TRUE,"Form Responses 1"))</f>
        <v>45016</v>
      </c>
      <c r="E331" s="82">
        <f ca="1" t="shared" si="0"/>
        <v>5</v>
      </c>
      <c r="F331" s="65" t="str">
        <f ca="1">IF(ISBLANK(A331)," ",INDIRECT(ADDRESS(1,5+MOD(ROW()-2,COUNTA('Form Responses 1'!$1:$1)-4),,TRUE,"Form Responses 1")))</f>
        <v>Lantai 12 [Ruang Rapat 1-2-3]</v>
      </c>
      <c r="G331" s="65" t="str">
        <f ca="1">IF(ISBLANK(A331)," ",INDIRECT(ADDRESS(MATCH(A331,'Form Responses 1'!A:A,0),5+MOD(ROW()-2,COUNTA('Form Responses 1'!$1:$1)-4),,TRUE,"Form Responses 1")))</f>
        <v>BAIK</v>
      </c>
      <c r="H331" s="83" t="str">
        <f ca="1" t="shared" si="1"/>
        <v>Lantai 12</v>
      </c>
      <c r="I331" s="83" t="str">
        <f ca="1" t="shared" si="336"/>
        <v>Ruang Rapat 1-2-3</v>
      </c>
      <c r="J331" s="83" t="str">
        <f ca="1" t="shared" si="2"/>
        <v>CLEANING SERVICE</v>
      </c>
      <c r="K331" s="83">
        <f ca="1" t="array" ref="K331">IFERROR(INDEX(MASTER!B:B,MATCH(G331,MASTER!A:A,0))/100," ")</f>
        <v>0.95</v>
      </c>
      <c r="L331" s="65">
        <f ca="1" t="shared" si="3"/>
        <v>13</v>
      </c>
      <c r="M331" s="65" t="str">
        <f ca="1" t="shared" si="4"/>
        <v>2023 - WEEK 13</v>
      </c>
      <c r="N331" s="65" t="str">
        <f ca="1" t="shared" si="5"/>
        <v>2023 - MONTH 03</v>
      </c>
      <c r="O331" s="83">
        <f ca="1" t="shared" ref="O331:P331" si="345">IFERROR(AVERAGEIF(M:M,M331,$K:$K)," ")</f>
        <v>0.950202702702695</v>
      </c>
      <c r="P331" s="83">
        <f ca="1" t="shared" si="345"/>
        <v>0.950202702702695</v>
      </c>
      <c r="Q331" s="65" t="str">
        <f ca="1">IF(ISBLANK(A331)," ",IF(O331&gt;MASTER!$B$3/100,"SB",IF(O331&gt;MASTER!$B$4/100,"B",IF(O331&gt;MASTER!$B$5/100,"C","K"))))</f>
        <v>SB</v>
      </c>
      <c r="R331" s="65" t="str">
        <f ca="1">IF(ISBLANK(B331)," ",IF(P331&gt;MASTER!$B$3/100,"SB",IF(P331&gt;MASTER!$B$4/100,"B",IF(P331&gt;MASTER!$B$5/100,"C","K"))))</f>
        <v>SB</v>
      </c>
    </row>
    <row r="332" customHeight="1" spans="1:18">
      <c r="A332" s="80">
        <f ca="1">INDIRECT(ADDRESS(2+QUOTIENT(ROW()-2,COUNTA('Form Responses 1'!$1:$1)-4),1,,TRUE,"Form Responses 1"))</f>
        <v>45026.444000162</v>
      </c>
      <c r="B332" s="65" t="str">
        <f ca="1">INDIRECT(ADDRESS(2+QUOTIENT(ROW()-2,COUNTA('Form Responses 1'!$1:$1)-4),2,,TRUE,"Form Responses 1"))</f>
        <v>bobdaulay@gmail.com</v>
      </c>
      <c r="C332" s="65" t="str">
        <f ca="1">INDIRECT(ADDRESS(2+QUOTIENT(ROW()-2,COUNTA('Form Responses 1'!$1:$1)-4),3,,TRUE,"Form Responses 1"))</f>
        <v>Bobby Wijaya Daulay</v>
      </c>
      <c r="D332" s="81">
        <f ca="1">INDIRECT(ADDRESS(2+QUOTIENT(ROW()-2,COUNTA('Form Responses 1'!$1:$1)-4),4,,TRUE,"Form Responses 1"))</f>
        <v>45016</v>
      </c>
      <c r="E332" s="82">
        <f ca="1" t="shared" si="0"/>
        <v>5</v>
      </c>
      <c r="F332" s="65" t="str">
        <f ca="1">IF(ISBLANK(A332)," ",INDIRECT(ADDRESS(1,5+MOD(ROW()-2,COUNTA('Form Responses 1'!$1:$1)-4),,TRUE,"Form Responses 1")))</f>
        <v>Lantai 12 [Ruang Kerja]</v>
      </c>
      <c r="G332" s="65" t="str">
        <f ca="1">IF(ISBLANK(A332)," ",INDIRECT(ADDRESS(MATCH(A332,'Form Responses 1'!A:A,0),5+MOD(ROW()-2,COUNTA('Form Responses 1'!$1:$1)-4),,TRUE,"Form Responses 1")))</f>
        <v>BAIK</v>
      </c>
      <c r="H332" s="83" t="str">
        <f ca="1" t="shared" si="1"/>
        <v>Lantai 12</v>
      </c>
      <c r="I332" s="83" t="str">
        <f ca="1" t="shared" si="336"/>
        <v>Ruang Kerja</v>
      </c>
      <c r="J332" s="83" t="str">
        <f ca="1" t="shared" si="2"/>
        <v>CLEANING SERVICE</v>
      </c>
      <c r="K332" s="83">
        <f ca="1" t="array" ref="K332">IFERROR(INDEX(MASTER!B:B,MATCH(G332,MASTER!A:A,0))/100," ")</f>
        <v>0.95</v>
      </c>
      <c r="L332" s="65">
        <f ca="1" t="shared" si="3"/>
        <v>13</v>
      </c>
      <c r="M332" s="65" t="str">
        <f ca="1" t="shared" si="4"/>
        <v>2023 - WEEK 13</v>
      </c>
      <c r="N332" s="65" t="str">
        <f ca="1" t="shared" si="5"/>
        <v>2023 - MONTH 03</v>
      </c>
      <c r="O332" s="83">
        <f ca="1" t="shared" ref="O332:P332" si="346">IFERROR(AVERAGEIF(M:M,M332,$K:$K)," ")</f>
        <v>0.950202702702695</v>
      </c>
      <c r="P332" s="83">
        <f ca="1" t="shared" si="346"/>
        <v>0.950202702702695</v>
      </c>
      <c r="Q332" s="65" t="str">
        <f ca="1">IF(ISBLANK(A332)," ",IF(O332&gt;MASTER!$B$3/100,"SB",IF(O332&gt;MASTER!$B$4/100,"B",IF(O332&gt;MASTER!$B$5/100,"C","K"))))</f>
        <v>SB</v>
      </c>
      <c r="R332" s="65" t="str">
        <f ca="1">IF(ISBLANK(B332)," ",IF(P332&gt;MASTER!$B$3/100,"SB",IF(P332&gt;MASTER!$B$4/100,"B",IF(P332&gt;MASTER!$B$5/100,"C","K"))))</f>
        <v>SB</v>
      </c>
    </row>
    <row r="333" customHeight="1" spans="1:18">
      <c r="A333" s="80">
        <f ca="1">INDIRECT(ADDRESS(2+QUOTIENT(ROW()-2,COUNTA('Form Responses 1'!$1:$1)-4),1,,TRUE,"Form Responses 1"))</f>
        <v>45026.444000162</v>
      </c>
      <c r="B333" s="65" t="str">
        <f ca="1">INDIRECT(ADDRESS(2+QUOTIENT(ROW()-2,COUNTA('Form Responses 1'!$1:$1)-4),2,,TRUE,"Form Responses 1"))</f>
        <v>bobdaulay@gmail.com</v>
      </c>
      <c r="C333" s="65" t="str">
        <f ca="1">INDIRECT(ADDRESS(2+QUOTIENT(ROW()-2,COUNTA('Form Responses 1'!$1:$1)-4),3,,TRUE,"Form Responses 1"))</f>
        <v>Bobby Wijaya Daulay</v>
      </c>
      <c r="D333" s="81">
        <f ca="1">INDIRECT(ADDRESS(2+QUOTIENT(ROW()-2,COUNTA('Form Responses 1'!$1:$1)-4),4,,TRUE,"Form Responses 1"))</f>
        <v>45016</v>
      </c>
      <c r="E333" s="82">
        <f ca="1" t="shared" si="0"/>
        <v>5</v>
      </c>
      <c r="F333" s="65" t="str">
        <f ca="1">IF(ISBLANK(A333)," ",INDIRECT(ADDRESS(1,5+MOD(ROW()-2,COUNTA('Form Responses 1'!$1:$1)-4),,TRUE,"Form Responses 1")))</f>
        <v>Lantai 12 [Koridor]</v>
      </c>
      <c r="G333" s="65" t="str">
        <f ca="1">IF(ISBLANK(A333)," ",INDIRECT(ADDRESS(MATCH(A333,'Form Responses 1'!A:A,0),5+MOD(ROW()-2,COUNTA('Form Responses 1'!$1:$1)-4),,TRUE,"Form Responses 1")))</f>
        <v>BAIK</v>
      </c>
      <c r="H333" s="83" t="str">
        <f ca="1" t="shared" si="1"/>
        <v>Lantai 12</v>
      </c>
      <c r="I333" s="83" t="str">
        <f ca="1" t="shared" si="336"/>
        <v>Koridor</v>
      </c>
      <c r="J333" s="83" t="str">
        <f ca="1" t="shared" si="2"/>
        <v>CLEANING SERVICE</v>
      </c>
      <c r="K333" s="83">
        <f ca="1" t="array" ref="K333">IFERROR(INDEX(MASTER!B:B,MATCH(G333,MASTER!A:A,0))/100," ")</f>
        <v>0.95</v>
      </c>
      <c r="L333" s="65">
        <f ca="1" t="shared" si="3"/>
        <v>13</v>
      </c>
      <c r="M333" s="65" t="str">
        <f ca="1" t="shared" si="4"/>
        <v>2023 - WEEK 13</v>
      </c>
      <c r="N333" s="65" t="str">
        <f ca="1" t="shared" si="5"/>
        <v>2023 - MONTH 03</v>
      </c>
      <c r="O333" s="83">
        <f ca="1" t="shared" ref="O333:P333" si="347">IFERROR(AVERAGEIF(M:M,M333,$K:$K)," ")</f>
        <v>0.950202702702695</v>
      </c>
      <c r="P333" s="83">
        <f ca="1" t="shared" si="347"/>
        <v>0.950202702702695</v>
      </c>
      <c r="Q333" s="65" t="str">
        <f ca="1">IF(ISBLANK(A333)," ",IF(O333&gt;MASTER!$B$3/100,"SB",IF(O333&gt;MASTER!$B$4/100,"B",IF(O333&gt;MASTER!$B$5/100,"C","K"))))</f>
        <v>SB</v>
      </c>
      <c r="R333" s="65" t="str">
        <f ca="1">IF(ISBLANK(B333)," ",IF(P333&gt;MASTER!$B$3/100,"SB",IF(P333&gt;MASTER!$B$4/100,"B",IF(P333&gt;MASTER!$B$5/100,"C","K"))))</f>
        <v>SB</v>
      </c>
    </row>
    <row r="334" customHeight="1" spans="1:18">
      <c r="A334" s="80">
        <f ca="1">INDIRECT(ADDRESS(2+QUOTIENT(ROW()-2,COUNTA('Form Responses 1'!$1:$1)-4),1,,TRUE,"Form Responses 1"))</f>
        <v>45026.444000162</v>
      </c>
      <c r="B334" s="65" t="str">
        <f ca="1">INDIRECT(ADDRESS(2+QUOTIENT(ROW()-2,COUNTA('Form Responses 1'!$1:$1)-4),2,,TRUE,"Form Responses 1"))</f>
        <v>bobdaulay@gmail.com</v>
      </c>
      <c r="C334" s="65" t="str">
        <f ca="1">INDIRECT(ADDRESS(2+QUOTIENT(ROW()-2,COUNTA('Form Responses 1'!$1:$1)-4),3,,TRUE,"Form Responses 1"))</f>
        <v>Bobby Wijaya Daulay</v>
      </c>
      <c r="D334" s="81">
        <f ca="1">INDIRECT(ADDRESS(2+QUOTIENT(ROW()-2,COUNTA('Form Responses 1'!$1:$1)-4),4,,TRUE,"Form Responses 1"))</f>
        <v>45016</v>
      </c>
      <c r="E334" s="82">
        <f ca="1" t="shared" si="0"/>
        <v>5</v>
      </c>
      <c r="F334" s="65" t="str">
        <f ca="1">IF(ISBLANK(A334)," ",INDIRECT(ADDRESS(1,5+MOD(ROW()-2,COUNTA('Form Responses 1'!$1:$1)-4),,TRUE,"Form Responses 1")))</f>
        <v>Lantai 12 [Toilet Pria / Wanita]</v>
      </c>
      <c r="G334" s="65" t="str">
        <f ca="1">IF(ISBLANK(A334)," ",INDIRECT(ADDRESS(MATCH(A334,'Form Responses 1'!A:A,0),5+MOD(ROW()-2,COUNTA('Form Responses 1'!$1:$1)-4),,TRUE,"Form Responses 1")))</f>
        <v>BAIK</v>
      </c>
      <c r="H334" s="83" t="str">
        <f ca="1" t="shared" si="1"/>
        <v>Lantai 12</v>
      </c>
      <c r="I334" s="83" t="str">
        <f ca="1" t="shared" si="336"/>
        <v>Toilet Pria / Wanita</v>
      </c>
      <c r="J334" s="83" t="str">
        <f ca="1" t="shared" si="2"/>
        <v>CLEANING SERVICE</v>
      </c>
      <c r="K334" s="83">
        <f ca="1" t="array" ref="K334">IFERROR(INDEX(MASTER!B:B,MATCH(G334,MASTER!A:A,0))/100," ")</f>
        <v>0.95</v>
      </c>
      <c r="L334" s="65">
        <f ca="1" t="shared" si="3"/>
        <v>13</v>
      </c>
      <c r="M334" s="65" t="str">
        <f ca="1" t="shared" si="4"/>
        <v>2023 - WEEK 13</v>
      </c>
      <c r="N334" s="65" t="str">
        <f ca="1" t="shared" si="5"/>
        <v>2023 - MONTH 03</v>
      </c>
      <c r="O334" s="83">
        <f ca="1" t="shared" ref="O334:P334" si="348">IFERROR(AVERAGEIF(M:M,M334,$K:$K)," ")</f>
        <v>0.950202702702695</v>
      </c>
      <c r="P334" s="83">
        <f ca="1" t="shared" si="348"/>
        <v>0.950202702702695</v>
      </c>
      <c r="Q334" s="65" t="str">
        <f ca="1">IF(ISBLANK(A334)," ",IF(O334&gt;MASTER!$B$3/100,"SB",IF(O334&gt;MASTER!$B$4/100,"B",IF(O334&gt;MASTER!$B$5/100,"C","K"))))</f>
        <v>SB</v>
      </c>
      <c r="R334" s="65" t="str">
        <f ca="1">IF(ISBLANK(B334)," ",IF(P334&gt;MASTER!$B$3/100,"SB",IF(P334&gt;MASTER!$B$4/100,"B",IF(P334&gt;MASTER!$B$5/100,"C","K"))))</f>
        <v>SB</v>
      </c>
    </row>
    <row r="335" customHeight="1" spans="1:18">
      <c r="A335" s="80">
        <f ca="1">INDIRECT(ADDRESS(2+QUOTIENT(ROW()-2,COUNTA('Form Responses 1'!$1:$1)-4),1,,TRUE,"Form Responses 1"))</f>
        <v>45026.444000162</v>
      </c>
      <c r="B335" s="65" t="str">
        <f ca="1">INDIRECT(ADDRESS(2+QUOTIENT(ROW()-2,COUNTA('Form Responses 1'!$1:$1)-4),2,,TRUE,"Form Responses 1"))</f>
        <v>bobdaulay@gmail.com</v>
      </c>
      <c r="C335" s="65" t="str">
        <f ca="1">INDIRECT(ADDRESS(2+QUOTIENT(ROW()-2,COUNTA('Form Responses 1'!$1:$1)-4),3,,TRUE,"Form Responses 1"))</f>
        <v>Bobby Wijaya Daulay</v>
      </c>
      <c r="D335" s="81">
        <f ca="1">INDIRECT(ADDRESS(2+QUOTIENT(ROW()-2,COUNTA('Form Responses 1'!$1:$1)-4),4,,TRUE,"Form Responses 1"))</f>
        <v>45016</v>
      </c>
      <c r="E335" s="82">
        <f ca="1" t="shared" si="0"/>
        <v>5</v>
      </c>
      <c r="F335" s="65" t="str">
        <f ca="1">IF(ISBLANK(A335)," ",INDIRECT(ADDRESS(1,5+MOD(ROW()-2,COUNTA('Form Responses 1'!$1:$1)-4),,TRUE,"Form Responses 1")))</f>
        <v>Lantai 11 [Tangga Exit Barat]</v>
      </c>
      <c r="G335" s="65" t="str">
        <f ca="1">IF(ISBLANK(A335)," ",INDIRECT(ADDRESS(MATCH(A335,'Form Responses 1'!A:A,0),5+MOD(ROW()-2,COUNTA('Form Responses 1'!$1:$1)-4),,TRUE,"Form Responses 1")))</f>
        <v>BAIK</v>
      </c>
      <c r="H335" s="83" t="str">
        <f ca="1" t="shared" si="1"/>
        <v>Lantai 11</v>
      </c>
      <c r="I335" s="83" t="str">
        <f ca="1" t="shared" si="336"/>
        <v>Tangga Exit Barat</v>
      </c>
      <c r="J335" s="83" t="str">
        <f ca="1" t="shared" si="2"/>
        <v>CLEANING SERVICE</v>
      </c>
      <c r="K335" s="83">
        <f ca="1" t="array" ref="K335">IFERROR(INDEX(MASTER!B:B,MATCH(G335,MASTER!A:A,0))/100," ")</f>
        <v>0.95</v>
      </c>
      <c r="L335" s="65">
        <f ca="1" t="shared" si="3"/>
        <v>13</v>
      </c>
      <c r="M335" s="65" t="str">
        <f ca="1" t="shared" si="4"/>
        <v>2023 - WEEK 13</v>
      </c>
      <c r="N335" s="65" t="str">
        <f ca="1" t="shared" si="5"/>
        <v>2023 - MONTH 03</v>
      </c>
      <c r="O335" s="83">
        <f ca="1" t="shared" ref="O335:P335" si="349">IFERROR(AVERAGEIF(M:M,M335,$K:$K)," ")</f>
        <v>0.950202702702695</v>
      </c>
      <c r="P335" s="83">
        <f ca="1" t="shared" si="349"/>
        <v>0.950202702702695</v>
      </c>
      <c r="Q335" s="65" t="str">
        <f ca="1">IF(ISBLANK(A335)," ",IF(O335&gt;MASTER!$B$3/100,"SB",IF(O335&gt;MASTER!$B$4/100,"B",IF(O335&gt;MASTER!$B$5/100,"C","K"))))</f>
        <v>SB</v>
      </c>
      <c r="R335" s="65" t="str">
        <f ca="1">IF(ISBLANK(B335)," ",IF(P335&gt;MASTER!$B$3/100,"SB",IF(P335&gt;MASTER!$B$4/100,"B",IF(P335&gt;MASTER!$B$5/100,"C","K"))))</f>
        <v>SB</v>
      </c>
    </row>
    <row r="336" customHeight="1" spans="1:18">
      <c r="A336" s="80">
        <f ca="1">INDIRECT(ADDRESS(2+QUOTIENT(ROW()-2,COUNTA('Form Responses 1'!$1:$1)-4),1,,TRUE,"Form Responses 1"))</f>
        <v>45026.444000162</v>
      </c>
      <c r="B336" s="65" t="str">
        <f ca="1">INDIRECT(ADDRESS(2+QUOTIENT(ROW()-2,COUNTA('Form Responses 1'!$1:$1)-4),2,,TRUE,"Form Responses 1"))</f>
        <v>bobdaulay@gmail.com</v>
      </c>
      <c r="C336" s="65" t="str">
        <f ca="1">INDIRECT(ADDRESS(2+QUOTIENT(ROW()-2,COUNTA('Form Responses 1'!$1:$1)-4),3,,TRUE,"Form Responses 1"))</f>
        <v>Bobby Wijaya Daulay</v>
      </c>
      <c r="D336" s="81">
        <f ca="1">INDIRECT(ADDRESS(2+QUOTIENT(ROW()-2,COUNTA('Form Responses 1'!$1:$1)-4),4,,TRUE,"Form Responses 1"))</f>
        <v>45016</v>
      </c>
      <c r="E336" s="82">
        <f ca="1" t="shared" si="0"/>
        <v>5</v>
      </c>
      <c r="F336" s="65" t="str">
        <f ca="1">IF(ISBLANK(A336)," ",INDIRECT(ADDRESS(1,5+MOD(ROW()-2,COUNTA('Form Responses 1'!$1:$1)-4),,TRUE,"Form Responses 1")))</f>
        <v>Lantai 11 [ &amp; Timur]</v>
      </c>
      <c r="G336" s="65" t="str">
        <f ca="1">IF(ISBLANK(A336)," ",INDIRECT(ADDRESS(MATCH(A336,'Form Responses 1'!A:A,0),5+MOD(ROW()-2,COUNTA('Form Responses 1'!$1:$1)-4),,TRUE,"Form Responses 1")))</f>
        <v>BAIK</v>
      </c>
      <c r="H336" s="83" t="str">
        <f ca="1" t="shared" si="1"/>
        <v>Lantai 11</v>
      </c>
      <c r="I336" s="83" t="str">
        <f ca="1" t="shared" si="336"/>
        <v> &amp; Timur</v>
      </c>
      <c r="J336" s="83" t="str">
        <f ca="1" t="shared" si="2"/>
        <v>CLEANING SERVICE</v>
      </c>
      <c r="K336" s="83">
        <f ca="1" t="array" ref="K336">IFERROR(INDEX(MASTER!B:B,MATCH(G336,MASTER!A:A,0))/100," ")</f>
        <v>0.95</v>
      </c>
      <c r="L336" s="65">
        <f ca="1" t="shared" si="3"/>
        <v>13</v>
      </c>
      <c r="M336" s="65" t="str">
        <f ca="1" t="shared" si="4"/>
        <v>2023 - WEEK 13</v>
      </c>
      <c r="N336" s="65" t="str">
        <f ca="1" t="shared" si="5"/>
        <v>2023 - MONTH 03</v>
      </c>
      <c r="O336" s="83">
        <f ca="1" t="shared" ref="O336:P336" si="350">IFERROR(AVERAGEIF(M:M,M336,$K:$K)," ")</f>
        <v>0.950202702702695</v>
      </c>
      <c r="P336" s="83">
        <f ca="1" t="shared" si="350"/>
        <v>0.950202702702695</v>
      </c>
      <c r="Q336" s="65" t="str">
        <f ca="1">IF(ISBLANK(A336)," ",IF(O336&gt;MASTER!$B$3/100,"SB",IF(O336&gt;MASTER!$B$4/100,"B",IF(O336&gt;MASTER!$B$5/100,"C","K"))))</f>
        <v>SB</v>
      </c>
      <c r="R336" s="65" t="str">
        <f ca="1">IF(ISBLANK(B336)," ",IF(P336&gt;MASTER!$B$3/100,"SB",IF(P336&gt;MASTER!$B$4/100,"B",IF(P336&gt;MASTER!$B$5/100,"C","K"))))</f>
        <v>SB</v>
      </c>
    </row>
    <row r="337" customHeight="1" spans="1:18">
      <c r="A337" s="80">
        <f ca="1">INDIRECT(ADDRESS(2+QUOTIENT(ROW()-2,COUNTA('Form Responses 1'!$1:$1)-4),1,,TRUE,"Form Responses 1"))</f>
        <v>45026.444000162</v>
      </c>
      <c r="B337" s="65" t="str">
        <f ca="1">INDIRECT(ADDRESS(2+QUOTIENT(ROW()-2,COUNTA('Form Responses 1'!$1:$1)-4),2,,TRUE,"Form Responses 1"))</f>
        <v>bobdaulay@gmail.com</v>
      </c>
      <c r="C337" s="65" t="str">
        <f ca="1">INDIRECT(ADDRESS(2+QUOTIENT(ROW()-2,COUNTA('Form Responses 1'!$1:$1)-4),3,,TRUE,"Form Responses 1"))</f>
        <v>Bobby Wijaya Daulay</v>
      </c>
      <c r="D337" s="81">
        <f ca="1">INDIRECT(ADDRESS(2+QUOTIENT(ROW()-2,COUNTA('Form Responses 1'!$1:$1)-4),4,,TRUE,"Form Responses 1"))</f>
        <v>45016</v>
      </c>
      <c r="E337" s="82">
        <f ca="1" t="shared" si="0"/>
        <v>5</v>
      </c>
      <c r="F337" s="65" t="str">
        <f ca="1">IF(ISBLANK(A337)," ",INDIRECT(ADDRESS(1,5+MOD(ROW()-2,COUNTA('Form Responses 1'!$1:$1)-4),,TRUE,"Form Responses 1")))</f>
        <v>Lantai 11 [Mushola]</v>
      </c>
      <c r="G337" s="65" t="str">
        <f ca="1">IF(ISBLANK(A337)," ",INDIRECT(ADDRESS(MATCH(A337,'Form Responses 1'!A:A,0),5+MOD(ROW()-2,COUNTA('Form Responses 1'!$1:$1)-4),,TRUE,"Form Responses 1")))</f>
        <v>BAIK</v>
      </c>
      <c r="H337" s="83" t="str">
        <f ca="1" t="shared" si="1"/>
        <v>Lantai 11</v>
      </c>
      <c r="I337" s="83" t="str">
        <f ca="1" t="shared" si="336"/>
        <v>Mushola</v>
      </c>
      <c r="J337" s="83" t="str">
        <f ca="1" t="shared" si="2"/>
        <v>CLEANING SERVICE</v>
      </c>
      <c r="K337" s="83">
        <f ca="1" t="array" ref="K337">IFERROR(INDEX(MASTER!B:B,MATCH(G337,MASTER!A:A,0))/100," ")</f>
        <v>0.95</v>
      </c>
      <c r="L337" s="65">
        <f ca="1" t="shared" si="3"/>
        <v>13</v>
      </c>
      <c r="M337" s="65" t="str">
        <f ca="1" t="shared" si="4"/>
        <v>2023 - WEEK 13</v>
      </c>
      <c r="N337" s="65" t="str">
        <f ca="1" t="shared" si="5"/>
        <v>2023 - MONTH 03</v>
      </c>
      <c r="O337" s="83">
        <f ca="1" t="shared" ref="O337:P337" si="351">IFERROR(AVERAGEIF(M:M,M337,$K:$K)," ")</f>
        <v>0.950202702702695</v>
      </c>
      <c r="P337" s="83">
        <f ca="1" t="shared" si="351"/>
        <v>0.950202702702695</v>
      </c>
      <c r="Q337" s="65" t="str">
        <f ca="1">IF(ISBLANK(A337)," ",IF(O337&gt;MASTER!$B$3/100,"SB",IF(O337&gt;MASTER!$B$4/100,"B",IF(O337&gt;MASTER!$B$5/100,"C","K"))))</f>
        <v>SB</v>
      </c>
      <c r="R337" s="65" t="str">
        <f ca="1">IF(ISBLANK(B337)," ",IF(P337&gt;MASTER!$B$3/100,"SB",IF(P337&gt;MASTER!$B$4/100,"B",IF(P337&gt;MASTER!$B$5/100,"C","K"))))</f>
        <v>SB</v>
      </c>
    </row>
    <row r="338" customHeight="1" spans="1:18">
      <c r="A338" s="80">
        <f ca="1">INDIRECT(ADDRESS(2+QUOTIENT(ROW()-2,COUNTA('Form Responses 1'!$1:$1)-4),1,,TRUE,"Form Responses 1"))</f>
        <v>45026.444000162</v>
      </c>
      <c r="B338" s="65" t="str">
        <f ca="1">INDIRECT(ADDRESS(2+QUOTIENT(ROW()-2,COUNTA('Form Responses 1'!$1:$1)-4),2,,TRUE,"Form Responses 1"))</f>
        <v>bobdaulay@gmail.com</v>
      </c>
      <c r="C338" s="65" t="str">
        <f ca="1">INDIRECT(ADDRESS(2+QUOTIENT(ROW()-2,COUNTA('Form Responses 1'!$1:$1)-4),3,,TRUE,"Form Responses 1"))</f>
        <v>Bobby Wijaya Daulay</v>
      </c>
      <c r="D338" s="81">
        <f ca="1">INDIRECT(ADDRESS(2+QUOTIENT(ROW()-2,COUNTA('Form Responses 1'!$1:$1)-4),4,,TRUE,"Form Responses 1"))</f>
        <v>45016</v>
      </c>
      <c r="E338" s="82">
        <f ca="1" t="shared" si="0"/>
        <v>5</v>
      </c>
      <c r="F338" s="65" t="str">
        <f ca="1">IF(ISBLANK(A338)," ",INDIRECT(ADDRESS(1,5+MOD(ROW()-2,COUNTA('Form Responses 1'!$1:$1)-4),,TRUE,"Form Responses 1")))</f>
        <v>Lantai 11 [Pantry]</v>
      </c>
      <c r="G338" s="65" t="str">
        <f ca="1">IF(ISBLANK(A338)," ",INDIRECT(ADDRESS(MATCH(A338,'Form Responses 1'!A:A,0),5+MOD(ROW()-2,COUNTA('Form Responses 1'!$1:$1)-4),,TRUE,"Form Responses 1")))</f>
        <v>BAIK</v>
      </c>
      <c r="H338" s="83" t="str">
        <f ca="1" t="shared" si="1"/>
        <v>Lantai 11</v>
      </c>
      <c r="I338" s="83" t="str">
        <f ca="1" t="shared" si="336"/>
        <v>Pantry</v>
      </c>
      <c r="J338" s="83" t="str">
        <f ca="1" t="shared" si="2"/>
        <v>CLEANING SERVICE</v>
      </c>
      <c r="K338" s="83">
        <f ca="1" t="array" ref="K338">IFERROR(INDEX(MASTER!B:B,MATCH(G338,MASTER!A:A,0))/100," ")</f>
        <v>0.95</v>
      </c>
      <c r="L338" s="65">
        <f ca="1" t="shared" si="3"/>
        <v>13</v>
      </c>
      <c r="M338" s="65" t="str">
        <f ca="1" t="shared" si="4"/>
        <v>2023 - WEEK 13</v>
      </c>
      <c r="N338" s="65" t="str">
        <f ca="1" t="shared" si="5"/>
        <v>2023 - MONTH 03</v>
      </c>
      <c r="O338" s="83">
        <f ca="1" t="shared" ref="O338:P338" si="352">IFERROR(AVERAGEIF(M:M,M338,$K:$K)," ")</f>
        <v>0.950202702702695</v>
      </c>
      <c r="P338" s="83">
        <f ca="1" t="shared" si="352"/>
        <v>0.950202702702695</v>
      </c>
      <c r="Q338" s="65" t="str">
        <f ca="1">IF(ISBLANK(A338)," ",IF(O338&gt;MASTER!$B$3/100,"SB",IF(O338&gt;MASTER!$B$4/100,"B",IF(O338&gt;MASTER!$B$5/100,"C","K"))))</f>
        <v>SB</v>
      </c>
      <c r="R338" s="65" t="str">
        <f ca="1">IF(ISBLANK(B338)," ",IF(P338&gt;MASTER!$B$3/100,"SB",IF(P338&gt;MASTER!$B$4/100,"B",IF(P338&gt;MASTER!$B$5/100,"C","K"))))</f>
        <v>SB</v>
      </c>
    </row>
    <row r="339" customHeight="1" spans="1:18">
      <c r="A339" s="80">
        <f ca="1">INDIRECT(ADDRESS(2+QUOTIENT(ROW()-2,COUNTA('Form Responses 1'!$1:$1)-4),1,,TRUE,"Form Responses 1"))</f>
        <v>45026.444000162</v>
      </c>
      <c r="B339" s="65" t="str">
        <f ca="1">INDIRECT(ADDRESS(2+QUOTIENT(ROW()-2,COUNTA('Form Responses 1'!$1:$1)-4),2,,TRUE,"Form Responses 1"))</f>
        <v>bobdaulay@gmail.com</v>
      </c>
      <c r="C339" s="65" t="str">
        <f ca="1">INDIRECT(ADDRESS(2+QUOTIENT(ROW()-2,COUNTA('Form Responses 1'!$1:$1)-4),3,,TRUE,"Form Responses 1"))</f>
        <v>Bobby Wijaya Daulay</v>
      </c>
      <c r="D339" s="81">
        <f ca="1">INDIRECT(ADDRESS(2+QUOTIENT(ROW()-2,COUNTA('Form Responses 1'!$1:$1)-4),4,,TRUE,"Form Responses 1"))</f>
        <v>45016</v>
      </c>
      <c r="E339" s="82">
        <f ca="1" t="shared" si="0"/>
        <v>5</v>
      </c>
      <c r="F339" s="65" t="str">
        <f ca="1">IF(ISBLANK(A339)," ",INDIRECT(ADDRESS(1,5+MOD(ROW()-2,COUNTA('Form Responses 1'!$1:$1)-4),,TRUE,"Form Responses 1")))</f>
        <v>Lantai 11 [Ruang Rapat 1-2-3]</v>
      </c>
      <c r="G339" s="65" t="str">
        <f ca="1">IF(ISBLANK(A339)," ",INDIRECT(ADDRESS(MATCH(A339,'Form Responses 1'!A:A,0),5+MOD(ROW()-2,COUNTA('Form Responses 1'!$1:$1)-4),,TRUE,"Form Responses 1")))</f>
        <v>BAIK</v>
      </c>
      <c r="H339" s="83" t="str">
        <f ca="1" t="shared" si="1"/>
        <v>Lantai 11</v>
      </c>
      <c r="I339" s="83" t="str">
        <f ca="1" t="shared" si="336"/>
        <v>Ruang Rapat 1-2-3</v>
      </c>
      <c r="J339" s="83" t="str">
        <f ca="1" t="shared" si="2"/>
        <v>CLEANING SERVICE</v>
      </c>
      <c r="K339" s="83">
        <f ca="1" t="array" ref="K339">IFERROR(INDEX(MASTER!B:B,MATCH(G339,MASTER!A:A,0))/100," ")</f>
        <v>0.95</v>
      </c>
      <c r="L339" s="65">
        <f ca="1" t="shared" si="3"/>
        <v>13</v>
      </c>
      <c r="M339" s="65" t="str">
        <f ca="1" t="shared" si="4"/>
        <v>2023 - WEEK 13</v>
      </c>
      <c r="N339" s="65" t="str">
        <f ca="1" t="shared" si="5"/>
        <v>2023 - MONTH 03</v>
      </c>
      <c r="O339" s="83">
        <f ca="1" t="shared" ref="O339:P339" si="353">IFERROR(AVERAGEIF(M:M,M339,$K:$K)," ")</f>
        <v>0.950202702702695</v>
      </c>
      <c r="P339" s="83">
        <f ca="1" t="shared" si="353"/>
        <v>0.950202702702695</v>
      </c>
      <c r="Q339" s="65" t="str">
        <f ca="1">IF(ISBLANK(A339)," ",IF(O339&gt;MASTER!$B$3/100,"SB",IF(O339&gt;MASTER!$B$4/100,"B",IF(O339&gt;MASTER!$B$5/100,"C","K"))))</f>
        <v>SB</v>
      </c>
      <c r="R339" s="65" t="str">
        <f ca="1">IF(ISBLANK(B339)," ",IF(P339&gt;MASTER!$B$3/100,"SB",IF(P339&gt;MASTER!$B$4/100,"B",IF(P339&gt;MASTER!$B$5/100,"C","K"))))</f>
        <v>SB</v>
      </c>
    </row>
    <row r="340" customHeight="1" spans="1:18">
      <c r="A340" s="80">
        <f ca="1">INDIRECT(ADDRESS(2+QUOTIENT(ROW()-2,COUNTA('Form Responses 1'!$1:$1)-4),1,,TRUE,"Form Responses 1"))</f>
        <v>45026.444000162</v>
      </c>
      <c r="B340" s="65" t="str">
        <f ca="1">INDIRECT(ADDRESS(2+QUOTIENT(ROW()-2,COUNTA('Form Responses 1'!$1:$1)-4),2,,TRUE,"Form Responses 1"))</f>
        <v>bobdaulay@gmail.com</v>
      </c>
      <c r="C340" s="65" t="str">
        <f ca="1">INDIRECT(ADDRESS(2+QUOTIENT(ROW()-2,COUNTA('Form Responses 1'!$1:$1)-4),3,,TRUE,"Form Responses 1"))</f>
        <v>Bobby Wijaya Daulay</v>
      </c>
      <c r="D340" s="81">
        <f ca="1">INDIRECT(ADDRESS(2+QUOTIENT(ROW()-2,COUNTA('Form Responses 1'!$1:$1)-4),4,,TRUE,"Form Responses 1"))</f>
        <v>45016</v>
      </c>
      <c r="E340" s="82">
        <f ca="1" t="shared" si="0"/>
        <v>5</v>
      </c>
      <c r="F340" s="65" t="str">
        <f ca="1">IF(ISBLANK(A340)," ",INDIRECT(ADDRESS(1,5+MOD(ROW()-2,COUNTA('Form Responses 1'!$1:$1)-4),,TRUE,"Form Responses 1")))</f>
        <v>Lantai 11 [Ruang Kerja]</v>
      </c>
      <c r="G340" s="65" t="str">
        <f ca="1">IF(ISBLANK(A340)," ",INDIRECT(ADDRESS(MATCH(A340,'Form Responses 1'!A:A,0),5+MOD(ROW()-2,COUNTA('Form Responses 1'!$1:$1)-4),,TRUE,"Form Responses 1")))</f>
        <v>BAIK</v>
      </c>
      <c r="H340" s="83" t="str">
        <f ca="1" t="shared" si="1"/>
        <v>Lantai 11</v>
      </c>
      <c r="I340" s="83" t="str">
        <f ca="1" t="shared" si="336"/>
        <v>Ruang Kerja</v>
      </c>
      <c r="J340" s="83" t="str">
        <f ca="1" t="shared" si="2"/>
        <v>CLEANING SERVICE</v>
      </c>
      <c r="K340" s="83">
        <f ca="1" t="array" ref="K340">IFERROR(INDEX(MASTER!B:B,MATCH(G340,MASTER!A:A,0))/100," ")</f>
        <v>0.95</v>
      </c>
      <c r="L340" s="65">
        <f ca="1" t="shared" si="3"/>
        <v>13</v>
      </c>
      <c r="M340" s="65" t="str">
        <f ca="1" t="shared" si="4"/>
        <v>2023 - WEEK 13</v>
      </c>
      <c r="N340" s="65" t="str">
        <f ca="1" t="shared" si="5"/>
        <v>2023 - MONTH 03</v>
      </c>
      <c r="O340" s="83">
        <f ca="1" t="shared" ref="O340:P340" si="354">IFERROR(AVERAGEIF(M:M,M340,$K:$K)," ")</f>
        <v>0.950202702702695</v>
      </c>
      <c r="P340" s="83">
        <f ca="1" t="shared" si="354"/>
        <v>0.950202702702695</v>
      </c>
      <c r="Q340" s="65" t="str">
        <f ca="1">IF(ISBLANK(A340)," ",IF(O340&gt;MASTER!$B$3/100,"SB",IF(O340&gt;MASTER!$B$4/100,"B",IF(O340&gt;MASTER!$B$5/100,"C","K"))))</f>
        <v>SB</v>
      </c>
      <c r="R340" s="65" t="str">
        <f ca="1">IF(ISBLANK(B340)," ",IF(P340&gt;MASTER!$B$3/100,"SB",IF(P340&gt;MASTER!$B$4/100,"B",IF(P340&gt;MASTER!$B$5/100,"C","K"))))</f>
        <v>SB</v>
      </c>
    </row>
    <row r="341" customHeight="1" spans="1:18">
      <c r="A341" s="80">
        <f ca="1">INDIRECT(ADDRESS(2+QUOTIENT(ROW()-2,COUNTA('Form Responses 1'!$1:$1)-4),1,,TRUE,"Form Responses 1"))</f>
        <v>45026.444000162</v>
      </c>
      <c r="B341" s="65" t="str">
        <f ca="1">INDIRECT(ADDRESS(2+QUOTIENT(ROW()-2,COUNTA('Form Responses 1'!$1:$1)-4),2,,TRUE,"Form Responses 1"))</f>
        <v>bobdaulay@gmail.com</v>
      </c>
      <c r="C341" s="65" t="str">
        <f ca="1">INDIRECT(ADDRESS(2+QUOTIENT(ROW()-2,COUNTA('Form Responses 1'!$1:$1)-4),3,,TRUE,"Form Responses 1"))</f>
        <v>Bobby Wijaya Daulay</v>
      </c>
      <c r="D341" s="81">
        <f ca="1">INDIRECT(ADDRESS(2+QUOTIENT(ROW()-2,COUNTA('Form Responses 1'!$1:$1)-4),4,,TRUE,"Form Responses 1"))</f>
        <v>45016</v>
      </c>
      <c r="E341" s="82">
        <f ca="1" t="shared" si="0"/>
        <v>5</v>
      </c>
      <c r="F341" s="65" t="str">
        <f ca="1">IF(ISBLANK(A341)," ",INDIRECT(ADDRESS(1,5+MOD(ROW()-2,COUNTA('Form Responses 1'!$1:$1)-4),,TRUE,"Form Responses 1")))</f>
        <v>Lantai 11 [Koridor]</v>
      </c>
      <c r="G341" s="65" t="str">
        <f ca="1">IF(ISBLANK(A341)," ",INDIRECT(ADDRESS(MATCH(A341,'Form Responses 1'!A:A,0),5+MOD(ROW()-2,COUNTA('Form Responses 1'!$1:$1)-4),,TRUE,"Form Responses 1")))</f>
        <v>BAIK</v>
      </c>
      <c r="H341" s="83" t="str">
        <f ca="1" t="shared" si="1"/>
        <v>Lantai 11</v>
      </c>
      <c r="I341" s="83" t="str">
        <f ca="1" t="shared" si="336"/>
        <v>Koridor</v>
      </c>
      <c r="J341" s="83" t="str">
        <f ca="1" t="shared" si="2"/>
        <v>CLEANING SERVICE</v>
      </c>
      <c r="K341" s="83">
        <f ca="1" t="array" ref="K341">IFERROR(INDEX(MASTER!B:B,MATCH(G341,MASTER!A:A,0))/100," ")</f>
        <v>0.95</v>
      </c>
      <c r="L341" s="65">
        <f ca="1" t="shared" si="3"/>
        <v>13</v>
      </c>
      <c r="M341" s="65" t="str">
        <f ca="1" t="shared" si="4"/>
        <v>2023 - WEEK 13</v>
      </c>
      <c r="N341" s="65" t="str">
        <f ca="1" t="shared" si="5"/>
        <v>2023 - MONTH 03</v>
      </c>
      <c r="O341" s="83">
        <f ca="1" t="shared" ref="O341:P341" si="355">IFERROR(AVERAGEIF(M:M,M341,$K:$K)," ")</f>
        <v>0.950202702702695</v>
      </c>
      <c r="P341" s="83">
        <f ca="1" t="shared" si="355"/>
        <v>0.950202702702695</v>
      </c>
      <c r="Q341" s="65" t="str">
        <f ca="1">IF(ISBLANK(A341)," ",IF(O341&gt;MASTER!$B$3/100,"SB",IF(O341&gt;MASTER!$B$4/100,"B",IF(O341&gt;MASTER!$B$5/100,"C","K"))))</f>
        <v>SB</v>
      </c>
      <c r="R341" s="65" t="str">
        <f ca="1">IF(ISBLANK(B341)," ",IF(P341&gt;MASTER!$B$3/100,"SB",IF(P341&gt;MASTER!$B$4/100,"B",IF(P341&gt;MASTER!$B$5/100,"C","K"))))</f>
        <v>SB</v>
      </c>
    </row>
    <row r="342" customHeight="1" spans="1:18">
      <c r="A342" s="80">
        <f ca="1">INDIRECT(ADDRESS(2+QUOTIENT(ROW()-2,COUNTA('Form Responses 1'!$1:$1)-4),1,,TRUE,"Form Responses 1"))</f>
        <v>45026.444000162</v>
      </c>
      <c r="B342" s="65" t="str">
        <f ca="1">INDIRECT(ADDRESS(2+QUOTIENT(ROW()-2,COUNTA('Form Responses 1'!$1:$1)-4),2,,TRUE,"Form Responses 1"))</f>
        <v>bobdaulay@gmail.com</v>
      </c>
      <c r="C342" s="65" t="str">
        <f ca="1">INDIRECT(ADDRESS(2+QUOTIENT(ROW()-2,COUNTA('Form Responses 1'!$1:$1)-4),3,,TRUE,"Form Responses 1"))</f>
        <v>Bobby Wijaya Daulay</v>
      </c>
      <c r="D342" s="81">
        <f ca="1">INDIRECT(ADDRESS(2+QUOTIENT(ROW()-2,COUNTA('Form Responses 1'!$1:$1)-4),4,,TRUE,"Form Responses 1"))</f>
        <v>45016</v>
      </c>
      <c r="E342" s="82">
        <f ca="1" t="shared" si="0"/>
        <v>5</v>
      </c>
      <c r="F342" s="65" t="str">
        <f ca="1">IF(ISBLANK(A342)," ",INDIRECT(ADDRESS(1,5+MOD(ROW()-2,COUNTA('Form Responses 1'!$1:$1)-4),,TRUE,"Form Responses 1")))</f>
        <v>Lantai 11 [Toilet Pria / Wanita]</v>
      </c>
      <c r="G342" s="65" t="str">
        <f ca="1">IF(ISBLANK(A342)," ",INDIRECT(ADDRESS(MATCH(A342,'Form Responses 1'!A:A,0),5+MOD(ROW()-2,COUNTA('Form Responses 1'!$1:$1)-4),,TRUE,"Form Responses 1")))</f>
        <v>BAIK</v>
      </c>
      <c r="H342" s="83" t="str">
        <f ca="1" t="shared" si="1"/>
        <v>Lantai 11</v>
      </c>
      <c r="I342" s="83" t="str">
        <f ca="1" t="shared" si="336"/>
        <v>Toilet Pria / Wanita</v>
      </c>
      <c r="J342" s="83" t="str">
        <f ca="1" t="shared" si="2"/>
        <v>CLEANING SERVICE</v>
      </c>
      <c r="K342" s="83">
        <f ca="1" t="array" ref="K342">IFERROR(INDEX(MASTER!B:B,MATCH(G342,MASTER!A:A,0))/100," ")</f>
        <v>0.95</v>
      </c>
      <c r="L342" s="65">
        <f ca="1" t="shared" si="3"/>
        <v>13</v>
      </c>
      <c r="M342" s="65" t="str">
        <f ca="1" t="shared" si="4"/>
        <v>2023 - WEEK 13</v>
      </c>
      <c r="N342" s="65" t="str">
        <f ca="1" t="shared" si="5"/>
        <v>2023 - MONTH 03</v>
      </c>
      <c r="O342" s="83">
        <f ca="1" t="shared" ref="O342:P342" si="356">IFERROR(AVERAGEIF(M:M,M342,$K:$K)," ")</f>
        <v>0.950202702702695</v>
      </c>
      <c r="P342" s="83">
        <f ca="1" t="shared" si="356"/>
        <v>0.950202702702695</v>
      </c>
      <c r="Q342" s="65" t="str">
        <f ca="1">IF(ISBLANK(A342)," ",IF(O342&gt;MASTER!$B$3/100,"SB",IF(O342&gt;MASTER!$B$4/100,"B",IF(O342&gt;MASTER!$B$5/100,"C","K"))))</f>
        <v>SB</v>
      </c>
      <c r="R342" s="65" t="str">
        <f ca="1">IF(ISBLANK(B342)," ",IF(P342&gt;MASTER!$B$3/100,"SB",IF(P342&gt;MASTER!$B$4/100,"B",IF(P342&gt;MASTER!$B$5/100,"C","K"))))</f>
        <v>SB</v>
      </c>
    </row>
    <row r="343" customHeight="1" spans="1:18">
      <c r="A343" s="80">
        <f ca="1">INDIRECT(ADDRESS(2+QUOTIENT(ROW()-2,COUNTA('Form Responses 1'!$1:$1)-4),1,,TRUE,"Form Responses 1"))</f>
        <v>45026.444000162</v>
      </c>
      <c r="B343" s="65" t="str">
        <f ca="1">INDIRECT(ADDRESS(2+QUOTIENT(ROW()-2,COUNTA('Form Responses 1'!$1:$1)-4),2,,TRUE,"Form Responses 1"))</f>
        <v>bobdaulay@gmail.com</v>
      </c>
      <c r="C343" s="65" t="str">
        <f ca="1">INDIRECT(ADDRESS(2+QUOTIENT(ROW()-2,COUNTA('Form Responses 1'!$1:$1)-4),3,,TRUE,"Form Responses 1"))</f>
        <v>Bobby Wijaya Daulay</v>
      </c>
      <c r="D343" s="81">
        <f ca="1">INDIRECT(ADDRESS(2+QUOTIENT(ROW()-2,COUNTA('Form Responses 1'!$1:$1)-4),4,,TRUE,"Form Responses 1"))</f>
        <v>45016</v>
      </c>
      <c r="E343" s="82">
        <f ca="1" t="shared" si="0"/>
        <v>5</v>
      </c>
      <c r="F343" s="65" t="str">
        <f ca="1">IF(ISBLANK(A343)," ",INDIRECT(ADDRESS(1,5+MOD(ROW()-2,COUNTA('Form Responses 1'!$1:$1)-4),,TRUE,"Form Responses 1")))</f>
        <v>Lantai 10 [Tangga Exit Barat]</v>
      </c>
      <c r="G343" s="65" t="str">
        <f ca="1">IF(ISBLANK(A343)," ",INDIRECT(ADDRESS(MATCH(A343,'Form Responses 1'!A:A,0),5+MOD(ROW()-2,COUNTA('Form Responses 1'!$1:$1)-4),,TRUE,"Form Responses 1")))</f>
        <v>BAIK</v>
      </c>
      <c r="H343" s="83" t="str">
        <f ca="1" t="shared" si="1"/>
        <v>Lantai 10</v>
      </c>
      <c r="I343" s="83" t="str">
        <f ca="1" t="shared" si="336"/>
        <v>Tangga Exit Barat</v>
      </c>
      <c r="J343" s="83" t="str">
        <f ca="1" t="shared" si="2"/>
        <v>CLEANING SERVICE</v>
      </c>
      <c r="K343" s="83">
        <f ca="1" t="array" ref="K343">IFERROR(INDEX(MASTER!B:B,MATCH(G343,MASTER!A:A,0))/100," ")</f>
        <v>0.95</v>
      </c>
      <c r="L343" s="65">
        <f ca="1" t="shared" si="3"/>
        <v>13</v>
      </c>
      <c r="M343" s="65" t="str">
        <f ca="1" t="shared" si="4"/>
        <v>2023 - WEEK 13</v>
      </c>
      <c r="N343" s="65" t="str">
        <f ca="1" t="shared" si="5"/>
        <v>2023 - MONTH 03</v>
      </c>
      <c r="O343" s="83">
        <f ca="1" t="shared" ref="O343:P343" si="357">IFERROR(AVERAGEIF(M:M,M343,$K:$K)," ")</f>
        <v>0.950202702702695</v>
      </c>
      <c r="P343" s="83">
        <f ca="1" t="shared" si="357"/>
        <v>0.950202702702695</v>
      </c>
      <c r="Q343" s="65" t="str">
        <f ca="1">IF(ISBLANK(A343)," ",IF(O343&gt;MASTER!$B$3/100,"SB",IF(O343&gt;MASTER!$B$4/100,"B",IF(O343&gt;MASTER!$B$5/100,"C","K"))))</f>
        <v>SB</v>
      </c>
      <c r="R343" s="65" t="str">
        <f ca="1">IF(ISBLANK(B343)," ",IF(P343&gt;MASTER!$B$3/100,"SB",IF(P343&gt;MASTER!$B$4/100,"B",IF(P343&gt;MASTER!$B$5/100,"C","K"))))</f>
        <v>SB</v>
      </c>
    </row>
    <row r="344" customHeight="1" spans="1:18">
      <c r="A344" s="80">
        <f ca="1">INDIRECT(ADDRESS(2+QUOTIENT(ROW()-2,COUNTA('Form Responses 1'!$1:$1)-4),1,,TRUE,"Form Responses 1"))</f>
        <v>45026.444000162</v>
      </c>
      <c r="B344" s="65" t="str">
        <f ca="1">INDIRECT(ADDRESS(2+QUOTIENT(ROW()-2,COUNTA('Form Responses 1'!$1:$1)-4),2,,TRUE,"Form Responses 1"))</f>
        <v>bobdaulay@gmail.com</v>
      </c>
      <c r="C344" s="65" t="str">
        <f ca="1">INDIRECT(ADDRESS(2+QUOTIENT(ROW()-2,COUNTA('Form Responses 1'!$1:$1)-4),3,,TRUE,"Form Responses 1"))</f>
        <v>Bobby Wijaya Daulay</v>
      </c>
      <c r="D344" s="81">
        <f ca="1">INDIRECT(ADDRESS(2+QUOTIENT(ROW()-2,COUNTA('Form Responses 1'!$1:$1)-4),4,,TRUE,"Form Responses 1"))</f>
        <v>45016</v>
      </c>
      <c r="E344" s="82">
        <f ca="1" t="shared" si="0"/>
        <v>5</v>
      </c>
      <c r="F344" s="65" t="str">
        <f ca="1">IF(ISBLANK(A344)," ",INDIRECT(ADDRESS(1,5+MOD(ROW()-2,COUNTA('Form Responses 1'!$1:$1)-4),,TRUE,"Form Responses 1")))</f>
        <v>Lantai 10 [ &amp; Timur]</v>
      </c>
      <c r="G344" s="65" t="str">
        <f ca="1">IF(ISBLANK(A344)," ",INDIRECT(ADDRESS(MATCH(A344,'Form Responses 1'!A:A,0),5+MOD(ROW()-2,COUNTA('Form Responses 1'!$1:$1)-4),,TRUE,"Form Responses 1")))</f>
        <v>BAIK</v>
      </c>
      <c r="H344" s="83" t="str">
        <f ca="1" t="shared" si="1"/>
        <v>Lantai 10</v>
      </c>
      <c r="I344" s="83" t="str">
        <f ca="1" t="shared" si="336"/>
        <v> &amp; Timur</v>
      </c>
      <c r="J344" s="83" t="str">
        <f ca="1" t="shared" si="2"/>
        <v>CLEANING SERVICE</v>
      </c>
      <c r="K344" s="83">
        <f ca="1" t="array" ref="K344">IFERROR(INDEX(MASTER!B:B,MATCH(G344,MASTER!A:A,0))/100," ")</f>
        <v>0.95</v>
      </c>
      <c r="L344" s="65">
        <f ca="1" t="shared" si="3"/>
        <v>13</v>
      </c>
      <c r="M344" s="65" t="str">
        <f ca="1" t="shared" si="4"/>
        <v>2023 - WEEK 13</v>
      </c>
      <c r="N344" s="65" t="str">
        <f ca="1" t="shared" si="5"/>
        <v>2023 - MONTH 03</v>
      </c>
      <c r="O344" s="83">
        <f ca="1" t="shared" ref="O344:P344" si="358">IFERROR(AVERAGEIF(M:M,M344,$K:$K)," ")</f>
        <v>0.950202702702695</v>
      </c>
      <c r="P344" s="83">
        <f ca="1" t="shared" si="358"/>
        <v>0.950202702702695</v>
      </c>
      <c r="Q344" s="65" t="str">
        <f ca="1">IF(ISBLANK(A344)," ",IF(O344&gt;MASTER!$B$3/100,"SB",IF(O344&gt;MASTER!$B$4/100,"B",IF(O344&gt;MASTER!$B$5/100,"C","K"))))</f>
        <v>SB</v>
      </c>
      <c r="R344" s="65" t="str">
        <f ca="1">IF(ISBLANK(B344)," ",IF(P344&gt;MASTER!$B$3/100,"SB",IF(P344&gt;MASTER!$B$4/100,"B",IF(P344&gt;MASTER!$B$5/100,"C","K"))))</f>
        <v>SB</v>
      </c>
    </row>
    <row r="345" customHeight="1" spans="1:18">
      <c r="A345" s="80">
        <f ca="1">INDIRECT(ADDRESS(2+QUOTIENT(ROW()-2,COUNTA('Form Responses 1'!$1:$1)-4),1,,TRUE,"Form Responses 1"))</f>
        <v>45026.444000162</v>
      </c>
      <c r="B345" s="65" t="str">
        <f ca="1">INDIRECT(ADDRESS(2+QUOTIENT(ROW()-2,COUNTA('Form Responses 1'!$1:$1)-4),2,,TRUE,"Form Responses 1"))</f>
        <v>bobdaulay@gmail.com</v>
      </c>
      <c r="C345" s="65" t="str">
        <f ca="1">INDIRECT(ADDRESS(2+QUOTIENT(ROW()-2,COUNTA('Form Responses 1'!$1:$1)-4),3,,TRUE,"Form Responses 1"))</f>
        <v>Bobby Wijaya Daulay</v>
      </c>
      <c r="D345" s="81">
        <f ca="1">INDIRECT(ADDRESS(2+QUOTIENT(ROW()-2,COUNTA('Form Responses 1'!$1:$1)-4),4,,TRUE,"Form Responses 1"))</f>
        <v>45016</v>
      </c>
      <c r="E345" s="82">
        <f ca="1" t="shared" si="0"/>
        <v>5</v>
      </c>
      <c r="F345" s="65" t="str">
        <f ca="1">IF(ISBLANK(A345)," ",INDIRECT(ADDRESS(1,5+MOD(ROW()-2,COUNTA('Form Responses 1'!$1:$1)-4),,TRUE,"Form Responses 1")))</f>
        <v>Lantai 10 [Mushola]</v>
      </c>
      <c r="G345" s="65" t="str">
        <f ca="1">IF(ISBLANK(A345)," ",INDIRECT(ADDRESS(MATCH(A345,'Form Responses 1'!A:A,0),5+MOD(ROW()-2,COUNTA('Form Responses 1'!$1:$1)-4),,TRUE,"Form Responses 1")))</f>
        <v>BAIK</v>
      </c>
      <c r="H345" s="83" t="str">
        <f ca="1" t="shared" si="1"/>
        <v>Lantai 10</v>
      </c>
      <c r="I345" s="83" t="str">
        <f ca="1" t="shared" si="336"/>
        <v>Mushola</v>
      </c>
      <c r="J345" s="83" t="str">
        <f ca="1" t="shared" si="2"/>
        <v>CLEANING SERVICE</v>
      </c>
      <c r="K345" s="83">
        <f ca="1" t="array" ref="K345">IFERROR(INDEX(MASTER!B:B,MATCH(G345,MASTER!A:A,0))/100," ")</f>
        <v>0.95</v>
      </c>
      <c r="L345" s="65">
        <f ca="1" t="shared" si="3"/>
        <v>13</v>
      </c>
      <c r="M345" s="65" t="str">
        <f ca="1" t="shared" si="4"/>
        <v>2023 - WEEK 13</v>
      </c>
      <c r="N345" s="65" t="str">
        <f ca="1" t="shared" si="5"/>
        <v>2023 - MONTH 03</v>
      </c>
      <c r="O345" s="83">
        <f ca="1" t="shared" ref="O345:P345" si="359">IFERROR(AVERAGEIF(M:M,M345,$K:$K)," ")</f>
        <v>0.950202702702695</v>
      </c>
      <c r="P345" s="83">
        <f ca="1" t="shared" si="359"/>
        <v>0.950202702702695</v>
      </c>
      <c r="Q345" s="65" t="str">
        <f ca="1">IF(ISBLANK(A345)," ",IF(O345&gt;MASTER!$B$3/100,"SB",IF(O345&gt;MASTER!$B$4/100,"B",IF(O345&gt;MASTER!$B$5/100,"C","K"))))</f>
        <v>SB</v>
      </c>
      <c r="R345" s="65" t="str">
        <f ca="1">IF(ISBLANK(B345)," ",IF(P345&gt;MASTER!$B$3/100,"SB",IF(P345&gt;MASTER!$B$4/100,"B",IF(P345&gt;MASTER!$B$5/100,"C","K"))))</f>
        <v>SB</v>
      </c>
    </row>
    <row r="346" customHeight="1" spans="1:18">
      <c r="A346" s="80">
        <f ca="1">INDIRECT(ADDRESS(2+QUOTIENT(ROW()-2,COUNTA('Form Responses 1'!$1:$1)-4),1,,TRUE,"Form Responses 1"))</f>
        <v>45026.444000162</v>
      </c>
      <c r="B346" s="65" t="str">
        <f ca="1">INDIRECT(ADDRESS(2+QUOTIENT(ROW()-2,COUNTA('Form Responses 1'!$1:$1)-4),2,,TRUE,"Form Responses 1"))</f>
        <v>bobdaulay@gmail.com</v>
      </c>
      <c r="C346" s="65" t="str">
        <f ca="1">INDIRECT(ADDRESS(2+QUOTIENT(ROW()-2,COUNTA('Form Responses 1'!$1:$1)-4),3,,TRUE,"Form Responses 1"))</f>
        <v>Bobby Wijaya Daulay</v>
      </c>
      <c r="D346" s="81">
        <f ca="1">INDIRECT(ADDRESS(2+QUOTIENT(ROW()-2,COUNTA('Form Responses 1'!$1:$1)-4),4,,TRUE,"Form Responses 1"))</f>
        <v>45016</v>
      </c>
      <c r="E346" s="82">
        <f ca="1" t="shared" si="0"/>
        <v>5</v>
      </c>
      <c r="F346" s="65" t="str">
        <f ca="1">IF(ISBLANK(A346)," ",INDIRECT(ADDRESS(1,5+MOD(ROW()-2,COUNTA('Form Responses 1'!$1:$1)-4),,TRUE,"Form Responses 1")))</f>
        <v>Lantai 10 [Pantry]</v>
      </c>
      <c r="G346" s="65" t="str">
        <f ca="1">IF(ISBLANK(A346)," ",INDIRECT(ADDRESS(MATCH(A346,'Form Responses 1'!A:A,0),5+MOD(ROW()-2,COUNTA('Form Responses 1'!$1:$1)-4),,TRUE,"Form Responses 1")))</f>
        <v>BAIK</v>
      </c>
      <c r="H346" s="83" t="str">
        <f ca="1" t="shared" si="1"/>
        <v>Lantai 10</v>
      </c>
      <c r="I346" s="83" t="str">
        <f ca="1" t="shared" si="336"/>
        <v>Pantry</v>
      </c>
      <c r="J346" s="83" t="str">
        <f ca="1" t="shared" si="2"/>
        <v>CLEANING SERVICE</v>
      </c>
      <c r="K346" s="83">
        <f ca="1" t="array" ref="K346">IFERROR(INDEX(MASTER!B:B,MATCH(G346,MASTER!A:A,0))/100," ")</f>
        <v>0.95</v>
      </c>
      <c r="L346" s="65">
        <f ca="1" t="shared" si="3"/>
        <v>13</v>
      </c>
      <c r="M346" s="65" t="str">
        <f ca="1" t="shared" si="4"/>
        <v>2023 - WEEK 13</v>
      </c>
      <c r="N346" s="65" t="str">
        <f ca="1" t="shared" si="5"/>
        <v>2023 - MONTH 03</v>
      </c>
      <c r="O346" s="83">
        <f ca="1" t="shared" ref="O346:P346" si="360">IFERROR(AVERAGEIF(M:M,M346,$K:$K)," ")</f>
        <v>0.950202702702695</v>
      </c>
      <c r="P346" s="83">
        <f ca="1" t="shared" si="360"/>
        <v>0.950202702702695</v>
      </c>
      <c r="Q346" s="65" t="str">
        <f ca="1">IF(ISBLANK(A346)," ",IF(O346&gt;MASTER!$B$3/100,"SB",IF(O346&gt;MASTER!$B$4/100,"B",IF(O346&gt;MASTER!$B$5/100,"C","K"))))</f>
        <v>SB</v>
      </c>
      <c r="R346" s="65" t="str">
        <f ca="1">IF(ISBLANK(B346)," ",IF(P346&gt;MASTER!$B$3/100,"SB",IF(P346&gt;MASTER!$B$4/100,"B",IF(P346&gt;MASTER!$B$5/100,"C","K"))))</f>
        <v>SB</v>
      </c>
    </row>
    <row r="347" customHeight="1" spans="1:18">
      <c r="A347" s="80">
        <f ca="1">INDIRECT(ADDRESS(2+QUOTIENT(ROW()-2,COUNTA('Form Responses 1'!$1:$1)-4),1,,TRUE,"Form Responses 1"))</f>
        <v>45026.444000162</v>
      </c>
      <c r="B347" s="65" t="str">
        <f ca="1">INDIRECT(ADDRESS(2+QUOTIENT(ROW()-2,COUNTA('Form Responses 1'!$1:$1)-4),2,,TRUE,"Form Responses 1"))</f>
        <v>bobdaulay@gmail.com</v>
      </c>
      <c r="C347" s="65" t="str">
        <f ca="1">INDIRECT(ADDRESS(2+QUOTIENT(ROW()-2,COUNTA('Form Responses 1'!$1:$1)-4),3,,TRUE,"Form Responses 1"))</f>
        <v>Bobby Wijaya Daulay</v>
      </c>
      <c r="D347" s="81">
        <f ca="1">INDIRECT(ADDRESS(2+QUOTIENT(ROW()-2,COUNTA('Form Responses 1'!$1:$1)-4),4,,TRUE,"Form Responses 1"))</f>
        <v>45016</v>
      </c>
      <c r="E347" s="82">
        <f ca="1" t="shared" si="0"/>
        <v>5</v>
      </c>
      <c r="F347" s="65" t="str">
        <f ca="1">IF(ISBLANK(A347)," ",INDIRECT(ADDRESS(1,5+MOD(ROW()-2,COUNTA('Form Responses 1'!$1:$1)-4),,TRUE,"Form Responses 1")))</f>
        <v>Lantai 10 [Ruang Rapat 1-2-3]</v>
      </c>
      <c r="G347" s="65" t="str">
        <f ca="1">IF(ISBLANK(A347)," ",INDIRECT(ADDRESS(MATCH(A347,'Form Responses 1'!A:A,0),5+MOD(ROW()-2,COUNTA('Form Responses 1'!$1:$1)-4),,TRUE,"Form Responses 1")))</f>
        <v>BAIK</v>
      </c>
      <c r="H347" s="83" t="str">
        <f ca="1" t="shared" si="1"/>
        <v>Lantai 10</v>
      </c>
      <c r="I347" s="83" t="str">
        <f ca="1" t="shared" si="336"/>
        <v>Ruang Rapat 1-2-3</v>
      </c>
      <c r="J347" s="83" t="str">
        <f ca="1" t="shared" si="2"/>
        <v>CLEANING SERVICE</v>
      </c>
      <c r="K347" s="83">
        <f ca="1" t="array" ref="K347">IFERROR(INDEX(MASTER!B:B,MATCH(G347,MASTER!A:A,0))/100," ")</f>
        <v>0.95</v>
      </c>
      <c r="L347" s="65">
        <f ca="1" t="shared" si="3"/>
        <v>13</v>
      </c>
      <c r="M347" s="65" t="str">
        <f ca="1" t="shared" si="4"/>
        <v>2023 - WEEK 13</v>
      </c>
      <c r="N347" s="65" t="str">
        <f ca="1" t="shared" si="5"/>
        <v>2023 - MONTH 03</v>
      </c>
      <c r="O347" s="83">
        <f ca="1" t="shared" ref="O347:P347" si="361">IFERROR(AVERAGEIF(M:M,M347,$K:$K)," ")</f>
        <v>0.950202702702695</v>
      </c>
      <c r="P347" s="83">
        <f ca="1" t="shared" si="361"/>
        <v>0.950202702702695</v>
      </c>
      <c r="Q347" s="65" t="str">
        <f ca="1">IF(ISBLANK(A347)," ",IF(O347&gt;MASTER!$B$3/100,"SB",IF(O347&gt;MASTER!$B$4/100,"B",IF(O347&gt;MASTER!$B$5/100,"C","K"))))</f>
        <v>SB</v>
      </c>
      <c r="R347" s="65" t="str">
        <f ca="1">IF(ISBLANK(B347)," ",IF(P347&gt;MASTER!$B$3/100,"SB",IF(P347&gt;MASTER!$B$4/100,"B",IF(P347&gt;MASTER!$B$5/100,"C","K"))))</f>
        <v>SB</v>
      </c>
    </row>
    <row r="348" customHeight="1" spans="1:18">
      <c r="A348" s="80">
        <f ca="1">INDIRECT(ADDRESS(2+QUOTIENT(ROW()-2,COUNTA('Form Responses 1'!$1:$1)-4),1,,TRUE,"Form Responses 1"))</f>
        <v>45026.444000162</v>
      </c>
      <c r="B348" s="65" t="str">
        <f ca="1">INDIRECT(ADDRESS(2+QUOTIENT(ROW()-2,COUNTA('Form Responses 1'!$1:$1)-4),2,,TRUE,"Form Responses 1"))</f>
        <v>bobdaulay@gmail.com</v>
      </c>
      <c r="C348" s="65" t="str">
        <f ca="1">INDIRECT(ADDRESS(2+QUOTIENT(ROW()-2,COUNTA('Form Responses 1'!$1:$1)-4),3,,TRUE,"Form Responses 1"))</f>
        <v>Bobby Wijaya Daulay</v>
      </c>
      <c r="D348" s="81">
        <f ca="1">INDIRECT(ADDRESS(2+QUOTIENT(ROW()-2,COUNTA('Form Responses 1'!$1:$1)-4),4,,TRUE,"Form Responses 1"))</f>
        <v>45016</v>
      </c>
      <c r="E348" s="82">
        <f ca="1" t="shared" si="0"/>
        <v>5</v>
      </c>
      <c r="F348" s="65" t="str">
        <f ca="1">IF(ISBLANK(A348)," ",INDIRECT(ADDRESS(1,5+MOD(ROW()-2,COUNTA('Form Responses 1'!$1:$1)-4),,TRUE,"Form Responses 1")))</f>
        <v>Lantai 10 [Ruang Kerja]</v>
      </c>
      <c r="G348" s="65" t="str">
        <f ca="1">IF(ISBLANK(A348)," ",INDIRECT(ADDRESS(MATCH(A348,'Form Responses 1'!A:A,0),5+MOD(ROW()-2,COUNTA('Form Responses 1'!$1:$1)-4),,TRUE,"Form Responses 1")))</f>
        <v>BAIK</v>
      </c>
      <c r="H348" s="83" t="str">
        <f ca="1" t="shared" si="1"/>
        <v>Lantai 10</v>
      </c>
      <c r="I348" s="83" t="str">
        <f ca="1" t="shared" si="336"/>
        <v>Ruang Kerja</v>
      </c>
      <c r="J348" s="83" t="str">
        <f ca="1" t="shared" si="2"/>
        <v>CLEANING SERVICE</v>
      </c>
      <c r="K348" s="83">
        <f ca="1" t="array" ref="K348">IFERROR(INDEX(MASTER!B:B,MATCH(G348,MASTER!A:A,0))/100," ")</f>
        <v>0.95</v>
      </c>
      <c r="L348" s="65">
        <f ca="1" t="shared" si="3"/>
        <v>13</v>
      </c>
      <c r="M348" s="65" t="str">
        <f ca="1" t="shared" si="4"/>
        <v>2023 - WEEK 13</v>
      </c>
      <c r="N348" s="65" t="str">
        <f ca="1" t="shared" si="5"/>
        <v>2023 - MONTH 03</v>
      </c>
      <c r="O348" s="83">
        <f ca="1" t="shared" ref="O348:P348" si="362">IFERROR(AVERAGEIF(M:M,M348,$K:$K)," ")</f>
        <v>0.950202702702695</v>
      </c>
      <c r="P348" s="83">
        <f ca="1" t="shared" si="362"/>
        <v>0.950202702702695</v>
      </c>
      <c r="Q348" s="65" t="str">
        <f ca="1">IF(ISBLANK(A348)," ",IF(O348&gt;MASTER!$B$3/100,"SB",IF(O348&gt;MASTER!$B$4/100,"B",IF(O348&gt;MASTER!$B$5/100,"C","K"))))</f>
        <v>SB</v>
      </c>
      <c r="R348" s="65" t="str">
        <f ca="1">IF(ISBLANK(B348)," ",IF(P348&gt;MASTER!$B$3/100,"SB",IF(P348&gt;MASTER!$B$4/100,"B",IF(P348&gt;MASTER!$B$5/100,"C","K"))))</f>
        <v>SB</v>
      </c>
    </row>
    <row r="349" customHeight="1" spans="1:18">
      <c r="A349" s="80">
        <f ca="1">INDIRECT(ADDRESS(2+QUOTIENT(ROW()-2,COUNTA('Form Responses 1'!$1:$1)-4),1,,TRUE,"Form Responses 1"))</f>
        <v>45026.444000162</v>
      </c>
      <c r="B349" s="65" t="str">
        <f ca="1">INDIRECT(ADDRESS(2+QUOTIENT(ROW()-2,COUNTA('Form Responses 1'!$1:$1)-4),2,,TRUE,"Form Responses 1"))</f>
        <v>bobdaulay@gmail.com</v>
      </c>
      <c r="C349" s="65" t="str">
        <f ca="1">INDIRECT(ADDRESS(2+QUOTIENT(ROW()-2,COUNTA('Form Responses 1'!$1:$1)-4),3,,TRUE,"Form Responses 1"))</f>
        <v>Bobby Wijaya Daulay</v>
      </c>
      <c r="D349" s="81">
        <f ca="1">INDIRECT(ADDRESS(2+QUOTIENT(ROW()-2,COUNTA('Form Responses 1'!$1:$1)-4),4,,TRUE,"Form Responses 1"))</f>
        <v>45016</v>
      </c>
      <c r="E349" s="82">
        <f ca="1" t="shared" si="0"/>
        <v>5</v>
      </c>
      <c r="F349" s="65" t="str">
        <f ca="1">IF(ISBLANK(A349)," ",INDIRECT(ADDRESS(1,5+MOD(ROW()-2,COUNTA('Form Responses 1'!$1:$1)-4),,TRUE,"Form Responses 1")))</f>
        <v>Lantai 10 [Koridor]</v>
      </c>
      <c r="G349" s="65" t="str">
        <f ca="1">IF(ISBLANK(A349)," ",INDIRECT(ADDRESS(MATCH(A349,'Form Responses 1'!A:A,0),5+MOD(ROW()-2,COUNTA('Form Responses 1'!$1:$1)-4),,TRUE,"Form Responses 1")))</f>
        <v>BAIK</v>
      </c>
      <c r="H349" s="83" t="str">
        <f ca="1" t="shared" si="1"/>
        <v>Lantai 10</v>
      </c>
      <c r="I349" s="83" t="str">
        <f ca="1" t="shared" si="336"/>
        <v>Koridor</v>
      </c>
      <c r="J349" s="83" t="str">
        <f ca="1" t="shared" si="2"/>
        <v>CLEANING SERVICE</v>
      </c>
      <c r="K349" s="83">
        <f ca="1" t="array" ref="K349">IFERROR(INDEX(MASTER!B:B,MATCH(G349,MASTER!A:A,0))/100," ")</f>
        <v>0.95</v>
      </c>
      <c r="L349" s="65">
        <f ca="1" t="shared" si="3"/>
        <v>13</v>
      </c>
      <c r="M349" s="65" t="str">
        <f ca="1" t="shared" si="4"/>
        <v>2023 - WEEK 13</v>
      </c>
      <c r="N349" s="65" t="str">
        <f ca="1" t="shared" si="5"/>
        <v>2023 - MONTH 03</v>
      </c>
      <c r="O349" s="83">
        <f ca="1" t="shared" ref="O349:P349" si="363">IFERROR(AVERAGEIF(M:M,M349,$K:$K)," ")</f>
        <v>0.950202702702695</v>
      </c>
      <c r="P349" s="83">
        <f ca="1" t="shared" si="363"/>
        <v>0.950202702702695</v>
      </c>
      <c r="Q349" s="65" t="str">
        <f ca="1">IF(ISBLANK(A349)," ",IF(O349&gt;MASTER!$B$3/100,"SB",IF(O349&gt;MASTER!$B$4/100,"B",IF(O349&gt;MASTER!$B$5/100,"C","K"))))</f>
        <v>SB</v>
      </c>
      <c r="R349" s="65" t="str">
        <f ca="1">IF(ISBLANK(B349)," ",IF(P349&gt;MASTER!$B$3/100,"SB",IF(P349&gt;MASTER!$B$4/100,"B",IF(P349&gt;MASTER!$B$5/100,"C","K"))))</f>
        <v>SB</v>
      </c>
    </row>
    <row r="350" customHeight="1" spans="1:18">
      <c r="A350" s="80">
        <f ca="1">INDIRECT(ADDRESS(2+QUOTIENT(ROW()-2,COUNTA('Form Responses 1'!$1:$1)-4),1,,TRUE,"Form Responses 1"))</f>
        <v>45026.444000162</v>
      </c>
      <c r="B350" s="65" t="str">
        <f ca="1">INDIRECT(ADDRESS(2+QUOTIENT(ROW()-2,COUNTA('Form Responses 1'!$1:$1)-4),2,,TRUE,"Form Responses 1"))</f>
        <v>bobdaulay@gmail.com</v>
      </c>
      <c r="C350" s="65" t="str">
        <f ca="1">INDIRECT(ADDRESS(2+QUOTIENT(ROW()-2,COUNTA('Form Responses 1'!$1:$1)-4),3,,TRUE,"Form Responses 1"))</f>
        <v>Bobby Wijaya Daulay</v>
      </c>
      <c r="D350" s="81">
        <f ca="1">INDIRECT(ADDRESS(2+QUOTIENT(ROW()-2,COUNTA('Form Responses 1'!$1:$1)-4),4,,TRUE,"Form Responses 1"))</f>
        <v>45016</v>
      </c>
      <c r="E350" s="82">
        <f ca="1" t="shared" si="0"/>
        <v>5</v>
      </c>
      <c r="F350" s="65" t="str">
        <f ca="1">IF(ISBLANK(A350)," ",INDIRECT(ADDRESS(1,5+MOD(ROW()-2,COUNTA('Form Responses 1'!$1:$1)-4),,TRUE,"Form Responses 1")))</f>
        <v>Lantai 10 [Toilet Pria / Wanita]</v>
      </c>
      <c r="G350" s="65" t="str">
        <f ca="1">IF(ISBLANK(A350)," ",INDIRECT(ADDRESS(MATCH(A350,'Form Responses 1'!A:A,0),5+MOD(ROW()-2,COUNTA('Form Responses 1'!$1:$1)-4),,TRUE,"Form Responses 1")))</f>
        <v>BAIK</v>
      </c>
      <c r="H350" s="83" t="str">
        <f ca="1" t="shared" si="1"/>
        <v>Lantai 10</v>
      </c>
      <c r="I350" s="83" t="str">
        <f ca="1" t="shared" si="336"/>
        <v>Toilet Pria / Wanita</v>
      </c>
      <c r="J350" s="83" t="str">
        <f ca="1" t="shared" si="2"/>
        <v>CLEANING SERVICE</v>
      </c>
      <c r="K350" s="83">
        <f ca="1" t="array" ref="K350">IFERROR(INDEX(MASTER!B:B,MATCH(G350,MASTER!A:A,0))/100," ")</f>
        <v>0.95</v>
      </c>
      <c r="L350" s="65">
        <f ca="1" t="shared" si="3"/>
        <v>13</v>
      </c>
      <c r="M350" s="65" t="str">
        <f ca="1" t="shared" si="4"/>
        <v>2023 - WEEK 13</v>
      </c>
      <c r="N350" s="65" t="str">
        <f ca="1" t="shared" si="5"/>
        <v>2023 - MONTH 03</v>
      </c>
      <c r="O350" s="83">
        <f ca="1" t="shared" ref="O350:P350" si="364">IFERROR(AVERAGEIF(M:M,M350,$K:$K)," ")</f>
        <v>0.950202702702695</v>
      </c>
      <c r="P350" s="83">
        <f ca="1" t="shared" si="364"/>
        <v>0.950202702702695</v>
      </c>
      <c r="Q350" s="65" t="str">
        <f ca="1">IF(ISBLANK(A350)," ",IF(O350&gt;MASTER!$B$3/100,"SB",IF(O350&gt;MASTER!$B$4/100,"B",IF(O350&gt;MASTER!$B$5/100,"C","K"))))</f>
        <v>SB</v>
      </c>
      <c r="R350" s="65" t="str">
        <f ca="1">IF(ISBLANK(B350)," ",IF(P350&gt;MASTER!$B$3/100,"SB",IF(P350&gt;MASTER!$B$4/100,"B",IF(P350&gt;MASTER!$B$5/100,"C","K"))))</f>
        <v>SB</v>
      </c>
    </row>
    <row r="351" customHeight="1" spans="1:18">
      <c r="A351" s="80">
        <f ca="1">INDIRECT(ADDRESS(2+QUOTIENT(ROW()-2,COUNTA('Form Responses 1'!$1:$1)-4),1,,TRUE,"Form Responses 1"))</f>
        <v>45026.444000162</v>
      </c>
      <c r="B351" s="65" t="str">
        <f ca="1">INDIRECT(ADDRESS(2+QUOTIENT(ROW()-2,COUNTA('Form Responses 1'!$1:$1)-4),2,,TRUE,"Form Responses 1"))</f>
        <v>bobdaulay@gmail.com</v>
      </c>
      <c r="C351" s="65" t="str">
        <f ca="1">INDIRECT(ADDRESS(2+QUOTIENT(ROW()-2,COUNTA('Form Responses 1'!$1:$1)-4),3,,TRUE,"Form Responses 1"))</f>
        <v>Bobby Wijaya Daulay</v>
      </c>
      <c r="D351" s="81">
        <f ca="1">INDIRECT(ADDRESS(2+QUOTIENT(ROW()-2,COUNTA('Form Responses 1'!$1:$1)-4),4,,TRUE,"Form Responses 1"))</f>
        <v>45016</v>
      </c>
      <c r="E351" s="82">
        <f ca="1" t="shared" si="0"/>
        <v>5</v>
      </c>
      <c r="F351" s="65" t="str">
        <f ca="1">IF(ISBLANK(A351)," ",INDIRECT(ADDRESS(1,5+MOD(ROW()-2,COUNTA('Form Responses 1'!$1:$1)-4),,TRUE,"Form Responses 1")))</f>
        <v>Lantai 09 [Tangga Exit Barat]</v>
      </c>
      <c r="G351" s="65" t="str">
        <f ca="1">IF(ISBLANK(A351)," ",INDIRECT(ADDRESS(MATCH(A351,'Form Responses 1'!A:A,0),5+MOD(ROW()-2,COUNTA('Form Responses 1'!$1:$1)-4),,TRUE,"Form Responses 1")))</f>
        <v>BAIK</v>
      </c>
      <c r="H351" s="83" t="str">
        <f ca="1" t="shared" si="1"/>
        <v>Lantai 09</v>
      </c>
      <c r="I351" s="83" t="str">
        <f ca="1" t="shared" si="336"/>
        <v>Tangga Exit Barat</v>
      </c>
      <c r="J351" s="83" t="str">
        <f ca="1" t="shared" si="2"/>
        <v>CLEANING SERVICE</v>
      </c>
      <c r="K351" s="83">
        <f ca="1" t="array" ref="K351">IFERROR(INDEX(MASTER!B:B,MATCH(G351,MASTER!A:A,0))/100," ")</f>
        <v>0.95</v>
      </c>
      <c r="L351" s="65">
        <f ca="1" t="shared" si="3"/>
        <v>13</v>
      </c>
      <c r="M351" s="65" t="str">
        <f ca="1" t="shared" si="4"/>
        <v>2023 - WEEK 13</v>
      </c>
      <c r="N351" s="65" t="str">
        <f ca="1" t="shared" si="5"/>
        <v>2023 - MONTH 03</v>
      </c>
      <c r="O351" s="83">
        <f ca="1" t="shared" ref="O351:P351" si="365">IFERROR(AVERAGEIF(M:M,M351,$K:$K)," ")</f>
        <v>0.950202702702695</v>
      </c>
      <c r="P351" s="83">
        <f ca="1" t="shared" si="365"/>
        <v>0.950202702702695</v>
      </c>
      <c r="Q351" s="65" t="str">
        <f ca="1">IF(ISBLANK(A351)," ",IF(O351&gt;MASTER!$B$3/100,"SB",IF(O351&gt;MASTER!$B$4/100,"B",IF(O351&gt;MASTER!$B$5/100,"C","K"))))</f>
        <v>SB</v>
      </c>
      <c r="R351" s="65" t="str">
        <f ca="1">IF(ISBLANK(B351)," ",IF(P351&gt;MASTER!$B$3/100,"SB",IF(P351&gt;MASTER!$B$4/100,"B",IF(P351&gt;MASTER!$B$5/100,"C","K"))))</f>
        <v>SB</v>
      </c>
    </row>
    <row r="352" customHeight="1" spans="1:18">
      <c r="A352" s="80">
        <f ca="1">INDIRECT(ADDRESS(2+QUOTIENT(ROW()-2,COUNTA('Form Responses 1'!$1:$1)-4),1,,TRUE,"Form Responses 1"))</f>
        <v>45026.444000162</v>
      </c>
      <c r="B352" s="65" t="str">
        <f ca="1">INDIRECT(ADDRESS(2+QUOTIENT(ROW()-2,COUNTA('Form Responses 1'!$1:$1)-4),2,,TRUE,"Form Responses 1"))</f>
        <v>bobdaulay@gmail.com</v>
      </c>
      <c r="C352" s="65" t="str">
        <f ca="1">INDIRECT(ADDRESS(2+QUOTIENT(ROW()-2,COUNTA('Form Responses 1'!$1:$1)-4),3,,TRUE,"Form Responses 1"))</f>
        <v>Bobby Wijaya Daulay</v>
      </c>
      <c r="D352" s="81">
        <f ca="1">INDIRECT(ADDRESS(2+QUOTIENT(ROW()-2,COUNTA('Form Responses 1'!$1:$1)-4),4,,TRUE,"Form Responses 1"))</f>
        <v>45016</v>
      </c>
      <c r="E352" s="82">
        <f ca="1" t="shared" si="0"/>
        <v>5</v>
      </c>
      <c r="F352" s="65" t="str">
        <f ca="1">IF(ISBLANK(A352)," ",INDIRECT(ADDRESS(1,5+MOD(ROW()-2,COUNTA('Form Responses 1'!$1:$1)-4),,TRUE,"Form Responses 1")))</f>
        <v>Lantai 09 [ &amp; Timur]</v>
      </c>
      <c r="G352" s="65" t="str">
        <f ca="1">IF(ISBLANK(A352)," ",INDIRECT(ADDRESS(MATCH(A352,'Form Responses 1'!A:A,0),5+MOD(ROW()-2,COUNTA('Form Responses 1'!$1:$1)-4),,TRUE,"Form Responses 1")))</f>
        <v>BAIK</v>
      </c>
      <c r="H352" s="83" t="str">
        <f ca="1" t="shared" si="1"/>
        <v>Lantai 09</v>
      </c>
      <c r="I352" s="83" t="str">
        <f ca="1" t="shared" si="336"/>
        <v> &amp; Timur</v>
      </c>
      <c r="J352" s="83" t="str">
        <f ca="1" t="shared" si="2"/>
        <v>CLEANING SERVICE</v>
      </c>
      <c r="K352" s="83">
        <f ca="1" t="array" ref="K352">IFERROR(INDEX(MASTER!B:B,MATCH(G352,MASTER!A:A,0))/100," ")</f>
        <v>0.95</v>
      </c>
      <c r="L352" s="65">
        <f ca="1" t="shared" si="3"/>
        <v>13</v>
      </c>
      <c r="M352" s="65" t="str">
        <f ca="1" t="shared" si="4"/>
        <v>2023 - WEEK 13</v>
      </c>
      <c r="N352" s="65" t="str">
        <f ca="1" t="shared" si="5"/>
        <v>2023 - MONTH 03</v>
      </c>
      <c r="O352" s="83">
        <f ca="1" t="shared" ref="O352:P352" si="366">IFERROR(AVERAGEIF(M:M,M352,$K:$K)," ")</f>
        <v>0.950202702702695</v>
      </c>
      <c r="P352" s="83">
        <f ca="1" t="shared" si="366"/>
        <v>0.950202702702695</v>
      </c>
      <c r="Q352" s="65" t="str">
        <f ca="1">IF(ISBLANK(A352)," ",IF(O352&gt;MASTER!$B$3/100,"SB",IF(O352&gt;MASTER!$B$4/100,"B",IF(O352&gt;MASTER!$B$5/100,"C","K"))))</f>
        <v>SB</v>
      </c>
      <c r="R352" s="65" t="str">
        <f ca="1">IF(ISBLANK(B352)," ",IF(P352&gt;MASTER!$B$3/100,"SB",IF(P352&gt;MASTER!$B$4/100,"B",IF(P352&gt;MASTER!$B$5/100,"C","K"))))</f>
        <v>SB</v>
      </c>
    </row>
    <row r="353" customHeight="1" spans="1:18">
      <c r="A353" s="80">
        <f ca="1">INDIRECT(ADDRESS(2+QUOTIENT(ROW()-2,COUNTA('Form Responses 1'!$1:$1)-4),1,,TRUE,"Form Responses 1"))</f>
        <v>45026.444000162</v>
      </c>
      <c r="B353" s="65" t="str">
        <f ca="1">INDIRECT(ADDRESS(2+QUOTIENT(ROW()-2,COUNTA('Form Responses 1'!$1:$1)-4),2,,TRUE,"Form Responses 1"))</f>
        <v>bobdaulay@gmail.com</v>
      </c>
      <c r="C353" s="65" t="str">
        <f ca="1">INDIRECT(ADDRESS(2+QUOTIENT(ROW()-2,COUNTA('Form Responses 1'!$1:$1)-4),3,,TRUE,"Form Responses 1"))</f>
        <v>Bobby Wijaya Daulay</v>
      </c>
      <c r="D353" s="81">
        <f ca="1">INDIRECT(ADDRESS(2+QUOTIENT(ROW()-2,COUNTA('Form Responses 1'!$1:$1)-4),4,,TRUE,"Form Responses 1"))</f>
        <v>45016</v>
      </c>
      <c r="E353" s="82">
        <f ca="1" t="shared" si="0"/>
        <v>5</v>
      </c>
      <c r="F353" s="65" t="str">
        <f ca="1">IF(ISBLANK(A353)," ",INDIRECT(ADDRESS(1,5+MOD(ROW()-2,COUNTA('Form Responses 1'!$1:$1)-4),,TRUE,"Form Responses 1")))</f>
        <v>Lantai 09 [Mushola]</v>
      </c>
      <c r="G353" s="65" t="str">
        <f ca="1">IF(ISBLANK(A353)," ",INDIRECT(ADDRESS(MATCH(A353,'Form Responses 1'!A:A,0),5+MOD(ROW()-2,COUNTA('Form Responses 1'!$1:$1)-4),,TRUE,"Form Responses 1")))</f>
        <v>BAIK</v>
      </c>
      <c r="H353" s="83" t="str">
        <f ca="1" t="shared" si="1"/>
        <v>Lantai 09</v>
      </c>
      <c r="I353" s="83" t="str">
        <f ca="1" t="shared" si="336"/>
        <v>Mushola</v>
      </c>
      <c r="J353" s="83" t="str">
        <f ca="1" t="shared" si="2"/>
        <v>CLEANING SERVICE</v>
      </c>
      <c r="K353" s="83">
        <f ca="1" t="array" ref="K353">IFERROR(INDEX(MASTER!B:B,MATCH(G353,MASTER!A:A,0))/100," ")</f>
        <v>0.95</v>
      </c>
      <c r="L353" s="65">
        <f ca="1" t="shared" si="3"/>
        <v>13</v>
      </c>
      <c r="M353" s="65" t="str">
        <f ca="1" t="shared" si="4"/>
        <v>2023 - WEEK 13</v>
      </c>
      <c r="N353" s="65" t="str">
        <f ca="1" t="shared" si="5"/>
        <v>2023 - MONTH 03</v>
      </c>
      <c r="O353" s="83">
        <f ca="1" t="shared" ref="O353:P353" si="367">IFERROR(AVERAGEIF(M:M,M353,$K:$K)," ")</f>
        <v>0.950202702702695</v>
      </c>
      <c r="P353" s="83">
        <f ca="1" t="shared" si="367"/>
        <v>0.950202702702695</v>
      </c>
      <c r="Q353" s="65" t="str">
        <f ca="1">IF(ISBLANK(A353)," ",IF(O353&gt;MASTER!$B$3/100,"SB",IF(O353&gt;MASTER!$B$4/100,"B",IF(O353&gt;MASTER!$B$5/100,"C","K"))))</f>
        <v>SB</v>
      </c>
      <c r="R353" s="65" t="str">
        <f ca="1">IF(ISBLANK(B353)," ",IF(P353&gt;MASTER!$B$3/100,"SB",IF(P353&gt;MASTER!$B$4/100,"B",IF(P353&gt;MASTER!$B$5/100,"C","K"))))</f>
        <v>SB</v>
      </c>
    </row>
    <row r="354" customHeight="1" spans="1:18">
      <c r="A354" s="80">
        <f ca="1">INDIRECT(ADDRESS(2+QUOTIENT(ROW()-2,COUNTA('Form Responses 1'!$1:$1)-4),1,,TRUE,"Form Responses 1"))</f>
        <v>45026.444000162</v>
      </c>
      <c r="B354" s="65" t="str">
        <f ca="1">INDIRECT(ADDRESS(2+QUOTIENT(ROW()-2,COUNTA('Form Responses 1'!$1:$1)-4),2,,TRUE,"Form Responses 1"))</f>
        <v>bobdaulay@gmail.com</v>
      </c>
      <c r="C354" s="65" t="str">
        <f ca="1">INDIRECT(ADDRESS(2+QUOTIENT(ROW()-2,COUNTA('Form Responses 1'!$1:$1)-4),3,,TRUE,"Form Responses 1"))</f>
        <v>Bobby Wijaya Daulay</v>
      </c>
      <c r="D354" s="81">
        <f ca="1">INDIRECT(ADDRESS(2+QUOTIENT(ROW()-2,COUNTA('Form Responses 1'!$1:$1)-4),4,,TRUE,"Form Responses 1"))</f>
        <v>45016</v>
      </c>
      <c r="E354" s="82">
        <f ca="1" t="shared" si="0"/>
        <v>5</v>
      </c>
      <c r="F354" s="65" t="str">
        <f ca="1">IF(ISBLANK(A354)," ",INDIRECT(ADDRESS(1,5+MOD(ROW()-2,COUNTA('Form Responses 1'!$1:$1)-4),,TRUE,"Form Responses 1")))</f>
        <v>Lantai 09 [Pantry]</v>
      </c>
      <c r="G354" s="65" t="str">
        <f ca="1">IF(ISBLANK(A354)," ",INDIRECT(ADDRESS(MATCH(A354,'Form Responses 1'!A:A,0),5+MOD(ROW()-2,COUNTA('Form Responses 1'!$1:$1)-4),,TRUE,"Form Responses 1")))</f>
        <v>BAIK</v>
      </c>
      <c r="H354" s="83" t="str">
        <f ca="1" t="shared" si="1"/>
        <v>Lantai 09</v>
      </c>
      <c r="I354" s="83" t="str">
        <f ca="1" t="shared" si="336"/>
        <v>Pantry</v>
      </c>
      <c r="J354" s="83" t="str">
        <f ca="1" t="shared" si="2"/>
        <v>CLEANING SERVICE</v>
      </c>
      <c r="K354" s="83">
        <f ca="1" t="array" ref="K354">IFERROR(INDEX(MASTER!B:B,MATCH(G354,MASTER!A:A,0))/100," ")</f>
        <v>0.95</v>
      </c>
      <c r="L354" s="65">
        <f ca="1" t="shared" si="3"/>
        <v>13</v>
      </c>
      <c r="M354" s="65" t="str">
        <f ca="1" t="shared" si="4"/>
        <v>2023 - WEEK 13</v>
      </c>
      <c r="N354" s="65" t="str">
        <f ca="1" t="shared" si="5"/>
        <v>2023 - MONTH 03</v>
      </c>
      <c r="O354" s="83">
        <f ca="1" t="shared" ref="O354:P354" si="368">IFERROR(AVERAGEIF(M:M,M354,$K:$K)," ")</f>
        <v>0.950202702702695</v>
      </c>
      <c r="P354" s="83">
        <f ca="1" t="shared" si="368"/>
        <v>0.950202702702695</v>
      </c>
      <c r="Q354" s="65" t="str">
        <f ca="1">IF(ISBLANK(A354)," ",IF(O354&gt;MASTER!$B$3/100,"SB",IF(O354&gt;MASTER!$B$4/100,"B",IF(O354&gt;MASTER!$B$5/100,"C","K"))))</f>
        <v>SB</v>
      </c>
      <c r="R354" s="65" t="str">
        <f ca="1">IF(ISBLANK(B354)," ",IF(P354&gt;MASTER!$B$3/100,"SB",IF(P354&gt;MASTER!$B$4/100,"B",IF(P354&gt;MASTER!$B$5/100,"C","K"))))</f>
        <v>SB</v>
      </c>
    </row>
    <row r="355" customHeight="1" spans="1:18">
      <c r="A355" s="80">
        <f ca="1">INDIRECT(ADDRESS(2+QUOTIENT(ROW()-2,COUNTA('Form Responses 1'!$1:$1)-4),1,,TRUE,"Form Responses 1"))</f>
        <v>45026.444000162</v>
      </c>
      <c r="B355" s="65" t="str">
        <f ca="1">INDIRECT(ADDRESS(2+QUOTIENT(ROW()-2,COUNTA('Form Responses 1'!$1:$1)-4),2,,TRUE,"Form Responses 1"))</f>
        <v>bobdaulay@gmail.com</v>
      </c>
      <c r="C355" s="65" t="str">
        <f ca="1">INDIRECT(ADDRESS(2+QUOTIENT(ROW()-2,COUNTA('Form Responses 1'!$1:$1)-4),3,,TRUE,"Form Responses 1"))</f>
        <v>Bobby Wijaya Daulay</v>
      </c>
      <c r="D355" s="81">
        <f ca="1">INDIRECT(ADDRESS(2+QUOTIENT(ROW()-2,COUNTA('Form Responses 1'!$1:$1)-4),4,,TRUE,"Form Responses 1"))</f>
        <v>45016</v>
      </c>
      <c r="E355" s="82">
        <f ca="1" t="shared" si="0"/>
        <v>5</v>
      </c>
      <c r="F355" s="65" t="str">
        <f ca="1">IF(ISBLANK(A355)," ",INDIRECT(ADDRESS(1,5+MOD(ROW()-2,COUNTA('Form Responses 1'!$1:$1)-4),,TRUE,"Form Responses 1")))</f>
        <v>Lantai 09 [Ruang Rapat 1-2-3]</v>
      </c>
      <c r="G355" s="65" t="str">
        <f ca="1">IF(ISBLANK(A355)," ",INDIRECT(ADDRESS(MATCH(A355,'Form Responses 1'!A:A,0),5+MOD(ROW()-2,COUNTA('Form Responses 1'!$1:$1)-4),,TRUE,"Form Responses 1")))</f>
        <v>BAIK</v>
      </c>
      <c r="H355" s="83" t="str">
        <f ca="1" t="shared" si="1"/>
        <v>Lantai 09</v>
      </c>
      <c r="I355" s="83" t="str">
        <f ca="1" t="shared" si="336"/>
        <v>Ruang Rapat 1-2-3</v>
      </c>
      <c r="J355" s="83" t="str">
        <f ca="1" t="shared" si="2"/>
        <v>CLEANING SERVICE</v>
      </c>
      <c r="K355" s="83">
        <f ca="1" t="array" ref="K355">IFERROR(INDEX(MASTER!B:B,MATCH(G355,MASTER!A:A,0))/100," ")</f>
        <v>0.95</v>
      </c>
      <c r="L355" s="65">
        <f ca="1" t="shared" si="3"/>
        <v>13</v>
      </c>
      <c r="M355" s="65" t="str">
        <f ca="1" t="shared" si="4"/>
        <v>2023 - WEEK 13</v>
      </c>
      <c r="N355" s="65" t="str">
        <f ca="1" t="shared" si="5"/>
        <v>2023 - MONTH 03</v>
      </c>
      <c r="O355" s="83">
        <f ca="1" t="shared" ref="O355:P355" si="369">IFERROR(AVERAGEIF(M:M,M355,$K:$K)," ")</f>
        <v>0.950202702702695</v>
      </c>
      <c r="P355" s="83">
        <f ca="1" t="shared" si="369"/>
        <v>0.950202702702695</v>
      </c>
      <c r="Q355" s="65" t="str">
        <f ca="1">IF(ISBLANK(A355)," ",IF(O355&gt;MASTER!$B$3/100,"SB",IF(O355&gt;MASTER!$B$4/100,"B",IF(O355&gt;MASTER!$B$5/100,"C","K"))))</f>
        <v>SB</v>
      </c>
      <c r="R355" s="65" t="str">
        <f ca="1">IF(ISBLANK(B355)," ",IF(P355&gt;MASTER!$B$3/100,"SB",IF(P355&gt;MASTER!$B$4/100,"B",IF(P355&gt;MASTER!$B$5/100,"C","K"))))</f>
        <v>SB</v>
      </c>
    </row>
    <row r="356" customHeight="1" spans="1:18">
      <c r="A356" s="80">
        <f ca="1">INDIRECT(ADDRESS(2+QUOTIENT(ROW()-2,COUNTA('Form Responses 1'!$1:$1)-4),1,,TRUE,"Form Responses 1"))</f>
        <v>45026.444000162</v>
      </c>
      <c r="B356" s="65" t="str">
        <f ca="1">INDIRECT(ADDRESS(2+QUOTIENT(ROW()-2,COUNTA('Form Responses 1'!$1:$1)-4),2,,TRUE,"Form Responses 1"))</f>
        <v>bobdaulay@gmail.com</v>
      </c>
      <c r="C356" s="65" t="str">
        <f ca="1">INDIRECT(ADDRESS(2+QUOTIENT(ROW()-2,COUNTA('Form Responses 1'!$1:$1)-4),3,,TRUE,"Form Responses 1"))</f>
        <v>Bobby Wijaya Daulay</v>
      </c>
      <c r="D356" s="81">
        <f ca="1">INDIRECT(ADDRESS(2+QUOTIENT(ROW()-2,COUNTA('Form Responses 1'!$1:$1)-4),4,,TRUE,"Form Responses 1"))</f>
        <v>45016</v>
      </c>
      <c r="E356" s="82">
        <f ca="1" t="shared" si="0"/>
        <v>5</v>
      </c>
      <c r="F356" s="65" t="str">
        <f ca="1">IF(ISBLANK(A356)," ",INDIRECT(ADDRESS(1,5+MOD(ROW()-2,COUNTA('Form Responses 1'!$1:$1)-4),,TRUE,"Form Responses 1")))</f>
        <v>Lantai 09 [Ruang Kerja]</v>
      </c>
      <c r="G356" s="65" t="str">
        <f ca="1">IF(ISBLANK(A356)," ",INDIRECT(ADDRESS(MATCH(A356,'Form Responses 1'!A:A,0),5+MOD(ROW()-2,COUNTA('Form Responses 1'!$1:$1)-4),,TRUE,"Form Responses 1")))</f>
        <v>BAIK</v>
      </c>
      <c r="H356" s="83" t="str">
        <f ca="1" t="shared" si="1"/>
        <v>Lantai 09</v>
      </c>
      <c r="I356" s="83" t="str">
        <f ca="1" t="shared" si="336"/>
        <v>Ruang Kerja</v>
      </c>
      <c r="J356" s="83" t="str">
        <f ca="1" t="shared" si="2"/>
        <v>CLEANING SERVICE</v>
      </c>
      <c r="K356" s="83">
        <f ca="1" t="array" ref="K356">IFERROR(INDEX(MASTER!B:B,MATCH(G356,MASTER!A:A,0))/100," ")</f>
        <v>0.95</v>
      </c>
      <c r="L356" s="65">
        <f ca="1" t="shared" si="3"/>
        <v>13</v>
      </c>
      <c r="M356" s="65" t="str">
        <f ca="1" t="shared" si="4"/>
        <v>2023 - WEEK 13</v>
      </c>
      <c r="N356" s="65" t="str">
        <f ca="1" t="shared" si="5"/>
        <v>2023 - MONTH 03</v>
      </c>
      <c r="O356" s="83">
        <f ca="1" t="shared" ref="O356:P356" si="370">IFERROR(AVERAGEIF(M:M,M356,$K:$K)," ")</f>
        <v>0.950202702702695</v>
      </c>
      <c r="P356" s="83">
        <f ca="1" t="shared" si="370"/>
        <v>0.950202702702695</v>
      </c>
      <c r="Q356" s="65" t="str">
        <f ca="1">IF(ISBLANK(A356)," ",IF(O356&gt;MASTER!$B$3/100,"SB",IF(O356&gt;MASTER!$B$4/100,"B",IF(O356&gt;MASTER!$B$5/100,"C","K"))))</f>
        <v>SB</v>
      </c>
      <c r="R356" s="65" t="str">
        <f ca="1">IF(ISBLANK(B356)," ",IF(P356&gt;MASTER!$B$3/100,"SB",IF(P356&gt;MASTER!$B$4/100,"B",IF(P356&gt;MASTER!$B$5/100,"C","K"))))</f>
        <v>SB</v>
      </c>
    </row>
    <row r="357" customHeight="1" spans="1:18">
      <c r="A357" s="80">
        <f ca="1">INDIRECT(ADDRESS(2+QUOTIENT(ROW()-2,COUNTA('Form Responses 1'!$1:$1)-4),1,,TRUE,"Form Responses 1"))</f>
        <v>45026.444000162</v>
      </c>
      <c r="B357" s="65" t="str">
        <f ca="1">INDIRECT(ADDRESS(2+QUOTIENT(ROW()-2,COUNTA('Form Responses 1'!$1:$1)-4),2,,TRUE,"Form Responses 1"))</f>
        <v>bobdaulay@gmail.com</v>
      </c>
      <c r="C357" s="65" t="str">
        <f ca="1">INDIRECT(ADDRESS(2+QUOTIENT(ROW()-2,COUNTA('Form Responses 1'!$1:$1)-4),3,,TRUE,"Form Responses 1"))</f>
        <v>Bobby Wijaya Daulay</v>
      </c>
      <c r="D357" s="81">
        <f ca="1">INDIRECT(ADDRESS(2+QUOTIENT(ROW()-2,COUNTA('Form Responses 1'!$1:$1)-4),4,,TRUE,"Form Responses 1"))</f>
        <v>45016</v>
      </c>
      <c r="E357" s="82">
        <f ca="1" t="shared" si="0"/>
        <v>5</v>
      </c>
      <c r="F357" s="65" t="str">
        <f ca="1">IF(ISBLANK(A357)," ",INDIRECT(ADDRESS(1,5+MOD(ROW()-2,COUNTA('Form Responses 1'!$1:$1)-4),,TRUE,"Form Responses 1")))</f>
        <v>Lantai 09 [Koridor]</v>
      </c>
      <c r="G357" s="65" t="str">
        <f ca="1">IF(ISBLANK(A357)," ",INDIRECT(ADDRESS(MATCH(A357,'Form Responses 1'!A:A,0),5+MOD(ROW()-2,COUNTA('Form Responses 1'!$1:$1)-4),,TRUE,"Form Responses 1")))</f>
        <v>BAIK</v>
      </c>
      <c r="H357" s="83" t="str">
        <f ca="1" t="shared" si="1"/>
        <v>Lantai 09</v>
      </c>
      <c r="I357" s="83" t="str">
        <f ca="1" t="shared" si="336"/>
        <v>Koridor</v>
      </c>
      <c r="J357" s="83" t="str">
        <f ca="1" t="shared" si="2"/>
        <v>CLEANING SERVICE</v>
      </c>
      <c r="K357" s="83">
        <f ca="1" t="array" ref="K357">IFERROR(INDEX(MASTER!B:B,MATCH(G357,MASTER!A:A,0))/100," ")</f>
        <v>0.95</v>
      </c>
      <c r="L357" s="65">
        <f ca="1" t="shared" si="3"/>
        <v>13</v>
      </c>
      <c r="M357" s="65" t="str">
        <f ca="1" t="shared" si="4"/>
        <v>2023 - WEEK 13</v>
      </c>
      <c r="N357" s="65" t="str">
        <f ca="1" t="shared" si="5"/>
        <v>2023 - MONTH 03</v>
      </c>
      <c r="O357" s="83">
        <f ca="1" t="shared" ref="O357:P357" si="371">IFERROR(AVERAGEIF(M:M,M357,$K:$K)," ")</f>
        <v>0.950202702702695</v>
      </c>
      <c r="P357" s="83">
        <f ca="1" t="shared" si="371"/>
        <v>0.950202702702695</v>
      </c>
      <c r="Q357" s="65" t="str">
        <f ca="1">IF(ISBLANK(A357)," ",IF(O357&gt;MASTER!$B$3/100,"SB",IF(O357&gt;MASTER!$B$4/100,"B",IF(O357&gt;MASTER!$B$5/100,"C","K"))))</f>
        <v>SB</v>
      </c>
      <c r="R357" s="65" t="str">
        <f ca="1">IF(ISBLANK(B357)," ",IF(P357&gt;MASTER!$B$3/100,"SB",IF(P357&gt;MASTER!$B$4/100,"B",IF(P357&gt;MASTER!$B$5/100,"C","K"))))</f>
        <v>SB</v>
      </c>
    </row>
    <row r="358" customHeight="1" spans="1:18">
      <c r="A358" s="80">
        <f ca="1">INDIRECT(ADDRESS(2+QUOTIENT(ROW()-2,COUNTA('Form Responses 1'!$1:$1)-4),1,,TRUE,"Form Responses 1"))</f>
        <v>45026.444000162</v>
      </c>
      <c r="B358" s="65" t="str">
        <f ca="1">INDIRECT(ADDRESS(2+QUOTIENT(ROW()-2,COUNTA('Form Responses 1'!$1:$1)-4),2,,TRUE,"Form Responses 1"))</f>
        <v>bobdaulay@gmail.com</v>
      </c>
      <c r="C358" s="65" t="str">
        <f ca="1">INDIRECT(ADDRESS(2+QUOTIENT(ROW()-2,COUNTA('Form Responses 1'!$1:$1)-4),3,,TRUE,"Form Responses 1"))</f>
        <v>Bobby Wijaya Daulay</v>
      </c>
      <c r="D358" s="81">
        <f ca="1">INDIRECT(ADDRESS(2+QUOTIENT(ROW()-2,COUNTA('Form Responses 1'!$1:$1)-4),4,,TRUE,"Form Responses 1"))</f>
        <v>45016</v>
      </c>
      <c r="E358" s="82">
        <f ca="1" t="shared" si="0"/>
        <v>5</v>
      </c>
      <c r="F358" s="65" t="str">
        <f ca="1">IF(ISBLANK(A358)," ",INDIRECT(ADDRESS(1,5+MOD(ROW()-2,COUNTA('Form Responses 1'!$1:$1)-4),,TRUE,"Form Responses 1")))</f>
        <v>Lantai 09 [Toilet Pria / Wanita]</v>
      </c>
      <c r="G358" s="65" t="str">
        <f ca="1">IF(ISBLANK(A358)," ",INDIRECT(ADDRESS(MATCH(A358,'Form Responses 1'!A:A,0),5+MOD(ROW()-2,COUNTA('Form Responses 1'!$1:$1)-4),,TRUE,"Form Responses 1")))</f>
        <v>BAIK</v>
      </c>
      <c r="H358" s="83" t="str">
        <f ca="1" t="shared" si="1"/>
        <v>Lantai 09</v>
      </c>
      <c r="I358" s="83" t="str">
        <f ca="1" t="shared" si="336"/>
        <v>Toilet Pria / Wanita</v>
      </c>
      <c r="J358" s="83" t="str">
        <f ca="1" t="shared" si="2"/>
        <v>CLEANING SERVICE</v>
      </c>
      <c r="K358" s="83">
        <f ca="1" t="array" ref="K358">IFERROR(INDEX(MASTER!B:B,MATCH(G358,MASTER!A:A,0))/100," ")</f>
        <v>0.95</v>
      </c>
      <c r="L358" s="65">
        <f ca="1" t="shared" si="3"/>
        <v>13</v>
      </c>
      <c r="M358" s="65" t="str">
        <f ca="1" t="shared" si="4"/>
        <v>2023 - WEEK 13</v>
      </c>
      <c r="N358" s="65" t="str">
        <f ca="1" t="shared" si="5"/>
        <v>2023 - MONTH 03</v>
      </c>
      <c r="O358" s="83">
        <f ca="1" t="shared" ref="O358:P358" si="372">IFERROR(AVERAGEIF(M:M,M358,$K:$K)," ")</f>
        <v>0.950202702702695</v>
      </c>
      <c r="P358" s="83">
        <f ca="1" t="shared" si="372"/>
        <v>0.950202702702695</v>
      </c>
      <c r="Q358" s="65" t="str">
        <f ca="1">IF(ISBLANK(A358)," ",IF(O358&gt;MASTER!$B$3/100,"SB",IF(O358&gt;MASTER!$B$4/100,"B",IF(O358&gt;MASTER!$B$5/100,"C","K"))))</f>
        <v>SB</v>
      </c>
      <c r="R358" s="65" t="str">
        <f ca="1">IF(ISBLANK(B358)," ",IF(P358&gt;MASTER!$B$3/100,"SB",IF(P358&gt;MASTER!$B$4/100,"B",IF(P358&gt;MASTER!$B$5/100,"C","K"))))</f>
        <v>SB</v>
      </c>
    </row>
    <row r="359" customHeight="1" spans="1:18">
      <c r="A359" s="80">
        <f ca="1">INDIRECT(ADDRESS(2+QUOTIENT(ROW()-2,COUNTA('Form Responses 1'!$1:$1)-4),1,,TRUE,"Form Responses 1"))</f>
        <v>45026.444000162</v>
      </c>
      <c r="B359" s="65" t="str">
        <f ca="1">INDIRECT(ADDRESS(2+QUOTIENT(ROW()-2,COUNTA('Form Responses 1'!$1:$1)-4),2,,TRUE,"Form Responses 1"))</f>
        <v>bobdaulay@gmail.com</v>
      </c>
      <c r="C359" s="65" t="str">
        <f ca="1">INDIRECT(ADDRESS(2+QUOTIENT(ROW()-2,COUNTA('Form Responses 1'!$1:$1)-4),3,,TRUE,"Form Responses 1"))</f>
        <v>Bobby Wijaya Daulay</v>
      </c>
      <c r="D359" s="81">
        <f ca="1">INDIRECT(ADDRESS(2+QUOTIENT(ROW()-2,COUNTA('Form Responses 1'!$1:$1)-4),4,,TRUE,"Form Responses 1"))</f>
        <v>45016</v>
      </c>
      <c r="E359" s="82">
        <f ca="1" t="shared" si="0"/>
        <v>5</v>
      </c>
      <c r="F359" s="65" t="str">
        <f ca="1">IF(ISBLANK(A359)," ",INDIRECT(ADDRESS(1,5+MOD(ROW()-2,COUNTA('Form Responses 1'!$1:$1)-4),,TRUE,"Form Responses 1")))</f>
        <v>Lantai 08 [Tangga Exit Barat]</v>
      </c>
      <c r="G359" s="65" t="str">
        <f ca="1">IF(ISBLANK(A359)," ",INDIRECT(ADDRESS(MATCH(A359,'Form Responses 1'!A:A,0),5+MOD(ROW()-2,COUNTA('Form Responses 1'!$1:$1)-4),,TRUE,"Form Responses 1")))</f>
        <v>BAIK</v>
      </c>
      <c r="H359" s="83" t="str">
        <f ca="1" t="shared" si="1"/>
        <v>Lantai 08</v>
      </c>
      <c r="I359" s="83" t="str">
        <f ca="1" t="shared" si="336"/>
        <v>Tangga Exit Barat</v>
      </c>
      <c r="J359" s="83" t="str">
        <f ca="1" t="shared" si="2"/>
        <v>CLEANING SERVICE</v>
      </c>
      <c r="K359" s="83">
        <f ca="1" t="array" ref="K359">IFERROR(INDEX(MASTER!B:B,MATCH(G359,MASTER!A:A,0))/100," ")</f>
        <v>0.95</v>
      </c>
      <c r="L359" s="65">
        <f ca="1" t="shared" si="3"/>
        <v>13</v>
      </c>
      <c r="M359" s="65" t="str">
        <f ca="1" t="shared" si="4"/>
        <v>2023 - WEEK 13</v>
      </c>
      <c r="N359" s="65" t="str">
        <f ca="1" t="shared" si="5"/>
        <v>2023 - MONTH 03</v>
      </c>
      <c r="O359" s="83">
        <f ca="1" t="shared" ref="O359:P359" si="373">IFERROR(AVERAGEIF(M:M,M359,$K:$K)," ")</f>
        <v>0.950202702702695</v>
      </c>
      <c r="P359" s="83">
        <f ca="1" t="shared" si="373"/>
        <v>0.950202702702695</v>
      </c>
      <c r="Q359" s="65" t="str">
        <f ca="1">IF(ISBLANK(A359)," ",IF(O359&gt;MASTER!$B$3/100,"SB",IF(O359&gt;MASTER!$B$4/100,"B",IF(O359&gt;MASTER!$B$5/100,"C","K"))))</f>
        <v>SB</v>
      </c>
      <c r="R359" s="65" t="str">
        <f ca="1">IF(ISBLANK(B359)," ",IF(P359&gt;MASTER!$B$3/100,"SB",IF(P359&gt;MASTER!$B$4/100,"B",IF(P359&gt;MASTER!$B$5/100,"C","K"))))</f>
        <v>SB</v>
      </c>
    </row>
    <row r="360" customHeight="1" spans="1:18">
      <c r="A360" s="80">
        <f ca="1">INDIRECT(ADDRESS(2+QUOTIENT(ROW()-2,COUNTA('Form Responses 1'!$1:$1)-4),1,,TRUE,"Form Responses 1"))</f>
        <v>45026.444000162</v>
      </c>
      <c r="B360" s="65" t="str">
        <f ca="1">INDIRECT(ADDRESS(2+QUOTIENT(ROW()-2,COUNTA('Form Responses 1'!$1:$1)-4),2,,TRUE,"Form Responses 1"))</f>
        <v>bobdaulay@gmail.com</v>
      </c>
      <c r="C360" s="65" t="str">
        <f ca="1">INDIRECT(ADDRESS(2+QUOTIENT(ROW()-2,COUNTA('Form Responses 1'!$1:$1)-4),3,,TRUE,"Form Responses 1"))</f>
        <v>Bobby Wijaya Daulay</v>
      </c>
      <c r="D360" s="81">
        <f ca="1">INDIRECT(ADDRESS(2+QUOTIENT(ROW()-2,COUNTA('Form Responses 1'!$1:$1)-4),4,,TRUE,"Form Responses 1"))</f>
        <v>45016</v>
      </c>
      <c r="E360" s="82">
        <f ca="1" t="shared" si="0"/>
        <v>5</v>
      </c>
      <c r="F360" s="65" t="str">
        <f ca="1">IF(ISBLANK(A360)," ",INDIRECT(ADDRESS(1,5+MOD(ROW()-2,COUNTA('Form Responses 1'!$1:$1)-4),,TRUE,"Form Responses 1")))</f>
        <v>Lantai 08 [ &amp; Timur]</v>
      </c>
      <c r="G360" s="65" t="str">
        <f ca="1">IF(ISBLANK(A360)," ",INDIRECT(ADDRESS(MATCH(A360,'Form Responses 1'!A:A,0),5+MOD(ROW()-2,COUNTA('Form Responses 1'!$1:$1)-4),,TRUE,"Form Responses 1")))</f>
        <v>BAIK</v>
      </c>
      <c r="H360" s="83" t="str">
        <f ca="1" t="shared" si="1"/>
        <v>Lantai 08</v>
      </c>
      <c r="I360" s="83" t="str">
        <f ca="1" t="shared" si="336"/>
        <v> &amp; Timur</v>
      </c>
      <c r="J360" s="83" t="str">
        <f ca="1" t="shared" si="2"/>
        <v>CLEANING SERVICE</v>
      </c>
      <c r="K360" s="83">
        <f ca="1" t="array" ref="K360">IFERROR(INDEX(MASTER!B:B,MATCH(G360,MASTER!A:A,0))/100," ")</f>
        <v>0.95</v>
      </c>
      <c r="L360" s="65">
        <f ca="1" t="shared" si="3"/>
        <v>13</v>
      </c>
      <c r="M360" s="65" t="str">
        <f ca="1" t="shared" si="4"/>
        <v>2023 - WEEK 13</v>
      </c>
      <c r="N360" s="65" t="str">
        <f ca="1" t="shared" si="5"/>
        <v>2023 - MONTH 03</v>
      </c>
      <c r="O360" s="83">
        <f ca="1" t="shared" ref="O360:P360" si="374">IFERROR(AVERAGEIF(M:M,M360,$K:$K)," ")</f>
        <v>0.950202702702695</v>
      </c>
      <c r="P360" s="83">
        <f ca="1" t="shared" si="374"/>
        <v>0.950202702702695</v>
      </c>
      <c r="Q360" s="65" t="str">
        <f ca="1">IF(ISBLANK(A360)," ",IF(O360&gt;MASTER!$B$3/100,"SB",IF(O360&gt;MASTER!$B$4/100,"B",IF(O360&gt;MASTER!$B$5/100,"C","K"))))</f>
        <v>SB</v>
      </c>
      <c r="R360" s="65" t="str">
        <f ca="1">IF(ISBLANK(B360)," ",IF(P360&gt;MASTER!$B$3/100,"SB",IF(P360&gt;MASTER!$B$4/100,"B",IF(P360&gt;MASTER!$B$5/100,"C","K"))))</f>
        <v>SB</v>
      </c>
    </row>
    <row r="361" customHeight="1" spans="1:18">
      <c r="A361" s="80">
        <f ca="1">INDIRECT(ADDRESS(2+QUOTIENT(ROW()-2,COUNTA('Form Responses 1'!$1:$1)-4),1,,TRUE,"Form Responses 1"))</f>
        <v>45026.444000162</v>
      </c>
      <c r="B361" s="65" t="str">
        <f ca="1">INDIRECT(ADDRESS(2+QUOTIENT(ROW()-2,COUNTA('Form Responses 1'!$1:$1)-4),2,,TRUE,"Form Responses 1"))</f>
        <v>bobdaulay@gmail.com</v>
      </c>
      <c r="C361" s="65" t="str">
        <f ca="1">INDIRECT(ADDRESS(2+QUOTIENT(ROW()-2,COUNTA('Form Responses 1'!$1:$1)-4),3,,TRUE,"Form Responses 1"))</f>
        <v>Bobby Wijaya Daulay</v>
      </c>
      <c r="D361" s="81">
        <f ca="1">INDIRECT(ADDRESS(2+QUOTIENT(ROW()-2,COUNTA('Form Responses 1'!$1:$1)-4),4,,TRUE,"Form Responses 1"))</f>
        <v>45016</v>
      </c>
      <c r="E361" s="82">
        <f ca="1" t="shared" si="0"/>
        <v>5</v>
      </c>
      <c r="F361" s="65" t="str">
        <f ca="1">IF(ISBLANK(A361)," ",INDIRECT(ADDRESS(1,5+MOD(ROW()-2,COUNTA('Form Responses 1'!$1:$1)-4),,TRUE,"Form Responses 1")))</f>
        <v>Lantai 08 [Mushola]</v>
      </c>
      <c r="G361" s="65" t="str">
        <f ca="1">IF(ISBLANK(A361)," ",INDIRECT(ADDRESS(MATCH(A361,'Form Responses 1'!A:A,0),5+MOD(ROW()-2,COUNTA('Form Responses 1'!$1:$1)-4),,TRUE,"Form Responses 1")))</f>
        <v>BAIK</v>
      </c>
      <c r="H361" s="83" t="str">
        <f ca="1" t="shared" si="1"/>
        <v>Lantai 08</v>
      </c>
      <c r="I361" s="83" t="str">
        <f ca="1" t="shared" si="336"/>
        <v>Mushola</v>
      </c>
      <c r="J361" s="83" t="str">
        <f ca="1" t="shared" si="2"/>
        <v>CLEANING SERVICE</v>
      </c>
      <c r="K361" s="83">
        <f ca="1" t="array" ref="K361">IFERROR(INDEX(MASTER!B:B,MATCH(G361,MASTER!A:A,0))/100," ")</f>
        <v>0.95</v>
      </c>
      <c r="L361" s="65">
        <f ca="1" t="shared" si="3"/>
        <v>13</v>
      </c>
      <c r="M361" s="65" t="str">
        <f ca="1" t="shared" si="4"/>
        <v>2023 - WEEK 13</v>
      </c>
      <c r="N361" s="65" t="str">
        <f ca="1" t="shared" si="5"/>
        <v>2023 - MONTH 03</v>
      </c>
      <c r="O361" s="83">
        <f ca="1" t="shared" ref="O361:P361" si="375">IFERROR(AVERAGEIF(M:M,M361,$K:$K)," ")</f>
        <v>0.950202702702695</v>
      </c>
      <c r="P361" s="83">
        <f ca="1" t="shared" si="375"/>
        <v>0.950202702702695</v>
      </c>
      <c r="Q361" s="65" t="str">
        <f ca="1">IF(ISBLANK(A361)," ",IF(O361&gt;MASTER!$B$3/100,"SB",IF(O361&gt;MASTER!$B$4/100,"B",IF(O361&gt;MASTER!$B$5/100,"C","K"))))</f>
        <v>SB</v>
      </c>
      <c r="R361" s="65" t="str">
        <f ca="1">IF(ISBLANK(B361)," ",IF(P361&gt;MASTER!$B$3/100,"SB",IF(P361&gt;MASTER!$B$4/100,"B",IF(P361&gt;MASTER!$B$5/100,"C","K"))))</f>
        <v>SB</v>
      </c>
    </row>
    <row r="362" customHeight="1" spans="1:18">
      <c r="A362" s="80">
        <f ca="1">INDIRECT(ADDRESS(2+QUOTIENT(ROW()-2,COUNTA('Form Responses 1'!$1:$1)-4),1,,TRUE,"Form Responses 1"))</f>
        <v>45026.444000162</v>
      </c>
      <c r="B362" s="65" t="str">
        <f ca="1">INDIRECT(ADDRESS(2+QUOTIENT(ROW()-2,COUNTA('Form Responses 1'!$1:$1)-4),2,,TRUE,"Form Responses 1"))</f>
        <v>bobdaulay@gmail.com</v>
      </c>
      <c r="C362" s="65" t="str">
        <f ca="1">INDIRECT(ADDRESS(2+QUOTIENT(ROW()-2,COUNTA('Form Responses 1'!$1:$1)-4),3,,TRUE,"Form Responses 1"))</f>
        <v>Bobby Wijaya Daulay</v>
      </c>
      <c r="D362" s="81">
        <f ca="1">INDIRECT(ADDRESS(2+QUOTIENT(ROW()-2,COUNTA('Form Responses 1'!$1:$1)-4),4,,TRUE,"Form Responses 1"))</f>
        <v>45016</v>
      </c>
      <c r="E362" s="82">
        <f ca="1" t="shared" si="0"/>
        <v>5</v>
      </c>
      <c r="F362" s="65" t="str">
        <f ca="1">IF(ISBLANK(A362)," ",INDIRECT(ADDRESS(1,5+MOD(ROW()-2,COUNTA('Form Responses 1'!$1:$1)-4),,TRUE,"Form Responses 1")))</f>
        <v>Lantai 08 [Pantry]</v>
      </c>
      <c r="G362" s="65" t="str">
        <f ca="1">IF(ISBLANK(A362)," ",INDIRECT(ADDRESS(MATCH(A362,'Form Responses 1'!A:A,0),5+MOD(ROW()-2,COUNTA('Form Responses 1'!$1:$1)-4),,TRUE,"Form Responses 1")))</f>
        <v>BAIK</v>
      </c>
      <c r="H362" s="83" t="str">
        <f ca="1" t="shared" si="1"/>
        <v>Lantai 08</v>
      </c>
      <c r="I362" s="83" t="str">
        <f ca="1" t="shared" si="336"/>
        <v>Pantry</v>
      </c>
      <c r="J362" s="83" t="str">
        <f ca="1" t="shared" si="2"/>
        <v>CLEANING SERVICE</v>
      </c>
      <c r="K362" s="83">
        <f ca="1" t="array" ref="K362">IFERROR(INDEX(MASTER!B:B,MATCH(G362,MASTER!A:A,0))/100," ")</f>
        <v>0.95</v>
      </c>
      <c r="L362" s="65">
        <f ca="1" t="shared" si="3"/>
        <v>13</v>
      </c>
      <c r="M362" s="65" t="str">
        <f ca="1" t="shared" si="4"/>
        <v>2023 - WEEK 13</v>
      </c>
      <c r="N362" s="65" t="str">
        <f ca="1" t="shared" si="5"/>
        <v>2023 - MONTH 03</v>
      </c>
      <c r="O362" s="83">
        <f ca="1" t="shared" ref="O362:P362" si="376">IFERROR(AVERAGEIF(M:M,M362,$K:$K)," ")</f>
        <v>0.950202702702695</v>
      </c>
      <c r="P362" s="83">
        <f ca="1" t="shared" si="376"/>
        <v>0.950202702702695</v>
      </c>
      <c r="Q362" s="65" t="str">
        <f ca="1">IF(ISBLANK(A362)," ",IF(O362&gt;MASTER!$B$3/100,"SB",IF(O362&gt;MASTER!$B$4/100,"B",IF(O362&gt;MASTER!$B$5/100,"C","K"))))</f>
        <v>SB</v>
      </c>
      <c r="R362" s="65" t="str">
        <f ca="1">IF(ISBLANK(B362)," ",IF(P362&gt;MASTER!$B$3/100,"SB",IF(P362&gt;MASTER!$B$4/100,"B",IF(P362&gt;MASTER!$B$5/100,"C","K"))))</f>
        <v>SB</v>
      </c>
    </row>
    <row r="363" customHeight="1" spans="1:18">
      <c r="A363" s="80">
        <f ca="1">INDIRECT(ADDRESS(2+QUOTIENT(ROW()-2,COUNTA('Form Responses 1'!$1:$1)-4),1,,TRUE,"Form Responses 1"))</f>
        <v>45026.444000162</v>
      </c>
      <c r="B363" s="65" t="str">
        <f ca="1">INDIRECT(ADDRESS(2+QUOTIENT(ROW()-2,COUNTA('Form Responses 1'!$1:$1)-4),2,,TRUE,"Form Responses 1"))</f>
        <v>bobdaulay@gmail.com</v>
      </c>
      <c r="C363" s="65" t="str">
        <f ca="1">INDIRECT(ADDRESS(2+QUOTIENT(ROW()-2,COUNTA('Form Responses 1'!$1:$1)-4),3,,TRUE,"Form Responses 1"))</f>
        <v>Bobby Wijaya Daulay</v>
      </c>
      <c r="D363" s="81">
        <f ca="1">INDIRECT(ADDRESS(2+QUOTIENT(ROW()-2,COUNTA('Form Responses 1'!$1:$1)-4),4,,TRUE,"Form Responses 1"))</f>
        <v>45016</v>
      </c>
      <c r="E363" s="82">
        <f ca="1" t="shared" si="0"/>
        <v>5</v>
      </c>
      <c r="F363" s="65" t="str">
        <f ca="1">IF(ISBLANK(A363)," ",INDIRECT(ADDRESS(1,5+MOD(ROW()-2,COUNTA('Form Responses 1'!$1:$1)-4),,TRUE,"Form Responses 1")))</f>
        <v>Lantai 08 [Ruang Rapat 1-2-3]</v>
      </c>
      <c r="G363" s="65" t="str">
        <f ca="1">IF(ISBLANK(A363)," ",INDIRECT(ADDRESS(MATCH(A363,'Form Responses 1'!A:A,0),5+MOD(ROW()-2,COUNTA('Form Responses 1'!$1:$1)-4),,TRUE,"Form Responses 1")))</f>
        <v>BAIK</v>
      </c>
      <c r="H363" s="83" t="str">
        <f ca="1" t="shared" si="1"/>
        <v>Lantai 08</v>
      </c>
      <c r="I363" s="83" t="str">
        <f ca="1" t="shared" si="336"/>
        <v>Ruang Rapat 1-2-3</v>
      </c>
      <c r="J363" s="83" t="str">
        <f ca="1" t="shared" si="2"/>
        <v>CLEANING SERVICE</v>
      </c>
      <c r="K363" s="83">
        <f ca="1" t="array" ref="K363">IFERROR(INDEX(MASTER!B:B,MATCH(G363,MASTER!A:A,0))/100," ")</f>
        <v>0.95</v>
      </c>
      <c r="L363" s="65">
        <f ca="1" t="shared" si="3"/>
        <v>13</v>
      </c>
      <c r="M363" s="65" t="str">
        <f ca="1" t="shared" si="4"/>
        <v>2023 - WEEK 13</v>
      </c>
      <c r="N363" s="65" t="str">
        <f ca="1" t="shared" si="5"/>
        <v>2023 - MONTH 03</v>
      </c>
      <c r="O363" s="83">
        <f ca="1" t="shared" ref="O363:P363" si="377">IFERROR(AVERAGEIF(M:M,M363,$K:$K)," ")</f>
        <v>0.950202702702695</v>
      </c>
      <c r="P363" s="83">
        <f ca="1" t="shared" si="377"/>
        <v>0.950202702702695</v>
      </c>
      <c r="Q363" s="65" t="str">
        <f ca="1">IF(ISBLANK(A363)," ",IF(O363&gt;MASTER!$B$3/100,"SB",IF(O363&gt;MASTER!$B$4/100,"B",IF(O363&gt;MASTER!$B$5/100,"C","K"))))</f>
        <v>SB</v>
      </c>
      <c r="R363" s="65" t="str">
        <f ca="1">IF(ISBLANK(B363)," ",IF(P363&gt;MASTER!$B$3/100,"SB",IF(P363&gt;MASTER!$B$4/100,"B",IF(P363&gt;MASTER!$B$5/100,"C","K"))))</f>
        <v>SB</v>
      </c>
    </row>
    <row r="364" customHeight="1" spans="1:18">
      <c r="A364" s="80">
        <f ca="1">INDIRECT(ADDRESS(2+QUOTIENT(ROW()-2,COUNTA('Form Responses 1'!$1:$1)-4),1,,TRUE,"Form Responses 1"))</f>
        <v>45026.444000162</v>
      </c>
      <c r="B364" s="65" t="str">
        <f ca="1">INDIRECT(ADDRESS(2+QUOTIENT(ROW()-2,COUNTA('Form Responses 1'!$1:$1)-4),2,,TRUE,"Form Responses 1"))</f>
        <v>bobdaulay@gmail.com</v>
      </c>
      <c r="C364" s="65" t="str">
        <f ca="1">INDIRECT(ADDRESS(2+QUOTIENT(ROW()-2,COUNTA('Form Responses 1'!$1:$1)-4),3,,TRUE,"Form Responses 1"))</f>
        <v>Bobby Wijaya Daulay</v>
      </c>
      <c r="D364" s="81">
        <f ca="1">INDIRECT(ADDRESS(2+QUOTIENT(ROW()-2,COUNTA('Form Responses 1'!$1:$1)-4),4,,TRUE,"Form Responses 1"))</f>
        <v>45016</v>
      </c>
      <c r="E364" s="82">
        <f ca="1" t="shared" si="0"/>
        <v>5</v>
      </c>
      <c r="F364" s="65" t="str">
        <f ca="1">IF(ISBLANK(A364)," ",INDIRECT(ADDRESS(1,5+MOD(ROW()-2,COUNTA('Form Responses 1'!$1:$1)-4),,TRUE,"Form Responses 1")))</f>
        <v>Lantai 08 [Ruang Kerja]</v>
      </c>
      <c r="G364" s="65" t="str">
        <f ca="1">IF(ISBLANK(A364)," ",INDIRECT(ADDRESS(MATCH(A364,'Form Responses 1'!A:A,0),5+MOD(ROW()-2,COUNTA('Form Responses 1'!$1:$1)-4),,TRUE,"Form Responses 1")))</f>
        <v>BAIK</v>
      </c>
      <c r="H364" s="83" t="str">
        <f ca="1" t="shared" si="1"/>
        <v>Lantai 08</v>
      </c>
      <c r="I364" s="83" t="str">
        <f ca="1" t="shared" si="336"/>
        <v>Ruang Kerja</v>
      </c>
      <c r="J364" s="83" t="str">
        <f ca="1" t="shared" si="2"/>
        <v>CLEANING SERVICE</v>
      </c>
      <c r="K364" s="83">
        <f ca="1" t="array" ref="K364">IFERROR(INDEX(MASTER!B:B,MATCH(G364,MASTER!A:A,0))/100," ")</f>
        <v>0.95</v>
      </c>
      <c r="L364" s="65">
        <f ca="1" t="shared" si="3"/>
        <v>13</v>
      </c>
      <c r="M364" s="65" t="str">
        <f ca="1" t="shared" si="4"/>
        <v>2023 - WEEK 13</v>
      </c>
      <c r="N364" s="65" t="str">
        <f ca="1" t="shared" si="5"/>
        <v>2023 - MONTH 03</v>
      </c>
      <c r="O364" s="83">
        <f ca="1" t="shared" ref="O364:P364" si="378">IFERROR(AVERAGEIF(M:M,M364,$K:$K)," ")</f>
        <v>0.950202702702695</v>
      </c>
      <c r="P364" s="83">
        <f ca="1" t="shared" si="378"/>
        <v>0.950202702702695</v>
      </c>
      <c r="Q364" s="65" t="str">
        <f ca="1">IF(ISBLANK(A364)," ",IF(O364&gt;MASTER!$B$3/100,"SB",IF(O364&gt;MASTER!$B$4/100,"B",IF(O364&gt;MASTER!$B$5/100,"C","K"))))</f>
        <v>SB</v>
      </c>
      <c r="R364" s="65" t="str">
        <f ca="1">IF(ISBLANK(B364)," ",IF(P364&gt;MASTER!$B$3/100,"SB",IF(P364&gt;MASTER!$B$4/100,"B",IF(P364&gt;MASTER!$B$5/100,"C","K"))))</f>
        <v>SB</v>
      </c>
    </row>
    <row r="365" customHeight="1" spans="1:18">
      <c r="A365" s="80">
        <f ca="1">INDIRECT(ADDRESS(2+QUOTIENT(ROW()-2,COUNTA('Form Responses 1'!$1:$1)-4),1,,TRUE,"Form Responses 1"))</f>
        <v>45026.444000162</v>
      </c>
      <c r="B365" s="65" t="str">
        <f ca="1">INDIRECT(ADDRESS(2+QUOTIENT(ROW()-2,COUNTA('Form Responses 1'!$1:$1)-4),2,,TRUE,"Form Responses 1"))</f>
        <v>bobdaulay@gmail.com</v>
      </c>
      <c r="C365" s="65" t="str">
        <f ca="1">INDIRECT(ADDRESS(2+QUOTIENT(ROW()-2,COUNTA('Form Responses 1'!$1:$1)-4),3,,TRUE,"Form Responses 1"))</f>
        <v>Bobby Wijaya Daulay</v>
      </c>
      <c r="D365" s="81">
        <f ca="1">INDIRECT(ADDRESS(2+QUOTIENT(ROW()-2,COUNTA('Form Responses 1'!$1:$1)-4),4,,TRUE,"Form Responses 1"))</f>
        <v>45016</v>
      </c>
      <c r="E365" s="82">
        <f ca="1" t="shared" si="0"/>
        <v>5</v>
      </c>
      <c r="F365" s="65" t="str">
        <f ca="1">IF(ISBLANK(A365)," ",INDIRECT(ADDRESS(1,5+MOD(ROW()-2,COUNTA('Form Responses 1'!$1:$1)-4),,TRUE,"Form Responses 1")))</f>
        <v>Lantai 08 [Koridor]</v>
      </c>
      <c r="G365" s="65" t="str">
        <f ca="1">IF(ISBLANK(A365)," ",INDIRECT(ADDRESS(MATCH(A365,'Form Responses 1'!A:A,0),5+MOD(ROW()-2,COUNTA('Form Responses 1'!$1:$1)-4),,TRUE,"Form Responses 1")))</f>
        <v>BAIK</v>
      </c>
      <c r="H365" s="83" t="str">
        <f ca="1" t="shared" si="1"/>
        <v>Lantai 08</v>
      </c>
      <c r="I365" s="83" t="str">
        <f ca="1" t="shared" si="336"/>
        <v>Koridor</v>
      </c>
      <c r="J365" s="83" t="str">
        <f ca="1" t="shared" si="2"/>
        <v>CLEANING SERVICE</v>
      </c>
      <c r="K365" s="83">
        <f ca="1" t="array" ref="K365">IFERROR(INDEX(MASTER!B:B,MATCH(G365,MASTER!A:A,0))/100," ")</f>
        <v>0.95</v>
      </c>
      <c r="L365" s="65">
        <f ca="1" t="shared" si="3"/>
        <v>13</v>
      </c>
      <c r="M365" s="65" t="str">
        <f ca="1" t="shared" si="4"/>
        <v>2023 - WEEK 13</v>
      </c>
      <c r="N365" s="65" t="str">
        <f ca="1" t="shared" si="5"/>
        <v>2023 - MONTH 03</v>
      </c>
      <c r="O365" s="83">
        <f ca="1" t="shared" ref="O365:P365" si="379">IFERROR(AVERAGEIF(M:M,M365,$K:$K)," ")</f>
        <v>0.950202702702695</v>
      </c>
      <c r="P365" s="83">
        <f ca="1" t="shared" si="379"/>
        <v>0.950202702702695</v>
      </c>
      <c r="Q365" s="65" t="str">
        <f ca="1">IF(ISBLANK(A365)," ",IF(O365&gt;MASTER!$B$3/100,"SB",IF(O365&gt;MASTER!$B$4/100,"B",IF(O365&gt;MASTER!$B$5/100,"C","K"))))</f>
        <v>SB</v>
      </c>
      <c r="R365" s="65" t="str">
        <f ca="1">IF(ISBLANK(B365)," ",IF(P365&gt;MASTER!$B$3/100,"SB",IF(P365&gt;MASTER!$B$4/100,"B",IF(P365&gt;MASTER!$B$5/100,"C","K"))))</f>
        <v>SB</v>
      </c>
    </row>
    <row r="366" customHeight="1" spans="1:18">
      <c r="A366" s="80">
        <f ca="1">INDIRECT(ADDRESS(2+QUOTIENT(ROW()-2,COUNTA('Form Responses 1'!$1:$1)-4),1,,TRUE,"Form Responses 1"))</f>
        <v>45026.444000162</v>
      </c>
      <c r="B366" s="65" t="str">
        <f ca="1">INDIRECT(ADDRESS(2+QUOTIENT(ROW()-2,COUNTA('Form Responses 1'!$1:$1)-4),2,,TRUE,"Form Responses 1"))</f>
        <v>bobdaulay@gmail.com</v>
      </c>
      <c r="C366" s="65" t="str">
        <f ca="1">INDIRECT(ADDRESS(2+QUOTIENT(ROW()-2,COUNTA('Form Responses 1'!$1:$1)-4),3,,TRUE,"Form Responses 1"))</f>
        <v>Bobby Wijaya Daulay</v>
      </c>
      <c r="D366" s="81">
        <f ca="1">INDIRECT(ADDRESS(2+QUOTIENT(ROW()-2,COUNTA('Form Responses 1'!$1:$1)-4),4,,TRUE,"Form Responses 1"))</f>
        <v>45016</v>
      </c>
      <c r="E366" s="82">
        <f ca="1" t="shared" si="0"/>
        <v>5</v>
      </c>
      <c r="F366" s="65" t="str">
        <f ca="1">IF(ISBLANK(A366)," ",INDIRECT(ADDRESS(1,5+MOD(ROW()-2,COUNTA('Form Responses 1'!$1:$1)-4),,TRUE,"Form Responses 1")))</f>
        <v>Lantai 08 [Toilet Pria / Wanita]</v>
      </c>
      <c r="G366" s="65" t="str">
        <f ca="1">IF(ISBLANK(A366)," ",INDIRECT(ADDRESS(MATCH(A366,'Form Responses 1'!A:A,0),5+MOD(ROW()-2,COUNTA('Form Responses 1'!$1:$1)-4),,TRUE,"Form Responses 1")))</f>
        <v>BAIK</v>
      </c>
      <c r="H366" s="83" t="str">
        <f ca="1" t="shared" si="1"/>
        <v>Lantai 08</v>
      </c>
      <c r="I366" s="83" t="str">
        <f ca="1" t="shared" si="336"/>
        <v>Toilet Pria / Wanita</v>
      </c>
      <c r="J366" s="83" t="str">
        <f ca="1" t="shared" si="2"/>
        <v>CLEANING SERVICE</v>
      </c>
      <c r="K366" s="83">
        <f ca="1" t="array" ref="K366">IFERROR(INDEX(MASTER!B:B,MATCH(G366,MASTER!A:A,0))/100," ")</f>
        <v>0.95</v>
      </c>
      <c r="L366" s="65">
        <f ca="1" t="shared" si="3"/>
        <v>13</v>
      </c>
      <c r="M366" s="65" t="str">
        <f ca="1" t="shared" si="4"/>
        <v>2023 - WEEK 13</v>
      </c>
      <c r="N366" s="65" t="str">
        <f ca="1" t="shared" si="5"/>
        <v>2023 - MONTH 03</v>
      </c>
      <c r="O366" s="83">
        <f ca="1" t="shared" ref="O366:P366" si="380">IFERROR(AVERAGEIF(M:M,M366,$K:$K)," ")</f>
        <v>0.950202702702695</v>
      </c>
      <c r="P366" s="83">
        <f ca="1" t="shared" si="380"/>
        <v>0.950202702702695</v>
      </c>
      <c r="Q366" s="65" t="str">
        <f ca="1">IF(ISBLANK(A366)," ",IF(O366&gt;MASTER!$B$3/100,"SB",IF(O366&gt;MASTER!$B$4/100,"B",IF(O366&gt;MASTER!$B$5/100,"C","K"))))</f>
        <v>SB</v>
      </c>
      <c r="R366" s="65" t="str">
        <f ca="1">IF(ISBLANK(B366)," ",IF(P366&gt;MASTER!$B$3/100,"SB",IF(P366&gt;MASTER!$B$4/100,"B",IF(P366&gt;MASTER!$B$5/100,"C","K"))))</f>
        <v>SB</v>
      </c>
    </row>
    <row r="367" customHeight="1" spans="1:18">
      <c r="A367" s="80">
        <f ca="1">INDIRECT(ADDRESS(2+QUOTIENT(ROW()-2,COUNTA('Form Responses 1'!$1:$1)-4),1,,TRUE,"Form Responses 1"))</f>
        <v>45026.444000162</v>
      </c>
      <c r="B367" s="65" t="str">
        <f ca="1">INDIRECT(ADDRESS(2+QUOTIENT(ROW()-2,COUNTA('Form Responses 1'!$1:$1)-4),2,,TRUE,"Form Responses 1"))</f>
        <v>bobdaulay@gmail.com</v>
      </c>
      <c r="C367" s="65" t="str">
        <f ca="1">INDIRECT(ADDRESS(2+QUOTIENT(ROW()-2,COUNTA('Form Responses 1'!$1:$1)-4),3,,TRUE,"Form Responses 1"))</f>
        <v>Bobby Wijaya Daulay</v>
      </c>
      <c r="D367" s="81">
        <f ca="1">INDIRECT(ADDRESS(2+QUOTIENT(ROW()-2,COUNTA('Form Responses 1'!$1:$1)-4),4,,TRUE,"Form Responses 1"))</f>
        <v>45016</v>
      </c>
      <c r="E367" s="82">
        <f ca="1" t="shared" si="0"/>
        <v>5</v>
      </c>
      <c r="F367" s="65" t="str">
        <f ca="1">IF(ISBLANK(A367)," ",INDIRECT(ADDRESS(1,5+MOD(ROW()-2,COUNTA('Form Responses 1'!$1:$1)-4),,TRUE,"Form Responses 1")))</f>
        <v>Lantai 07 [Tangga Exit Barat]</v>
      </c>
      <c r="G367" s="65" t="str">
        <f ca="1">IF(ISBLANK(A367)," ",INDIRECT(ADDRESS(MATCH(A367,'Form Responses 1'!A:A,0),5+MOD(ROW()-2,COUNTA('Form Responses 1'!$1:$1)-4),,TRUE,"Form Responses 1")))</f>
        <v>BAIK</v>
      </c>
      <c r="H367" s="83" t="str">
        <f ca="1" t="shared" si="1"/>
        <v>Lantai 07</v>
      </c>
      <c r="I367" s="83" t="str">
        <f ca="1" t="shared" si="336"/>
        <v>Tangga Exit Barat</v>
      </c>
      <c r="J367" s="83" t="str">
        <f ca="1" t="shared" si="2"/>
        <v>CLEANING SERVICE</v>
      </c>
      <c r="K367" s="83">
        <f ca="1" t="array" ref="K367">IFERROR(INDEX(MASTER!B:B,MATCH(G367,MASTER!A:A,0))/100," ")</f>
        <v>0.95</v>
      </c>
      <c r="L367" s="65">
        <f ca="1" t="shared" si="3"/>
        <v>13</v>
      </c>
      <c r="M367" s="65" t="str">
        <f ca="1" t="shared" si="4"/>
        <v>2023 - WEEK 13</v>
      </c>
      <c r="N367" s="65" t="str">
        <f ca="1" t="shared" si="5"/>
        <v>2023 - MONTH 03</v>
      </c>
      <c r="O367" s="83">
        <f ca="1" t="shared" ref="O367:P367" si="381">IFERROR(AVERAGEIF(M:M,M367,$K:$K)," ")</f>
        <v>0.950202702702695</v>
      </c>
      <c r="P367" s="83">
        <f ca="1" t="shared" si="381"/>
        <v>0.950202702702695</v>
      </c>
      <c r="Q367" s="65" t="str">
        <f ca="1">IF(ISBLANK(A367)," ",IF(O367&gt;MASTER!$B$3/100,"SB",IF(O367&gt;MASTER!$B$4/100,"B",IF(O367&gt;MASTER!$B$5/100,"C","K"))))</f>
        <v>SB</v>
      </c>
      <c r="R367" s="65" t="str">
        <f ca="1">IF(ISBLANK(B367)," ",IF(P367&gt;MASTER!$B$3/100,"SB",IF(P367&gt;MASTER!$B$4/100,"B",IF(P367&gt;MASTER!$B$5/100,"C","K"))))</f>
        <v>SB</v>
      </c>
    </row>
    <row r="368" customHeight="1" spans="1:18">
      <c r="A368" s="80">
        <f ca="1">INDIRECT(ADDRESS(2+QUOTIENT(ROW()-2,COUNTA('Form Responses 1'!$1:$1)-4),1,,TRUE,"Form Responses 1"))</f>
        <v>45026.444000162</v>
      </c>
      <c r="B368" s="65" t="str">
        <f ca="1">INDIRECT(ADDRESS(2+QUOTIENT(ROW()-2,COUNTA('Form Responses 1'!$1:$1)-4),2,,TRUE,"Form Responses 1"))</f>
        <v>bobdaulay@gmail.com</v>
      </c>
      <c r="C368" s="65" t="str">
        <f ca="1">INDIRECT(ADDRESS(2+QUOTIENT(ROW()-2,COUNTA('Form Responses 1'!$1:$1)-4),3,,TRUE,"Form Responses 1"))</f>
        <v>Bobby Wijaya Daulay</v>
      </c>
      <c r="D368" s="81">
        <f ca="1">INDIRECT(ADDRESS(2+QUOTIENT(ROW()-2,COUNTA('Form Responses 1'!$1:$1)-4),4,,TRUE,"Form Responses 1"))</f>
        <v>45016</v>
      </c>
      <c r="E368" s="82">
        <f ca="1" t="shared" si="0"/>
        <v>5</v>
      </c>
      <c r="F368" s="65" t="str">
        <f ca="1">IF(ISBLANK(A368)," ",INDIRECT(ADDRESS(1,5+MOD(ROW()-2,COUNTA('Form Responses 1'!$1:$1)-4),,TRUE,"Form Responses 1")))</f>
        <v>Lantai 07 [ &amp; Timur]</v>
      </c>
      <c r="G368" s="65" t="str">
        <f ca="1">IF(ISBLANK(A368)," ",INDIRECT(ADDRESS(MATCH(A368,'Form Responses 1'!A:A,0),5+MOD(ROW()-2,COUNTA('Form Responses 1'!$1:$1)-4),,TRUE,"Form Responses 1")))</f>
        <v>BAIK</v>
      </c>
      <c r="H368" s="83" t="str">
        <f ca="1" t="shared" si="1"/>
        <v>Lantai 07</v>
      </c>
      <c r="I368" s="83" t="str">
        <f ca="1" t="shared" si="336"/>
        <v> &amp; Timur</v>
      </c>
      <c r="J368" s="83" t="str">
        <f ca="1" t="shared" si="2"/>
        <v>CLEANING SERVICE</v>
      </c>
      <c r="K368" s="83">
        <f ca="1" t="array" ref="K368">IFERROR(INDEX(MASTER!B:B,MATCH(G368,MASTER!A:A,0))/100," ")</f>
        <v>0.95</v>
      </c>
      <c r="L368" s="65">
        <f ca="1" t="shared" si="3"/>
        <v>13</v>
      </c>
      <c r="M368" s="65" t="str">
        <f ca="1" t="shared" si="4"/>
        <v>2023 - WEEK 13</v>
      </c>
      <c r="N368" s="65" t="str">
        <f ca="1" t="shared" si="5"/>
        <v>2023 - MONTH 03</v>
      </c>
      <c r="O368" s="83">
        <f ca="1" t="shared" ref="O368:P368" si="382">IFERROR(AVERAGEIF(M:M,M368,$K:$K)," ")</f>
        <v>0.950202702702695</v>
      </c>
      <c r="P368" s="83">
        <f ca="1" t="shared" si="382"/>
        <v>0.950202702702695</v>
      </c>
      <c r="Q368" s="65" t="str">
        <f ca="1">IF(ISBLANK(A368)," ",IF(O368&gt;MASTER!$B$3/100,"SB",IF(O368&gt;MASTER!$B$4/100,"B",IF(O368&gt;MASTER!$B$5/100,"C","K"))))</f>
        <v>SB</v>
      </c>
      <c r="R368" s="65" t="str">
        <f ca="1">IF(ISBLANK(B368)," ",IF(P368&gt;MASTER!$B$3/100,"SB",IF(P368&gt;MASTER!$B$4/100,"B",IF(P368&gt;MASTER!$B$5/100,"C","K"))))</f>
        <v>SB</v>
      </c>
    </row>
    <row r="369" customHeight="1" spans="1:18">
      <c r="A369" s="80">
        <f ca="1">INDIRECT(ADDRESS(2+QUOTIENT(ROW()-2,COUNTA('Form Responses 1'!$1:$1)-4),1,,TRUE,"Form Responses 1"))</f>
        <v>45026.444000162</v>
      </c>
      <c r="B369" s="65" t="str">
        <f ca="1">INDIRECT(ADDRESS(2+QUOTIENT(ROW()-2,COUNTA('Form Responses 1'!$1:$1)-4),2,,TRUE,"Form Responses 1"))</f>
        <v>bobdaulay@gmail.com</v>
      </c>
      <c r="C369" s="65" t="str">
        <f ca="1">INDIRECT(ADDRESS(2+QUOTIENT(ROW()-2,COUNTA('Form Responses 1'!$1:$1)-4),3,,TRUE,"Form Responses 1"))</f>
        <v>Bobby Wijaya Daulay</v>
      </c>
      <c r="D369" s="81">
        <f ca="1">INDIRECT(ADDRESS(2+QUOTIENT(ROW()-2,COUNTA('Form Responses 1'!$1:$1)-4),4,,TRUE,"Form Responses 1"))</f>
        <v>45016</v>
      </c>
      <c r="E369" s="82">
        <f ca="1" t="shared" si="0"/>
        <v>5</v>
      </c>
      <c r="F369" s="65" t="str">
        <f ca="1">IF(ISBLANK(A369)," ",INDIRECT(ADDRESS(1,5+MOD(ROW()-2,COUNTA('Form Responses 1'!$1:$1)-4),,TRUE,"Form Responses 1")))</f>
        <v>Lantai 07 [Mushola]</v>
      </c>
      <c r="G369" s="65" t="str">
        <f ca="1">IF(ISBLANK(A369)," ",INDIRECT(ADDRESS(MATCH(A369,'Form Responses 1'!A:A,0),5+MOD(ROW()-2,COUNTA('Form Responses 1'!$1:$1)-4),,TRUE,"Form Responses 1")))</f>
        <v>BAIK</v>
      </c>
      <c r="H369" s="83" t="str">
        <f ca="1" t="shared" si="1"/>
        <v>Lantai 07</v>
      </c>
      <c r="I369" s="83" t="str">
        <f ca="1" t="shared" si="336"/>
        <v>Mushola</v>
      </c>
      <c r="J369" s="83" t="str">
        <f ca="1" t="shared" si="2"/>
        <v>CLEANING SERVICE</v>
      </c>
      <c r="K369" s="83">
        <f ca="1" t="array" ref="K369">IFERROR(INDEX(MASTER!B:B,MATCH(G369,MASTER!A:A,0))/100," ")</f>
        <v>0.95</v>
      </c>
      <c r="L369" s="65">
        <f ca="1" t="shared" si="3"/>
        <v>13</v>
      </c>
      <c r="M369" s="65" t="str">
        <f ca="1" t="shared" si="4"/>
        <v>2023 - WEEK 13</v>
      </c>
      <c r="N369" s="65" t="str">
        <f ca="1" t="shared" si="5"/>
        <v>2023 - MONTH 03</v>
      </c>
      <c r="O369" s="83">
        <f ca="1" t="shared" ref="O369:P369" si="383">IFERROR(AVERAGEIF(M:M,M369,$K:$K)," ")</f>
        <v>0.950202702702695</v>
      </c>
      <c r="P369" s="83">
        <f ca="1" t="shared" si="383"/>
        <v>0.950202702702695</v>
      </c>
      <c r="Q369" s="65" t="str">
        <f ca="1">IF(ISBLANK(A369)," ",IF(O369&gt;MASTER!$B$3/100,"SB",IF(O369&gt;MASTER!$B$4/100,"B",IF(O369&gt;MASTER!$B$5/100,"C","K"))))</f>
        <v>SB</v>
      </c>
      <c r="R369" s="65" t="str">
        <f ca="1">IF(ISBLANK(B369)," ",IF(P369&gt;MASTER!$B$3/100,"SB",IF(P369&gt;MASTER!$B$4/100,"B",IF(P369&gt;MASTER!$B$5/100,"C","K"))))</f>
        <v>SB</v>
      </c>
    </row>
    <row r="370" customHeight="1" spans="1:18">
      <c r="A370" s="80">
        <f ca="1">INDIRECT(ADDRESS(2+QUOTIENT(ROW()-2,COUNTA('Form Responses 1'!$1:$1)-4),1,,TRUE,"Form Responses 1"))</f>
        <v>45026.444000162</v>
      </c>
      <c r="B370" s="65" t="str">
        <f ca="1">INDIRECT(ADDRESS(2+QUOTIENT(ROW()-2,COUNTA('Form Responses 1'!$1:$1)-4),2,,TRUE,"Form Responses 1"))</f>
        <v>bobdaulay@gmail.com</v>
      </c>
      <c r="C370" s="65" t="str">
        <f ca="1">INDIRECT(ADDRESS(2+QUOTIENT(ROW()-2,COUNTA('Form Responses 1'!$1:$1)-4),3,,TRUE,"Form Responses 1"))</f>
        <v>Bobby Wijaya Daulay</v>
      </c>
      <c r="D370" s="81">
        <f ca="1">INDIRECT(ADDRESS(2+QUOTIENT(ROW()-2,COUNTA('Form Responses 1'!$1:$1)-4),4,,TRUE,"Form Responses 1"))</f>
        <v>45016</v>
      </c>
      <c r="E370" s="82">
        <f ca="1" t="shared" si="0"/>
        <v>5</v>
      </c>
      <c r="F370" s="65" t="str">
        <f ca="1">IF(ISBLANK(A370)," ",INDIRECT(ADDRESS(1,5+MOD(ROW()-2,COUNTA('Form Responses 1'!$1:$1)-4),,TRUE,"Form Responses 1")))</f>
        <v>Lantai 07 [Pantry]</v>
      </c>
      <c r="G370" s="65" t="str">
        <f ca="1">IF(ISBLANK(A370)," ",INDIRECT(ADDRESS(MATCH(A370,'Form Responses 1'!A:A,0),5+MOD(ROW()-2,COUNTA('Form Responses 1'!$1:$1)-4),,TRUE,"Form Responses 1")))</f>
        <v>BAIK</v>
      </c>
      <c r="H370" s="83" t="str">
        <f ca="1" t="shared" si="1"/>
        <v>Lantai 07</v>
      </c>
      <c r="I370" s="83" t="str">
        <f ca="1" t="shared" si="336"/>
        <v>Pantry</v>
      </c>
      <c r="J370" s="83" t="str">
        <f ca="1" t="shared" si="2"/>
        <v>CLEANING SERVICE</v>
      </c>
      <c r="K370" s="83">
        <f ca="1" t="array" ref="K370">IFERROR(INDEX(MASTER!B:B,MATCH(G370,MASTER!A:A,0))/100," ")</f>
        <v>0.95</v>
      </c>
      <c r="L370" s="65">
        <f ca="1" t="shared" si="3"/>
        <v>13</v>
      </c>
      <c r="M370" s="65" t="str">
        <f ca="1" t="shared" si="4"/>
        <v>2023 - WEEK 13</v>
      </c>
      <c r="N370" s="65" t="str">
        <f ca="1" t="shared" si="5"/>
        <v>2023 - MONTH 03</v>
      </c>
      <c r="O370" s="83">
        <f ca="1" t="shared" ref="O370:P370" si="384">IFERROR(AVERAGEIF(M:M,M370,$K:$K)," ")</f>
        <v>0.950202702702695</v>
      </c>
      <c r="P370" s="83">
        <f ca="1" t="shared" si="384"/>
        <v>0.950202702702695</v>
      </c>
      <c r="Q370" s="65" t="str">
        <f ca="1">IF(ISBLANK(A370)," ",IF(O370&gt;MASTER!$B$3/100,"SB",IF(O370&gt;MASTER!$B$4/100,"B",IF(O370&gt;MASTER!$B$5/100,"C","K"))))</f>
        <v>SB</v>
      </c>
      <c r="R370" s="65" t="str">
        <f ca="1">IF(ISBLANK(B370)," ",IF(P370&gt;MASTER!$B$3/100,"SB",IF(P370&gt;MASTER!$B$4/100,"B",IF(P370&gt;MASTER!$B$5/100,"C","K"))))</f>
        <v>SB</v>
      </c>
    </row>
    <row r="371" customHeight="1" spans="1:18">
      <c r="A371" s="80">
        <f ca="1">INDIRECT(ADDRESS(2+QUOTIENT(ROW()-2,COUNTA('Form Responses 1'!$1:$1)-4),1,,TRUE,"Form Responses 1"))</f>
        <v>45026.444000162</v>
      </c>
      <c r="B371" s="65" t="str">
        <f ca="1">INDIRECT(ADDRESS(2+QUOTIENT(ROW()-2,COUNTA('Form Responses 1'!$1:$1)-4),2,,TRUE,"Form Responses 1"))</f>
        <v>bobdaulay@gmail.com</v>
      </c>
      <c r="C371" s="65" t="str">
        <f ca="1">INDIRECT(ADDRESS(2+QUOTIENT(ROW()-2,COUNTA('Form Responses 1'!$1:$1)-4),3,,TRUE,"Form Responses 1"))</f>
        <v>Bobby Wijaya Daulay</v>
      </c>
      <c r="D371" s="81">
        <f ca="1">INDIRECT(ADDRESS(2+QUOTIENT(ROW()-2,COUNTA('Form Responses 1'!$1:$1)-4),4,,TRUE,"Form Responses 1"))</f>
        <v>45016</v>
      </c>
      <c r="E371" s="82">
        <f ca="1" t="shared" si="0"/>
        <v>5</v>
      </c>
      <c r="F371" s="65" t="str">
        <f ca="1">IF(ISBLANK(A371)," ",INDIRECT(ADDRESS(1,5+MOD(ROW()-2,COUNTA('Form Responses 1'!$1:$1)-4),,TRUE,"Form Responses 1")))</f>
        <v>Lantai 07 [Ruang Rapat 1-2-3]</v>
      </c>
      <c r="G371" s="65" t="str">
        <f ca="1">IF(ISBLANK(A371)," ",INDIRECT(ADDRESS(MATCH(A371,'Form Responses 1'!A:A,0),5+MOD(ROW()-2,COUNTA('Form Responses 1'!$1:$1)-4),,TRUE,"Form Responses 1")))</f>
        <v>BAIK</v>
      </c>
      <c r="H371" s="83" t="str">
        <f ca="1" t="shared" si="1"/>
        <v>Lantai 07</v>
      </c>
      <c r="I371" s="83" t="str">
        <f ca="1" t="shared" si="336"/>
        <v>Ruang Rapat 1-2-3</v>
      </c>
      <c r="J371" s="83" t="str">
        <f ca="1" t="shared" si="2"/>
        <v>CLEANING SERVICE</v>
      </c>
      <c r="K371" s="83">
        <f ca="1" t="array" ref="K371">IFERROR(INDEX(MASTER!B:B,MATCH(G371,MASTER!A:A,0))/100," ")</f>
        <v>0.95</v>
      </c>
      <c r="L371" s="65">
        <f ca="1" t="shared" si="3"/>
        <v>13</v>
      </c>
      <c r="M371" s="65" t="str">
        <f ca="1" t="shared" si="4"/>
        <v>2023 - WEEK 13</v>
      </c>
      <c r="N371" s="65" t="str">
        <f ca="1" t="shared" si="5"/>
        <v>2023 - MONTH 03</v>
      </c>
      <c r="O371" s="83">
        <f ca="1" t="shared" ref="O371:P371" si="385">IFERROR(AVERAGEIF(M:M,M371,$K:$K)," ")</f>
        <v>0.950202702702695</v>
      </c>
      <c r="P371" s="83">
        <f ca="1" t="shared" si="385"/>
        <v>0.950202702702695</v>
      </c>
      <c r="Q371" s="65" t="str">
        <f ca="1">IF(ISBLANK(A371)," ",IF(O371&gt;MASTER!$B$3/100,"SB",IF(O371&gt;MASTER!$B$4/100,"B",IF(O371&gt;MASTER!$B$5/100,"C","K"))))</f>
        <v>SB</v>
      </c>
      <c r="R371" s="65" t="str">
        <f ca="1">IF(ISBLANK(B371)," ",IF(P371&gt;MASTER!$B$3/100,"SB",IF(P371&gt;MASTER!$B$4/100,"B",IF(P371&gt;MASTER!$B$5/100,"C","K"))))</f>
        <v>SB</v>
      </c>
    </row>
    <row r="372" customHeight="1" spans="1:18">
      <c r="A372" s="80">
        <f ca="1">INDIRECT(ADDRESS(2+QUOTIENT(ROW()-2,COUNTA('Form Responses 1'!$1:$1)-4),1,,TRUE,"Form Responses 1"))</f>
        <v>45026.444000162</v>
      </c>
      <c r="B372" s="65" t="str">
        <f ca="1">INDIRECT(ADDRESS(2+QUOTIENT(ROW()-2,COUNTA('Form Responses 1'!$1:$1)-4),2,,TRUE,"Form Responses 1"))</f>
        <v>bobdaulay@gmail.com</v>
      </c>
      <c r="C372" s="65" t="str">
        <f ca="1">INDIRECT(ADDRESS(2+QUOTIENT(ROW()-2,COUNTA('Form Responses 1'!$1:$1)-4),3,,TRUE,"Form Responses 1"))</f>
        <v>Bobby Wijaya Daulay</v>
      </c>
      <c r="D372" s="81">
        <f ca="1">INDIRECT(ADDRESS(2+QUOTIENT(ROW()-2,COUNTA('Form Responses 1'!$1:$1)-4),4,,TRUE,"Form Responses 1"))</f>
        <v>45016</v>
      </c>
      <c r="E372" s="82">
        <f ca="1" t="shared" si="0"/>
        <v>5</v>
      </c>
      <c r="F372" s="65" t="str">
        <f ca="1">IF(ISBLANK(A372)," ",INDIRECT(ADDRESS(1,5+MOD(ROW()-2,COUNTA('Form Responses 1'!$1:$1)-4),,TRUE,"Form Responses 1")))</f>
        <v>Lantai 07 [Ruang Kerja]</v>
      </c>
      <c r="G372" s="65" t="str">
        <f ca="1">IF(ISBLANK(A372)," ",INDIRECT(ADDRESS(MATCH(A372,'Form Responses 1'!A:A,0),5+MOD(ROW()-2,COUNTA('Form Responses 1'!$1:$1)-4),,TRUE,"Form Responses 1")))</f>
        <v>BAIK</v>
      </c>
      <c r="H372" s="83" t="str">
        <f ca="1" t="shared" si="1"/>
        <v>Lantai 07</v>
      </c>
      <c r="I372" s="83" t="str">
        <f ca="1" t="shared" si="336"/>
        <v>Ruang Kerja</v>
      </c>
      <c r="J372" s="83" t="str">
        <f ca="1" t="shared" si="2"/>
        <v>CLEANING SERVICE</v>
      </c>
      <c r="K372" s="83">
        <f ca="1" t="array" ref="K372">IFERROR(INDEX(MASTER!B:B,MATCH(G372,MASTER!A:A,0))/100," ")</f>
        <v>0.95</v>
      </c>
      <c r="L372" s="65">
        <f ca="1" t="shared" si="3"/>
        <v>13</v>
      </c>
      <c r="M372" s="65" t="str">
        <f ca="1" t="shared" si="4"/>
        <v>2023 - WEEK 13</v>
      </c>
      <c r="N372" s="65" t="str">
        <f ca="1" t="shared" si="5"/>
        <v>2023 - MONTH 03</v>
      </c>
      <c r="O372" s="83">
        <f ca="1" t="shared" ref="O372:P372" si="386">IFERROR(AVERAGEIF(M:M,M372,$K:$K)," ")</f>
        <v>0.950202702702695</v>
      </c>
      <c r="P372" s="83">
        <f ca="1" t="shared" si="386"/>
        <v>0.950202702702695</v>
      </c>
      <c r="Q372" s="65" t="str">
        <f ca="1">IF(ISBLANK(A372)," ",IF(O372&gt;MASTER!$B$3/100,"SB",IF(O372&gt;MASTER!$B$4/100,"B",IF(O372&gt;MASTER!$B$5/100,"C","K"))))</f>
        <v>SB</v>
      </c>
      <c r="R372" s="65" t="str">
        <f ca="1">IF(ISBLANK(B372)," ",IF(P372&gt;MASTER!$B$3/100,"SB",IF(P372&gt;MASTER!$B$4/100,"B",IF(P372&gt;MASTER!$B$5/100,"C","K"))))</f>
        <v>SB</v>
      </c>
    </row>
    <row r="373" customHeight="1" spans="1:18">
      <c r="A373" s="80">
        <f ca="1">INDIRECT(ADDRESS(2+QUOTIENT(ROW()-2,COUNTA('Form Responses 1'!$1:$1)-4),1,,TRUE,"Form Responses 1"))</f>
        <v>45026.444000162</v>
      </c>
      <c r="B373" s="65" t="str">
        <f ca="1">INDIRECT(ADDRESS(2+QUOTIENT(ROW()-2,COUNTA('Form Responses 1'!$1:$1)-4),2,,TRUE,"Form Responses 1"))</f>
        <v>bobdaulay@gmail.com</v>
      </c>
      <c r="C373" s="65" t="str">
        <f ca="1">INDIRECT(ADDRESS(2+QUOTIENT(ROW()-2,COUNTA('Form Responses 1'!$1:$1)-4),3,,TRUE,"Form Responses 1"))</f>
        <v>Bobby Wijaya Daulay</v>
      </c>
      <c r="D373" s="81">
        <f ca="1">INDIRECT(ADDRESS(2+QUOTIENT(ROW()-2,COUNTA('Form Responses 1'!$1:$1)-4),4,,TRUE,"Form Responses 1"))</f>
        <v>45016</v>
      </c>
      <c r="E373" s="82">
        <f ca="1" t="shared" si="0"/>
        <v>5</v>
      </c>
      <c r="F373" s="65" t="str">
        <f ca="1">IF(ISBLANK(A373)," ",INDIRECT(ADDRESS(1,5+MOD(ROW()-2,COUNTA('Form Responses 1'!$1:$1)-4),,TRUE,"Form Responses 1")))</f>
        <v>Lantai 07 [Koridor]</v>
      </c>
      <c r="G373" s="65" t="str">
        <f ca="1">IF(ISBLANK(A373)," ",INDIRECT(ADDRESS(MATCH(A373,'Form Responses 1'!A:A,0),5+MOD(ROW()-2,COUNTA('Form Responses 1'!$1:$1)-4),,TRUE,"Form Responses 1")))</f>
        <v>BAIK</v>
      </c>
      <c r="H373" s="83" t="str">
        <f ca="1" t="shared" si="1"/>
        <v>Lantai 07</v>
      </c>
      <c r="I373" s="83" t="str">
        <f ca="1" t="shared" si="336"/>
        <v>Koridor</v>
      </c>
      <c r="J373" s="83" t="str">
        <f ca="1" t="shared" si="2"/>
        <v>CLEANING SERVICE</v>
      </c>
      <c r="K373" s="83">
        <f ca="1" t="array" ref="K373">IFERROR(INDEX(MASTER!B:B,MATCH(G373,MASTER!A:A,0))/100," ")</f>
        <v>0.95</v>
      </c>
      <c r="L373" s="65">
        <f ca="1" t="shared" si="3"/>
        <v>13</v>
      </c>
      <c r="M373" s="65" t="str">
        <f ca="1" t="shared" si="4"/>
        <v>2023 - WEEK 13</v>
      </c>
      <c r="N373" s="65" t="str">
        <f ca="1" t="shared" si="5"/>
        <v>2023 - MONTH 03</v>
      </c>
      <c r="O373" s="83">
        <f ca="1" t="shared" ref="O373:P373" si="387">IFERROR(AVERAGEIF(M:M,M373,$K:$K)," ")</f>
        <v>0.950202702702695</v>
      </c>
      <c r="P373" s="83">
        <f ca="1" t="shared" si="387"/>
        <v>0.950202702702695</v>
      </c>
      <c r="Q373" s="65" t="str">
        <f ca="1">IF(ISBLANK(A373)," ",IF(O373&gt;MASTER!$B$3/100,"SB",IF(O373&gt;MASTER!$B$4/100,"B",IF(O373&gt;MASTER!$B$5/100,"C","K"))))</f>
        <v>SB</v>
      </c>
      <c r="R373" s="65" t="str">
        <f ca="1">IF(ISBLANK(B373)," ",IF(P373&gt;MASTER!$B$3/100,"SB",IF(P373&gt;MASTER!$B$4/100,"B",IF(P373&gt;MASTER!$B$5/100,"C","K"))))</f>
        <v>SB</v>
      </c>
    </row>
    <row r="374" customHeight="1" spans="1:18">
      <c r="A374" s="80">
        <f ca="1">INDIRECT(ADDRESS(2+QUOTIENT(ROW()-2,COUNTA('Form Responses 1'!$1:$1)-4),1,,TRUE,"Form Responses 1"))</f>
        <v>45026.444000162</v>
      </c>
      <c r="B374" s="65" t="str">
        <f ca="1">INDIRECT(ADDRESS(2+QUOTIENT(ROW()-2,COUNTA('Form Responses 1'!$1:$1)-4),2,,TRUE,"Form Responses 1"))</f>
        <v>bobdaulay@gmail.com</v>
      </c>
      <c r="C374" s="65" t="str">
        <f ca="1">INDIRECT(ADDRESS(2+QUOTIENT(ROW()-2,COUNTA('Form Responses 1'!$1:$1)-4),3,,TRUE,"Form Responses 1"))</f>
        <v>Bobby Wijaya Daulay</v>
      </c>
      <c r="D374" s="81">
        <f ca="1">INDIRECT(ADDRESS(2+QUOTIENT(ROW()-2,COUNTA('Form Responses 1'!$1:$1)-4),4,,TRUE,"Form Responses 1"))</f>
        <v>45016</v>
      </c>
      <c r="E374" s="82">
        <f ca="1" t="shared" si="0"/>
        <v>5</v>
      </c>
      <c r="F374" s="65" t="str">
        <f ca="1">IF(ISBLANK(A374)," ",INDIRECT(ADDRESS(1,5+MOD(ROW()-2,COUNTA('Form Responses 1'!$1:$1)-4),,TRUE,"Form Responses 1")))</f>
        <v>Lantai 07 [Toilet Pria / Wanita]</v>
      </c>
      <c r="G374" s="65" t="str">
        <f ca="1">IF(ISBLANK(A374)," ",INDIRECT(ADDRESS(MATCH(A374,'Form Responses 1'!A:A,0),5+MOD(ROW()-2,COUNTA('Form Responses 1'!$1:$1)-4),,TRUE,"Form Responses 1")))</f>
        <v>BAIK</v>
      </c>
      <c r="H374" s="83" t="str">
        <f ca="1" t="shared" si="1"/>
        <v>Lantai 07</v>
      </c>
      <c r="I374" s="83" t="str">
        <f ca="1" t="shared" si="336"/>
        <v>Toilet Pria / Wanita</v>
      </c>
      <c r="J374" s="83" t="str">
        <f ca="1" t="shared" si="2"/>
        <v>CLEANING SERVICE</v>
      </c>
      <c r="K374" s="83">
        <f ca="1" t="array" ref="K374">IFERROR(INDEX(MASTER!B:B,MATCH(G374,MASTER!A:A,0))/100," ")</f>
        <v>0.95</v>
      </c>
      <c r="L374" s="65">
        <f ca="1" t="shared" si="3"/>
        <v>13</v>
      </c>
      <c r="M374" s="65" t="str">
        <f ca="1" t="shared" si="4"/>
        <v>2023 - WEEK 13</v>
      </c>
      <c r="N374" s="65" t="str">
        <f ca="1" t="shared" si="5"/>
        <v>2023 - MONTH 03</v>
      </c>
      <c r="O374" s="83">
        <f ca="1" t="shared" ref="O374:P374" si="388">IFERROR(AVERAGEIF(M:M,M374,$K:$K)," ")</f>
        <v>0.950202702702695</v>
      </c>
      <c r="P374" s="83">
        <f ca="1" t="shared" si="388"/>
        <v>0.950202702702695</v>
      </c>
      <c r="Q374" s="65" t="str">
        <f ca="1">IF(ISBLANK(A374)," ",IF(O374&gt;MASTER!$B$3/100,"SB",IF(O374&gt;MASTER!$B$4/100,"B",IF(O374&gt;MASTER!$B$5/100,"C","K"))))</f>
        <v>SB</v>
      </c>
      <c r="R374" s="65" t="str">
        <f ca="1">IF(ISBLANK(B374)," ",IF(P374&gt;MASTER!$B$3/100,"SB",IF(P374&gt;MASTER!$B$4/100,"B",IF(P374&gt;MASTER!$B$5/100,"C","K"))))</f>
        <v>SB</v>
      </c>
    </row>
    <row r="375" customHeight="1" spans="1:18">
      <c r="A375" s="80">
        <f ca="1">INDIRECT(ADDRESS(2+QUOTIENT(ROW()-2,COUNTA('Form Responses 1'!$1:$1)-4),1,,TRUE,"Form Responses 1"))</f>
        <v>45026.444000162</v>
      </c>
      <c r="B375" s="65" t="str">
        <f ca="1">INDIRECT(ADDRESS(2+QUOTIENT(ROW()-2,COUNTA('Form Responses 1'!$1:$1)-4),2,,TRUE,"Form Responses 1"))</f>
        <v>bobdaulay@gmail.com</v>
      </c>
      <c r="C375" s="65" t="str">
        <f ca="1">INDIRECT(ADDRESS(2+QUOTIENT(ROW()-2,COUNTA('Form Responses 1'!$1:$1)-4),3,,TRUE,"Form Responses 1"))</f>
        <v>Bobby Wijaya Daulay</v>
      </c>
      <c r="D375" s="81">
        <f ca="1">INDIRECT(ADDRESS(2+QUOTIENT(ROW()-2,COUNTA('Form Responses 1'!$1:$1)-4),4,,TRUE,"Form Responses 1"))</f>
        <v>45016</v>
      </c>
      <c r="E375" s="82">
        <f ca="1" t="shared" si="0"/>
        <v>5</v>
      </c>
      <c r="F375" s="65" t="str">
        <f ca="1">IF(ISBLANK(A375)," ",INDIRECT(ADDRESS(1,5+MOD(ROW()-2,COUNTA('Form Responses 1'!$1:$1)-4),,TRUE,"Form Responses 1")))</f>
        <v>Lantai 06 [Tangga Exit Barat]</v>
      </c>
      <c r="G375" s="65" t="str">
        <f ca="1">IF(ISBLANK(A375)," ",INDIRECT(ADDRESS(MATCH(A375,'Form Responses 1'!A:A,0),5+MOD(ROW()-2,COUNTA('Form Responses 1'!$1:$1)-4),,TRUE,"Form Responses 1")))</f>
        <v>BAIK</v>
      </c>
      <c r="H375" s="83" t="str">
        <f ca="1" t="shared" si="1"/>
        <v>Lantai 06</v>
      </c>
      <c r="I375" s="83" t="str">
        <f ca="1" t="shared" si="336"/>
        <v>Tangga Exit Barat</v>
      </c>
      <c r="J375" s="83" t="str">
        <f ca="1" t="shared" si="2"/>
        <v>CLEANING SERVICE</v>
      </c>
      <c r="K375" s="83">
        <f ca="1" t="array" ref="K375">IFERROR(INDEX(MASTER!B:B,MATCH(G375,MASTER!A:A,0))/100," ")</f>
        <v>0.95</v>
      </c>
      <c r="L375" s="65">
        <f ca="1" t="shared" si="3"/>
        <v>13</v>
      </c>
      <c r="M375" s="65" t="str">
        <f ca="1" t="shared" si="4"/>
        <v>2023 - WEEK 13</v>
      </c>
      <c r="N375" s="65" t="str">
        <f ca="1" t="shared" si="5"/>
        <v>2023 - MONTH 03</v>
      </c>
      <c r="O375" s="83">
        <f ca="1" t="shared" ref="O375:P375" si="389">IFERROR(AVERAGEIF(M:M,M375,$K:$K)," ")</f>
        <v>0.950202702702695</v>
      </c>
      <c r="P375" s="83">
        <f ca="1" t="shared" si="389"/>
        <v>0.950202702702695</v>
      </c>
      <c r="Q375" s="65" t="str">
        <f ca="1">IF(ISBLANK(A375)," ",IF(O375&gt;MASTER!$B$3/100,"SB",IF(O375&gt;MASTER!$B$4/100,"B",IF(O375&gt;MASTER!$B$5/100,"C","K"))))</f>
        <v>SB</v>
      </c>
      <c r="R375" s="65" t="str">
        <f ca="1">IF(ISBLANK(B375)," ",IF(P375&gt;MASTER!$B$3/100,"SB",IF(P375&gt;MASTER!$B$4/100,"B",IF(P375&gt;MASTER!$B$5/100,"C","K"))))</f>
        <v>SB</v>
      </c>
    </row>
    <row r="376" customHeight="1" spans="1:18">
      <c r="A376" s="80">
        <f ca="1">INDIRECT(ADDRESS(2+QUOTIENT(ROW()-2,COUNTA('Form Responses 1'!$1:$1)-4),1,,TRUE,"Form Responses 1"))</f>
        <v>45026.444000162</v>
      </c>
      <c r="B376" s="65" t="str">
        <f ca="1">INDIRECT(ADDRESS(2+QUOTIENT(ROW()-2,COUNTA('Form Responses 1'!$1:$1)-4),2,,TRUE,"Form Responses 1"))</f>
        <v>bobdaulay@gmail.com</v>
      </c>
      <c r="C376" s="65" t="str">
        <f ca="1">INDIRECT(ADDRESS(2+QUOTIENT(ROW()-2,COUNTA('Form Responses 1'!$1:$1)-4),3,,TRUE,"Form Responses 1"))</f>
        <v>Bobby Wijaya Daulay</v>
      </c>
      <c r="D376" s="81">
        <f ca="1">INDIRECT(ADDRESS(2+QUOTIENT(ROW()-2,COUNTA('Form Responses 1'!$1:$1)-4),4,,TRUE,"Form Responses 1"))</f>
        <v>45016</v>
      </c>
      <c r="E376" s="82">
        <f ca="1" t="shared" si="0"/>
        <v>5</v>
      </c>
      <c r="F376" s="65" t="str">
        <f ca="1">IF(ISBLANK(A376)," ",INDIRECT(ADDRESS(1,5+MOD(ROW()-2,COUNTA('Form Responses 1'!$1:$1)-4),,TRUE,"Form Responses 1")))</f>
        <v>Lantai 06 [ &amp; Timur]</v>
      </c>
      <c r="G376" s="65" t="str">
        <f ca="1">IF(ISBLANK(A376)," ",INDIRECT(ADDRESS(MATCH(A376,'Form Responses 1'!A:A,0),5+MOD(ROW()-2,COUNTA('Form Responses 1'!$1:$1)-4),,TRUE,"Form Responses 1")))</f>
        <v>BAIK</v>
      </c>
      <c r="H376" s="83" t="str">
        <f ca="1" t="shared" si="1"/>
        <v>Lantai 06</v>
      </c>
      <c r="I376" s="83" t="str">
        <f ca="1" t="shared" si="336"/>
        <v> &amp; Timur</v>
      </c>
      <c r="J376" s="83" t="str">
        <f ca="1" t="shared" si="2"/>
        <v>CLEANING SERVICE</v>
      </c>
      <c r="K376" s="83">
        <f ca="1" t="array" ref="K376">IFERROR(INDEX(MASTER!B:B,MATCH(G376,MASTER!A:A,0))/100," ")</f>
        <v>0.95</v>
      </c>
      <c r="L376" s="65">
        <f ca="1" t="shared" si="3"/>
        <v>13</v>
      </c>
      <c r="M376" s="65" t="str">
        <f ca="1" t="shared" si="4"/>
        <v>2023 - WEEK 13</v>
      </c>
      <c r="N376" s="65" t="str">
        <f ca="1" t="shared" si="5"/>
        <v>2023 - MONTH 03</v>
      </c>
      <c r="O376" s="83">
        <f ca="1" t="shared" ref="O376:P376" si="390">IFERROR(AVERAGEIF(M:M,M376,$K:$K)," ")</f>
        <v>0.950202702702695</v>
      </c>
      <c r="P376" s="83">
        <f ca="1" t="shared" si="390"/>
        <v>0.950202702702695</v>
      </c>
      <c r="Q376" s="65" t="str">
        <f ca="1">IF(ISBLANK(A376)," ",IF(O376&gt;MASTER!$B$3/100,"SB",IF(O376&gt;MASTER!$B$4/100,"B",IF(O376&gt;MASTER!$B$5/100,"C","K"))))</f>
        <v>SB</v>
      </c>
      <c r="R376" s="65" t="str">
        <f ca="1">IF(ISBLANK(B376)," ",IF(P376&gt;MASTER!$B$3/100,"SB",IF(P376&gt;MASTER!$B$4/100,"B",IF(P376&gt;MASTER!$B$5/100,"C","K"))))</f>
        <v>SB</v>
      </c>
    </row>
    <row r="377" customHeight="1" spans="1:18">
      <c r="A377" s="80">
        <f ca="1">INDIRECT(ADDRESS(2+QUOTIENT(ROW()-2,COUNTA('Form Responses 1'!$1:$1)-4),1,,TRUE,"Form Responses 1"))</f>
        <v>45026.444000162</v>
      </c>
      <c r="B377" s="65" t="str">
        <f ca="1">INDIRECT(ADDRESS(2+QUOTIENT(ROW()-2,COUNTA('Form Responses 1'!$1:$1)-4),2,,TRUE,"Form Responses 1"))</f>
        <v>bobdaulay@gmail.com</v>
      </c>
      <c r="C377" s="65" t="str">
        <f ca="1">INDIRECT(ADDRESS(2+QUOTIENT(ROW()-2,COUNTA('Form Responses 1'!$1:$1)-4),3,,TRUE,"Form Responses 1"))</f>
        <v>Bobby Wijaya Daulay</v>
      </c>
      <c r="D377" s="81">
        <f ca="1">INDIRECT(ADDRESS(2+QUOTIENT(ROW()-2,COUNTA('Form Responses 1'!$1:$1)-4),4,,TRUE,"Form Responses 1"))</f>
        <v>45016</v>
      </c>
      <c r="E377" s="82">
        <f ca="1" t="shared" si="0"/>
        <v>5</v>
      </c>
      <c r="F377" s="65" t="str">
        <f ca="1">IF(ISBLANK(A377)," ",INDIRECT(ADDRESS(1,5+MOD(ROW()-2,COUNTA('Form Responses 1'!$1:$1)-4),,TRUE,"Form Responses 1")))</f>
        <v>Lantai 06 [Mushola]</v>
      </c>
      <c r="G377" s="65" t="str">
        <f ca="1">IF(ISBLANK(A377)," ",INDIRECT(ADDRESS(MATCH(A377,'Form Responses 1'!A:A,0),5+MOD(ROW()-2,COUNTA('Form Responses 1'!$1:$1)-4),,TRUE,"Form Responses 1")))</f>
        <v>BAIK</v>
      </c>
      <c r="H377" s="83" t="str">
        <f ca="1" t="shared" si="1"/>
        <v>Lantai 06</v>
      </c>
      <c r="I377" s="83" t="str">
        <f ca="1" t="shared" si="336"/>
        <v>Mushola</v>
      </c>
      <c r="J377" s="83" t="str">
        <f ca="1" t="shared" si="2"/>
        <v>CLEANING SERVICE</v>
      </c>
      <c r="K377" s="83">
        <f ca="1" t="array" ref="K377">IFERROR(INDEX(MASTER!B:B,MATCH(G377,MASTER!A:A,0))/100," ")</f>
        <v>0.95</v>
      </c>
      <c r="L377" s="65">
        <f ca="1" t="shared" si="3"/>
        <v>13</v>
      </c>
      <c r="M377" s="65" t="str">
        <f ca="1" t="shared" si="4"/>
        <v>2023 - WEEK 13</v>
      </c>
      <c r="N377" s="65" t="str">
        <f ca="1" t="shared" si="5"/>
        <v>2023 - MONTH 03</v>
      </c>
      <c r="O377" s="83">
        <f ca="1" t="shared" ref="O377:P377" si="391">IFERROR(AVERAGEIF(M:M,M377,$K:$K)," ")</f>
        <v>0.950202702702695</v>
      </c>
      <c r="P377" s="83">
        <f ca="1" t="shared" si="391"/>
        <v>0.950202702702695</v>
      </c>
      <c r="Q377" s="65" t="str">
        <f ca="1">IF(ISBLANK(A377)," ",IF(O377&gt;MASTER!$B$3/100,"SB",IF(O377&gt;MASTER!$B$4/100,"B",IF(O377&gt;MASTER!$B$5/100,"C","K"))))</f>
        <v>SB</v>
      </c>
      <c r="R377" s="65" t="str">
        <f ca="1">IF(ISBLANK(B377)," ",IF(P377&gt;MASTER!$B$3/100,"SB",IF(P377&gt;MASTER!$B$4/100,"B",IF(P377&gt;MASTER!$B$5/100,"C","K"))))</f>
        <v>SB</v>
      </c>
    </row>
    <row r="378" customHeight="1" spans="1:18">
      <c r="A378" s="80">
        <f ca="1">INDIRECT(ADDRESS(2+QUOTIENT(ROW()-2,COUNTA('Form Responses 1'!$1:$1)-4),1,,TRUE,"Form Responses 1"))</f>
        <v>45026.444000162</v>
      </c>
      <c r="B378" s="65" t="str">
        <f ca="1">INDIRECT(ADDRESS(2+QUOTIENT(ROW()-2,COUNTA('Form Responses 1'!$1:$1)-4),2,,TRUE,"Form Responses 1"))</f>
        <v>bobdaulay@gmail.com</v>
      </c>
      <c r="C378" s="65" t="str">
        <f ca="1">INDIRECT(ADDRESS(2+QUOTIENT(ROW()-2,COUNTA('Form Responses 1'!$1:$1)-4),3,,TRUE,"Form Responses 1"))</f>
        <v>Bobby Wijaya Daulay</v>
      </c>
      <c r="D378" s="81">
        <f ca="1">INDIRECT(ADDRESS(2+QUOTIENT(ROW()-2,COUNTA('Form Responses 1'!$1:$1)-4),4,,TRUE,"Form Responses 1"))</f>
        <v>45016</v>
      </c>
      <c r="E378" s="82">
        <f ca="1" t="shared" si="0"/>
        <v>5</v>
      </c>
      <c r="F378" s="65" t="str">
        <f ca="1">IF(ISBLANK(A378)," ",INDIRECT(ADDRESS(1,5+MOD(ROW()-2,COUNTA('Form Responses 1'!$1:$1)-4),,TRUE,"Form Responses 1")))</f>
        <v>Lantai 06 [Pantry]</v>
      </c>
      <c r="G378" s="65" t="str">
        <f ca="1">IF(ISBLANK(A378)," ",INDIRECT(ADDRESS(MATCH(A378,'Form Responses 1'!A:A,0),5+MOD(ROW()-2,COUNTA('Form Responses 1'!$1:$1)-4),,TRUE,"Form Responses 1")))</f>
        <v>BAIK</v>
      </c>
      <c r="H378" s="83" t="str">
        <f ca="1" t="shared" si="1"/>
        <v>Lantai 06</v>
      </c>
      <c r="I378" s="83" t="str">
        <f ca="1" t="shared" si="336"/>
        <v>Pantry</v>
      </c>
      <c r="J378" s="83" t="str">
        <f ca="1" t="shared" si="2"/>
        <v>CLEANING SERVICE</v>
      </c>
      <c r="K378" s="83">
        <f ca="1" t="array" ref="K378">IFERROR(INDEX(MASTER!B:B,MATCH(G378,MASTER!A:A,0))/100," ")</f>
        <v>0.95</v>
      </c>
      <c r="L378" s="65">
        <f ca="1" t="shared" si="3"/>
        <v>13</v>
      </c>
      <c r="M378" s="65" t="str">
        <f ca="1" t="shared" si="4"/>
        <v>2023 - WEEK 13</v>
      </c>
      <c r="N378" s="65" t="str">
        <f ca="1" t="shared" si="5"/>
        <v>2023 - MONTH 03</v>
      </c>
      <c r="O378" s="83">
        <f ca="1" t="shared" ref="O378:P378" si="392">IFERROR(AVERAGEIF(M:M,M378,$K:$K)," ")</f>
        <v>0.950202702702695</v>
      </c>
      <c r="P378" s="83">
        <f ca="1" t="shared" si="392"/>
        <v>0.950202702702695</v>
      </c>
      <c r="Q378" s="65" t="str">
        <f ca="1">IF(ISBLANK(A378)," ",IF(O378&gt;MASTER!$B$3/100,"SB",IF(O378&gt;MASTER!$B$4/100,"B",IF(O378&gt;MASTER!$B$5/100,"C","K"))))</f>
        <v>SB</v>
      </c>
      <c r="R378" s="65" t="str">
        <f ca="1">IF(ISBLANK(B378)," ",IF(P378&gt;MASTER!$B$3/100,"SB",IF(P378&gt;MASTER!$B$4/100,"B",IF(P378&gt;MASTER!$B$5/100,"C","K"))))</f>
        <v>SB</v>
      </c>
    </row>
    <row r="379" customHeight="1" spans="1:18">
      <c r="A379" s="80">
        <f ca="1">INDIRECT(ADDRESS(2+QUOTIENT(ROW()-2,COUNTA('Form Responses 1'!$1:$1)-4),1,,TRUE,"Form Responses 1"))</f>
        <v>45026.444000162</v>
      </c>
      <c r="B379" s="65" t="str">
        <f ca="1">INDIRECT(ADDRESS(2+QUOTIENT(ROW()-2,COUNTA('Form Responses 1'!$1:$1)-4),2,,TRUE,"Form Responses 1"))</f>
        <v>bobdaulay@gmail.com</v>
      </c>
      <c r="C379" s="65" t="str">
        <f ca="1">INDIRECT(ADDRESS(2+QUOTIENT(ROW()-2,COUNTA('Form Responses 1'!$1:$1)-4),3,,TRUE,"Form Responses 1"))</f>
        <v>Bobby Wijaya Daulay</v>
      </c>
      <c r="D379" s="81">
        <f ca="1">INDIRECT(ADDRESS(2+QUOTIENT(ROW()-2,COUNTA('Form Responses 1'!$1:$1)-4),4,,TRUE,"Form Responses 1"))</f>
        <v>45016</v>
      </c>
      <c r="E379" s="82">
        <f ca="1" t="shared" si="0"/>
        <v>5</v>
      </c>
      <c r="F379" s="65" t="str">
        <f ca="1">IF(ISBLANK(A379)," ",INDIRECT(ADDRESS(1,5+MOD(ROW()-2,COUNTA('Form Responses 1'!$1:$1)-4),,TRUE,"Form Responses 1")))</f>
        <v>Lantai 06 [Ruang Rapat 1-2-3]</v>
      </c>
      <c r="G379" s="65" t="str">
        <f ca="1">IF(ISBLANK(A379)," ",INDIRECT(ADDRESS(MATCH(A379,'Form Responses 1'!A:A,0),5+MOD(ROW()-2,COUNTA('Form Responses 1'!$1:$1)-4),,TRUE,"Form Responses 1")))</f>
        <v>BAIK</v>
      </c>
      <c r="H379" s="83" t="str">
        <f ca="1" t="shared" si="1"/>
        <v>Lantai 06</v>
      </c>
      <c r="I379" s="83" t="str">
        <f ca="1" t="shared" si="336"/>
        <v>Ruang Rapat 1-2-3</v>
      </c>
      <c r="J379" s="83" t="str">
        <f ca="1" t="shared" si="2"/>
        <v>CLEANING SERVICE</v>
      </c>
      <c r="K379" s="83">
        <f ca="1" t="array" ref="K379">IFERROR(INDEX(MASTER!B:B,MATCH(G379,MASTER!A:A,0))/100," ")</f>
        <v>0.95</v>
      </c>
      <c r="L379" s="65">
        <f ca="1" t="shared" si="3"/>
        <v>13</v>
      </c>
      <c r="M379" s="65" t="str">
        <f ca="1" t="shared" si="4"/>
        <v>2023 - WEEK 13</v>
      </c>
      <c r="N379" s="65" t="str">
        <f ca="1" t="shared" si="5"/>
        <v>2023 - MONTH 03</v>
      </c>
      <c r="O379" s="83">
        <f ca="1" t="shared" ref="O379:P379" si="393">IFERROR(AVERAGEIF(M:M,M379,$K:$K)," ")</f>
        <v>0.950202702702695</v>
      </c>
      <c r="P379" s="83">
        <f ca="1" t="shared" si="393"/>
        <v>0.950202702702695</v>
      </c>
      <c r="Q379" s="65" t="str">
        <f ca="1">IF(ISBLANK(A379)," ",IF(O379&gt;MASTER!$B$3/100,"SB",IF(O379&gt;MASTER!$B$4/100,"B",IF(O379&gt;MASTER!$B$5/100,"C","K"))))</f>
        <v>SB</v>
      </c>
      <c r="R379" s="65" t="str">
        <f ca="1">IF(ISBLANK(B379)," ",IF(P379&gt;MASTER!$B$3/100,"SB",IF(P379&gt;MASTER!$B$4/100,"B",IF(P379&gt;MASTER!$B$5/100,"C","K"))))</f>
        <v>SB</v>
      </c>
    </row>
    <row r="380" customHeight="1" spans="1:18">
      <c r="A380" s="80">
        <f ca="1">INDIRECT(ADDRESS(2+QUOTIENT(ROW()-2,COUNTA('Form Responses 1'!$1:$1)-4),1,,TRUE,"Form Responses 1"))</f>
        <v>45026.444000162</v>
      </c>
      <c r="B380" s="65" t="str">
        <f ca="1">INDIRECT(ADDRESS(2+QUOTIENT(ROW()-2,COUNTA('Form Responses 1'!$1:$1)-4),2,,TRUE,"Form Responses 1"))</f>
        <v>bobdaulay@gmail.com</v>
      </c>
      <c r="C380" s="65" t="str">
        <f ca="1">INDIRECT(ADDRESS(2+QUOTIENT(ROW()-2,COUNTA('Form Responses 1'!$1:$1)-4),3,,TRUE,"Form Responses 1"))</f>
        <v>Bobby Wijaya Daulay</v>
      </c>
      <c r="D380" s="81">
        <f ca="1">INDIRECT(ADDRESS(2+QUOTIENT(ROW()-2,COUNTA('Form Responses 1'!$1:$1)-4),4,,TRUE,"Form Responses 1"))</f>
        <v>45016</v>
      </c>
      <c r="E380" s="82">
        <f ca="1" t="shared" si="0"/>
        <v>5</v>
      </c>
      <c r="F380" s="65" t="str">
        <f ca="1">IF(ISBLANK(A380)," ",INDIRECT(ADDRESS(1,5+MOD(ROW()-2,COUNTA('Form Responses 1'!$1:$1)-4),,TRUE,"Form Responses 1")))</f>
        <v>Lantai 06 [Ruang Kerja]</v>
      </c>
      <c r="G380" s="65" t="str">
        <f ca="1">IF(ISBLANK(A380)," ",INDIRECT(ADDRESS(MATCH(A380,'Form Responses 1'!A:A,0),5+MOD(ROW()-2,COUNTA('Form Responses 1'!$1:$1)-4),,TRUE,"Form Responses 1")))</f>
        <v>BAIK</v>
      </c>
      <c r="H380" s="83" t="str">
        <f ca="1" t="shared" si="1"/>
        <v>Lantai 06</v>
      </c>
      <c r="I380" s="83" t="str">
        <f ca="1" t="shared" si="336"/>
        <v>Ruang Kerja</v>
      </c>
      <c r="J380" s="83" t="str">
        <f ca="1" t="shared" si="2"/>
        <v>CLEANING SERVICE</v>
      </c>
      <c r="K380" s="83">
        <f ca="1" t="array" ref="K380">IFERROR(INDEX(MASTER!B:B,MATCH(G380,MASTER!A:A,0))/100," ")</f>
        <v>0.95</v>
      </c>
      <c r="L380" s="65">
        <f ca="1" t="shared" si="3"/>
        <v>13</v>
      </c>
      <c r="M380" s="65" t="str">
        <f ca="1" t="shared" si="4"/>
        <v>2023 - WEEK 13</v>
      </c>
      <c r="N380" s="65" t="str">
        <f ca="1" t="shared" si="5"/>
        <v>2023 - MONTH 03</v>
      </c>
      <c r="O380" s="83">
        <f ca="1" t="shared" ref="O380:P380" si="394">IFERROR(AVERAGEIF(M:M,M380,$K:$K)," ")</f>
        <v>0.950202702702695</v>
      </c>
      <c r="P380" s="83">
        <f ca="1" t="shared" si="394"/>
        <v>0.950202702702695</v>
      </c>
      <c r="Q380" s="65" t="str">
        <f ca="1">IF(ISBLANK(A380)," ",IF(O380&gt;MASTER!$B$3/100,"SB",IF(O380&gt;MASTER!$B$4/100,"B",IF(O380&gt;MASTER!$B$5/100,"C","K"))))</f>
        <v>SB</v>
      </c>
      <c r="R380" s="65" t="str">
        <f ca="1">IF(ISBLANK(B380)," ",IF(P380&gt;MASTER!$B$3/100,"SB",IF(P380&gt;MASTER!$B$4/100,"B",IF(P380&gt;MASTER!$B$5/100,"C","K"))))</f>
        <v>SB</v>
      </c>
    </row>
    <row r="381" customHeight="1" spans="1:18">
      <c r="A381" s="80">
        <f ca="1">INDIRECT(ADDRESS(2+QUOTIENT(ROW()-2,COUNTA('Form Responses 1'!$1:$1)-4),1,,TRUE,"Form Responses 1"))</f>
        <v>45026.444000162</v>
      </c>
      <c r="B381" s="65" t="str">
        <f ca="1">INDIRECT(ADDRESS(2+QUOTIENT(ROW()-2,COUNTA('Form Responses 1'!$1:$1)-4),2,,TRUE,"Form Responses 1"))</f>
        <v>bobdaulay@gmail.com</v>
      </c>
      <c r="C381" s="65" t="str">
        <f ca="1">INDIRECT(ADDRESS(2+QUOTIENT(ROW()-2,COUNTA('Form Responses 1'!$1:$1)-4),3,,TRUE,"Form Responses 1"))</f>
        <v>Bobby Wijaya Daulay</v>
      </c>
      <c r="D381" s="81">
        <f ca="1">INDIRECT(ADDRESS(2+QUOTIENT(ROW()-2,COUNTA('Form Responses 1'!$1:$1)-4),4,,TRUE,"Form Responses 1"))</f>
        <v>45016</v>
      </c>
      <c r="E381" s="82">
        <f ca="1" t="shared" si="0"/>
        <v>5</v>
      </c>
      <c r="F381" s="65" t="str">
        <f ca="1">IF(ISBLANK(A381)," ",INDIRECT(ADDRESS(1,5+MOD(ROW()-2,COUNTA('Form Responses 1'!$1:$1)-4),,TRUE,"Form Responses 1")))</f>
        <v>Lantai 06 [Koridor]</v>
      </c>
      <c r="G381" s="65" t="str">
        <f ca="1">IF(ISBLANK(A381)," ",INDIRECT(ADDRESS(MATCH(A381,'Form Responses 1'!A:A,0),5+MOD(ROW()-2,COUNTA('Form Responses 1'!$1:$1)-4),,TRUE,"Form Responses 1")))</f>
        <v>BAIK</v>
      </c>
      <c r="H381" s="83" t="str">
        <f ca="1" t="shared" si="1"/>
        <v>Lantai 06</v>
      </c>
      <c r="I381" s="83" t="str">
        <f ca="1" t="shared" si="336"/>
        <v>Koridor</v>
      </c>
      <c r="J381" s="83" t="str">
        <f ca="1" t="shared" si="2"/>
        <v>CLEANING SERVICE</v>
      </c>
      <c r="K381" s="83">
        <f ca="1" t="array" ref="K381">IFERROR(INDEX(MASTER!B:B,MATCH(G381,MASTER!A:A,0))/100," ")</f>
        <v>0.95</v>
      </c>
      <c r="L381" s="65">
        <f ca="1" t="shared" si="3"/>
        <v>13</v>
      </c>
      <c r="M381" s="65" t="str">
        <f ca="1" t="shared" si="4"/>
        <v>2023 - WEEK 13</v>
      </c>
      <c r="N381" s="65" t="str">
        <f ca="1" t="shared" si="5"/>
        <v>2023 - MONTH 03</v>
      </c>
      <c r="O381" s="83">
        <f ca="1" t="shared" ref="O381:P381" si="395">IFERROR(AVERAGEIF(M:M,M381,$K:$K)," ")</f>
        <v>0.950202702702695</v>
      </c>
      <c r="P381" s="83">
        <f ca="1" t="shared" si="395"/>
        <v>0.950202702702695</v>
      </c>
      <c r="Q381" s="65" t="str">
        <f ca="1">IF(ISBLANK(A381)," ",IF(O381&gt;MASTER!$B$3/100,"SB",IF(O381&gt;MASTER!$B$4/100,"B",IF(O381&gt;MASTER!$B$5/100,"C","K"))))</f>
        <v>SB</v>
      </c>
      <c r="R381" s="65" t="str">
        <f ca="1">IF(ISBLANK(B381)," ",IF(P381&gt;MASTER!$B$3/100,"SB",IF(P381&gt;MASTER!$B$4/100,"B",IF(P381&gt;MASTER!$B$5/100,"C","K"))))</f>
        <v>SB</v>
      </c>
    </row>
    <row r="382" customHeight="1" spans="1:18">
      <c r="A382" s="80">
        <f ca="1">INDIRECT(ADDRESS(2+QUOTIENT(ROW()-2,COUNTA('Form Responses 1'!$1:$1)-4),1,,TRUE,"Form Responses 1"))</f>
        <v>45026.444000162</v>
      </c>
      <c r="B382" s="65" t="str">
        <f ca="1">INDIRECT(ADDRESS(2+QUOTIENT(ROW()-2,COUNTA('Form Responses 1'!$1:$1)-4),2,,TRUE,"Form Responses 1"))</f>
        <v>bobdaulay@gmail.com</v>
      </c>
      <c r="C382" s="65" t="str">
        <f ca="1">INDIRECT(ADDRESS(2+QUOTIENT(ROW()-2,COUNTA('Form Responses 1'!$1:$1)-4),3,,TRUE,"Form Responses 1"))</f>
        <v>Bobby Wijaya Daulay</v>
      </c>
      <c r="D382" s="81">
        <f ca="1">INDIRECT(ADDRESS(2+QUOTIENT(ROW()-2,COUNTA('Form Responses 1'!$1:$1)-4),4,,TRUE,"Form Responses 1"))</f>
        <v>45016</v>
      </c>
      <c r="E382" s="82">
        <f ca="1" t="shared" si="0"/>
        <v>5</v>
      </c>
      <c r="F382" s="65" t="str">
        <f ca="1">IF(ISBLANK(A382)," ",INDIRECT(ADDRESS(1,5+MOD(ROW()-2,COUNTA('Form Responses 1'!$1:$1)-4),,TRUE,"Form Responses 1")))</f>
        <v>Lantai 06 [Toilet Pria / Wanita]</v>
      </c>
      <c r="G382" s="65" t="str">
        <f ca="1">IF(ISBLANK(A382)," ",INDIRECT(ADDRESS(MATCH(A382,'Form Responses 1'!A:A,0),5+MOD(ROW()-2,COUNTA('Form Responses 1'!$1:$1)-4),,TRUE,"Form Responses 1")))</f>
        <v>BAIK</v>
      </c>
      <c r="H382" s="83" t="str">
        <f ca="1" t="shared" si="1"/>
        <v>Lantai 06</v>
      </c>
      <c r="I382" s="83" t="str">
        <f ca="1" t="shared" si="336"/>
        <v>Toilet Pria / Wanita</v>
      </c>
      <c r="J382" s="83" t="str">
        <f ca="1" t="shared" si="2"/>
        <v>CLEANING SERVICE</v>
      </c>
      <c r="K382" s="83">
        <f ca="1" t="array" ref="K382">IFERROR(INDEX(MASTER!B:B,MATCH(G382,MASTER!A:A,0))/100," ")</f>
        <v>0.95</v>
      </c>
      <c r="L382" s="65">
        <f ca="1" t="shared" si="3"/>
        <v>13</v>
      </c>
      <c r="M382" s="65" t="str">
        <f ca="1" t="shared" si="4"/>
        <v>2023 - WEEK 13</v>
      </c>
      <c r="N382" s="65" t="str">
        <f ca="1" t="shared" si="5"/>
        <v>2023 - MONTH 03</v>
      </c>
      <c r="O382" s="83">
        <f ca="1" t="shared" ref="O382:P382" si="396">IFERROR(AVERAGEIF(M:M,M382,$K:$K)," ")</f>
        <v>0.950202702702695</v>
      </c>
      <c r="P382" s="83">
        <f ca="1" t="shared" si="396"/>
        <v>0.950202702702695</v>
      </c>
      <c r="Q382" s="65" t="str">
        <f ca="1">IF(ISBLANK(A382)," ",IF(O382&gt;MASTER!$B$3/100,"SB",IF(O382&gt;MASTER!$B$4/100,"B",IF(O382&gt;MASTER!$B$5/100,"C","K"))))</f>
        <v>SB</v>
      </c>
      <c r="R382" s="65" t="str">
        <f ca="1">IF(ISBLANK(B382)," ",IF(P382&gt;MASTER!$B$3/100,"SB",IF(P382&gt;MASTER!$B$4/100,"B",IF(P382&gt;MASTER!$B$5/100,"C","K"))))</f>
        <v>SB</v>
      </c>
    </row>
    <row r="383" customHeight="1" spans="1:18">
      <c r="A383" s="80">
        <f ca="1">INDIRECT(ADDRESS(2+QUOTIENT(ROW()-2,COUNTA('Form Responses 1'!$1:$1)-4),1,,TRUE,"Form Responses 1"))</f>
        <v>45026.444000162</v>
      </c>
      <c r="B383" s="65" t="str">
        <f ca="1">INDIRECT(ADDRESS(2+QUOTIENT(ROW()-2,COUNTA('Form Responses 1'!$1:$1)-4),2,,TRUE,"Form Responses 1"))</f>
        <v>bobdaulay@gmail.com</v>
      </c>
      <c r="C383" s="65" t="str">
        <f ca="1">INDIRECT(ADDRESS(2+QUOTIENT(ROW()-2,COUNTA('Form Responses 1'!$1:$1)-4),3,,TRUE,"Form Responses 1"))</f>
        <v>Bobby Wijaya Daulay</v>
      </c>
      <c r="D383" s="81">
        <f ca="1">INDIRECT(ADDRESS(2+QUOTIENT(ROW()-2,COUNTA('Form Responses 1'!$1:$1)-4),4,,TRUE,"Form Responses 1"))</f>
        <v>45016</v>
      </c>
      <c r="E383" s="82">
        <f ca="1" t="shared" si="0"/>
        <v>5</v>
      </c>
      <c r="F383" s="65" t="str">
        <f ca="1">IF(ISBLANK(A383)," ",INDIRECT(ADDRESS(1,5+MOD(ROW()-2,COUNTA('Form Responses 1'!$1:$1)-4),,TRUE,"Form Responses 1")))</f>
        <v>Lantai 05 [Tangga Exit Barat]</v>
      </c>
      <c r="G383" s="65" t="str">
        <f ca="1">IF(ISBLANK(A383)," ",INDIRECT(ADDRESS(MATCH(A383,'Form Responses 1'!A:A,0),5+MOD(ROW()-2,COUNTA('Form Responses 1'!$1:$1)-4),,TRUE,"Form Responses 1")))</f>
        <v>BAIK</v>
      </c>
      <c r="H383" s="83" t="str">
        <f ca="1" t="shared" si="1"/>
        <v>Lantai 05</v>
      </c>
      <c r="I383" s="83" t="str">
        <f ca="1" t="shared" si="336"/>
        <v>Tangga Exit Barat</v>
      </c>
      <c r="J383" s="83" t="str">
        <f ca="1" t="shared" si="2"/>
        <v>CLEANING SERVICE</v>
      </c>
      <c r="K383" s="83">
        <f ca="1" t="array" ref="K383">IFERROR(INDEX(MASTER!B:B,MATCH(G383,MASTER!A:A,0))/100," ")</f>
        <v>0.95</v>
      </c>
      <c r="L383" s="65">
        <f ca="1" t="shared" si="3"/>
        <v>13</v>
      </c>
      <c r="M383" s="65" t="str">
        <f ca="1" t="shared" si="4"/>
        <v>2023 - WEEK 13</v>
      </c>
      <c r="N383" s="65" t="str">
        <f ca="1" t="shared" si="5"/>
        <v>2023 - MONTH 03</v>
      </c>
      <c r="O383" s="83">
        <f ca="1" t="shared" ref="O383:P383" si="397">IFERROR(AVERAGEIF(M:M,M383,$K:$K)," ")</f>
        <v>0.950202702702695</v>
      </c>
      <c r="P383" s="83">
        <f ca="1" t="shared" si="397"/>
        <v>0.950202702702695</v>
      </c>
      <c r="Q383" s="65" t="str">
        <f ca="1">IF(ISBLANK(A383)," ",IF(O383&gt;MASTER!$B$3/100,"SB",IF(O383&gt;MASTER!$B$4/100,"B",IF(O383&gt;MASTER!$B$5/100,"C","K"))))</f>
        <v>SB</v>
      </c>
      <c r="R383" s="65" t="str">
        <f ca="1">IF(ISBLANK(B383)," ",IF(P383&gt;MASTER!$B$3/100,"SB",IF(P383&gt;MASTER!$B$4/100,"B",IF(P383&gt;MASTER!$B$5/100,"C","K"))))</f>
        <v>SB</v>
      </c>
    </row>
    <row r="384" customHeight="1" spans="1:18">
      <c r="A384" s="80">
        <f ca="1">INDIRECT(ADDRESS(2+QUOTIENT(ROW()-2,COUNTA('Form Responses 1'!$1:$1)-4),1,,TRUE,"Form Responses 1"))</f>
        <v>45026.444000162</v>
      </c>
      <c r="B384" s="65" t="str">
        <f ca="1">INDIRECT(ADDRESS(2+QUOTIENT(ROW()-2,COUNTA('Form Responses 1'!$1:$1)-4),2,,TRUE,"Form Responses 1"))</f>
        <v>bobdaulay@gmail.com</v>
      </c>
      <c r="C384" s="65" t="str">
        <f ca="1">INDIRECT(ADDRESS(2+QUOTIENT(ROW()-2,COUNTA('Form Responses 1'!$1:$1)-4),3,,TRUE,"Form Responses 1"))</f>
        <v>Bobby Wijaya Daulay</v>
      </c>
      <c r="D384" s="81">
        <f ca="1">INDIRECT(ADDRESS(2+QUOTIENT(ROW()-2,COUNTA('Form Responses 1'!$1:$1)-4),4,,TRUE,"Form Responses 1"))</f>
        <v>45016</v>
      </c>
      <c r="E384" s="82">
        <f ca="1" t="shared" si="0"/>
        <v>5</v>
      </c>
      <c r="F384" s="65" t="str">
        <f ca="1">IF(ISBLANK(A384)," ",INDIRECT(ADDRESS(1,5+MOD(ROW()-2,COUNTA('Form Responses 1'!$1:$1)-4),,TRUE,"Form Responses 1")))</f>
        <v>Lantai 05 [ &amp; Timur]</v>
      </c>
      <c r="G384" s="65" t="str">
        <f ca="1">IF(ISBLANK(A384)," ",INDIRECT(ADDRESS(MATCH(A384,'Form Responses 1'!A:A,0),5+MOD(ROW()-2,COUNTA('Form Responses 1'!$1:$1)-4),,TRUE,"Form Responses 1")))</f>
        <v>BAIK</v>
      </c>
      <c r="H384" s="83" t="str">
        <f ca="1" t="shared" si="1"/>
        <v>Lantai 05</v>
      </c>
      <c r="I384" s="83" t="str">
        <f ca="1" t="shared" si="336"/>
        <v> &amp; Timur</v>
      </c>
      <c r="J384" s="83" t="str">
        <f ca="1" t="shared" si="2"/>
        <v>CLEANING SERVICE</v>
      </c>
      <c r="K384" s="83">
        <f ca="1" t="array" ref="K384">IFERROR(INDEX(MASTER!B:B,MATCH(G384,MASTER!A:A,0))/100," ")</f>
        <v>0.95</v>
      </c>
      <c r="L384" s="65">
        <f ca="1" t="shared" si="3"/>
        <v>13</v>
      </c>
      <c r="M384" s="65" t="str">
        <f ca="1" t="shared" si="4"/>
        <v>2023 - WEEK 13</v>
      </c>
      <c r="N384" s="65" t="str">
        <f ca="1" t="shared" si="5"/>
        <v>2023 - MONTH 03</v>
      </c>
      <c r="O384" s="83">
        <f ca="1" t="shared" ref="O384:P384" si="398">IFERROR(AVERAGEIF(M:M,M384,$K:$K)," ")</f>
        <v>0.950202702702695</v>
      </c>
      <c r="P384" s="83">
        <f ca="1" t="shared" si="398"/>
        <v>0.950202702702695</v>
      </c>
      <c r="Q384" s="65" t="str">
        <f ca="1">IF(ISBLANK(A384)," ",IF(O384&gt;MASTER!$B$3/100,"SB",IF(O384&gt;MASTER!$B$4/100,"B",IF(O384&gt;MASTER!$B$5/100,"C","K"))))</f>
        <v>SB</v>
      </c>
      <c r="R384" s="65" t="str">
        <f ca="1">IF(ISBLANK(B384)," ",IF(P384&gt;MASTER!$B$3/100,"SB",IF(P384&gt;MASTER!$B$4/100,"B",IF(P384&gt;MASTER!$B$5/100,"C","K"))))</f>
        <v>SB</v>
      </c>
    </row>
    <row r="385" customHeight="1" spans="1:18">
      <c r="A385" s="80">
        <f ca="1">INDIRECT(ADDRESS(2+QUOTIENT(ROW()-2,COUNTA('Form Responses 1'!$1:$1)-4),1,,TRUE,"Form Responses 1"))</f>
        <v>45026.444000162</v>
      </c>
      <c r="B385" s="65" t="str">
        <f ca="1">INDIRECT(ADDRESS(2+QUOTIENT(ROW()-2,COUNTA('Form Responses 1'!$1:$1)-4),2,,TRUE,"Form Responses 1"))</f>
        <v>bobdaulay@gmail.com</v>
      </c>
      <c r="C385" s="65" t="str">
        <f ca="1">INDIRECT(ADDRESS(2+QUOTIENT(ROW()-2,COUNTA('Form Responses 1'!$1:$1)-4),3,,TRUE,"Form Responses 1"))</f>
        <v>Bobby Wijaya Daulay</v>
      </c>
      <c r="D385" s="81">
        <f ca="1">INDIRECT(ADDRESS(2+QUOTIENT(ROW()-2,COUNTA('Form Responses 1'!$1:$1)-4),4,,TRUE,"Form Responses 1"))</f>
        <v>45016</v>
      </c>
      <c r="E385" s="82">
        <f ca="1" t="shared" si="0"/>
        <v>5</v>
      </c>
      <c r="F385" s="65" t="str">
        <f ca="1">IF(ISBLANK(A385)," ",INDIRECT(ADDRESS(1,5+MOD(ROW()-2,COUNTA('Form Responses 1'!$1:$1)-4),,TRUE,"Form Responses 1")))</f>
        <v>Lantai 05 [Mushola]</v>
      </c>
      <c r="G385" s="65" t="str">
        <f ca="1">IF(ISBLANK(A385)," ",INDIRECT(ADDRESS(MATCH(A385,'Form Responses 1'!A:A,0),5+MOD(ROW()-2,COUNTA('Form Responses 1'!$1:$1)-4),,TRUE,"Form Responses 1")))</f>
        <v>BAIK</v>
      </c>
      <c r="H385" s="83" t="str">
        <f ca="1" t="shared" si="1"/>
        <v>Lantai 05</v>
      </c>
      <c r="I385" s="83" t="str">
        <f ca="1" t="shared" si="336"/>
        <v>Mushola</v>
      </c>
      <c r="J385" s="83" t="str">
        <f ca="1" t="shared" si="2"/>
        <v>CLEANING SERVICE</v>
      </c>
      <c r="K385" s="83">
        <f ca="1" t="array" ref="K385">IFERROR(INDEX(MASTER!B:B,MATCH(G385,MASTER!A:A,0))/100," ")</f>
        <v>0.95</v>
      </c>
      <c r="L385" s="65">
        <f ca="1" t="shared" si="3"/>
        <v>13</v>
      </c>
      <c r="M385" s="65" t="str">
        <f ca="1" t="shared" si="4"/>
        <v>2023 - WEEK 13</v>
      </c>
      <c r="N385" s="65" t="str">
        <f ca="1" t="shared" si="5"/>
        <v>2023 - MONTH 03</v>
      </c>
      <c r="O385" s="83">
        <f ca="1" t="shared" ref="O385:P385" si="399">IFERROR(AVERAGEIF(M:M,M385,$K:$K)," ")</f>
        <v>0.950202702702695</v>
      </c>
      <c r="P385" s="83">
        <f ca="1" t="shared" si="399"/>
        <v>0.950202702702695</v>
      </c>
      <c r="Q385" s="65" t="str">
        <f ca="1">IF(ISBLANK(A385)," ",IF(O385&gt;MASTER!$B$3/100,"SB",IF(O385&gt;MASTER!$B$4/100,"B",IF(O385&gt;MASTER!$B$5/100,"C","K"))))</f>
        <v>SB</v>
      </c>
      <c r="R385" s="65" t="str">
        <f ca="1">IF(ISBLANK(B385)," ",IF(P385&gt;MASTER!$B$3/100,"SB",IF(P385&gt;MASTER!$B$4/100,"B",IF(P385&gt;MASTER!$B$5/100,"C","K"))))</f>
        <v>SB</v>
      </c>
    </row>
    <row r="386" customHeight="1" spans="1:18">
      <c r="A386" s="80">
        <f ca="1">INDIRECT(ADDRESS(2+QUOTIENT(ROW()-2,COUNTA('Form Responses 1'!$1:$1)-4),1,,TRUE,"Form Responses 1"))</f>
        <v>45026.444000162</v>
      </c>
      <c r="B386" s="65" t="str">
        <f ca="1">INDIRECT(ADDRESS(2+QUOTIENT(ROW()-2,COUNTA('Form Responses 1'!$1:$1)-4),2,,TRUE,"Form Responses 1"))</f>
        <v>bobdaulay@gmail.com</v>
      </c>
      <c r="C386" s="65" t="str">
        <f ca="1">INDIRECT(ADDRESS(2+QUOTIENT(ROW()-2,COUNTA('Form Responses 1'!$1:$1)-4),3,,TRUE,"Form Responses 1"))</f>
        <v>Bobby Wijaya Daulay</v>
      </c>
      <c r="D386" s="81">
        <f ca="1">INDIRECT(ADDRESS(2+QUOTIENT(ROW()-2,COUNTA('Form Responses 1'!$1:$1)-4),4,,TRUE,"Form Responses 1"))</f>
        <v>45016</v>
      </c>
      <c r="E386" s="82">
        <f ca="1" t="shared" si="0"/>
        <v>5</v>
      </c>
      <c r="F386" s="65" t="str">
        <f ca="1">IF(ISBLANK(A386)," ",INDIRECT(ADDRESS(1,5+MOD(ROW()-2,COUNTA('Form Responses 1'!$1:$1)-4),,TRUE,"Form Responses 1")))</f>
        <v>Lantai 05 [Pantry]</v>
      </c>
      <c r="G386" s="65" t="str">
        <f ca="1">IF(ISBLANK(A386)," ",INDIRECT(ADDRESS(MATCH(A386,'Form Responses 1'!A:A,0),5+MOD(ROW()-2,COUNTA('Form Responses 1'!$1:$1)-4),,TRUE,"Form Responses 1")))</f>
        <v>BAIK</v>
      </c>
      <c r="H386" s="83" t="str">
        <f ca="1" t="shared" si="1"/>
        <v>Lantai 05</v>
      </c>
      <c r="I386" s="83" t="str">
        <f ca="1" t="shared" si="336"/>
        <v>Pantry</v>
      </c>
      <c r="J386" s="83" t="str">
        <f ca="1" t="shared" si="2"/>
        <v>CLEANING SERVICE</v>
      </c>
      <c r="K386" s="83">
        <f ca="1" t="array" ref="K386">IFERROR(INDEX(MASTER!B:B,MATCH(G386,MASTER!A:A,0))/100," ")</f>
        <v>0.95</v>
      </c>
      <c r="L386" s="65">
        <f ca="1" t="shared" si="3"/>
        <v>13</v>
      </c>
      <c r="M386" s="65" t="str">
        <f ca="1" t="shared" si="4"/>
        <v>2023 - WEEK 13</v>
      </c>
      <c r="N386" s="65" t="str">
        <f ca="1" t="shared" si="5"/>
        <v>2023 - MONTH 03</v>
      </c>
      <c r="O386" s="83">
        <f ca="1" t="shared" ref="O386:P386" si="400">IFERROR(AVERAGEIF(M:M,M386,$K:$K)," ")</f>
        <v>0.950202702702695</v>
      </c>
      <c r="P386" s="83">
        <f ca="1" t="shared" si="400"/>
        <v>0.950202702702695</v>
      </c>
      <c r="Q386" s="65" t="str">
        <f ca="1">IF(ISBLANK(A386)," ",IF(O386&gt;MASTER!$B$3/100,"SB",IF(O386&gt;MASTER!$B$4/100,"B",IF(O386&gt;MASTER!$B$5/100,"C","K"))))</f>
        <v>SB</v>
      </c>
      <c r="R386" s="65" t="str">
        <f ca="1">IF(ISBLANK(B386)," ",IF(P386&gt;MASTER!$B$3/100,"SB",IF(P386&gt;MASTER!$B$4/100,"B",IF(P386&gt;MASTER!$B$5/100,"C","K"))))</f>
        <v>SB</v>
      </c>
    </row>
    <row r="387" customHeight="1" spans="1:18">
      <c r="A387" s="80">
        <f ca="1">INDIRECT(ADDRESS(2+QUOTIENT(ROW()-2,COUNTA('Form Responses 1'!$1:$1)-4),1,,TRUE,"Form Responses 1"))</f>
        <v>45026.444000162</v>
      </c>
      <c r="B387" s="65" t="str">
        <f ca="1">INDIRECT(ADDRESS(2+QUOTIENT(ROW()-2,COUNTA('Form Responses 1'!$1:$1)-4),2,,TRUE,"Form Responses 1"))</f>
        <v>bobdaulay@gmail.com</v>
      </c>
      <c r="C387" s="65" t="str">
        <f ca="1">INDIRECT(ADDRESS(2+QUOTIENT(ROW()-2,COUNTA('Form Responses 1'!$1:$1)-4),3,,TRUE,"Form Responses 1"))</f>
        <v>Bobby Wijaya Daulay</v>
      </c>
      <c r="D387" s="81">
        <f ca="1">INDIRECT(ADDRESS(2+QUOTIENT(ROW()-2,COUNTA('Form Responses 1'!$1:$1)-4),4,,TRUE,"Form Responses 1"))</f>
        <v>45016</v>
      </c>
      <c r="E387" s="82">
        <f ca="1" t="shared" si="0"/>
        <v>5</v>
      </c>
      <c r="F387" s="65" t="str">
        <f ca="1">IF(ISBLANK(A387)," ",INDIRECT(ADDRESS(1,5+MOD(ROW()-2,COUNTA('Form Responses 1'!$1:$1)-4),,TRUE,"Form Responses 1")))</f>
        <v>Lantai 05 [Ruang Rapat 1-2-3]</v>
      </c>
      <c r="G387" s="65" t="str">
        <f ca="1">IF(ISBLANK(A387)," ",INDIRECT(ADDRESS(MATCH(A387,'Form Responses 1'!A:A,0),5+MOD(ROW()-2,COUNTA('Form Responses 1'!$1:$1)-4),,TRUE,"Form Responses 1")))</f>
        <v>BAIK</v>
      </c>
      <c r="H387" s="83" t="str">
        <f ca="1" t="shared" si="1"/>
        <v>Lantai 05</v>
      </c>
      <c r="I387" s="83" t="str">
        <f ca="1" t="shared" ref="I387:I450" si="401">MID(F387,FIND("[",F387)+1,LEN(F387)-FIND("[",F387)-1)</f>
        <v>Ruang Rapat 1-2-3</v>
      </c>
      <c r="J387" s="83" t="str">
        <f ca="1" t="shared" si="2"/>
        <v>CLEANING SERVICE</v>
      </c>
      <c r="K387" s="83">
        <f ca="1" t="array" ref="K387">IFERROR(INDEX(MASTER!B:B,MATCH(G387,MASTER!A:A,0))/100," ")</f>
        <v>0.95</v>
      </c>
      <c r="L387" s="65">
        <f ca="1" t="shared" si="3"/>
        <v>13</v>
      </c>
      <c r="M387" s="65" t="str">
        <f ca="1" t="shared" si="4"/>
        <v>2023 - WEEK 13</v>
      </c>
      <c r="N387" s="65" t="str">
        <f ca="1" t="shared" si="5"/>
        <v>2023 - MONTH 03</v>
      </c>
      <c r="O387" s="83">
        <f ca="1" t="shared" ref="O387:P387" si="402">IFERROR(AVERAGEIF(M:M,M387,$K:$K)," ")</f>
        <v>0.950202702702695</v>
      </c>
      <c r="P387" s="83">
        <f ca="1" t="shared" si="402"/>
        <v>0.950202702702695</v>
      </c>
      <c r="Q387" s="65" t="str">
        <f ca="1">IF(ISBLANK(A387)," ",IF(O387&gt;MASTER!$B$3/100,"SB",IF(O387&gt;MASTER!$B$4/100,"B",IF(O387&gt;MASTER!$B$5/100,"C","K"))))</f>
        <v>SB</v>
      </c>
      <c r="R387" s="65" t="str">
        <f ca="1">IF(ISBLANK(B387)," ",IF(P387&gt;MASTER!$B$3/100,"SB",IF(P387&gt;MASTER!$B$4/100,"B",IF(P387&gt;MASTER!$B$5/100,"C","K"))))</f>
        <v>SB</v>
      </c>
    </row>
    <row r="388" customHeight="1" spans="1:18">
      <c r="A388" s="80">
        <f ca="1">INDIRECT(ADDRESS(2+QUOTIENT(ROW()-2,COUNTA('Form Responses 1'!$1:$1)-4),1,,TRUE,"Form Responses 1"))</f>
        <v>45026.444000162</v>
      </c>
      <c r="B388" s="65" t="str">
        <f ca="1">INDIRECT(ADDRESS(2+QUOTIENT(ROW()-2,COUNTA('Form Responses 1'!$1:$1)-4),2,,TRUE,"Form Responses 1"))</f>
        <v>bobdaulay@gmail.com</v>
      </c>
      <c r="C388" s="65" t="str">
        <f ca="1">INDIRECT(ADDRESS(2+QUOTIENT(ROW()-2,COUNTA('Form Responses 1'!$1:$1)-4),3,,TRUE,"Form Responses 1"))</f>
        <v>Bobby Wijaya Daulay</v>
      </c>
      <c r="D388" s="81">
        <f ca="1">INDIRECT(ADDRESS(2+QUOTIENT(ROW()-2,COUNTA('Form Responses 1'!$1:$1)-4),4,,TRUE,"Form Responses 1"))</f>
        <v>45016</v>
      </c>
      <c r="E388" s="82">
        <f ca="1" t="shared" si="0"/>
        <v>5</v>
      </c>
      <c r="F388" s="65" t="str">
        <f ca="1">IF(ISBLANK(A388)," ",INDIRECT(ADDRESS(1,5+MOD(ROW()-2,COUNTA('Form Responses 1'!$1:$1)-4),,TRUE,"Form Responses 1")))</f>
        <v>Lantai 05 [Ruang Kerja]</v>
      </c>
      <c r="G388" s="65" t="str">
        <f ca="1">IF(ISBLANK(A388)," ",INDIRECT(ADDRESS(MATCH(A388,'Form Responses 1'!A:A,0),5+MOD(ROW()-2,COUNTA('Form Responses 1'!$1:$1)-4),,TRUE,"Form Responses 1")))</f>
        <v>BAIK</v>
      </c>
      <c r="H388" s="83" t="str">
        <f ca="1" t="shared" si="1"/>
        <v>Lantai 05</v>
      </c>
      <c r="I388" s="83" t="str">
        <f ca="1" t="shared" si="401"/>
        <v>Ruang Kerja</v>
      </c>
      <c r="J388" s="83" t="str">
        <f ca="1" t="shared" si="2"/>
        <v>CLEANING SERVICE</v>
      </c>
      <c r="K388" s="83">
        <f ca="1" t="array" ref="K388">IFERROR(INDEX(MASTER!B:B,MATCH(G388,MASTER!A:A,0))/100," ")</f>
        <v>0.95</v>
      </c>
      <c r="L388" s="65">
        <f ca="1" t="shared" si="3"/>
        <v>13</v>
      </c>
      <c r="M388" s="65" t="str">
        <f ca="1" t="shared" si="4"/>
        <v>2023 - WEEK 13</v>
      </c>
      <c r="N388" s="65" t="str">
        <f ca="1" t="shared" si="5"/>
        <v>2023 - MONTH 03</v>
      </c>
      <c r="O388" s="83">
        <f ca="1" t="shared" ref="O388:P388" si="403">IFERROR(AVERAGEIF(M:M,M388,$K:$K)," ")</f>
        <v>0.950202702702695</v>
      </c>
      <c r="P388" s="83">
        <f ca="1" t="shared" si="403"/>
        <v>0.950202702702695</v>
      </c>
      <c r="Q388" s="65" t="str">
        <f ca="1">IF(ISBLANK(A388)," ",IF(O388&gt;MASTER!$B$3/100,"SB",IF(O388&gt;MASTER!$B$4/100,"B",IF(O388&gt;MASTER!$B$5/100,"C","K"))))</f>
        <v>SB</v>
      </c>
      <c r="R388" s="65" t="str">
        <f ca="1">IF(ISBLANK(B388)," ",IF(P388&gt;MASTER!$B$3/100,"SB",IF(P388&gt;MASTER!$B$4/100,"B",IF(P388&gt;MASTER!$B$5/100,"C","K"))))</f>
        <v>SB</v>
      </c>
    </row>
    <row r="389" customHeight="1" spans="1:18">
      <c r="A389" s="80">
        <f ca="1">INDIRECT(ADDRESS(2+QUOTIENT(ROW()-2,COUNTA('Form Responses 1'!$1:$1)-4),1,,TRUE,"Form Responses 1"))</f>
        <v>45026.444000162</v>
      </c>
      <c r="B389" s="65" t="str">
        <f ca="1">INDIRECT(ADDRESS(2+QUOTIENT(ROW()-2,COUNTA('Form Responses 1'!$1:$1)-4),2,,TRUE,"Form Responses 1"))</f>
        <v>bobdaulay@gmail.com</v>
      </c>
      <c r="C389" s="65" t="str">
        <f ca="1">INDIRECT(ADDRESS(2+QUOTIENT(ROW()-2,COUNTA('Form Responses 1'!$1:$1)-4),3,,TRUE,"Form Responses 1"))</f>
        <v>Bobby Wijaya Daulay</v>
      </c>
      <c r="D389" s="81">
        <f ca="1">INDIRECT(ADDRESS(2+QUOTIENT(ROW()-2,COUNTA('Form Responses 1'!$1:$1)-4),4,,TRUE,"Form Responses 1"))</f>
        <v>45016</v>
      </c>
      <c r="E389" s="82">
        <f ca="1" t="shared" si="0"/>
        <v>5</v>
      </c>
      <c r="F389" s="65" t="str">
        <f ca="1">IF(ISBLANK(A389)," ",INDIRECT(ADDRESS(1,5+MOD(ROW()-2,COUNTA('Form Responses 1'!$1:$1)-4),,TRUE,"Form Responses 1")))</f>
        <v>Lantai 05 [Koridor]</v>
      </c>
      <c r="G389" s="65" t="str">
        <f ca="1">IF(ISBLANK(A389)," ",INDIRECT(ADDRESS(MATCH(A389,'Form Responses 1'!A:A,0),5+MOD(ROW()-2,COUNTA('Form Responses 1'!$1:$1)-4),,TRUE,"Form Responses 1")))</f>
        <v>BAIK</v>
      </c>
      <c r="H389" s="83" t="str">
        <f ca="1" t="shared" si="1"/>
        <v>Lantai 05</v>
      </c>
      <c r="I389" s="83" t="str">
        <f ca="1" t="shared" si="401"/>
        <v>Koridor</v>
      </c>
      <c r="J389" s="83" t="str">
        <f ca="1" t="shared" si="2"/>
        <v>CLEANING SERVICE</v>
      </c>
      <c r="K389" s="83">
        <f ca="1" t="array" ref="K389">IFERROR(INDEX(MASTER!B:B,MATCH(G389,MASTER!A:A,0))/100," ")</f>
        <v>0.95</v>
      </c>
      <c r="L389" s="65">
        <f ca="1" t="shared" si="3"/>
        <v>13</v>
      </c>
      <c r="M389" s="65" t="str">
        <f ca="1" t="shared" si="4"/>
        <v>2023 - WEEK 13</v>
      </c>
      <c r="N389" s="65" t="str">
        <f ca="1" t="shared" si="5"/>
        <v>2023 - MONTH 03</v>
      </c>
      <c r="O389" s="83">
        <f ca="1" t="shared" ref="O389:P389" si="404">IFERROR(AVERAGEIF(M:M,M389,$K:$K)," ")</f>
        <v>0.950202702702695</v>
      </c>
      <c r="P389" s="83">
        <f ca="1" t="shared" si="404"/>
        <v>0.950202702702695</v>
      </c>
      <c r="Q389" s="65" t="str">
        <f ca="1">IF(ISBLANK(A389)," ",IF(O389&gt;MASTER!$B$3/100,"SB",IF(O389&gt;MASTER!$B$4/100,"B",IF(O389&gt;MASTER!$B$5/100,"C","K"))))</f>
        <v>SB</v>
      </c>
      <c r="R389" s="65" t="str">
        <f ca="1">IF(ISBLANK(B389)," ",IF(P389&gt;MASTER!$B$3/100,"SB",IF(P389&gt;MASTER!$B$4/100,"B",IF(P389&gt;MASTER!$B$5/100,"C","K"))))</f>
        <v>SB</v>
      </c>
    </row>
    <row r="390" customHeight="1" spans="1:18">
      <c r="A390" s="80">
        <f ca="1">INDIRECT(ADDRESS(2+QUOTIENT(ROW()-2,COUNTA('Form Responses 1'!$1:$1)-4),1,,TRUE,"Form Responses 1"))</f>
        <v>45026.444000162</v>
      </c>
      <c r="B390" s="65" t="str">
        <f ca="1">INDIRECT(ADDRESS(2+QUOTIENT(ROW()-2,COUNTA('Form Responses 1'!$1:$1)-4),2,,TRUE,"Form Responses 1"))</f>
        <v>bobdaulay@gmail.com</v>
      </c>
      <c r="C390" s="65" t="str">
        <f ca="1">INDIRECT(ADDRESS(2+QUOTIENT(ROW()-2,COUNTA('Form Responses 1'!$1:$1)-4),3,,TRUE,"Form Responses 1"))</f>
        <v>Bobby Wijaya Daulay</v>
      </c>
      <c r="D390" s="81">
        <f ca="1">INDIRECT(ADDRESS(2+QUOTIENT(ROW()-2,COUNTA('Form Responses 1'!$1:$1)-4),4,,TRUE,"Form Responses 1"))</f>
        <v>45016</v>
      </c>
      <c r="E390" s="82">
        <f ca="1" t="shared" si="0"/>
        <v>5</v>
      </c>
      <c r="F390" s="65" t="str">
        <f ca="1">IF(ISBLANK(A390)," ",INDIRECT(ADDRESS(1,5+MOD(ROW()-2,COUNTA('Form Responses 1'!$1:$1)-4),,TRUE,"Form Responses 1")))</f>
        <v>Lantai 05 [Toilet Pria / Wanita]</v>
      </c>
      <c r="G390" s="65" t="str">
        <f ca="1">IF(ISBLANK(A390)," ",INDIRECT(ADDRESS(MATCH(A390,'Form Responses 1'!A:A,0),5+MOD(ROW()-2,COUNTA('Form Responses 1'!$1:$1)-4),,TRUE,"Form Responses 1")))</f>
        <v>BAIK</v>
      </c>
      <c r="H390" s="83" t="str">
        <f ca="1" t="shared" si="1"/>
        <v>Lantai 05</v>
      </c>
      <c r="I390" s="83" t="str">
        <f ca="1" t="shared" si="401"/>
        <v>Toilet Pria / Wanita</v>
      </c>
      <c r="J390" s="83" t="str">
        <f ca="1" t="shared" si="2"/>
        <v>CLEANING SERVICE</v>
      </c>
      <c r="K390" s="83">
        <f ca="1" t="array" ref="K390">IFERROR(INDEX(MASTER!B:B,MATCH(G390,MASTER!A:A,0))/100," ")</f>
        <v>0.95</v>
      </c>
      <c r="L390" s="65">
        <f ca="1" t="shared" si="3"/>
        <v>13</v>
      </c>
      <c r="M390" s="65" t="str">
        <f ca="1" t="shared" si="4"/>
        <v>2023 - WEEK 13</v>
      </c>
      <c r="N390" s="65" t="str">
        <f ca="1" t="shared" si="5"/>
        <v>2023 - MONTH 03</v>
      </c>
      <c r="O390" s="83">
        <f ca="1" t="shared" ref="O390:P390" si="405">IFERROR(AVERAGEIF(M:M,M390,$K:$K)," ")</f>
        <v>0.950202702702695</v>
      </c>
      <c r="P390" s="83">
        <f ca="1" t="shared" si="405"/>
        <v>0.950202702702695</v>
      </c>
      <c r="Q390" s="65" t="str">
        <f ca="1">IF(ISBLANK(A390)," ",IF(O390&gt;MASTER!$B$3/100,"SB",IF(O390&gt;MASTER!$B$4/100,"B",IF(O390&gt;MASTER!$B$5/100,"C","K"))))</f>
        <v>SB</v>
      </c>
      <c r="R390" s="65" t="str">
        <f ca="1">IF(ISBLANK(B390)," ",IF(P390&gt;MASTER!$B$3/100,"SB",IF(P390&gt;MASTER!$B$4/100,"B",IF(P390&gt;MASTER!$B$5/100,"C","K"))))</f>
        <v>SB</v>
      </c>
    </row>
    <row r="391" customHeight="1" spans="1:18">
      <c r="A391" s="80">
        <f ca="1">INDIRECT(ADDRESS(2+QUOTIENT(ROW()-2,COUNTA('Form Responses 1'!$1:$1)-4),1,,TRUE,"Form Responses 1"))</f>
        <v>45026.444000162</v>
      </c>
      <c r="B391" s="65" t="str">
        <f ca="1">INDIRECT(ADDRESS(2+QUOTIENT(ROW()-2,COUNTA('Form Responses 1'!$1:$1)-4),2,,TRUE,"Form Responses 1"))</f>
        <v>bobdaulay@gmail.com</v>
      </c>
      <c r="C391" s="65" t="str">
        <f ca="1">INDIRECT(ADDRESS(2+QUOTIENT(ROW()-2,COUNTA('Form Responses 1'!$1:$1)-4),3,,TRUE,"Form Responses 1"))</f>
        <v>Bobby Wijaya Daulay</v>
      </c>
      <c r="D391" s="81">
        <f ca="1">INDIRECT(ADDRESS(2+QUOTIENT(ROW()-2,COUNTA('Form Responses 1'!$1:$1)-4),4,,TRUE,"Form Responses 1"))</f>
        <v>45016</v>
      </c>
      <c r="E391" s="82">
        <f ca="1" t="shared" si="0"/>
        <v>5</v>
      </c>
      <c r="F391" s="65" t="str">
        <f ca="1">IF(ISBLANK(A391)," ",INDIRECT(ADDRESS(1,5+MOD(ROW()-2,COUNTA('Form Responses 1'!$1:$1)-4),,TRUE,"Form Responses 1")))</f>
        <v>Lantai 04 [Tangga Exit Barat]</v>
      </c>
      <c r="G391" s="65" t="str">
        <f ca="1">IF(ISBLANK(A391)," ",INDIRECT(ADDRESS(MATCH(A391,'Form Responses 1'!A:A,0),5+MOD(ROW()-2,COUNTA('Form Responses 1'!$1:$1)-4),,TRUE,"Form Responses 1")))</f>
        <v>BAIK</v>
      </c>
      <c r="H391" s="83" t="str">
        <f ca="1" t="shared" si="1"/>
        <v>Lantai 04</v>
      </c>
      <c r="I391" s="83" t="str">
        <f ca="1" t="shared" si="401"/>
        <v>Tangga Exit Barat</v>
      </c>
      <c r="J391" s="83" t="str">
        <f ca="1" t="shared" si="2"/>
        <v>CLEANING SERVICE</v>
      </c>
      <c r="K391" s="83">
        <f ca="1" t="array" ref="K391">IFERROR(INDEX(MASTER!B:B,MATCH(G391,MASTER!A:A,0))/100," ")</f>
        <v>0.95</v>
      </c>
      <c r="L391" s="65">
        <f ca="1" t="shared" si="3"/>
        <v>13</v>
      </c>
      <c r="M391" s="65" t="str">
        <f ca="1" t="shared" si="4"/>
        <v>2023 - WEEK 13</v>
      </c>
      <c r="N391" s="65" t="str">
        <f ca="1" t="shared" si="5"/>
        <v>2023 - MONTH 03</v>
      </c>
      <c r="O391" s="83">
        <f ca="1" t="shared" ref="O391:P391" si="406">IFERROR(AVERAGEIF(M:M,M391,$K:$K)," ")</f>
        <v>0.950202702702695</v>
      </c>
      <c r="P391" s="83">
        <f ca="1" t="shared" si="406"/>
        <v>0.950202702702695</v>
      </c>
      <c r="Q391" s="65" t="str">
        <f ca="1">IF(ISBLANK(A391)," ",IF(O391&gt;MASTER!$B$3/100,"SB",IF(O391&gt;MASTER!$B$4/100,"B",IF(O391&gt;MASTER!$B$5/100,"C","K"))))</f>
        <v>SB</v>
      </c>
      <c r="R391" s="65" t="str">
        <f ca="1">IF(ISBLANK(B391)," ",IF(P391&gt;MASTER!$B$3/100,"SB",IF(P391&gt;MASTER!$B$4/100,"B",IF(P391&gt;MASTER!$B$5/100,"C","K"))))</f>
        <v>SB</v>
      </c>
    </row>
    <row r="392" customHeight="1" spans="1:18">
      <c r="A392" s="80">
        <f ca="1">INDIRECT(ADDRESS(2+QUOTIENT(ROW()-2,COUNTA('Form Responses 1'!$1:$1)-4),1,,TRUE,"Form Responses 1"))</f>
        <v>45026.444000162</v>
      </c>
      <c r="B392" s="65" t="str">
        <f ca="1">INDIRECT(ADDRESS(2+QUOTIENT(ROW()-2,COUNTA('Form Responses 1'!$1:$1)-4),2,,TRUE,"Form Responses 1"))</f>
        <v>bobdaulay@gmail.com</v>
      </c>
      <c r="C392" s="65" t="str">
        <f ca="1">INDIRECT(ADDRESS(2+QUOTIENT(ROW()-2,COUNTA('Form Responses 1'!$1:$1)-4),3,,TRUE,"Form Responses 1"))</f>
        <v>Bobby Wijaya Daulay</v>
      </c>
      <c r="D392" s="81">
        <f ca="1">INDIRECT(ADDRESS(2+QUOTIENT(ROW()-2,COUNTA('Form Responses 1'!$1:$1)-4),4,,TRUE,"Form Responses 1"))</f>
        <v>45016</v>
      </c>
      <c r="E392" s="82">
        <f ca="1" t="shared" si="0"/>
        <v>5</v>
      </c>
      <c r="F392" s="65" t="str">
        <f ca="1">IF(ISBLANK(A392)," ",INDIRECT(ADDRESS(1,5+MOD(ROW()-2,COUNTA('Form Responses 1'!$1:$1)-4),,TRUE,"Form Responses 1")))</f>
        <v>Lantai 04 [ &amp; Timur]</v>
      </c>
      <c r="G392" s="65" t="str">
        <f ca="1">IF(ISBLANK(A392)," ",INDIRECT(ADDRESS(MATCH(A392,'Form Responses 1'!A:A,0),5+MOD(ROW()-2,COUNTA('Form Responses 1'!$1:$1)-4),,TRUE,"Form Responses 1")))</f>
        <v>BAIK</v>
      </c>
      <c r="H392" s="83" t="str">
        <f ca="1" t="shared" si="1"/>
        <v>Lantai 04</v>
      </c>
      <c r="I392" s="83" t="str">
        <f ca="1" t="shared" si="401"/>
        <v> &amp; Timur</v>
      </c>
      <c r="J392" s="83" t="str">
        <f ca="1" t="shared" si="2"/>
        <v>CLEANING SERVICE</v>
      </c>
      <c r="K392" s="83">
        <f ca="1" t="array" ref="K392">IFERROR(INDEX(MASTER!B:B,MATCH(G392,MASTER!A:A,0))/100," ")</f>
        <v>0.95</v>
      </c>
      <c r="L392" s="65">
        <f ca="1" t="shared" si="3"/>
        <v>13</v>
      </c>
      <c r="M392" s="65" t="str">
        <f ca="1" t="shared" si="4"/>
        <v>2023 - WEEK 13</v>
      </c>
      <c r="N392" s="65" t="str">
        <f ca="1" t="shared" si="5"/>
        <v>2023 - MONTH 03</v>
      </c>
      <c r="O392" s="83">
        <f ca="1" t="shared" ref="O392:P392" si="407">IFERROR(AVERAGEIF(M:M,M392,$K:$K)," ")</f>
        <v>0.950202702702695</v>
      </c>
      <c r="P392" s="83">
        <f ca="1" t="shared" si="407"/>
        <v>0.950202702702695</v>
      </c>
      <c r="Q392" s="65" t="str">
        <f ca="1">IF(ISBLANK(A392)," ",IF(O392&gt;MASTER!$B$3/100,"SB",IF(O392&gt;MASTER!$B$4/100,"B",IF(O392&gt;MASTER!$B$5/100,"C","K"))))</f>
        <v>SB</v>
      </c>
      <c r="R392" s="65" t="str">
        <f ca="1">IF(ISBLANK(B392)," ",IF(P392&gt;MASTER!$B$3/100,"SB",IF(P392&gt;MASTER!$B$4/100,"B",IF(P392&gt;MASTER!$B$5/100,"C","K"))))</f>
        <v>SB</v>
      </c>
    </row>
    <row r="393" customHeight="1" spans="1:18">
      <c r="A393" s="80">
        <f ca="1">INDIRECT(ADDRESS(2+QUOTIENT(ROW()-2,COUNTA('Form Responses 1'!$1:$1)-4),1,,TRUE,"Form Responses 1"))</f>
        <v>45026.444000162</v>
      </c>
      <c r="B393" s="65" t="str">
        <f ca="1">INDIRECT(ADDRESS(2+QUOTIENT(ROW()-2,COUNTA('Form Responses 1'!$1:$1)-4),2,,TRUE,"Form Responses 1"))</f>
        <v>bobdaulay@gmail.com</v>
      </c>
      <c r="C393" s="65" t="str">
        <f ca="1">INDIRECT(ADDRESS(2+QUOTIENT(ROW()-2,COUNTA('Form Responses 1'!$1:$1)-4),3,,TRUE,"Form Responses 1"))</f>
        <v>Bobby Wijaya Daulay</v>
      </c>
      <c r="D393" s="81">
        <f ca="1">INDIRECT(ADDRESS(2+QUOTIENT(ROW()-2,COUNTA('Form Responses 1'!$1:$1)-4),4,,TRUE,"Form Responses 1"))</f>
        <v>45016</v>
      </c>
      <c r="E393" s="82">
        <f ca="1" t="shared" si="0"/>
        <v>5</v>
      </c>
      <c r="F393" s="65" t="str">
        <f ca="1">IF(ISBLANK(A393)," ",INDIRECT(ADDRESS(1,5+MOD(ROW()-2,COUNTA('Form Responses 1'!$1:$1)-4),,TRUE,"Form Responses 1")))</f>
        <v>Lantai 04 [Mushola]</v>
      </c>
      <c r="G393" s="65" t="str">
        <f ca="1">IF(ISBLANK(A393)," ",INDIRECT(ADDRESS(MATCH(A393,'Form Responses 1'!A:A,0),5+MOD(ROW()-2,COUNTA('Form Responses 1'!$1:$1)-4),,TRUE,"Form Responses 1")))</f>
        <v>BAIK</v>
      </c>
      <c r="H393" s="83" t="str">
        <f ca="1" t="shared" si="1"/>
        <v>Lantai 04</v>
      </c>
      <c r="I393" s="83" t="str">
        <f ca="1" t="shared" si="401"/>
        <v>Mushola</v>
      </c>
      <c r="J393" s="83" t="str">
        <f ca="1" t="shared" si="2"/>
        <v>CLEANING SERVICE</v>
      </c>
      <c r="K393" s="83">
        <f ca="1" t="array" ref="K393">IFERROR(INDEX(MASTER!B:B,MATCH(G393,MASTER!A:A,0))/100," ")</f>
        <v>0.95</v>
      </c>
      <c r="L393" s="65">
        <f ca="1" t="shared" si="3"/>
        <v>13</v>
      </c>
      <c r="M393" s="65" t="str">
        <f ca="1" t="shared" si="4"/>
        <v>2023 - WEEK 13</v>
      </c>
      <c r="N393" s="65" t="str">
        <f ca="1" t="shared" si="5"/>
        <v>2023 - MONTH 03</v>
      </c>
      <c r="O393" s="83">
        <f ca="1" t="shared" ref="O393:P393" si="408">IFERROR(AVERAGEIF(M:M,M393,$K:$K)," ")</f>
        <v>0.950202702702695</v>
      </c>
      <c r="P393" s="83">
        <f ca="1" t="shared" si="408"/>
        <v>0.950202702702695</v>
      </c>
      <c r="Q393" s="65" t="str">
        <f ca="1">IF(ISBLANK(A393)," ",IF(O393&gt;MASTER!$B$3/100,"SB",IF(O393&gt;MASTER!$B$4/100,"B",IF(O393&gt;MASTER!$B$5/100,"C","K"))))</f>
        <v>SB</v>
      </c>
      <c r="R393" s="65" t="str">
        <f ca="1">IF(ISBLANK(B393)," ",IF(P393&gt;MASTER!$B$3/100,"SB",IF(P393&gt;MASTER!$B$4/100,"B",IF(P393&gt;MASTER!$B$5/100,"C","K"))))</f>
        <v>SB</v>
      </c>
    </row>
    <row r="394" customHeight="1" spans="1:18">
      <c r="A394" s="80">
        <f ca="1">INDIRECT(ADDRESS(2+QUOTIENT(ROW()-2,COUNTA('Form Responses 1'!$1:$1)-4),1,,TRUE,"Form Responses 1"))</f>
        <v>45026.444000162</v>
      </c>
      <c r="B394" s="65" t="str">
        <f ca="1">INDIRECT(ADDRESS(2+QUOTIENT(ROW()-2,COUNTA('Form Responses 1'!$1:$1)-4),2,,TRUE,"Form Responses 1"))</f>
        <v>bobdaulay@gmail.com</v>
      </c>
      <c r="C394" s="65" t="str">
        <f ca="1">INDIRECT(ADDRESS(2+QUOTIENT(ROW()-2,COUNTA('Form Responses 1'!$1:$1)-4),3,,TRUE,"Form Responses 1"))</f>
        <v>Bobby Wijaya Daulay</v>
      </c>
      <c r="D394" s="81">
        <f ca="1">INDIRECT(ADDRESS(2+QUOTIENT(ROW()-2,COUNTA('Form Responses 1'!$1:$1)-4),4,,TRUE,"Form Responses 1"))</f>
        <v>45016</v>
      </c>
      <c r="E394" s="82">
        <f ca="1" t="shared" si="0"/>
        <v>5</v>
      </c>
      <c r="F394" s="65" t="str">
        <f ca="1">IF(ISBLANK(A394)," ",INDIRECT(ADDRESS(1,5+MOD(ROW()-2,COUNTA('Form Responses 1'!$1:$1)-4),,TRUE,"Form Responses 1")))</f>
        <v>Lantai 04 [Pantry]</v>
      </c>
      <c r="G394" s="65" t="str">
        <f ca="1">IF(ISBLANK(A394)," ",INDIRECT(ADDRESS(MATCH(A394,'Form Responses 1'!A:A,0),5+MOD(ROW()-2,COUNTA('Form Responses 1'!$1:$1)-4),,TRUE,"Form Responses 1")))</f>
        <v>BAIK</v>
      </c>
      <c r="H394" s="83" t="str">
        <f ca="1" t="shared" si="1"/>
        <v>Lantai 04</v>
      </c>
      <c r="I394" s="83" t="str">
        <f ca="1" t="shared" si="401"/>
        <v>Pantry</v>
      </c>
      <c r="J394" s="83" t="str">
        <f ca="1" t="shared" si="2"/>
        <v>CLEANING SERVICE</v>
      </c>
      <c r="K394" s="83">
        <f ca="1" t="array" ref="K394">IFERROR(INDEX(MASTER!B:B,MATCH(G394,MASTER!A:A,0))/100," ")</f>
        <v>0.95</v>
      </c>
      <c r="L394" s="65">
        <f ca="1" t="shared" si="3"/>
        <v>13</v>
      </c>
      <c r="M394" s="65" t="str">
        <f ca="1" t="shared" si="4"/>
        <v>2023 - WEEK 13</v>
      </c>
      <c r="N394" s="65" t="str">
        <f ca="1" t="shared" si="5"/>
        <v>2023 - MONTH 03</v>
      </c>
      <c r="O394" s="83">
        <f ca="1" t="shared" ref="O394:P394" si="409">IFERROR(AVERAGEIF(M:M,M394,$K:$K)," ")</f>
        <v>0.950202702702695</v>
      </c>
      <c r="P394" s="83">
        <f ca="1" t="shared" si="409"/>
        <v>0.950202702702695</v>
      </c>
      <c r="Q394" s="65" t="str">
        <f ca="1">IF(ISBLANK(A394)," ",IF(O394&gt;MASTER!$B$3/100,"SB",IF(O394&gt;MASTER!$B$4/100,"B",IF(O394&gt;MASTER!$B$5/100,"C","K"))))</f>
        <v>SB</v>
      </c>
      <c r="R394" s="65" t="str">
        <f ca="1">IF(ISBLANK(B394)," ",IF(P394&gt;MASTER!$B$3/100,"SB",IF(P394&gt;MASTER!$B$4/100,"B",IF(P394&gt;MASTER!$B$5/100,"C","K"))))</f>
        <v>SB</v>
      </c>
    </row>
    <row r="395" customHeight="1" spans="1:18">
      <c r="A395" s="80">
        <f ca="1">INDIRECT(ADDRESS(2+QUOTIENT(ROW()-2,COUNTA('Form Responses 1'!$1:$1)-4),1,,TRUE,"Form Responses 1"))</f>
        <v>45026.444000162</v>
      </c>
      <c r="B395" s="65" t="str">
        <f ca="1">INDIRECT(ADDRESS(2+QUOTIENT(ROW()-2,COUNTA('Form Responses 1'!$1:$1)-4),2,,TRUE,"Form Responses 1"))</f>
        <v>bobdaulay@gmail.com</v>
      </c>
      <c r="C395" s="65" t="str">
        <f ca="1">INDIRECT(ADDRESS(2+QUOTIENT(ROW()-2,COUNTA('Form Responses 1'!$1:$1)-4),3,,TRUE,"Form Responses 1"))</f>
        <v>Bobby Wijaya Daulay</v>
      </c>
      <c r="D395" s="81">
        <f ca="1">INDIRECT(ADDRESS(2+QUOTIENT(ROW()-2,COUNTA('Form Responses 1'!$1:$1)-4),4,,TRUE,"Form Responses 1"))</f>
        <v>45016</v>
      </c>
      <c r="E395" s="82">
        <f ca="1" t="shared" si="0"/>
        <v>5</v>
      </c>
      <c r="F395" s="65" t="str">
        <f ca="1">IF(ISBLANK(A395)," ",INDIRECT(ADDRESS(1,5+MOD(ROW()-2,COUNTA('Form Responses 1'!$1:$1)-4),,TRUE,"Form Responses 1")))</f>
        <v>Lantai 04 [Ruang Rapat 1-2-3]</v>
      </c>
      <c r="G395" s="65" t="str">
        <f ca="1">IF(ISBLANK(A395)," ",INDIRECT(ADDRESS(MATCH(A395,'Form Responses 1'!A:A,0),5+MOD(ROW()-2,COUNTA('Form Responses 1'!$1:$1)-4),,TRUE,"Form Responses 1")))</f>
        <v>BAIK</v>
      </c>
      <c r="H395" s="83" t="str">
        <f ca="1" t="shared" si="1"/>
        <v>Lantai 04</v>
      </c>
      <c r="I395" s="83" t="str">
        <f ca="1" t="shared" si="401"/>
        <v>Ruang Rapat 1-2-3</v>
      </c>
      <c r="J395" s="83" t="str">
        <f ca="1" t="shared" si="2"/>
        <v>CLEANING SERVICE</v>
      </c>
      <c r="K395" s="83">
        <f ca="1" t="array" ref="K395">IFERROR(INDEX(MASTER!B:B,MATCH(G395,MASTER!A:A,0))/100," ")</f>
        <v>0.95</v>
      </c>
      <c r="L395" s="65">
        <f ca="1" t="shared" si="3"/>
        <v>13</v>
      </c>
      <c r="M395" s="65" t="str">
        <f ca="1" t="shared" si="4"/>
        <v>2023 - WEEK 13</v>
      </c>
      <c r="N395" s="65" t="str">
        <f ca="1" t="shared" si="5"/>
        <v>2023 - MONTH 03</v>
      </c>
      <c r="O395" s="83">
        <f ca="1" t="shared" ref="O395:P395" si="410">IFERROR(AVERAGEIF(M:M,M395,$K:$K)," ")</f>
        <v>0.950202702702695</v>
      </c>
      <c r="P395" s="83">
        <f ca="1" t="shared" si="410"/>
        <v>0.950202702702695</v>
      </c>
      <c r="Q395" s="65" t="str">
        <f ca="1">IF(ISBLANK(A395)," ",IF(O395&gt;MASTER!$B$3/100,"SB",IF(O395&gt;MASTER!$B$4/100,"B",IF(O395&gt;MASTER!$B$5/100,"C","K"))))</f>
        <v>SB</v>
      </c>
      <c r="R395" s="65" t="str">
        <f ca="1">IF(ISBLANK(B395)," ",IF(P395&gt;MASTER!$B$3/100,"SB",IF(P395&gt;MASTER!$B$4/100,"B",IF(P395&gt;MASTER!$B$5/100,"C","K"))))</f>
        <v>SB</v>
      </c>
    </row>
    <row r="396" customHeight="1" spans="1:18">
      <c r="A396" s="80">
        <f ca="1">INDIRECT(ADDRESS(2+QUOTIENT(ROW()-2,COUNTA('Form Responses 1'!$1:$1)-4),1,,TRUE,"Form Responses 1"))</f>
        <v>45026.444000162</v>
      </c>
      <c r="B396" s="65" t="str">
        <f ca="1">INDIRECT(ADDRESS(2+QUOTIENT(ROW()-2,COUNTA('Form Responses 1'!$1:$1)-4),2,,TRUE,"Form Responses 1"))</f>
        <v>bobdaulay@gmail.com</v>
      </c>
      <c r="C396" s="65" t="str">
        <f ca="1">INDIRECT(ADDRESS(2+QUOTIENT(ROW()-2,COUNTA('Form Responses 1'!$1:$1)-4),3,,TRUE,"Form Responses 1"))</f>
        <v>Bobby Wijaya Daulay</v>
      </c>
      <c r="D396" s="81">
        <f ca="1">INDIRECT(ADDRESS(2+QUOTIENT(ROW()-2,COUNTA('Form Responses 1'!$1:$1)-4),4,,TRUE,"Form Responses 1"))</f>
        <v>45016</v>
      </c>
      <c r="E396" s="82">
        <f ca="1" t="shared" si="0"/>
        <v>5</v>
      </c>
      <c r="F396" s="65" t="str">
        <f ca="1">IF(ISBLANK(A396)," ",INDIRECT(ADDRESS(1,5+MOD(ROW()-2,COUNTA('Form Responses 1'!$1:$1)-4),,TRUE,"Form Responses 1")))</f>
        <v>Lantai 04 [Ruang Kerja]</v>
      </c>
      <c r="G396" s="65" t="str">
        <f ca="1">IF(ISBLANK(A396)," ",INDIRECT(ADDRESS(MATCH(A396,'Form Responses 1'!A:A,0),5+MOD(ROW()-2,COUNTA('Form Responses 1'!$1:$1)-4),,TRUE,"Form Responses 1")))</f>
        <v>BAIK</v>
      </c>
      <c r="H396" s="83" t="str">
        <f ca="1" t="shared" si="1"/>
        <v>Lantai 04</v>
      </c>
      <c r="I396" s="83" t="str">
        <f ca="1" t="shared" si="401"/>
        <v>Ruang Kerja</v>
      </c>
      <c r="J396" s="83" t="str">
        <f ca="1" t="shared" si="2"/>
        <v>CLEANING SERVICE</v>
      </c>
      <c r="K396" s="83">
        <f ca="1" t="array" ref="K396">IFERROR(INDEX(MASTER!B:B,MATCH(G396,MASTER!A:A,0))/100," ")</f>
        <v>0.95</v>
      </c>
      <c r="L396" s="65">
        <f ca="1" t="shared" si="3"/>
        <v>13</v>
      </c>
      <c r="M396" s="65" t="str">
        <f ca="1" t="shared" si="4"/>
        <v>2023 - WEEK 13</v>
      </c>
      <c r="N396" s="65" t="str">
        <f ca="1" t="shared" si="5"/>
        <v>2023 - MONTH 03</v>
      </c>
      <c r="O396" s="83">
        <f ca="1" t="shared" ref="O396:P396" si="411">IFERROR(AVERAGEIF(M:M,M396,$K:$K)," ")</f>
        <v>0.950202702702695</v>
      </c>
      <c r="P396" s="83">
        <f ca="1" t="shared" si="411"/>
        <v>0.950202702702695</v>
      </c>
      <c r="Q396" s="65" t="str">
        <f ca="1">IF(ISBLANK(A396)," ",IF(O396&gt;MASTER!$B$3/100,"SB",IF(O396&gt;MASTER!$B$4/100,"B",IF(O396&gt;MASTER!$B$5/100,"C","K"))))</f>
        <v>SB</v>
      </c>
      <c r="R396" s="65" t="str">
        <f ca="1">IF(ISBLANK(B396)," ",IF(P396&gt;MASTER!$B$3/100,"SB",IF(P396&gt;MASTER!$B$4/100,"B",IF(P396&gt;MASTER!$B$5/100,"C","K"))))</f>
        <v>SB</v>
      </c>
    </row>
    <row r="397" customHeight="1" spans="1:18">
      <c r="A397" s="80">
        <f ca="1">INDIRECT(ADDRESS(2+QUOTIENT(ROW()-2,COUNTA('Form Responses 1'!$1:$1)-4),1,,TRUE,"Form Responses 1"))</f>
        <v>45026.444000162</v>
      </c>
      <c r="B397" s="65" t="str">
        <f ca="1">INDIRECT(ADDRESS(2+QUOTIENT(ROW()-2,COUNTA('Form Responses 1'!$1:$1)-4),2,,TRUE,"Form Responses 1"))</f>
        <v>bobdaulay@gmail.com</v>
      </c>
      <c r="C397" s="65" t="str">
        <f ca="1">INDIRECT(ADDRESS(2+QUOTIENT(ROW()-2,COUNTA('Form Responses 1'!$1:$1)-4),3,,TRUE,"Form Responses 1"))</f>
        <v>Bobby Wijaya Daulay</v>
      </c>
      <c r="D397" s="81">
        <f ca="1">INDIRECT(ADDRESS(2+QUOTIENT(ROW()-2,COUNTA('Form Responses 1'!$1:$1)-4),4,,TRUE,"Form Responses 1"))</f>
        <v>45016</v>
      </c>
      <c r="E397" s="82">
        <f ca="1" t="shared" si="0"/>
        <v>5</v>
      </c>
      <c r="F397" s="65" t="str">
        <f ca="1">IF(ISBLANK(A397)," ",INDIRECT(ADDRESS(1,5+MOD(ROW()-2,COUNTA('Form Responses 1'!$1:$1)-4),,TRUE,"Form Responses 1")))</f>
        <v>Lantai 04 [Koridor]</v>
      </c>
      <c r="G397" s="65" t="str">
        <f ca="1">IF(ISBLANK(A397)," ",INDIRECT(ADDRESS(MATCH(A397,'Form Responses 1'!A:A,0),5+MOD(ROW()-2,COUNTA('Form Responses 1'!$1:$1)-4),,TRUE,"Form Responses 1")))</f>
        <v>BAIK</v>
      </c>
      <c r="H397" s="83" t="str">
        <f ca="1" t="shared" si="1"/>
        <v>Lantai 04</v>
      </c>
      <c r="I397" s="83" t="str">
        <f ca="1" t="shared" si="401"/>
        <v>Koridor</v>
      </c>
      <c r="J397" s="83" t="str">
        <f ca="1" t="shared" si="2"/>
        <v>CLEANING SERVICE</v>
      </c>
      <c r="K397" s="83">
        <f ca="1" t="array" ref="K397">IFERROR(INDEX(MASTER!B:B,MATCH(G397,MASTER!A:A,0))/100," ")</f>
        <v>0.95</v>
      </c>
      <c r="L397" s="65">
        <f ca="1" t="shared" si="3"/>
        <v>13</v>
      </c>
      <c r="M397" s="65" t="str">
        <f ca="1" t="shared" si="4"/>
        <v>2023 - WEEK 13</v>
      </c>
      <c r="N397" s="65" t="str">
        <f ca="1" t="shared" si="5"/>
        <v>2023 - MONTH 03</v>
      </c>
      <c r="O397" s="83">
        <f ca="1" t="shared" ref="O397:P397" si="412">IFERROR(AVERAGEIF(M:M,M397,$K:$K)," ")</f>
        <v>0.950202702702695</v>
      </c>
      <c r="P397" s="83">
        <f ca="1" t="shared" si="412"/>
        <v>0.950202702702695</v>
      </c>
      <c r="Q397" s="65" t="str">
        <f ca="1">IF(ISBLANK(A397)," ",IF(O397&gt;MASTER!$B$3/100,"SB",IF(O397&gt;MASTER!$B$4/100,"B",IF(O397&gt;MASTER!$B$5/100,"C","K"))))</f>
        <v>SB</v>
      </c>
      <c r="R397" s="65" t="str">
        <f ca="1">IF(ISBLANK(B397)," ",IF(P397&gt;MASTER!$B$3/100,"SB",IF(P397&gt;MASTER!$B$4/100,"B",IF(P397&gt;MASTER!$B$5/100,"C","K"))))</f>
        <v>SB</v>
      </c>
    </row>
    <row r="398" customHeight="1" spans="1:18">
      <c r="A398" s="80">
        <f ca="1">INDIRECT(ADDRESS(2+QUOTIENT(ROW()-2,COUNTA('Form Responses 1'!$1:$1)-4),1,,TRUE,"Form Responses 1"))</f>
        <v>45026.444000162</v>
      </c>
      <c r="B398" s="65" t="str">
        <f ca="1">INDIRECT(ADDRESS(2+QUOTIENT(ROW()-2,COUNTA('Form Responses 1'!$1:$1)-4),2,,TRUE,"Form Responses 1"))</f>
        <v>bobdaulay@gmail.com</v>
      </c>
      <c r="C398" s="65" t="str">
        <f ca="1">INDIRECT(ADDRESS(2+QUOTIENT(ROW()-2,COUNTA('Form Responses 1'!$1:$1)-4),3,,TRUE,"Form Responses 1"))</f>
        <v>Bobby Wijaya Daulay</v>
      </c>
      <c r="D398" s="81">
        <f ca="1">INDIRECT(ADDRESS(2+QUOTIENT(ROW()-2,COUNTA('Form Responses 1'!$1:$1)-4),4,,TRUE,"Form Responses 1"))</f>
        <v>45016</v>
      </c>
      <c r="E398" s="82">
        <f ca="1" t="shared" si="0"/>
        <v>5</v>
      </c>
      <c r="F398" s="65" t="str">
        <f ca="1">IF(ISBLANK(A398)," ",INDIRECT(ADDRESS(1,5+MOD(ROW()-2,COUNTA('Form Responses 1'!$1:$1)-4),,TRUE,"Form Responses 1")))</f>
        <v>Lantai 04 [Toilet Pria / Wanita]</v>
      </c>
      <c r="G398" s="65" t="str">
        <f ca="1">IF(ISBLANK(A398)," ",INDIRECT(ADDRESS(MATCH(A398,'Form Responses 1'!A:A,0),5+MOD(ROW()-2,COUNTA('Form Responses 1'!$1:$1)-4),,TRUE,"Form Responses 1")))</f>
        <v>BAIK</v>
      </c>
      <c r="H398" s="83" t="str">
        <f ca="1" t="shared" si="1"/>
        <v>Lantai 04</v>
      </c>
      <c r="I398" s="83" t="str">
        <f ca="1" t="shared" si="401"/>
        <v>Toilet Pria / Wanita</v>
      </c>
      <c r="J398" s="83" t="str">
        <f ca="1" t="shared" si="2"/>
        <v>CLEANING SERVICE</v>
      </c>
      <c r="K398" s="83">
        <f ca="1" t="array" ref="K398">IFERROR(INDEX(MASTER!B:B,MATCH(G398,MASTER!A:A,0))/100," ")</f>
        <v>0.95</v>
      </c>
      <c r="L398" s="65">
        <f ca="1" t="shared" si="3"/>
        <v>13</v>
      </c>
      <c r="M398" s="65" t="str">
        <f ca="1" t="shared" si="4"/>
        <v>2023 - WEEK 13</v>
      </c>
      <c r="N398" s="65" t="str">
        <f ca="1" t="shared" si="5"/>
        <v>2023 - MONTH 03</v>
      </c>
      <c r="O398" s="83">
        <f ca="1" t="shared" ref="O398:P398" si="413">IFERROR(AVERAGEIF(M:M,M398,$K:$K)," ")</f>
        <v>0.950202702702695</v>
      </c>
      <c r="P398" s="83">
        <f ca="1" t="shared" si="413"/>
        <v>0.950202702702695</v>
      </c>
      <c r="Q398" s="65" t="str">
        <f ca="1">IF(ISBLANK(A398)," ",IF(O398&gt;MASTER!$B$3/100,"SB",IF(O398&gt;MASTER!$B$4/100,"B",IF(O398&gt;MASTER!$B$5/100,"C","K"))))</f>
        <v>SB</v>
      </c>
      <c r="R398" s="65" t="str">
        <f ca="1">IF(ISBLANK(B398)," ",IF(P398&gt;MASTER!$B$3/100,"SB",IF(P398&gt;MASTER!$B$4/100,"B",IF(P398&gt;MASTER!$B$5/100,"C","K"))))</f>
        <v>SB</v>
      </c>
    </row>
    <row r="399" customHeight="1" spans="1:18">
      <c r="A399" s="80">
        <f ca="1">INDIRECT(ADDRESS(2+QUOTIENT(ROW()-2,COUNTA('Form Responses 1'!$1:$1)-4),1,,TRUE,"Form Responses 1"))</f>
        <v>45026.444000162</v>
      </c>
      <c r="B399" s="65" t="str">
        <f ca="1">INDIRECT(ADDRESS(2+QUOTIENT(ROW()-2,COUNTA('Form Responses 1'!$1:$1)-4),2,,TRUE,"Form Responses 1"))</f>
        <v>bobdaulay@gmail.com</v>
      </c>
      <c r="C399" s="65" t="str">
        <f ca="1">INDIRECT(ADDRESS(2+QUOTIENT(ROW()-2,COUNTA('Form Responses 1'!$1:$1)-4),3,,TRUE,"Form Responses 1"))</f>
        <v>Bobby Wijaya Daulay</v>
      </c>
      <c r="D399" s="81">
        <f ca="1">INDIRECT(ADDRESS(2+QUOTIENT(ROW()-2,COUNTA('Form Responses 1'!$1:$1)-4),4,,TRUE,"Form Responses 1"))</f>
        <v>45016</v>
      </c>
      <c r="E399" s="82">
        <f ca="1" t="shared" si="0"/>
        <v>5</v>
      </c>
      <c r="F399" s="65" t="str">
        <f ca="1">IF(ISBLANK(A399)," ",INDIRECT(ADDRESS(1,5+MOD(ROW()-2,COUNTA('Form Responses 1'!$1:$1)-4),,TRUE,"Form Responses 1")))</f>
        <v>Lantai 03 1/2 [Ruang PNBPL]</v>
      </c>
      <c r="G399" s="65" t="str">
        <f ca="1">IF(ISBLANK(A399)," ",INDIRECT(ADDRESS(MATCH(A399,'Form Responses 1'!A:A,0),5+MOD(ROW()-2,COUNTA('Form Responses 1'!$1:$1)-4),,TRUE,"Form Responses 1")))</f>
        <v>BAIK</v>
      </c>
      <c r="H399" s="83" t="str">
        <f ca="1" t="shared" si="1"/>
        <v>Lantai 03 1/2</v>
      </c>
      <c r="I399" s="83" t="str">
        <f ca="1" t="shared" si="401"/>
        <v>Ruang PNBPL</v>
      </c>
      <c r="J399" s="83" t="str">
        <f ca="1" t="shared" si="2"/>
        <v>CLEANING SERVICE</v>
      </c>
      <c r="K399" s="83">
        <f ca="1" t="array" ref="K399">IFERROR(INDEX(MASTER!B:B,MATCH(G399,MASTER!A:A,0))/100," ")</f>
        <v>0.95</v>
      </c>
      <c r="L399" s="65">
        <f ca="1" t="shared" si="3"/>
        <v>13</v>
      </c>
      <c r="M399" s="65" t="str">
        <f ca="1" t="shared" si="4"/>
        <v>2023 - WEEK 13</v>
      </c>
      <c r="N399" s="65" t="str">
        <f ca="1" t="shared" si="5"/>
        <v>2023 - MONTH 03</v>
      </c>
      <c r="O399" s="83">
        <f ca="1" t="shared" ref="O399:P399" si="414">IFERROR(AVERAGEIF(M:M,M399,$K:$K)," ")</f>
        <v>0.950202702702695</v>
      </c>
      <c r="P399" s="83">
        <f ca="1" t="shared" si="414"/>
        <v>0.950202702702695</v>
      </c>
      <c r="Q399" s="65" t="str">
        <f ca="1">IF(ISBLANK(A399)," ",IF(O399&gt;MASTER!$B$3/100,"SB",IF(O399&gt;MASTER!$B$4/100,"B",IF(O399&gt;MASTER!$B$5/100,"C","K"))))</f>
        <v>SB</v>
      </c>
      <c r="R399" s="65" t="str">
        <f ca="1">IF(ISBLANK(B399)," ",IF(P399&gt;MASTER!$B$3/100,"SB",IF(P399&gt;MASTER!$B$4/100,"B",IF(P399&gt;MASTER!$B$5/100,"C","K"))))</f>
        <v>SB</v>
      </c>
    </row>
    <row r="400" customHeight="1" spans="1:18">
      <c r="A400" s="80">
        <f ca="1">INDIRECT(ADDRESS(2+QUOTIENT(ROW()-2,COUNTA('Form Responses 1'!$1:$1)-4),1,,TRUE,"Form Responses 1"))</f>
        <v>45026.444000162</v>
      </c>
      <c r="B400" s="65" t="str">
        <f ca="1">INDIRECT(ADDRESS(2+QUOTIENT(ROW()-2,COUNTA('Form Responses 1'!$1:$1)-4),2,,TRUE,"Form Responses 1"))</f>
        <v>bobdaulay@gmail.com</v>
      </c>
      <c r="C400" s="65" t="str">
        <f ca="1">INDIRECT(ADDRESS(2+QUOTIENT(ROW()-2,COUNTA('Form Responses 1'!$1:$1)-4),3,,TRUE,"Form Responses 1"))</f>
        <v>Bobby Wijaya Daulay</v>
      </c>
      <c r="D400" s="81">
        <f ca="1">INDIRECT(ADDRESS(2+QUOTIENT(ROW()-2,COUNTA('Form Responses 1'!$1:$1)-4),4,,TRUE,"Form Responses 1"))</f>
        <v>45016</v>
      </c>
      <c r="E400" s="82">
        <f ca="1" t="shared" si="0"/>
        <v>5</v>
      </c>
      <c r="F400" s="65" t="str">
        <f ca="1">IF(ISBLANK(A400)," ",INDIRECT(ADDRESS(1,5+MOD(ROW()-2,COUNTA('Form Responses 1'!$1:$1)-4),,TRUE,"Form Responses 1")))</f>
        <v>Lantai 03 1/2 [Lapangan Upacara]</v>
      </c>
      <c r="G400" s="65" t="str">
        <f ca="1">IF(ISBLANK(A400)," ",INDIRECT(ADDRESS(MATCH(A400,'Form Responses 1'!A:A,0),5+MOD(ROW()-2,COUNTA('Form Responses 1'!$1:$1)-4),,TRUE,"Form Responses 1")))</f>
        <v>BAIK</v>
      </c>
      <c r="H400" s="83" t="str">
        <f ca="1" t="shared" si="1"/>
        <v>Lantai 03 1/2</v>
      </c>
      <c r="I400" s="83" t="str">
        <f ca="1" t="shared" si="401"/>
        <v>Lapangan Upacara</v>
      </c>
      <c r="J400" s="83" t="str">
        <f ca="1" t="shared" si="2"/>
        <v>CLEANING SERVICE</v>
      </c>
      <c r="K400" s="83">
        <f ca="1" t="array" ref="K400">IFERROR(INDEX(MASTER!B:B,MATCH(G400,MASTER!A:A,0))/100," ")</f>
        <v>0.95</v>
      </c>
      <c r="L400" s="65">
        <f ca="1" t="shared" si="3"/>
        <v>13</v>
      </c>
      <c r="M400" s="65" t="str">
        <f ca="1" t="shared" si="4"/>
        <v>2023 - WEEK 13</v>
      </c>
      <c r="N400" s="65" t="str">
        <f ca="1" t="shared" si="5"/>
        <v>2023 - MONTH 03</v>
      </c>
      <c r="O400" s="83">
        <f ca="1" t="shared" ref="O400:P400" si="415">IFERROR(AVERAGEIF(M:M,M400,$K:$K)," ")</f>
        <v>0.950202702702695</v>
      </c>
      <c r="P400" s="83">
        <f ca="1" t="shared" si="415"/>
        <v>0.950202702702695</v>
      </c>
      <c r="Q400" s="65" t="str">
        <f ca="1">IF(ISBLANK(A400)," ",IF(O400&gt;MASTER!$B$3/100,"SB",IF(O400&gt;MASTER!$B$4/100,"B",IF(O400&gt;MASTER!$B$5/100,"C","K"))))</f>
        <v>SB</v>
      </c>
      <c r="R400" s="65" t="str">
        <f ca="1">IF(ISBLANK(B400)," ",IF(P400&gt;MASTER!$B$3/100,"SB",IF(P400&gt;MASTER!$B$4/100,"B",IF(P400&gt;MASTER!$B$5/100,"C","K"))))</f>
        <v>SB</v>
      </c>
    </row>
    <row r="401" customHeight="1" spans="1:18">
      <c r="A401" s="80">
        <f ca="1">INDIRECT(ADDRESS(2+QUOTIENT(ROW()-2,COUNTA('Form Responses 1'!$1:$1)-4),1,,TRUE,"Form Responses 1"))</f>
        <v>45026.444000162</v>
      </c>
      <c r="B401" s="65" t="str">
        <f ca="1">INDIRECT(ADDRESS(2+QUOTIENT(ROW()-2,COUNTA('Form Responses 1'!$1:$1)-4),2,,TRUE,"Form Responses 1"))</f>
        <v>bobdaulay@gmail.com</v>
      </c>
      <c r="C401" s="65" t="str">
        <f ca="1">INDIRECT(ADDRESS(2+QUOTIENT(ROW()-2,COUNTA('Form Responses 1'!$1:$1)-4),3,,TRUE,"Form Responses 1"))</f>
        <v>Bobby Wijaya Daulay</v>
      </c>
      <c r="D401" s="81">
        <f ca="1">INDIRECT(ADDRESS(2+QUOTIENT(ROW()-2,COUNTA('Form Responses 1'!$1:$1)-4),4,,TRUE,"Form Responses 1"))</f>
        <v>45016</v>
      </c>
      <c r="E401" s="82">
        <f ca="1" t="shared" si="0"/>
        <v>5</v>
      </c>
      <c r="F401" s="65" t="str">
        <f ca="1">IF(ISBLANK(A401)," ",INDIRECT(ADDRESS(1,5+MOD(ROW()-2,COUNTA('Form Responses 1'!$1:$1)-4),,TRUE,"Form Responses 1")))</f>
        <v>Lantai 03 1/2 [Pantry]</v>
      </c>
      <c r="G401" s="65" t="str">
        <f ca="1">IF(ISBLANK(A401)," ",INDIRECT(ADDRESS(MATCH(A401,'Form Responses 1'!A:A,0),5+MOD(ROW()-2,COUNTA('Form Responses 1'!$1:$1)-4),,TRUE,"Form Responses 1")))</f>
        <v>BAIK</v>
      </c>
      <c r="H401" s="83" t="str">
        <f ca="1" t="shared" si="1"/>
        <v>Lantai 03 1/2</v>
      </c>
      <c r="I401" s="83" t="str">
        <f ca="1" t="shared" si="401"/>
        <v>Pantry</v>
      </c>
      <c r="J401" s="83" t="str">
        <f ca="1" t="shared" si="2"/>
        <v>CLEANING SERVICE</v>
      </c>
      <c r="K401" s="83">
        <f ca="1" t="array" ref="K401">IFERROR(INDEX(MASTER!B:B,MATCH(G401,MASTER!A:A,0))/100," ")</f>
        <v>0.95</v>
      </c>
      <c r="L401" s="65">
        <f ca="1" t="shared" si="3"/>
        <v>13</v>
      </c>
      <c r="M401" s="65" t="str">
        <f ca="1" t="shared" si="4"/>
        <v>2023 - WEEK 13</v>
      </c>
      <c r="N401" s="65" t="str">
        <f ca="1" t="shared" si="5"/>
        <v>2023 - MONTH 03</v>
      </c>
      <c r="O401" s="83">
        <f ca="1" t="shared" ref="O401:P401" si="416">IFERROR(AVERAGEIF(M:M,M401,$K:$K)," ")</f>
        <v>0.950202702702695</v>
      </c>
      <c r="P401" s="83">
        <f ca="1" t="shared" si="416"/>
        <v>0.950202702702695</v>
      </c>
      <c r="Q401" s="65" t="str">
        <f ca="1">IF(ISBLANK(A401)," ",IF(O401&gt;MASTER!$B$3/100,"SB",IF(O401&gt;MASTER!$B$4/100,"B",IF(O401&gt;MASTER!$B$5/100,"C","K"))))</f>
        <v>SB</v>
      </c>
      <c r="R401" s="65" t="str">
        <f ca="1">IF(ISBLANK(B401)," ",IF(P401&gt;MASTER!$B$3/100,"SB",IF(P401&gt;MASTER!$B$4/100,"B",IF(P401&gt;MASTER!$B$5/100,"C","K"))))</f>
        <v>SB</v>
      </c>
    </row>
    <row r="402" customHeight="1" spans="1:18">
      <c r="A402" s="80">
        <f ca="1">INDIRECT(ADDRESS(2+QUOTIENT(ROW()-2,COUNTA('Form Responses 1'!$1:$1)-4),1,,TRUE,"Form Responses 1"))</f>
        <v>45026.444000162</v>
      </c>
      <c r="B402" s="65" t="str">
        <f ca="1">INDIRECT(ADDRESS(2+QUOTIENT(ROW()-2,COUNTA('Form Responses 1'!$1:$1)-4),2,,TRUE,"Form Responses 1"))</f>
        <v>bobdaulay@gmail.com</v>
      </c>
      <c r="C402" s="65" t="str">
        <f ca="1">INDIRECT(ADDRESS(2+QUOTIENT(ROW()-2,COUNTA('Form Responses 1'!$1:$1)-4),3,,TRUE,"Form Responses 1"))</f>
        <v>Bobby Wijaya Daulay</v>
      </c>
      <c r="D402" s="81">
        <f ca="1">INDIRECT(ADDRESS(2+QUOTIENT(ROW()-2,COUNTA('Form Responses 1'!$1:$1)-4),4,,TRUE,"Form Responses 1"))</f>
        <v>45016</v>
      </c>
      <c r="E402" s="82">
        <f ca="1" t="shared" si="0"/>
        <v>5</v>
      </c>
      <c r="F402" s="65" t="str">
        <f ca="1">IF(ISBLANK(A402)," ",INDIRECT(ADDRESS(1,5+MOD(ROW()-2,COUNTA('Form Responses 1'!$1:$1)-4),,TRUE,"Form Responses 1")))</f>
        <v>Lantai 03 1/2 [Koridor]</v>
      </c>
      <c r="G402" s="65" t="str">
        <f ca="1">IF(ISBLANK(A402)," ",INDIRECT(ADDRESS(MATCH(A402,'Form Responses 1'!A:A,0),5+MOD(ROW()-2,COUNTA('Form Responses 1'!$1:$1)-4),,TRUE,"Form Responses 1")))</f>
        <v>BAIK</v>
      </c>
      <c r="H402" s="83" t="str">
        <f ca="1" t="shared" si="1"/>
        <v>Lantai 03 1/2</v>
      </c>
      <c r="I402" s="83" t="str">
        <f ca="1" t="shared" si="401"/>
        <v>Koridor</v>
      </c>
      <c r="J402" s="83" t="str">
        <f ca="1" t="shared" si="2"/>
        <v>CLEANING SERVICE</v>
      </c>
      <c r="K402" s="83">
        <f ca="1" t="array" ref="K402">IFERROR(INDEX(MASTER!B:B,MATCH(G402,MASTER!A:A,0))/100," ")</f>
        <v>0.95</v>
      </c>
      <c r="L402" s="65">
        <f ca="1" t="shared" si="3"/>
        <v>13</v>
      </c>
      <c r="M402" s="65" t="str">
        <f ca="1" t="shared" si="4"/>
        <v>2023 - WEEK 13</v>
      </c>
      <c r="N402" s="65" t="str">
        <f ca="1" t="shared" si="5"/>
        <v>2023 - MONTH 03</v>
      </c>
      <c r="O402" s="83">
        <f ca="1" t="shared" ref="O402:P402" si="417">IFERROR(AVERAGEIF(M:M,M402,$K:$K)," ")</f>
        <v>0.950202702702695</v>
      </c>
      <c r="P402" s="83">
        <f ca="1" t="shared" si="417"/>
        <v>0.950202702702695</v>
      </c>
      <c r="Q402" s="65" t="str">
        <f ca="1">IF(ISBLANK(A402)," ",IF(O402&gt;MASTER!$B$3/100,"SB",IF(O402&gt;MASTER!$B$4/100,"B",IF(O402&gt;MASTER!$B$5/100,"C","K"))))</f>
        <v>SB</v>
      </c>
      <c r="R402" s="65" t="str">
        <f ca="1">IF(ISBLANK(B402)," ",IF(P402&gt;MASTER!$B$3/100,"SB",IF(P402&gt;MASTER!$B$4/100,"B",IF(P402&gt;MASTER!$B$5/100,"C","K"))))</f>
        <v>SB</v>
      </c>
    </row>
    <row r="403" customHeight="1" spans="1:18">
      <c r="A403" s="80">
        <f ca="1">INDIRECT(ADDRESS(2+QUOTIENT(ROW()-2,COUNTA('Form Responses 1'!$1:$1)-4),1,,TRUE,"Form Responses 1"))</f>
        <v>45026.444000162</v>
      </c>
      <c r="B403" s="65" t="str">
        <f ca="1">INDIRECT(ADDRESS(2+QUOTIENT(ROW()-2,COUNTA('Form Responses 1'!$1:$1)-4),2,,TRUE,"Form Responses 1"))</f>
        <v>bobdaulay@gmail.com</v>
      </c>
      <c r="C403" s="65" t="str">
        <f ca="1">INDIRECT(ADDRESS(2+QUOTIENT(ROW()-2,COUNTA('Form Responses 1'!$1:$1)-4),3,,TRUE,"Form Responses 1"))</f>
        <v>Bobby Wijaya Daulay</v>
      </c>
      <c r="D403" s="81">
        <f ca="1">INDIRECT(ADDRESS(2+QUOTIENT(ROW()-2,COUNTA('Form Responses 1'!$1:$1)-4),4,,TRUE,"Form Responses 1"))</f>
        <v>45016</v>
      </c>
      <c r="E403" s="82">
        <f ca="1" t="shared" si="0"/>
        <v>5</v>
      </c>
      <c r="F403" s="65" t="str">
        <f ca="1">IF(ISBLANK(A403)," ",INDIRECT(ADDRESS(1,5+MOD(ROW()-2,COUNTA('Form Responses 1'!$1:$1)-4),,TRUE,"Form Responses 1")))</f>
        <v>Lantai 03 1/2 [Toilet Pria / Wanita]</v>
      </c>
      <c r="G403" s="65" t="str">
        <f ca="1">IF(ISBLANK(A403)," ",INDIRECT(ADDRESS(MATCH(A403,'Form Responses 1'!A:A,0),5+MOD(ROW()-2,COUNTA('Form Responses 1'!$1:$1)-4),,TRUE,"Form Responses 1")))</f>
        <v>BAIK</v>
      </c>
      <c r="H403" s="83" t="str">
        <f ca="1" t="shared" si="1"/>
        <v>Lantai 03 1/2</v>
      </c>
      <c r="I403" s="83" t="str">
        <f ca="1" t="shared" si="401"/>
        <v>Toilet Pria / Wanita</v>
      </c>
      <c r="J403" s="83" t="str">
        <f ca="1" t="shared" si="2"/>
        <v>CLEANING SERVICE</v>
      </c>
      <c r="K403" s="83">
        <f ca="1" t="array" ref="K403">IFERROR(INDEX(MASTER!B:B,MATCH(G403,MASTER!A:A,0))/100," ")</f>
        <v>0.95</v>
      </c>
      <c r="L403" s="65">
        <f ca="1" t="shared" si="3"/>
        <v>13</v>
      </c>
      <c r="M403" s="65" t="str">
        <f ca="1" t="shared" si="4"/>
        <v>2023 - WEEK 13</v>
      </c>
      <c r="N403" s="65" t="str">
        <f ca="1" t="shared" si="5"/>
        <v>2023 - MONTH 03</v>
      </c>
      <c r="O403" s="83">
        <f ca="1" t="shared" ref="O403:P403" si="418">IFERROR(AVERAGEIF(M:M,M403,$K:$K)," ")</f>
        <v>0.950202702702695</v>
      </c>
      <c r="P403" s="83">
        <f ca="1" t="shared" si="418"/>
        <v>0.950202702702695</v>
      </c>
      <c r="Q403" s="65" t="str">
        <f ca="1">IF(ISBLANK(A403)," ",IF(O403&gt;MASTER!$B$3/100,"SB",IF(O403&gt;MASTER!$B$4/100,"B",IF(O403&gt;MASTER!$B$5/100,"C","K"))))</f>
        <v>SB</v>
      </c>
      <c r="R403" s="65" t="str">
        <f ca="1">IF(ISBLANK(B403)," ",IF(P403&gt;MASTER!$B$3/100,"SB",IF(P403&gt;MASTER!$B$4/100,"B",IF(P403&gt;MASTER!$B$5/100,"C","K"))))</f>
        <v>SB</v>
      </c>
    </row>
    <row r="404" customHeight="1" spans="1:18">
      <c r="A404" s="80">
        <f ca="1">INDIRECT(ADDRESS(2+QUOTIENT(ROW()-2,COUNTA('Form Responses 1'!$1:$1)-4),1,,TRUE,"Form Responses 1"))</f>
        <v>45026.444000162</v>
      </c>
      <c r="B404" s="65" t="str">
        <f ca="1">INDIRECT(ADDRESS(2+QUOTIENT(ROW()-2,COUNTA('Form Responses 1'!$1:$1)-4),2,,TRUE,"Form Responses 1"))</f>
        <v>bobdaulay@gmail.com</v>
      </c>
      <c r="C404" s="65" t="str">
        <f ca="1">INDIRECT(ADDRESS(2+QUOTIENT(ROW()-2,COUNTA('Form Responses 1'!$1:$1)-4),3,,TRUE,"Form Responses 1"))</f>
        <v>Bobby Wijaya Daulay</v>
      </c>
      <c r="D404" s="81">
        <f ca="1">INDIRECT(ADDRESS(2+QUOTIENT(ROW()-2,COUNTA('Form Responses 1'!$1:$1)-4),4,,TRUE,"Form Responses 1"))</f>
        <v>45016</v>
      </c>
      <c r="E404" s="82">
        <f ca="1" t="shared" si="0"/>
        <v>5</v>
      </c>
      <c r="F404" s="65" t="str">
        <f ca="1">IF(ISBLANK(A404)," ",INDIRECT(ADDRESS(1,5+MOD(ROW()-2,COUNTA('Form Responses 1'!$1:$1)-4),,TRUE,"Form Responses 1")))</f>
        <v>Lantai 03 [Tangga Exit Barat- &amp; Timur]</v>
      </c>
      <c r="G404" s="65" t="str">
        <f ca="1">IF(ISBLANK(A404)," ",INDIRECT(ADDRESS(MATCH(A404,'Form Responses 1'!A:A,0),5+MOD(ROW()-2,COUNTA('Form Responses 1'!$1:$1)-4),,TRUE,"Form Responses 1")))</f>
        <v>BAIK</v>
      </c>
      <c r="H404" s="83" t="str">
        <f ca="1" t="shared" si="1"/>
        <v>Lantai 03</v>
      </c>
      <c r="I404" s="83" t="str">
        <f ca="1" t="shared" si="401"/>
        <v>Tangga Exit Barat- &amp; Timur</v>
      </c>
      <c r="J404" s="83" t="str">
        <f ca="1" t="shared" si="2"/>
        <v>CLEANING SERVICE</v>
      </c>
      <c r="K404" s="83">
        <f ca="1" t="array" ref="K404">IFERROR(INDEX(MASTER!B:B,MATCH(G404,MASTER!A:A,0))/100," ")</f>
        <v>0.95</v>
      </c>
      <c r="L404" s="65">
        <f ca="1" t="shared" si="3"/>
        <v>13</v>
      </c>
      <c r="M404" s="65" t="str">
        <f ca="1" t="shared" si="4"/>
        <v>2023 - WEEK 13</v>
      </c>
      <c r="N404" s="65" t="str">
        <f ca="1" t="shared" si="5"/>
        <v>2023 - MONTH 03</v>
      </c>
      <c r="O404" s="83">
        <f ca="1" t="shared" ref="O404:P404" si="419">IFERROR(AVERAGEIF(M:M,M404,$K:$K)," ")</f>
        <v>0.950202702702695</v>
      </c>
      <c r="P404" s="83">
        <f ca="1" t="shared" si="419"/>
        <v>0.950202702702695</v>
      </c>
      <c r="Q404" s="65" t="str">
        <f ca="1">IF(ISBLANK(A404)," ",IF(O404&gt;MASTER!$B$3/100,"SB",IF(O404&gt;MASTER!$B$4/100,"B",IF(O404&gt;MASTER!$B$5/100,"C","K"))))</f>
        <v>SB</v>
      </c>
      <c r="R404" s="65" t="str">
        <f ca="1">IF(ISBLANK(B404)," ",IF(P404&gt;MASTER!$B$3/100,"SB",IF(P404&gt;MASTER!$B$4/100,"B",IF(P404&gt;MASTER!$B$5/100,"C","K"))))</f>
        <v>SB</v>
      </c>
    </row>
    <row r="405" customHeight="1" spans="1:18">
      <c r="A405" s="80">
        <f ca="1">INDIRECT(ADDRESS(2+QUOTIENT(ROW()-2,COUNTA('Form Responses 1'!$1:$1)-4),1,,TRUE,"Form Responses 1"))</f>
        <v>45026.444000162</v>
      </c>
      <c r="B405" s="65" t="str">
        <f ca="1">INDIRECT(ADDRESS(2+QUOTIENT(ROW()-2,COUNTA('Form Responses 1'!$1:$1)-4),2,,TRUE,"Form Responses 1"))</f>
        <v>bobdaulay@gmail.com</v>
      </c>
      <c r="C405" s="65" t="str">
        <f ca="1">INDIRECT(ADDRESS(2+QUOTIENT(ROW()-2,COUNTA('Form Responses 1'!$1:$1)-4),3,,TRUE,"Form Responses 1"))</f>
        <v>Bobby Wijaya Daulay</v>
      </c>
      <c r="D405" s="81">
        <f ca="1">INDIRECT(ADDRESS(2+QUOTIENT(ROW()-2,COUNTA('Form Responses 1'!$1:$1)-4),4,,TRUE,"Form Responses 1"))</f>
        <v>45016</v>
      </c>
      <c r="E405" s="82">
        <f ca="1" t="shared" si="0"/>
        <v>5</v>
      </c>
      <c r="F405" s="65" t="str">
        <f ca="1">IF(ISBLANK(A405)," ",INDIRECT(ADDRESS(1,5+MOD(ROW()-2,COUNTA('Form Responses 1'!$1:$1)-4),,TRUE,"Form Responses 1")))</f>
        <v>Lantai 03 [R. Meeting Audiotium]</v>
      </c>
      <c r="G405" s="65" t="str">
        <f ca="1">IF(ISBLANK(A405)," ",INDIRECT(ADDRESS(MATCH(A405,'Form Responses 1'!A:A,0),5+MOD(ROW()-2,COUNTA('Form Responses 1'!$1:$1)-4),,TRUE,"Form Responses 1")))</f>
        <v>BAIK</v>
      </c>
      <c r="H405" s="83" t="str">
        <f ca="1" t="shared" si="1"/>
        <v>Lantai 03</v>
      </c>
      <c r="I405" s="83" t="str">
        <f ca="1" t="shared" si="401"/>
        <v>R. Meeting Audiotium</v>
      </c>
      <c r="J405" s="83" t="str">
        <f ca="1" t="shared" si="2"/>
        <v>CLEANING SERVICE</v>
      </c>
      <c r="K405" s="83">
        <f ca="1" t="array" ref="K405">IFERROR(INDEX(MASTER!B:B,MATCH(G405,MASTER!A:A,0))/100," ")</f>
        <v>0.95</v>
      </c>
      <c r="L405" s="65">
        <f ca="1" t="shared" si="3"/>
        <v>13</v>
      </c>
      <c r="M405" s="65" t="str">
        <f ca="1" t="shared" si="4"/>
        <v>2023 - WEEK 13</v>
      </c>
      <c r="N405" s="65" t="str">
        <f ca="1" t="shared" si="5"/>
        <v>2023 - MONTH 03</v>
      </c>
      <c r="O405" s="83">
        <f ca="1" t="shared" ref="O405:P405" si="420">IFERROR(AVERAGEIF(M:M,M405,$K:$K)," ")</f>
        <v>0.950202702702695</v>
      </c>
      <c r="P405" s="83">
        <f ca="1" t="shared" si="420"/>
        <v>0.950202702702695</v>
      </c>
      <c r="Q405" s="65" t="str">
        <f ca="1">IF(ISBLANK(A405)," ",IF(O405&gt;MASTER!$B$3/100,"SB",IF(O405&gt;MASTER!$B$4/100,"B",IF(O405&gt;MASTER!$B$5/100,"C","K"))))</f>
        <v>SB</v>
      </c>
      <c r="R405" s="65" t="str">
        <f ca="1">IF(ISBLANK(B405)," ",IF(P405&gt;MASTER!$B$3/100,"SB",IF(P405&gt;MASTER!$B$4/100,"B",IF(P405&gt;MASTER!$B$5/100,"C","K"))))</f>
        <v>SB</v>
      </c>
    </row>
    <row r="406" customHeight="1" spans="1:18">
      <c r="A406" s="80">
        <f ca="1">INDIRECT(ADDRESS(2+QUOTIENT(ROW()-2,COUNTA('Form Responses 1'!$1:$1)-4),1,,TRUE,"Form Responses 1"))</f>
        <v>45026.444000162</v>
      </c>
      <c r="B406" s="65" t="str">
        <f ca="1">INDIRECT(ADDRESS(2+QUOTIENT(ROW()-2,COUNTA('Form Responses 1'!$1:$1)-4),2,,TRUE,"Form Responses 1"))</f>
        <v>bobdaulay@gmail.com</v>
      </c>
      <c r="C406" s="65" t="str">
        <f ca="1">INDIRECT(ADDRESS(2+QUOTIENT(ROW()-2,COUNTA('Form Responses 1'!$1:$1)-4),3,,TRUE,"Form Responses 1"))</f>
        <v>Bobby Wijaya Daulay</v>
      </c>
      <c r="D406" s="81">
        <f ca="1">INDIRECT(ADDRESS(2+QUOTIENT(ROW()-2,COUNTA('Form Responses 1'!$1:$1)-4),4,,TRUE,"Form Responses 1"))</f>
        <v>45016</v>
      </c>
      <c r="E406" s="82">
        <f ca="1" t="shared" si="0"/>
        <v>5</v>
      </c>
      <c r="F406" s="65" t="str">
        <f ca="1">IF(ISBLANK(A406)," ",INDIRECT(ADDRESS(1,5+MOD(ROW()-2,COUNTA('Form Responses 1'!$1:$1)-4),,TRUE,"Form Responses 1")))</f>
        <v>Lantai 03 [Pantry]</v>
      </c>
      <c r="G406" s="65" t="str">
        <f ca="1">IF(ISBLANK(A406)," ",INDIRECT(ADDRESS(MATCH(A406,'Form Responses 1'!A:A,0),5+MOD(ROW()-2,COUNTA('Form Responses 1'!$1:$1)-4),,TRUE,"Form Responses 1")))</f>
        <v>BAIK</v>
      </c>
      <c r="H406" s="83" t="str">
        <f ca="1" t="shared" si="1"/>
        <v>Lantai 03</v>
      </c>
      <c r="I406" s="83" t="str">
        <f ca="1" t="shared" si="401"/>
        <v>Pantry</v>
      </c>
      <c r="J406" s="83" t="str">
        <f ca="1" t="shared" si="2"/>
        <v>CLEANING SERVICE</v>
      </c>
      <c r="K406" s="83">
        <f ca="1" t="array" ref="K406">IFERROR(INDEX(MASTER!B:B,MATCH(G406,MASTER!A:A,0))/100," ")</f>
        <v>0.95</v>
      </c>
      <c r="L406" s="65">
        <f ca="1" t="shared" si="3"/>
        <v>13</v>
      </c>
      <c r="M406" s="65" t="str">
        <f ca="1" t="shared" si="4"/>
        <v>2023 - WEEK 13</v>
      </c>
      <c r="N406" s="65" t="str">
        <f ca="1" t="shared" si="5"/>
        <v>2023 - MONTH 03</v>
      </c>
      <c r="O406" s="83">
        <f ca="1" t="shared" ref="O406:P406" si="421">IFERROR(AVERAGEIF(M:M,M406,$K:$K)," ")</f>
        <v>0.950202702702695</v>
      </c>
      <c r="P406" s="83">
        <f ca="1" t="shared" si="421"/>
        <v>0.950202702702695</v>
      </c>
      <c r="Q406" s="65" t="str">
        <f ca="1">IF(ISBLANK(A406)," ",IF(O406&gt;MASTER!$B$3/100,"SB",IF(O406&gt;MASTER!$B$4/100,"B",IF(O406&gt;MASTER!$B$5/100,"C","K"))))</f>
        <v>SB</v>
      </c>
      <c r="R406" s="65" t="str">
        <f ca="1">IF(ISBLANK(B406)," ",IF(P406&gt;MASTER!$B$3/100,"SB",IF(P406&gt;MASTER!$B$4/100,"B",IF(P406&gt;MASTER!$B$5/100,"C","K"))))</f>
        <v>SB</v>
      </c>
    </row>
    <row r="407" customHeight="1" spans="1:18">
      <c r="A407" s="80">
        <f ca="1">INDIRECT(ADDRESS(2+QUOTIENT(ROW()-2,COUNTA('Form Responses 1'!$1:$1)-4),1,,TRUE,"Form Responses 1"))</f>
        <v>45026.444000162</v>
      </c>
      <c r="B407" s="65" t="str">
        <f ca="1">INDIRECT(ADDRESS(2+QUOTIENT(ROW()-2,COUNTA('Form Responses 1'!$1:$1)-4),2,,TRUE,"Form Responses 1"))</f>
        <v>bobdaulay@gmail.com</v>
      </c>
      <c r="C407" s="65" t="str">
        <f ca="1">INDIRECT(ADDRESS(2+QUOTIENT(ROW()-2,COUNTA('Form Responses 1'!$1:$1)-4),3,,TRUE,"Form Responses 1"))</f>
        <v>Bobby Wijaya Daulay</v>
      </c>
      <c r="D407" s="81">
        <f ca="1">INDIRECT(ADDRESS(2+QUOTIENT(ROW()-2,COUNTA('Form Responses 1'!$1:$1)-4),4,,TRUE,"Form Responses 1"))</f>
        <v>45016</v>
      </c>
      <c r="E407" s="82">
        <f ca="1" t="shared" si="0"/>
        <v>5</v>
      </c>
      <c r="F407" s="65" t="str">
        <f ca="1">IF(ISBLANK(A407)," ",INDIRECT(ADDRESS(1,5+MOD(ROW()-2,COUNTA('Form Responses 1'!$1:$1)-4),,TRUE,"Form Responses 1")))</f>
        <v>Lantai 03 [Ruang Rapat 1-2-3-4-5]</v>
      </c>
      <c r="G407" s="65" t="str">
        <f ca="1">IF(ISBLANK(A407)," ",INDIRECT(ADDRESS(MATCH(A407,'Form Responses 1'!A:A,0),5+MOD(ROW()-2,COUNTA('Form Responses 1'!$1:$1)-4),,TRUE,"Form Responses 1")))</f>
        <v>BAIK</v>
      </c>
      <c r="H407" s="83" t="str">
        <f ca="1" t="shared" si="1"/>
        <v>Lantai 03</v>
      </c>
      <c r="I407" s="83" t="str">
        <f ca="1" t="shared" si="401"/>
        <v>Ruang Rapat 1-2-3-4-5</v>
      </c>
      <c r="J407" s="83" t="str">
        <f ca="1" t="shared" si="2"/>
        <v>CLEANING SERVICE</v>
      </c>
      <c r="K407" s="83">
        <f ca="1" t="array" ref="K407">IFERROR(INDEX(MASTER!B:B,MATCH(G407,MASTER!A:A,0))/100," ")</f>
        <v>0.95</v>
      </c>
      <c r="L407" s="65">
        <f ca="1" t="shared" si="3"/>
        <v>13</v>
      </c>
      <c r="M407" s="65" t="str">
        <f ca="1" t="shared" si="4"/>
        <v>2023 - WEEK 13</v>
      </c>
      <c r="N407" s="65" t="str">
        <f ca="1" t="shared" si="5"/>
        <v>2023 - MONTH 03</v>
      </c>
      <c r="O407" s="83">
        <f ca="1" t="shared" ref="O407:P407" si="422">IFERROR(AVERAGEIF(M:M,M407,$K:$K)," ")</f>
        <v>0.950202702702695</v>
      </c>
      <c r="P407" s="83">
        <f ca="1" t="shared" si="422"/>
        <v>0.950202702702695</v>
      </c>
      <c r="Q407" s="65" t="str">
        <f ca="1">IF(ISBLANK(A407)," ",IF(O407&gt;MASTER!$B$3/100,"SB",IF(O407&gt;MASTER!$B$4/100,"B",IF(O407&gt;MASTER!$B$5/100,"C","K"))))</f>
        <v>SB</v>
      </c>
      <c r="R407" s="65" t="str">
        <f ca="1">IF(ISBLANK(B407)," ",IF(P407&gt;MASTER!$B$3/100,"SB",IF(P407&gt;MASTER!$B$4/100,"B",IF(P407&gt;MASTER!$B$5/100,"C","K"))))</f>
        <v>SB</v>
      </c>
    </row>
    <row r="408" customHeight="1" spans="1:18">
      <c r="A408" s="80">
        <f ca="1">INDIRECT(ADDRESS(2+QUOTIENT(ROW()-2,COUNTA('Form Responses 1'!$1:$1)-4),1,,TRUE,"Form Responses 1"))</f>
        <v>45026.444000162</v>
      </c>
      <c r="B408" s="65" t="str">
        <f ca="1">INDIRECT(ADDRESS(2+QUOTIENT(ROW()-2,COUNTA('Form Responses 1'!$1:$1)-4),2,,TRUE,"Form Responses 1"))</f>
        <v>bobdaulay@gmail.com</v>
      </c>
      <c r="C408" s="65" t="str">
        <f ca="1">INDIRECT(ADDRESS(2+QUOTIENT(ROW()-2,COUNTA('Form Responses 1'!$1:$1)-4),3,,TRUE,"Form Responses 1"))</f>
        <v>Bobby Wijaya Daulay</v>
      </c>
      <c r="D408" s="81">
        <f ca="1">INDIRECT(ADDRESS(2+QUOTIENT(ROW()-2,COUNTA('Form Responses 1'!$1:$1)-4),4,,TRUE,"Form Responses 1"))</f>
        <v>45016</v>
      </c>
      <c r="E408" s="82">
        <f ca="1" t="shared" si="0"/>
        <v>5</v>
      </c>
      <c r="F408" s="65" t="str">
        <f ca="1">IF(ISBLANK(A408)," ",INDIRECT(ADDRESS(1,5+MOD(ROW()-2,COUNTA('Form Responses 1'!$1:$1)-4),,TRUE,"Form Responses 1")))</f>
        <v>Lantai 03 [Ruang Smoking]</v>
      </c>
      <c r="G408" s="65" t="str">
        <f ca="1">IF(ISBLANK(A408)," ",INDIRECT(ADDRESS(MATCH(A408,'Form Responses 1'!A:A,0),5+MOD(ROW()-2,COUNTA('Form Responses 1'!$1:$1)-4),,TRUE,"Form Responses 1")))</f>
        <v>BAIK</v>
      </c>
      <c r="H408" s="83" t="str">
        <f ca="1" t="shared" si="1"/>
        <v>Lantai 03</v>
      </c>
      <c r="I408" s="83" t="str">
        <f ca="1" t="shared" si="401"/>
        <v>Ruang Smoking</v>
      </c>
      <c r="J408" s="83" t="str">
        <f ca="1" t="shared" si="2"/>
        <v>CLEANING SERVICE</v>
      </c>
      <c r="K408" s="83">
        <f ca="1" t="array" ref="K408">IFERROR(INDEX(MASTER!B:B,MATCH(G408,MASTER!A:A,0))/100," ")</f>
        <v>0.95</v>
      </c>
      <c r="L408" s="65">
        <f ca="1" t="shared" si="3"/>
        <v>13</v>
      </c>
      <c r="M408" s="65" t="str">
        <f ca="1" t="shared" si="4"/>
        <v>2023 - WEEK 13</v>
      </c>
      <c r="N408" s="65" t="str">
        <f ca="1" t="shared" si="5"/>
        <v>2023 - MONTH 03</v>
      </c>
      <c r="O408" s="83">
        <f ca="1" t="shared" ref="O408:P408" si="423">IFERROR(AVERAGEIF(M:M,M408,$K:$K)," ")</f>
        <v>0.950202702702695</v>
      </c>
      <c r="P408" s="83">
        <f ca="1" t="shared" si="423"/>
        <v>0.950202702702695</v>
      </c>
      <c r="Q408" s="65" t="str">
        <f ca="1">IF(ISBLANK(A408)," ",IF(O408&gt;MASTER!$B$3/100,"SB",IF(O408&gt;MASTER!$B$4/100,"B",IF(O408&gt;MASTER!$B$5/100,"C","K"))))</f>
        <v>SB</v>
      </c>
      <c r="R408" s="65" t="str">
        <f ca="1">IF(ISBLANK(B408)," ",IF(P408&gt;MASTER!$B$3/100,"SB",IF(P408&gt;MASTER!$B$4/100,"B",IF(P408&gt;MASTER!$B$5/100,"C","K"))))</f>
        <v>SB</v>
      </c>
    </row>
    <row r="409" customHeight="1" spans="1:18">
      <c r="A409" s="80">
        <f ca="1">INDIRECT(ADDRESS(2+QUOTIENT(ROW()-2,COUNTA('Form Responses 1'!$1:$1)-4),1,,TRUE,"Form Responses 1"))</f>
        <v>45026.444000162</v>
      </c>
      <c r="B409" s="65" t="str">
        <f ca="1">INDIRECT(ADDRESS(2+QUOTIENT(ROW()-2,COUNTA('Form Responses 1'!$1:$1)-4),2,,TRUE,"Form Responses 1"))</f>
        <v>bobdaulay@gmail.com</v>
      </c>
      <c r="C409" s="65" t="str">
        <f ca="1">INDIRECT(ADDRESS(2+QUOTIENT(ROW()-2,COUNTA('Form Responses 1'!$1:$1)-4),3,,TRUE,"Form Responses 1"))</f>
        <v>Bobby Wijaya Daulay</v>
      </c>
      <c r="D409" s="81">
        <f ca="1">INDIRECT(ADDRESS(2+QUOTIENT(ROW()-2,COUNTA('Form Responses 1'!$1:$1)-4),4,,TRUE,"Form Responses 1"))</f>
        <v>45016</v>
      </c>
      <c r="E409" s="82">
        <f ca="1" t="shared" si="0"/>
        <v>5</v>
      </c>
      <c r="F409" s="65" t="str">
        <f ca="1">IF(ISBLANK(A409)," ",INDIRECT(ADDRESS(1,5+MOD(ROW()-2,COUNTA('Form Responses 1'!$1:$1)-4),,TRUE,"Form Responses 1")))</f>
        <v>Lantai 03 [Koridor]</v>
      </c>
      <c r="G409" s="65" t="str">
        <f ca="1">IF(ISBLANK(A409)," ",INDIRECT(ADDRESS(MATCH(A409,'Form Responses 1'!A:A,0),5+MOD(ROW()-2,COUNTA('Form Responses 1'!$1:$1)-4),,TRUE,"Form Responses 1")))</f>
        <v>BAIK</v>
      </c>
      <c r="H409" s="83" t="str">
        <f ca="1" t="shared" si="1"/>
        <v>Lantai 03</v>
      </c>
      <c r="I409" s="83" t="str">
        <f ca="1" t="shared" si="401"/>
        <v>Koridor</v>
      </c>
      <c r="J409" s="83" t="str">
        <f ca="1" t="shared" si="2"/>
        <v>CLEANING SERVICE</v>
      </c>
      <c r="K409" s="83">
        <f ca="1" t="array" ref="K409">IFERROR(INDEX(MASTER!B:B,MATCH(G409,MASTER!A:A,0))/100," ")</f>
        <v>0.95</v>
      </c>
      <c r="L409" s="65">
        <f ca="1" t="shared" si="3"/>
        <v>13</v>
      </c>
      <c r="M409" s="65" t="str">
        <f ca="1" t="shared" si="4"/>
        <v>2023 - WEEK 13</v>
      </c>
      <c r="N409" s="65" t="str">
        <f ca="1" t="shared" si="5"/>
        <v>2023 - MONTH 03</v>
      </c>
      <c r="O409" s="83">
        <f ca="1" t="shared" ref="O409:P409" si="424">IFERROR(AVERAGEIF(M:M,M409,$K:$K)," ")</f>
        <v>0.950202702702695</v>
      </c>
      <c r="P409" s="83">
        <f ca="1" t="shared" si="424"/>
        <v>0.950202702702695</v>
      </c>
      <c r="Q409" s="65" t="str">
        <f ca="1">IF(ISBLANK(A409)," ",IF(O409&gt;MASTER!$B$3/100,"SB",IF(O409&gt;MASTER!$B$4/100,"B",IF(O409&gt;MASTER!$B$5/100,"C","K"))))</f>
        <v>SB</v>
      </c>
      <c r="R409" s="65" t="str">
        <f ca="1">IF(ISBLANK(B409)," ",IF(P409&gt;MASTER!$B$3/100,"SB",IF(P409&gt;MASTER!$B$4/100,"B",IF(P409&gt;MASTER!$B$5/100,"C","K"))))</f>
        <v>SB</v>
      </c>
    </row>
    <row r="410" customHeight="1" spans="1:18">
      <c r="A410" s="80">
        <f ca="1">INDIRECT(ADDRESS(2+QUOTIENT(ROW()-2,COUNTA('Form Responses 1'!$1:$1)-4),1,,TRUE,"Form Responses 1"))</f>
        <v>45026.444000162</v>
      </c>
      <c r="B410" s="65" t="str">
        <f ca="1">INDIRECT(ADDRESS(2+QUOTIENT(ROW()-2,COUNTA('Form Responses 1'!$1:$1)-4),2,,TRUE,"Form Responses 1"))</f>
        <v>bobdaulay@gmail.com</v>
      </c>
      <c r="C410" s="65" t="str">
        <f ca="1">INDIRECT(ADDRESS(2+QUOTIENT(ROW()-2,COUNTA('Form Responses 1'!$1:$1)-4),3,,TRUE,"Form Responses 1"))</f>
        <v>Bobby Wijaya Daulay</v>
      </c>
      <c r="D410" s="81">
        <f ca="1">INDIRECT(ADDRESS(2+QUOTIENT(ROW()-2,COUNTA('Form Responses 1'!$1:$1)-4),4,,TRUE,"Form Responses 1"))</f>
        <v>45016</v>
      </c>
      <c r="E410" s="82">
        <f ca="1" t="shared" si="0"/>
        <v>5</v>
      </c>
      <c r="F410" s="65" t="str">
        <f ca="1">IF(ISBLANK(A410)," ",INDIRECT(ADDRESS(1,5+MOD(ROW()-2,COUNTA('Form Responses 1'!$1:$1)-4),,TRUE,"Form Responses 1")))</f>
        <v>Lantai 03 [Kantin]</v>
      </c>
      <c r="G410" s="65" t="str">
        <f ca="1">IF(ISBLANK(A410)," ",INDIRECT(ADDRESS(MATCH(A410,'Form Responses 1'!A:A,0),5+MOD(ROW()-2,COUNTA('Form Responses 1'!$1:$1)-4),,TRUE,"Form Responses 1")))</f>
        <v>CUKUP BAIK</v>
      </c>
      <c r="H410" s="83" t="str">
        <f ca="1" t="shared" si="1"/>
        <v>Lantai 03</v>
      </c>
      <c r="I410" s="83" t="str">
        <f ca="1" t="shared" si="401"/>
        <v>Kantin</v>
      </c>
      <c r="J410" s="83" t="str">
        <f ca="1" t="shared" si="2"/>
        <v>CLEANING SERVICE</v>
      </c>
      <c r="K410" s="83">
        <f ca="1" t="array" ref="K410">IFERROR(INDEX(MASTER!B:B,MATCH(G410,MASTER!A:A,0))/100," ")</f>
        <v>0.89</v>
      </c>
      <c r="L410" s="65">
        <f ca="1" t="shared" si="3"/>
        <v>13</v>
      </c>
      <c r="M410" s="65" t="str">
        <f ca="1" t="shared" si="4"/>
        <v>2023 - WEEK 13</v>
      </c>
      <c r="N410" s="65" t="str">
        <f ca="1" t="shared" si="5"/>
        <v>2023 - MONTH 03</v>
      </c>
      <c r="O410" s="83">
        <f ca="1" t="shared" ref="O410:P410" si="425">IFERROR(AVERAGEIF(M:M,M410,$K:$K)," ")</f>
        <v>0.950202702702695</v>
      </c>
      <c r="P410" s="83">
        <f ca="1" t="shared" si="425"/>
        <v>0.950202702702695</v>
      </c>
      <c r="Q410" s="65" t="str">
        <f ca="1">IF(ISBLANK(A410)," ",IF(O410&gt;MASTER!$B$3/100,"SB",IF(O410&gt;MASTER!$B$4/100,"B",IF(O410&gt;MASTER!$B$5/100,"C","K"))))</f>
        <v>SB</v>
      </c>
      <c r="R410" s="65" t="str">
        <f ca="1">IF(ISBLANK(B410)," ",IF(P410&gt;MASTER!$B$3/100,"SB",IF(P410&gt;MASTER!$B$4/100,"B",IF(P410&gt;MASTER!$B$5/100,"C","K"))))</f>
        <v>SB</v>
      </c>
    </row>
    <row r="411" customHeight="1" spans="1:18">
      <c r="A411" s="80">
        <f ca="1">INDIRECT(ADDRESS(2+QUOTIENT(ROW()-2,COUNTA('Form Responses 1'!$1:$1)-4),1,,TRUE,"Form Responses 1"))</f>
        <v>45026.444000162</v>
      </c>
      <c r="B411" s="65" t="str">
        <f ca="1">INDIRECT(ADDRESS(2+QUOTIENT(ROW()-2,COUNTA('Form Responses 1'!$1:$1)-4),2,,TRUE,"Form Responses 1"))</f>
        <v>bobdaulay@gmail.com</v>
      </c>
      <c r="C411" s="65" t="str">
        <f ca="1">INDIRECT(ADDRESS(2+QUOTIENT(ROW()-2,COUNTA('Form Responses 1'!$1:$1)-4),3,,TRUE,"Form Responses 1"))</f>
        <v>Bobby Wijaya Daulay</v>
      </c>
      <c r="D411" s="81">
        <f ca="1">INDIRECT(ADDRESS(2+QUOTIENT(ROW()-2,COUNTA('Form Responses 1'!$1:$1)-4),4,,TRUE,"Form Responses 1"))</f>
        <v>45016</v>
      </c>
      <c r="E411" s="82">
        <f ca="1" t="shared" si="0"/>
        <v>5</v>
      </c>
      <c r="F411" s="65" t="str">
        <f ca="1">IF(ISBLANK(A411)," ",INDIRECT(ADDRESS(1,5+MOD(ROW()-2,COUNTA('Form Responses 1'!$1:$1)-4),,TRUE,"Form Responses 1")))</f>
        <v>Lantai 03 [Toilet Pria / Wanita]</v>
      </c>
      <c r="G411" s="65" t="str">
        <f ca="1">IF(ISBLANK(A411)," ",INDIRECT(ADDRESS(MATCH(A411,'Form Responses 1'!A:A,0),5+MOD(ROW()-2,COUNTA('Form Responses 1'!$1:$1)-4),,TRUE,"Form Responses 1")))</f>
        <v>BAIK</v>
      </c>
      <c r="H411" s="83" t="str">
        <f ca="1" t="shared" si="1"/>
        <v>Lantai 03</v>
      </c>
      <c r="I411" s="83" t="str">
        <f ca="1" t="shared" si="401"/>
        <v>Toilet Pria / Wanita</v>
      </c>
      <c r="J411" s="83" t="str">
        <f ca="1" t="shared" si="2"/>
        <v>CLEANING SERVICE</v>
      </c>
      <c r="K411" s="83">
        <f ca="1" t="array" ref="K411">IFERROR(INDEX(MASTER!B:B,MATCH(G411,MASTER!A:A,0))/100," ")</f>
        <v>0.95</v>
      </c>
      <c r="L411" s="65">
        <f ca="1" t="shared" si="3"/>
        <v>13</v>
      </c>
      <c r="M411" s="65" t="str">
        <f ca="1" t="shared" si="4"/>
        <v>2023 - WEEK 13</v>
      </c>
      <c r="N411" s="65" t="str">
        <f ca="1" t="shared" si="5"/>
        <v>2023 - MONTH 03</v>
      </c>
      <c r="O411" s="83">
        <f ca="1" t="shared" ref="O411:P411" si="426">IFERROR(AVERAGEIF(M:M,M411,$K:$K)," ")</f>
        <v>0.950202702702695</v>
      </c>
      <c r="P411" s="83">
        <f ca="1" t="shared" si="426"/>
        <v>0.950202702702695</v>
      </c>
      <c r="Q411" s="65" t="str">
        <f ca="1">IF(ISBLANK(A411)," ",IF(O411&gt;MASTER!$B$3/100,"SB",IF(O411&gt;MASTER!$B$4/100,"B",IF(O411&gt;MASTER!$B$5/100,"C","K"))))</f>
        <v>SB</v>
      </c>
      <c r="R411" s="65" t="str">
        <f ca="1">IF(ISBLANK(B411)," ",IF(P411&gt;MASTER!$B$3/100,"SB",IF(P411&gt;MASTER!$B$4/100,"B",IF(P411&gt;MASTER!$B$5/100,"C","K"))))</f>
        <v>SB</v>
      </c>
    </row>
    <row r="412" customHeight="1" spans="1:18">
      <c r="A412" s="80">
        <f ca="1">INDIRECT(ADDRESS(2+QUOTIENT(ROW()-2,COUNTA('Form Responses 1'!$1:$1)-4),1,,TRUE,"Form Responses 1"))</f>
        <v>45026.444000162</v>
      </c>
      <c r="B412" s="65" t="str">
        <f ca="1">INDIRECT(ADDRESS(2+QUOTIENT(ROW()-2,COUNTA('Form Responses 1'!$1:$1)-4),2,,TRUE,"Form Responses 1"))</f>
        <v>bobdaulay@gmail.com</v>
      </c>
      <c r="C412" s="65" t="str">
        <f ca="1">INDIRECT(ADDRESS(2+QUOTIENT(ROW()-2,COUNTA('Form Responses 1'!$1:$1)-4),3,,TRUE,"Form Responses 1"))</f>
        <v>Bobby Wijaya Daulay</v>
      </c>
      <c r="D412" s="81">
        <f ca="1">INDIRECT(ADDRESS(2+QUOTIENT(ROW()-2,COUNTA('Form Responses 1'!$1:$1)-4),4,,TRUE,"Form Responses 1"))</f>
        <v>45016</v>
      </c>
      <c r="E412" s="82">
        <f ca="1" t="shared" si="0"/>
        <v>5</v>
      </c>
      <c r="F412" s="65" t="str">
        <f ca="1">IF(ISBLANK(A412)," ",INDIRECT(ADDRESS(1,5+MOD(ROW()-2,COUNTA('Form Responses 1'!$1:$1)-4),,TRUE,"Form Responses 1")))</f>
        <v>Lantai 02 [Tangga Exit Barat- &amp; Timur]</v>
      </c>
      <c r="G412" s="65" t="str">
        <f ca="1">IF(ISBLANK(A412)," ",INDIRECT(ADDRESS(MATCH(A412,'Form Responses 1'!A:A,0),5+MOD(ROW()-2,COUNTA('Form Responses 1'!$1:$1)-4),,TRUE,"Form Responses 1")))</f>
        <v>BAIK</v>
      </c>
      <c r="H412" s="83" t="str">
        <f ca="1" t="shared" si="1"/>
        <v>Lantai 02</v>
      </c>
      <c r="I412" s="83" t="str">
        <f ca="1" t="shared" si="401"/>
        <v>Tangga Exit Barat- &amp; Timur</v>
      </c>
      <c r="J412" s="83" t="str">
        <f ca="1" t="shared" si="2"/>
        <v>CLEANING SERVICE</v>
      </c>
      <c r="K412" s="83">
        <f ca="1" t="array" ref="K412">IFERROR(INDEX(MASTER!B:B,MATCH(G412,MASTER!A:A,0))/100," ")</f>
        <v>0.95</v>
      </c>
      <c r="L412" s="65">
        <f ca="1" t="shared" si="3"/>
        <v>13</v>
      </c>
      <c r="M412" s="65" t="str">
        <f ca="1" t="shared" si="4"/>
        <v>2023 - WEEK 13</v>
      </c>
      <c r="N412" s="65" t="str">
        <f ca="1" t="shared" si="5"/>
        <v>2023 - MONTH 03</v>
      </c>
      <c r="O412" s="83">
        <f ca="1" t="shared" ref="O412:P412" si="427">IFERROR(AVERAGEIF(M:M,M412,$K:$K)," ")</f>
        <v>0.950202702702695</v>
      </c>
      <c r="P412" s="83">
        <f ca="1" t="shared" si="427"/>
        <v>0.950202702702695</v>
      </c>
      <c r="Q412" s="65" t="str">
        <f ca="1">IF(ISBLANK(A412)," ",IF(O412&gt;MASTER!$B$3/100,"SB",IF(O412&gt;MASTER!$B$4/100,"B",IF(O412&gt;MASTER!$B$5/100,"C","K"))))</f>
        <v>SB</v>
      </c>
      <c r="R412" s="65" t="str">
        <f ca="1">IF(ISBLANK(B412)," ",IF(P412&gt;MASTER!$B$3/100,"SB",IF(P412&gt;MASTER!$B$4/100,"B",IF(P412&gt;MASTER!$B$5/100,"C","K"))))</f>
        <v>SB</v>
      </c>
    </row>
    <row r="413" customHeight="1" spans="1:18">
      <c r="A413" s="80">
        <f ca="1">INDIRECT(ADDRESS(2+QUOTIENT(ROW()-2,COUNTA('Form Responses 1'!$1:$1)-4),1,,TRUE,"Form Responses 1"))</f>
        <v>45026.444000162</v>
      </c>
      <c r="B413" s="65" t="str">
        <f ca="1">INDIRECT(ADDRESS(2+QUOTIENT(ROW()-2,COUNTA('Form Responses 1'!$1:$1)-4),2,,TRUE,"Form Responses 1"))</f>
        <v>bobdaulay@gmail.com</v>
      </c>
      <c r="C413" s="65" t="str">
        <f ca="1">INDIRECT(ADDRESS(2+QUOTIENT(ROW()-2,COUNTA('Form Responses 1'!$1:$1)-4),3,,TRUE,"Form Responses 1"))</f>
        <v>Bobby Wijaya Daulay</v>
      </c>
      <c r="D413" s="81">
        <f ca="1">INDIRECT(ADDRESS(2+QUOTIENT(ROW()-2,COUNTA('Form Responses 1'!$1:$1)-4),4,,TRUE,"Form Responses 1"))</f>
        <v>45016</v>
      </c>
      <c r="E413" s="82">
        <f ca="1" t="shared" si="0"/>
        <v>5</v>
      </c>
      <c r="F413" s="65" t="str">
        <f ca="1">IF(ISBLANK(A413)," ",INDIRECT(ADDRESS(1,5+MOD(ROW()-2,COUNTA('Form Responses 1'!$1:$1)-4),,TRUE,"Form Responses 1")))</f>
        <v>Lantai 02 [R. Dewan Pengarah]</v>
      </c>
      <c r="G413" s="65" t="str">
        <f ca="1">IF(ISBLANK(A413)," ",INDIRECT(ADDRESS(MATCH(A413,'Form Responses 1'!A:A,0),5+MOD(ROW()-2,COUNTA('Form Responses 1'!$1:$1)-4),,TRUE,"Form Responses 1")))</f>
        <v>BAIK</v>
      </c>
      <c r="H413" s="83" t="str">
        <f ca="1" t="shared" si="1"/>
        <v>Lantai 02</v>
      </c>
      <c r="I413" s="83" t="str">
        <f ca="1" t="shared" si="401"/>
        <v>R. Dewan Pengarah</v>
      </c>
      <c r="J413" s="83" t="str">
        <f ca="1" t="shared" si="2"/>
        <v>CLEANING SERVICE</v>
      </c>
      <c r="K413" s="83">
        <f ca="1" t="array" ref="K413">IFERROR(INDEX(MASTER!B:B,MATCH(G413,MASTER!A:A,0))/100," ")</f>
        <v>0.95</v>
      </c>
      <c r="L413" s="65">
        <f ca="1" t="shared" si="3"/>
        <v>13</v>
      </c>
      <c r="M413" s="65" t="str">
        <f ca="1" t="shared" si="4"/>
        <v>2023 - WEEK 13</v>
      </c>
      <c r="N413" s="65" t="str">
        <f ca="1" t="shared" si="5"/>
        <v>2023 - MONTH 03</v>
      </c>
      <c r="O413" s="83">
        <f ca="1" t="shared" ref="O413:P413" si="428">IFERROR(AVERAGEIF(M:M,M413,$K:$K)," ")</f>
        <v>0.950202702702695</v>
      </c>
      <c r="P413" s="83">
        <f ca="1" t="shared" si="428"/>
        <v>0.950202702702695</v>
      </c>
      <c r="Q413" s="65" t="str">
        <f ca="1">IF(ISBLANK(A413)," ",IF(O413&gt;MASTER!$B$3/100,"SB",IF(O413&gt;MASTER!$B$4/100,"B",IF(O413&gt;MASTER!$B$5/100,"C","K"))))</f>
        <v>SB</v>
      </c>
      <c r="R413" s="65" t="str">
        <f ca="1">IF(ISBLANK(B413)," ",IF(P413&gt;MASTER!$B$3/100,"SB",IF(P413&gt;MASTER!$B$4/100,"B",IF(P413&gt;MASTER!$B$5/100,"C","K"))))</f>
        <v>SB</v>
      </c>
    </row>
    <row r="414" customHeight="1" spans="1:18">
      <c r="A414" s="80">
        <f ca="1">INDIRECT(ADDRESS(2+QUOTIENT(ROW()-2,COUNTA('Form Responses 1'!$1:$1)-4),1,,TRUE,"Form Responses 1"))</f>
        <v>45026.444000162</v>
      </c>
      <c r="B414" s="65" t="str">
        <f ca="1">INDIRECT(ADDRESS(2+QUOTIENT(ROW()-2,COUNTA('Form Responses 1'!$1:$1)-4),2,,TRUE,"Form Responses 1"))</f>
        <v>bobdaulay@gmail.com</v>
      </c>
      <c r="C414" s="65" t="str">
        <f ca="1">INDIRECT(ADDRESS(2+QUOTIENT(ROW()-2,COUNTA('Form Responses 1'!$1:$1)-4),3,,TRUE,"Form Responses 1"))</f>
        <v>Bobby Wijaya Daulay</v>
      </c>
      <c r="D414" s="81">
        <f ca="1">INDIRECT(ADDRESS(2+QUOTIENT(ROW()-2,COUNTA('Form Responses 1'!$1:$1)-4),4,,TRUE,"Form Responses 1"))</f>
        <v>45016</v>
      </c>
      <c r="E414" s="82">
        <f ca="1" t="shared" si="0"/>
        <v>5</v>
      </c>
      <c r="F414" s="65" t="str">
        <f ca="1">IF(ISBLANK(A414)," ",INDIRECT(ADDRESS(1,5+MOD(ROW()-2,COUNTA('Form Responses 1'!$1:$1)-4),,TRUE,"Form Responses 1")))</f>
        <v>Lantai 02 [Pantry]</v>
      </c>
      <c r="G414" s="65" t="str">
        <f ca="1">IF(ISBLANK(A414)," ",INDIRECT(ADDRESS(MATCH(A414,'Form Responses 1'!A:A,0),5+MOD(ROW()-2,COUNTA('Form Responses 1'!$1:$1)-4),,TRUE,"Form Responses 1")))</f>
        <v>BAIK</v>
      </c>
      <c r="H414" s="83" t="str">
        <f ca="1" t="shared" si="1"/>
        <v>Lantai 02</v>
      </c>
      <c r="I414" s="83" t="str">
        <f ca="1" t="shared" si="401"/>
        <v>Pantry</v>
      </c>
      <c r="J414" s="83" t="str">
        <f ca="1" t="shared" si="2"/>
        <v>CLEANING SERVICE</v>
      </c>
      <c r="K414" s="83">
        <f ca="1" t="array" ref="K414">IFERROR(INDEX(MASTER!B:B,MATCH(G414,MASTER!A:A,0))/100," ")</f>
        <v>0.95</v>
      </c>
      <c r="L414" s="65">
        <f ca="1" t="shared" si="3"/>
        <v>13</v>
      </c>
      <c r="M414" s="65" t="str">
        <f ca="1" t="shared" si="4"/>
        <v>2023 - WEEK 13</v>
      </c>
      <c r="N414" s="65" t="str">
        <f ca="1" t="shared" si="5"/>
        <v>2023 - MONTH 03</v>
      </c>
      <c r="O414" s="83">
        <f ca="1" t="shared" ref="O414:P414" si="429">IFERROR(AVERAGEIF(M:M,M414,$K:$K)," ")</f>
        <v>0.950202702702695</v>
      </c>
      <c r="P414" s="83">
        <f ca="1" t="shared" si="429"/>
        <v>0.950202702702695</v>
      </c>
      <c r="Q414" s="65" t="str">
        <f ca="1">IF(ISBLANK(A414)," ",IF(O414&gt;MASTER!$B$3/100,"SB",IF(O414&gt;MASTER!$B$4/100,"B",IF(O414&gt;MASTER!$B$5/100,"C","K"))))</f>
        <v>SB</v>
      </c>
      <c r="R414" s="65" t="str">
        <f ca="1">IF(ISBLANK(B414)," ",IF(P414&gt;MASTER!$B$3/100,"SB",IF(P414&gt;MASTER!$B$4/100,"B",IF(P414&gt;MASTER!$B$5/100,"C","K"))))</f>
        <v>SB</v>
      </c>
    </row>
    <row r="415" customHeight="1" spans="1:18">
      <c r="A415" s="80">
        <f ca="1">INDIRECT(ADDRESS(2+QUOTIENT(ROW()-2,COUNTA('Form Responses 1'!$1:$1)-4),1,,TRUE,"Form Responses 1"))</f>
        <v>45026.444000162</v>
      </c>
      <c r="B415" s="65" t="str">
        <f ca="1">INDIRECT(ADDRESS(2+QUOTIENT(ROW()-2,COUNTA('Form Responses 1'!$1:$1)-4),2,,TRUE,"Form Responses 1"))</f>
        <v>bobdaulay@gmail.com</v>
      </c>
      <c r="C415" s="65" t="str">
        <f ca="1">INDIRECT(ADDRESS(2+QUOTIENT(ROW()-2,COUNTA('Form Responses 1'!$1:$1)-4),3,,TRUE,"Form Responses 1"))</f>
        <v>Bobby Wijaya Daulay</v>
      </c>
      <c r="D415" s="81">
        <f ca="1">INDIRECT(ADDRESS(2+QUOTIENT(ROW()-2,COUNTA('Form Responses 1'!$1:$1)-4),4,,TRUE,"Form Responses 1"))</f>
        <v>45016</v>
      </c>
      <c r="E415" s="82">
        <f ca="1" t="shared" si="0"/>
        <v>5</v>
      </c>
      <c r="F415" s="65" t="str">
        <f ca="1">IF(ISBLANK(A415)," ",INDIRECT(ADDRESS(1,5+MOD(ROW()-2,COUNTA('Form Responses 1'!$1:$1)-4),,TRUE,"Form Responses 1")))</f>
        <v>Lantai 02 [Ruang Rapat 1-2-3-4-5]</v>
      </c>
      <c r="G415" s="65" t="str">
        <f ca="1">IF(ISBLANK(A415)," ",INDIRECT(ADDRESS(MATCH(A415,'Form Responses 1'!A:A,0),5+MOD(ROW()-2,COUNTA('Form Responses 1'!$1:$1)-4),,TRUE,"Form Responses 1")))</f>
        <v>BAIK</v>
      </c>
      <c r="H415" s="83" t="str">
        <f ca="1" t="shared" si="1"/>
        <v>Lantai 02</v>
      </c>
      <c r="I415" s="83" t="str">
        <f ca="1" t="shared" si="401"/>
        <v>Ruang Rapat 1-2-3-4-5</v>
      </c>
      <c r="J415" s="83" t="str">
        <f ca="1" t="shared" si="2"/>
        <v>CLEANING SERVICE</v>
      </c>
      <c r="K415" s="83">
        <f ca="1" t="array" ref="K415">IFERROR(INDEX(MASTER!B:B,MATCH(G415,MASTER!A:A,0))/100," ")</f>
        <v>0.95</v>
      </c>
      <c r="L415" s="65">
        <f ca="1" t="shared" si="3"/>
        <v>13</v>
      </c>
      <c r="M415" s="65" t="str">
        <f ca="1" t="shared" si="4"/>
        <v>2023 - WEEK 13</v>
      </c>
      <c r="N415" s="65" t="str">
        <f ca="1" t="shared" si="5"/>
        <v>2023 - MONTH 03</v>
      </c>
      <c r="O415" s="83">
        <f ca="1" t="shared" ref="O415:P415" si="430">IFERROR(AVERAGEIF(M:M,M415,$K:$K)," ")</f>
        <v>0.950202702702695</v>
      </c>
      <c r="P415" s="83">
        <f ca="1" t="shared" si="430"/>
        <v>0.950202702702695</v>
      </c>
      <c r="Q415" s="65" t="str">
        <f ca="1">IF(ISBLANK(A415)," ",IF(O415&gt;MASTER!$B$3/100,"SB",IF(O415&gt;MASTER!$B$4/100,"B",IF(O415&gt;MASTER!$B$5/100,"C","K"))))</f>
        <v>SB</v>
      </c>
      <c r="R415" s="65" t="str">
        <f ca="1">IF(ISBLANK(B415)," ",IF(P415&gt;MASTER!$B$3/100,"SB",IF(P415&gt;MASTER!$B$4/100,"B",IF(P415&gt;MASTER!$B$5/100,"C","K"))))</f>
        <v>SB</v>
      </c>
    </row>
    <row r="416" customHeight="1" spans="1:18">
      <c r="A416" s="80">
        <f ca="1">INDIRECT(ADDRESS(2+QUOTIENT(ROW()-2,COUNTA('Form Responses 1'!$1:$1)-4),1,,TRUE,"Form Responses 1"))</f>
        <v>45026.444000162</v>
      </c>
      <c r="B416" s="65" t="str">
        <f ca="1">INDIRECT(ADDRESS(2+QUOTIENT(ROW()-2,COUNTA('Form Responses 1'!$1:$1)-4),2,,TRUE,"Form Responses 1"))</f>
        <v>bobdaulay@gmail.com</v>
      </c>
      <c r="C416" s="65" t="str">
        <f ca="1">INDIRECT(ADDRESS(2+QUOTIENT(ROW()-2,COUNTA('Form Responses 1'!$1:$1)-4),3,,TRUE,"Form Responses 1"))</f>
        <v>Bobby Wijaya Daulay</v>
      </c>
      <c r="D416" s="81">
        <f ca="1">INDIRECT(ADDRESS(2+QUOTIENT(ROW()-2,COUNTA('Form Responses 1'!$1:$1)-4),4,,TRUE,"Form Responses 1"))</f>
        <v>45016</v>
      </c>
      <c r="E416" s="82">
        <f ca="1" t="shared" si="0"/>
        <v>5</v>
      </c>
      <c r="F416" s="65" t="str">
        <f ca="1">IF(ISBLANK(A416)," ",INDIRECT(ADDRESS(1,5+MOD(ROW()-2,COUNTA('Form Responses 1'!$1:$1)-4),,TRUE,"Form Responses 1")))</f>
        <v>Lantai 02 [Koridor]</v>
      </c>
      <c r="G416" s="65" t="str">
        <f ca="1">IF(ISBLANK(A416)," ",INDIRECT(ADDRESS(MATCH(A416,'Form Responses 1'!A:A,0),5+MOD(ROW()-2,COUNTA('Form Responses 1'!$1:$1)-4),,TRUE,"Form Responses 1")))</f>
        <v>BAIK</v>
      </c>
      <c r="H416" s="83" t="str">
        <f ca="1" t="shared" si="1"/>
        <v>Lantai 02</v>
      </c>
      <c r="I416" s="83" t="str">
        <f ca="1" t="shared" si="401"/>
        <v>Koridor</v>
      </c>
      <c r="J416" s="83" t="str">
        <f ca="1" t="shared" si="2"/>
        <v>CLEANING SERVICE</v>
      </c>
      <c r="K416" s="83">
        <f ca="1" t="array" ref="K416">IFERROR(INDEX(MASTER!B:B,MATCH(G416,MASTER!A:A,0))/100," ")</f>
        <v>0.95</v>
      </c>
      <c r="L416" s="65">
        <f ca="1" t="shared" si="3"/>
        <v>13</v>
      </c>
      <c r="M416" s="65" t="str">
        <f ca="1" t="shared" si="4"/>
        <v>2023 - WEEK 13</v>
      </c>
      <c r="N416" s="65" t="str">
        <f ca="1" t="shared" si="5"/>
        <v>2023 - MONTH 03</v>
      </c>
      <c r="O416" s="83">
        <f ca="1" t="shared" ref="O416:P416" si="431">IFERROR(AVERAGEIF(M:M,M416,$K:$K)," ")</f>
        <v>0.950202702702695</v>
      </c>
      <c r="P416" s="83">
        <f ca="1" t="shared" si="431"/>
        <v>0.950202702702695</v>
      </c>
      <c r="Q416" s="65" t="str">
        <f ca="1">IF(ISBLANK(A416)," ",IF(O416&gt;MASTER!$B$3/100,"SB",IF(O416&gt;MASTER!$B$4/100,"B",IF(O416&gt;MASTER!$B$5/100,"C","K"))))</f>
        <v>SB</v>
      </c>
      <c r="R416" s="65" t="str">
        <f ca="1">IF(ISBLANK(B416)," ",IF(P416&gt;MASTER!$B$3/100,"SB",IF(P416&gt;MASTER!$B$4/100,"B",IF(P416&gt;MASTER!$B$5/100,"C","K"))))</f>
        <v>SB</v>
      </c>
    </row>
    <row r="417" customHeight="1" spans="1:18">
      <c r="A417" s="80">
        <f ca="1">INDIRECT(ADDRESS(2+QUOTIENT(ROW()-2,COUNTA('Form Responses 1'!$1:$1)-4),1,,TRUE,"Form Responses 1"))</f>
        <v>45026.444000162</v>
      </c>
      <c r="B417" s="65" t="str">
        <f ca="1">INDIRECT(ADDRESS(2+QUOTIENT(ROW()-2,COUNTA('Form Responses 1'!$1:$1)-4),2,,TRUE,"Form Responses 1"))</f>
        <v>bobdaulay@gmail.com</v>
      </c>
      <c r="C417" s="65" t="str">
        <f ca="1">INDIRECT(ADDRESS(2+QUOTIENT(ROW()-2,COUNTA('Form Responses 1'!$1:$1)-4),3,,TRUE,"Form Responses 1"))</f>
        <v>Bobby Wijaya Daulay</v>
      </c>
      <c r="D417" s="81">
        <f ca="1">INDIRECT(ADDRESS(2+QUOTIENT(ROW()-2,COUNTA('Form Responses 1'!$1:$1)-4),4,,TRUE,"Form Responses 1"))</f>
        <v>45016</v>
      </c>
      <c r="E417" s="82">
        <f ca="1" t="shared" si="0"/>
        <v>5</v>
      </c>
      <c r="F417" s="65" t="str">
        <f ca="1">IF(ISBLANK(A417)," ",INDIRECT(ADDRESS(1,5+MOD(ROW()-2,COUNTA('Form Responses 1'!$1:$1)-4),,TRUE,"Form Responses 1")))</f>
        <v>Lantai 02 [Mesjid]</v>
      </c>
      <c r="G417" s="65" t="str">
        <f ca="1">IF(ISBLANK(A417)," ",INDIRECT(ADDRESS(MATCH(A417,'Form Responses 1'!A:A,0),5+MOD(ROW()-2,COUNTA('Form Responses 1'!$1:$1)-4),,TRUE,"Form Responses 1")))</f>
        <v>BAIK</v>
      </c>
      <c r="H417" s="83" t="str">
        <f ca="1" t="shared" si="1"/>
        <v>Lantai 02</v>
      </c>
      <c r="I417" s="83" t="str">
        <f ca="1" t="shared" si="401"/>
        <v>Mesjid</v>
      </c>
      <c r="J417" s="83" t="str">
        <f ca="1" t="shared" si="2"/>
        <v>CLEANING SERVICE</v>
      </c>
      <c r="K417" s="83">
        <f ca="1" t="array" ref="K417">IFERROR(INDEX(MASTER!B:B,MATCH(G417,MASTER!A:A,0))/100," ")</f>
        <v>0.95</v>
      </c>
      <c r="L417" s="65">
        <f ca="1" t="shared" si="3"/>
        <v>13</v>
      </c>
      <c r="M417" s="65" t="str">
        <f ca="1" t="shared" si="4"/>
        <v>2023 - WEEK 13</v>
      </c>
      <c r="N417" s="65" t="str">
        <f ca="1" t="shared" si="5"/>
        <v>2023 - MONTH 03</v>
      </c>
      <c r="O417" s="83">
        <f ca="1" t="shared" ref="O417:P417" si="432">IFERROR(AVERAGEIF(M:M,M417,$K:$K)," ")</f>
        <v>0.950202702702695</v>
      </c>
      <c r="P417" s="83">
        <f ca="1" t="shared" si="432"/>
        <v>0.950202702702695</v>
      </c>
      <c r="Q417" s="65" t="str">
        <f ca="1">IF(ISBLANK(A417)," ",IF(O417&gt;MASTER!$B$3/100,"SB",IF(O417&gt;MASTER!$B$4/100,"B",IF(O417&gt;MASTER!$B$5/100,"C","K"))))</f>
        <v>SB</v>
      </c>
      <c r="R417" s="65" t="str">
        <f ca="1">IF(ISBLANK(B417)," ",IF(P417&gt;MASTER!$B$3/100,"SB",IF(P417&gt;MASTER!$B$4/100,"B",IF(P417&gt;MASTER!$B$5/100,"C","K"))))</f>
        <v>SB</v>
      </c>
    </row>
    <row r="418" customHeight="1" spans="1:18">
      <c r="A418" s="80">
        <f ca="1">INDIRECT(ADDRESS(2+QUOTIENT(ROW()-2,COUNTA('Form Responses 1'!$1:$1)-4),1,,TRUE,"Form Responses 1"))</f>
        <v>45026.444000162</v>
      </c>
      <c r="B418" s="65" t="str">
        <f ca="1">INDIRECT(ADDRESS(2+QUOTIENT(ROW()-2,COUNTA('Form Responses 1'!$1:$1)-4),2,,TRUE,"Form Responses 1"))</f>
        <v>bobdaulay@gmail.com</v>
      </c>
      <c r="C418" s="65" t="str">
        <f ca="1">INDIRECT(ADDRESS(2+QUOTIENT(ROW()-2,COUNTA('Form Responses 1'!$1:$1)-4),3,,TRUE,"Form Responses 1"))</f>
        <v>Bobby Wijaya Daulay</v>
      </c>
      <c r="D418" s="81">
        <f ca="1">INDIRECT(ADDRESS(2+QUOTIENT(ROW()-2,COUNTA('Form Responses 1'!$1:$1)-4),4,,TRUE,"Form Responses 1"))</f>
        <v>45016</v>
      </c>
      <c r="E418" s="82">
        <f ca="1" t="shared" si="0"/>
        <v>5</v>
      </c>
      <c r="F418" s="65" t="str">
        <f ca="1">IF(ISBLANK(A418)," ",INDIRECT(ADDRESS(1,5+MOD(ROW()-2,COUNTA('Form Responses 1'!$1:$1)-4),,TRUE,"Form Responses 1")))</f>
        <v>Lantai 02 [Toilet Pria / Wanita]</v>
      </c>
      <c r="G418" s="65" t="str">
        <f ca="1">IF(ISBLANK(A418)," ",INDIRECT(ADDRESS(MATCH(A418,'Form Responses 1'!A:A,0),5+MOD(ROW()-2,COUNTA('Form Responses 1'!$1:$1)-4),,TRUE,"Form Responses 1")))</f>
        <v>BAIK</v>
      </c>
      <c r="H418" s="83" t="str">
        <f ca="1" t="shared" si="1"/>
        <v>Lantai 02</v>
      </c>
      <c r="I418" s="83" t="str">
        <f ca="1" t="shared" si="401"/>
        <v>Toilet Pria / Wanita</v>
      </c>
      <c r="J418" s="83" t="str">
        <f ca="1" t="shared" si="2"/>
        <v>CLEANING SERVICE</v>
      </c>
      <c r="K418" s="83">
        <f ca="1" t="array" ref="K418">IFERROR(INDEX(MASTER!B:B,MATCH(G418,MASTER!A:A,0))/100," ")</f>
        <v>0.95</v>
      </c>
      <c r="L418" s="65">
        <f ca="1" t="shared" si="3"/>
        <v>13</v>
      </c>
      <c r="M418" s="65" t="str">
        <f ca="1" t="shared" si="4"/>
        <v>2023 - WEEK 13</v>
      </c>
      <c r="N418" s="65" t="str">
        <f ca="1" t="shared" si="5"/>
        <v>2023 - MONTH 03</v>
      </c>
      <c r="O418" s="83">
        <f ca="1" t="shared" ref="O418:P418" si="433">IFERROR(AVERAGEIF(M:M,M418,$K:$K)," ")</f>
        <v>0.950202702702695</v>
      </c>
      <c r="P418" s="83">
        <f ca="1" t="shared" si="433"/>
        <v>0.950202702702695</v>
      </c>
      <c r="Q418" s="65" t="str">
        <f ca="1">IF(ISBLANK(A418)," ",IF(O418&gt;MASTER!$B$3/100,"SB",IF(O418&gt;MASTER!$B$4/100,"B",IF(O418&gt;MASTER!$B$5/100,"C","K"))))</f>
        <v>SB</v>
      </c>
      <c r="R418" s="65" t="str">
        <f ca="1">IF(ISBLANK(B418)," ",IF(P418&gt;MASTER!$B$3/100,"SB",IF(P418&gt;MASTER!$B$4/100,"B",IF(P418&gt;MASTER!$B$5/100,"C","K"))))</f>
        <v>SB</v>
      </c>
    </row>
    <row r="419" customHeight="1" spans="1:18">
      <c r="A419" s="80">
        <f ca="1">INDIRECT(ADDRESS(2+QUOTIENT(ROW()-2,COUNTA('Form Responses 1'!$1:$1)-4),1,,TRUE,"Form Responses 1"))</f>
        <v>45026.444000162</v>
      </c>
      <c r="B419" s="65" t="str">
        <f ca="1">INDIRECT(ADDRESS(2+QUOTIENT(ROW()-2,COUNTA('Form Responses 1'!$1:$1)-4),2,,TRUE,"Form Responses 1"))</f>
        <v>bobdaulay@gmail.com</v>
      </c>
      <c r="C419" s="65" t="str">
        <f ca="1">INDIRECT(ADDRESS(2+QUOTIENT(ROW()-2,COUNTA('Form Responses 1'!$1:$1)-4),3,,TRUE,"Form Responses 1"))</f>
        <v>Bobby Wijaya Daulay</v>
      </c>
      <c r="D419" s="81">
        <f ca="1">INDIRECT(ADDRESS(2+QUOTIENT(ROW()-2,COUNTA('Form Responses 1'!$1:$1)-4),4,,TRUE,"Form Responses 1"))</f>
        <v>45016</v>
      </c>
      <c r="E419" s="82">
        <f ca="1" t="shared" si="0"/>
        <v>5</v>
      </c>
      <c r="F419" s="65" t="str">
        <f ca="1">IF(ISBLANK(A419)," ",INDIRECT(ADDRESS(1,5+MOD(ROW()-2,COUNTA('Form Responses 1'!$1:$1)-4),,TRUE,"Form Responses 1")))</f>
        <v>Lantai 01 [Lobby Utama]</v>
      </c>
      <c r="G419" s="65" t="str">
        <f ca="1">IF(ISBLANK(A419)," ",INDIRECT(ADDRESS(MATCH(A419,'Form Responses 1'!A:A,0),5+MOD(ROW()-2,COUNTA('Form Responses 1'!$1:$1)-4),,TRUE,"Form Responses 1")))</f>
        <v>BAIK</v>
      </c>
      <c r="H419" s="83" t="str">
        <f ca="1" t="shared" si="1"/>
        <v>Lantai 01</v>
      </c>
      <c r="I419" s="83" t="str">
        <f ca="1" t="shared" si="401"/>
        <v>Lobby Utama</v>
      </c>
      <c r="J419" s="83" t="str">
        <f ca="1" t="shared" si="2"/>
        <v>CLEANING SERVICE</v>
      </c>
      <c r="K419" s="83">
        <f ca="1" t="array" ref="K419">IFERROR(INDEX(MASTER!B:B,MATCH(G419,MASTER!A:A,0))/100," ")</f>
        <v>0.95</v>
      </c>
      <c r="L419" s="65">
        <f ca="1" t="shared" si="3"/>
        <v>13</v>
      </c>
      <c r="M419" s="65" t="str">
        <f ca="1" t="shared" si="4"/>
        <v>2023 - WEEK 13</v>
      </c>
      <c r="N419" s="65" t="str">
        <f ca="1" t="shared" si="5"/>
        <v>2023 - MONTH 03</v>
      </c>
      <c r="O419" s="83">
        <f ca="1" t="shared" ref="O419:P419" si="434">IFERROR(AVERAGEIF(M:M,M419,$K:$K)," ")</f>
        <v>0.950202702702695</v>
      </c>
      <c r="P419" s="83">
        <f ca="1" t="shared" si="434"/>
        <v>0.950202702702695</v>
      </c>
      <c r="Q419" s="65" t="str">
        <f ca="1">IF(ISBLANK(A419)," ",IF(O419&gt;MASTER!$B$3/100,"SB",IF(O419&gt;MASTER!$B$4/100,"B",IF(O419&gt;MASTER!$B$5/100,"C","K"))))</f>
        <v>SB</v>
      </c>
      <c r="R419" s="65" t="str">
        <f ca="1">IF(ISBLANK(B419)," ",IF(P419&gt;MASTER!$B$3/100,"SB",IF(P419&gt;MASTER!$B$4/100,"B",IF(P419&gt;MASTER!$B$5/100,"C","K"))))</f>
        <v>SB</v>
      </c>
    </row>
    <row r="420" customHeight="1" spans="1:18">
      <c r="A420" s="80">
        <f ca="1">INDIRECT(ADDRESS(2+QUOTIENT(ROW()-2,COUNTA('Form Responses 1'!$1:$1)-4),1,,TRUE,"Form Responses 1"))</f>
        <v>45026.444000162</v>
      </c>
      <c r="B420" s="65" t="str">
        <f ca="1">INDIRECT(ADDRESS(2+QUOTIENT(ROW()-2,COUNTA('Form Responses 1'!$1:$1)-4),2,,TRUE,"Form Responses 1"))</f>
        <v>bobdaulay@gmail.com</v>
      </c>
      <c r="C420" s="65" t="str">
        <f ca="1">INDIRECT(ADDRESS(2+QUOTIENT(ROW()-2,COUNTA('Form Responses 1'!$1:$1)-4),3,,TRUE,"Form Responses 1"))</f>
        <v>Bobby Wijaya Daulay</v>
      </c>
      <c r="D420" s="81">
        <f ca="1">INDIRECT(ADDRESS(2+QUOTIENT(ROW()-2,COUNTA('Form Responses 1'!$1:$1)-4),4,,TRUE,"Form Responses 1"))</f>
        <v>45016</v>
      </c>
      <c r="E420" s="82">
        <f ca="1" t="shared" si="0"/>
        <v>5</v>
      </c>
      <c r="F420" s="65" t="str">
        <f ca="1">IF(ISBLANK(A420)," ",INDIRECT(ADDRESS(1,5+MOD(ROW()-2,COUNTA('Form Responses 1'!$1:$1)-4),,TRUE,"Form Responses 1")))</f>
        <v>Lantai 01 [Poli klinik]</v>
      </c>
      <c r="G420" s="65" t="str">
        <f ca="1">IF(ISBLANK(A420)," ",INDIRECT(ADDRESS(MATCH(A420,'Form Responses 1'!A:A,0),5+MOD(ROW()-2,COUNTA('Form Responses 1'!$1:$1)-4),,TRUE,"Form Responses 1")))</f>
        <v>BAIK</v>
      </c>
      <c r="H420" s="83" t="str">
        <f ca="1" t="shared" si="1"/>
        <v>Lantai 01</v>
      </c>
      <c r="I420" s="83" t="str">
        <f ca="1" t="shared" si="401"/>
        <v>Poli klinik</v>
      </c>
      <c r="J420" s="83" t="str">
        <f ca="1" t="shared" si="2"/>
        <v>CLEANING SERVICE</v>
      </c>
      <c r="K420" s="83">
        <f ca="1" t="array" ref="K420">IFERROR(INDEX(MASTER!B:B,MATCH(G420,MASTER!A:A,0))/100," ")</f>
        <v>0.95</v>
      </c>
      <c r="L420" s="65">
        <f ca="1" t="shared" si="3"/>
        <v>13</v>
      </c>
      <c r="M420" s="65" t="str">
        <f ca="1" t="shared" si="4"/>
        <v>2023 - WEEK 13</v>
      </c>
      <c r="N420" s="65" t="str">
        <f ca="1" t="shared" si="5"/>
        <v>2023 - MONTH 03</v>
      </c>
      <c r="O420" s="83">
        <f ca="1" t="shared" ref="O420:P420" si="435">IFERROR(AVERAGEIF(M:M,M420,$K:$K)," ")</f>
        <v>0.950202702702695</v>
      </c>
      <c r="P420" s="83">
        <f ca="1" t="shared" si="435"/>
        <v>0.950202702702695</v>
      </c>
      <c r="Q420" s="65" t="str">
        <f ca="1">IF(ISBLANK(A420)," ",IF(O420&gt;MASTER!$B$3/100,"SB",IF(O420&gt;MASTER!$B$4/100,"B",IF(O420&gt;MASTER!$B$5/100,"C","K"))))</f>
        <v>SB</v>
      </c>
      <c r="R420" s="65" t="str">
        <f ca="1">IF(ISBLANK(B420)," ",IF(P420&gt;MASTER!$B$3/100,"SB",IF(P420&gt;MASTER!$B$4/100,"B",IF(P420&gt;MASTER!$B$5/100,"C","K"))))</f>
        <v>SB</v>
      </c>
    </row>
    <row r="421" customHeight="1" spans="1:18">
      <c r="A421" s="80">
        <f ca="1">INDIRECT(ADDRESS(2+QUOTIENT(ROW()-2,COUNTA('Form Responses 1'!$1:$1)-4),1,,TRUE,"Form Responses 1"))</f>
        <v>45026.444000162</v>
      </c>
      <c r="B421" s="65" t="str">
        <f ca="1">INDIRECT(ADDRESS(2+QUOTIENT(ROW()-2,COUNTA('Form Responses 1'!$1:$1)-4),2,,TRUE,"Form Responses 1"))</f>
        <v>bobdaulay@gmail.com</v>
      </c>
      <c r="C421" s="65" t="str">
        <f ca="1">INDIRECT(ADDRESS(2+QUOTIENT(ROW()-2,COUNTA('Form Responses 1'!$1:$1)-4),3,,TRUE,"Form Responses 1"))</f>
        <v>Bobby Wijaya Daulay</v>
      </c>
      <c r="D421" s="81">
        <f ca="1">INDIRECT(ADDRESS(2+QUOTIENT(ROW()-2,COUNTA('Form Responses 1'!$1:$1)-4),4,,TRUE,"Form Responses 1"))</f>
        <v>45016</v>
      </c>
      <c r="E421" s="82">
        <f ca="1" t="shared" si="0"/>
        <v>5</v>
      </c>
      <c r="F421" s="65" t="str">
        <f ca="1">IF(ISBLANK(A421)," ",INDIRECT(ADDRESS(1,5+MOD(ROW()-2,COUNTA('Form Responses 1'!$1:$1)-4),,TRUE,"Form Responses 1")))</f>
        <v>Lantai 01 [R.PPID]</v>
      </c>
      <c r="G421" s="65" t="str">
        <f ca="1">IF(ISBLANK(A421)," ",INDIRECT(ADDRESS(MATCH(A421,'Form Responses 1'!A:A,0),5+MOD(ROW()-2,COUNTA('Form Responses 1'!$1:$1)-4),,TRUE,"Form Responses 1")))</f>
        <v>BAIK</v>
      </c>
      <c r="H421" s="83" t="str">
        <f ca="1" t="shared" si="1"/>
        <v>Lantai 01</v>
      </c>
      <c r="I421" s="83" t="str">
        <f ca="1" t="shared" si="401"/>
        <v>R.PPID</v>
      </c>
      <c r="J421" s="83" t="str">
        <f ca="1" t="shared" si="2"/>
        <v>CLEANING SERVICE</v>
      </c>
      <c r="K421" s="83">
        <f ca="1" t="array" ref="K421">IFERROR(INDEX(MASTER!B:B,MATCH(G421,MASTER!A:A,0))/100," ")</f>
        <v>0.95</v>
      </c>
      <c r="L421" s="65">
        <f ca="1" t="shared" si="3"/>
        <v>13</v>
      </c>
      <c r="M421" s="65" t="str">
        <f ca="1" t="shared" si="4"/>
        <v>2023 - WEEK 13</v>
      </c>
      <c r="N421" s="65" t="str">
        <f ca="1" t="shared" si="5"/>
        <v>2023 - MONTH 03</v>
      </c>
      <c r="O421" s="83">
        <f ca="1" t="shared" ref="O421:P421" si="436">IFERROR(AVERAGEIF(M:M,M421,$K:$K)," ")</f>
        <v>0.950202702702695</v>
      </c>
      <c r="P421" s="83">
        <f ca="1" t="shared" si="436"/>
        <v>0.950202702702695</v>
      </c>
      <c r="Q421" s="65" t="str">
        <f ca="1">IF(ISBLANK(A421)," ",IF(O421&gt;MASTER!$B$3/100,"SB",IF(O421&gt;MASTER!$B$4/100,"B",IF(O421&gt;MASTER!$B$5/100,"C","K"))))</f>
        <v>SB</v>
      </c>
      <c r="R421" s="65" t="str">
        <f ca="1">IF(ISBLANK(B421)," ",IF(P421&gt;MASTER!$B$3/100,"SB",IF(P421&gt;MASTER!$B$4/100,"B",IF(P421&gt;MASTER!$B$5/100,"C","K"))))</f>
        <v>SB</v>
      </c>
    </row>
    <row r="422" customHeight="1" spans="1:18">
      <c r="A422" s="80">
        <f ca="1">INDIRECT(ADDRESS(2+QUOTIENT(ROW()-2,COUNTA('Form Responses 1'!$1:$1)-4),1,,TRUE,"Form Responses 1"))</f>
        <v>45026.444000162</v>
      </c>
      <c r="B422" s="65" t="str">
        <f ca="1">INDIRECT(ADDRESS(2+QUOTIENT(ROW()-2,COUNTA('Form Responses 1'!$1:$1)-4),2,,TRUE,"Form Responses 1"))</f>
        <v>bobdaulay@gmail.com</v>
      </c>
      <c r="C422" s="65" t="str">
        <f ca="1">INDIRECT(ADDRESS(2+QUOTIENT(ROW()-2,COUNTA('Form Responses 1'!$1:$1)-4),3,,TRUE,"Form Responses 1"))</f>
        <v>Bobby Wijaya Daulay</v>
      </c>
      <c r="D422" s="81">
        <f ca="1">INDIRECT(ADDRESS(2+QUOTIENT(ROW()-2,COUNTA('Form Responses 1'!$1:$1)-4),4,,TRUE,"Form Responses 1"))</f>
        <v>45016</v>
      </c>
      <c r="E422" s="82">
        <f ca="1" t="shared" si="0"/>
        <v>5</v>
      </c>
      <c r="F422" s="65" t="str">
        <f ca="1">IF(ISBLANK(A422)," ",INDIRECT(ADDRESS(1,5+MOD(ROW()-2,COUNTA('Form Responses 1'!$1:$1)-4),,TRUE,"Form Responses 1")))</f>
        <v>Lantai 01 [R. AHU]</v>
      </c>
      <c r="G422" s="65" t="str">
        <f ca="1">IF(ISBLANK(A422)," ",INDIRECT(ADDRESS(MATCH(A422,'Form Responses 1'!A:A,0),5+MOD(ROW()-2,COUNTA('Form Responses 1'!$1:$1)-4),,TRUE,"Form Responses 1")))</f>
        <v>BAIK</v>
      </c>
      <c r="H422" s="83" t="str">
        <f ca="1" t="shared" si="1"/>
        <v>Lantai 01</v>
      </c>
      <c r="I422" s="83" t="str">
        <f ca="1" t="shared" si="401"/>
        <v>R. AHU</v>
      </c>
      <c r="J422" s="83" t="str">
        <f ca="1" t="shared" si="2"/>
        <v>CLEANING SERVICE</v>
      </c>
      <c r="K422" s="83">
        <f ca="1" t="array" ref="K422">IFERROR(INDEX(MASTER!B:B,MATCH(G422,MASTER!A:A,0))/100," ")</f>
        <v>0.95</v>
      </c>
      <c r="L422" s="65">
        <f ca="1" t="shared" si="3"/>
        <v>13</v>
      </c>
      <c r="M422" s="65" t="str">
        <f ca="1" t="shared" si="4"/>
        <v>2023 - WEEK 13</v>
      </c>
      <c r="N422" s="65" t="str">
        <f ca="1" t="shared" si="5"/>
        <v>2023 - MONTH 03</v>
      </c>
      <c r="O422" s="83">
        <f ca="1" t="shared" ref="O422:P422" si="437">IFERROR(AVERAGEIF(M:M,M422,$K:$K)," ")</f>
        <v>0.950202702702695</v>
      </c>
      <c r="P422" s="83">
        <f ca="1" t="shared" si="437"/>
        <v>0.950202702702695</v>
      </c>
      <c r="Q422" s="65" t="str">
        <f ca="1">IF(ISBLANK(A422)," ",IF(O422&gt;MASTER!$B$3/100,"SB",IF(O422&gt;MASTER!$B$4/100,"B",IF(O422&gt;MASTER!$B$5/100,"C","K"))))</f>
        <v>SB</v>
      </c>
      <c r="R422" s="65" t="str">
        <f ca="1">IF(ISBLANK(B422)," ",IF(P422&gt;MASTER!$B$3/100,"SB",IF(P422&gt;MASTER!$B$4/100,"B",IF(P422&gt;MASTER!$B$5/100,"C","K"))))</f>
        <v>SB</v>
      </c>
    </row>
    <row r="423" customHeight="1" spans="1:18">
      <c r="A423" s="80">
        <f ca="1">INDIRECT(ADDRESS(2+QUOTIENT(ROW()-2,COUNTA('Form Responses 1'!$1:$1)-4),1,,TRUE,"Form Responses 1"))</f>
        <v>45026.444000162</v>
      </c>
      <c r="B423" s="65" t="str">
        <f ca="1">INDIRECT(ADDRESS(2+QUOTIENT(ROW()-2,COUNTA('Form Responses 1'!$1:$1)-4),2,,TRUE,"Form Responses 1"))</f>
        <v>bobdaulay@gmail.com</v>
      </c>
      <c r="C423" s="65" t="str">
        <f ca="1">INDIRECT(ADDRESS(2+QUOTIENT(ROW()-2,COUNTA('Form Responses 1'!$1:$1)-4),3,,TRUE,"Form Responses 1"))</f>
        <v>Bobby Wijaya Daulay</v>
      </c>
      <c r="D423" s="81">
        <f ca="1">INDIRECT(ADDRESS(2+QUOTIENT(ROW()-2,COUNTA('Form Responses 1'!$1:$1)-4),4,,TRUE,"Form Responses 1"))</f>
        <v>45016</v>
      </c>
      <c r="E423" s="82">
        <f ca="1" t="shared" si="0"/>
        <v>5</v>
      </c>
      <c r="F423" s="65" t="str">
        <f ca="1">IF(ISBLANK(A423)," ",INDIRECT(ADDRESS(1,5+MOD(ROW()-2,COUNTA('Form Responses 1'!$1:$1)-4),,TRUE,"Form Responses 1")))</f>
        <v>Lantai 01 [R. Laktasi]</v>
      </c>
      <c r="G423" s="65" t="str">
        <f ca="1">IF(ISBLANK(A423)," ",INDIRECT(ADDRESS(MATCH(A423,'Form Responses 1'!A:A,0),5+MOD(ROW()-2,COUNTA('Form Responses 1'!$1:$1)-4),,TRUE,"Form Responses 1")))</f>
        <v>BAIK</v>
      </c>
      <c r="H423" s="83" t="str">
        <f ca="1" t="shared" si="1"/>
        <v>Lantai 01</v>
      </c>
      <c r="I423" s="83" t="str">
        <f ca="1" t="shared" si="401"/>
        <v>R. Laktasi</v>
      </c>
      <c r="J423" s="83" t="str">
        <f ca="1" t="shared" si="2"/>
        <v>CLEANING SERVICE</v>
      </c>
      <c r="K423" s="83">
        <f ca="1" t="array" ref="K423">IFERROR(INDEX(MASTER!B:B,MATCH(G423,MASTER!A:A,0))/100," ")</f>
        <v>0.95</v>
      </c>
      <c r="L423" s="65">
        <f ca="1" t="shared" si="3"/>
        <v>13</v>
      </c>
      <c r="M423" s="65" t="str">
        <f ca="1" t="shared" si="4"/>
        <v>2023 - WEEK 13</v>
      </c>
      <c r="N423" s="65" t="str">
        <f ca="1" t="shared" si="5"/>
        <v>2023 - MONTH 03</v>
      </c>
      <c r="O423" s="83">
        <f ca="1" t="shared" ref="O423:P423" si="438">IFERROR(AVERAGEIF(M:M,M423,$K:$K)," ")</f>
        <v>0.950202702702695</v>
      </c>
      <c r="P423" s="83">
        <f ca="1" t="shared" si="438"/>
        <v>0.950202702702695</v>
      </c>
      <c r="Q423" s="65" t="str">
        <f ca="1">IF(ISBLANK(A423)," ",IF(O423&gt;MASTER!$B$3/100,"SB",IF(O423&gt;MASTER!$B$4/100,"B",IF(O423&gt;MASTER!$B$5/100,"C","K"))))</f>
        <v>SB</v>
      </c>
      <c r="R423" s="65" t="str">
        <f ca="1">IF(ISBLANK(B423)," ",IF(P423&gt;MASTER!$B$3/100,"SB",IF(P423&gt;MASTER!$B$4/100,"B",IF(P423&gt;MASTER!$B$5/100,"C","K"))))</f>
        <v>SB</v>
      </c>
    </row>
    <row r="424" customHeight="1" spans="1:18">
      <c r="A424" s="80">
        <f ca="1">INDIRECT(ADDRESS(2+QUOTIENT(ROW()-2,COUNTA('Form Responses 1'!$1:$1)-4),1,,TRUE,"Form Responses 1"))</f>
        <v>45026.444000162</v>
      </c>
      <c r="B424" s="65" t="str">
        <f ca="1">INDIRECT(ADDRESS(2+QUOTIENT(ROW()-2,COUNTA('Form Responses 1'!$1:$1)-4),2,,TRUE,"Form Responses 1"))</f>
        <v>bobdaulay@gmail.com</v>
      </c>
      <c r="C424" s="65" t="str">
        <f ca="1">INDIRECT(ADDRESS(2+QUOTIENT(ROW()-2,COUNTA('Form Responses 1'!$1:$1)-4),3,,TRUE,"Form Responses 1"))</f>
        <v>Bobby Wijaya Daulay</v>
      </c>
      <c r="D424" s="81">
        <f ca="1">INDIRECT(ADDRESS(2+QUOTIENT(ROW()-2,COUNTA('Form Responses 1'!$1:$1)-4),4,,TRUE,"Form Responses 1"))</f>
        <v>45016</v>
      </c>
      <c r="E424" s="82">
        <f ca="1" t="shared" si="0"/>
        <v>5</v>
      </c>
      <c r="F424" s="65" t="str">
        <f ca="1">IF(ISBLANK(A424)," ",INDIRECT(ADDRESS(1,5+MOD(ROW()-2,COUNTA('Form Responses 1'!$1:$1)-4),,TRUE,"Form Responses 1")))</f>
        <v>Lantai 01 [Toilet Pria / Wanita]</v>
      </c>
      <c r="G424" s="65" t="str">
        <f ca="1">IF(ISBLANK(A424)," ",INDIRECT(ADDRESS(MATCH(A424,'Form Responses 1'!A:A,0),5+MOD(ROW()-2,COUNTA('Form Responses 1'!$1:$1)-4),,TRUE,"Form Responses 1")))</f>
        <v>BAIK</v>
      </c>
      <c r="H424" s="83" t="str">
        <f ca="1" t="shared" si="1"/>
        <v>Lantai 01</v>
      </c>
      <c r="I424" s="83" t="str">
        <f ca="1" t="shared" si="401"/>
        <v>Toilet Pria / Wanita</v>
      </c>
      <c r="J424" s="83" t="str">
        <f ca="1" t="shared" si="2"/>
        <v>CLEANING SERVICE</v>
      </c>
      <c r="K424" s="83">
        <f ca="1" t="array" ref="K424">IFERROR(INDEX(MASTER!B:B,MATCH(G424,MASTER!A:A,0))/100," ")</f>
        <v>0.95</v>
      </c>
      <c r="L424" s="65">
        <f ca="1" t="shared" si="3"/>
        <v>13</v>
      </c>
      <c r="M424" s="65" t="str">
        <f ca="1" t="shared" si="4"/>
        <v>2023 - WEEK 13</v>
      </c>
      <c r="N424" s="65" t="str">
        <f ca="1" t="shared" si="5"/>
        <v>2023 - MONTH 03</v>
      </c>
      <c r="O424" s="83">
        <f ca="1" t="shared" ref="O424:P424" si="439">IFERROR(AVERAGEIF(M:M,M424,$K:$K)," ")</f>
        <v>0.950202702702695</v>
      </c>
      <c r="P424" s="83">
        <f ca="1" t="shared" si="439"/>
        <v>0.950202702702695</v>
      </c>
      <c r="Q424" s="65" t="str">
        <f ca="1">IF(ISBLANK(A424)," ",IF(O424&gt;MASTER!$B$3/100,"SB",IF(O424&gt;MASTER!$B$4/100,"B",IF(O424&gt;MASTER!$B$5/100,"C","K"))))</f>
        <v>SB</v>
      </c>
      <c r="R424" s="65" t="str">
        <f ca="1">IF(ISBLANK(B424)," ",IF(P424&gt;MASTER!$B$3/100,"SB",IF(P424&gt;MASTER!$B$4/100,"B",IF(P424&gt;MASTER!$B$5/100,"C","K"))))</f>
        <v>SB</v>
      </c>
    </row>
    <row r="425" customHeight="1" spans="1:18">
      <c r="A425" s="80">
        <f ca="1">INDIRECT(ADDRESS(2+QUOTIENT(ROW()-2,COUNTA('Form Responses 1'!$1:$1)-4),1,,TRUE,"Form Responses 1"))</f>
        <v>45026.444000162</v>
      </c>
      <c r="B425" s="65" t="str">
        <f ca="1">INDIRECT(ADDRESS(2+QUOTIENT(ROW()-2,COUNTA('Form Responses 1'!$1:$1)-4),2,,TRUE,"Form Responses 1"))</f>
        <v>bobdaulay@gmail.com</v>
      </c>
      <c r="C425" s="65" t="str">
        <f ca="1">INDIRECT(ADDRESS(2+QUOTIENT(ROW()-2,COUNTA('Form Responses 1'!$1:$1)-4),3,,TRUE,"Form Responses 1"))</f>
        <v>Bobby Wijaya Daulay</v>
      </c>
      <c r="D425" s="81">
        <f ca="1">INDIRECT(ADDRESS(2+QUOTIENT(ROW()-2,COUNTA('Form Responses 1'!$1:$1)-4),4,,TRUE,"Form Responses 1"))</f>
        <v>45016</v>
      </c>
      <c r="E425" s="82">
        <f ca="1" t="shared" si="0"/>
        <v>5</v>
      </c>
      <c r="F425" s="65" t="str">
        <f ca="1">IF(ISBLANK(A425)," ",INDIRECT(ADDRESS(1,5+MOD(ROW()-2,COUNTA('Form Responses 1'!$1:$1)-4),,TRUE,"Form Responses 1")))</f>
        <v>Lantai 01 [R. Media]</v>
      </c>
      <c r="G425" s="79" t="s">
        <v>228</v>
      </c>
      <c r="H425" s="83" t="str">
        <f ca="1" t="shared" si="1"/>
        <v>Lantai 01</v>
      </c>
      <c r="I425" s="83" t="str">
        <f ca="1" t="shared" si="401"/>
        <v>R. Media</v>
      </c>
      <c r="J425" s="83" t="str">
        <f ca="1" t="shared" si="2"/>
        <v>CLEANING SERVICE</v>
      </c>
      <c r="K425" s="83">
        <f t="array" ref="K425">IFERROR(INDEX(MASTER!B:B,MATCH(G425,MASTER!A:A,0))/100," ")</f>
        <v>0.95</v>
      </c>
      <c r="L425" s="65">
        <f ca="1" t="shared" si="3"/>
        <v>13</v>
      </c>
      <c r="M425" s="65" t="str">
        <f ca="1" t="shared" si="4"/>
        <v>2023 - WEEK 13</v>
      </c>
      <c r="N425" s="65" t="str">
        <f ca="1" t="shared" si="5"/>
        <v>2023 - MONTH 03</v>
      </c>
      <c r="O425" s="83">
        <f ca="1" t="shared" ref="O425:P425" si="440">IFERROR(AVERAGEIF(M:M,M425,$K:$K)," ")</f>
        <v>0.950202702702695</v>
      </c>
      <c r="P425" s="83">
        <f ca="1" t="shared" si="440"/>
        <v>0.950202702702695</v>
      </c>
      <c r="Q425" s="65" t="str">
        <f ca="1">IF(ISBLANK(A425)," ",IF(O425&gt;MASTER!$B$3/100,"SB",IF(O425&gt;MASTER!$B$4/100,"B",IF(O425&gt;MASTER!$B$5/100,"C","K"))))</f>
        <v>SB</v>
      </c>
      <c r="R425" s="65" t="str">
        <f ca="1">IF(ISBLANK(B425)," ",IF(P425&gt;MASTER!$B$3/100,"SB",IF(P425&gt;MASTER!$B$4/100,"B",IF(P425&gt;MASTER!$B$5/100,"C","K"))))</f>
        <v>SB</v>
      </c>
    </row>
    <row r="426" customHeight="1" spans="1:18">
      <c r="A426" s="80">
        <f ca="1">INDIRECT(ADDRESS(2+QUOTIENT(ROW()-2,COUNTA('Form Responses 1'!$1:$1)-4),1,,TRUE,"Form Responses 1"))</f>
        <v>45026.444000162</v>
      </c>
      <c r="B426" s="65" t="str">
        <f ca="1">INDIRECT(ADDRESS(2+QUOTIENT(ROW()-2,COUNTA('Form Responses 1'!$1:$1)-4),2,,TRUE,"Form Responses 1"))</f>
        <v>bobdaulay@gmail.com</v>
      </c>
      <c r="C426" s="65" t="str">
        <f ca="1">INDIRECT(ADDRESS(2+QUOTIENT(ROW()-2,COUNTA('Form Responses 1'!$1:$1)-4),3,,TRUE,"Form Responses 1"))</f>
        <v>Bobby Wijaya Daulay</v>
      </c>
      <c r="D426" s="81">
        <f ca="1">INDIRECT(ADDRESS(2+QUOTIENT(ROW()-2,COUNTA('Form Responses 1'!$1:$1)-4),4,,TRUE,"Form Responses 1"))</f>
        <v>45016</v>
      </c>
      <c r="E426" s="82">
        <f ca="1" t="shared" si="0"/>
        <v>5</v>
      </c>
      <c r="F426" s="65" t="str">
        <f ca="1">IF(ISBLANK(A426)," ",INDIRECT(ADDRESS(1,5+MOD(ROW()-2,COUNTA('Form Responses 1'!$1:$1)-4),,TRUE,"Form Responses 1")))</f>
        <v>Lantai 01 [Lounge]</v>
      </c>
      <c r="G426" s="79" t="s">
        <v>228</v>
      </c>
      <c r="H426" s="83" t="str">
        <f ca="1" t="shared" si="1"/>
        <v>Lantai 01</v>
      </c>
      <c r="I426" s="83" t="str">
        <f ca="1" t="shared" si="401"/>
        <v>Lounge</v>
      </c>
      <c r="J426" s="83" t="str">
        <f ca="1" t="shared" si="2"/>
        <v>CLEANING SERVICE</v>
      </c>
      <c r="K426" s="83">
        <f t="array" ref="K426">IFERROR(INDEX(MASTER!B:B,MATCH(G426,MASTER!A:A,0))/100," ")</f>
        <v>0.95</v>
      </c>
      <c r="L426" s="65">
        <f ca="1" t="shared" si="3"/>
        <v>13</v>
      </c>
      <c r="M426" s="65" t="str">
        <f ca="1" t="shared" si="4"/>
        <v>2023 - WEEK 13</v>
      </c>
      <c r="N426" s="65" t="str">
        <f ca="1" t="shared" si="5"/>
        <v>2023 - MONTH 03</v>
      </c>
      <c r="O426" s="83">
        <f ca="1" t="shared" ref="O426:P426" si="441">IFERROR(AVERAGEIF(M:M,M426,$K:$K)," ")</f>
        <v>0.950202702702695</v>
      </c>
      <c r="P426" s="83">
        <f ca="1" t="shared" si="441"/>
        <v>0.950202702702695</v>
      </c>
      <c r="Q426" s="65" t="str">
        <f ca="1">IF(ISBLANK(A426)," ",IF(O426&gt;MASTER!$B$3/100,"SB",IF(O426&gt;MASTER!$B$4/100,"B",IF(O426&gt;MASTER!$B$5/100,"C","K"))))</f>
        <v>SB</v>
      </c>
      <c r="R426" s="65" t="str">
        <f ca="1">IF(ISBLANK(B426)," ",IF(P426&gt;MASTER!$B$3/100,"SB",IF(P426&gt;MASTER!$B$4/100,"B",IF(P426&gt;MASTER!$B$5/100,"C","K"))))</f>
        <v>SB</v>
      </c>
    </row>
    <row r="427" customHeight="1" spans="1:18">
      <c r="A427" s="80">
        <f ca="1">INDIRECT(ADDRESS(2+QUOTIENT(ROW()-2,COUNTA('Form Responses 1'!$1:$1)-4),1,,TRUE,"Form Responses 1"))</f>
        <v>45026.444000162</v>
      </c>
      <c r="B427" s="65" t="str">
        <f ca="1">INDIRECT(ADDRESS(2+QUOTIENT(ROW()-2,COUNTA('Form Responses 1'!$1:$1)-4),2,,TRUE,"Form Responses 1"))</f>
        <v>bobdaulay@gmail.com</v>
      </c>
      <c r="C427" s="65" t="str">
        <f ca="1">INDIRECT(ADDRESS(2+QUOTIENT(ROW()-2,COUNTA('Form Responses 1'!$1:$1)-4),3,,TRUE,"Form Responses 1"))</f>
        <v>Bobby Wijaya Daulay</v>
      </c>
      <c r="D427" s="81">
        <f ca="1">INDIRECT(ADDRESS(2+QUOTIENT(ROW()-2,COUNTA('Form Responses 1'!$1:$1)-4),4,,TRUE,"Form Responses 1"))</f>
        <v>45016</v>
      </c>
      <c r="E427" s="82">
        <f ca="1" t="shared" si="0"/>
        <v>5</v>
      </c>
      <c r="F427" s="65" t="str">
        <f ca="1">IF(ISBLANK(A427)," ",INDIRECT(ADDRESS(1,5+MOD(ROW()-2,COUNTA('Form Responses 1'!$1:$1)-4),,TRUE,"Form Responses 1")))</f>
        <v>Ground [Ground]</v>
      </c>
      <c r="G427" s="65" t="str">
        <f ca="1">IF(ISBLANK(A427)," ",INDIRECT(ADDRESS(MATCH(A427,'Form Responses 1'!A:A,0),5+MOD(ROW()-2,COUNTA('Form Responses 1'!$1:$1)-4),,TRUE,"Form Responses 1")))</f>
        <v>BAIK</v>
      </c>
      <c r="H427" s="83" t="str">
        <f ca="1" t="shared" si="1"/>
        <v>Ground</v>
      </c>
      <c r="I427" s="83" t="str">
        <f ca="1" t="shared" si="401"/>
        <v>Ground</v>
      </c>
      <c r="J427" s="83" t="str">
        <f ca="1" t="shared" si="2"/>
        <v>CLEANING SERVICE</v>
      </c>
      <c r="K427" s="83">
        <f ca="1" t="array" ref="K427">IFERROR(INDEX(MASTER!B:B,MATCH(G427,MASTER!A:A,0))/100," ")</f>
        <v>0.95</v>
      </c>
      <c r="L427" s="65">
        <f ca="1" t="shared" si="3"/>
        <v>13</v>
      </c>
      <c r="M427" s="65" t="str">
        <f ca="1" t="shared" si="4"/>
        <v>2023 - WEEK 13</v>
      </c>
      <c r="N427" s="65" t="str">
        <f ca="1" t="shared" si="5"/>
        <v>2023 - MONTH 03</v>
      </c>
      <c r="O427" s="83">
        <f ca="1" t="shared" ref="O427:P427" si="442">IFERROR(AVERAGEIF(M:M,M427,$K:$K)," ")</f>
        <v>0.950202702702695</v>
      </c>
      <c r="P427" s="83">
        <f ca="1" t="shared" si="442"/>
        <v>0.950202702702695</v>
      </c>
      <c r="Q427" s="65" t="str">
        <f ca="1">IF(ISBLANK(A427)," ",IF(O427&gt;MASTER!$B$3/100,"SB",IF(O427&gt;MASTER!$B$4/100,"B",IF(O427&gt;MASTER!$B$5/100,"C","K"))))</f>
        <v>SB</v>
      </c>
      <c r="R427" s="65" t="str">
        <f ca="1">IF(ISBLANK(B427)," ",IF(P427&gt;MASTER!$B$3/100,"SB",IF(P427&gt;MASTER!$B$4/100,"B",IF(P427&gt;MASTER!$B$5/100,"C","K"))))</f>
        <v>SB</v>
      </c>
    </row>
    <row r="428" customHeight="1" spans="1:18">
      <c r="A428" s="80">
        <f ca="1">INDIRECT(ADDRESS(2+QUOTIENT(ROW()-2,COUNTA('Form Responses 1'!$1:$1)-4),1,,TRUE,"Form Responses 1"))</f>
        <v>45026.444000162</v>
      </c>
      <c r="B428" s="65" t="str">
        <f ca="1">INDIRECT(ADDRESS(2+QUOTIENT(ROW()-2,COUNTA('Form Responses 1'!$1:$1)-4),2,,TRUE,"Form Responses 1"))</f>
        <v>bobdaulay@gmail.com</v>
      </c>
      <c r="C428" s="65" t="str">
        <f ca="1">INDIRECT(ADDRESS(2+QUOTIENT(ROW()-2,COUNTA('Form Responses 1'!$1:$1)-4),3,,TRUE,"Form Responses 1"))</f>
        <v>Bobby Wijaya Daulay</v>
      </c>
      <c r="D428" s="81">
        <f ca="1">INDIRECT(ADDRESS(2+QUOTIENT(ROW()-2,COUNTA('Form Responses 1'!$1:$1)-4),4,,TRUE,"Form Responses 1"))</f>
        <v>45016</v>
      </c>
      <c r="E428" s="82">
        <f ca="1" t="shared" si="0"/>
        <v>5</v>
      </c>
      <c r="F428" s="65" t="str">
        <f ca="1">IF(ISBLANK(A428)," ",INDIRECT(ADDRESS(1,5+MOD(ROW()-2,COUNTA('Form Responses 1'!$1:$1)-4),,TRUE,"Form Responses 1")))</f>
        <v>Ground [Lift Eksekutif]</v>
      </c>
      <c r="G428" s="65" t="str">
        <f ca="1">IF(ISBLANK(A428)," ",INDIRECT(ADDRESS(MATCH(A428,'Form Responses 1'!A:A,0),5+MOD(ROW()-2,COUNTA('Form Responses 1'!$1:$1)-4),,TRUE,"Form Responses 1")))</f>
        <v>BAIK</v>
      </c>
      <c r="H428" s="83" t="str">
        <f ca="1" t="shared" si="1"/>
        <v>Ground</v>
      </c>
      <c r="I428" s="83" t="str">
        <f ca="1" t="shared" si="401"/>
        <v>Lift Eksekutif</v>
      </c>
      <c r="J428" s="83" t="str">
        <f ca="1" t="shared" si="2"/>
        <v>CLEANING SERVICE</v>
      </c>
      <c r="K428" s="83">
        <f ca="1" t="array" ref="K428">IFERROR(INDEX(MASTER!B:B,MATCH(G428,MASTER!A:A,0))/100," ")</f>
        <v>0.95</v>
      </c>
      <c r="L428" s="65">
        <f ca="1" t="shared" si="3"/>
        <v>13</v>
      </c>
      <c r="M428" s="65" t="str">
        <f ca="1" t="shared" si="4"/>
        <v>2023 - WEEK 13</v>
      </c>
      <c r="N428" s="65" t="str">
        <f ca="1" t="shared" si="5"/>
        <v>2023 - MONTH 03</v>
      </c>
      <c r="O428" s="83">
        <f ca="1" t="shared" ref="O428:P428" si="443">IFERROR(AVERAGEIF(M:M,M428,$K:$K)," ")</f>
        <v>0.950202702702695</v>
      </c>
      <c r="P428" s="83">
        <f ca="1" t="shared" si="443"/>
        <v>0.950202702702695</v>
      </c>
      <c r="Q428" s="65" t="str">
        <f ca="1">IF(ISBLANK(A428)," ",IF(O428&gt;MASTER!$B$3/100,"SB",IF(O428&gt;MASTER!$B$4/100,"B",IF(O428&gt;MASTER!$B$5/100,"C","K"))))</f>
        <v>SB</v>
      </c>
      <c r="R428" s="65" t="str">
        <f ca="1">IF(ISBLANK(B428)," ",IF(P428&gt;MASTER!$B$3/100,"SB",IF(P428&gt;MASTER!$B$4/100,"B",IF(P428&gt;MASTER!$B$5/100,"C","K"))))</f>
        <v>SB</v>
      </c>
    </row>
    <row r="429" customHeight="1" spans="1:18">
      <c r="A429" s="80">
        <f ca="1">INDIRECT(ADDRESS(2+QUOTIENT(ROW()-2,COUNTA('Form Responses 1'!$1:$1)-4),1,,TRUE,"Form Responses 1"))</f>
        <v>45026.444000162</v>
      </c>
      <c r="B429" s="65" t="str">
        <f ca="1">INDIRECT(ADDRESS(2+QUOTIENT(ROW()-2,COUNTA('Form Responses 1'!$1:$1)-4),2,,TRUE,"Form Responses 1"))</f>
        <v>bobdaulay@gmail.com</v>
      </c>
      <c r="C429" s="65" t="str">
        <f ca="1">INDIRECT(ADDRESS(2+QUOTIENT(ROW()-2,COUNTA('Form Responses 1'!$1:$1)-4),3,,TRUE,"Form Responses 1"))</f>
        <v>Bobby Wijaya Daulay</v>
      </c>
      <c r="D429" s="81">
        <f ca="1">INDIRECT(ADDRESS(2+QUOTIENT(ROW()-2,COUNTA('Form Responses 1'!$1:$1)-4),4,,TRUE,"Form Responses 1"))</f>
        <v>45016</v>
      </c>
      <c r="E429" s="82">
        <f ca="1" t="shared" si="0"/>
        <v>5</v>
      </c>
      <c r="F429" s="65" t="str">
        <f ca="1">IF(ISBLANK(A429)," ",INDIRECT(ADDRESS(1,5+MOD(ROW()-2,COUNTA('Form Responses 1'!$1:$1)-4),,TRUE,"Form Responses 1")))</f>
        <v>Ground [Lift Barang]</v>
      </c>
      <c r="G429" s="65" t="str">
        <f ca="1">IF(ISBLANK(A429)," ",INDIRECT(ADDRESS(MATCH(A429,'Form Responses 1'!A:A,0),5+MOD(ROW()-2,COUNTA('Form Responses 1'!$1:$1)-4),,TRUE,"Form Responses 1")))</f>
        <v>BAIK</v>
      </c>
      <c r="H429" s="83" t="str">
        <f ca="1" t="shared" si="1"/>
        <v>Ground</v>
      </c>
      <c r="I429" s="83" t="str">
        <f ca="1" t="shared" si="401"/>
        <v>Lift Barang</v>
      </c>
      <c r="J429" s="83" t="str">
        <f ca="1" t="shared" si="2"/>
        <v>CLEANING SERVICE</v>
      </c>
      <c r="K429" s="83">
        <f ca="1" t="array" ref="K429">IFERROR(INDEX(MASTER!B:B,MATCH(G429,MASTER!A:A,0))/100," ")</f>
        <v>0.95</v>
      </c>
      <c r="L429" s="65">
        <f ca="1" t="shared" si="3"/>
        <v>13</v>
      </c>
      <c r="M429" s="65" t="str">
        <f ca="1" t="shared" si="4"/>
        <v>2023 - WEEK 13</v>
      </c>
      <c r="N429" s="65" t="str">
        <f ca="1" t="shared" si="5"/>
        <v>2023 - MONTH 03</v>
      </c>
      <c r="O429" s="83">
        <f ca="1" t="shared" ref="O429:P429" si="444">IFERROR(AVERAGEIF(M:M,M429,$K:$K)," ")</f>
        <v>0.950202702702695</v>
      </c>
      <c r="P429" s="83">
        <f ca="1" t="shared" si="444"/>
        <v>0.950202702702695</v>
      </c>
      <c r="Q429" s="65" t="str">
        <f ca="1">IF(ISBLANK(A429)," ",IF(O429&gt;MASTER!$B$3/100,"SB",IF(O429&gt;MASTER!$B$4/100,"B",IF(O429&gt;MASTER!$B$5/100,"C","K"))))</f>
        <v>SB</v>
      </c>
      <c r="R429" s="65" t="str">
        <f ca="1">IF(ISBLANK(B429)," ",IF(P429&gt;MASTER!$B$3/100,"SB",IF(P429&gt;MASTER!$B$4/100,"B",IF(P429&gt;MASTER!$B$5/100,"C","K"))))</f>
        <v>SB</v>
      </c>
    </row>
    <row r="430" customHeight="1" spans="1:18">
      <c r="A430" s="80">
        <f ca="1">INDIRECT(ADDRESS(2+QUOTIENT(ROW()-2,COUNTA('Form Responses 1'!$1:$1)-4),1,,TRUE,"Form Responses 1"))</f>
        <v>45026.444000162</v>
      </c>
      <c r="B430" s="65" t="str">
        <f ca="1">INDIRECT(ADDRESS(2+QUOTIENT(ROW()-2,COUNTA('Form Responses 1'!$1:$1)-4),2,,TRUE,"Form Responses 1"))</f>
        <v>bobdaulay@gmail.com</v>
      </c>
      <c r="C430" s="65" t="str">
        <f ca="1">INDIRECT(ADDRESS(2+QUOTIENT(ROW()-2,COUNTA('Form Responses 1'!$1:$1)-4),3,,TRUE,"Form Responses 1"))</f>
        <v>Bobby Wijaya Daulay</v>
      </c>
      <c r="D430" s="81">
        <f ca="1">INDIRECT(ADDRESS(2+QUOTIENT(ROW()-2,COUNTA('Form Responses 1'!$1:$1)-4),4,,TRUE,"Form Responses 1"))</f>
        <v>45016</v>
      </c>
      <c r="E430" s="82">
        <f ca="1" t="shared" si="0"/>
        <v>5</v>
      </c>
      <c r="F430" s="65" t="str">
        <f ca="1">IF(ISBLANK(A430)," ",INDIRECT(ADDRESS(1,5+MOD(ROW()-2,COUNTA('Form Responses 1'!$1:$1)-4),,TRUE,"Form Responses 1")))</f>
        <v>Ground [Koridor Basement]</v>
      </c>
      <c r="G430" s="65" t="str">
        <f ca="1">IF(ISBLANK(A430)," ",INDIRECT(ADDRESS(MATCH(A430,'Form Responses 1'!A:A,0),5+MOD(ROW()-2,COUNTA('Form Responses 1'!$1:$1)-4),,TRUE,"Form Responses 1")))</f>
        <v>BAIK</v>
      </c>
      <c r="H430" s="83" t="str">
        <f ca="1" t="shared" si="1"/>
        <v>Ground</v>
      </c>
      <c r="I430" s="83" t="str">
        <f ca="1" t="shared" si="401"/>
        <v>Koridor Basement</v>
      </c>
      <c r="J430" s="83" t="str">
        <f ca="1" t="shared" si="2"/>
        <v>CLEANING SERVICE</v>
      </c>
      <c r="K430" s="83">
        <f ca="1" t="array" ref="K430">IFERROR(INDEX(MASTER!B:B,MATCH(G430,MASTER!A:A,0))/100," ")</f>
        <v>0.95</v>
      </c>
      <c r="L430" s="65">
        <f ca="1" t="shared" si="3"/>
        <v>13</v>
      </c>
      <c r="M430" s="65" t="str">
        <f ca="1" t="shared" si="4"/>
        <v>2023 - WEEK 13</v>
      </c>
      <c r="N430" s="65" t="str">
        <f ca="1" t="shared" si="5"/>
        <v>2023 - MONTH 03</v>
      </c>
      <c r="O430" s="83">
        <f ca="1" t="shared" ref="O430:P430" si="445">IFERROR(AVERAGEIF(M:M,M430,$K:$K)," ")</f>
        <v>0.950202702702695</v>
      </c>
      <c r="P430" s="83">
        <f ca="1" t="shared" si="445"/>
        <v>0.950202702702695</v>
      </c>
      <c r="Q430" s="65" t="str">
        <f ca="1">IF(ISBLANK(A430)," ",IF(O430&gt;MASTER!$B$3/100,"SB",IF(O430&gt;MASTER!$B$4/100,"B",IF(O430&gt;MASTER!$B$5/100,"C","K"))))</f>
        <v>SB</v>
      </c>
      <c r="R430" s="65" t="str">
        <f ca="1">IF(ISBLANK(B430)," ",IF(P430&gt;MASTER!$B$3/100,"SB",IF(P430&gt;MASTER!$B$4/100,"B",IF(P430&gt;MASTER!$B$5/100,"C","K"))))</f>
        <v>SB</v>
      </c>
    </row>
    <row r="431" customHeight="1" spans="1:18">
      <c r="A431" s="80">
        <f ca="1">INDIRECT(ADDRESS(2+QUOTIENT(ROW()-2,COUNTA('Form Responses 1'!$1:$1)-4),1,,TRUE,"Form Responses 1"))</f>
        <v>45026.444000162</v>
      </c>
      <c r="B431" s="65" t="str">
        <f ca="1">INDIRECT(ADDRESS(2+QUOTIENT(ROW()-2,COUNTA('Form Responses 1'!$1:$1)-4),2,,TRUE,"Form Responses 1"))</f>
        <v>bobdaulay@gmail.com</v>
      </c>
      <c r="C431" s="65" t="str">
        <f ca="1">INDIRECT(ADDRESS(2+QUOTIENT(ROW()-2,COUNTA('Form Responses 1'!$1:$1)-4),3,,TRUE,"Form Responses 1"))</f>
        <v>Bobby Wijaya Daulay</v>
      </c>
      <c r="D431" s="81">
        <f ca="1">INDIRECT(ADDRESS(2+QUOTIENT(ROW()-2,COUNTA('Form Responses 1'!$1:$1)-4),4,,TRUE,"Form Responses 1"))</f>
        <v>45016</v>
      </c>
      <c r="E431" s="82">
        <f ca="1" t="shared" si="0"/>
        <v>5</v>
      </c>
      <c r="F431" s="65" t="str">
        <f ca="1">IF(ISBLANK(A431)," ",INDIRECT(ADDRESS(1,5+MOD(ROW()-2,COUNTA('Form Responses 1'!$1:$1)-4),,TRUE,"Form Responses 1")))</f>
        <v>Ground [Gudang ATK]</v>
      </c>
      <c r="G431" s="65" t="str">
        <f ca="1">IF(ISBLANK(A431)," ",INDIRECT(ADDRESS(MATCH(A431,'Form Responses 1'!A:A,0),5+MOD(ROW()-2,COUNTA('Form Responses 1'!$1:$1)-4),,TRUE,"Form Responses 1")))</f>
        <v>BAIK</v>
      </c>
      <c r="H431" s="83" t="str">
        <f ca="1" t="shared" si="1"/>
        <v>Ground</v>
      </c>
      <c r="I431" s="83" t="str">
        <f ca="1" t="shared" si="401"/>
        <v>Gudang ATK</v>
      </c>
      <c r="J431" s="83" t="str">
        <f ca="1" t="shared" si="2"/>
        <v>CLEANING SERVICE</v>
      </c>
      <c r="K431" s="83">
        <f ca="1" t="array" ref="K431">IFERROR(INDEX(MASTER!B:B,MATCH(G431,MASTER!A:A,0))/100," ")</f>
        <v>0.95</v>
      </c>
      <c r="L431" s="65">
        <f ca="1" t="shared" si="3"/>
        <v>13</v>
      </c>
      <c r="M431" s="65" t="str">
        <f ca="1" t="shared" si="4"/>
        <v>2023 - WEEK 13</v>
      </c>
      <c r="N431" s="65" t="str">
        <f ca="1" t="shared" si="5"/>
        <v>2023 - MONTH 03</v>
      </c>
      <c r="O431" s="83">
        <f ca="1" t="shared" ref="O431:P431" si="446">IFERROR(AVERAGEIF(M:M,M431,$K:$K)," ")</f>
        <v>0.950202702702695</v>
      </c>
      <c r="P431" s="83">
        <f ca="1" t="shared" si="446"/>
        <v>0.950202702702695</v>
      </c>
      <c r="Q431" s="65" t="str">
        <f ca="1">IF(ISBLANK(A431)," ",IF(O431&gt;MASTER!$B$3/100,"SB",IF(O431&gt;MASTER!$B$4/100,"B",IF(O431&gt;MASTER!$B$5/100,"C","K"))))</f>
        <v>SB</v>
      </c>
      <c r="R431" s="65" t="str">
        <f ca="1">IF(ISBLANK(B431)," ",IF(P431&gt;MASTER!$B$3/100,"SB",IF(P431&gt;MASTER!$B$4/100,"B",IF(P431&gt;MASTER!$B$5/100,"C","K"))))</f>
        <v>SB</v>
      </c>
    </row>
    <row r="432" customHeight="1" spans="1:18">
      <c r="A432" s="80">
        <f ca="1">INDIRECT(ADDRESS(2+QUOTIENT(ROW()-2,COUNTA('Form Responses 1'!$1:$1)-4),1,,TRUE,"Form Responses 1"))</f>
        <v>45026.444000162</v>
      </c>
      <c r="B432" s="65" t="str">
        <f ca="1">INDIRECT(ADDRESS(2+QUOTIENT(ROW()-2,COUNTA('Form Responses 1'!$1:$1)-4),2,,TRUE,"Form Responses 1"))</f>
        <v>bobdaulay@gmail.com</v>
      </c>
      <c r="C432" s="65" t="str">
        <f ca="1">INDIRECT(ADDRESS(2+QUOTIENT(ROW()-2,COUNTA('Form Responses 1'!$1:$1)-4),3,,TRUE,"Form Responses 1"))</f>
        <v>Bobby Wijaya Daulay</v>
      </c>
      <c r="D432" s="81">
        <f ca="1">INDIRECT(ADDRESS(2+QUOTIENT(ROW()-2,COUNTA('Form Responses 1'!$1:$1)-4),4,,TRUE,"Form Responses 1"))</f>
        <v>45016</v>
      </c>
      <c r="E432" s="82">
        <f ca="1" t="shared" si="0"/>
        <v>5</v>
      </c>
      <c r="F432" s="65" t="str">
        <f ca="1">IF(ISBLANK(A432)," ",INDIRECT(ADDRESS(1,5+MOD(ROW()-2,COUNTA('Form Responses 1'!$1:$1)-4),,TRUE,"Form Responses 1")))</f>
        <v>Ground [Gudang Sipil]</v>
      </c>
      <c r="G432" s="65" t="str">
        <f ca="1">IF(ISBLANK(A432)," ",INDIRECT(ADDRESS(MATCH(A432,'Form Responses 1'!A:A,0),5+MOD(ROW()-2,COUNTA('Form Responses 1'!$1:$1)-4),,TRUE,"Form Responses 1")))</f>
        <v>BAIK</v>
      </c>
      <c r="H432" s="83" t="str">
        <f ca="1" t="shared" si="1"/>
        <v>Ground</v>
      </c>
      <c r="I432" s="83" t="str">
        <f ca="1" t="shared" si="401"/>
        <v>Gudang Sipil</v>
      </c>
      <c r="J432" s="83" t="str">
        <f ca="1" t="shared" si="2"/>
        <v>CLEANING SERVICE</v>
      </c>
      <c r="K432" s="83">
        <f ca="1" t="array" ref="K432">IFERROR(INDEX(MASTER!B:B,MATCH(G432,MASTER!A:A,0))/100," ")</f>
        <v>0.95</v>
      </c>
      <c r="L432" s="65">
        <f ca="1" t="shared" si="3"/>
        <v>13</v>
      </c>
      <c r="M432" s="65" t="str">
        <f ca="1" t="shared" si="4"/>
        <v>2023 - WEEK 13</v>
      </c>
      <c r="N432" s="65" t="str">
        <f ca="1" t="shared" si="5"/>
        <v>2023 - MONTH 03</v>
      </c>
      <c r="O432" s="83">
        <f ca="1" t="shared" ref="O432:P432" si="447">IFERROR(AVERAGEIF(M:M,M432,$K:$K)," ")</f>
        <v>0.950202702702695</v>
      </c>
      <c r="P432" s="83">
        <f ca="1" t="shared" si="447"/>
        <v>0.950202702702695</v>
      </c>
      <c r="Q432" s="65" t="str">
        <f ca="1">IF(ISBLANK(A432)," ",IF(O432&gt;MASTER!$B$3/100,"SB",IF(O432&gt;MASTER!$B$4/100,"B",IF(O432&gt;MASTER!$B$5/100,"C","K"))))</f>
        <v>SB</v>
      </c>
      <c r="R432" s="65" t="str">
        <f ca="1">IF(ISBLANK(B432)," ",IF(P432&gt;MASTER!$B$3/100,"SB",IF(P432&gt;MASTER!$B$4/100,"B",IF(P432&gt;MASTER!$B$5/100,"C","K"))))</f>
        <v>SB</v>
      </c>
    </row>
    <row r="433" customHeight="1" spans="1:18">
      <c r="A433" s="80">
        <f ca="1">INDIRECT(ADDRESS(2+QUOTIENT(ROW()-2,COUNTA('Form Responses 1'!$1:$1)-4),1,,TRUE,"Form Responses 1"))</f>
        <v>45026.444000162</v>
      </c>
      <c r="B433" s="65" t="str">
        <f ca="1">INDIRECT(ADDRESS(2+QUOTIENT(ROW()-2,COUNTA('Form Responses 1'!$1:$1)-4),2,,TRUE,"Form Responses 1"))</f>
        <v>bobdaulay@gmail.com</v>
      </c>
      <c r="C433" s="65" t="str">
        <f ca="1">INDIRECT(ADDRESS(2+QUOTIENT(ROW()-2,COUNTA('Form Responses 1'!$1:$1)-4),3,,TRUE,"Form Responses 1"))</f>
        <v>Bobby Wijaya Daulay</v>
      </c>
      <c r="D433" s="81">
        <f ca="1">INDIRECT(ADDRESS(2+QUOTIENT(ROW()-2,COUNTA('Form Responses 1'!$1:$1)-4),4,,TRUE,"Form Responses 1"))</f>
        <v>45016</v>
      </c>
      <c r="E433" s="82">
        <f ca="1" t="shared" si="0"/>
        <v>5</v>
      </c>
      <c r="F433" s="65" t="str">
        <f ca="1">IF(ISBLANK(A433)," ",INDIRECT(ADDRESS(1,5+MOD(ROW()-2,COUNTA('Form Responses 1'!$1:$1)-4),,TRUE,"Form Responses 1")))</f>
        <v>Ground [Mushola]</v>
      </c>
      <c r="G433" s="65" t="str">
        <f ca="1">IF(ISBLANK(A433)," ",INDIRECT(ADDRESS(MATCH(A433,'Form Responses 1'!A:A,0),5+MOD(ROW()-2,COUNTA('Form Responses 1'!$1:$1)-4),,TRUE,"Form Responses 1")))</f>
        <v>BAIK</v>
      </c>
      <c r="H433" s="83" t="str">
        <f ca="1" t="shared" si="1"/>
        <v>Ground</v>
      </c>
      <c r="I433" s="83" t="str">
        <f ca="1" t="shared" si="401"/>
        <v>Mushola</v>
      </c>
      <c r="J433" s="83" t="str">
        <f ca="1" t="shared" si="2"/>
        <v>CLEANING SERVICE</v>
      </c>
      <c r="K433" s="83">
        <f ca="1" t="array" ref="K433">IFERROR(INDEX(MASTER!B:B,MATCH(G433,MASTER!A:A,0))/100," ")</f>
        <v>0.95</v>
      </c>
      <c r="L433" s="65">
        <f ca="1" t="shared" si="3"/>
        <v>13</v>
      </c>
      <c r="M433" s="65" t="str">
        <f ca="1" t="shared" si="4"/>
        <v>2023 - WEEK 13</v>
      </c>
      <c r="N433" s="65" t="str">
        <f ca="1" t="shared" si="5"/>
        <v>2023 - MONTH 03</v>
      </c>
      <c r="O433" s="83">
        <f ca="1" t="shared" ref="O433:P433" si="448">IFERROR(AVERAGEIF(M:M,M433,$K:$K)," ")</f>
        <v>0.950202702702695</v>
      </c>
      <c r="P433" s="83">
        <f ca="1" t="shared" si="448"/>
        <v>0.950202702702695</v>
      </c>
      <c r="Q433" s="65" t="str">
        <f ca="1">IF(ISBLANK(A433)," ",IF(O433&gt;MASTER!$B$3/100,"SB",IF(O433&gt;MASTER!$B$4/100,"B",IF(O433&gt;MASTER!$B$5/100,"C","K"))))</f>
        <v>SB</v>
      </c>
      <c r="R433" s="65" t="str">
        <f ca="1">IF(ISBLANK(B433)," ",IF(P433&gt;MASTER!$B$3/100,"SB",IF(P433&gt;MASTER!$B$4/100,"B",IF(P433&gt;MASTER!$B$5/100,"C","K"))))</f>
        <v>SB</v>
      </c>
    </row>
    <row r="434" customHeight="1" spans="1:18">
      <c r="A434" s="80">
        <f ca="1">INDIRECT(ADDRESS(2+QUOTIENT(ROW()-2,COUNTA('Form Responses 1'!$1:$1)-4),1,,TRUE,"Form Responses 1"))</f>
        <v>45026.444000162</v>
      </c>
      <c r="B434" s="65" t="str">
        <f ca="1">INDIRECT(ADDRESS(2+QUOTIENT(ROW()-2,COUNTA('Form Responses 1'!$1:$1)-4),2,,TRUE,"Form Responses 1"))</f>
        <v>bobdaulay@gmail.com</v>
      </c>
      <c r="C434" s="65" t="str">
        <f ca="1">INDIRECT(ADDRESS(2+QUOTIENT(ROW()-2,COUNTA('Form Responses 1'!$1:$1)-4),3,,TRUE,"Form Responses 1"))</f>
        <v>Bobby Wijaya Daulay</v>
      </c>
      <c r="D434" s="81">
        <f ca="1">INDIRECT(ADDRESS(2+QUOTIENT(ROW()-2,COUNTA('Form Responses 1'!$1:$1)-4),4,,TRUE,"Form Responses 1"))</f>
        <v>45016</v>
      </c>
      <c r="E434" s="82">
        <f ca="1" t="shared" si="0"/>
        <v>5</v>
      </c>
      <c r="F434" s="65" t="str">
        <f ca="1">IF(ISBLANK(A434)," ",INDIRECT(ADDRESS(1,5+MOD(ROW()-2,COUNTA('Form Responses 1'!$1:$1)-4),,TRUE,"Form Responses 1")))</f>
        <v>Ground [Pantry]</v>
      </c>
      <c r="G434" s="65" t="str">
        <f ca="1">IF(ISBLANK(A434)," ",INDIRECT(ADDRESS(MATCH(A434,'Form Responses 1'!A:A,0),5+MOD(ROW()-2,COUNTA('Form Responses 1'!$1:$1)-4),,TRUE,"Form Responses 1")))</f>
        <v>BAIK</v>
      </c>
      <c r="H434" s="83" t="str">
        <f ca="1" t="shared" si="1"/>
        <v>Ground</v>
      </c>
      <c r="I434" s="83" t="str">
        <f ca="1" t="shared" si="401"/>
        <v>Pantry</v>
      </c>
      <c r="J434" s="83" t="str">
        <f ca="1" t="shared" si="2"/>
        <v>CLEANING SERVICE</v>
      </c>
      <c r="K434" s="83">
        <f ca="1" t="array" ref="K434">IFERROR(INDEX(MASTER!B:B,MATCH(G434,MASTER!A:A,0))/100," ")</f>
        <v>0.95</v>
      </c>
      <c r="L434" s="65">
        <f ca="1" t="shared" si="3"/>
        <v>13</v>
      </c>
      <c r="M434" s="65" t="str">
        <f ca="1" t="shared" si="4"/>
        <v>2023 - WEEK 13</v>
      </c>
      <c r="N434" s="65" t="str">
        <f ca="1" t="shared" si="5"/>
        <v>2023 - MONTH 03</v>
      </c>
      <c r="O434" s="83">
        <f ca="1" t="shared" ref="O434:P434" si="449">IFERROR(AVERAGEIF(M:M,M434,$K:$K)," ")</f>
        <v>0.950202702702695</v>
      </c>
      <c r="P434" s="83">
        <f ca="1" t="shared" si="449"/>
        <v>0.950202702702695</v>
      </c>
      <c r="Q434" s="65" t="str">
        <f ca="1">IF(ISBLANK(A434)," ",IF(O434&gt;MASTER!$B$3/100,"SB",IF(O434&gt;MASTER!$B$4/100,"B",IF(O434&gt;MASTER!$B$5/100,"C","K"))))</f>
        <v>SB</v>
      </c>
      <c r="R434" s="65" t="str">
        <f ca="1">IF(ISBLANK(B434)," ",IF(P434&gt;MASTER!$B$3/100,"SB",IF(P434&gt;MASTER!$B$4/100,"B",IF(P434&gt;MASTER!$B$5/100,"C","K"))))</f>
        <v>SB</v>
      </c>
    </row>
    <row r="435" customHeight="1" spans="1:18">
      <c r="A435" s="80">
        <f ca="1">INDIRECT(ADDRESS(2+QUOTIENT(ROW()-2,COUNTA('Form Responses 1'!$1:$1)-4),1,,TRUE,"Form Responses 1"))</f>
        <v>45026.444000162</v>
      </c>
      <c r="B435" s="65" t="str">
        <f ca="1">INDIRECT(ADDRESS(2+QUOTIENT(ROW()-2,COUNTA('Form Responses 1'!$1:$1)-4),2,,TRUE,"Form Responses 1"))</f>
        <v>bobdaulay@gmail.com</v>
      </c>
      <c r="C435" s="65" t="str">
        <f ca="1">INDIRECT(ADDRESS(2+QUOTIENT(ROW()-2,COUNTA('Form Responses 1'!$1:$1)-4),3,,TRUE,"Form Responses 1"))</f>
        <v>Bobby Wijaya Daulay</v>
      </c>
      <c r="D435" s="81">
        <f ca="1">INDIRECT(ADDRESS(2+QUOTIENT(ROW()-2,COUNTA('Form Responses 1'!$1:$1)-4),4,,TRUE,"Form Responses 1"))</f>
        <v>45016</v>
      </c>
      <c r="E435" s="82">
        <f ca="1" t="shared" si="0"/>
        <v>5</v>
      </c>
      <c r="F435" s="65" t="str">
        <f ca="1">IF(ISBLANK(A435)," ",INDIRECT(ADDRESS(1,5+MOD(ROW()-2,COUNTA('Form Responses 1'!$1:$1)-4),,TRUE,"Form Responses 1")))</f>
        <v>Ground [R. BAS]</v>
      </c>
      <c r="G435" s="65" t="str">
        <f ca="1">IF(ISBLANK(A435)," ",INDIRECT(ADDRESS(MATCH(A435,'Form Responses 1'!A:A,0),5+MOD(ROW()-2,COUNTA('Form Responses 1'!$1:$1)-4),,TRUE,"Form Responses 1")))</f>
        <v>BAIK</v>
      </c>
      <c r="H435" s="83" t="str">
        <f ca="1" t="shared" si="1"/>
        <v>Ground</v>
      </c>
      <c r="I435" s="83" t="str">
        <f ca="1" t="shared" si="401"/>
        <v>R. BAS</v>
      </c>
      <c r="J435" s="83" t="str">
        <f ca="1" t="shared" si="2"/>
        <v>CLEANING SERVICE</v>
      </c>
      <c r="K435" s="83">
        <f ca="1" t="array" ref="K435">IFERROR(INDEX(MASTER!B:B,MATCH(G435,MASTER!A:A,0))/100," ")</f>
        <v>0.95</v>
      </c>
      <c r="L435" s="65">
        <f ca="1" t="shared" si="3"/>
        <v>13</v>
      </c>
      <c r="M435" s="65" t="str">
        <f ca="1" t="shared" si="4"/>
        <v>2023 - WEEK 13</v>
      </c>
      <c r="N435" s="65" t="str">
        <f ca="1" t="shared" si="5"/>
        <v>2023 - MONTH 03</v>
      </c>
      <c r="O435" s="83">
        <f ca="1" t="shared" ref="O435:P435" si="450">IFERROR(AVERAGEIF(M:M,M435,$K:$K)," ")</f>
        <v>0.950202702702695</v>
      </c>
      <c r="P435" s="83">
        <f ca="1" t="shared" si="450"/>
        <v>0.950202702702695</v>
      </c>
      <c r="Q435" s="65" t="str">
        <f ca="1">IF(ISBLANK(A435)," ",IF(O435&gt;MASTER!$B$3/100,"SB",IF(O435&gt;MASTER!$B$4/100,"B",IF(O435&gt;MASTER!$B$5/100,"C","K"))))</f>
        <v>SB</v>
      </c>
      <c r="R435" s="65" t="str">
        <f ca="1">IF(ISBLANK(B435)," ",IF(P435&gt;MASTER!$B$3/100,"SB",IF(P435&gt;MASTER!$B$4/100,"B",IF(P435&gt;MASTER!$B$5/100,"C","K"))))</f>
        <v>SB</v>
      </c>
    </row>
    <row r="436" customHeight="1" spans="1:18">
      <c r="A436" s="80">
        <f ca="1">INDIRECT(ADDRESS(2+QUOTIENT(ROW()-2,COUNTA('Form Responses 1'!$1:$1)-4),1,,TRUE,"Form Responses 1"))</f>
        <v>45026.444000162</v>
      </c>
      <c r="B436" s="65" t="str">
        <f ca="1">INDIRECT(ADDRESS(2+QUOTIENT(ROW()-2,COUNTA('Form Responses 1'!$1:$1)-4),2,,TRUE,"Form Responses 1"))</f>
        <v>bobdaulay@gmail.com</v>
      </c>
      <c r="C436" s="65" t="str">
        <f ca="1">INDIRECT(ADDRESS(2+QUOTIENT(ROW()-2,COUNTA('Form Responses 1'!$1:$1)-4),3,,TRUE,"Form Responses 1"))</f>
        <v>Bobby Wijaya Daulay</v>
      </c>
      <c r="D436" s="81">
        <f ca="1">INDIRECT(ADDRESS(2+QUOTIENT(ROW()-2,COUNTA('Form Responses 1'!$1:$1)-4),4,,TRUE,"Form Responses 1"))</f>
        <v>45016</v>
      </c>
      <c r="E436" s="82">
        <f ca="1" t="shared" si="0"/>
        <v>5</v>
      </c>
      <c r="F436" s="65" t="str">
        <f ca="1">IF(ISBLANK(A436)," ",INDIRECT(ADDRESS(1,5+MOD(ROW()-2,COUNTA('Form Responses 1'!$1:$1)-4),,TRUE,"Form Responses 1")))</f>
        <v>Ground [R.Plumbing]</v>
      </c>
      <c r="G436" s="65" t="str">
        <f ca="1">IF(ISBLANK(A436)," ",INDIRECT(ADDRESS(MATCH(A436,'Form Responses 1'!A:A,0),5+MOD(ROW()-2,COUNTA('Form Responses 1'!$1:$1)-4),,TRUE,"Form Responses 1")))</f>
        <v>BAIK</v>
      </c>
      <c r="H436" s="83" t="str">
        <f ca="1" t="shared" si="1"/>
        <v>Ground</v>
      </c>
      <c r="I436" s="83" t="str">
        <f ca="1" t="shared" si="401"/>
        <v>R.Plumbing</v>
      </c>
      <c r="J436" s="83" t="str">
        <f ca="1" t="shared" si="2"/>
        <v>CLEANING SERVICE</v>
      </c>
      <c r="K436" s="83">
        <f ca="1" t="array" ref="K436">IFERROR(INDEX(MASTER!B:B,MATCH(G436,MASTER!A:A,0))/100," ")</f>
        <v>0.95</v>
      </c>
      <c r="L436" s="65">
        <f ca="1" t="shared" si="3"/>
        <v>13</v>
      </c>
      <c r="M436" s="65" t="str">
        <f ca="1" t="shared" si="4"/>
        <v>2023 - WEEK 13</v>
      </c>
      <c r="N436" s="65" t="str">
        <f ca="1" t="shared" si="5"/>
        <v>2023 - MONTH 03</v>
      </c>
      <c r="O436" s="83">
        <f ca="1" t="shared" ref="O436:P436" si="451">IFERROR(AVERAGEIF(M:M,M436,$K:$K)," ")</f>
        <v>0.950202702702695</v>
      </c>
      <c r="P436" s="83">
        <f ca="1" t="shared" si="451"/>
        <v>0.950202702702695</v>
      </c>
      <c r="Q436" s="65" t="str">
        <f ca="1">IF(ISBLANK(A436)," ",IF(O436&gt;MASTER!$B$3/100,"SB",IF(O436&gt;MASTER!$B$4/100,"B",IF(O436&gt;MASTER!$B$5/100,"C","K"))))</f>
        <v>SB</v>
      </c>
      <c r="R436" s="65" t="str">
        <f ca="1">IF(ISBLANK(B436)," ",IF(P436&gt;MASTER!$B$3/100,"SB",IF(P436&gt;MASTER!$B$4/100,"B",IF(P436&gt;MASTER!$B$5/100,"C","K"))))</f>
        <v>SB</v>
      </c>
    </row>
    <row r="437" customHeight="1" spans="1:18">
      <c r="A437" s="80">
        <f ca="1">INDIRECT(ADDRESS(2+QUOTIENT(ROW()-2,COUNTA('Form Responses 1'!$1:$1)-4),1,,TRUE,"Form Responses 1"))</f>
        <v>45026.444000162</v>
      </c>
      <c r="B437" s="65" t="str">
        <f ca="1">INDIRECT(ADDRESS(2+QUOTIENT(ROW()-2,COUNTA('Form Responses 1'!$1:$1)-4),2,,TRUE,"Form Responses 1"))</f>
        <v>bobdaulay@gmail.com</v>
      </c>
      <c r="C437" s="65" t="str">
        <f ca="1">INDIRECT(ADDRESS(2+QUOTIENT(ROW()-2,COUNTA('Form Responses 1'!$1:$1)-4),3,,TRUE,"Form Responses 1"))</f>
        <v>Bobby Wijaya Daulay</v>
      </c>
      <c r="D437" s="81">
        <f ca="1">INDIRECT(ADDRESS(2+QUOTIENT(ROW()-2,COUNTA('Form Responses 1'!$1:$1)-4),4,,TRUE,"Form Responses 1"))</f>
        <v>45016</v>
      </c>
      <c r="E437" s="82">
        <f ca="1" t="shared" si="0"/>
        <v>5</v>
      </c>
      <c r="F437" s="65" t="str">
        <f ca="1">IF(ISBLANK(A437)," ",INDIRECT(ADDRESS(1,5+MOD(ROW()-2,COUNTA('Form Responses 1'!$1:$1)-4),,TRUE,"Form Responses 1")))</f>
        <v>Ground [Gudang Logistik]</v>
      </c>
      <c r="G437" s="65" t="str">
        <f ca="1">IF(ISBLANK(A437)," ",INDIRECT(ADDRESS(MATCH(A437,'Form Responses 1'!A:A,0),5+MOD(ROW()-2,COUNTA('Form Responses 1'!$1:$1)-4),,TRUE,"Form Responses 1")))</f>
        <v>BAIK</v>
      </c>
      <c r="H437" s="83" t="str">
        <f ca="1" t="shared" si="1"/>
        <v>Ground</v>
      </c>
      <c r="I437" s="83" t="str">
        <f ca="1" t="shared" si="401"/>
        <v>Gudang Logistik</v>
      </c>
      <c r="J437" s="83" t="str">
        <f ca="1" t="shared" si="2"/>
        <v>CLEANING SERVICE</v>
      </c>
      <c r="K437" s="83">
        <f ca="1" t="array" ref="K437">IFERROR(INDEX(MASTER!B:B,MATCH(G437,MASTER!A:A,0))/100," ")</f>
        <v>0.95</v>
      </c>
      <c r="L437" s="65">
        <f ca="1" t="shared" si="3"/>
        <v>13</v>
      </c>
      <c r="M437" s="65" t="str">
        <f ca="1" t="shared" si="4"/>
        <v>2023 - WEEK 13</v>
      </c>
      <c r="N437" s="65" t="str">
        <f ca="1" t="shared" si="5"/>
        <v>2023 - MONTH 03</v>
      </c>
      <c r="O437" s="83">
        <f ca="1" t="shared" ref="O437:P437" si="452">IFERROR(AVERAGEIF(M:M,M437,$K:$K)," ")</f>
        <v>0.950202702702695</v>
      </c>
      <c r="P437" s="83">
        <f ca="1" t="shared" si="452"/>
        <v>0.950202702702695</v>
      </c>
      <c r="Q437" s="65" t="str">
        <f ca="1">IF(ISBLANK(A437)," ",IF(O437&gt;MASTER!$B$3/100,"SB",IF(O437&gt;MASTER!$B$4/100,"B",IF(O437&gt;MASTER!$B$5/100,"C","K"))))</f>
        <v>SB</v>
      </c>
      <c r="R437" s="65" t="str">
        <f ca="1">IF(ISBLANK(B437)," ",IF(P437&gt;MASTER!$B$3/100,"SB",IF(P437&gt;MASTER!$B$4/100,"B",IF(P437&gt;MASTER!$B$5/100,"C","K"))))</f>
        <v>SB</v>
      </c>
    </row>
    <row r="438" customHeight="1" spans="1:18">
      <c r="A438" s="80">
        <f ca="1">INDIRECT(ADDRESS(2+QUOTIENT(ROW()-2,COUNTA('Form Responses 1'!$1:$1)-4),1,,TRUE,"Form Responses 1"))</f>
        <v>45026.444000162</v>
      </c>
      <c r="B438" s="65" t="str">
        <f ca="1">INDIRECT(ADDRESS(2+QUOTIENT(ROW()-2,COUNTA('Form Responses 1'!$1:$1)-4),2,,TRUE,"Form Responses 1"))</f>
        <v>bobdaulay@gmail.com</v>
      </c>
      <c r="C438" s="65" t="str">
        <f ca="1">INDIRECT(ADDRESS(2+QUOTIENT(ROW()-2,COUNTA('Form Responses 1'!$1:$1)-4),3,,TRUE,"Form Responses 1"))</f>
        <v>Bobby Wijaya Daulay</v>
      </c>
      <c r="D438" s="81">
        <f ca="1">INDIRECT(ADDRESS(2+QUOTIENT(ROW()-2,COUNTA('Form Responses 1'!$1:$1)-4),4,,TRUE,"Form Responses 1"))</f>
        <v>45016</v>
      </c>
      <c r="E438" s="82">
        <f ca="1" t="shared" si="0"/>
        <v>5</v>
      </c>
      <c r="F438" s="65" t="str">
        <f ca="1">IF(ISBLANK(A438)," ",INDIRECT(ADDRESS(1,5+MOD(ROW()-2,COUNTA('Form Responses 1'!$1:$1)-4),,TRUE,"Form Responses 1")))</f>
        <v>Ground [Toilet]</v>
      </c>
      <c r="G438" s="65" t="str">
        <f ca="1">IF(ISBLANK(A438)," ",INDIRECT(ADDRESS(MATCH(A438,'Form Responses 1'!A:A,0),5+MOD(ROW()-2,COUNTA('Form Responses 1'!$1:$1)-4),,TRUE,"Form Responses 1")))</f>
        <v>BAIK</v>
      </c>
      <c r="H438" s="83" t="str">
        <f ca="1" t="shared" si="1"/>
        <v>Ground</v>
      </c>
      <c r="I438" s="83" t="str">
        <f ca="1" t="shared" si="401"/>
        <v>Toilet</v>
      </c>
      <c r="J438" s="83" t="str">
        <f ca="1" t="shared" si="2"/>
        <v>CLEANING SERVICE</v>
      </c>
      <c r="K438" s="83">
        <f ca="1" t="array" ref="K438">IFERROR(INDEX(MASTER!B:B,MATCH(G438,MASTER!A:A,0))/100," ")</f>
        <v>0.95</v>
      </c>
      <c r="L438" s="65">
        <f ca="1" t="shared" si="3"/>
        <v>13</v>
      </c>
      <c r="M438" s="65" t="str">
        <f ca="1" t="shared" si="4"/>
        <v>2023 - WEEK 13</v>
      </c>
      <c r="N438" s="65" t="str">
        <f ca="1" t="shared" si="5"/>
        <v>2023 - MONTH 03</v>
      </c>
      <c r="O438" s="83">
        <f ca="1" t="shared" ref="O438:P438" si="453">IFERROR(AVERAGEIF(M:M,M438,$K:$K)," ")</f>
        <v>0.950202702702695</v>
      </c>
      <c r="P438" s="83">
        <f ca="1" t="shared" si="453"/>
        <v>0.950202702702695</v>
      </c>
      <c r="Q438" s="65" t="str">
        <f ca="1">IF(ISBLANK(A438)," ",IF(O438&gt;MASTER!$B$3/100,"SB",IF(O438&gt;MASTER!$B$4/100,"B",IF(O438&gt;MASTER!$B$5/100,"C","K"))))</f>
        <v>SB</v>
      </c>
      <c r="R438" s="65" t="str">
        <f ca="1">IF(ISBLANK(B438)," ",IF(P438&gt;MASTER!$B$3/100,"SB",IF(P438&gt;MASTER!$B$4/100,"B",IF(P438&gt;MASTER!$B$5/100,"C","K"))))</f>
        <v>SB</v>
      </c>
    </row>
    <row r="439" customHeight="1" spans="1:18">
      <c r="A439" s="80">
        <f ca="1">INDIRECT(ADDRESS(2+QUOTIENT(ROW()-2,COUNTA('Form Responses 1'!$1:$1)-4),1,,TRUE,"Form Responses 1"))</f>
        <v>45026.444000162</v>
      </c>
      <c r="B439" s="65" t="str">
        <f ca="1">INDIRECT(ADDRESS(2+QUOTIENT(ROW()-2,COUNTA('Form Responses 1'!$1:$1)-4),2,,TRUE,"Form Responses 1"))</f>
        <v>bobdaulay@gmail.com</v>
      </c>
      <c r="C439" s="65" t="str">
        <f ca="1">INDIRECT(ADDRESS(2+QUOTIENT(ROW()-2,COUNTA('Form Responses 1'!$1:$1)-4),3,,TRUE,"Form Responses 1"))</f>
        <v>Bobby Wijaya Daulay</v>
      </c>
      <c r="D439" s="81">
        <f ca="1">INDIRECT(ADDRESS(2+QUOTIENT(ROW()-2,COUNTA('Form Responses 1'!$1:$1)-4),4,,TRUE,"Form Responses 1"))</f>
        <v>45016</v>
      </c>
      <c r="E439" s="82">
        <f ca="1" t="shared" si="0"/>
        <v>5</v>
      </c>
      <c r="F439" s="65" t="str">
        <f ca="1">IF(ISBLANK(A439)," ",INDIRECT(ADDRESS(1,5+MOD(ROW()-2,COUNTA('Form Responses 1'!$1:$1)-4),,TRUE,"Form Responses 1")))</f>
        <v>Ground [Mushola]</v>
      </c>
      <c r="G439" s="65" t="str">
        <f ca="1">IF(ISBLANK(A439)," ",INDIRECT(ADDRESS(MATCH(A439,'Form Responses 1'!A:A,0),5+MOD(ROW()-2,COUNTA('Form Responses 1'!$1:$1)-4),,TRUE,"Form Responses 1")))</f>
        <v>BAIK</v>
      </c>
      <c r="H439" s="83" t="str">
        <f ca="1" t="shared" si="1"/>
        <v>Ground</v>
      </c>
      <c r="I439" s="83" t="str">
        <f ca="1" t="shared" si="401"/>
        <v>Mushola</v>
      </c>
      <c r="J439" s="83" t="str">
        <f ca="1" t="shared" si="2"/>
        <v>CLEANING SERVICE</v>
      </c>
      <c r="K439" s="83">
        <f ca="1" t="array" ref="K439">IFERROR(INDEX(MASTER!B:B,MATCH(G439,MASTER!A:A,0))/100," ")</f>
        <v>0.95</v>
      </c>
      <c r="L439" s="65">
        <f ca="1" t="shared" si="3"/>
        <v>13</v>
      </c>
      <c r="M439" s="65" t="str">
        <f ca="1" t="shared" si="4"/>
        <v>2023 - WEEK 13</v>
      </c>
      <c r="N439" s="65" t="str">
        <f ca="1" t="shared" si="5"/>
        <v>2023 - MONTH 03</v>
      </c>
      <c r="O439" s="83">
        <f ca="1" t="shared" ref="O439:P439" si="454">IFERROR(AVERAGEIF(M:M,M439,$K:$K)," ")</f>
        <v>0.950202702702695</v>
      </c>
      <c r="P439" s="83">
        <f ca="1" t="shared" si="454"/>
        <v>0.950202702702695</v>
      </c>
      <c r="Q439" s="65" t="str">
        <f ca="1">IF(ISBLANK(A439)," ",IF(O439&gt;MASTER!$B$3/100,"SB",IF(O439&gt;MASTER!$B$4/100,"B",IF(O439&gt;MASTER!$B$5/100,"C","K"))))</f>
        <v>SB</v>
      </c>
      <c r="R439" s="65" t="str">
        <f ca="1">IF(ISBLANK(B439)," ",IF(P439&gt;MASTER!$B$3/100,"SB",IF(P439&gt;MASTER!$B$4/100,"B",IF(P439&gt;MASTER!$B$5/100,"C","K"))))</f>
        <v>SB</v>
      </c>
    </row>
    <row r="440" customHeight="1" spans="1:18">
      <c r="A440" s="80">
        <f ca="1">INDIRECT(ADDRESS(2+QUOTIENT(ROW()-2,COUNTA('Form Responses 1'!$1:$1)-4),1,,TRUE,"Form Responses 1"))</f>
        <v>45026.444000162</v>
      </c>
      <c r="B440" s="65" t="str">
        <f ca="1">INDIRECT(ADDRESS(2+QUOTIENT(ROW()-2,COUNTA('Form Responses 1'!$1:$1)-4),2,,TRUE,"Form Responses 1"))</f>
        <v>bobdaulay@gmail.com</v>
      </c>
      <c r="C440" s="65" t="str">
        <f ca="1">INDIRECT(ADDRESS(2+QUOTIENT(ROW()-2,COUNTA('Form Responses 1'!$1:$1)-4),3,,TRUE,"Form Responses 1"))</f>
        <v>Bobby Wijaya Daulay</v>
      </c>
      <c r="D440" s="81">
        <f ca="1">INDIRECT(ADDRESS(2+QUOTIENT(ROW()-2,COUNTA('Form Responses 1'!$1:$1)-4),4,,TRUE,"Form Responses 1"))</f>
        <v>45016</v>
      </c>
      <c r="E440" s="82">
        <f ca="1" t="shared" si="0"/>
        <v>5</v>
      </c>
      <c r="F440" s="65" t="str">
        <f ca="1">IF(ISBLANK(A440)," ",INDIRECT(ADDRESS(1,5+MOD(ROW()-2,COUNTA('Form Responses 1'!$1:$1)-4),,TRUE,"Form Responses 1")))</f>
        <v>Halaman [Halaman]</v>
      </c>
      <c r="G440" s="65" t="str">
        <f ca="1">IF(ISBLANK(A440)," ",INDIRECT(ADDRESS(MATCH(A440,'Form Responses 1'!A:A,0),5+MOD(ROW()-2,COUNTA('Form Responses 1'!$1:$1)-4),,TRUE,"Form Responses 1")))</f>
        <v>BAIK</v>
      </c>
      <c r="H440" s="83" t="str">
        <f ca="1" t="shared" si="1"/>
        <v>Halaman</v>
      </c>
      <c r="I440" s="83" t="str">
        <f ca="1" t="shared" si="401"/>
        <v>Halaman</v>
      </c>
      <c r="J440" s="83" t="str">
        <f ca="1" t="shared" si="2"/>
        <v>CLEANING SERVICE</v>
      </c>
      <c r="K440" s="83">
        <f ca="1" t="array" ref="K440">IFERROR(INDEX(MASTER!B:B,MATCH(G440,MASTER!A:A,0))/100," ")</f>
        <v>0.95</v>
      </c>
      <c r="L440" s="65">
        <f ca="1" t="shared" si="3"/>
        <v>13</v>
      </c>
      <c r="M440" s="65" t="str">
        <f ca="1" t="shared" si="4"/>
        <v>2023 - WEEK 13</v>
      </c>
      <c r="N440" s="65" t="str">
        <f ca="1" t="shared" si="5"/>
        <v>2023 - MONTH 03</v>
      </c>
      <c r="O440" s="83">
        <f ca="1" t="shared" ref="O440:P440" si="455">IFERROR(AVERAGEIF(M:M,M440,$K:$K)," ")</f>
        <v>0.950202702702695</v>
      </c>
      <c r="P440" s="83">
        <f ca="1" t="shared" si="455"/>
        <v>0.950202702702695</v>
      </c>
      <c r="Q440" s="65" t="str">
        <f ca="1">IF(ISBLANK(A440)," ",IF(O440&gt;MASTER!$B$3/100,"SB",IF(O440&gt;MASTER!$B$4/100,"B",IF(O440&gt;MASTER!$B$5/100,"C","K"))))</f>
        <v>SB</v>
      </c>
      <c r="R440" s="65" t="str">
        <f ca="1">IF(ISBLANK(B440)," ",IF(P440&gt;MASTER!$B$3/100,"SB",IF(P440&gt;MASTER!$B$4/100,"B",IF(P440&gt;MASTER!$B$5/100,"C","K"))))</f>
        <v>SB</v>
      </c>
    </row>
    <row r="441" customHeight="1" spans="1:18">
      <c r="A441" s="80">
        <f ca="1">INDIRECT(ADDRESS(2+QUOTIENT(ROW()-2,COUNTA('Form Responses 1'!$1:$1)-4),1,,TRUE,"Form Responses 1"))</f>
        <v>45026.444000162</v>
      </c>
      <c r="B441" s="65" t="str">
        <f ca="1">INDIRECT(ADDRESS(2+QUOTIENT(ROW()-2,COUNTA('Form Responses 1'!$1:$1)-4),2,,TRUE,"Form Responses 1"))</f>
        <v>bobdaulay@gmail.com</v>
      </c>
      <c r="C441" s="65" t="str">
        <f ca="1">INDIRECT(ADDRESS(2+QUOTIENT(ROW()-2,COUNTA('Form Responses 1'!$1:$1)-4),3,,TRUE,"Form Responses 1"))</f>
        <v>Bobby Wijaya Daulay</v>
      </c>
      <c r="D441" s="81">
        <f ca="1">INDIRECT(ADDRESS(2+QUOTIENT(ROW()-2,COUNTA('Form Responses 1'!$1:$1)-4),4,,TRUE,"Form Responses 1"))</f>
        <v>45016</v>
      </c>
      <c r="E441" s="82">
        <f ca="1" t="shared" si="0"/>
        <v>5</v>
      </c>
      <c r="F441" s="65" t="str">
        <f ca="1">IF(ISBLANK(A441)," ",INDIRECT(ADDRESS(1,5+MOD(ROW()-2,COUNTA('Form Responses 1'!$1:$1)-4),,TRUE,"Form Responses 1")))</f>
        <v>Halaman [Taman]</v>
      </c>
      <c r="G441" s="65" t="str">
        <f ca="1">IF(ISBLANK(A441)," ",INDIRECT(ADDRESS(MATCH(A441,'Form Responses 1'!A:A,0),5+MOD(ROW()-2,COUNTA('Form Responses 1'!$1:$1)-4),,TRUE,"Form Responses 1")))</f>
        <v>BAIK</v>
      </c>
      <c r="H441" s="83" t="str">
        <f ca="1" t="shared" si="1"/>
        <v>Halaman</v>
      </c>
      <c r="I441" s="83" t="str">
        <f ca="1" t="shared" si="401"/>
        <v>Taman</v>
      </c>
      <c r="J441" s="83" t="str">
        <f ca="1" t="shared" si="2"/>
        <v>CLEANING SERVICE</v>
      </c>
      <c r="K441" s="83">
        <f ca="1" t="array" ref="K441">IFERROR(INDEX(MASTER!B:B,MATCH(G441,MASTER!A:A,0))/100," ")</f>
        <v>0.95</v>
      </c>
      <c r="L441" s="65">
        <f ca="1" t="shared" si="3"/>
        <v>13</v>
      </c>
      <c r="M441" s="65" t="str">
        <f ca="1" t="shared" si="4"/>
        <v>2023 - WEEK 13</v>
      </c>
      <c r="N441" s="65" t="str">
        <f ca="1" t="shared" si="5"/>
        <v>2023 - MONTH 03</v>
      </c>
      <c r="O441" s="83">
        <f ca="1" t="shared" ref="O441:P441" si="456">IFERROR(AVERAGEIF(M:M,M441,$K:$K)," ")</f>
        <v>0.950202702702695</v>
      </c>
      <c r="P441" s="83">
        <f ca="1" t="shared" si="456"/>
        <v>0.950202702702695</v>
      </c>
      <c r="Q441" s="65" t="str">
        <f ca="1">IF(ISBLANK(A441)," ",IF(O441&gt;MASTER!$B$3/100,"SB",IF(O441&gt;MASTER!$B$4/100,"B",IF(O441&gt;MASTER!$B$5/100,"C","K"))))</f>
        <v>SB</v>
      </c>
      <c r="R441" s="65" t="str">
        <f ca="1">IF(ISBLANK(B441)," ",IF(P441&gt;MASTER!$B$3/100,"SB",IF(P441&gt;MASTER!$B$4/100,"B",IF(P441&gt;MASTER!$B$5/100,"C","K"))))</f>
        <v>SB</v>
      </c>
    </row>
    <row r="442" customHeight="1" spans="1:18">
      <c r="A442" s="80">
        <f ca="1">INDIRECT(ADDRESS(2+QUOTIENT(ROW()-2,COUNTA('Form Responses 1'!$1:$1)-4),1,,TRUE,"Form Responses 1"))</f>
        <v>45026.444000162</v>
      </c>
      <c r="B442" s="65" t="str">
        <f ca="1">INDIRECT(ADDRESS(2+QUOTIENT(ROW()-2,COUNTA('Form Responses 1'!$1:$1)-4),2,,TRUE,"Form Responses 1"))</f>
        <v>bobdaulay@gmail.com</v>
      </c>
      <c r="C442" s="65" t="str">
        <f ca="1">INDIRECT(ADDRESS(2+QUOTIENT(ROW()-2,COUNTA('Form Responses 1'!$1:$1)-4),3,,TRUE,"Form Responses 1"))</f>
        <v>Bobby Wijaya Daulay</v>
      </c>
      <c r="D442" s="81">
        <f ca="1">INDIRECT(ADDRESS(2+QUOTIENT(ROW()-2,COUNTA('Form Responses 1'!$1:$1)-4),4,,TRUE,"Form Responses 1"))</f>
        <v>45016</v>
      </c>
      <c r="E442" s="82">
        <f ca="1" t="shared" si="0"/>
        <v>5</v>
      </c>
      <c r="F442" s="65" t="str">
        <f ca="1">IF(ISBLANK(A442)," ",INDIRECT(ADDRESS(1,5+MOD(ROW()-2,COUNTA('Form Responses 1'!$1:$1)-4),,TRUE,"Form Responses 1")))</f>
        <v>Halaman [Parkir Motor]</v>
      </c>
      <c r="G442" s="65" t="str">
        <f ca="1">IF(ISBLANK(A442)," ",INDIRECT(ADDRESS(MATCH(A442,'Form Responses 1'!A:A,0),5+MOD(ROW()-2,COUNTA('Form Responses 1'!$1:$1)-4),,TRUE,"Form Responses 1")))</f>
        <v>BAIK</v>
      </c>
      <c r="H442" s="83" t="str">
        <f ca="1" t="shared" si="1"/>
        <v>Halaman</v>
      </c>
      <c r="I442" s="83" t="str">
        <f ca="1" t="shared" si="401"/>
        <v>Parkir Motor</v>
      </c>
      <c r="J442" s="83" t="str">
        <f ca="1" t="shared" si="2"/>
        <v>CLEANING SERVICE</v>
      </c>
      <c r="K442" s="83">
        <f ca="1" t="array" ref="K442">IFERROR(INDEX(MASTER!B:B,MATCH(G442,MASTER!A:A,0))/100," ")</f>
        <v>0.95</v>
      </c>
      <c r="L442" s="65">
        <f ca="1" t="shared" si="3"/>
        <v>13</v>
      </c>
      <c r="M442" s="65" t="str">
        <f ca="1" t="shared" si="4"/>
        <v>2023 - WEEK 13</v>
      </c>
      <c r="N442" s="65" t="str">
        <f ca="1" t="shared" si="5"/>
        <v>2023 - MONTH 03</v>
      </c>
      <c r="O442" s="83">
        <f ca="1" t="shared" ref="O442:P442" si="457">IFERROR(AVERAGEIF(M:M,M442,$K:$K)," ")</f>
        <v>0.950202702702695</v>
      </c>
      <c r="P442" s="83">
        <f ca="1" t="shared" si="457"/>
        <v>0.950202702702695</v>
      </c>
      <c r="Q442" s="65" t="str">
        <f ca="1">IF(ISBLANK(A442)," ",IF(O442&gt;MASTER!$B$3/100,"SB",IF(O442&gt;MASTER!$B$4/100,"B",IF(O442&gt;MASTER!$B$5/100,"C","K"))))</f>
        <v>SB</v>
      </c>
      <c r="R442" s="65" t="str">
        <f ca="1">IF(ISBLANK(B442)," ",IF(P442&gt;MASTER!$B$3/100,"SB",IF(P442&gt;MASTER!$B$4/100,"B",IF(P442&gt;MASTER!$B$5/100,"C","K"))))</f>
        <v>SB</v>
      </c>
    </row>
    <row r="443" customHeight="1" spans="1:18">
      <c r="A443" s="80">
        <f ca="1">INDIRECT(ADDRESS(2+QUOTIENT(ROW()-2,COUNTA('Form Responses 1'!$1:$1)-4),1,,TRUE,"Form Responses 1"))</f>
        <v>45026.444000162</v>
      </c>
      <c r="B443" s="65" t="str">
        <f ca="1">INDIRECT(ADDRESS(2+QUOTIENT(ROW()-2,COUNTA('Form Responses 1'!$1:$1)-4),2,,TRUE,"Form Responses 1"))</f>
        <v>bobdaulay@gmail.com</v>
      </c>
      <c r="C443" s="65" t="str">
        <f ca="1">INDIRECT(ADDRESS(2+QUOTIENT(ROW()-2,COUNTA('Form Responses 1'!$1:$1)-4),3,,TRUE,"Form Responses 1"))</f>
        <v>Bobby Wijaya Daulay</v>
      </c>
      <c r="D443" s="81">
        <f ca="1">INDIRECT(ADDRESS(2+QUOTIENT(ROW()-2,COUNTA('Form Responses 1'!$1:$1)-4),4,,TRUE,"Form Responses 1"))</f>
        <v>45016</v>
      </c>
      <c r="E443" s="82">
        <f ca="1" t="shared" si="0"/>
        <v>5</v>
      </c>
      <c r="F443" s="65" t="str">
        <f ca="1">IF(ISBLANK(A443)," ",INDIRECT(ADDRESS(1,5+MOD(ROW()-2,COUNTA('Form Responses 1'!$1:$1)-4),,TRUE,"Form Responses 1")))</f>
        <v>Halaman [Parkir Mobil]</v>
      </c>
      <c r="G443" s="65" t="str">
        <f ca="1">IF(ISBLANK(A443)," ",INDIRECT(ADDRESS(MATCH(A443,'Form Responses 1'!A:A,0),5+MOD(ROW()-2,COUNTA('Form Responses 1'!$1:$1)-4),,TRUE,"Form Responses 1")))</f>
        <v>BAIK</v>
      </c>
      <c r="H443" s="83" t="str">
        <f ca="1" t="shared" si="1"/>
        <v>Halaman</v>
      </c>
      <c r="I443" s="83" t="str">
        <f ca="1" t="shared" si="401"/>
        <v>Parkir Mobil</v>
      </c>
      <c r="J443" s="83" t="str">
        <f ca="1" t="shared" si="2"/>
        <v>CLEANING SERVICE</v>
      </c>
      <c r="K443" s="83">
        <f ca="1" t="array" ref="K443">IFERROR(INDEX(MASTER!B:B,MATCH(G443,MASTER!A:A,0))/100," ")</f>
        <v>0.95</v>
      </c>
      <c r="L443" s="65">
        <f ca="1" t="shared" si="3"/>
        <v>13</v>
      </c>
      <c r="M443" s="65" t="str">
        <f ca="1" t="shared" si="4"/>
        <v>2023 - WEEK 13</v>
      </c>
      <c r="N443" s="65" t="str">
        <f ca="1" t="shared" si="5"/>
        <v>2023 - MONTH 03</v>
      </c>
      <c r="O443" s="83">
        <f ca="1" t="shared" ref="O443:P443" si="458">IFERROR(AVERAGEIF(M:M,M443,$K:$K)," ")</f>
        <v>0.950202702702695</v>
      </c>
      <c r="P443" s="83">
        <f ca="1" t="shared" si="458"/>
        <v>0.950202702702695</v>
      </c>
      <c r="Q443" s="65" t="str">
        <f ca="1">IF(ISBLANK(A443)," ",IF(O443&gt;MASTER!$B$3/100,"SB",IF(O443&gt;MASTER!$B$4/100,"B",IF(O443&gt;MASTER!$B$5/100,"C","K"))))</f>
        <v>SB</v>
      </c>
      <c r="R443" s="65" t="str">
        <f ca="1">IF(ISBLANK(B443)," ",IF(P443&gt;MASTER!$B$3/100,"SB",IF(P443&gt;MASTER!$B$4/100,"B",IF(P443&gt;MASTER!$B$5/100,"C","K"))))</f>
        <v>SB</v>
      </c>
    </row>
    <row r="444" customHeight="1" spans="1:18">
      <c r="A444" s="80">
        <f ca="1">INDIRECT(ADDRESS(2+QUOTIENT(ROW()-2,COUNTA('Form Responses 1'!$1:$1)-4),1,,TRUE,"Form Responses 1"))</f>
        <v>45026.444000162</v>
      </c>
      <c r="B444" s="65" t="str">
        <f ca="1">INDIRECT(ADDRESS(2+QUOTIENT(ROW()-2,COUNTA('Form Responses 1'!$1:$1)-4),2,,TRUE,"Form Responses 1"))</f>
        <v>bobdaulay@gmail.com</v>
      </c>
      <c r="C444" s="65" t="str">
        <f ca="1">INDIRECT(ADDRESS(2+QUOTIENT(ROW()-2,COUNTA('Form Responses 1'!$1:$1)-4),3,,TRUE,"Form Responses 1"))</f>
        <v>Bobby Wijaya Daulay</v>
      </c>
      <c r="D444" s="81">
        <f ca="1">INDIRECT(ADDRESS(2+QUOTIENT(ROW()-2,COUNTA('Form Responses 1'!$1:$1)-4),4,,TRUE,"Form Responses 1"))</f>
        <v>45016</v>
      </c>
      <c r="E444" s="82">
        <f ca="1" t="shared" si="0"/>
        <v>5</v>
      </c>
      <c r="F444" s="65" t="str">
        <f ca="1">IF(ISBLANK(A444)," ",INDIRECT(ADDRESS(1,5+MOD(ROW()-2,COUNTA('Form Responses 1'!$1:$1)-4),,TRUE,"Form Responses 1")))</f>
        <v>Halaman [Halaman depan samping dan belakang]</v>
      </c>
      <c r="G444" s="65" t="str">
        <f ca="1">IF(ISBLANK(A444)," ",INDIRECT(ADDRESS(MATCH(A444,'Form Responses 1'!A:A,0),5+MOD(ROW()-2,COUNTA('Form Responses 1'!$1:$1)-4),,TRUE,"Form Responses 1")))</f>
        <v>BAIK</v>
      </c>
      <c r="H444" s="83" t="str">
        <f ca="1" t="shared" si="1"/>
        <v>Halaman</v>
      </c>
      <c r="I444" s="83" t="str">
        <f ca="1" t="shared" si="401"/>
        <v>Halaman depan samping dan belakang</v>
      </c>
      <c r="J444" s="83" t="str">
        <f ca="1" t="shared" si="2"/>
        <v>CLEANING SERVICE</v>
      </c>
      <c r="K444" s="83">
        <f ca="1" t="array" ref="K444">IFERROR(INDEX(MASTER!B:B,MATCH(G444,MASTER!A:A,0))/100," ")</f>
        <v>0.95</v>
      </c>
      <c r="L444" s="65">
        <f ca="1" t="shared" si="3"/>
        <v>13</v>
      </c>
      <c r="M444" s="65" t="str">
        <f ca="1" t="shared" si="4"/>
        <v>2023 - WEEK 13</v>
      </c>
      <c r="N444" s="65" t="str">
        <f ca="1" t="shared" si="5"/>
        <v>2023 - MONTH 03</v>
      </c>
      <c r="O444" s="83">
        <f ca="1" t="shared" ref="O444:P444" si="459">IFERROR(AVERAGEIF(M:M,M444,$K:$K)," ")</f>
        <v>0.950202702702695</v>
      </c>
      <c r="P444" s="83">
        <f ca="1" t="shared" si="459"/>
        <v>0.950202702702695</v>
      </c>
      <c r="Q444" s="65" t="str">
        <f ca="1">IF(ISBLANK(A444)," ",IF(O444&gt;MASTER!$B$3/100,"SB",IF(O444&gt;MASTER!$B$4/100,"B",IF(O444&gt;MASTER!$B$5/100,"C","K"))))</f>
        <v>SB</v>
      </c>
      <c r="R444" s="65" t="str">
        <f ca="1">IF(ISBLANK(B444)," ",IF(P444&gt;MASTER!$B$3/100,"SB",IF(P444&gt;MASTER!$B$4/100,"B",IF(P444&gt;MASTER!$B$5/100,"C","K"))))</f>
        <v>SB</v>
      </c>
    </row>
    <row r="445" customHeight="1" spans="1:18">
      <c r="A445" s="80">
        <f ca="1">INDIRECT(ADDRESS(2+QUOTIENT(ROW()-2,COUNTA('Form Responses 1'!$1:$1)-4),1,,TRUE,"Form Responses 1"))</f>
        <v>45026.444000162</v>
      </c>
      <c r="B445" s="65" t="str">
        <f ca="1">INDIRECT(ADDRESS(2+QUOTIENT(ROW()-2,COUNTA('Form Responses 1'!$1:$1)-4),2,,TRUE,"Form Responses 1"))</f>
        <v>bobdaulay@gmail.com</v>
      </c>
      <c r="C445" s="65" t="str">
        <f ca="1">INDIRECT(ADDRESS(2+QUOTIENT(ROW()-2,COUNTA('Form Responses 1'!$1:$1)-4),3,,TRUE,"Form Responses 1"))</f>
        <v>Bobby Wijaya Daulay</v>
      </c>
      <c r="D445" s="81">
        <f ca="1">INDIRECT(ADDRESS(2+QUOTIENT(ROW()-2,COUNTA('Form Responses 1'!$1:$1)-4),4,,TRUE,"Form Responses 1"))</f>
        <v>45016</v>
      </c>
      <c r="E445" s="82">
        <f ca="1" t="shared" si="0"/>
        <v>5</v>
      </c>
      <c r="F445" s="65" t="str">
        <f ca="1">IF(ISBLANK(A445)," ",INDIRECT(ADDRESS(1,5+MOD(ROW()-2,COUNTA('Form Responses 1'!$1:$1)-4),,TRUE,"Form Responses 1")))</f>
        <v>Halaman [TPS]</v>
      </c>
      <c r="G445" s="65" t="str">
        <f ca="1">IF(ISBLANK(A445)," ",INDIRECT(ADDRESS(MATCH(A445,'Form Responses 1'!A:A,0),5+MOD(ROW()-2,COUNTA('Form Responses 1'!$1:$1)-4),,TRUE,"Form Responses 1")))</f>
        <v>BAIK</v>
      </c>
      <c r="H445" s="83" t="str">
        <f ca="1" t="shared" si="1"/>
        <v>Halaman</v>
      </c>
      <c r="I445" s="83" t="str">
        <f ca="1" t="shared" si="401"/>
        <v>TPS</v>
      </c>
      <c r="J445" s="83" t="str">
        <f ca="1" t="shared" si="2"/>
        <v>CLEANING SERVICE</v>
      </c>
      <c r="K445" s="83">
        <f ca="1" t="array" ref="K445">IFERROR(INDEX(MASTER!B:B,MATCH(G445,MASTER!A:A,0))/100," ")</f>
        <v>0.95</v>
      </c>
      <c r="L445" s="65">
        <f ca="1" t="shared" si="3"/>
        <v>13</v>
      </c>
      <c r="M445" s="65" t="str">
        <f ca="1" t="shared" si="4"/>
        <v>2023 - WEEK 13</v>
      </c>
      <c r="N445" s="65" t="str">
        <f ca="1" t="shared" si="5"/>
        <v>2023 - MONTH 03</v>
      </c>
      <c r="O445" s="83">
        <f ca="1" t="shared" ref="O445:P445" si="460">IFERROR(AVERAGEIF(M:M,M445,$K:$K)," ")</f>
        <v>0.950202702702695</v>
      </c>
      <c r="P445" s="83">
        <f ca="1" t="shared" si="460"/>
        <v>0.950202702702695</v>
      </c>
      <c r="Q445" s="65" t="str">
        <f ca="1">IF(ISBLANK(A445)," ",IF(O445&gt;MASTER!$B$3/100,"SB",IF(O445&gt;MASTER!$B$4/100,"B",IF(O445&gt;MASTER!$B$5/100,"C","K"))))</f>
        <v>SB</v>
      </c>
      <c r="R445" s="65" t="str">
        <f ca="1">IF(ISBLANK(B445)," ",IF(P445&gt;MASTER!$B$3/100,"SB",IF(P445&gt;MASTER!$B$4/100,"B",IF(P445&gt;MASTER!$B$5/100,"C","K"))))</f>
        <v>SB</v>
      </c>
    </row>
    <row r="446" customHeight="1" spans="1:18">
      <c r="A446" s="80">
        <f ca="1">INDIRECT(ADDRESS(2+QUOTIENT(ROW()-2,COUNTA('Form Responses 1'!$1:$1)-4),1,,TRUE,"Form Responses 1"))</f>
        <v>45033.7481278009</v>
      </c>
      <c r="B446" s="65" t="str">
        <f ca="1">INDIRECT(ADDRESS(2+QUOTIENT(ROW()-2,COUNTA('Form Responses 1'!$1:$1)-4),2,,TRUE,"Form Responses 1"))</f>
        <v>bobdaulay@gmail.comb</v>
      </c>
      <c r="C446" s="65" t="str">
        <f ca="1">INDIRECT(ADDRESS(2+QUOTIENT(ROW()-2,COUNTA('Form Responses 1'!$1:$1)-4),3,,TRUE,"Form Responses 1"))</f>
        <v>Bobby Wijaya Daulay </v>
      </c>
      <c r="D446" s="81">
        <f ca="1">INDIRECT(ADDRESS(2+QUOTIENT(ROW()-2,COUNTA('Form Responses 1'!$1:$1)-4),4,,TRUE,"Form Responses 1"))</f>
        <v>45033</v>
      </c>
      <c r="E446" s="82">
        <f ca="1" t="shared" si="0"/>
        <v>1</v>
      </c>
      <c r="F446" s="65" t="str">
        <f ca="1">IF(ISBLANK(A446)," ",INDIRECT(ADDRESS(1,5+MOD(ROW()-2,COUNTA('Form Responses 1'!$1:$1)-4),,TRUE,"Form Responses 1")))</f>
        <v>Security [Security Functions]</v>
      </c>
      <c r="G446" s="65" t="str">
        <f ca="1">IF(ISBLANK(A446)," ",INDIRECT(ADDRESS(MATCH(A446,'Form Responses 1'!A:A,0),5+MOD(ROW()-2,COUNTA('Form Responses 1'!$1:$1)-4),,TRUE,"Form Responses 1")))</f>
        <v>SANGATBAIK</v>
      </c>
      <c r="H446" s="83" t="str">
        <f ca="1" t="shared" si="1"/>
        <v>Security</v>
      </c>
      <c r="I446" s="83" t="str">
        <f ca="1" t="shared" si="401"/>
        <v>Security Functions</v>
      </c>
      <c r="J446" s="83" t="str">
        <f ca="1" t="shared" si="2"/>
        <v>SECURITY SERVICE</v>
      </c>
      <c r="K446" s="83">
        <f ca="1" t="array" ref="K446">IFERROR(INDEX(MASTER!B:B,MATCH(G446,MASTER!A:A,0))/100," ")</f>
        <v>1</v>
      </c>
      <c r="L446" s="65">
        <f ca="1" t="shared" si="3"/>
        <v>16</v>
      </c>
      <c r="M446" s="65" t="str">
        <f ca="1" t="shared" si="4"/>
        <v>2023 - WEEK 16</v>
      </c>
      <c r="N446" s="65" t="str">
        <f ca="1" t="shared" si="5"/>
        <v>2023 - MONTH 04</v>
      </c>
      <c r="O446" s="83">
        <f ca="1" t="shared" ref="O446:P446" si="461">IFERROR(AVERAGEIF(M:M,M446,$K:$K)," ")</f>
        <v>0.950225225225222</v>
      </c>
      <c r="P446" s="83">
        <f ca="1" t="shared" si="461"/>
        <v>0.950150150150152</v>
      </c>
      <c r="Q446" s="65" t="str">
        <f ca="1">IF(ISBLANK(A446)," ",IF(O446&gt;MASTER!$B$3/100,"SB",IF(O446&gt;MASTER!$B$4/100,"B",IF(O446&gt;MASTER!$B$5/100,"C","K"))))</f>
        <v>SB</v>
      </c>
      <c r="R446" s="65" t="str">
        <f ca="1">IF(ISBLANK(B446)," ",IF(P446&gt;MASTER!$B$3/100,"SB",IF(P446&gt;MASTER!$B$4/100,"B",IF(P446&gt;MASTER!$B$5/100,"C","K"))))</f>
        <v>SB</v>
      </c>
    </row>
    <row r="447" customHeight="1" spans="1:18">
      <c r="A447" s="80">
        <f ca="1">INDIRECT(ADDRESS(2+QUOTIENT(ROW()-2,COUNTA('Form Responses 1'!$1:$1)-4),1,,TRUE,"Form Responses 1"))</f>
        <v>45033.7481278009</v>
      </c>
      <c r="B447" s="65" t="str">
        <f ca="1">INDIRECT(ADDRESS(2+QUOTIENT(ROW()-2,COUNTA('Form Responses 1'!$1:$1)-4),2,,TRUE,"Form Responses 1"))</f>
        <v>bobdaulay@gmail.comb</v>
      </c>
      <c r="C447" s="65" t="str">
        <f ca="1">INDIRECT(ADDRESS(2+QUOTIENT(ROW()-2,COUNTA('Form Responses 1'!$1:$1)-4),3,,TRUE,"Form Responses 1"))</f>
        <v>Bobby Wijaya Daulay </v>
      </c>
      <c r="D447" s="81">
        <f ca="1">INDIRECT(ADDRESS(2+QUOTIENT(ROW()-2,COUNTA('Form Responses 1'!$1:$1)-4),4,,TRUE,"Form Responses 1"))</f>
        <v>45033</v>
      </c>
      <c r="E447" s="82">
        <f ca="1" t="shared" si="0"/>
        <v>1</v>
      </c>
      <c r="F447" s="65" t="str">
        <f ca="1">IF(ISBLANK(A447)," ",INDIRECT(ADDRESS(1,5+MOD(ROW()-2,COUNTA('Form Responses 1'!$1:$1)-4),,TRUE,"Form Responses 1")))</f>
        <v>Driver [Driving Safety]</v>
      </c>
      <c r="G447" s="65" t="str">
        <f ca="1">IF(ISBLANK(A447)," ",INDIRECT(ADDRESS(MATCH(A447,'Form Responses 1'!A:A,0),5+MOD(ROW()-2,COUNTA('Form Responses 1'!$1:$1)-4),,TRUE,"Form Responses 1")))</f>
        <v>BAIK</v>
      </c>
      <c r="H447" s="83" t="str">
        <f ca="1" t="shared" si="1"/>
        <v>Driver</v>
      </c>
      <c r="I447" s="83" t="str">
        <f ca="1" t="shared" si="401"/>
        <v>Driving Safety</v>
      </c>
      <c r="J447" s="83" t="str">
        <f ca="1" t="shared" si="2"/>
        <v>LABOR SERVICE</v>
      </c>
      <c r="K447" s="83">
        <f ca="1" t="array" ref="K447">IFERROR(INDEX(MASTER!B:B,MATCH(G447,MASTER!A:A,0))/100," ")</f>
        <v>0.95</v>
      </c>
      <c r="L447" s="65">
        <f ca="1" t="shared" si="3"/>
        <v>16</v>
      </c>
      <c r="M447" s="65" t="str">
        <f ca="1" t="shared" si="4"/>
        <v>2023 - WEEK 16</v>
      </c>
      <c r="N447" s="65" t="str">
        <f ca="1" t="shared" si="5"/>
        <v>2023 - MONTH 04</v>
      </c>
      <c r="O447" s="83">
        <f ca="1" t="shared" ref="O447:P447" si="462">IFERROR(AVERAGEIF(M:M,M447,$K:$K)," ")</f>
        <v>0.950225225225222</v>
      </c>
      <c r="P447" s="83">
        <f ca="1" t="shared" si="462"/>
        <v>0.950150150150152</v>
      </c>
      <c r="Q447" s="65" t="str">
        <f ca="1">IF(ISBLANK(A447)," ",IF(O447&gt;MASTER!$B$3/100,"SB",IF(O447&gt;MASTER!$B$4/100,"B",IF(O447&gt;MASTER!$B$5/100,"C","K"))))</f>
        <v>SB</v>
      </c>
      <c r="R447" s="65" t="str">
        <f ca="1">IF(ISBLANK(B447)," ",IF(P447&gt;MASTER!$B$3/100,"SB",IF(P447&gt;MASTER!$B$4/100,"B",IF(P447&gt;MASTER!$B$5/100,"C","K"))))</f>
        <v>SB</v>
      </c>
    </row>
    <row r="448" customHeight="1" spans="1:18">
      <c r="A448" s="80">
        <f ca="1">INDIRECT(ADDRESS(2+QUOTIENT(ROW()-2,COUNTA('Form Responses 1'!$1:$1)-4),1,,TRUE,"Form Responses 1"))</f>
        <v>45033.7481278009</v>
      </c>
      <c r="B448" s="65" t="str">
        <f ca="1">INDIRECT(ADDRESS(2+QUOTIENT(ROW()-2,COUNTA('Form Responses 1'!$1:$1)-4),2,,TRUE,"Form Responses 1"))</f>
        <v>bobdaulay@gmail.comb</v>
      </c>
      <c r="C448" s="65" t="str">
        <f ca="1">INDIRECT(ADDRESS(2+QUOTIENT(ROW()-2,COUNTA('Form Responses 1'!$1:$1)-4),3,,TRUE,"Form Responses 1"))</f>
        <v>Bobby Wijaya Daulay </v>
      </c>
      <c r="D448" s="81">
        <f ca="1">INDIRECT(ADDRESS(2+QUOTIENT(ROW()-2,COUNTA('Form Responses 1'!$1:$1)-4),4,,TRUE,"Form Responses 1"))</f>
        <v>45033</v>
      </c>
      <c r="E448" s="82">
        <f ca="1" t="shared" si="0"/>
        <v>1</v>
      </c>
      <c r="F448" s="65" t="str">
        <f ca="1">IF(ISBLANK(A448)," ",INDIRECT(ADDRESS(1,5+MOD(ROW()-2,COUNTA('Form Responses 1'!$1:$1)-4),,TRUE,"Form Responses 1")))</f>
        <v>Driver [ Attendance]</v>
      </c>
      <c r="G448" s="65" t="str">
        <f ca="1">IF(ISBLANK(A448)," ",INDIRECT(ADDRESS(MATCH(A448,'Form Responses 1'!A:A,0),5+MOD(ROW()-2,COUNTA('Form Responses 1'!$1:$1)-4),,TRUE,"Form Responses 1")))</f>
        <v>BAIK</v>
      </c>
      <c r="H448" s="83" t="str">
        <f ca="1" t="shared" si="1"/>
        <v>Driver</v>
      </c>
      <c r="I448" s="83" t="str">
        <f ca="1" t="shared" si="401"/>
        <v> Attendance</v>
      </c>
      <c r="J448" s="83" t="str">
        <f ca="1" t="shared" si="2"/>
        <v>LABOR SERVICE</v>
      </c>
      <c r="K448" s="83">
        <f ca="1" t="array" ref="K448">IFERROR(INDEX(MASTER!B:B,MATCH(G448,MASTER!A:A,0))/100," ")</f>
        <v>0.95</v>
      </c>
      <c r="L448" s="65">
        <f ca="1" t="shared" si="3"/>
        <v>16</v>
      </c>
      <c r="M448" s="65" t="str">
        <f ca="1" t="shared" si="4"/>
        <v>2023 - WEEK 16</v>
      </c>
      <c r="N448" s="65" t="str">
        <f ca="1" t="shared" si="5"/>
        <v>2023 - MONTH 04</v>
      </c>
      <c r="O448" s="83">
        <f ca="1" t="shared" ref="O448:P448" si="463">IFERROR(AVERAGEIF(M:M,M448,$K:$K)," ")</f>
        <v>0.950225225225222</v>
      </c>
      <c r="P448" s="83">
        <f ca="1" t="shared" si="463"/>
        <v>0.950150150150152</v>
      </c>
      <c r="Q448" s="65" t="str">
        <f ca="1">IF(ISBLANK(A448)," ",IF(O448&gt;MASTER!$B$3/100,"SB",IF(O448&gt;MASTER!$B$4/100,"B",IF(O448&gt;MASTER!$B$5/100,"C","K"))))</f>
        <v>SB</v>
      </c>
      <c r="R448" s="65" t="str">
        <f ca="1">IF(ISBLANK(B448)," ",IF(P448&gt;MASTER!$B$3/100,"SB",IF(P448&gt;MASTER!$B$4/100,"B",IF(P448&gt;MASTER!$B$5/100,"C","K"))))</f>
        <v>SB</v>
      </c>
    </row>
    <row r="449" customHeight="1" spans="1:18">
      <c r="A449" s="80">
        <f ca="1">INDIRECT(ADDRESS(2+QUOTIENT(ROW()-2,COUNTA('Form Responses 1'!$1:$1)-4),1,,TRUE,"Form Responses 1"))</f>
        <v>45033.7481278009</v>
      </c>
      <c r="B449" s="65" t="str">
        <f ca="1">INDIRECT(ADDRESS(2+QUOTIENT(ROW()-2,COUNTA('Form Responses 1'!$1:$1)-4),2,,TRUE,"Form Responses 1"))</f>
        <v>bobdaulay@gmail.comb</v>
      </c>
      <c r="C449" s="65" t="str">
        <f ca="1">INDIRECT(ADDRESS(2+QUOTIENT(ROW()-2,COUNTA('Form Responses 1'!$1:$1)-4),3,,TRUE,"Form Responses 1"))</f>
        <v>Bobby Wijaya Daulay </v>
      </c>
      <c r="D449" s="81">
        <f ca="1">INDIRECT(ADDRESS(2+QUOTIENT(ROW()-2,COUNTA('Form Responses 1'!$1:$1)-4),4,,TRUE,"Form Responses 1"))</f>
        <v>45033</v>
      </c>
      <c r="E449" s="82">
        <f ca="1" t="shared" si="0"/>
        <v>1</v>
      </c>
      <c r="F449" s="65" t="str">
        <f ca="1">IF(ISBLANK(A449)," ",INDIRECT(ADDRESS(1,5+MOD(ROW()-2,COUNTA('Form Responses 1'!$1:$1)-4),,TRUE,"Form Responses 1")))</f>
        <v>Lantai 25 / Roof Top [Tangga Exit Barat]</v>
      </c>
      <c r="G449" s="65" t="str">
        <f ca="1">IF(ISBLANK(A449)," ",INDIRECT(ADDRESS(MATCH(A449,'Form Responses 1'!A:A,0),5+MOD(ROW()-2,COUNTA('Form Responses 1'!$1:$1)-4),,TRUE,"Form Responses 1")))</f>
        <v>BAIK</v>
      </c>
      <c r="H449" s="83" t="str">
        <f ca="1" t="shared" si="1"/>
        <v>Lantai 25 / Roof Top</v>
      </c>
      <c r="I449" s="83" t="str">
        <f ca="1" t="shared" si="401"/>
        <v>Tangga Exit Barat</v>
      </c>
      <c r="J449" s="83" t="str">
        <f ca="1" t="shared" si="2"/>
        <v>CLEANING SERVICE</v>
      </c>
      <c r="K449" s="83">
        <f ca="1" t="array" ref="K449">IFERROR(INDEX(MASTER!B:B,MATCH(G449,MASTER!A:A,0))/100," ")</f>
        <v>0.95</v>
      </c>
      <c r="L449" s="65">
        <f ca="1" t="shared" si="3"/>
        <v>16</v>
      </c>
      <c r="M449" s="65" t="str">
        <f ca="1" t="shared" si="4"/>
        <v>2023 - WEEK 16</v>
      </c>
      <c r="N449" s="65" t="str">
        <f ca="1" t="shared" si="5"/>
        <v>2023 - MONTH 04</v>
      </c>
      <c r="O449" s="83">
        <f ca="1" t="shared" ref="O449:P449" si="464">IFERROR(AVERAGEIF(M:M,M449,$K:$K)," ")</f>
        <v>0.950225225225222</v>
      </c>
      <c r="P449" s="83">
        <f ca="1" t="shared" si="464"/>
        <v>0.950150150150152</v>
      </c>
      <c r="Q449" s="65" t="str">
        <f ca="1">IF(ISBLANK(A449)," ",IF(O449&gt;MASTER!$B$3/100,"SB",IF(O449&gt;MASTER!$B$4/100,"B",IF(O449&gt;MASTER!$B$5/100,"C","K"))))</f>
        <v>SB</v>
      </c>
      <c r="R449" s="65" t="str">
        <f ca="1">IF(ISBLANK(B449)," ",IF(P449&gt;MASTER!$B$3/100,"SB",IF(P449&gt;MASTER!$B$4/100,"B",IF(P449&gt;MASTER!$B$5/100,"C","K"))))</f>
        <v>SB</v>
      </c>
    </row>
    <row r="450" customHeight="1" spans="1:18">
      <c r="A450" s="80">
        <f ca="1">INDIRECT(ADDRESS(2+QUOTIENT(ROW()-2,COUNTA('Form Responses 1'!$1:$1)-4),1,,TRUE,"Form Responses 1"))</f>
        <v>45033.7481278009</v>
      </c>
      <c r="B450" s="65" t="str">
        <f ca="1">INDIRECT(ADDRESS(2+QUOTIENT(ROW()-2,COUNTA('Form Responses 1'!$1:$1)-4),2,,TRUE,"Form Responses 1"))</f>
        <v>bobdaulay@gmail.comb</v>
      </c>
      <c r="C450" s="65" t="str">
        <f ca="1">INDIRECT(ADDRESS(2+QUOTIENT(ROW()-2,COUNTA('Form Responses 1'!$1:$1)-4),3,,TRUE,"Form Responses 1"))</f>
        <v>Bobby Wijaya Daulay </v>
      </c>
      <c r="D450" s="81">
        <f ca="1">INDIRECT(ADDRESS(2+QUOTIENT(ROW()-2,COUNTA('Form Responses 1'!$1:$1)-4),4,,TRUE,"Form Responses 1"))</f>
        <v>45033</v>
      </c>
      <c r="E450" s="82">
        <f ca="1" t="shared" si="0"/>
        <v>1</v>
      </c>
      <c r="F450" s="65" t="str">
        <f ca="1">IF(ISBLANK(A450)," ",INDIRECT(ADDRESS(1,5+MOD(ROW()-2,COUNTA('Form Responses 1'!$1:$1)-4),,TRUE,"Form Responses 1")))</f>
        <v>Lantai 25 / Roof Top [ &amp; Timur]</v>
      </c>
      <c r="G450" s="65" t="str">
        <f ca="1">IF(ISBLANK(A450)," ",INDIRECT(ADDRESS(MATCH(A450,'Form Responses 1'!A:A,0),5+MOD(ROW()-2,COUNTA('Form Responses 1'!$1:$1)-4),,TRUE,"Form Responses 1")))</f>
        <v>BAIK</v>
      </c>
      <c r="H450" s="83" t="str">
        <f ca="1" t="shared" si="1"/>
        <v>Lantai 25 / Roof Top</v>
      </c>
      <c r="I450" s="83" t="str">
        <f ca="1" t="shared" si="401"/>
        <v> &amp; Timur</v>
      </c>
      <c r="J450" s="83" t="str">
        <f ca="1" t="shared" si="2"/>
        <v>CLEANING SERVICE</v>
      </c>
      <c r="K450" s="83">
        <f ca="1" t="array" ref="K450">IFERROR(INDEX(MASTER!B:B,MATCH(G450,MASTER!A:A,0))/100," ")</f>
        <v>0.95</v>
      </c>
      <c r="L450" s="65">
        <f ca="1" t="shared" si="3"/>
        <v>16</v>
      </c>
      <c r="M450" s="65" t="str">
        <f ca="1" t="shared" si="4"/>
        <v>2023 - WEEK 16</v>
      </c>
      <c r="N450" s="65" t="str">
        <f ca="1" t="shared" si="5"/>
        <v>2023 - MONTH 04</v>
      </c>
      <c r="O450" s="83">
        <f ca="1" t="shared" ref="O450:P450" si="465">IFERROR(AVERAGEIF(M:M,M450,$K:$K)," ")</f>
        <v>0.950225225225222</v>
      </c>
      <c r="P450" s="83">
        <f ca="1" t="shared" si="465"/>
        <v>0.950150150150152</v>
      </c>
      <c r="Q450" s="65" t="str">
        <f ca="1">IF(ISBLANK(A450)," ",IF(O450&gt;MASTER!$B$3/100,"SB",IF(O450&gt;MASTER!$B$4/100,"B",IF(O450&gt;MASTER!$B$5/100,"C","K"))))</f>
        <v>SB</v>
      </c>
      <c r="R450" s="65" t="str">
        <f ca="1">IF(ISBLANK(B450)," ",IF(P450&gt;MASTER!$B$3/100,"SB",IF(P450&gt;MASTER!$B$4/100,"B",IF(P450&gt;MASTER!$B$5/100,"C","K"))))</f>
        <v>SB</v>
      </c>
    </row>
    <row r="451" customHeight="1" spans="1:18">
      <c r="A451" s="80">
        <f ca="1">INDIRECT(ADDRESS(2+QUOTIENT(ROW()-2,COUNTA('Form Responses 1'!$1:$1)-4),1,,TRUE,"Form Responses 1"))</f>
        <v>45033.7481278009</v>
      </c>
      <c r="B451" s="65" t="str">
        <f ca="1">INDIRECT(ADDRESS(2+QUOTIENT(ROW()-2,COUNTA('Form Responses 1'!$1:$1)-4),2,,TRUE,"Form Responses 1"))</f>
        <v>bobdaulay@gmail.comb</v>
      </c>
      <c r="C451" s="65" t="str">
        <f ca="1">INDIRECT(ADDRESS(2+QUOTIENT(ROW()-2,COUNTA('Form Responses 1'!$1:$1)-4),3,,TRUE,"Form Responses 1"))</f>
        <v>Bobby Wijaya Daulay </v>
      </c>
      <c r="D451" s="81">
        <f ca="1">INDIRECT(ADDRESS(2+QUOTIENT(ROW()-2,COUNTA('Form Responses 1'!$1:$1)-4),4,,TRUE,"Form Responses 1"))</f>
        <v>45033</v>
      </c>
      <c r="E451" s="82">
        <f ca="1" t="shared" si="0"/>
        <v>1</v>
      </c>
      <c r="F451" s="65" t="str">
        <f ca="1">IF(ISBLANK(A451)," ",INDIRECT(ADDRESS(1,5+MOD(ROW()-2,COUNTA('Form Responses 1'!$1:$1)-4),,TRUE,"Form Responses 1")))</f>
        <v>Lantai 25 / Roof Top [Ruang Tekhnsi]</v>
      </c>
      <c r="G451" s="65" t="str">
        <f ca="1">IF(ISBLANK(A451)," ",INDIRECT(ADDRESS(MATCH(A451,'Form Responses 1'!A:A,0),5+MOD(ROW()-2,COUNTA('Form Responses 1'!$1:$1)-4),,TRUE,"Form Responses 1")))</f>
        <v>BAIK</v>
      </c>
      <c r="H451" s="83" t="str">
        <f ca="1" t="shared" si="1"/>
        <v>Lantai 25 / Roof Top</v>
      </c>
      <c r="I451" s="83" t="str">
        <f ca="1" t="shared" ref="I451:I514" si="466">MID(F451,FIND("[",F451)+1,LEN(F451)-FIND("[",F451)-1)</f>
        <v>Ruang Tekhnsi</v>
      </c>
      <c r="J451" s="83" t="str">
        <f ca="1" t="shared" si="2"/>
        <v>CLEANING SERVICE</v>
      </c>
      <c r="K451" s="83">
        <f ca="1" t="array" ref="K451">IFERROR(INDEX(MASTER!B:B,MATCH(G451,MASTER!A:A,0))/100," ")</f>
        <v>0.95</v>
      </c>
      <c r="L451" s="65">
        <f ca="1" t="shared" si="3"/>
        <v>16</v>
      </c>
      <c r="M451" s="65" t="str">
        <f ca="1" t="shared" si="4"/>
        <v>2023 - WEEK 16</v>
      </c>
      <c r="N451" s="65" t="str">
        <f ca="1" t="shared" si="5"/>
        <v>2023 - MONTH 04</v>
      </c>
      <c r="O451" s="83">
        <f ca="1" t="shared" ref="O451:P451" si="467">IFERROR(AVERAGEIF(M:M,M451,$K:$K)," ")</f>
        <v>0.950225225225222</v>
      </c>
      <c r="P451" s="83">
        <f ca="1" t="shared" si="467"/>
        <v>0.950150150150152</v>
      </c>
      <c r="Q451" s="65" t="str">
        <f ca="1">IF(ISBLANK(A451)," ",IF(O451&gt;MASTER!$B$3/100,"SB",IF(O451&gt;MASTER!$B$4/100,"B",IF(O451&gt;MASTER!$B$5/100,"C","K"))))</f>
        <v>SB</v>
      </c>
      <c r="R451" s="65" t="str">
        <f ca="1">IF(ISBLANK(B451)," ",IF(P451&gt;MASTER!$B$3/100,"SB",IF(P451&gt;MASTER!$B$4/100,"B",IF(P451&gt;MASTER!$B$5/100,"C","K"))))</f>
        <v>SB</v>
      </c>
    </row>
    <row r="452" customHeight="1" spans="1:18">
      <c r="A452" s="80">
        <f ca="1">INDIRECT(ADDRESS(2+QUOTIENT(ROW()-2,COUNTA('Form Responses 1'!$1:$1)-4),1,,TRUE,"Form Responses 1"))</f>
        <v>45033.7481278009</v>
      </c>
      <c r="B452" s="65" t="str">
        <f ca="1">INDIRECT(ADDRESS(2+QUOTIENT(ROW()-2,COUNTA('Form Responses 1'!$1:$1)-4),2,,TRUE,"Form Responses 1"))</f>
        <v>bobdaulay@gmail.comb</v>
      </c>
      <c r="C452" s="65" t="str">
        <f ca="1">INDIRECT(ADDRESS(2+QUOTIENT(ROW()-2,COUNTA('Form Responses 1'!$1:$1)-4),3,,TRUE,"Form Responses 1"))</f>
        <v>Bobby Wijaya Daulay </v>
      </c>
      <c r="D452" s="81">
        <f ca="1">INDIRECT(ADDRESS(2+QUOTIENT(ROW()-2,COUNTA('Form Responses 1'!$1:$1)-4),4,,TRUE,"Form Responses 1"))</f>
        <v>45033</v>
      </c>
      <c r="E452" s="82">
        <f ca="1" t="shared" si="0"/>
        <v>1</v>
      </c>
      <c r="F452" s="65" t="str">
        <f ca="1">IF(ISBLANK(A452)," ",INDIRECT(ADDRESS(1,5+MOD(ROW()-2,COUNTA('Form Responses 1'!$1:$1)-4),,TRUE,"Form Responses 1")))</f>
        <v>Lantai 25 / Roof Top [Gutter]</v>
      </c>
      <c r="G452" s="65" t="str">
        <f ca="1">IF(ISBLANK(A452)," ",INDIRECT(ADDRESS(MATCH(A452,'Form Responses 1'!A:A,0),5+MOD(ROW()-2,COUNTA('Form Responses 1'!$1:$1)-4),,TRUE,"Form Responses 1")))</f>
        <v>BAIK</v>
      </c>
      <c r="H452" s="83" t="str">
        <f ca="1" t="shared" si="1"/>
        <v>Lantai 25 / Roof Top</v>
      </c>
      <c r="I452" s="83" t="str">
        <f ca="1" t="shared" si="466"/>
        <v>Gutter</v>
      </c>
      <c r="J452" s="83" t="str">
        <f ca="1" t="shared" si="2"/>
        <v>CLEANING SERVICE</v>
      </c>
      <c r="K452" s="83">
        <f ca="1" t="array" ref="K452">IFERROR(INDEX(MASTER!B:B,MATCH(G452,MASTER!A:A,0))/100," ")</f>
        <v>0.95</v>
      </c>
      <c r="L452" s="65">
        <f ca="1" t="shared" si="3"/>
        <v>16</v>
      </c>
      <c r="M452" s="65" t="str">
        <f ca="1" t="shared" si="4"/>
        <v>2023 - WEEK 16</v>
      </c>
      <c r="N452" s="65" t="str">
        <f ca="1" t="shared" si="5"/>
        <v>2023 - MONTH 04</v>
      </c>
      <c r="O452" s="83">
        <f ca="1" t="shared" ref="O452:P452" si="468">IFERROR(AVERAGEIF(M:M,M452,$K:$K)," ")</f>
        <v>0.950225225225222</v>
      </c>
      <c r="P452" s="83">
        <f ca="1" t="shared" si="468"/>
        <v>0.950150150150152</v>
      </c>
      <c r="Q452" s="65" t="str">
        <f ca="1">IF(ISBLANK(A452)," ",IF(O452&gt;MASTER!$B$3/100,"SB",IF(O452&gt;MASTER!$B$4/100,"B",IF(O452&gt;MASTER!$B$5/100,"C","K"))))</f>
        <v>SB</v>
      </c>
      <c r="R452" s="65" t="str">
        <f ca="1">IF(ISBLANK(B452)," ",IF(P452&gt;MASTER!$B$3/100,"SB",IF(P452&gt;MASTER!$B$4/100,"B",IF(P452&gt;MASTER!$B$5/100,"C","K"))))</f>
        <v>SB</v>
      </c>
    </row>
    <row r="453" customHeight="1" spans="1:18">
      <c r="A453" s="80">
        <f ca="1">INDIRECT(ADDRESS(2+QUOTIENT(ROW()-2,COUNTA('Form Responses 1'!$1:$1)-4),1,,TRUE,"Form Responses 1"))</f>
        <v>45033.7481278009</v>
      </c>
      <c r="B453" s="65" t="str">
        <f ca="1">INDIRECT(ADDRESS(2+QUOTIENT(ROW()-2,COUNTA('Form Responses 1'!$1:$1)-4),2,,TRUE,"Form Responses 1"))</f>
        <v>bobdaulay@gmail.comb</v>
      </c>
      <c r="C453" s="65" t="str">
        <f ca="1">INDIRECT(ADDRESS(2+QUOTIENT(ROW()-2,COUNTA('Form Responses 1'!$1:$1)-4),3,,TRUE,"Form Responses 1"))</f>
        <v>Bobby Wijaya Daulay </v>
      </c>
      <c r="D453" s="81">
        <f ca="1">INDIRECT(ADDRESS(2+QUOTIENT(ROW()-2,COUNTA('Form Responses 1'!$1:$1)-4),4,,TRUE,"Form Responses 1"))</f>
        <v>45033</v>
      </c>
      <c r="E453" s="82">
        <f ca="1" t="shared" si="0"/>
        <v>1</v>
      </c>
      <c r="F453" s="65" t="str">
        <f ca="1">IF(ISBLANK(A453)," ",INDIRECT(ADDRESS(1,5+MOD(ROW()-2,COUNTA('Form Responses 1'!$1:$1)-4),,TRUE,"Form Responses 1")))</f>
        <v>Lantai 24 [Tangga Exit Barat]</v>
      </c>
      <c r="G453" s="65" t="str">
        <f ca="1">IF(ISBLANK(A453)," ",INDIRECT(ADDRESS(MATCH(A453,'Form Responses 1'!A:A,0),5+MOD(ROW()-2,COUNTA('Form Responses 1'!$1:$1)-4),,TRUE,"Form Responses 1")))</f>
        <v>BAIK</v>
      </c>
      <c r="H453" s="83" t="str">
        <f ca="1" t="shared" si="1"/>
        <v>Lantai 24</v>
      </c>
      <c r="I453" s="83" t="str">
        <f ca="1" t="shared" si="466"/>
        <v>Tangga Exit Barat</v>
      </c>
      <c r="J453" s="83" t="str">
        <f ca="1" t="shared" si="2"/>
        <v>CLEANING SERVICE</v>
      </c>
      <c r="K453" s="83">
        <f ca="1" t="array" ref="K453">IFERROR(INDEX(MASTER!B:B,MATCH(G453,MASTER!A:A,0))/100," ")</f>
        <v>0.95</v>
      </c>
      <c r="L453" s="65">
        <f ca="1" t="shared" si="3"/>
        <v>16</v>
      </c>
      <c r="M453" s="65" t="str">
        <f ca="1" t="shared" si="4"/>
        <v>2023 - WEEK 16</v>
      </c>
      <c r="N453" s="65" t="str">
        <f ca="1" t="shared" si="5"/>
        <v>2023 - MONTH 04</v>
      </c>
      <c r="O453" s="83">
        <f ca="1" t="shared" ref="O453:P453" si="469">IFERROR(AVERAGEIF(M:M,M453,$K:$K)," ")</f>
        <v>0.950225225225222</v>
      </c>
      <c r="P453" s="83">
        <f ca="1" t="shared" si="469"/>
        <v>0.950150150150152</v>
      </c>
      <c r="Q453" s="65" t="str">
        <f ca="1">IF(ISBLANK(A453)," ",IF(O453&gt;MASTER!$B$3/100,"SB",IF(O453&gt;MASTER!$B$4/100,"B",IF(O453&gt;MASTER!$B$5/100,"C","K"))))</f>
        <v>SB</v>
      </c>
      <c r="R453" s="65" t="str">
        <f ca="1">IF(ISBLANK(B453)," ",IF(P453&gt;MASTER!$B$3/100,"SB",IF(P453&gt;MASTER!$B$4/100,"B",IF(P453&gt;MASTER!$B$5/100,"C","K"))))</f>
        <v>SB</v>
      </c>
    </row>
    <row r="454" customHeight="1" spans="1:18">
      <c r="A454" s="80">
        <f ca="1">INDIRECT(ADDRESS(2+QUOTIENT(ROW()-2,COUNTA('Form Responses 1'!$1:$1)-4),1,,TRUE,"Form Responses 1"))</f>
        <v>45033.7481278009</v>
      </c>
      <c r="B454" s="65" t="str">
        <f ca="1">INDIRECT(ADDRESS(2+QUOTIENT(ROW()-2,COUNTA('Form Responses 1'!$1:$1)-4),2,,TRUE,"Form Responses 1"))</f>
        <v>bobdaulay@gmail.comb</v>
      </c>
      <c r="C454" s="65" t="str">
        <f ca="1">INDIRECT(ADDRESS(2+QUOTIENT(ROW()-2,COUNTA('Form Responses 1'!$1:$1)-4),3,,TRUE,"Form Responses 1"))</f>
        <v>Bobby Wijaya Daulay </v>
      </c>
      <c r="D454" s="81">
        <f ca="1">INDIRECT(ADDRESS(2+QUOTIENT(ROW()-2,COUNTA('Form Responses 1'!$1:$1)-4),4,,TRUE,"Form Responses 1"))</f>
        <v>45033</v>
      </c>
      <c r="E454" s="82">
        <f ca="1" t="shared" si="0"/>
        <v>1</v>
      </c>
      <c r="F454" s="65" t="str">
        <f ca="1">IF(ISBLANK(A454)," ",INDIRECT(ADDRESS(1,5+MOD(ROW()-2,COUNTA('Form Responses 1'!$1:$1)-4),,TRUE,"Form Responses 1")))</f>
        <v>Lantai 24 [ &amp; Timur]</v>
      </c>
      <c r="G454" s="65" t="str">
        <f ca="1">IF(ISBLANK(A454)," ",INDIRECT(ADDRESS(MATCH(A454,'Form Responses 1'!A:A,0),5+MOD(ROW()-2,COUNTA('Form Responses 1'!$1:$1)-4),,TRUE,"Form Responses 1")))</f>
        <v>BAIK</v>
      </c>
      <c r="H454" s="83" t="str">
        <f ca="1" t="shared" si="1"/>
        <v>Lantai 24</v>
      </c>
      <c r="I454" s="83" t="str">
        <f ca="1" t="shared" si="466"/>
        <v> &amp; Timur</v>
      </c>
      <c r="J454" s="83" t="str">
        <f ca="1" t="shared" si="2"/>
        <v>CLEANING SERVICE</v>
      </c>
      <c r="K454" s="83">
        <f ca="1" t="array" ref="K454">IFERROR(INDEX(MASTER!B:B,MATCH(G454,MASTER!A:A,0))/100," ")</f>
        <v>0.95</v>
      </c>
      <c r="L454" s="65">
        <f ca="1" t="shared" si="3"/>
        <v>16</v>
      </c>
      <c r="M454" s="65" t="str">
        <f ca="1" t="shared" si="4"/>
        <v>2023 - WEEK 16</v>
      </c>
      <c r="N454" s="65" t="str">
        <f ca="1" t="shared" si="5"/>
        <v>2023 - MONTH 04</v>
      </c>
      <c r="O454" s="83">
        <f ca="1" t="shared" ref="O454:P454" si="470">IFERROR(AVERAGEIF(M:M,M454,$K:$K)," ")</f>
        <v>0.950225225225222</v>
      </c>
      <c r="P454" s="83">
        <f ca="1" t="shared" si="470"/>
        <v>0.950150150150152</v>
      </c>
      <c r="Q454" s="65" t="str">
        <f ca="1">IF(ISBLANK(A454)," ",IF(O454&gt;MASTER!$B$3/100,"SB",IF(O454&gt;MASTER!$B$4/100,"B",IF(O454&gt;MASTER!$B$5/100,"C","K"))))</f>
        <v>SB</v>
      </c>
      <c r="R454" s="65" t="str">
        <f ca="1">IF(ISBLANK(B454)," ",IF(P454&gt;MASTER!$B$3/100,"SB",IF(P454&gt;MASTER!$B$4/100,"B",IF(P454&gt;MASTER!$B$5/100,"C","K"))))</f>
        <v>SB</v>
      </c>
    </row>
    <row r="455" customHeight="1" spans="1:18">
      <c r="A455" s="80">
        <f ca="1">INDIRECT(ADDRESS(2+QUOTIENT(ROW()-2,COUNTA('Form Responses 1'!$1:$1)-4),1,,TRUE,"Form Responses 1"))</f>
        <v>45033.7481278009</v>
      </c>
      <c r="B455" s="65" t="str">
        <f ca="1">INDIRECT(ADDRESS(2+QUOTIENT(ROW()-2,COUNTA('Form Responses 1'!$1:$1)-4),2,,TRUE,"Form Responses 1"))</f>
        <v>bobdaulay@gmail.comb</v>
      </c>
      <c r="C455" s="65" t="str">
        <f ca="1">INDIRECT(ADDRESS(2+QUOTIENT(ROW()-2,COUNTA('Form Responses 1'!$1:$1)-4),3,,TRUE,"Form Responses 1"))</f>
        <v>Bobby Wijaya Daulay </v>
      </c>
      <c r="D455" s="81">
        <f ca="1">INDIRECT(ADDRESS(2+QUOTIENT(ROW()-2,COUNTA('Form Responses 1'!$1:$1)-4),4,,TRUE,"Form Responses 1"))</f>
        <v>45033</v>
      </c>
      <c r="E455" s="82">
        <f ca="1" t="shared" si="0"/>
        <v>1</v>
      </c>
      <c r="F455" s="65" t="str">
        <f ca="1">IF(ISBLANK(A455)," ",INDIRECT(ADDRESS(1,5+MOD(ROW()-2,COUNTA('Form Responses 1'!$1:$1)-4),,TRUE,"Form Responses 1")))</f>
        <v>Lantai 24 [Mushola]</v>
      </c>
      <c r="G455" s="65" t="str">
        <f ca="1">IF(ISBLANK(A455)," ",INDIRECT(ADDRESS(MATCH(A455,'Form Responses 1'!A:A,0),5+MOD(ROW()-2,COUNTA('Form Responses 1'!$1:$1)-4),,TRUE,"Form Responses 1")))</f>
        <v>BAIK</v>
      </c>
      <c r="H455" s="83" t="str">
        <f ca="1" t="shared" si="1"/>
        <v>Lantai 24</v>
      </c>
      <c r="I455" s="83" t="str">
        <f ca="1" t="shared" si="466"/>
        <v>Mushola</v>
      </c>
      <c r="J455" s="83" t="str">
        <f ca="1" t="shared" si="2"/>
        <v>CLEANING SERVICE</v>
      </c>
      <c r="K455" s="83">
        <f ca="1" t="array" ref="K455">IFERROR(INDEX(MASTER!B:B,MATCH(G455,MASTER!A:A,0))/100," ")</f>
        <v>0.95</v>
      </c>
      <c r="L455" s="65">
        <f ca="1" t="shared" si="3"/>
        <v>16</v>
      </c>
      <c r="M455" s="65" t="str">
        <f ca="1" t="shared" si="4"/>
        <v>2023 - WEEK 16</v>
      </c>
      <c r="N455" s="65" t="str">
        <f ca="1" t="shared" si="5"/>
        <v>2023 - MONTH 04</v>
      </c>
      <c r="O455" s="83">
        <f ca="1" t="shared" ref="O455:P455" si="471">IFERROR(AVERAGEIF(M:M,M455,$K:$K)," ")</f>
        <v>0.950225225225222</v>
      </c>
      <c r="P455" s="83">
        <f ca="1" t="shared" si="471"/>
        <v>0.950150150150152</v>
      </c>
      <c r="Q455" s="65" t="str">
        <f ca="1">IF(ISBLANK(A455)," ",IF(O455&gt;MASTER!$B$3/100,"SB",IF(O455&gt;MASTER!$B$4/100,"B",IF(O455&gt;MASTER!$B$5/100,"C","K"))))</f>
        <v>SB</v>
      </c>
      <c r="R455" s="65" t="str">
        <f ca="1">IF(ISBLANK(B455)," ",IF(P455&gt;MASTER!$B$3/100,"SB",IF(P455&gt;MASTER!$B$4/100,"B",IF(P455&gt;MASTER!$B$5/100,"C","K"))))</f>
        <v>SB</v>
      </c>
    </row>
    <row r="456" customHeight="1" spans="1:18">
      <c r="A456" s="80">
        <f ca="1">INDIRECT(ADDRESS(2+QUOTIENT(ROW()-2,COUNTA('Form Responses 1'!$1:$1)-4),1,,TRUE,"Form Responses 1"))</f>
        <v>45033.7481278009</v>
      </c>
      <c r="B456" s="65" t="str">
        <f ca="1">INDIRECT(ADDRESS(2+QUOTIENT(ROW()-2,COUNTA('Form Responses 1'!$1:$1)-4),2,,TRUE,"Form Responses 1"))</f>
        <v>bobdaulay@gmail.comb</v>
      </c>
      <c r="C456" s="65" t="str">
        <f ca="1">INDIRECT(ADDRESS(2+QUOTIENT(ROW()-2,COUNTA('Form Responses 1'!$1:$1)-4),3,,TRUE,"Form Responses 1"))</f>
        <v>Bobby Wijaya Daulay </v>
      </c>
      <c r="D456" s="81">
        <f ca="1">INDIRECT(ADDRESS(2+QUOTIENT(ROW()-2,COUNTA('Form Responses 1'!$1:$1)-4),4,,TRUE,"Form Responses 1"))</f>
        <v>45033</v>
      </c>
      <c r="E456" s="82">
        <f ca="1" t="shared" si="0"/>
        <v>1</v>
      </c>
      <c r="F456" s="65" t="str">
        <f ca="1">IF(ISBLANK(A456)," ",INDIRECT(ADDRESS(1,5+MOD(ROW()-2,COUNTA('Form Responses 1'!$1:$1)-4),,TRUE,"Form Responses 1")))</f>
        <v>Lantai 24 [Pantry]</v>
      </c>
      <c r="G456" s="65" t="str">
        <f ca="1">IF(ISBLANK(A456)," ",INDIRECT(ADDRESS(MATCH(A456,'Form Responses 1'!A:A,0),5+MOD(ROW()-2,COUNTA('Form Responses 1'!$1:$1)-4),,TRUE,"Form Responses 1")))</f>
        <v>BAIK</v>
      </c>
      <c r="H456" s="83" t="str">
        <f ca="1" t="shared" si="1"/>
        <v>Lantai 24</v>
      </c>
      <c r="I456" s="83" t="str">
        <f ca="1" t="shared" si="466"/>
        <v>Pantry</v>
      </c>
      <c r="J456" s="83" t="str">
        <f ca="1" t="shared" si="2"/>
        <v>CLEANING SERVICE</v>
      </c>
      <c r="K456" s="83">
        <f ca="1" t="array" ref="K456">IFERROR(INDEX(MASTER!B:B,MATCH(G456,MASTER!A:A,0))/100," ")</f>
        <v>0.95</v>
      </c>
      <c r="L456" s="65">
        <f ca="1" t="shared" si="3"/>
        <v>16</v>
      </c>
      <c r="M456" s="65" t="str">
        <f ca="1" t="shared" si="4"/>
        <v>2023 - WEEK 16</v>
      </c>
      <c r="N456" s="65" t="str">
        <f ca="1" t="shared" si="5"/>
        <v>2023 - MONTH 04</v>
      </c>
      <c r="O456" s="83">
        <f ca="1" t="shared" ref="O456:P456" si="472">IFERROR(AVERAGEIF(M:M,M456,$K:$K)," ")</f>
        <v>0.950225225225222</v>
      </c>
      <c r="P456" s="83">
        <f ca="1" t="shared" si="472"/>
        <v>0.950150150150152</v>
      </c>
      <c r="Q456" s="65" t="str">
        <f ca="1">IF(ISBLANK(A456)," ",IF(O456&gt;MASTER!$B$3/100,"SB",IF(O456&gt;MASTER!$B$4/100,"B",IF(O456&gt;MASTER!$B$5/100,"C","K"))))</f>
        <v>SB</v>
      </c>
      <c r="R456" s="65" t="str">
        <f ca="1">IF(ISBLANK(B456)," ",IF(P456&gt;MASTER!$B$3/100,"SB",IF(P456&gt;MASTER!$B$4/100,"B",IF(P456&gt;MASTER!$B$5/100,"C","K"))))</f>
        <v>SB</v>
      </c>
    </row>
    <row r="457" customHeight="1" spans="1:18">
      <c r="A457" s="80">
        <f ca="1">INDIRECT(ADDRESS(2+QUOTIENT(ROW()-2,COUNTA('Form Responses 1'!$1:$1)-4),1,,TRUE,"Form Responses 1"))</f>
        <v>45033.7481278009</v>
      </c>
      <c r="B457" s="65" t="str">
        <f ca="1">INDIRECT(ADDRESS(2+QUOTIENT(ROW()-2,COUNTA('Form Responses 1'!$1:$1)-4),2,,TRUE,"Form Responses 1"))</f>
        <v>bobdaulay@gmail.comb</v>
      </c>
      <c r="C457" s="65" t="str">
        <f ca="1">INDIRECT(ADDRESS(2+QUOTIENT(ROW()-2,COUNTA('Form Responses 1'!$1:$1)-4),3,,TRUE,"Form Responses 1"))</f>
        <v>Bobby Wijaya Daulay </v>
      </c>
      <c r="D457" s="81">
        <f ca="1">INDIRECT(ADDRESS(2+QUOTIENT(ROW()-2,COUNTA('Form Responses 1'!$1:$1)-4),4,,TRUE,"Form Responses 1"))</f>
        <v>45033</v>
      </c>
      <c r="E457" s="82">
        <f ca="1" t="shared" si="0"/>
        <v>1</v>
      </c>
      <c r="F457" s="65" t="str">
        <f ca="1">IF(ISBLANK(A457)," ",INDIRECT(ADDRESS(1,5+MOD(ROW()-2,COUNTA('Form Responses 1'!$1:$1)-4),,TRUE,"Form Responses 1")))</f>
        <v>Lantai 24 [Ruang Rapat 1-2-3]</v>
      </c>
      <c r="G457" s="65" t="str">
        <f ca="1">IF(ISBLANK(A457)," ",INDIRECT(ADDRESS(MATCH(A457,'Form Responses 1'!A:A,0),5+MOD(ROW()-2,COUNTA('Form Responses 1'!$1:$1)-4),,TRUE,"Form Responses 1")))</f>
        <v>BAIK</v>
      </c>
      <c r="H457" s="83" t="str">
        <f ca="1" t="shared" si="1"/>
        <v>Lantai 24</v>
      </c>
      <c r="I457" s="83" t="str">
        <f ca="1" t="shared" si="466"/>
        <v>Ruang Rapat 1-2-3</v>
      </c>
      <c r="J457" s="83" t="str">
        <f ca="1" t="shared" si="2"/>
        <v>CLEANING SERVICE</v>
      </c>
      <c r="K457" s="83">
        <f ca="1" t="array" ref="K457">IFERROR(INDEX(MASTER!B:B,MATCH(G457,MASTER!A:A,0))/100," ")</f>
        <v>0.95</v>
      </c>
      <c r="L457" s="65">
        <f ca="1" t="shared" si="3"/>
        <v>16</v>
      </c>
      <c r="M457" s="65" t="str">
        <f ca="1" t="shared" si="4"/>
        <v>2023 - WEEK 16</v>
      </c>
      <c r="N457" s="65" t="str">
        <f ca="1" t="shared" si="5"/>
        <v>2023 - MONTH 04</v>
      </c>
      <c r="O457" s="83">
        <f ca="1" t="shared" ref="O457:P457" si="473">IFERROR(AVERAGEIF(M:M,M457,$K:$K)," ")</f>
        <v>0.950225225225222</v>
      </c>
      <c r="P457" s="83">
        <f ca="1" t="shared" si="473"/>
        <v>0.950150150150152</v>
      </c>
      <c r="Q457" s="65" t="str">
        <f ca="1">IF(ISBLANK(A457)," ",IF(O457&gt;MASTER!$B$3/100,"SB",IF(O457&gt;MASTER!$B$4/100,"B",IF(O457&gt;MASTER!$B$5/100,"C","K"))))</f>
        <v>SB</v>
      </c>
      <c r="R457" s="65" t="str">
        <f ca="1">IF(ISBLANK(B457)," ",IF(P457&gt;MASTER!$B$3/100,"SB",IF(P457&gt;MASTER!$B$4/100,"B",IF(P457&gt;MASTER!$B$5/100,"C","K"))))</f>
        <v>SB</v>
      </c>
    </row>
    <row r="458" customHeight="1" spans="1:18">
      <c r="A458" s="80">
        <f ca="1">INDIRECT(ADDRESS(2+QUOTIENT(ROW()-2,COUNTA('Form Responses 1'!$1:$1)-4),1,,TRUE,"Form Responses 1"))</f>
        <v>45033.7481278009</v>
      </c>
      <c r="B458" s="65" t="str">
        <f ca="1">INDIRECT(ADDRESS(2+QUOTIENT(ROW()-2,COUNTA('Form Responses 1'!$1:$1)-4),2,,TRUE,"Form Responses 1"))</f>
        <v>bobdaulay@gmail.comb</v>
      </c>
      <c r="C458" s="65" t="str">
        <f ca="1">INDIRECT(ADDRESS(2+QUOTIENT(ROW()-2,COUNTA('Form Responses 1'!$1:$1)-4),3,,TRUE,"Form Responses 1"))</f>
        <v>Bobby Wijaya Daulay </v>
      </c>
      <c r="D458" s="81">
        <f ca="1">INDIRECT(ADDRESS(2+QUOTIENT(ROW()-2,COUNTA('Form Responses 1'!$1:$1)-4),4,,TRUE,"Form Responses 1"))</f>
        <v>45033</v>
      </c>
      <c r="E458" s="82">
        <f ca="1" t="shared" si="0"/>
        <v>1</v>
      </c>
      <c r="F458" s="65" t="str">
        <f ca="1">IF(ISBLANK(A458)," ",INDIRECT(ADDRESS(1,5+MOD(ROW()-2,COUNTA('Form Responses 1'!$1:$1)-4),,TRUE,"Form Responses 1")))</f>
        <v>Lantai 24 [Ruang Kerja]</v>
      </c>
      <c r="G458" s="65" t="str">
        <f ca="1">IF(ISBLANK(A458)," ",INDIRECT(ADDRESS(MATCH(A458,'Form Responses 1'!A:A,0),5+MOD(ROW()-2,COUNTA('Form Responses 1'!$1:$1)-4),,TRUE,"Form Responses 1")))</f>
        <v>BAIK</v>
      </c>
      <c r="H458" s="83" t="str">
        <f ca="1" t="shared" si="1"/>
        <v>Lantai 24</v>
      </c>
      <c r="I458" s="83" t="str">
        <f ca="1" t="shared" si="466"/>
        <v>Ruang Kerja</v>
      </c>
      <c r="J458" s="83" t="str">
        <f ca="1" t="shared" si="2"/>
        <v>CLEANING SERVICE</v>
      </c>
      <c r="K458" s="83">
        <f ca="1" t="array" ref="K458">IFERROR(INDEX(MASTER!B:B,MATCH(G458,MASTER!A:A,0))/100," ")</f>
        <v>0.95</v>
      </c>
      <c r="L458" s="65">
        <f ca="1" t="shared" si="3"/>
        <v>16</v>
      </c>
      <c r="M458" s="65" t="str">
        <f ca="1" t="shared" si="4"/>
        <v>2023 - WEEK 16</v>
      </c>
      <c r="N458" s="65" t="str">
        <f ca="1" t="shared" si="5"/>
        <v>2023 - MONTH 04</v>
      </c>
      <c r="O458" s="83">
        <f ca="1" t="shared" ref="O458:P458" si="474">IFERROR(AVERAGEIF(M:M,M458,$K:$K)," ")</f>
        <v>0.950225225225222</v>
      </c>
      <c r="P458" s="83">
        <f ca="1" t="shared" si="474"/>
        <v>0.950150150150152</v>
      </c>
      <c r="Q458" s="65" t="str">
        <f ca="1">IF(ISBLANK(A458)," ",IF(O458&gt;MASTER!$B$3/100,"SB",IF(O458&gt;MASTER!$B$4/100,"B",IF(O458&gt;MASTER!$B$5/100,"C","K"))))</f>
        <v>SB</v>
      </c>
      <c r="R458" s="65" t="str">
        <f ca="1">IF(ISBLANK(B458)," ",IF(P458&gt;MASTER!$B$3/100,"SB",IF(P458&gt;MASTER!$B$4/100,"B",IF(P458&gt;MASTER!$B$5/100,"C","K"))))</f>
        <v>SB</v>
      </c>
    </row>
    <row r="459" customHeight="1" spans="1:18">
      <c r="A459" s="80">
        <f ca="1">INDIRECT(ADDRESS(2+QUOTIENT(ROW()-2,COUNTA('Form Responses 1'!$1:$1)-4),1,,TRUE,"Form Responses 1"))</f>
        <v>45033.7481278009</v>
      </c>
      <c r="B459" s="65" t="str">
        <f ca="1">INDIRECT(ADDRESS(2+QUOTIENT(ROW()-2,COUNTA('Form Responses 1'!$1:$1)-4),2,,TRUE,"Form Responses 1"))</f>
        <v>bobdaulay@gmail.comb</v>
      </c>
      <c r="C459" s="65" t="str">
        <f ca="1">INDIRECT(ADDRESS(2+QUOTIENT(ROW()-2,COUNTA('Form Responses 1'!$1:$1)-4),3,,TRUE,"Form Responses 1"))</f>
        <v>Bobby Wijaya Daulay </v>
      </c>
      <c r="D459" s="81">
        <f ca="1">INDIRECT(ADDRESS(2+QUOTIENT(ROW()-2,COUNTA('Form Responses 1'!$1:$1)-4),4,,TRUE,"Form Responses 1"))</f>
        <v>45033</v>
      </c>
      <c r="E459" s="82">
        <f ca="1" t="shared" si="0"/>
        <v>1</v>
      </c>
      <c r="F459" s="65" t="str">
        <f ca="1">IF(ISBLANK(A459)," ",INDIRECT(ADDRESS(1,5+MOD(ROW()-2,COUNTA('Form Responses 1'!$1:$1)-4),,TRUE,"Form Responses 1")))</f>
        <v>Lantai 24 [Koridor]</v>
      </c>
      <c r="G459" s="65" t="str">
        <f ca="1">IF(ISBLANK(A459)," ",INDIRECT(ADDRESS(MATCH(A459,'Form Responses 1'!A:A,0),5+MOD(ROW()-2,COUNTA('Form Responses 1'!$1:$1)-4),,TRUE,"Form Responses 1")))</f>
        <v>BAIK</v>
      </c>
      <c r="H459" s="83" t="str">
        <f ca="1" t="shared" si="1"/>
        <v>Lantai 24</v>
      </c>
      <c r="I459" s="83" t="str">
        <f ca="1" t="shared" si="466"/>
        <v>Koridor</v>
      </c>
      <c r="J459" s="83" t="str">
        <f ca="1" t="shared" si="2"/>
        <v>CLEANING SERVICE</v>
      </c>
      <c r="K459" s="83">
        <f ca="1" t="array" ref="K459">IFERROR(INDEX(MASTER!B:B,MATCH(G459,MASTER!A:A,0))/100," ")</f>
        <v>0.95</v>
      </c>
      <c r="L459" s="65">
        <f ca="1" t="shared" si="3"/>
        <v>16</v>
      </c>
      <c r="M459" s="65" t="str">
        <f ca="1" t="shared" si="4"/>
        <v>2023 - WEEK 16</v>
      </c>
      <c r="N459" s="65" t="str">
        <f ca="1" t="shared" si="5"/>
        <v>2023 - MONTH 04</v>
      </c>
      <c r="O459" s="83">
        <f ca="1" t="shared" ref="O459:P459" si="475">IFERROR(AVERAGEIF(M:M,M459,$K:$K)," ")</f>
        <v>0.950225225225222</v>
      </c>
      <c r="P459" s="83">
        <f ca="1" t="shared" si="475"/>
        <v>0.950150150150152</v>
      </c>
      <c r="Q459" s="65" t="str">
        <f ca="1">IF(ISBLANK(A459)," ",IF(O459&gt;MASTER!$B$3/100,"SB",IF(O459&gt;MASTER!$B$4/100,"B",IF(O459&gt;MASTER!$B$5/100,"C","K"))))</f>
        <v>SB</v>
      </c>
      <c r="R459" s="65" t="str">
        <f ca="1">IF(ISBLANK(B459)," ",IF(P459&gt;MASTER!$B$3/100,"SB",IF(P459&gt;MASTER!$B$4/100,"B",IF(P459&gt;MASTER!$B$5/100,"C","K"))))</f>
        <v>SB</v>
      </c>
    </row>
    <row r="460" customHeight="1" spans="1:18">
      <c r="A460" s="80">
        <f ca="1">INDIRECT(ADDRESS(2+QUOTIENT(ROW()-2,COUNTA('Form Responses 1'!$1:$1)-4),1,,TRUE,"Form Responses 1"))</f>
        <v>45033.7481278009</v>
      </c>
      <c r="B460" s="65" t="str">
        <f ca="1">INDIRECT(ADDRESS(2+QUOTIENT(ROW()-2,COUNTA('Form Responses 1'!$1:$1)-4),2,,TRUE,"Form Responses 1"))</f>
        <v>bobdaulay@gmail.comb</v>
      </c>
      <c r="C460" s="65" t="str">
        <f ca="1">INDIRECT(ADDRESS(2+QUOTIENT(ROW()-2,COUNTA('Form Responses 1'!$1:$1)-4),3,,TRUE,"Form Responses 1"))</f>
        <v>Bobby Wijaya Daulay </v>
      </c>
      <c r="D460" s="81">
        <f ca="1">INDIRECT(ADDRESS(2+QUOTIENT(ROW()-2,COUNTA('Form Responses 1'!$1:$1)-4),4,,TRUE,"Form Responses 1"))</f>
        <v>45033</v>
      </c>
      <c r="E460" s="82">
        <f ca="1" t="shared" si="0"/>
        <v>1</v>
      </c>
      <c r="F460" s="65" t="str">
        <f ca="1">IF(ISBLANK(A460)," ",INDIRECT(ADDRESS(1,5+MOD(ROW()-2,COUNTA('Form Responses 1'!$1:$1)-4),,TRUE,"Form Responses 1")))</f>
        <v>Lantai 24 [Toilet Pria / Wanita]</v>
      </c>
      <c r="G460" s="65" t="str">
        <f ca="1">IF(ISBLANK(A460)," ",INDIRECT(ADDRESS(MATCH(A460,'Form Responses 1'!A:A,0),5+MOD(ROW()-2,COUNTA('Form Responses 1'!$1:$1)-4),,TRUE,"Form Responses 1")))</f>
        <v>BAIK</v>
      </c>
      <c r="H460" s="83" t="str">
        <f ca="1" t="shared" si="1"/>
        <v>Lantai 24</v>
      </c>
      <c r="I460" s="83" t="str">
        <f ca="1" t="shared" si="466"/>
        <v>Toilet Pria / Wanita</v>
      </c>
      <c r="J460" s="83" t="str">
        <f ca="1" t="shared" si="2"/>
        <v>CLEANING SERVICE</v>
      </c>
      <c r="K460" s="83">
        <f ca="1" t="array" ref="K460">IFERROR(INDEX(MASTER!B:B,MATCH(G460,MASTER!A:A,0))/100," ")</f>
        <v>0.95</v>
      </c>
      <c r="L460" s="65">
        <f ca="1" t="shared" si="3"/>
        <v>16</v>
      </c>
      <c r="M460" s="65" t="str">
        <f ca="1" t="shared" si="4"/>
        <v>2023 - WEEK 16</v>
      </c>
      <c r="N460" s="65" t="str">
        <f ca="1" t="shared" si="5"/>
        <v>2023 - MONTH 04</v>
      </c>
      <c r="O460" s="83">
        <f ca="1" t="shared" ref="O460:P460" si="476">IFERROR(AVERAGEIF(M:M,M460,$K:$K)," ")</f>
        <v>0.950225225225222</v>
      </c>
      <c r="P460" s="83">
        <f ca="1" t="shared" si="476"/>
        <v>0.950150150150152</v>
      </c>
      <c r="Q460" s="65" t="str">
        <f ca="1">IF(ISBLANK(A460)," ",IF(O460&gt;MASTER!$B$3/100,"SB",IF(O460&gt;MASTER!$B$4/100,"B",IF(O460&gt;MASTER!$B$5/100,"C","K"))))</f>
        <v>SB</v>
      </c>
      <c r="R460" s="65" t="str">
        <f ca="1">IF(ISBLANK(B460)," ",IF(P460&gt;MASTER!$B$3/100,"SB",IF(P460&gt;MASTER!$B$4/100,"B",IF(P460&gt;MASTER!$B$5/100,"C","K"))))</f>
        <v>SB</v>
      </c>
    </row>
    <row r="461" customHeight="1" spans="1:18">
      <c r="A461" s="80">
        <f ca="1">INDIRECT(ADDRESS(2+QUOTIENT(ROW()-2,COUNTA('Form Responses 1'!$1:$1)-4),1,,TRUE,"Form Responses 1"))</f>
        <v>45033.7481278009</v>
      </c>
      <c r="B461" s="65" t="str">
        <f ca="1">INDIRECT(ADDRESS(2+QUOTIENT(ROW()-2,COUNTA('Form Responses 1'!$1:$1)-4),2,,TRUE,"Form Responses 1"))</f>
        <v>bobdaulay@gmail.comb</v>
      </c>
      <c r="C461" s="65" t="str">
        <f ca="1">INDIRECT(ADDRESS(2+QUOTIENT(ROW()-2,COUNTA('Form Responses 1'!$1:$1)-4),3,,TRUE,"Form Responses 1"))</f>
        <v>Bobby Wijaya Daulay </v>
      </c>
      <c r="D461" s="81">
        <f ca="1">INDIRECT(ADDRESS(2+QUOTIENT(ROW()-2,COUNTA('Form Responses 1'!$1:$1)-4),4,,TRUE,"Form Responses 1"))</f>
        <v>45033</v>
      </c>
      <c r="E461" s="82">
        <f ca="1" t="shared" si="0"/>
        <v>1</v>
      </c>
      <c r="F461" s="65" t="str">
        <f ca="1">IF(ISBLANK(A461)," ",INDIRECT(ADDRESS(1,5+MOD(ROW()-2,COUNTA('Form Responses 1'!$1:$1)-4),,TRUE,"Form Responses 1")))</f>
        <v>Lantai 23 [Tangga Exit Barat]</v>
      </c>
      <c r="G461" s="65" t="str">
        <f ca="1">IF(ISBLANK(A461)," ",INDIRECT(ADDRESS(MATCH(A461,'Form Responses 1'!A:A,0),5+MOD(ROW()-2,COUNTA('Form Responses 1'!$1:$1)-4),,TRUE,"Form Responses 1")))</f>
        <v>BAIK</v>
      </c>
      <c r="H461" s="83" t="str">
        <f ca="1" t="shared" si="1"/>
        <v>Lantai 23</v>
      </c>
      <c r="I461" s="83" t="str">
        <f ca="1" t="shared" si="466"/>
        <v>Tangga Exit Barat</v>
      </c>
      <c r="J461" s="83" t="str">
        <f ca="1" t="shared" si="2"/>
        <v>CLEANING SERVICE</v>
      </c>
      <c r="K461" s="83">
        <f ca="1" t="array" ref="K461">IFERROR(INDEX(MASTER!B:B,MATCH(G461,MASTER!A:A,0))/100," ")</f>
        <v>0.95</v>
      </c>
      <c r="L461" s="65">
        <f ca="1" t="shared" si="3"/>
        <v>16</v>
      </c>
      <c r="M461" s="65" t="str">
        <f ca="1" t="shared" si="4"/>
        <v>2023 - WEEK 16</v>
      </c>
      <c r="N461" s="65" t="str">
        <f ca="1" t="shared" si="5"/>
        <v>2023 - MONTH 04</v>
      </c>
      <c r="O461" s="83">
        <f ca="1" t="shared" ref="O461:P461" si="477">IFERROR(AVERAGEIF(M:M,M461,$K:$K)," ")</f>
        <v>0.950225225225222</v>
      </c>
      <c r="P461" s="83">
        <f ca="1" t="shared" si="477"/>
        <v>0.950150150150152</v>
      </c>
      <c r="Q461" s="65" t="str">
        <f ca="1">IF(ISBLANK(A461)," ",IF(O461&gt;MASTER!$B$3/100,"SB",IF(O461&gt;MASTER!$B$4/100,"B",IF(O461&gt;MASTER!$B$5/100,"C","K"))))</f>
        <v>SB</v>
      </c>
      <c r="R461" s="65" t="str">
        <f ca="1">IF(ISBLANK(B461)," ",IF(P461&gt;MASTER!$B$3/100,"SB",IF(P461&gt;MASTER!$B$4/100,"B",IF(P461&gt;MASTER!$B$5/100,"C","K"))))</f>
        <v>SB</v>
      </c>
    </row>
    <row r="462" customHeight="1" spans="1:18">
      <c r="A462" s="80">
        <f ca="1">INDIRECT(ADDRESS(2+QUOTIENT(ROW()-2,COUNTA('Form Responses 1'!$1:$1)-4),1,,TRUE,"Form Responses 1"))</f>
        <v>45033.7481278009</v>
      </c>
      <c r="B462" s="65" t="str">
        <f ca="1">INDIRECT(ADDRESS(2+QUOTIENT(ROW()-2,COUNTA('Form Responses 1'!$1:$1)-4),2,,TRUE,"Form Responses 1"))</f>
        <v>bobdaulay@gmail.comb</v>
      </c>
      <c r="C462" s="65" t="str">
        <f ca="1">INDIRECT(ADDRESS(2+QUOTIENT(ROW()-2,COUNTA('Form Responses 1'!$1:$1)-4),3,,TRUE,"Form Responses 1"))</f>
        <v>Bobby Wijaya Daulay </v>
      </c>
      <c r="D462" s="81">
        <f ca="1">INDIRECT(ADDRESS(2+QUOTIENT(ROW()-2,COUNTA('Form Responses 1'!$1:$1)-4),4,,TRUE,"Form Responses 1"))</f>
        <v>45033</v>
      </c>
      <c r="E462" s="82">
        <f ca="1" t="shared" si="0"/>
        <v>1</v>
      </c>
      <c r="F462" s="65" t="str">
        <f ca="1">IF(ISBLANK(A462)," ",INDIRECT(ADDRESS(1,5+MOD(ROW()-2,COUNTA('Form Responses 1'!$1:$1)-4),,TRUE,"Form Responses 1")))</f>
        <v>Lantai 23 [ &amp; Timur]</v>
      </c>
      <c r="G462" s="65" t="str">
        <f ca="1">IF(ISBLANK(A462)," ",INDIRECT(ADDRESS(MATCH(A462,'Form Responses 1'!A:A,0),5+MOD(ROW()-2,COUNTA('Form Responses 1'!$1:$1)-4),,TRUE,"Form Responses 1")))</f>
        <v>BAIK</v>
      </c>
      <c r="H462" s="83" t="str">
        <f ca="1" t="shared" si="1"/>
        <v>Lantai 23</v>
      </c>
      <c r="I462" s="83" t="str">
        <f ca="1" t="shared" si="466"/>
        <v> &amp; Timur</v>
      </c>
      <c r="J462" s="83" t="str">
        <f ca="1" t="shared" si="2"/>
        <v>CLEANING SERVICE</v>
      </c>
      <c r="K462" s="83">
        <f ca="1" t="array" ref="K462">IFERROR(INDEX(MASTER!B:B,MATCH(G462,MASTER!A:A,0))/100," ")</f>
        <v>0.95</v>
      </c>
      <c r="L462" s="65">
        <f ca="1" t="shared" si="3"/>
        <v>16</v>
      </c>
      <c r="M462" s="65" t="str">
        <f ca="1" t="shared" si="4"/>
        <v>2023 - WEEK 16</v>
      </c>
      <c r="N462" s="65" t="str">
        <f ca="1" t="shared" si="5"/>
        <v>2023 - MONTH 04</v>
      </c>
      <c r="O462" s="83">
        <f ca="1" t="shared" ref="O462:P462" si="478">IFERROR(AVERAGEIF(M:M,M462,$K:$K)," ")</f>
        <v>0.950225225225222</v>
      </c>
      <c r="P462" s="83">
        <f ca="1" t="shared" si="478"/>
        <v>0.950150150150152</v>
      </c>
      <c r="Q462" s="65" t="str">
        <f ca="1">IF(ISBLANK(A462)," ",IF(O462&gt;MASTER!$B$3/100,"SB",IF(O462&gt;MASTER!$B$4/100,"B",IF(O462&gt;MASTER!$B$5/100,"C","K"))))</f>
        <v>SB</v>
      </c>
      <c r="R462" s="65" t="str">
        <f ca="1">IF(ISBLANK(B462)," ",IF(P462&gt;MASTER!$B$3/100,"SB",IF(P462&gt;MASTER!$B$4/100,"B",IF(P462&gt;MASTER!$B$5/100,"C","K"))))</f>
        <v>SB</v>
      </c>
    </row>
    <row r="463" customHeight="1" spans="1:18">
      <c r="A463" s="80">
        <f ca="1">INDIRECT(ADDRESS(2+QUOTIENT(ROW()-2,COUNTA('Form Responses 1'!$1:$1)-4),1,,TRUE,"Form Responses 1"))</f>
        <v>45033.7481278009</v>
      </c>
      <c r="B463" s="65" t="str">
        <f ca="1">INDIRECT(ADDRESS(2+QUOTIENT(ROW()-2,COUNTA('Form Responses 1'!$1:$1)-4),2,,TRUE,"Form Responses 1"))</f>
        <v>bobdaulay@gmail.comb</v>
      </c>
      <c r="C463" s="65" t="str">
        <f ca="1">INDIRECT(ADDRESS(2+QUOTIENT(ROW()-2,COUNTA('Form Responses 1'!$1:$1)-4),3,,TRUE,"Form Responses 1"))</f>
        <v>Bobby Wijaya Daulay </v>
      </c>
      <c r="D463" s="81">
        <f ca="1">INDIRECT(ADDRESS(2+QUOTIENT(ROW()-2,COUNTA('Form Responses 1'!$1:$1)-4),4,,TRUE,"Form Responses 1"))</f>
        <v>45033</v>
      </c>
      <c r="E463" s="82">
        <f ca="1" t="shared" si="0"/>
        <v>1</v>
      </c>
      <c r="F463" s="65" t="str">
        <f ca="1">IF(ISBLANK(A463)," ",INDIRECT(ADDRESS(1,5+MOD(ROW()-2,COUNTA('Form Responses 1'!$1:$1)-4),,TRUE,"Form Responses 1")))</f>
        <v>Lantai 23 [Mushola]</v>
      </c>
      <c r="G463" s="65" t="str">
        <f ca="1">IF(ISBLANK(A463)," ",INDIRECT(ADDRESS(MATCH(A463,'Form Responses 1'!A:A,0),5+MOD(ROW()-2,COUNTA('Form Responses 1'!$1:$1)-4),,TRUE,"Form Responses 1")))</f>
        <v>BAIK</v>
      </c>
      <c r="H463" s="83" t="str">
        <f ca="1" t="shared" si="1"/>
        <v>Lantai 23</v>
      </c>
      <c r="I463" s="83" t="str">
        <f ca="1" t="shared" si="466"/>
        <v>Mushola</v>
      </c>
      <c r="J463" s="83" t="str">
        <f ca="1" t="shared" si="2"/>
        <v>CLEANING SERVICE</v>
      </c>
      <c r="K463" s="83">
        <f ca="1" t="array" ref="K463">IFERROR(INDEX(MASTER!B:B,MATCH(G463,MASTER!A:A,0))/100," ")</f>
        <v>0.95</v>
      </c>
      <c r="L463" s="65">
        <f ca="1" t="shared" si="3"/>
        <v>16</v>
      </c>
      <c r="M463" s="65" t="str">
        <f ca="1" t="shared" si="4"/>
        <v>2023 - WEEK 16</v>
      </c>
      <c r="N463" s="65" t="str">
        <f ca="1" t="shared" si="5"/>
        <v>2023 - MONTH 04</v>
      </c>
      <c r="O463" s="83">
        <f ca="1" t="shared" ref="O463:P463" si="479">IFERROR(AVERAGEIF(M:M,M463,$K:$K)," ")</f>
        <v>0.950225225225222</v>
      </c>
      <c r="P463" s="83">
        <f ca="1" t="shared" si="479"/>
        <v>0.950150150150152</v>
      </c>
      <c r="Q463" s="65" t="str">
        <f ca="1">IF(ISBLANK(A463)," ",IF(O463&gt;MASTER!$B$3/100,"SB",IF(O463&gt;MASTER!$B$4/100,"B",IF(O463&gt;MASTER!$B$5/100,"C","K"))))</f>
        <v>SB</v>
      </c>
      <c r="R463" s="65" t="str">
        <f ca="1">IF(ISBLANK(B463)," ",IF(P463&gt;MASTER!$B$3/100,"SB",IF(P463&gt;MASTER!$B$4/100,"B",IF(P463&gt;MASTER!$B$5/100,"C","K"))))</f>
        <v>SB</v>
      </c>
    </row>
    <row r="464" customHeight="1" spans="1:18">
      <c r="A464" s="80">
        <f ca="1">INDIRECT(ADDRESS(2+QUOTIENT(ROW()-2,COUNTA('Form Responses 1'!$1:$1)-4),1,,TRUE,"Form Responses 1"))</f>
        <v>45033.7481278009</v>
      </c>
      <c r="B464" s="65" t="str">
        <f ca="1">INDIRECT(ADDRESS(2+QUOTIENT(ROW()-2,COUNTA('Form Responses 1'!$1:$1)-4),2,,TRUE,"Form Responses 1"))</f>
        <v>bobdaulay@gmail.comb</v>
      </c>
      <c r="C464" s="65" t="str">
        <f ca="1">INDIRECT(ADDRESS(2+QUOTIENT(ROW()-2,COUNTA('Form Responses 1'!$1:$1)-4),3,,TRUE,"Form Responses 1"))</f>
        <v>Bobby Wijaya Daulay </v>
      </c>
      <c r="D464" s="81">
        <f ca="1">INDIRECT(ADDRESS(2+QUOTIENT(ROW()-2,COUNTA('Form Responses 1'!$1:$1)-4),4,,TRUE,"Form Responses 1"))</f>
        <v>45033</v>
      </c>
      <c r="E464" s="82">
        <f ca="1" t="shared" si="0"/>
        <v>1</v>
      </c>
      <c r="F464" s="65" t="str">
        <f ca="1">IF(ISBLANK(A464)," ",INDIRECT(ADDRESS(1,5+MOD(ROW()-2,COUNTA('Form Responses 1'!$1:$1)-4),,TRUE,"Form Responses 1")))</f>
        <v>Lantai 23 [Pantry]</v>
      </c>
      <c r="G464" s="65" t="str">
        <f ca="1">IF(ISBLANK(A464)," ",INDIRECT(ADDRESS(MATCH(A464,'Form Responses 1'!A:A,0),5+MOD(ROW()-2,COUNTA('Form Responses 1'!$1:$1)-4),,TRUE,"Form Responses 1")))</f>
        <v>BAIK</v>
      </c>
      <c r="H464" s="83" t="str">
        <f ca="1" t="shared" si="1"/>
        <v>Lantai 23</v>
      </c>
      <c r="I464" s="83" t="str">
        <f ca="1" t="shared" si="466"/>
        <v>Pantry</v>
      </c>
      <c r="J464" s="83" t="str">
        <f ca="1" t="shared" si="2"/>
        <v>CLEANING SERVICE</v>
      </c>
      <c r="K464" s="83">
        <f ca="1" t="array" ref="K464">IFERROR(INDEX(MASTER!B:B,MATCH(G464,MASTER!A:A,0))/100," ")</f>
        <v>0.95</v>
      </c>
      <c r="L464" s="65">
        <f ca="1" t="shared" si="3"/>
        <v>16</v>
      </c>
      <c r="M464" s="65" t="str">
        <f ca="1" t="shared" si="4"/>
        <v>2023 - WEEK 16</v>
      </c>
      <c r="N464" s="65" t="str">
        <f ca="1" t="shared" si="5"/>
        <v>2023 - MONTH 04</v>
      </c>
      <c r="O464" s="83">
        <f ca="1" t="shared" ref="O464:P464" si="480">IFERROR(AVERAGEIF(M:M,M464,$K:$K)," ")</f>
        <v>0.950225225225222</v>
      </c>
      <c r="P464" s="83">
        <f ca="1" t="shared" si="480"/>
        <v>0.950150150150152</v>
      </c>
      <c r="Q464" s="65" t="str">
        <f ca="1">IF(ISBLANK(A464)," ",IF(O464&gt;MASTER!$B$3/100,"SB",IF(O464&gt;MASTER!$B$4/100,"B",IF(O464&gt;MASTER!$B$5/100,"C","K"))))</f>
        <v>SB</v>
      </c>
      <c r="R464" s="65" t="str">
        <f ca="1">IF(ISBLANK(B464)," ",IF(P464&gt;MASTER!$B$3/100,"SB",IF(P464&gt;MASTER!$B$4/100,"B",IF(P464&gt;MASTER!$B$5/100,"C","K"))))</f>
        <v>SB</v>
      </c>
    </row>
    <row r="465" customHeight="1" spans="1:18">
      <c r="A465" s="80">
        <f ca="1">INDIRECT(ADDRESS(2+QUOTIENT(ROW()-2,COUNTA('Form Responses 1'!$1:$1)-4),1,,TRUE,"Form Responses 1"))</f>
        <v>45033.7481278009</v>
      </c>
      <c r="B465" s="65" t="str">
        <f ca="1">INDIRECT(ADDRESS(2+QUOTIENT(ROW()-2,COUNTA('Form Responses 1'!$1:$1)-4),2,,TRUE,"Form Responses 1"))</f>
        <v>bobdaulay@gmail.comb</v>
      </c>
      <c r="C465" s="65" t="str">
        <f ca="1">INDIRECT(ADDRESS(2+QUOTIENT(ROW()-2,COUNTA('Form Responses 1'!$1:$1)-4),3,,TRUE,"Form Responses 1"))</f>
        <v>Bobby Wijaya Daulay </v>
      </c>
      <c r="D465" s="81">
        <f ca="1">INDIRECT(ADDRESS(2+QUOTIENT(ROW()-2,COUNTA('Form Responses 1'!$1:$1)-4),4,,TRUE,"Form Responses 1"))</f>
        <v>45033</v>
      </c>
      <c r="E465" s="82">
        <f ca="1" t="shared" si="0"/>
        <v>1</v>
      </c>
      <c r="F465" s="65" t="str">
        <f ca="1">IF(ISBLANK(A465)," ",INDIRECT(ADDRESS(1,5+MOD(ROW()-2,COUNTA('Form Responses 1'!$1:$1)-4),,TRUE,"Form Responses 1")))</f>
        <v>Lantai 23 [Ruang Rapat 1-2-3]</v>
      </c>
      <c r="G465" s="65" t="str">
        <f ca="1">IF(ISBLANK(A465)," ",INDIRECT(ADDRESS(MATCH(A465,'Form Responses 1'!A:A,0),5+MOD(ROW()-2,COUNTA('Form Responses 1'!$1:$1)-4),,TRUE,"Form Responses 1")))</f>
        <v>BAIK</v>
      </c>
      <c r="H465" s="83" t="str">
        <f ca="1" t="shared" si="1"/>
        <v>Lantai 23</v>
      </c>
      <c r="I465" s="83" t="str">
        <f ca="1" t="shared" si="466"/>
        <v>Ruang Rapat 1-2-3</v>
      </c>
      <c r="J465" s="83" t="str">
        <f ca="1" t="shared" si="2"/>
        <v>CLEANING SERVICE</v>
      </c>
      <c r="K465" s="83">
        <f ca="1" t="array" ref="K465">IFERROR(INDEX(MASTER!B:B,MATCH(G465,MASTER!A:A,0))/100," ")</f>
        <v>0.95</v>
      </c>
      <c r="L465" s="65">
        <f ca="1" t="shared" si="3"/>
        <v>16</v>
      </c>
      <c r="M465" s="65" t="str">
        <f ca="1" t="shared" si="4"/>
        <v>2023 - WEEK 16</v>
      </c>
      <c r="N465" s="65" t="str">
        <f ca="1" t="shared" si="5"/>
        <v>2023 - MONTH 04</v>
      </c>
      <c r="O465" s="83">
        <f ca="1" t="shared" ref="O465:P465" si="481">IFERROR(AVERAGEIF(M:M,M465,$K:$K)," ")</f>
        <v>0.950225225225222</v>
      </c>
      <c r="P465" s="83">
        <f ca="1" t="shared" si="481"/>
        <v>0.950150150150152</v>
      </c>
      <c r="Q465" s="65" t="str">
        <f ca="1">IF(ISBLANK(A465)," ",IF(O465&gt;MASTER!$B$3/100,"SB",IF(O465&gt;MASTER!$B$4/100,"B",IF(O465&gt;MASTER!$B$5/100,"C","K"))))</f>
        <v>SB</v>
      </c>
      <c r="R465" s="65" t="str">
        <f ca="1">IF(ISBLANK(B465)," ",IF(P465&gt;MASTER!$B$3/100,"SB",IF(P465&gt;MASTER!$B$4/100,"B",IF(P465&gt;MASTER!$B$5/100,"C","K"))))</f>
        <v>SB</v>
      </c>
    </row>
    <row r="466" customHeight="1" spans="1:18">
      <c r="A466" s="80">
        <f ca="1">INDIRECT(ADDRESS(2+QUOTIENT(ROW()-2,COUNTA('Form Responses 1'!$1:$1)-4),1,,TRUE,"Form Responses 1"))</f>
        <v>45033.7481278009</v>
      </c>
      <c r="B466" s="65" t="str">
        <f ca="1">INDIRECT(ADDRESS(2+QUOTIENT(ROW()-2,COUNTA('Form Responses 1'!$1:$1)-4),2,,TRUE,"Form Responses 1"))</f>
        <v>bobdaulay@gmail.comb</v>
      </c>
      <c r="C466" s="65" t="str">
        <f ca="1">INDIRECT(ADDRESS(2+QUOTIENT(ROW()-2,COUNTA('Form Responses 1'!$1:$1)-4),3,,TRUE,"Form Responses 1"))</f>
        <v>Bobby Wijaya Daulay </v>
      </c>
      <c r="D466" s="81">
        <f ca="1">INDIRECT(ADDRESS(2+QUOTIENT(ROW()-2,COUNTA('Form Responses 1'!$1:$1)-4),4,,TRUE,"Form Responses 1"))</f>
        <v>45033</v>
      </c>
      <c r="E466" s="82">
        <f ca="1" t="shared" si="0"/>
        <v>1</v>
      </c>
      <c r="F466" s="65" t="str">
        <f ca="1">IF(ISBLANK(A466)," ",INDIRECT(ADDRESS(1,5+MOD(ROW()-2,COUNTA('Form Responses 1'!$1:$1)-4),,TRUE,"Form Responses 1")))</f>
        <v>Lantai 23 [Ruang Kerja]</v>
      </c>
      <c r="G466" s="65" t="str">
        <f ca="1">IF(ISBLANK(A466)," ",INDIRECT(ADDRESS(MATCH(A466,'Form Responses 1'!A:A,0),5+MOD(ROW()-2,COUNTA('Form Responses 1'!$1:$1)-4),,TRUE,"Form Responses 1")))</f>
        <v>BAIK</v>
      </c>
      <c r="H466" s="83" t="str">
        <f ca="1" t="shared" si="1"/>
        <v>Lantai 23</v>
      </c>
      <c r="I466" s="83" t="str">
        <f ca="1" t="shared" si="466"/>
        <v>Ruang Kerja</v>
      </c>
      <c r="J466" s="83" t="str">
        <f ca="1" t="shared" si="2"/>
        <v>CLEANING SERVICE</v>
      </c>
      <c r="K466" s="83">
        <f ca="1" t="array" ref="K466">IFERROR(INDEX(MASTER!B:B,MATCH(G466,MASTER!A:A,0))/100," ")</f>
        <v>0.95</v>
      </c>
      <c r="L466" s="65">
        <f ca="1" t="shared" si="3"/>
        <v>16</v>
      </c>
      <c r="M466" s="65" t="str">
        <f ca="1" t="shared" si="4"/>
        <v>2023 - WEEK 16</v>
      </c>
      <c r="N466" s="65" t="str">
        <f ca="1" t="shared" si="5"/>
        <v>2023 - MONTH 04</v>
      </c>
      <c r="O466" s="83">
        <f ca="1" t="shared" ref="O466:P466" si="482">IFERROR(AVERAGEIF(M:M,M466,$K:$K)," ")</f>
        <v>0.950225225225222</v>
      </c>
      <c r="P466" s="83">
        <f ca="1" t="shared" si="482"/>
        <v>0.950150150150152</v>
      </c>
      <c r="Q466" s="65" t="str">
        <f ca="1">IF(ISBLANK(A466)," ",IF(O466&gt;MASTER!$B$3/100,"SB",IF(O466&gt;MASTER!$B$4/100,"B",IF(O466&gt;MASTER!$B$5/100,"C","K"))))</f>
        <v>SB</v>
      </c>
      <c r="R466" s="65" t="str">
        <f ca="1">IF(ISBLANK(B466)," ",IF(P466&gt;MASTER!$B$3/100,"SB",IF(P466&gt;MASTER!$B$4/100,"B",IF(P466&gt;MASTER!$B$5/100,"C","K"))))</f>
        <v>SB</v>
      </c>
    </row>
    <row r="467" customHeight="1" spans="1:18">
      <c r="A467" s="80">
        <f ca="1">INDIRECT(ADDRESS(2+QUOTIENT(ROW()-2,COUNTA('Form Responses 1'!$1:$1)-4),1,,TRUE,"Form Responses 1"))</f>
        <v>45033.7481278009</v>
      </c>
      <c r="B467" s="65" t="str">
        <f ca="1">INDIRECT(ADDRESS(2+QUOTIENT(ROW()-2,COUNTA('Form Responses 1'!$1:$1)-4),2,,TRUE,"Form Responses 1"))</f>
        <v>bobdaulay@gmail.comb</v>
      </c>
      <c r="C467" s="65" t="str">
        <f ca="1">INDIRECT(ADDRESS(2+QUOTIENT(ROW()-2,COUNTA('Form Responses 1'!$1:$1)-4),3,,TRUE,"Form Responses 1"))</f>
        <v>Bobby Wijaya Daulay </v>
      </c>
      <c r="D467" s="81">
        <f ca="1">INDIRECT(ADDRESS(2+QUOTIENT(ROW()-2,COUNTA('Form Responses 1'!$1:$1)-4),4,,TRUE,"Form Responses 1"))</f>
        <v>45033</v>
      </c>
      <c r="E467" s="82">
        <f ca="1" t="shared" si="0"/>
        <v>1</v>
      </c>
      <c r="F467" s="65" t="str">
        <f ca="1">IF(ISBLANK(A467)," ",INDIRECT(ADDRESS(1,5+MOD(ROW()-2,COUNTA('Form Responses 1'!$1:$1)-4),,TRUE,"Form Responses 1")))</f>
        <v>Lantai 23 [Koridor]</v>
      </c>
      <c r="G467" s="65" t="str">
        <f ca="1">IF(ISBLANK(A467)," ",INDIRECT(ADDRESS(MATCH(A467,'Form Responses 1'!A:A,0),5+MOD(ROW()-2,COUNTA('Form Responses 1'!$1:$1)-4),,TRUE,"Form Responses 1")))</f>
        <v>BAIK</v>
      </c>
      <c r="H467" s="83" t="str">
        <f ca="1" t="shared" si="1"/>
        <v>Lantai 23</v>
      </c>
      <c r="I467" s="83" t="str">
        <f ca="1" t="shared" si="466"/>
        <v>Koridor</v>
      </c>
      <c r="J467" s="83" t="str">
        <f ca="1" t="shared" si="2"/>
        <v>CLEANING SERVICE</v>
      </c>
      <c r="K467" s="83">
        <f ca="1" t="array" ref="K467">IFERROR(INDEX(MASTER!B:B,MATCH(G467,MASTER!A:A,0))/100," ")</f>
        <v>0.95</v>
      </c>
      <c r="L467" s="65">
        <f ca="1" t="shared" si="3"/>
        <v>16</v>
      </c>
      <c r="M467" s="65" t="str">
        <f ca="1" t="shared" si="4"/>
        <v>2023 - WEEK 16</v>
      </c>
      <c r="N467" s="65" t="str">
        <f ca="1" t="shared" si="5"/>
        <v>2023 - MONTH 04</v>
      </c>
      <c r="O467" s="83">
        <f ca="1" t="shared" ref="O467:P467" si="483">IFERROR(AVERAGEIF(M:M,M467,$K:$K)," ")</f>
        <v>0.950225225225222</v>
      </c>
      <c r="P467" s="83">
        <f ca="1" t="shared" si="483"/>
        <v>0.950150150150152</v>
      </c>
      <c r="Q467" s="65" t="str">
        <f ca="1">IF(ISBLANK(A467)," ",IF(O467&gt;MASTER!$B$3/100,"SB",IF(O467&gt;MASTER!$B$4/100,"B",IF(O467&gt;MASTER!$B$5/100,"C","K"))))</f>
        <v>SB</v>
      </c>
      <c r="R467" s="65" t="str">
        <f ca="1">IF(ISBLANK(B467)," ",IF(P467&gt;MASTER!$B$3/100,"SB",IF(P467&gt;MASTER!$B$4/100,"B",IF(P467&gt;MASTER!$B$5/100,"C","K"))))</f>
        <v>SB</v>
      </c>
    </row>
    <row r="468" customHeight="1" spans="1:18">
      <c r="A468" s="80">
        <f ca="1">INDIRECT(ADDRESS(2+QUOTIENT(ROW()-2,COUNTA('Form Responses 1'!$1:$1)-4),1,,TRUE,"Form Responses 1"))</f>
        <v>45033.7481278009</v>
      </c>
      <c r="B468" s="65" t="str">
        <f ca="1">INDIRECT(ADDRESS(2+QUOTIENT(ROW()-2,COUNTA('Form Responses 1'!$1:$1)-4),2,,TRUE,"Form Responses 1"))</f>
        <v>bobdaulay@gmail.comb</v>
      </c>
      <c r="C468" s="65" t="str">
        <f ca="1">INDIRECT(ADDRESS(2+QUOTIENT(ROW()-2,COUNTA('Form Responses 1'!$1:$1)-4),3,,TRUE,"Form Responses 1"))</f>
        <v>Bobby Wijaya Daulay </v>
      </c>
      <c r="D468" s="81">
        <f ca="1">INDIRECT(ADDRESS(2+QUOTIENT(ROW()-2,COUNTA('Form Responses 1'!$1:$1)-4),4,,TRUE,"Form Responses 1"))</f>
        <v>45033</v>
      </c>
      <c r="E468" s="82">
        <f ca="1" t="shared" si="0"/>
        <v>1</v>
      </c>
      <c r="F468" s="65" t="str">
        <f ca="1">IF(ISBLANK(A468)," ",INDIRECT(ADDRESS(1,5+MOD(ROW()-2,COUNTA('Form Responses 1'!$1:$1)-4),,TRUE,"Form Responses 1")))</f>
        <v>Lantai 23 [Toilet Pria / Wanita]</v>
      </c>
      <c r="G468" s="65" t="str">
        <f ca="1">IF(ISBLANK(A468)," ",INDIRECT(ADDRESS(MATCH(A468,'Form Responses 1'!A:A,0),5+MOD(ROW()-2,COUNTA('Form Responses 1'!$1:$1)-4),,TRUE,"Form Responses 1")))</f>
        <v>BAIK</v>
      </c>
      <c r="H468" s="83" t="str">
        <f ca="1" t="shared" si="1"/>
        <v>Lantai 23</v>
      </c>
      <c r="I468" s="83" t="str">
        <f ca="1" t="shared" si="466"/>
        <v>Toilet Pria / Wanita</v>
      </c>
      <c r="J468" s="83" t="str">
        <f ca="1" t="shared" si="2"/>
        <v>CLEANING SERVICE</v>
      </c>
      <c r="K468" s="83">
        <f ca="1" t="array" ref="K468">IFERROR(INDEX(MASTER!B:B,MATCH(G468,MASTER!A:A,0))/100," ")</f>
        <v>0.95</v>
      </c>
      <c r="L468" s="65">
        <f ca="1" t="shared" si="3"/>
        <v>16</v>
      </c>
      <c r="M468" s="65" t="str">
        <f ca="1" t="shared" si="4"/>
        <v>2023 - WEEK 16</v>
      </c>
      <c r="N468" s="65" t="str">
        <f ca="1" t="shared" si="5"/>
        <v>2023 - MONTH 04</v>
      </c>
      <c r="O468" s="83">
        <f ca="1" t="shared" ref="O468:P468" si="484">IFERROR(AVERAGEIF(M:M,M468,$K:$K)," ")</f>
        <v>0.950225225225222</v>
      </c>
      <c r="P468" s="83">
        <f ca="1" t="shared" si="484"/>
        <v>0.950150150150152</v>
      </c>
      <c r="Q468" s="65" t="str">
        <f ca="1">IF(ISBLANK(A468)," ",IF(O468&gt;MASTER!$B$3/100,"SB",IF(O468&gt;MASTER!$B$4/100,"B",IF(O468&gt;MASTER!$B$5/100,"C","K"))))</f>
        <v>SB</v>
      </c>
      <c r="R468" s="65" t="str">
        <f ca="1">IF(ISBLANK(B468)," ",IF(P468&gt;MASTER!$B$3/100,"SB",IF(P468&gt;MASTER!$B$4/100,"B",IF(P468&gt;MASTER!$B$5/100,"C","K"))))</f>
        <v>SB</v>
      </c>
    </row>
    <row r="469" customHeight="1" spans="1:18">
      <c r="A469" s="80">
        <f ca="1">INDIRECT(ADDRESS(2+QUOTIENT(ROW()-2,COUNTA('Form Responses 1'!$1:$1)-4),1,,TRUE,"Form Responses 1"))</f>
        <v>45033.7481278009</v>
      </c>
      <c r="B469" s="65" t="str">
        <f ca="1">INDIRECT(ADDRESS(2+QUOTIENT(ROW()-2,COUNTA('Form Responses 1'!$1:$1)-4),2,,TRUE,"Form Responses 1"))</f>
        <v>bobdaulay@gmail.comb</v>
      </c>
      <c r="C469" s="65" t="str">
        <f ca="1">INDIRECT(ADDRESS(2+QUOTIENT(ROW()-2,COUNTA('Form Responses 1'!$1:$1)-4),3,,TRUE,"Form Responses 1"))</f>
        <v>Bobby Wijaya Daulay </v>
      </c>
      <c r="D469" s="81">
        <f ca="1">INDIRECT(ADDRESS(2+QUOTIENT(ROW()-2,COUNTA('Form Responses 1'!$1:$1)-4),4,,TRUE,"Form Responses 1"))</f>
        <v>45033</v>
      </c>
      <c r="E469" s="82">
        <f ca="1" t="shared" si="0"/>
        <v>1</v>
      </c>
      <c r="F469" s="65" t="str">
        <f ca="1">IF(ISBLANK(A469)," ",INDIRECT(ADDRESS(1,5+MOD(ROW()-2,COUNTA('Form Responses 1'!$1:$1)-4),,TRUE,"Form Responses 1")))</f>
        <v>Lantai 22 [Tangga Exit Barat]</v>
      </c>
      <c r="G469" s="65" t="str">
        <f ca="1">IF(ISBLANK(A469)," ",INDIRECT(ADDRESS(MATCH(A469,'Form Responses 1'!A:A,0),5+MOD(ROW()-2,COUNTA('Form Responses 1'!$1:$1)-4),,TRUE,"Form Responses 1")))</f>
        <v>BAIK</v>
      </c>
      <c r="H469" s="83" t="str">
        <f ca="1" t="shared" si="1"/>
        <v>Lantai 22</v>
      </c>
      <c r="I469" s="83" t="str">
        <f ca="1" t="shared" si="466"/>
        <v>Tangga Exit Barat</v>
      </c>
      <c r="J469" s="83" t="str">
        <f ca="1" t="shared" si="2"/>
        <v>CLEANING SERVICE</v>
      </c>
      <c r="K469" s="83">
        <f ca="1" t="array" ref="K469">IFERROR(INDEX(MASTER!B:B,MATCH(G469,MASTER!A:A,0))/100," ")</f>
        <v>0.95</v>
      </c>
      <c r="L469" s="65">
        <f ca="1" t="shared" si="3"/>
        <v>16</v>
      </c>
      <c r="M469" s="65" t="str">
        <f ca="1" t="shared" si="4"/>
        <v>2023 - WEEK 16</v>
      </c>
      <c r="N469" s="65" t="str">
        <f ca="1" t="shared" si="5"/>
        <v>2023 - MONTH 04</v>
      </c>
      <c r="O469" s="83">
        <f ca="1" t="shared" ref="O469:P469" si="485">IFERROR(AVERAGEIF(M:M,M469,$K:$K)," ")</f>
        <v>0.950225225225222</v>
      </c>
      <c r="P469" s="83">
        <f ca="1" t="shared" si="485"/>
        <v>0.950150150150152</v>
      </c>
      <c r="Q469" s="65" t="str">
        <f ca="1">IF(ISBLANK(A469)," ",IF(O469&gt;MASTER!$B$3/100,"SB",IF(O469&gt;MASTER!$B$4/100,"B",IF(O469&gt;MASTER!$B$5/100,"C","K"))))</f>
        <v>SB</v>
      </c>
      <c r="R469" s="65" t="str">
        <f ca="1">IF(ISBLANK(B469)," ",IF(P469&gt;MASTER!$B$3/100,"SB",IF(P469&gt;MASTER!$B$4/100,"B",IF(P469&gt;MASTER!$B$5/100,"C","K"))))</f>
        <v>SB</v>
      </c>
    </row>
    <row r="470" customHeight="1" spans="1:18">
      <c r="A470" s="80">
        <f ca="1">INDIRECT(ADDRESS(2+QUOTIENT(ROW()-2,COUNTA('Form Responses 1'!$1:$1)-4),1,,TRUE,"Form Responses 1"))</f>
        <v>45033.7481278009</v>
      </c>
      <c r="B470" s="65" t="str">
        <f ca="1">INDIRECT(ADDRESS(2+QUOTIENT(ROW()-2,COUNTA('Form Responses 1'!$1:$1)-4),2,,TRUE,"Form Responses 1"))</f>
        <v>bobdaulay@gmail.comb</v>
      </c>
      <c r="C470" s="65" t="str">
        <f ca="1">INDIRECT(ADDRESS(2+QUOTIENT(ROW()-2,COUNTA('Form Responses 1'!$1:$1)-4),3,,TRUE,"Form Responses 1"))</f>
        <v>Bobby Wijaya Daulay </v>
      </c>
      <c r="D470" s="81">
        <f ca="1">INDIRECT(ADDRESS(2+QUOTIENT(ROW()-2,COUNTA('Form Responses 1'!$1:$1)-4),4,,TRUE,"Form Responses 1"))</f>
        <v>45033</v>
      </c>
      <c r="E470" s="82">
        <f ca="1" t="shared" si="0"/>
        <v>1</v>
      </c>
      <c r="F470" s="65" t="str">
        <f ca="1">IF(ISBLANK(A470)," ",INDIRECT(ADDRESS(1,5+MOD(ROW()-2,COUNTA('Form Responses 1'!$1:$1)-4),,TRUE,"Form Responses 1")))</f>
        <v>Lantai 22 [ &amp; Timur]</v>
      </c>
      <c r="G470" s="65" t="str">
        <f ca="1">IF(ISBLANK(A470)," ",INDIRECT(ADDRESS(MATCH(A470,'Form Responses 1'!A:A,0),5+MOD(ROW()-2,COUNTA('Form Responses 1'!$1:$1)-4),,TRUE,"Form Responses 1")))</f>
        <v>BAIK</v>
      </c>
      <c r="H470" s="83" t="str">
        <f ca="1" t="shared" si="1"/>
        <v>Lantai 22</v>
      </c>
      <c r="I470" s="83" t="str">
        <f ca="1" t="shared" si="466"/>
        <v> &amp; Timur</v>
      </c>
      <c r="J470" s="83" t="str">
        <f ca="1" t="shared" si="2"/>
        <v>CLEANING SERVICE</v>
      </c>
      <c r="K470" s="83">
        <f ca="1" t="array" ref="K470">IFERROR(INDEX(MASTER!B:B,MATCH(G470,MASTER!A:A,0))/100," ")</f>
        <v>0.95</v>
      </c>
      <c r="L470" s="65">
        <f ca="1" t="shared" si="3"/>
        <v>16</v>
      </c>
      <c r="M470" s="65" t="str">
        <f ca="1" t="shared" si="4"/>
        <v>2023 - WEEK 16</v>
      </c>
      <c r="N470" s="65" t="str">
        <f ca="1" t="shared" si="5"/>
        <v>2023 - MONTH 04</v>
      </c>
      <c r="O470" s="83">
        <f ca="1" t="shared" ref="O470:P470" si="486">IFERROR(AVERAGEIF(M:M,M470,$K:$K)," ")</f>
        <v>0.950225225225222</v>
      </c>
      <c r="P470" s="83">
        <f ca="1" t="shared" si="486"/>
        <v>0.950150150150152</v>
      </c>
      <c r="Q470" s="65" t="str">
        <f ca="1">IF(ISBLANK(A470)," ",IF(O470&gt;MASTER!$B$3/100,"SB",IF(O470&gt;MASTER!$B$4/100,"B",IF(O470&gt;MASTER!$B$5/100,"C","K"))))</f>
        <v>SB</v>
      </c>
      <c r="R470" s="65" t="str">
        <f ca="1">IF(ISBLANK(B470)," ",IF(P470&gt;MASTER!$B$3/100,"SB",IF(P470&gt;MASTER!$B$4/100,"B",IF(P470&gt;MASTER!$B$5/100,"C","K"))))</f>
        <v>SB</v>
      </c>
    </row>
    <row r="471" customHeight="1" spans="1:18">
      <c r="A471" s="80">
        <f ca="1">INDIRECT(ADDRESS(2+QUOTIENT(ROW()-2,COUNTA('Form Responses 1'!$1:$1)-4),1,,TRUE,"Form Responses 1"))</f>
        <v>45033.7481278009</v>
      </c>
      <c r="B471" s="65" t="str">
        <f ca="1">INDIRECT(ADDRESS(2+QUOTIENT(ROW()-2,COUNTA('Form Responses 1'!$1:$1)-4),2,,TRUE,"Form Responses 1"))</f>
        <v>bobdaulay@gmail.comb</v>
      </c>
      <c r="C471" s="65" t="str">
        <f ca="1">INDIRECT(ADDRESS(2+QUOTIENT(ROW()-2,COUNTA('Form Responses 1'!$1:$1)-4),3,,TRUE,"Form Responses 1"))</f>
        <v>Bobby Wijaya Daulay </v>
      </c>
      <c r="D471" s="81">
        <f ca="1">INDIRECT(ADDRESS(2+QUOTIENT(ROW()-2,COUNTA('Form Responses 1'!$1:$1)-4),4,,TRUE,"Form Responses 1"))</f>
        <v>45033</v>
      </c>
      <c r="E471" s="82">
        <f ca="1" t="shared" si="0"/>
        <v>1</v>
      </c>
      <c r="F471" s="65" t="str">
        <f ca="1">IF(ISBLANK(A471)," ",INDIRECT(ADDRESS(1,5+MOD(ROW()-2,COUNTA('Form Responses 1'!$1:$1)-4),,TRUE,"Form Responses 1")))</f>
        <v>Lantai 22 [Mushola]</v>
      </c>
      <c r="G471" s="65" t="str">
        <f ca="1">IF(ISBLANK(A471)," ",INDIRECT(ADDRESS(MATCH(A471,'Form Responses 1'!A:A,0),5+MOD(ROW()-2,COUNTA('Form Responses 1'!$1:$1)-4),,TRUE,"Form Responses 1")))</f>
        <v>BAIK</v>
      </c>
      <c r="H471" s="83" t="str">
        <f ca="1" t="shared" si="1"/>
        <v>Lantai 22</v>
      </c>
      <c r="I471" s="83" t="str">
        <f ca="1" t="shared" si="466"/>
        <v>Mushola</v>
      </c>
      <c r="J471" s="83" t="str">
        <f ca="1" t="shared" si="2"/>
        <v>CLEANING SERVICE</v>
      </c>
      <c r="K471" s="83">
        <f ca="1" t="array" ref="K471">IFERROR(INDEX(MASTER!B:B,MATCH(G471,MASTER!A:A,0))/100," ")</f>
        <v>0.95</v>
      </c>
      <c r="L471" s="65">
        <f ca="1" t="shared" si="3"/>
        <v>16</v>
      </c>
      <c r="M471" s="65" t="str">
        <f ca="1" t="shared" si="4"/>
        <v>2023 - WEEK 16</v>
      </c>
      <c r="N471" s="65" t="str">
        <f ca="1" t="shared" si="5"/>
        <v>2023 - MONTH 04</v>
      </c>
      <c r="O471" s="83">
        <f ca="1" t="shared" ref="O471:P471" si="487">IFERROR(AVERAGEIF(M:M,M471,$K:$K)," ")</f>
        <v>0.950225225225222</v>
      </c>
      <c r="P471" s="83">
        <f ca="1" t="shared" si="487"/>
        <v>0.950150150150152</v>
      </c>
      <c r="Q471" s="65" t="str">
        <f ca="1">IF(ISBLANK(A471)," ",IF(O471&gt;MASTER!$B$3/100,"SB",IF(O471&gt;MASTER!$B$4/100,"B",IF(O471&gt;MASTER!$B$5/100,"C","K"))))</f>
        <v>SB</v>
      </c>
      <c r="R471" s="65" t="str">
        <f ca="1">IF(ISBLANK(B471)," ",IF(P471&gt;MASTER!$B$3/100,"SB",IF(P471&gt;MASTER!$B$4/100,"B",IF(P471&gt;MASTER!$B$5/100,"C","K"))))</f>
        <v>SB</v>
      </c>
    </row>
    <row r="472" customHeight="1" spans="1:18">
      <c r="A472" s="80">
        <f ca="1">INDIRECT(ADDRESS(2+QUOTIENT(ROW()-2,COUNTA('Form Responses 1'!$1:$1)-4),1,,TRUE,"Form Responses 1"))</f>
        <v>45033.7481278009</v>
      </c>
      <c r="B472" s="65" t="str">
        <f ca="1">INDIRECT(ADDRESS(2+QUOTIENT(ROW()-2,COUNTA('Form Responses 1'!$1:$1)-4),2,,TRUE,"Form Responses 1"))</f>
        <v>bobdaulay@gmail.comb</v>
      </c>
      <c r="C472" s="65" t="str">
        <f ca="1">INDIRECT(ADDRESS(2+QUOTIENT(ROW()-2,COUNTA('Form Responses 1'!$1:$1)-4),3,,TRUE,"Form Responses 1"))</f>
        <v>Bobby Wijaya Daulay </v>
      </c>
      <c r="D472" s="81">
        <f ca="1">INDIRECT(ADDRESS(2+QUOTIENT(ROW()-2,COUNTA('Form Responses 1'!$1:$1)-4),4,,TRUE,"Form Responses 1"))</f>
        <v>45033</v>
      </c>
      <c r="E472" s="82">
        <f ca="1" t="shared" si="0"/>
        <v>1</v>
      </c>
      <c r="F472" s="65" t="str">
        <f ca="1">IF(ISBLANK(A472)," ",INDIRECT(ADDRESS(1,5+MOD(ROW()-2,COUNTA('Form Responses 1'!$1:$1)-4),,TRUE,"Form Responses 1")))</f>
        <v>Lantai 22 [Pantry]</v>
      </c>
      <c r="G472" s="65" t="str">
        <f ca="1">IF(ISBLANK(A472)," ",INDIRECT(ADDRESS(MATCH(A472,'Form Responses 1'!A:A,0),5+MOD(ROW()-2,COUNTA('Form Responses 1'!$1:$1)-4),,TRUE,"Form Responses 1")))</f>
        <v>BAIK</v>
      </c>
      <c r="H472" s="83" t="str">
        <f ca="1" t="shared" si="1"/>
        <v>Lantai 22</v>
      </c>
      <c r="I472" s="83" t="str">
        <f ca="1" t="shared" si="466"/>
        <v>Pantry</v>
      </c>
      <c r="J472" s="83" t="str">
        <f ca="1" t="shared" si="2"/>
        <v>CLEANING SERVICE</v>
      </c>
      <c r="K472" s="83">
        <f ca="1" t="array" ref="K472">IFERROR(INDEX(MASTER!B:B,MATCH(G472,MASTER!A:A,0))/100," ")</f>
        <v>0.95</v>
      </c>
      <c r="L472" s="65">
        <f ca="1" t="shared" si="3"/>
        <v>16</v>
      </c>
      <c r="M472" s="65" t="str">
        <f ca="1" t="shared" si="4"/>
        <v>2023 - WEEK 16</v>
      </c>
      <c r="N472" s="65" t="str">
        <f ca="1" t="shared" si="5"/>
        <v>2023 - MONTH 04</v>
      </c>
      <c r="O472" s="83">
        <f ca="1" t="shared" ref="O472:P472" si="488">IFERROR(AVERAGEIF(M:M,M472,$K:$K)," ")</f>
        <v>0.950225225225222</v>
      </c>
      <c r="P472" s="83">
        <f ca="1" t="shared" si="488"/>
        <v>0.950150150150152</v>
      </c>
      <c r="Q472" s="65" t="str">
        <f ca="1">IF(ISBLANK(A472)," ",IF(O472&gt;MASTER!$B$3/100,"SB",IF(O472&gt;MASTER!$B$4/100,"B",IF(O472&gt;MASTER!$B$5/100,"C","K"))))</f>
        <v>SB</v>
      </c>
      <c r="R472" s="65" t="str">
        <f ca="1">IF(ISBLANK(B472)," ",IF(P472&gt;MASTER!$B$3/100,"SB",IF(P472&gt;MASTER!$B$4/100,"B",IF(P472&gt;MASTER!$B$5/100,"C","K"))))</f>
        <v>SB</v>
      </c>
    </row>
    <row r="473" customHeight="1" spans="1:18">
      <c r="A473" s="80">
        <f ca="1">INDIRECT(ADDRESS(2+QUOTIENT(ROW()-2,COUNTA('Form Responses 1'!$1:$1)-4),1,,TRUE,"Form Responses 1"))</f>
        <v>45033.7481278009</v>
      </c>
      <c r="B473" s="65" t="str">
        <f ca="1">INDIRECT(ADDRESS(2+QUOTIENT(ROW()-2,COUNTA('Form Responses 1'!$1:$1)-4),2,,TRUE,"Form Responses 1"))</f>
        <v>bobdaulay@gmail.comb</v>
      </c>
      <c r="C473" s="65" t="str">
        <f ca="1">INDIRECT(ADDRESS(2+QUOTIENT(ROW()-2,COUNTA('Form Responses 1'!$1:$1)-4),3,,TRUE,"Form Responses 1"))</f>
        <v>Bobby Wijaya Daulay </v>
      </c>
      <c r="D473" s="81">
        <f ca="1">INDIRECT(ADDRESS(2+QUOTIENT(ROW()-2,COUNTA('Form Responses 1'!$1:$1)-4),4,,TRUE,"Form Responses 1"))</f>
        <v>45033</v>
      </c>
      <c r="E473" s="82">
        <f ca="1" t="shared" si="0"/>
        <v>1</v>
      </c>
      <c r="F473" s="65" t="str">
        <f ca="1">IF(ISBLANK(A473)," ",INDIRECT(ADDRESS(1,5+MOD(ROW()-2,COUNTA('Form Responses 1'!$1:$1)-4),,TRUE,"Form Responses 1")))</f>
        <v>Lantai 22 [Ruang Rapat 1-2-3]</v>
      </c>
      <c r="G473" s="65" t="str">
        <f ca="1">IF(ISBLANK(A473)," ",INDIRECT(ADDRESS(MATCH(A473,'Form Responses 1'!A:A,0),5+MOD(ROW()-2,COUNTA('Form Responses 1'!$1:$1)-4),,TRUE,"Form Responses 1")))</f>
        <v>BAIK</v>
      </c>
      <c r="H473" s="83" t="str">
        <f ca="1" t="shared" si="1"/>
        <v>Lantai 22</v>
      </c>
      <c r="I473" s="83" t="str">
        <f ca="1" t="shared" si="466"/>
        <v>Ruang Rapat 1-2-3</v>
      </c>
      <c r="J473" s="83" t="str">
        <f ca="1" t="shared" si="2"/>
        <v>CLEANING SERVICE</v>
      </c>
      <c r="K473" s="83">
        <f ca="1" t="array" ref="K473">IFERROR(INDEX(MASTER!B:B,MATCH(G473,MASTER!A:A,0))/100," ")</f>
        <v>0.95</v>
      </c>
      <c r="L473" s="65">
        <f ca="1" t="shared" si="3"/>
        <v>16</v>
      </c>
      <c r="M473" s="65" t="str">
        <f ca="1" t="shared" si="4"/>
        <v>2023 - WEEK 16</v>
      </c>
      <c r="N473" s="65" t="str">
        <f ca="1" t="shared" si="5"/>
        <v>2023 - MONTH 04</v>
      </c>
      <c r="O473" s="83">
        <f ca="1" t="shared" ref="O473:P473" si="489">IFERROR(AVERAGEIF(M:M,M473,$K:$K)," ")</f>
        <v>0.950225225225222</v>
      </c>
      <c r="P473" s="83">
        <f ca="1" t="shared" si="489"/>
        <v>0.950150150150152</v>
      </c>
      <c r="Q473" s="65" t="str">
        <f ca="1">IF(ISBLANK(A473)," ",IF(O473&gt;MASTER!$B$3/100,"SB",IF(O473&gt;MASTER!$B$4/100,"B",IF(O473&gt;MASTER!$B$5/100,"C","K"))))</f>
        <v>SB</v>
      </c>
      <c r="R473" s="65" t="str">
        <f ca="1">IF(ISBLANK(B473)," ",IF(P473&gt;MASTER!$B$3/100,"SB",IF(P473&gt;MASTER!$B$4/100,"B",IF(P473&gt;MASTER!$B$5/100,"C","K"))))</f>
        <v>SB</v>
      </c>
    </row>
    <row r="474" customHeight="1" spans="1:18">
      <c r="A474" s="80">
        <f ca="1">INDIRECT(ADDRESS(2+QUOTIENT(ROW()-2,COUNTA('Form Responses 1'!$1:$1)-4),1,,TRUE,"Form Responses 1"))</f>
        <v>45033.7481278009</v>
      </c>
      <c r="B474" s="65" t="str">
        <f ca="1">INDIRECT(ADDRESS(2+QUOTIENT(ROW()-2,COUNTA('Form Responses 1'!$1:$1)-4),2,,TRUE,"Form Responses 1"))</f>
        <v>bobdaulay@gmail.comb</v>
      </c>
      <c r="C474" s="65" t="str">
        <f ca="1">INDIRECT(ADDRESS(2+QUOTIENT(ROW()-2,COUNTA('Form Responses 1'!$1:$1)-4),3,,TRUE,"Form Responses 1"))</f>
        <v>Bobby Wijaya Daulay </v>
      </c>
      <c r="D474" s="81">
        <f ca="1">INDIRECT(ADDRESS(2+QUOTIENT(ROW()-2,COUNTA('Form Responses 1'!$1:$1)-4),4,,TRUE,"Form Responses 1"))</f>
        <v>45033</v>
      </c>
      <c r="E474" s="82">
        <f ca="1" t="shared" si="0"/>
        <v>1</v>
      </c>
      <c r="F474" s="65" t="str">
        <f ca="1">IF(ISBLANK(A474)," ",INDIRECT(ADDRESS(1,5+MOD(ROW()-2,COUNTA('Form Responses 1'!$1:$1)-4),,TRUE,"Form Responses 1")))</f>
        <v>Lantai 22 [Ruang Kerja]</v>
      </c>
      <c r="G474" s="65" t="str">
        <f ca="1">IF(ISBLANK(A474)," ",INDIRECT(ADDRESS(MATCH(A474,'Form Responses 1'!A:A,0),5+MOD(ROW()-2,COUNTA('Form Responses 1'!$1:$1)-4),,TRUE,"Form Responses 1")))</f>
        <v>BAIK</v>
      </c>
      <c r="H474" s="83" t="str">
        <f ca="1" t="shared" si="1"/>
        <v>Lantai 22</v>
      </c>
      <c r="I474" s="83" t="str">
        <f ca="1" t="shared" si="466"/>
        <v>Ruang Kerja</v>
      </c>
      <c r="J474" s="83" t="str">
        <f ca="1" t="shared" si="2"/>
        <v>CLEANING SERVICE</v>
      </c>
      <c r="K474" s="83">
        <f ca="1" t="array" ref="K474">IFERROR(INDEX(MASTER!B:B,MATCH(G474,MASTER!A:A,0))/100," ")</f>
        <v>0.95</v>
      </c>
      <c r="L474" s="65">
        <f ca="1" t="shared" si="3"/>
        <v>16</v>
      </c>
      <c r="M474" s="65" t="str">
        <f ca="1" t="shared" si="4"/>
        <v>2023 - WEEK 16</v>
      </c>
      <c r="N474" s="65" t="str">
        <f ca="1" t="shared" si="5"/>
        <v>2023 - MONTH 04</v>
      </c>
      <c r="O474" s="83">
        <f ca="1" t="shared" ref="O474:P474" si="490">IFERROR(AVERAGEIF(M:M,M474,$K:$K)," ")</f>
        <v>0.950225225225222</v>
      </c>
      <c r="P474" s="83">
        <f ca="1" t="shared" si="490"/>
        <v>0.950150150150152</v>
      </c>
      <c r="Q474" s="65" t="str">
        <f ca="1">IF(ISBLANK(A474)," ",IF(O474&gt;MASTER!$B$3/100,"SB",IF(O474&gt;MASTER!$B$4/100,"B",IF(O474&gt;MASTER!$B$5/100,"C","K"))))</f>
        <v>SB</v>
      </c>
      <c r="R474" s="65" t="str">
        <f ca="1">IF(ISBLANK(B474)," ",IF(P474&gt;MASTER!$B$3/100,"SB",IF(P474&gt;MASTER!$B$4/100,"B",IF(P474&gt;MASTER!$B$5/100,"C","K"))))</f>
        <v>SB</v>
      </c>
    </row>
    <row r="475" customHeight="1" spans="1:18">
      <c r="A475" s="80">
        <f ca="1">INDIRECT(ADDRESS(2+QUOTIENT(ROW()-2,COUNTA('Form Responses 1'!$1:$1)-4),1,,TRUE,"Form Responses 1"))</f>
        <v>45033.7481278009</v>
      </c>
      <c r="B475" s="65" t="str">
        <f ca="1">INDIRECT(ADDRESS(2+QUOTIENT(ROW()-2,COUNTA('Form Responses 1'!$1:$1)-4),2,,TRUE,"Form Responses 1"))</f>
        <v>bobdaulay@gmail.comb</v>
      </c>
      <c r="C475" s="65" t="str">
        <f ca="1">INDIRECT(ADDRESS(2+QUOTIENT(ROW()-2,COUNTA('Form Responses 1'!$1:$1)-4),3,,TRUE,"Form Responses 1"))</f>
        <v>Bobby Wijaya Daulay </v>
      </c>
      <c r="D475" s="81">
        <f ca="1">INDIRECT(ADDRESS(2+QUOTIENT(ROW()-2,COUNTA('Form Responses 1'!$1:$1)-4),4,,TRUE,"Form Responses 1"))</f>
        <v>45033</v>
      </c>
      <c r="E475" s="82">
        <f ca="1" t="shared" si="0"/>
        <v>1</v>
      </c>
      <c r="F475" s="65" t="str">
        <f ca="1">IF(ISBLANK(A475)," ",INDIRECT(ADDRESS(1,5+MOD(ROW()-2,COUNTA('Form Responses 1'!$1:$1)-4),,TRUE,"Form Responses 1")))</f>
        <v>Lantai 22 [Koridor]</v>
      </c>
      <c r="G475" s="65" t="str">
        <f ca="1">IF(ISBLANK(A475)," ",INDIRECT(ADDRESS(MATCH(A475,'Form Responses 1'!A:A,0),5+MOD(ROW()-2,COUNTA('Form Responses 1'!$1:$1)-4),,TRUE,"Form Responses 1")))</f>
        <v>BAIK</v>
      </c>
      <c r="H475" s="83" t="str">
        <f ca="1" t="shared" si="1"/>
        <v>Lantai 22</v>
      </c>
      <c r="I475" s="83" t="str">
        <f ca="1" t="shared" si="466"/>
        <v>Koridor</v>
      </c>
      <c r="J475" s="83" t="str">
        <f ca="1" t="shared" si="2"/>
        <v>CLEANING SERVICE</v>
      </c>
      <c r="K475" s="83">
        <f ca="1" t="array" ref="K475">IFERROR(INDEX(MASTER!B:B,MATCH(G475,MASTER!A:A,0))/100," ")</f>
        <v>0.95</v>
      </c>
      <c r="L475" s="65">
        <f ca="1" t="shared" si="3"/>
        <v>16</v>
      </c>
      <c r="M475" s="65" t="str">
        <f ca="1" t="shared" si="4"/>
        <v>2023 - WEEK 16</v>
      </c>
      <c r="N475" s="65" t="str">
        <f ca="1" t="shared" si="5"/>
        <v>2023 - MONTH 04</v>
      </c>
      <c r="O475" s="83">
        <f ca="1" t="shared" ref="O475:P475" si="491">IFERROR(AVERAGEIF(M:M,M475,$K:$K)," ")</f>
        <v>0.950225225225222</v>
      </c>
      <c r="P475" s="83">
        <f ca="1" t="shared" si="491"/>
        <v>0.950150150150152</v>
      </c>
      <c r="Q475" s="65" t="str">
        <f ca="1">IF(ISBLANK(A475)," ",IF(O475&gt;MASTER!$B$3/100,"SB",IF(O475&gt;MASTER!$B$4/100,"B",IF(O475&gt;MASTER!$B$5/100,"C","K"))))</f>
        <v>SB</v>
      </c>
      <c r="R475" s="65" t="str">
        <f ca="1">IF(ISBLANK(B475)," ",IF(P475&gt;MASTER!$B$3/100,"SB",IF(P475&gt;MASTER!$B$4/100,"B",IF(P475&gt;MASTER!$B$5/100,"C","K"))))</f>
        <v>SB</v>
      </c>
    </row>
    <row r="476" customHeight="1" spans="1:18">
      <c r="A476" s="80">
        <f ca="1">INDIRECT(ADDRESS(2+QUOTIENT(ROW()-2,COUNTA('Form Responses 1'!$1:$1)-4),1,,TRUE,"Form Responses 1"))</f>
        <v>45033.7481278009</v>
      </c>
      <c r="B476" s="65" t="str">
        <f ca="1">INDIRECT(ADDRESS(2+QUOTIENT(ROW()-2,COUNTA('Form Responses 1'!$1:$1)-4),2,,TRUE,"Form Responses 1"))</f>
        <v>bobdaulay@gmail.comb</v>
      </c>
      <c r="C476" s="65" t="str">
        <f ca="1">INDIRECT(ADDRESS(2+QUOTIENT(ROW()-2,COUNTA('Form Responses 1'!$1:$1)-4),3,,TRUE,"Form Responses 1"))</f>
        <v>Bobby Wijaya Daulay </v>
      </c>
      <c r="D476" s="81">
        <f ca="1">INDIRECT(ADDRESS(2+QUOTIENT(ROW()-2,COUNTA('Form Responses 1'!$1:$1)-4),4,,TRUE,"Form Responses 1"))</f>
        <v>45033</v>
      </c>
      <c r="E476" s="82">
        <f ca="1" t="shared" si="0"/>
        <v>1</v>
      </c>
      <c r="F476" s="65" t="str">
        <f ca="1">IF(ISBLANK(A476)," ",INDIRECT(ADDRESS(1,5+MOD(ROW()-2,COUNTA('Form Responses 1'!$1:$1)-4),,TRUE,"Form Responses 1")))</f>
        <v>Lantai 22 [Toilet Pria / Wanita]</v>
      </c>
      <c r="G476" s="65" t="str">
        <f ca="1">IF(ISBLANK(A476)," ",INDIRECT(ADDRESS(MATCH(A476,'Form Responses 1'!A:A,0),5+MOD(ROW()-2,COUNTA('Form Responses 1'!$1:$1)-4),,TRUE,"Form Responses 1")))</f>
        <v>BAIK</v>
      </c>
      <c r="H476" s="83" t="str">
        <f ca="1" t="shared" si="1"/>
        <v>Lantai 22</v>
      </c>
      <c r="I476" s="83" t="str">
        <f ca="1" t="shared" si="466"/>
        <v>Toilet Pria / Wanita</v>
      </c>
      <c r="J476" s="83" t="str">
        <f ca="1" t="shared" si="2"/>
        <v>CLEANING SERVICE</v>
      </c>
      <c r="K476" s="83">
        <f ca="1" t="array" ref="K476">IFERROR(INDEX(MASTER!B:B,MATCH(G476,MASTER!A:A,0))/100," ")</f>
        <v>0.95</v>
      </c>
      <c r="L476" s="65">
        <f ca="1" t="shared" si="3"/>
        <v>16</v>
      </c>
      <c r="M476" s="65" t="str">
        <f ca="1" t="shared" si="4"/>
        <v>2023 - WEEK 16</v>
      </c>
      <c r="N476" s="65" t="str">
        <f ca="1" t="shared" si="5"/>
        <v>2023 - MONTH 04</v>
      </c>
      <c r="O476" s="83">
        <f ca="1" t="shared" ref="O476:P476" si="492">IFERROR(AVERAGEIF(M:M,M476,$K:$K)," ")</f>
        <v>0.950225225225222</v>
      </c>
      <c r="P476" s="83">
        <f ca="1" t="shared" si="492"/>
        <v>0.950150150150152</v>
      </c>
      <c r="Q476" s="65" t="str">
        <f ca="1">IF(ISBLANK(A476)," ",IF(O476&gt;MASTER!$B$3/100,"SB",IF(O476&gt;MASTER!$B$4/100,"B",IF(O476&gt;MASTER!$B$5/100,"C","K"))))</f>
        <v>SB</v>
      </c>
      <c r="R476" s="65" t="str">
        <f ca="1">IF(ISBLANK(B476)," ",IF(P476&gt;MASTER!$B$3/100,"SB",IF(P476&gt;MASTER!$B$4/100,"B",IF(P476&gt;MASTER!$B$5/100,"C","K"))))</f>
        <v>SB</v>
      </c>
    </row>
    <row r="477" customHeight="1" spans="1:18">
      <c r="A477" s="80">
        <f ca="1">INDIRECT(ADDRESS(2+QUOTIENT(ROW()-2,COUNTA('Form Responses 1'!$1:$1)-4),1,,TRUE,"Form Responses 1"))</f>
        <v>45033.7481278009</v>
      </c>
      <c r="B477" s="65" t="str">
        <f ca="1">INDIRECT(ADDRESS(2+QUOTIENT(ROW()-2,COUNTA('Form Responses 1'!$1:$1)-4),2,,TRUE,"Form Responses 1"))</f>
        <v>bobdaulay@gmail.comb</v>
      </c>
      <c r="C477" s="65" t="str">
        <f ca="1">INDIRECT(ADDRESS(2+QUOTIENT(ROW()-2,COUNTA('Form Responses 1'!$1:$1)-4),3,,TRUE,"Form Responses 1"))</f>
        <v>Bobby Wijaya Daulay </v>
      </c>
      <c r="D477" s="81">
        <f ca="1">INDIRECT(ADDRESS(2+QUOTIENT(ROW()-2,COUNTA('Form Responses 1'!$1:$1)-4),4,,TRUE,"Form Responses 1"))</f>
        <v>45033</v>
      </c>
      <c r="E477" s="82">
        <f ca="1" t="shared" si="0"/>
        <v>1</v>
      </c>
      <c r="F477" s="65" t="str">
        <f ca="1">IF(ISBLANK(A477)," ",INDIRECT(ADDRESS(1,5+MOD(ROW()-2,COUNTA('Form Responses 1'!$1:$1)-4),,TRUE,"Form Responses 1")))</f>
        <v>Lantai 21 [Tangga Exit Barat]</v>
      </c>
      <c r="G477" s="65" t="str">
        <f ca="1">IF(ISBLANK(A477)," ",INDIRECT(ADDRESS(MATCH(A477,'Form Responses 1'!A:A,0),5+MOD(ROW()-2,COUNTA('Form Responses 1'!$1:$1)-4),,TRUE,"Form Responses 1")))</f>
        <v>BAIK</v>
      </c>
      <c r="H477" s="83" t="str">
        <f ca="1" t="shared" si="1"/>
        <v>Lantai 21</v>
      </c>
      <c r="I477" s="83" t="str">
        <f ca="1" t="shared" si="466"/>
        <v>Tangga Exit Barat</v>
      </c>
      <c r="J477" s="83" t="str">
        <f ca="1" t="shared" si="2"/>
        <v>CLEANING SERVICE</v>
      </c>
      <c r="K477" s="83">
        <f ca="1" t="array" ref="K477">IFERROR(INDEX(MASTER!B:B,MATCH(G477,MASTER!A:A,0))/100," ")</f>
        <v>0.95</v>
      </c>
      <c r="L477" s="65">
        <f ca="1" t="shared" si="3"/>
        <v>16</v>
      </c>
      <c r="M477" s="65" t="str">
        <f ca="1" t="shared" si="4"/>
        <v>2023 - WEEK 16</v>
      </c>
      <c r="N477" s="65" t="str">
        <f ca="1" t="shared" si="5"/>
        <v>2023 - MONTH 04</v>
      </c>
      <c r="O477" s="83">
        <f ca="1" t="shared" ref="O477:P477" si="493">IFERROR(AVERAGEIF(M:M,M477,$K:$K)," ")</f>
        <v>0.950225225225222</v>
      </c>
      <c r="P477" s="83">
        <f ca="1" t="shared" si="493"/>
        <v>0.950150150150152</v>
      </c>
      <c r="Q477" s="65" t="str">
        <f ca="1">IF(ISBLANK(A477)," ",IF(O477&gt;MASTER!$B$3/100,"SB",IF(O477&gt;MASTER!$B$4/100,"B",IF(O477&gt;MASTER!$B$5/100,"C","K"))))</f>
        <v>SB</v>
      </c>
      <c r="R477" s="65" t="str">
        <f ca="1">IF(ISBLANK(B477)," ",IF(P477&gt;MASTER!$B$3/100,"SB",IF(P477&gt;MASTER!$B$4/100,"B",IF(P477&gt;MASTER!$B$5/100,"C","K"))))</f>
        <v>SB</v>
      </c>
    </row>
    <row r="478" customHeight="1" spans="1:18">
      <c r="A478" s="80">
        <f ca="1">INDIRECT(ADDRESS(2+QUOTIENT(ROW()-2,COUNTA('Form Responses 1'!$1:$1)-4),1,,TRUE,"Form Responses 1"))</f>
        <v>45033.7481278009</v>
      </c>
      <c r="B478" s="65" t="str">
        <f ca="1">INDIRECT(ADDRESS(2+QUOTIENT(ROW()-2,COUNTA('Form Responses 1'!$1:$1)-4),2,,TRUE,"Form Responses 1"))</f>
        <v>bobdaulay@gmail.comb</v>
      </c>
      <c r="C478" s="65" t="str">
        <f ca="1">INDIRECT(ADDRESS(2+QUOTIENT(ROW()-2,COUNTA('Form Responses 1'!$1:$1)-4),3,,TRUE,"Form Responses 1"))</f>
        <v>Bobby Wijaya Daulay </v>
      </c>
      <c r="D478" s="81">
        <f ca="1">INDIRECT(ADDRESS(2+QUOTIENT(ROW()-2,COUNTA('Form Responses 1'!$1:$1)-4),4,,TRUE,"Form Responses 1"))</f>
        <v>45033</v>
      </c>
      <c r="E478" s="82">
        <f ca="1" t="shared" si="0"/>
        <v>1</v>
      </c>
      <c r="F478" s="65" t="str">
        <f ca="1">IF(ISBLANK(A478)," ",INDIRECT(ADDRESS(1,5+MOD(ROW()-2,COUNTA('Form Responses 1'!$1:$1)-4),,TRUE,"Form Responses 1")))</f>
        <v>Lantai 21 [ &amp; Timur]</v>
      </c>
      <c r="G478" s="65" t="str">
        <f ca="1">IF(ISBLANK(A478)," ",INDIRECT(ADDRESS(MATCH(A478,'Form Responses 1'!A:A,0),5+MOD(ROW()-2,COUNTA('Form Responses 1'!$1:$1)-4),,TRUE,"Form Responses 1")))</f>
        <v>BAIK</v>
      </c>
      <c r="H478" s="83" t="str">
        <f ca="1" t="shared" si="1"/>
        <v>Lantai 21</v>
      </c>
      <c r="I478" s="83" t="str">
        <f ca="1" t="shared" si="466"/>
        <v> &amp; Timur</v>
      </c>
      <c r="J478" s="83" t="str">
        <f ca="1" t="shared" si="2"/>
        <v>CLEANING SERVICE</v>
      </c>
      <c r="K478" s="83">
        <f ca="1" t="array" ref="K478">IFERROR(INDEX(MASTER!B:B,MATCH(G478,MASTER!A:A,0))/100," ")</f>
        <v>0.95</v>
      </c>
      <c r="L478" s="65">
        <f ca="1" t="shared" si="3"/>
        <v>16</v>
      </c>
      <c r="M478" s="65" t="str">
        <f ca="1" t="shared" si="4"/>
        <v>2023 - WEEK 16</v>
      </c>
      <c r="N478" s="65" t="str">
        <f ca="1" t="shared" si="5"/>
        <v>2023 - MONTH 04</v>
      </c>
      <c r="O478" s="83">
        <f ca="1" t="shared" ref="O478:P478" si="494">IFERROR(AVERAGEIF(M:M,M478,$K:$K)," ")</f>
        <v>0.950225225225222</v>
      </c>
      <c r="P478" s="83">
        <f ca="1" t="shared" si="494"/>
        <v>0.950150150150152</v>
      </c>
      <c r="Q478" s="65" t="str">
        <f ca="1">IF(ISBLANK(A478)," ",IF(O478&gt;MASTER!$B$3/100,"SB",IF(O478&gt;MASTER!$B$4/100,"B",IF(O478&gt;MASTER!$B$5/100,"C","K"))))</f>
        <v>SB</v>
      </c>
      <c r="R478" s="65" t="str">
        <f ca="1">IF(ISBLANK(B478)," ",IF(P478&gt;MASTER!$B$3/100,"SB",IF(P478&gt;MASTER!$B$4/100,"B",IF(P478&gt;MASTER!$B$5/100,"C","K"))))</f>
        <v>SB</v>
      </c>
    </row>
    <row r="479" customHeight="1" spans="1:18">
      <c r="A479" s="80">
        <f ca="1">INDIRECT(ADDRESS(2+QUOTIENT(ROW()-2,COUNTA('Form Responses 1'!$1:$1)-4),1,,TRUE,"Form Responses 1"))</f>
        <v>45033.7481278009</v>
      </c>
      <c r="B479" s="65" t="str">
        <f ca="1">INDIRECT(ADDRESS(2+QUOTIENT(ROW()-2,COUNTA('Form Responses 1'!$1:$1)-4),2,,TRUE,"Form Responses 1"))</f>
        <v>bobdaulay@gmail.comb</v>
      </c>
      <c r="C479" s="65" t="str">
        <f ca="1">INDIRECT(ADDRESS(2+QUOTIENT(ROW()-2,COUNTA('Form Responses 1'!$1:$1)-4),3,,TRUE,"Form Responses 1"))</f>
        <v>Bobby Wijaya Daulay </v>
      </c>
      <c r="D479" s="81">
        <f ca="1">INDIRECT(ADDRESS(2+QUOTIENT(ROW()-2,COUNTA('Form Responses 1'!$1:$1)-4),4,,TRUE,"Form Responses 1"))</f>
        <v>45033</v>
      </c>
      <c r="E479" s="82">
        <f ca="1" t="shared" si="0"/>
        <v>1</v>
      </c>
      <c r="F479" s="65" t="str">
        <f ca="1">IF(ISBLANK(A479)," ",INDIRECT(ADDRESS(1,5+MOD(ROW()-2,COUNTA('Form Responses 1'!$1:$1)-4),,TRUE,"Form Responses 1")))</f>
        <v>Lantai 21 [Mushola]</v>
      </c>
      <c r="G479" s="65" t="str">
        <f ca="1">IF(ISBLANK(A479)," ",INDIRECT(ADDRESS(MATCH(A479,'Form Responses 1'!A:A,0),5+MOD(ROW()-2,COUNTA('Form Responses 1'!$1:$1)-4),,TRUE,"Form Responses 1")))</f>
        <v>BAIK</v>
      </c>
      <c r="H479" s="83" t="str">
        <f ca="1" t="shared" si="1"/>
        <v>Lantai 21</v>
      </c>
      <c r="I479" s="83" t="str">
        <f ca="1" t="shared" si="466"/>
        <v>Mushola</v>
      </c>
      <c r="J479" s="83" t="str">
        <f ca="1" t="shared" si="2"/>
        <v>CLEANING SERVICE</v>
      </c>
      <c r="K479" s="83">
        <f ca="1" t="array" ref="K479">IFERROR(INDEX(MASTER!B:B,MATCH(G479,MASTER!A:A,0))/100," ")</f>
        <v>0.95</v>
      </c>
      <c r="L479" s="65">
        <f ca="1" t="shared" si="3"/>
        <v>16</v>
      </c>
      <c r="M479" s="65" t="str">
        <f ca="1" t="shared" si="4"/>
        <v>2023 - WEEK 16</v>
      </c>
      <c r="N479" s="65" t="str">
        <f ca="1" t="shared" si="5"/>
        <v>2023 - MONTH 04</v>
      </c>
      <c r="O479" s="83">
        <f ca="1" t="shared" ref="O479:P479" si="495">IFERROR(AVERAGEIF(M:M,M479,$K:$K)," ")</f>
        <v>0.950225225225222</v>
      </c>
      <c r="P479" s="83">
        <f ca="1" t="shared" si="495"/>
        <v>0.950150150150152</v>
      </c>
      <c r="Q479" s="65" t="str">
        <f ca="1">IF(ISBLANK(A479)," ",IF(O479&gt;MASTER!$B$3/100,"SB",IF(O479&gt;MASTER!$B$4/100,"B",IF(O479&gt;MASTER!$B$5/100,"C","K"))))</f>
        <v>SB</v>
      </c>
      <c r="R479" s="65" t="str">
        <f ca="1">IF(ISBLANK(B479)," ",IF(P479&gt;MASTER!$B$3/100,"SB",IF(P479&gt;MASTER!$B$4/100,"B",IF(P479&gt;MASTER!$B$5/100,"C","K"))))</f>
        <v>SB</v>
      </c>
    </row>
    <row r="480" customHeight="1" spans="1:18">
      <c r="A480" s="80">
        <f ca="1">INDIRECT(ADDRESS(2+QUOTIENT(ROW()-2,COUNTA('Form Responses 1'!$1:$1)-4),1,,TRUE,"Form Responses 1"))</f>
        <v>45033.7481278009</v>
      </c>
      <c r="B480" s="65" t="str">
        <f ca="1">INDIRECT(ADDRESS(2+QUOTIENT(ROW()-2,COUNTA('Form Responses 1'!$1:$1)-4),2,,TRUE,"Form Responses 1"))</f>
        <v>bobdaulay@gmail.comb</v>
      </c>
      <c r="C480" s="65" t="str">
        <f ca="1">INDIRECT(ADDRESS(2+QUOTIENT(ROW()-2,COUNTA('Form Responses 1'!$1:$1)-4),3,,TRUE,"Form Responses 1"))</f>
        <v>Bobby Wijaya Daulay </v>
      </c>
      <c r="D480" s="81">
        <f ca="1">INDIRECT(ADDRESS(2+QUOTIENT(ROW()-2,COUNTA('Form Responses 1'!$1:$1)-4),4,,TRUE,"Form Responses 1"))</f>
        <v>45033</v>
      </c>
      <c r="E480" s="82">
        <f ca="1" t="shared" si="0"/>
        <v>1</v>
      </c>
      <c r="F480" s="65" t="str">
        <f ca="1">IF(ISBLANK(A480)," ",INDIRECT(ADDRESS(1,5+MOD(ROW()-2,COUNTA('Form Responses 1'!$1:$1)-4),,TRUE,"Form Responses 1")))</f>
        <v>Lantai 21 [Pantry]</v>
      </c>
      <c r="G480" s="65" t="str">
        <f ca="1">IF(ISBLANK(A480)," ",INDIRECT(ADDRESS(MATCH(A480,'Form Responses 1'!A:A,0),5+MOD(ROW()-2,COUNTA('Form Responses 1'!$1:$1)-4),,TRUE,"Form Responses 1")))</f>
        <v>BAIK</v>
      </c>
      <c r="H480" s="83" t="str">
        <f ca="1" t="shared" si="1"/>
        <v>Lantai 21</v>
      </c>
      <c r="I480" s="83" t="str">
        <f ca="1" t="shared" si="466"/>
        <v>Pantry</v>
      </c>
      <c r="J480" s="83" t="str">
        <f ca="1" t="shared" si="2"/>
        <v>CLEANING SERVICE</v>
      </c>
      <c r="K480" s="83">
        <f ca="1" t="array" ref="K480">IFERROR(INDEX(MASTER!B:B,MATCH(G480,MASTER!A:A,0))/100," ")</f>
        <v>0.95</v>
      </c>
      <c r="L480" s="65">
        <f ca="1" t="shared" si="3"/>
        <v>16</v>
      </c>
      <c r="M480" s="65" t="str">
        <f ca="1" t="shared" si="4"/>
        <v>2023 - WEEK 16</v>
      </c>
      <c r="N480" s="65" t="str">
        <f ca="1" t="shared" si="5"/>
        <v>2023 - MONTH 04</v>
      </c>
      <c r="O480" s="83">
        <f ca="1" t="shared" ref="O480:P480" si="496">IFERROR(AVERAGEIF(M:M,M480,$K:$K)," ")</f>
        <v>0.950225225225222</v>
      </c>
      <c r="P480" s="83">
        <f ca="1" t="shared" si="496"/>
        <v>0.950150150150152</v>
      </c>
      <c r="Q480" s="65" t="str">
        <f ca="1">IF(ISBLANK(A480)," ",IF(O480&gt;MASTER!$B$3/100,"SB",IF(O480&gt;MASTER!$B$4/100,"B",IF(O480&gt;MASTER!$B$5/100,"C","K"))))</f>
        <v>SB</v>
      </c>
      <c r="R480" s="65" t="str">
        <f ca="1">IF(ISBLANK(B480)," ",IF(P480&gt;MASTER!$B$3/100,"SB",IF(P480&gt;MASTER!$B$4/100,"B",IF(P480&gt;MASTER!$B$5/100,"C","K"))))</f>
        <v>SB</v>
      </c>
    </row>
    <row r="481" customHeight="1" spans="1:18">
      <c r="A481" s="80">
        <f ca="1">INDIRECT(ADDRESS(2+QUOTIENT(ROW()-2,COUNTA('Form Responses 1'!$1:$1)-4),1,,TRUE,"Form Responses 1"))</f>
        <v>45033.7481278009</v>
      </c>
      <c r="B481" s="65" t="str">
        <f ca="1">INDIRECT(ADDRESS(2+QUOTIENT(ROW()-2,COUNTA('Form Responses 1'!$1:$1)-4),2,,TRUE,"Form Responses 1"))</f>
        <v>bobdaulay@gmail.comb</v>
      </c>
      <c r="C481" s="65" t="str">
        <f ca="1">INDIRECT(ADDRESS(2+QUOTIENT(ROW()-2,COUNTA('Form Responses 1'!$1:$1)-4),3,,TRUE,"Form Responses 1"))</f>
        <v>Bobby Wijaya Daulay </v>
      </c>
      <c r="D481" s="81">
        <f ca="1">INDIRECT(ADDRESS(2+QUOTIENT(ROW()-2,COUNTA('Form Responses 1'!$1:$1)-4),4,,TRUE,"Form Responses 1"))</f>
        <v>45033</v>
      </c>
      <c r="E481" s="82">
        <f ca="1" t="shared" si="0"/>
        <v>1</v>
      </c>
      <c r="F481" s="65" t="str">
        <f ca="1">IF(ISBLANK(A481)," ",INDIRECT(ADDRESS(1,5+MOD(ROW()-2,COUNTA('Form Responses 1'!$1:$1)-4),,TRUE,"Form Responses 1")))</f>
        <v>Lantai 21 [Ruang Rapat 1-2-3]</v>
      </c>
      <c r="G481" s="65" t="str">
        <f ca="1">IF(ISBLANK(A481)," ",INDIRECT(ADDRESS(MATCH(A481,'Form Responses 1'!A:A,0),5+MOD(ROW()-2,COUNTA('Form Responses 1'!$1:$1)-4),,TRUE,"Form Responses 1")))</f>
        <v>BAIK</v>
      </c>
      <c r="H481" s="83" t="str">
        <f ca="1" t="shared" si="1"/>
        <v>Lantai 21</v>
      </c>
      <c r="I481" s="83" t="str">
        <f ca="1" t="shared" si="466"/>
        <v>Ruang Rapat 1-2-3</v>
      </c>
      <c r="J481" s="83" t="str">
        <f ca="1" t="shared" si="2"/>
        <v>CLEANING SERVICE</v>
      </c>
      <c r="K481" s="83">
        <f ca="1" t="array" ref="K481">IFERROR(INDEX(MASTER!B:B,MATCH(G481,MASTER!A:A,0))/100," ")</f>
        <v>0.95</v>
      </c>
      <c r="L481" s="65">
        <f ca="1" t="shared" si="3"/>
        <v>16</v>
      </c>
      <c r="M481" s="65" t="str">
        <f ca="1" t="shared" si="4"/>
        <v>2023 - WEEK 16</v>
      </c>
      <c r="N481" s="65" t="str">
        <f ca="1" t="shared" si="5"/>
        <v>2023 - MONTH 04</v>
      </c>
      <c r="O481" s="83">
        <f ca="1" t="shared" ref="O481:P481" si="497">IFERROR(AVERAGEIF(M:M,M481,$K:$K)," ")</f>
        <v>0.950225225225222</v>
      </c>
      <c r="P481" s="83">
        <f ca="1" t="shared" si="497"/>
        <v>0.950150150150152</v>
      </c>
      <c r="Q481" s="65" t="str">
        <f ca="1">IF(ISBLANK(A481)," ",IF(O481&gt;MASTER!$B$3/100,"SB",IF(O481&gt;MASTER!$B$4/100,"B",IF(O481&gt;MASTER!$B$5/100,"C","K"))))</f>
        <v>SB</v>
      </c>
      <c r="R481" s="65" t="str">
        <f ca="1">IF(ISBLANK(B481)," ",IF(P481&gt;MASTER!$B$3/100,"SB",IF(P481&gt;MASTER!$B$4/100,"B",IF(P481&gt;MASTER!$B$5/100,"C","K"))))</f>
        <v>SB</v>
      </c>
    </row>
    <row r="482" customHeight="1" spans="1:18">
      <c r="A482" s="80">
        <f ca="1">INDIRECT(ADDRESS(2+QUOTIENT(ROW()-2,COUNTA('Form Responses 1'!$1:$1)-4),1,,TRUE,"Form Responses 1"))</f>
        <v>45033.7481278009</v>
      </c>
      <c r="B482" s="65" t="str">
        <f ca="1">INDIRECT(ADDRESS(2+QUOTIENT(ROW()-2,COUNTA('Form Responses 1'!$1:$1)-4),2,,TRUE,"Form Responses 1"))</f>
        <v>bobdaulay@gmail.comb</v>
      </c>
      <c r="C482" s="65" t="str">
        <f ca="1">INDIRECT(ADDRESS(2+QUOTIENT(ROW()-2,COUNTA('Form Responses 1'!$1:$1)-4),3,,TRUE,"Form Responses 1"))</f>
        <v>Bobby Wijaya Daulay </v>
      </c>
      <c r="D482" s="81">
        <f ca="1">INDIRECT(ADDRESS(2+QUOTIENT(ROW()-2,COUNTA('Form Responses 1'!$1:$1)-4),4,,TRUE,"Form Responses 1"))</f>
        <v>45033</v>
      </c>
      <c r="E482" s="82">
        <f ca="1" t="shared" si="0"/>
        <v>1</v>
      </c>
      <c r="F482" s="65" t="str">
        <f ca="1">IF(ISBLANK(A482)," ",INDIRECT(ADDRESS(1,5+MOD(ROW()-2,COUNTA('Form Responses 1'!$1:$1)-4),,TRUE,"Form Responses 1")))</f>
        <v>Lantai 21 [Ruang Kerja]</v>
      </c>
      <c r="G482" s="65" t="str">
        <f ca="1">IF(ISBLANK(A482)," ",INDIRECT(ADDRESS(MATCH(A482,'Form Responses 1'!A:A,0),5+MOD(ROW()-2,COUNTA('Form Responses 1'!$1:$1)-4),,TRUE,"Form Responses 1")))</f>
        <v>BAIK</v>
      </c>
      <c r="H482" s="83" t="str">
        <f ca="1" t="shared" si="1"/>
        <v>Lantai 21</v>
      </c>
      <c r="I482" s="83" t="str">
        <f ca="1" t="shared" si="466"/>
        <v>Ruang Kerja</v>
      </c>
      <c r="J482" s="83" t="str">
        <f ca="1" t="shared" si="2"/>
        <v>CLEANING SERVICE</v>
      </c>
      <c r="K482" s="83">
        <f ca="1" t="array" ref="K482">IFERROR(INDEX(MASTER!B:B,MATCH(G482,MASTER!A:A,0))/100," ")</f>
        <v>0.95</v>
      </c>
      <c r="L482" s="65">
        <f ca="1" t="shared" si="3"/>
        <v>16</v>
      </c>
      <c r="M482" s="65" t="str">
        <f ca="1" t="shared" si="4"/>
        <v>2023 - WEEK 16</v>
      </c>
      <c r="N482" s="65" t="str">
        <f ca="1" t="shared" si="5"/>
        <v>2023 - MONTH 04</v>
      </c>
      <c r="O482" s="83">
        <f ca="1" t="shared" ref="O482:P482" si="498">IFERROR(AVERAGEIF(M:M,M482,$K:$K)," ")</f>
        <v>0.950225225225222</v>
      </c>
      <c r="P482" s="83">
        <f ca="1" t="shared" si="498"/>
        <v>0.950150150150152</v>
      </c>
      <c r="Q482" s="65" t="str">
        <f ca="1">IF(ISBLANK(A482)," ",IF(O482&gt;MASTER!$B$3/100,"SB",IF(O482&gt;MASTER!$B$4/100,"B",IF(O482&gt;MASTER!$B$5/100,"C","K"))))</f>
        <v>SB</v>
      </c>
      <c r="R482" s="65" t="str">
        <f ca="1">IF(ISBLANK(B482)," ",IF(P482&gt;MASTER!$B$3/100,"SB",IF(P482&gt;MASTER!$B$4/100,"B",IF(P482&gt;MASTER!$B$5/100,"C","K"))))</f>
        <v>SB</v>
      </c>
    </row>
    <row r="483" customHeight="1" spans="1:18">
      <c r="A483" s="80">
        <f ca="1">INDIRECT(ADDRESS(2+QUOTIENT(ROW()-2,COUNTA('Form Responses 1'!$1:$1)-4),1,,TRUE,"Form Responses 1"))</f>
        <v>45033.7481278009</v>
      </c>
      <c r="B483" s="65" t="str">
        <f ca="1">INDIRECT(ADDRESS(2+QUOTIENT(ROW()-2,COUNTA('Form Responses 1'!$1:$1)-4),2,,TRUE,"Form Responses 1"))</f>
        <v>bobdaulay@gmail.comb</v>
      </c>
      <c r="C483" s="65" t="str">
        <f ca="1">INDIRECT(ADDRESS(2+QUOTIENT(ROW()-2,COUNTA('Form Responses 1'!$1:$1)-4),3,,TRUE,"Form Responses 1"))</f>
        <v>Bobby Wijaya Daulay </v>
      </c>
      <c r="D483" s="81">
        <f ca="1">INDIRECT(ADDRESS(2+QUOTIENT(ROW()-2,COUNTA('Form Responses 1'!$1:$1)-4),4,,TRUE,"Form Responses 1"))</f>
        <v>45033</v>
      </c>
      <c r="E483" s="82">
        <f ca="1" t="shared" si="0"/>
        <v>1</v>
      </c>
      <c r="F483" s="65" t="str">
        <f ca="1">IF(ISBLANK(A483)," ",INDIRECT(ADDRESS(1,5+MOD(ROW()-2,COUNTA('Form Responses 1'!$1:$1)-4),,TRUE,"Form Responses 1")))</f>
        <v>Lantai 21 [Koridor]</v>
      </c>
      <c r="G483" s="65" t="str">
        <f ca="1">IF(ISBLANK(A483)," ",INDIRECT(ADDRESS(MATCH(A483,'Form Responses 1'!A:A,0),5+MOD(ROW()-2,COUNTA('Form Responses 1'!$1:$1)-4),,TRUE,"Form Responses 1")))</f>
        <v>BAIK</v>
      </c>
      <c r="H483" s="83" t="str">
        <f ca="1" t="shared" si="1"/>
        <v>Lantai 21</v>
      </c>
      <c r="I483" s="83" t="str">
        <f ca="1" t="shared" si="466"/>
        <v>Koridor</v>
      </c>
      <c r="J483" s="83" t="str">
        <f ca="1" t="shared" si="2"/>
        <v>CLEANING SERVICE</v>
      </c>
      <c r="K483" s="83">
        <f ca="1" t="array" ref="K483">IFERROR(INDEX(MASTER!B:B,MATCH(G483,MASTER!A:A,0))/100," ")</f>
        <v>0.95</v>
      </c>
      <c r="L483" s="65">
        <f ca="1" t="shared" si="3"/>
        <v>16</v>
      </c>
      <c r="M483" s="65" t="str">
        <f ca="1" t="shared" si="4"/>
        <v>2023 - WEEK 16</v>
      </c>
      <c r="N483" s="65" t="str">
        <f ca="1" t="shared" si="5"/>
        <v>2023 - MONTH 04</v>
      </c>
      <c r="O483" s="83">
        <f ca="1" t="shared" ref="O483:P483" si="499">IFERROR(AVERAGEIF(M:M,M483,$K:$K)," ")</f>
        <v>0.950225225225222</v>
      </c>
      <c r="P483" s="83">
        <f ca="1" t="shared" si="499"/>
        <v>0.950150150150152</v>
      </c>
      <c r="Q483" s="65" t="str">
        <f ca="1">IF(ISBLANK(A483)," ",IF(O483&gt;MASTER!$B$3/100,"SB",IF(O483&gt;MASTER!$B$4/100,"B",IF(O483&gt;MASTER!$B$5/100,"C","K"))))</f>
        <v>SB</v>
      </c>
      <c r="R483" s="65" t="str">
        <f ca="1">IF(ISBLANK(B483)," ",IF(P483&gt;MASTER!$B$3/100,"SB",IF(P483&gt;MASTER!$B$4/100,"B",IF(P483&gt;MASTER!$B$5/100,"C","K"))))</f>
        <v>SB</v>
      </c>
    </row>
    <row r="484" customHeight="1" spans="1:18">
      <c r="A484" s="80">
        <f ca="1">INDIRECT(ADDRESS(2+QUOTIENT(ROW()-2,COUNTA('Form Responses 1'!$1:$1)-4),1,,TRUE,"Form Responses 1"))</f>
        <v>45033.7481278009</v>
      </c>
      <c r="B484" s="65" t="str">
        <f ca="1">INDIRECT(ADDRESS(2+QUOTIENT(ROW()-2,COUNTA('Form Responses 1'!$1:$1)-4),2,,TRUE,"Form Responses 1"))</f>
        <v>bobdaulay@gmail.comb</v>
      </c>
      <c r="C484" s="65" t="str">
        <f ca="1">INDIRECT(ADDRESS(2+QUOTIENT(ROW()-2,COUNTA('Form Responses 1'!$1:$1)-4),3,,TRUE,"Form Responses 1"))</f>
        <v>Bobby Wijaya Daulay </v>
      </c>
      <c r="D484" s="81">
        <f ca="1">INDIRECT(ADDRESS(2+QUOTIENT(ROW()-2,COUNTA('Form Responses 1'!$1:$1)-4),4,,TRUE,"Form Responses 1"))</f>
        <v>45033</v>
      </c>
      <c r="E484" s="82">
        <f ca="1" t="shared" si="0"/>
        <v>1</v>
      </c>
      <c r="F484" s="65" t="str">
        <f ca="1">IF(ISBLANK(A484)," ",INDIRECT(ADDRESS(1,5+MOD(ROW()-2,COUNTA('Form Responses 1'!$1:$1)-4),,TRUE,"Form Responses 1")))</f>
        <v>Lantai 21 [Toilet Pria / Wanita]</v>
      </c>
      <c r="G484" s="65" t="str">
        <f ca="1">IF(ISBLANK(A484)," ",INDIRECT(ADDRESS(MATCH(A484,'Form Responses 1'!A:A,0),5+MOD(ROW()-2,COUNTA('Form Responses 1'!$1:$1)-4),,TRUE,"Form Responses 1")))</f>
        <v>BAIK</v>
      </c>
      <c r="H484" s="83" t="str">
        <f ca="1" t="shared" si="1"/>
        <v>Lantai 21</v>
      </c>
      <c r="I484" s="83" t="str">
        <f ca="1" t="shared" si="466"/>
        <v>Toilet Pria / Wanita</v>
      </c>
      <c r="J484" s="83" t="str">
        <f ca="1" t="shared" si="2"/>
        <v>CLEANING SERVICE</v>
      </c>
      <c r="K484" s="83">
        <f ca="1" t="array" ref="K484">IFERROR(INDEX(MASTER!B:B,MATCH(G484,MASTER!A:A,0))/100," ")</f>
        <v>0.95</v>
      </c>
      <c r="L484" s="65">
        <f ca="1" t="shared" si="3"/>
        <v>16</v>
      </c>
      <c r="M484" s="65" t="str">
        <f ca="1" t="shared" si="4"/>
        <v>2023 - WEEK 16</v>
      </c>
      <c r="N484" s="65" t="str">
        <f ca="1" t="shared" si="5"/>
        <v>2023 - MONTH 04</v>
      </c>
      <c r="O484" s="83">
        <f ca="1" t="shared" ref="O484:P484" si="500">IFERROR(AVERAGEIF(M:M,M484,$K:$K)," ")</f>
        <v>0.950225225225222</v>
      </c>
      <c r="P484" s="83">
        <f ca="1" t="shared" si="500"/>
        <v>0.950150150150152</v>
      </c>
      <c r="Q484" s="65" t="str">
        <f ca="1">IF(ISBLANK(A484)," ",IF(O484&gt;MASTER!$B$3/100,"SB",IF(O484&gt;MASTER!$B$4/100,"B",IF(O484&gt;MASTER!$B$5/100,"C","K"))))</f>
        <v>SB</v>
      </c>
      <c r="R484" s="65" t="str">
        <f ca="1">IF(ISBLANK(B484)," ",IF(P484&gt;MASTER!$B$3/100,"SB",IF(P484&gt;MASTER!$B$4/100,"B",IF(P484&gt;MASTER!$B$5/100,"C","K"))))</f>
        <v>SB</v>
      </c>
    </row>
    <row r="485" customHeight="1" spans="1:18">
      <c r="A485" s="80">
        <f ca="1">INDIRECT(ADDRESS(2+QUOTIENT(ROW()-2,COUNTA('Form Responses 1'!$1:$1)-4),1,,TRUE,"Form Responses 1"))</f>
        <v>45033.7481278009</v>
      </c>
      <c r="B485" s="65" t="str">
        <f ca="1">INDIRECT(ADDRESS(2+QUOTIENT(ROW()-2,COUNTA('Form Responses 1'!$1:$1)-4),2,,TRUE,"Form Responses 1"))</f>
        <v>bobdaulay@gmail.comb</v>
      </c>
      <c r="C485" s="65" t="str">
        <f ca="1">INDIRECT(ADDRESS(2+QUOTIENT(ROW()-2,COUNTA('Form Responses 1'!$1:$1)-4),3,,TRUE,"Form Responses 1"))</f>
        <v>Bobby Wijaya Daulay </v>
      </c>
      <c r="D485" s="81">
        <f ca="1">INDIRECT(ADDRESS(2+QUOTIENT(ROW()-2,COUNTA('Form Responses 1'!$1:$1)-4),4,,TRUE,"Form Responses 1"))</f>
        <v>45033</v>
      </c>
      <c r="E485" s="82">
        <f ca="1" t="shared" si="0"/>
        <v>1</v>
      </c>
      <c r="F485" s="65" t="str">
        <f ca="1">IF(ISBLANK(A485)," ",INDIRECT(ADDRESS(1,5+MOD(ROW()-2,COUNTA('Form Responses 1'!$1:$1)-4),,TRUE,"Form Responses 1")))</f>
        <v>Lantai 20 [Tangga Exit Barat]</v>
      </c>
      <c r="G485" s="65" t="str">
        <f ca="1">IF(ISBLANK(A485)," ",INDIRECT(ADDRESS(MATCH(A485,'Form Responses 1'!A:A,0),5+MOD(ROW()-2,COUNTA('Form Responses 1'!$1:$1)-4),,TRUE,"Form Responses 1")))</f>
        <v>BAIK</v>
      </c>
      <c r="H485" s="83" t="str">
        <f ca="1" t="shared" si="1"/>
        <v>Lantai 20</v>
      </c>
      <c r="I485" s="83" t="str">
        <f ca="1" t="shared" si="466"/>
        <v>Tangga Exit Barat</v>
      </c>
      <c r="J485" s="83" t="str">
        <f ca="1" t="shared" si="2"/>
        <v>CLEANING SERVICE</v>
      </c>
      <c r="K485" s="83">
        <f ca="1" t="array" ref="K485">IFERROR(INDEX(MASTER!B:B,MATCH(G485,MASTER!A:A,0))/100," ")</f>
        <v>0.95</v>
      </c>
      <c r="L485" s="65">
        <f ca="1" t="shared" si="3"/>
        <v>16</v>
      </c>
      <c r="M485" s="65" t="str">
        <f ca="1" t="shared" si="4"/>
        <v>2023 - WEEK 16</v>
      </c>
      <c r="N485" s="65" t="str">
        <f ca="1" t="shared" si="5"/>
        <v>2023 - MONTH 04</v>
      </c>
      <c r="O485" s="83">
        <f ca="1" t="shared" ref="O485:P485" si="501">IFERROR(AVERAGEIF(M:M,M485,$K:$K)," ")</f>
        <v>0.950225225225222</v>
      </c>
      <c r="P485" s="83">
        <f ca="1" t="shared" si="501"/>
        <v>0.950150150150152</v>
      </c>
      <c r="Q485" s="65" t="str">
        <f ca="1">IF(ISBLANK(A485)," ",IF(O485&gt;MASTER!$B$3/100,"SB",IF(O485&gt;MASTER!$B$4/100,"B",IF(O485&gt;MASTER!$B$5/100,"C","K"))))</f>
        <v>SB</v>
      </c>
      <c r="R485" s="65" t="str">
        <f ca="1">IF(ISBLANK(B485)," ",IF(P485&gt;MASTER!$B$3/100,"SB",IF(P485&gt;MASTER!$B$4/100,"B",IF(P485&gt;MASTER!$B$5/100,"C","K"))))</f>
        <v>SB</v>
      </c>
    </row>
    <row r="486" customHeight="1" spans="1:18">
      <c r="A486" s="80">
        <f ca="1">INDIRECT(ADDRESS(2+QUOTIENT(ROW()-2,COUNTA('Form Responses 1'!$1:$1)-4),1,,TRUE,"Form Responses 1"))</f>
        <v>45033.7481278009</v>
      </c>
      <c r="B486" s="65" t="str">
        <f ca="1">INDIRECT(ADDRESS(2+QUOTIENT(ROW()-2,COUNTA('Form Responses 1'!$1:$1)-4),2,,TRUE,"Form Responses 1"))</f>
        <v>bobdaulay@gmail.comb</v>
      </c>
      <c r="C486" s="65" t="str">
        <f ca="1">INDIRECT(ADDRESS(2+QUOTIENT(ROW()-2,COUNTA('Form Responses 1'!$1:$1)-4),3,,TRUE,"Form Responses 1"))</f>
        <v>Bobby Wijaya Daulay </v>
      </c>
      <c r="D486" s="81">
        <f ca="1">INDIRECT(ADDRESS(2+QUOTIENT(ROW()-2,COUNTA('Form Responses 1'!$1:$1)-4),4,,TRUE,"Form Responses 1"))</f>
        <v>45033</v>
      </c>
      <c r="E486" s="82">
        <f ca="1" t="shared" si="0"/>
        <v>1</v>
      </c>
      <c r="F486" s="65" t="str">
        <f ca="1">IF(ISBLANK(A486)," ",INDIRECT(ADDRESS(1,5+MOD(ROW()-2,COUNTA('Form Responses 1'!$1:$1)-4),,TRUE,"Form Responses 1")))</f>
        <v>Lantai 20 [ &amp; Timur]</v>
      </c>
      <c r="G486" s="65" t="str">
        <f ca="1">IF(ISBLANK(A486)," ",INDIRECT(ADDRESS(MATCH(A486,'Form Responses 1'!A:A,0),5+MOD(ROW()-2,COUNTA('Form Responses 1'!$1:$1)-4),,TRUE,"Form Responses 1")))</f>
        <v>BAIK</v>
      </c>
      <c r="H486" s="83" t="str">
        <f ca="1" t="shared" si="1"/>
        <v>Lantai 20</v>
      </c>
      <c r="I486" s="83" t="str">
        <f ca="1" t="shared" si="466"/>
        <v> &amp; Timur</v>
      </c>
      <c r="J486" s="83" t="str">
        <f ca="1" t="shared" si="2"/>
        <v>CLEANING SERVICE</v>
      </c>
      <c r="K486" s="83">
        <f ca="1" t="array" ref="K486">IFERROR(INDEX(MASTER!B:B,MATCH(G486,MASTER!A:A,0))/100," ")</f>
        <v>0.95</v>
      </c>
      <c r="L486" s="65">
        <f ca="1" t="shared" si="3"/>
        <v>16</v>
      </c>
      <c r="M486" s="65" t="str">
        <f ca="1" t="shared" si="4"/>
        <v>2023 - WEEK 16</v>
      </c>
      <c r="N486" s="65" t="str">
        <f ca="1" t="shared" si="5"/>
        <v>2023 - MONTH 04</v>
      </c>
      <c r="O486" s="83">
        <f ca="1" t="shared" ref="O486:P486" si="502">IFERROR(AVERAGEIF(M:M,M486,$K:$K)," ")</f>
        <v>0.950225225225222</v>
      </c>
      <c r="P486" s="83">
        <f ca="1" t="shared" si="502"/>
        <v>0.950150150150152</v>
      </c>
      <c r="Q486" s="65" t="str">
        <f ca="1">IF(ISBLANK(A486)," ",IF(O486&gt;MASTER!$B$3/100,"SB",IF(O486&gt;MASTER!$B$4/100,"B",IF(O486&gt;MASTER!$B$5/100,"C","K"))))</f>
        <v>SB</v>
      </c>
      <c r="R486" s="65" t="str">
        <f ca="1">IF(ISBLANK(B486)," ",IF(P486&gt;MASTER!$B$3/100,"SB",IF(P486&gt;MASTER!$B$4/100,"B",IF(P486&gt;MASTER!$B$5/100,"C","K"))))</f>
        <v>SB</v>
      </c>
    </row>
    <row r="487" customHeight="1" spans="1:18">
      <c r="A487" s="80">
        <f ca="1">INDIRECT(ADDRESS(2+QUOTIENT(ROW()-2,COUNTA('Form Responses 1'!$1:$1)-4),1,,TRUE,"Form Responses 1"))</f>
        <v>45033.7481278009</v>
      </c>
      <c r="B487" s="65" t="str">
        <f ca="1">INDIRECT(ADDRESS(2+QUOTIENT(ROW()-2,COUNTA('Form Responses 1'!$1:$1)-4),2,,TRUE,"Form Responses 1"))</f>
        <v>bobdaulay@gmail.comb</v>
      </c>
      <c r="C487" s="65" t="str">
        <f ca="1">INDIRECT(ADDRESS(2+QUOTIENT(ROW()-2,COUNTA('Form Responses 1'!$1:$1)-4),3,,TRUE,"Form Responses 1"))</f>
        <v>Bobby Wijaya Daulay </v>
      </c>
      <c r="D487" s="81">
        <f ca="1">INDIRECT(ADDRESS(2+QUOTIENT(ROW()-2,COUNTA('Form Responses 1'!$1:$1)-4),4,,TRUE,"Form Responses 1"))</f>
        <v>45033</v>
      </c>
      <c r="E487" s="82">
        <f ca="1" t="shared" si="0"/>
        <v>1</v>
      </c>
      <c r="F487" s="65" t="str">
        <f ca="1">IF(ISBLANK(A487)," ",INDIRECT(ADDRESS(1,5+MOD(ROW()-2,COUNTA('Form Responses 1'!$1:$1)-4),,TRUE,"Form Responses 1")))</f>
        <v>Lantai 20 [Mushola]</v>
      </c>
      <c r="G487" s="65" t="str">
        <f ca="1">IF(ISBLANK(A487)," ",INDIRECT(ADDRESS(MATCH(A487,'Form Responses 1'!A:A,0),5+MOD(ROW()-2,COUNTA('Form Responses 1'!$1:$1)-4),,TRUE,"Form Responses 1")))</f>
        <v>BAIK</v>
      </c>
      <c r="H487" s="83" t="str">
        <f ca="1" t="shared" si="1"/>
        <v>Lantai 20</v>
      </c>
      <c r="I487" s="83" t="str">
        <f ca="1" t="shared" si="466"/>
        <v>Mushola</v>
      </c>
      <c r="J487" s="83" t="str">
        <f ca="1" t="shared" si="2"/>
        <v>CLEANING SERVICE</v>
      </c>
      <c r="K487" s="83">
        <f ca="1" t="array" ref="K487">IFERROR(INDEX(MASTER!B:B,MATCH(G487,MASTER!A:A,0))/100," ")</f>
        <v>0.95</v>
      </c>
      <c r="L487" s="65">
        <f ca="1" t="shared" si="3"/>
        <v>16</v>
      </c>
      <c r="M487" s="65" t="str">
        <f ca="1" t="shared" si="4"/>
        <v>2023 - WEEK 16</v>
      </c>
      <c r="N487" s="65" t="str">
        <f ca="1" t="shared" si="5"/>
        <v>2023 - MONTH 04</v>
      </c>
      <c r="O487" s="83">
        <f ca="1" t="shared" ref="O487:P487" si="503">IFERROR(AVERAGEIF(M:M,M487,$K:$K)," ")</f>
        <v>0.950225225225222</v>
      </c>
      <c r="P487" s="83">
        <f ca="1" t="shared" si="503"/>
        <v>0.950150150150152</v>
      </c>
      <c r="Q487" s="65" t="str">
        <f ca="1">IF(ISBLANK(A487)," ",IF(O487&gt;MASTER!$B$3/100,"SB",IF(O487&gt;MASTER!$B$4/100,"B",IF(O487&gt;MASTER!$B$5/100,"C","K"))))</f>
        <v>SB</v>
      </c>
      <c r="R487" s="65" t="str">
        <f ca="1">IF(ISBLANK(B487)," ",IF(P487&gt;MASTER!$B$3/100,"SB",IF(P487&gt;MASTER!$B$4/100,"B",IF(P487&gt;MASTER!$B$5/100,"C","K"))))</f>
        <v>SB</v>
      </c>
    </row>
    <row r="488" customHeight="1" spans="1:18">
      <c r="A488" s="80">
        <f ca="1">INDIRECT(ADDRESS(2+QUOTIENT(ROW()-2,COUNTA('Form Responses 1'!$1:$1)-4),1,,TRUE,"Form Responses 1"))</f>
        <v>45033.7481278009</v>
      </c>
      <c r="B488" s="65" t="str">
        <f ca="1">INDIRECT(ADDRESS(2+QUOTIENT(ROW()-2,COUNTA('Form Responses 1'!$1:$1)-4),2,,TRUE,"Form Responses 1"))</f>
        <v>bobdaulay@gmail.comb</v>
      </c>
      <c r="C488" s="65" t="str">
        <f ca="1">INDIRECT(ADDRESS(2+QUOTIENT(ROW()-2,COUNTA('Form Responses 1'!$1:$1)-4),3,,TRUE,"Form Responses 1"))</f>
        <v>Bobby Wijaya Daulay </v>
      </c>
      <c r="D488" s="81">
        <f ca="1">INDIRECT(ADDRESS(2+QUOTIENT(ROW()-2,COUNTA('Form Responses 1'!$1:$1)-4),4,,TRUE,"Form Responses 1"))</f>
        <v>45033</v>
      </c>
      <c r="E488" s="82">
        <f ca="1" t="shared" si="0"/>
        <v>1</v>
      </c>
      <c r="F488" s="65" t="str">
        <f ca="1">IF(ISBLANK(A488)," ",INDIRECT(ADDRESS(1,5+MOD(ROW()-2,COUNTA('Form Responses 1'!$1:$1)-4),,TRUE,"Form Responses 1")))</f>
        <v>Lantai 20 [Pantry]</v>
      </c>
      <c r="G488" s="65" t="str">
        <f ca="1">IF(ISBLANK(A488)," ",INDIRECT(ADDRESS(MATCH(A488,'Form Responses 1'!A:A,0),5+MOD(ROW()-2,COUNTA('Form Responses 1'!$1:$1)-4),,TRUE,"Form Responses 1")))</f>
        <v>BAIK</v>
      </c>
      <c r="H488" s="83" t="str">
        <f ca="1" t="shared" si="1"/>
        <v>Lantai 20</v>
      </c>
      <c r="I488" s="83" t="str">
        <f ca="1" t="shared" si="466"/>
        <v>Pantry</v>
      </c>
      <c r="J488" s="83" t="str">
        <f ca="1" t="shared" si="2"/>
        <v>CLEANING SERVICE</v>
      </c>
      <c r="K488" s="83">
        <f ca="1" t="array" ref="K488">IFERROR(INDEX(MASTER!B:B,MATCH(G488,MASTER!A:A,0))/100," ")</f>
        <v>0.95</v>
      </c>
      <c r="L488" s="65">
        <f ca="1" t="shared" si="3"/>
        <v>16</v>
      </c>
      <c r="M488" s="65" t="str">
        <f ca="1" t="shared" si="4"/>
        <v>2023 - WEEK 16</v>
      </c>
      <c r="N488" s="65" t="str">
        <f ca="1" t="shared" si="5"/>
        <v>2023 - MONTH 04</v>
      </c>
      <c r="O488" s="83">
        <f ca="1" t="shared" ref="O488:P488" si="504">IFERROR(AVERAGEIF(M:M,M488,$K:$K)," ")</f>
        <v>0.950225225225222</v>
      </c>
      <c r="P488" s="83">
        <f ca="1" t="shared" si="504"/>
        <v>0.950150150150152</v>
      </c>
      <c r="Q488" s="65" t="str">
        <f ca="1">IF(ISBLANK(A488)," ",IF(O488&gt;MASTER!$B$3/100,"SB",IF(O488&gt;MASTER!$B$4/100,"B",IF(O488&gt;MASTER!$B$5/100,"C","K"))))</f>
        <v>SB</v>
      </c>
      <c r="R488" s="65" t="str">
        <f ca="1">IF(ISBLANK(B488)," ",IF(P488&gt;MASTER!$B$3/100,"SB",IF(P488&gt;MASTER!$B$4/100,"B",IF(P488&gt;MASTER!$B$5/100,"C","K"))))</f>
        <v>SB</v>
      </c>
    </row>
    <row r="489" customHeight="1" spans="1:18">
      <c r="A489" s="80">
        <f ca="1">INDIRECT(ADDRESS(2+QUOTIENT(ROW()-2,COUNTA('Form Responses 1'!$1:$1)-4),1,,TRUE,"Form Responses 1"))</f>
        <v>45033.7481278009</v>
      </c>
      <c r="B489" s="65" t="str">
        <f ca="1">INDIRECT(ADDRESS(2+QUOTIENT(ROW()-2,COUNTA('Form Responses 1'!$1:$1)-4),2,,TRUE,"Form Responses 1"))</f>
        <v>bobdaulay@gmail.comb</v>
      </c>
      <c r="C489" s="65" t="str">
        <f ca="1">INDIRECT(ADDRESS(2+QUOTIENT(ROW()-2,COUNTA('Form Responses 1'!$1:$1)-4),3,,TRUE,"Form Responses 1"))</f>
        <v>Bobby Wijaya Daulay </v>
      </c>
      <c r="D489" s="81">
        <f ca="1">INDIRECT(ADDRESS(2+QUOTIENT(ROW()-2,COUNTA('Form Responses 1'!$1:$1)-4),4,,TRUE,"Form Responses 1"))</f>
        <v>45033</v>
      </c>
      <c r="E489" s="82">
        <f ca="1" t="shared" si="0"/>
        <v>1</v>
      </c>
      <c r="F489" s="65" t="str">
        <f ca="1">IF(ISBLANK(A489)," ",INDIRECT(ADDRESS(1,5+MOD(ROW()-2,COUNTA('Form Responses 1'!$1:$1)-4),,TRUE,"Form Responses 1")))</f>
        <v>Lantai 20 [Ruang Rapat 1-2-3]</v>
      </c>
      <c r="G489" s="65" t="str">
        <f ca="1">IF(ISBLANK(A489)," ",INDIRECT(ADDRESS(MATCH(A489,'Form Responses 1'!A:A,0),5+MOD(ROW()-2,COUNTA('Form Responses 1'!$1:$1)-4),,TRUE,"Form Responses 1")))</f>
        <v>BAIK</v>
      </c>
      <c r="H489" s="83" t="str">
        <f ca="1" t="shared" si="1"/>
        <v>Lantai 20</v>
      </c>
      <c r="I489" s="83" t="str">
        <f ca="1" t="shared" si="466"/>
        <v>Ruang Rapat 1-2-3</v>
      </c>
      <c r="J489" s="83" t="str">
        <f ca="1" t="shared" si="2"/>
        <v>CLEANING SERVICE</v>
      </c>
      <c r="K489" s="83">
        <f ca="1" t="array" ref="K489">IFERROR(INDEX(MASTER!B:B,MATCH(G489,MASTER!A:A,0))/100," ")</f>
        <v>0.95</v>
      </c>
      <c r="L489" s="65">
        <f ca="1" t="shared" si="3"/>
        <v>16</v>
      </c>
      <c r="M489" s="65" t="str">
        <f ca="1" t="shared" si="4"/>
        <v>2023 - WEEK 16</v>
      </c>
      <c r="N489" s="65" t="str">
        <f ca="1" t="shared" si="5"/>
        <v>2023 - MONTH 04</v>
      </c>
      <c r="O489" s="83">
        <f ca="1" t="shared" ref="O489:P489" si="505">IFERROR(AVERAGEIF(M:M,M489,$K:$K)," ")</f>
        <v>0.950225225225222</v>
      </c>
      <c r="P489" s="83">
        <f ca="1" t="shared" si="505"/>
        <v>0.950150150150152</v>
      </c>
      <c r="Q489" s="65" t="str">
        <f ca="1">IF(ISBLANK(A489)," ",IF(O489&gt;MASTER!$B$3/100,"SB",IF(O489&gt;MASTER!$B$4/100,"B",IF(O489&gt;MASTER!$B$5/100,"C","K"))))</f>
        <v>SB</v>
      </c>
      <c r="R489" s="65" t="str">
        <f ca="1">IF(ISBLANK(B489)," ",IF(P489&gt;MASTER!$B$3/100,"SB",IF(P489&gt;MASTER!$B$4/100,"B",IF(P489&gt;MASTER!$B$5/100,"C","K"))))</f>
        <v>SB</v>
      </c>
    </row>
    <row r="490" customHeight="1" spans="1:18">
      <c r="A490" s="80">
        <f ca="1">INDIRECT(ADDRESS(2+QUOTIENT(ROW()-2,COUNTA('Form Responses 1'!$1:$1)-4),1,,TRUE,"Form Responses 1"))</f>
        <v>45033.7481278009</v>
      </c>
      <c r="B490" s="65" t="str">
        <f ca="1">INDIRECT(ADDRESS(2+QUOTIENT(ROW()-2,COUNTA('Form Responses 1'!$1:$1)-4),2,,TRUE,"Form Responses 1"))</f>
        <v>bobdaulay@gmail.comb</v>
      </c>
      <c r="C490" s="65" t="str">
        <f ca="1">INDIRECT(ADDRESS(2+QUOTIENT(ROW()-2,COUNTA('Form Responses 1'!$1:$1)-4),3,,TRUE,"Form Responses 1"))</f>
        <v>Bobby Wijaya Daulay </v>
      </c>
      <c r="D490" s="81">
        <f ca="1">INDIRECT(ADDRESS(2+QUOTIENT(ROW()-2,COUNTA('Form Responses 1'!$1:$1)-4),4,,TRUE,"Form Responses 1"))</f>
        <v>45033</v>
      </c>
      <c r="E490" s="82">
        <f ca="1" t="shared" si="0"/>
        <v>1</v>
      </c>
      <c r="F490" s="65" t="str">
        <f ca="1">IF(ISBLANK(A490)," ",INDIRECT(ADDRESS(1,5+MOD(ROW()-2,COUNTA('Form Responses 1'!$1:$1)-4),,TRUE,"Form Responses 1")))</f>
        <v>Lantai 20 [Ruang Kerja]</v>
      </c>
      <c r="G490" s="65" t="str">
        <f ca="1">IF(ISBLANK(A490)," ",INDIRECT(ADDRESS(MATCH(A490,'Form Responses 1'!A:A,0),5+MOD(ROW()-2,COUNTA('Form Responses 1'!$1:$1)-4),,TRUE,"Form Responses 1")))</f>
        <v>BAIK</v>
      </c>
      <c r="H490" s="83" t="str">
        <f ca="1" t="shared" si="1"/>
        <v>Lantai 20</v>
      </c>
      <c r="I490" s="83" t="str">
        <f ca="1" t="shared" si="466"/>
        <v>Ruang Kerja</v>
      </c>
      <c r="J490" s="83" t="str">
        <f ca="1" t="shared" si="2"/>
        <v>CLEANING SERVICE</v>
      </c>
      <c r="K490" s="83">
        <f ca="1" t="array" ref="K490">IFERROR(INDEX(MASTER!B:B,MATCH(G490,MASTER!A:A,0))/100," ")</f>
        <v>0.95</v>
      </c>
      <c r="L490" s="65">
        <f ca="1" t="shared" si="3"/>
        <v>16</v>
      </c>
      <c r="M490" s="65" t="str">
        <f ca="1" t="shared" si="4"/>
        <v>2023 - WEEK 16</v>
      </c>
      <c r="N490" s="65" t="str">
        <f ca="1" t="shared" si="5"/>
        <v>2023 - MONTH 04</v>
      </c>
      <c r="O490" s="83">
        <f ca="1" t="shared" ref="O490:P490" si="506">IFERROR(AVERAGEIF(M:M,M490,$K:$K)," ")</f>
        <v>0.950225225225222</v>
      </c>
      <c r="P490" s="83">
        <f ca="1" t="shared" si="506"/>
        <v>0.950150150150152</v>
      </c>
      <c r="Q490" s="65" t="str">
        <f ca="1">IF(ISBLANK(A490)," ",IF(O490&gt;MASTER!$B$3/100,"SB",IF(O490&gt;MASTER!$B$4/100,"B",IF(O490&gt;MASTER!$B$5/100,"C","K"))))</f>
        <v>SB</v>
      </c>
      <c r="R490" s="65" t="str">
        <f ca="1">IF(ISBLANK(B490)," ",IF(P490&gt;MASTER!$B$3/100,"SB",IF(P490&gt;MASTER!$B$4/100,"B",IF(P490&gt;MASTER!$B$5/100,"C","K"))))</f>
        <v>SB</v>
      </c>
    </row>
    <row r="491" customHeight="1" spans="1:18">
      <c r="A491" s="80">
        <f ca="1">INDIRECT(ADDRESS(2+QUOTIENT(ROW()-2,COUNTA('Form Responses 1'!$1:$1)-4),1,,TRUE,"Form Responses 1"))</f>
        <v>45033.7481278009</v>
      </c>
      <c r="B491" s="65" t="str">
        <f ca="1">INDIRECT(ADDRESS(2+QUOTIENT(ROW()-2,COUNTA('Form Responses 1'!$1:$1)-4),2,,TRUE,"Form Responses 1"))</f>
        <v>bobdaulay@gmail.comb</v>
      </c>
      <c r="C491" s="65" t="str">
        <f ca="1">INDIRECT(ADDRESS(2+QUOTIENT(ROW()-2,COUNTA('Form Responses 1'!$1:$1)-4),3,,TRUE,"Form Responses 1"))</f>
        <v>Bobby Wijaya Daulay </v>
      </c>
      <c r="D491" s="81">
        <f ca="1">INDIRECT(ADDRESS(2+QUOTIENT(ROW()-2,COUNTA('Form Responses 1'!$1:$1)-4),4,,TRUE,"Form Responses 1"))</f>
        <v>45033</v>
      </c>
      <c r="E491" s="82">
        <f ca="1" t="shared" si="0"/>
        <v>1</v>
      </c>
      <c r="F491" s="65" t="str">
        <f ca="1">IF(ISBLANK(A491)," ",INDIRECT(ADDRESS(1,5+MOD(ROW()-2,COUNTA('Form Responses 1'!$1:$1)-4),,TRUE,"Form Responses 1")))</f>
        <v>Lantai 20 [Koridor]</v>
      </c>
      <c r="G491" s="65" t="str">
        <f ca="1">IF(ISBLANK(A491)," ",INDIRECT(ADDRESS(MATCH(A491,'Form Responses 1'!A:A,0),5+MOD(ROW()-2,COUNTA('Form Responses 1'!$1:$1)-4),,TRUE,"Form Responses 1")))</f>
        <v>BAIK</v>
      </c>
      <c r="H491" s="83" t="str">
        <f ca="1" t="shared" si="1"/>
        <v>Lantai 20</v>
      </c>
      <c r="I491" s="83" t="str">
        <f ca="1" t="shared" si="466"/>
        <v>Koridor</v>
      </c>
      <c r="J491" s="83" t="str">
        <f ca="1" t="shared" si="2"/>
        <v>CLEANING SERVICE</v>
      </c>
      <c r="K491" s="83">
        <f ca="1" t="array" ref="K491">IFERROR(INDEX(MASTER!B:B,MATCH(G491,MASTER!A:A,0))/100," ")</f>
        <v>0.95</v>
      </c>
      <c r="L491" s="65">
        <f ca="1" t="shared" si="3"/>
        <v>16</v>
      </c>
      <c r="M491" s="65" t="str">
        <f ca="1" t="shared" si="4"/>
        <v>2023 - WEEK 16</v>
      </c>
      <c r="N491" s="65" t="str">
        <f ca="1" t="shared" si="5"/>
        <v>2023 - MONTH 04</v>
      </c>
      <c r="O491" s="83">
        <f ca="1" t="shared" ref="O491:P491" si="507">IFERROR(AVERAGEIF(M:M,M491,$K:$K)," ")</f>
        <v>0.950225225225222</v>
      </c>
      <c r="P491" s="83">
        <f ca="1" t="shared" si="507"/>
        <v>0.950150150150152</v>
      </c>
      <c r="Q491" s="65" t="str">
        <f ca="1">IF(ISBLANK(A491)," ",IF(O491&gt;MASTER!$B$3/100,"SB",IF(O491&gt;MASTER!$B$4/100,"B",IF(O491&gt;MASTER!$B$5/100,"C","K"))))</f>
        <v>SB</v>
      </c>
      <c r="R491" s="65" t="str">
        <f ca="1">IF(ISBLANK(B491)," ",IF(P491&gt;MASTER!$B$3/100,"SB",IF(P491&gt;MASTER!$B$4/100,"B",IF(P491&gt;MASTER!$B$5/100,"C","K"))))</f>
        <v>SB</v>
      </c>
    </row>
    <row r="492" customHeight="1" spans="1:18">
      <c r="A492" s="80">
        <f ca="1">INDIRECT(ADDRESS(2+QUOTIENT(ROW()-2,COUNTA('Form Responses 1'!$1:$1)-4),1,,TRUE,"Form Responses 1"))</f>
        <v>45033.7481278009</v>
      </c>
      <c r="B492" s="65" t="str">
        <f ca="1">INDIRECT(ADDRESS(2+QUOTIENT(ROW()-2,COUNTA('Form Responses 1'!$1:$1)-4),2,,TRUE,"Form Responses 1"))</f>
        <v>bobdaulay@gmail.comb</v>
      </c>
      <c r="C492" s="65" t="str">
        <f ca="1">INDIRECT(ADDRESS(2+QUOTIENT(ROW()-2,COUNTA('Form Responses 1'!$1:$1)-4),3,,TRUE,"Form Responses 1"))</f>
        <v>Bobby Wijaya Daulay </v>
      </c>
      <c r="D492" s="81">
        <f ca="1">INDIRECT(ADDRESS(2+QUOTIENT(ROW()-2,COUNTA('Form Responses 1'!$1:$1)-4),4,,TRUE,"Form Responses 1"))</f>
        <v>45033</v>
      </c>
      <c r="E492" s="82">
        <f ca="1" t="shared" si="0"/>
        <v>1</v>
      </c>
      <c r="F492" s="65" t="str">
        <f ca="1">IF(ISBLANK(A492)," ",INDIRECT(ADDRESS(1,5+MOD(ROW()-2,COUNTA('Form Responses 1'!$1:$1)-4),,TRUE,"Form Responses 1")))</f>
        <v>Lantai 20 [Toilet Pria / Wanita]</v>
      </c>
      <c r="G492" s="65" t="str">
        <f ca="1">IF(ISBLANK(A492)," ",INDIRECT(ADDRESS(MATCH(A492,'Form Responses 1'!A:A,0),5+MOD(ROW()-2,COUNTA('Form Responses 1'!$1:$1)-4),,TRUE,"Form Responses 1")))</f>
        <v>BAIK</v>
      </c>
      <c r="H492" s="83" t="str">
        <f ca="1" t="shared" si="1"/>
        <v>Lantai 20</v>
      </c>
      <c r="I492" s="83" t="str">
        <f ca="1" t="shared" si="466"/>
        <v>Toilet Pria / Wanita</v>
      </c>
      <c r="J492" s="83" t="str">
        <f ca="1" t="shared" si="2"/>
        <v>CLEANING SERVICE</v>
      </c>
      <c r="K492" s="83">
        <f ca="1" t="array" ref="K492">IFERROR(INDEX(MASTER!B:B,MATCH(G492,MASTER!A:A,0))/100," ")</f>
        <v>0.95</v>
      </c>
      <c r="L492" s="65">
        <f ca="1" t="shared" si="3"/>
        <v>16</v>
      </c>
      <c r="M492" s="65" t="str">
        <f ca="1" t="shared" si="4"/>
        <v>2023 - WEEK 16</v>
      </c>
      <c r="N492" s="65" t="str">
        <f ca="1" t="shared" si="5"/>
        <v>2023 - MONTH 04</v>
      </c>
      <c r="O492" s="83">
        <f ca="1" t="shared" ref="O492:P492" si="508">IFERROR(AVERAGEIF(M:M,M492,$K:$K)," ")</f>
        <v>0.950225225225222</v>
      </c>
      <c r="P492" s="83">
        <f ca="1" t="shared" si="508"/>
        <v>0.950150150150152</v>
      </c>
      <c r="Q492" s="65" t="str">
        <f ca="1">IF(ISBLANK(A492)," ",IF(O492&gt;MASTER!$B$3/100,"SB",IF(O492&gt;MASTER!$B$4/100,"B",IF(O492&gt;MASTER!$B$5/100,"C","K"))))</f>
        <v>SB</v>
      </c>
      <c r="R492" s="65" t="str">
        <f ca="1">IF(ISBLANK(B492)," ",IF(P492&gt;MASTER!$B$3/100,"SB",IF(P492&gt;MASTER!$B$4/100,"B",IF(P492&gt;MASTER!$B$5/100,"C","K"))))</f>
        <v>SB</v>
      </c>
    </row>
    <row r="493" customHeight="1" spans="1:18">
      <c r="A493" s="80">
        <f ca="1">INDIRECT(ADDRESS(2+QUOTIENT(ROW()-2,COUNTA('Form Responses 1'!$1:$1)-4),1,,TRUE,"Form Responses 1"))</f>
        <v>45033.7481278009</v>
      </c>
      <c r="B493" s="65" t="str">
        <f ca="1">INDIRECT(ADDRESS(2+QUOTIENT(ROW()-2,COUNTA('Form Responses 1'!$1:$1)-4),2,,TRUE,"Form Responses 1"))</f>
        <v>bobdaulay@gmail.comb</v>
      </c>
      <c r="C493" s="65" t="str">
        <f ca="1">INDIRECT(ADDRESS(2+QUOTIENT(ROW()-2,COUNTA('Form Responses 1'!$1:$1)-4),3,,TRUE,"Form Responses 1"))</f>
        <v>Bobby Wijaya Daulay </v>
      </c>
      <c r="D493" s="81">
        <f ca="1">INDIRECT(ADDRESS(2+QUOTIENT(ROW()-2,COUNTA('Form Responses 1'!$1:$1)-4),4,,TRUE,"Form Responses 1"))</f>
        <v>45033</v>
      </c>
      <c r="E493" s="82">
        <f ca="1" t="shared" si="0"/>
        <v>1</v>
      </c>
      <c r="F493" s="65" t="str">
        <f ca="1">IF(ISBLANK(A493)," ",INDIRECT(ADDRESS(1,5+MOD(ROW()-2,COUNTA('Form Responses 1'!$1:$1)-4),,TRUE,"Form Responses 1")))</f>
        <v>Lantai 19 [Tangga Exit Barat]</v>
      </c>
      <c r="G493" s="65" t="str">
        <f ca="1">IF(ISBLANK(A493)," ",INDIRECT(ADDRESS(MATCH(A493,'Form Responses 1'!A:A,0),5+MOD(ROW()-2,COUNTA('Form Responses 1'!$1:$1)-4),,TRUE,"Form Responses 1")))</f>
        <v>BAIK</v>
      </c>
      <c r="H493" s="83" t="str">
        <f ca="1" t="shared" si="1"/>
        <v>Lantai 19</v>
      </c>
      <c r="I493" s="83" t="str">
        <f ca="1" t="shared" si="466"/>
        <v>Tangga Exit Barat</v>
      </c>
      <c r="J493" s="83" t="str">
        <f ca="1" t="shared" si="2"/>
        <v>CLEANING SERVICE</v>
      </c>
      <c r="K493" s="83">
        <f ca="1" t="array" ref="K493">IFERROR(INDEX(MASTER!B:B,MATCH(G493,MASTER!A:A,0))/100," ")</f>
        <v>0.95</v>
      </c>
      <c r="L493" s="65">
        <f ca="1" t="shared" si="3"/>
        <v>16</v>
      </c>
      <c r="M493" s="65" t="str">
        <f ca="1" t="shared" si="4"/>
        <v>2023 - WEEK 16</v>
      </c>
      <c r="N493" s="65" t="str">
        <f ca="1" t="shared" si="5"/>
        <v>2023 - MONTH 04</v>
      </c>
      <c r="O493" s="83">
        <f ca="1" t="shared" ref="O493:P493" si="509">IFERROR(AVERAGEIF(M:M,M493,$K:$K)," ")</f>
        <v>0.950225225225222</v>
      </c>
      <c r="P493" s="83">
        <f ca="1" t="shared" si="509"/>
        <v>0.950150150150152</v>
      </c>
      <c r="Q493" s="65" t="str">
        <f ca="1">IF(ISBLANK(A493)," ",IF(O493&gt;MASTER!$B$3/100,"SB",IF(O493&gt;MASTER!$B$4/100,"B",IF(O493&gt;MASTER!$B$5/100,"C","K"))))</f>
        <v>SB</v>
      </c>
      <c r="R493" s="65" t="str">
        <f ca="1">IF(ISBLANK(B493)," ",IF(P493&gt;MASTER!$B$3/100,"SB",IF(P493&gt;MASTER!$B$4/100,"B",IF(P493&gt;MASTER!$B$5/100,"C","K"))))</f>
        <v>SB</v>
      </c>
    </row>
    <row r="494" customHeight="1" spans="1:18">
      <c r="A494" s="80">
        <f ca="1">INDIRECT(ADDRESS(2+QUOTIENT(ROW()-2,COUNTA('Form Responses 1'!$1:$1)-4),1,,TRUE,"Form Responses 1"))</f>
        <v>45033.7481278009</v>
      </c>
      <c r="B494" s="65" t="str">
        <f ca="1">INDIRECT(ADDRESS(2+QUOTIENT(ROW()-2,COUNTA('Form Responses 1'!$1:$1)-4),2,,TRUE,"Form Responses 1"))</f>
        <v>bobdaulay@gmail.comb</v>
      </c>
      <c r="C494" s="65" t="str">
        <f ca="1">INDIRECT(ADDRESS(2+QUOTIENT(ROW()-2,COUNTA('Form Responses 1'!$1:$1)-4),3,,TRUE,"Form Responses 1"))</f>
        <v>Bobby Wijaya Daulay </v>
      </c>
      <c r="D494" s="81">
        <f ca="1">INDIRECT(ADDRESS(2+QUOTIENT(ROW()-2,COUNTA('Form Responses 1'!$1:$1)-4),4,,TRUE,"Form Responses 1"))</f>
        <v>45033</v>
      </c>
      <c r="E494" s="82">
        <f ca="1" t="shared" si="0"/>
        <v>1</v>
      </c>
      <c r="F494" s="65" t="str">
        <f ca="1">IF(ISBLANK(A494)," ",INDIRECT(ADDRESS(1,5+MOD(ROW()-2,COUNTA('Form Responses 1'!$1:$1)-4),,TRUE,"Form Responses 1")))</f>
        <v>Lantai 19 [ &amp; Timur]</v>
      </c>
      <c r="G494" s="65" t="str">
        <f ca="1">IF(ISBLANK(A494)," ",INDIRECT(ADDRESS(MATCH(A494,'Form Responses 1'!A:A,0),5+MOD(ROW()-2,COUNTA('Form Responses 1'!$1:$1)-4),,TRUE,"Form Responses 1")))</f>
        <v>BAIK</v>
      </c>
      <c r="H494" s="83" t="str">
        <f ca="1" t="shared" si="1"/>
        <v>Lantai 19</v>
      </c>
      <c r="I494" s="83" t="str">
        <f ca="1" t="shared" si="466"/>
        <v> &amp; Timur</v>
      </c>
      <c r="J494" s="83" t="str">
        <f ca="1" t="shared" si="2"/>
        <v>CLEANING SERVICE</v>
      </c>
      <c r="K494" s="83">
        <f ca="1" t="array" ref="K494">IFERROR(INDEX(MASTER!B:B,MATCH(G494,MASTER!A:A,0))/100," ")</f>
        <v>0.95</v>
      </c>
      <c r="L494" s="65">
        <f ca="1" t="shared" si="3"/>
        <v>16</v>
      </c>
      <c r="M494" s="65" t="str">
        <f ca="1" t="shared" si="4"/>
        <v>2023 - WEEK 16</v>
      </c>
      <c r="N494" s="65" t="str">
        <f ca="1" t="shared" si="5"/>
        <v>2023 - MONTH 04</v>
      </c>
      <c r="O494" s="83">
        <f ca="1" t="shared" ref="O494:P494" si="510">IFERROR(AVERAGEIF(M:M,M494,$K:$K)," ")</f>
        <v>0.950225225225222</v>
      </c>
      <c r="P494" s="83">
        <f ca="1" t="shared" si="510"/>
        <v>0.950150150150152</v>
      </c>
      <c r="Q494" s="65" t="str">
        <f ca="1">IF(ISBLANK(A494)," ",IF(O494&gt;MASTER!$B$3/100,"SB",IF(O494&gt;MASTER!$B$4/100,"B",IF(O494&gt;MASTER!$B$5/100,"C","K"))))</f>
        <v>SB</v>
      </c>
      <c r="R494" s="65" t="str">
        <f ca="1">IF(ISBLANK(B494)," ",IF(P494&gt;MASTER!$B$3/100,"SB",IF(P494&gt;MASTER!$B$4/100,"B",IF(P494&gt;MASTER!$B$5/100,"C","K"))))</f>
        <v>SB</v>
      </c>
    </row>
    <row r="495" customHeight="1" spans="1:18">
      <c r="A495" s="80">
        <f ca="1">INDIRECT(ADDRESS(2+QUOTIENT(ROW()-2,COUNTA('Form Responses 1'!$1:$1)-4),1,,TRUE,"Form Responses 1"))</f>
        <v>45033.7481278009</v>
      </c>
      <c r="B495" s="65" t="str">
        <f ca="1">INDIRECT(ADDRESS(2+QUOTIENT(ROW()-2,COUNTA('Form Responses 1'!$1:$1)-4),2,,TRUE,"Form Responses 1"))</f>
        <v>bobdaulay@gmail.comb</v>
      </c>
      <c r="C495" s="65" t="str">
        <f ca="1">INDIRECT(ADDRESS(2+QUOTIENT(ROW()-2,COUNTA('Form Responses 1'!$1:$1)-4),3,,TRUE,"Form Responses 1"))</f>
        <v>Bobby Wijaya Daulay </v>
      </c>
      <c r="D495" s="81">
        <f ca="1">INDIRECT(ADDRESS(2+QUOTIENT(ROW()-2,COUNTA('Form Responses 1'!$1:$1)-4),4,,TRUE,"Form Responses 1"))</f>
        <v>45033</v>
      </c>
      <c r="E495" s="82">
        <f ca="1" t="shared" si="0"/>
        <v>1</v>
      </c>
      <c r="F495" s="65" t="str">
        <f ca="1">IF(ISBLANK(A495)," ",INDIRECT(ADDRESS(1,5+MOD(ROW()-2,COUNTA('Form Responses 1'!$1:$1)-4),,TRUE,"Form Responses 1")))</f>
        <v>Lantai 19 [Mushola]</v>
      </c>
      <c r="G495" s="65" t="str">
        <f ca="1">IF(ISBLANK(A495)," ",INDIRECT(ADDRESS(MATCH(A495,'Form Responses 1'!A:A,0),5+MOD(ROW()-2,COUNTA('Form Responses 1'!$1:$1)-4),,TRUE,"Form Responses 1")))</f>
        <v>BAIK</v>
      </c>
      <c r="H495" s="83" t="str">
        <f ca="1" t="shared" si="1"/>
        <v>Lantai 19</v>
      </c>
      <c r="I495" s="83" t="str">
        <f ca="1" t="shared" si="466"/>
        <v>Mushola</v>
      </c>
      <c r="J495" s="83" t="str">
        <f ca="1" t="shared" si="2"/>
        <v>CLEANING SERVICE</v>
      </c>
      <c r="K495" s="83">
        <f ca="1" t="array" ref="K495">IFERROR(INDEX(MASTER!B:B,MATCH(G495,MASTER!A:A,0))/100," ")</f>
        <v>0.95</v>
      </c>
      <c r="L495" s="65">
        <f ca="1" t="shared" si="3"/>
        <v>16</v>
      </c>
      <c r="M495" s="65" t="str">
        <f ca="1" t="shared" si="4"/>
        <v>2023 - WEEK 16</v>
      </c>
      <c r="N495" s="65" t="str">
        <f ca="1" t="shared" si="5"/>
        <v>2023 - MONTH 04</v>
      </c>
      <c r="O495" s="83">
        <f ca="1" t="shared" ref="O495:P495" si="511">IFERROR(AVERAGEIF(M:M,M495,$K:$K)," ")</f>
        <v>0.950225225225222</v>
      </c>
      <c r="P495" s="83">
        <f ca="1" t="shared" si="511"/>
        <v>0.950150150150152</v>
      </c>
      <c r="Q495" s="65" t="str">
        <f ca="1">IF(ISBLANK(A495)," ",IF(O495&gt;MASTER!$B$3/100,"SB",IF(O495&gt;MASTER!$B$4/100,"B",IF(O495&gt;MASTER!$B$5/100,"C","K"))))</f>
        <v>SB</v>
      </c>
      <c r="R495" s="65" t="str">
        <f ca="1">IF(ISBLANK(B495)," ",IF(P495&gt;MASTER!$B$3/100,"SB",IF(P495&gt;MASTER!$B$4/100,"B",IF(P495&gt;MASTER!$B$5/100,"C","K"))))</f>
        <v>SB</v>
      </c>
    </row>
    <row r="496" customHeight="1" spans="1:18">
      <c r="A496" s="80">
        <f ca="1">INDIRECT(ADDRESS(2+QUOTIENT(ROW()-2,COUNTA('Form Responses 1'!$1:$1)-4),1,,TRUE,"Form Responses 1"))</f>
        <v>45033.7481278009</v>
      </c>
      <c r="B496" s="65" t="str">
        <f ca="1">INDIRECT(ADDRESS(2+QUOTIENT(ROW()-2,COUNTA('Form Responses 1'!$1:$1)-4),2,,TRUE,"Form Responses 1"))</f>
        <v>bobdaulay@gmail.comb</v>
      </c>
      <c r="C496" s="65" t="str">
        <f ca="1">INDIRECT(ADDRESS(2+QUOTIENT(ROW()-2,COUNTA('Form Responses 1'!$1:$1)-4),3,,TRUE,"Form Responses 1"))</f>
        <v>Bobby Wijaya Daulay </v>
      </c>
      <c r="D496" s="81">
        <f ca="1">INDIRECT(ADDRESS(2+QUOTIENT(ROW()-2,COUNTA('Form Responses 1'!$1:$1)-4),4,,TRUE,"Form Responses 1"))</f>
        <v>45033</v>
      </c>
      <c r="E496" s="82">
        <f ca="1" t="shared" si="0"/>
        <v>1</v>
      </c>
      <c r="F496" s="65" t="str">
        <f ca="1">IF(ISBLANK(A496)," ",INDIRECT(ADDRESS(1,5+MOD(ROW()-2,COUNTA('Form Responses 1'!$1:$1)-4),,TRUE,"Form Responses 1")))</f>
        <v>Lantai 19 [Pantry]</v>
      </c>
      <c r="G496" s="65" t="str">
        <f ca="1">IF(ISBLANK(A496)," ",INDIRECT(ADDRESS(MATCH(A496,'Form Responses 1'!A:A,0),5+MOD(ROW()-2,COUNTA('Form Responses 1'!$1:$1)-4),,TRUE,"Form Responses 1")))</f>
        <v>BAIK</v>
      </c>
      <c r="H496" s="83" t="str">
        <f ca="1" t="shared" si="1"/>
        <v>Lantai 19</v>
      </c>
      <c r="I496" s="83" t="str">
        <f ca="1" t="shared" si="466"/>
        <v>Pantry</v>
      </c>
      <c r="J496" s="83" t="str">
        <f ca="1" t="shared" si="2"/>
        <v>CLEANING SERVICE</v>
      </c>
      <c r="K496" s="83">
        <f ca="1" t="array" ref="K496">IFERROR(INDEX(MASTER!B:B,MATCH(G496,MASTER!A:A,0))/100," ")</f>
        <v>0.95</v>
      </c>
      <c r="L496" s="65">
        <f ca="1" t="shared" si="3"/>
        <v>16</v>
      </c>
      <c r="M496" s="65" t="str">
        <f ca="1" t="shared" si="4"/>
        <v>2023 - WEEK 16</v>
      </c>
      <c r="N496" s="65" t="str">
        <f ca="1" t="shared" si="5"/>
        <v>2023 - MONTH 04</v>
      </c>
      <c r="O496" s="83">
        <f ca="1" t="shared" ref="O496:P496" si="512">IFERROR(AVERAGEIF(M:M,M496,$K:$K)," ")</f>
        <v>0.950225225225222</v>
      </c>
      <c r="P496" s="83">
        <f ca="1" t="shared" si="512"/>
        <v>0.950150150150152</v>
      </c>
      <c r="Q496" s="65" t="str">
        <f ca="1">IF(ISBLANK(A496)," ",IF(O496&gt;MASTER!$B$3/100,"SB",IF(O496&gt;MASTER!$B$4/100,"B",IF(O496&gt;MASTER!$B$5/100,"C","K"))))</f>
        <v>SB</v>
      </c>
      <c r="R496" s="65" t="str">
        <f ca="1">IF(ISBLANK(B496)," ",IF(P496&gt;MASTER!$B$3/100,"SB",IF(P496&gt;MASTER!$B$4/100,"B",IF(P496&gt;MASTER!$B$5/100,"C","K"))))</f>
        <v>SB</v>
      </c>
    </row>
    <row r="497" customHeight="1" spans="1:18">
      <c r="A497" s="80">
        <f ca="1">INDIRECT(ADDRESS(2+QUOTIENT(ROW()-2,COUNTA('Form Responses 1'!$1:$1)-4),1,,TRUE,"Form Responses 1"))</f>
        <v>45033.7481278009</v>
      </c>
      <c r="B497" s="65" t="str">
        <f ca="1">INDIRECT(ADDRESS(2+QUOTIENT(ROW()-2,COUNTA('Form Responses 1'!$1:$1)-4),2,,TRUE,"Form Responses 1"))</f>
        <v>bobdaulay@gmail.comb</v>
      </c>
      <c r="C497" s="65" t="str">
        <f ca="1">INDIRECT(ADDRESS(2+QUOTIENT(ROW()-2,COUNTA('Form Responses 1'!$1:$1)-4),3,,TRUE,"Form Responses 1"))</f>
        <v>Bobby Wijaya Daulay </v>
      </c>
      <c r="D497" s="81">
        <f ca="1">INDIRECT(ADDRESS(2+QUOTIENT(ROW()-2,COUNTA('Form Responses 1'!$1:$1)-4),4,,TRUE,"Form Responses 1"))</f>
        <v>45033</v>
      </c>
      <c r="E497" s="82">
        <f ca="1" t="shared" si="0"/>
        <v>1</v>
      </c>
      <c r="F497" s="65" t="str">
        <f ca="1">IF(ISBLANK(A497)," ",INDIRECT(ADDRESS(1,5+MOD(ROW()-2,COUNTA('Form Responses 1'!$1:$1)-4),,TRUE,"Form Responses 1")))</f>
        <v>Lantai 19 [Ruang Rapat 1-2-3]</v>
      </c>
      <c r="G497" s="65" t="str">
        <f ca="1">IF(ISBLANK(A497)," ",INDIRECT(ADDRESS(MATCH(A497,'Form Responses 1'!A:A,0),5+MOD(ROW()-2,COUNTA('Form Responses 1'!$1:$1)-4),,TRUE,"Form Responses 1")))</f>
        <v>BAIK</v>
      </c>
      <c r="H497" s="83" t="str">
        <f ca="1" t="shared" si="1"/>
        <v>Lantai 19</v>
      </c>
      <c r="I497" s="83" t="str">
        <f ca="1" t="shared" si="466"/>
        <v>Ruang Rapat 1-2-3</v>
      </c>
      <c r="J497" s="83" t="str">
        <f ca="1" t="shared" si="2"/>
        <v>CLEANING SERVICE</v>
      </c>
      <c r="K497" s="83">
        <f ca="1" t="array" ref="K497">IFERROR(INDEX(MASTER!B:B,MATCH(G497,MASTER!A:A,0))/100," ")</f>
        <v>0.95</v>
      </c>
      <c r="L497" s="65">
        <f ca="1" t="shared" si="3"/>
        <v>16</v>
      </c>
      <c r="M497" s="65" t="str">
        <f ca="1" t="shared" si="4"/>
        <v>2023 - WEEK 16</v>
      </c>
      <c r="N497" s="65" t="str">
        <f ca="1" t="shared" si="5"/>
        <v>2023 - MONTH 04</v>
      </c>
      <c r="O497" s="83">
        <f ca="1" t="shared" ref="O497:P497" si="513">IFERROR(AVERAGEIF(M:M,M497,$K:$K)," ")</f>
        <v>0.950225225225222</v>
      </c>
      <c r="P497" s="83">
        <f ca="1" t="shared" si="513"/>
        <v>0.950150150150152</v>
      </c>
      <c r="Q497" s="65" t="str">
        <f ca="1">IF(ISBLANK(A497)," ",IF(O497&gt;MASTER!$B$3/100,"SB",IF(O497&gt;MASTER!$B$4/100,"B",IF(O497&gt;MASTER!$B$5/100,"C","K"))))</f>
        <v>SB</v>
      </c>
      <c r="R497" s="65" t="str">
        <f ca="1">IF(ISBLANK(B497)," ",IF(P497&gt;MASTER!$B$3/100,"SB",IF(P497&gt;MASTER!$B$4/100,"B",IF(P497&gt;MASTER!$B$5/100,"C","K"))))</f>
        <v>SB</v>
      </c>
    </row>
    <row r="498" customHeight="1" spans="1:18">
      <c r="A498" s="80">
        <f ca="1">INDIRECT(ADDRESS(2+QUOTIENT(ROW()-2,COUNTA('Form Responses 1'!$1:$1)-4),1,,TRUE,"Form Responses 1"))</f>
        <v>45033.7481278009</v>
      </c>
      <c r="B498" s="65" t="str">
        <f ca="1">INDIRECT(ADDRESS(2+QUOTIENT(ROW()-2,COUNTA('Form Responses 1'!$1:$1)-4),2,,TRUE,"Form Responses 1"))</f>
        <v>bobdaulay@gmail.comb</v>
      </c>
      <c r="C498" s="65" t="str">
        <f ca="1">INDIRECT(ADDRESS(2+QUOTIENT(ROW()-2,COUNTA('Form Responses 1'!$1:$1)-4),3,,TRUE,"Form Responses 1"))</f>
        <v>Bobby Wijaya Daulay </v>
      </c>
      <c r="D498" s="81">
        <f ca="1">INDIRECT(ADDRESS(2+QUOTIENT(ROW()-2,COUNTA('Form Responses 1'!$1:$1)-4),4,,TRUE,"Form Responses 1"))</f>
        <v>45033</v>
      </c>
      <c r="E498" s="82">
        <f ca="1" t="shared" si="0"/>
        <v>1</v>
      </c>
      <c r="F498" s="65" t="str">
        <f ca="1">IF(ISBLANK(A498)," ",INDIRECT(ADDRESS(1,5+MOD(ROW()-2,COUNTA('Form Responses 1'!$1:$1)-4),,TRUE,"Form Responses 1")))</f>
        <v>Lantai 19 [Ruang Kerja]</v>
      </c>
      <c r="G498" s="65" t="str">
        <f ca="1">IF(ISBLANK(A498)," ",INDIRECT(ADDRESS(MATCH(A498,'Form Responses 1'!A:A,0),5+MOD(ROW()-2,COUNTA('Form Responses 1'!$1:$1)-4),,TRUE,"Form Responses 1")))</f>
        <v>BAIK</v>
      </c>
      <c r="H498" s="83" t="str">
        <f ca="1" t="shared" si="1"/>
        <v>Lantai 19</v>
      </c>
      <c r="I498" s="83" t="str">
        <f ca="1" t="shared" si="466"/>
        <v>Ruang Kerja</v>
      </c>
      <c r="J498" s="83" t="str">
        <f ca="1" t="shared" si="2"/>
        <v>CLEANING SERVICE</v>
      </c>
      <c r="K498" s="83">
        <f ca="1" t="array" ref="K498">IFERROR(INDEX(MASTER!B:B,MATCH(G498,MASTER!A:A,0))/100," ")</f>
        <v>0.95</v>
      </c>
      <c r="L498" s="65">
        <f ca="1" t="shared" si="3"/>
        <v>16</v>
      </c>
      <c r="M498" s="65" t="str">
        <f ca="1" t="shared" si="4"/>
        <v>2023 - WEEK 16</v>
      </c>
      <c r="N498" s="65" t="str">
        <f ca="1" t="shared" si="5"/>
        <v>2023 - MONTH 04</v>
      </c>
      <c r="O498" s="83">
        <f ca="1" t="shared" ref="O498:P498" si="514">IFERROR(AVERAGEIF(M:M,M498,$K:$K)," ")</f>
        <v>0.950225225225222</v>
      </c>
      <c r="P498" s="83">
        <f ca="1" t="shared" si="514"/>
        <v>0.950150150150152</v>
      </c>
      <c r="Q498" s="65" t="str">
        <f ca="1">IF(ISBLANK(A498)," ",IF(O498&gt;MASTER!$B$3/100,"SB",IF(O498&gt;MASTER!$B$4/100,"B",IF(O498&gt;MASTER!$B$5/100,"C","K"))))</f>
        <v>SB</v>
      </c>
      <c r="R498" s="65" t="str">
        <f ca="1">IF(ISBLANK(B498)," ",IF(P498&gt;MASTER!$B$3/100,"SB",IF(P498&gt;MASTER!$B$4/100,"B",IF(P498&gt;MASTER!$B$5/100,"C","K"))))</f>
        <v>SB</v>
      </c>
    </row>
    <row r="499" customHeight="1" spans="1:18">
      <c r="A499" s="80">
        <f ca="1">INDIRECT(ADDRESS(2+QUOTIENT(ROW()-2,COUNTA('Form Responses 1'!$1:$1)-4),1,,TRUE,"Form Responses 1"))</f>
        <v>45033.7481278009</v>
      </c>
      <c r="B499" s="65" t="str">
        <f ca="1">INDIRECT(ADDRESS(2+QUOTIENT(ROW()-2,COUNTA('Form Responses 1'!$1:$1)-4),2,,TRUE,"Form Responses 1"))</f>
        <v>bobdaulay@gmail.comb</v>
      </c>
      <c r="C499" s="65" t="str">
        <f ca="1">INDIRECT(ADDRESS(2+QUOTIENT(ROW()-2,COUNTA('Form Responses 1'!$1:$1)-4),3,,TRUE,"Form Responses 1"))</f>
        <v>Bobby Wijaya Daulay </v>
      </c>
      <c r="D499" s="81">
        <f ca="1">INDIRECT(ADDRESS(2+QUOTIENT(ROW()-2,COUNTA('Form Responses 1'!$1:$1)-4),4,,TRUE,"Form Responses 1"))</f>
        <v>45033</v>
      </c>
      <c r="E499" s="82">
        <f ca="1" t="shared" si="0"/>
        <v>1</v>
      </c>
      <c r="F499" s="65" t="str">
        <f ca="1">IF(ISBLANK(A499)," ",INDIRECT(ADDRESS(1,5+MOD(ROW()-2,COUNTA('Form Responses 1'!$1:$1)-4),,TRUE,"Form Responses 1")))</f>
        <v>Lantai 19 [Koridor]</v>
      </c>
      <c r="G499" s="65" t="str">
        <f ca="1">IF(ISBLANK(A499)," ",INDIRECT(ADDRESS(MATCH(A499,'Form Responses 1'!A:A,0),5+MOD(ROW()-2,COUNTA('Form Responses 1'!$1:$1)-4),,TRUE,"Form Responses 1")))</f>
        <v>BAIK</v>
      </c>
      <c r="H499" s="83" t="str">
        <f ca="1" t="shared" si="1"/>
        <v>Lantai 19</v>
      </c>
      <c r="I499" s="83" t="str">
        <f ca="1" t="shared" si="466"/>
        <v>Koridor</v>
      </c>
      <c r="J499" s="83" t="str">
        <f ca="1" t="shared" si="2"/>
        <v>CLEANING SERVICE</v>
      </c>
      <c r="K499" s="83">
        <f ca="1" t="array" ref="K499">IFERROR(INDEX(MASTER!B:B,MATCH(G499,MASTER!A:A,0))/100," ")</f>
        <v>0.95</v>
      </c>
      <c r="L499" s="65">
        <f ca="1" t="shared" si="3"/>
        <v>16</v>
      </c>
      <c r="M499" s="65" t="str">
        <f ca="1" t="shared" si="4"/>
        <v>2023 - WEEK 16</v>
      </c>
      <c r="N499" s="65" t="str">
        <f ca="1" t="shared" si="5"/>
        <v>2023 - MONTH 04</v>
      </c>
      <c r="O499" s="83">
        <f ca="1" t="shared" ref="O499:P499" si="515">IFERROR(AVERAGEIF(M:M,M499,$K:$K)," ")</f>
        <v>0.950225225225222</v>
      </c>
      <c r="P499" s="83">
        <f ca="1" t="shared" si="515"/>
        <v>0.950150150150152</v>
      </c>
      <c r="Q499" s="65" t="str">
        <f ca="1">IF(ISBLANK(A499)," ",IF(O499&gt;MASTER!$B$3/100,"SB",IF(O499&gt;MASTER!$B$4/100,"B",IF(O499&gt;MASTER!$B$5/100,"C","K"))))</f>
        <v>SB</v>
      </c>
      <c r="R499" s="65" t="str">
        <f ca="1">IF(ISBLANK(B499)," ",IF(P499&gt;MASTER!$B$3/100,"SB",IF(P499&gt;MASTER!$B$4/100,"B",IF(P499&gt;MASTER!$B$5/100,"C","K"))))</f>
        <v>SB</v>
      </c>
    </row>
    <row r="500" customHeight="1" spans="1:18">
      <c r="A500" s="80">
        <f ca="1">INDIRECT(ADDRESS(2+QUOTIENT(ROW()-2,COUNTA('Form Responses 1'!$1:$1)-4),1,,TRUE,"Form Responses 1"))</f>
        <v>45033.7481278009</v>
      </c>
      <c r="B500" s="65" t="str">
        <f ca="1">INDIRECT(ADDRESS(2+QUOTIENT(ROW()-2,COUNTA('Form Responses 1'!$1:$1)-4),2,,TRUE,"Form Responses 1"))</f>
        <v>bobdaulay@gmail.comb</v>
      </c>
      <c r="C500" s="65" t="str">
        <f ca="1">INDIRECT(ADDRESS(2+QUOTIENT(ROW()-2,COUNTA('Form Responses 1'!$1:$1)-4),3,,TRUE,"Form Responses 1"))</f>
        <v>Bobby Wijaya Daulay </v>
      </c>
      <c r="D500" s="81">
        <f ca="1">INDIRECT(ADDRESS(2+QUOTIENT(ROW()-2,COUNTA('Form Responses 1'!$1:$1)-4),4,,TRUE,"Form Responses 1"))</f>
        <v>45033</v>
      </c>
      <c r="E500" s="82">
        <f ca="1" t="shared" si="0"/>
        <v>1</v>
      </c>
      <c r="F500" s="65" t="str">
        <f ca="1">IF(ISBLANK(A500)," ",INDIRECT(ADDRESS(1,5+MOD(ROW()-2,COUNTA('Form Responses 1'!$1:$1)-4),,TRUE,"Form Responses 1")))</f>
        <v>Lantai 19 [Toilet Pria / Wanita]</v>
      </c>
      <c r="G500" s="65" t="str">
        <f ca="1">IF(ISBLANK(A500)," ",INDIRECT(ADDRESS(MATCH(A500,'Form Responses 1'!A:A,0),5+MOD(ROW()-2,COUNTA('Form Responses 1'!$1:$1)-4),,TRUE,"Form Responses 1")))</f>
        <v>BAIK</v>
      </c>
      <c r="H500" s="83" t="str">
        <f ca="1" t="shared" si="1"/>
        <v>Lantai 19</v>
      </c>
      <c r="I500" s="83" t="str">
        <f ca="1" t="shared" si="466"/>
        <v>Toilet Pria / Wanita</v>
      </c>
      <c r="J500" s="83" t="str">
        <f ca="1" t="shared" si="2"/>
        <v>CLEANING SERVICE</v>
      </c>
      <c r="K500" s="83">
        <f ca="1" t="array" ref="K500">IFERROR(INDEX(MASTER!B:B,MATCH(G500,MASTER!A:A,0))/100," ")</f>
        <v>0.95</v>
      </c>
      <c r="L500" s="65">
        <f ca="1" t="shared" si="3"/>
        <v>16</v>
      </c>
      <c r="M500" s="65" t="str">
        <f ca="1" t="shared" si="4"/>
        <v>2023 - WEEK 16</v>
      </c>
      <c r="N500" s="65" t="str">
        <f ca="1" t="shared" si="5"/>
        <v>2023 - MONTH 04</v>
      </c>
      <c r="O500" s="83">
        <f ca="1" t="shared" ref="O500:P500" si="516">IFERROR(AVERAGEIF(M:M,M500,$K:$K)," ")</f>
        <v>0.950225225225222</v>
      </c>
      <c r="P500" s="83">
        <f ca="1" t="shared" si="516"/>
        <v>0.950150150150152</v>
      </c>
      <c r="Q500" s="65" t="str">
        <f ca="1">IF(ISBLANK(A500)," ",IF(O500&gt;MASTER!$B$3/100,"SB",IF(O500&gt;MASTER!$B$4/100,"B",IF(O500&gt;MASTER!$B$5/100,"C","K"))))</f>
        <v>SB</v>
      </c>
      <c r="R500" s="65" t="str">
        <f ca="1">IF(ISBLANK(B500)," ",IF(P500&gt;MASTER!$B$3/100,"SB",IF(P500&gt;MASTER!$B$4/100,"B",IF(P500&gt;MASTER!$B$5/100,"C","K"))))</f>
        <v>SB</v>
      </c>
    </row>
    <row r="501" customHeight="1" spans="1:18">
      <c r="A501" s="80">
        <f ca="1">INDIRECT(ADDRESS(2+QUOTIENT(ROW()-2,COUNTA('Form Responses 1'!$1:$1)-4),1,,TRUE,"Form Responses 1"))</f>
        <v>45033.7481278009</v>
      </c>
      <c r="B501" s="65" t="str">
        <f ca="1">INDIRECT(ADDRESS(2+QUOTIENT(ROW()-2,COUNTA('Form Responses 1'!$1:$1)-4),2,,TRUE,"Form Responses 1"))</f>
        <v>bobdaulay@gmail.comb</v>
      </c>
      <c r="C501" s="65" t="str">
        <f ca="1">INDIRECT(ADDRESS(2+QUOTIENT(ROW()-2,COUNTA('Form Responses 1'!$1:$1)-4),3,,TRUE,"Form Responses 1"))</f>
        <v>Bobby Wijaya Daulay </v>
      </c>
      <c r="D501" s="81">
        <f ca="1">INDIRECT(ADDRESS(2+QUOTIENT(ROW()-2,COUNTA('Form Responses 1'!$1:$1)-4),4,,TRUE,"Form Responses 1"))</f>
        <v>45033</v>
      </c>
      <c r="E501" s="82">
        <f ca="1" t="shared" si="0"/>
        <v>1</v>
      </c>
      <c r="F501" s="65" t="str">
        <f ca="1">IF(ISBLANK(A501)," ",INDIRECT(ADDRESS(1,5+MOD(ROW()-2,COUNTA('Form Responses 1'!$1:$1)-4),,TRUE,"Form Responses 1")))</f>
        <v>Lantai 18 [Tangga Exit Barat]</v>
      </c>
      <c r="G501" s="65" t="str">
        <f ca="1">IF(ISBLANK(A501)," ",INDIRECT(ADDRESS(MATCH(A501,'Form Responses 1'!A:A,0),5+MOD(ROW()-2,COUNTA('Form Responses 1'!$1:$1)-4),,TRUE,"Form Responses 1")))</f>
        <v>BAIK</v>
      </c>
      <c r="H501" s="83" t="str">
        <f ca="1" t="shared" si="1"/>
        <v>Lantai 18</v>
      </c>
      <c r="I501" s="83" t="str">
        <f ca="1" t="shared" si="466"/>
        <v>Tangga Exit Barat</v>
      </c>
      <c r="J501" s="83" t="str">
        <f ca="1" t="shared" si="2"/>
        <v>CLEANING SERVICE</v>
      </c>
      <c r="K501" s="83">
        <f ca="1" t="array" ref="K501">IFERROR(INDEX(MASTER!B:B,MATCH(G501,MASTER!A:A,0))/100," ")</f>
        <v>0.95</v>
      </c>
      <c r="L501" s="65">
        <f ca="1" t="shared" si="3"/>
        <v>16</v>
      </c>
      <c r="M501" s="65" t="str">
        <f ca="1" t="shared" si="4"/>
        <v>2023 - WEEK 16</v>
      </c>
      <c r="N501" s="65" t="str">
        <f ca="1" t="shared" si="5"/>
        <v>2023 - MONTH 04</v>
      </c>
      <c r="O501" s="83">
        <f ca="1" t="shared" ref="O501:P501" si="517">IFERROR(AVERAGEIF(M:M,M501,$K:$K)," ")</f>
        <v>0.950225225225222</v>
      </c>
      <c r="P501" s="83">
        <f ca="1" t="shared" si="517"/>
        <v>0.950150150150152</v>
      </c>
      <c r="Q501" s="65" t="str">
        <f ca="1">IF(ISBLANK(A501)," ",IF(O501&gt;MASTER!$B$3/100,"SB",IF(O501&gt;MASTER!$B$4/100,"B",IF(O501&gt;MASTER!$B$5/100,"C","K"))))</f>
        <v>SB</v>
      </c>
      <c r="R501" s="65" t="str">
        <f ca="1">IF(ISBLANK(B501)," ",IF(P501&gt;MASTER!$B$3/100,"SB",IF(P501&gt;MASTER!$B$4/100,"B",IF(P501&gt;MASTER!$B$5/100,"C","K"))))</f>
        <v>SB</v>
      </c>
    </row>
    <row r="502" customHeight="1" spans="1:18">
      <c r="A502" s="80">
        <f ca="1">INDIRECT(ADDRESS(2+QUOTIENT(ROW()-2,COUNTA('Form Responses 1'!$1:$1)-4),1,,TRUE,"Form Responses 1"))</f>
        <v>45033.7481278009</v>
      </c>
      <c r="B502" s="65" t="str">
        <f ca="1">INDIRECT(ADDRESS(2+QUOTIENT(ROW()-2,COUNTA('Form Responses 1'!$1:$1)-4),2,,TRUE,"Form Responses 1"))</f>
        <v>bobdaulay@gmail.comb</v>
      </c>
      <c r="C502" s="65" t="str">
        <f ca="1">INDIRECT(ADDRESS(2+QUOTIENT(ROW()-2,COUNTA('Form Responses 1'!$1:$1)-4),3,,TRUE,"Form Responses 1"))</f>
        <v>Bobby Wijaya Daulay </v>
      </c>
      <c r="D502" s="81">
        <f ca="1">INDIRECT(ADDRESS(2+QUOTIENT(ROW()-2,COUNTA('Form Responses 1'!$1:$1)-4),4,,TRUE,"Form Responses 1"))</f>
        <v>45033</v>
      </c>
      <c r="E502" s="82">
        <f ca="1" t="shared" si="0"/>
        <v>1</v>
      </c>
      <c r="F502" s="65" t="str">
        <f ca="1">IF(ISBLANK(A502)," ",INDIRECT(ADDRESS(1,5+MOD(ROW()-2,COUNTA('Form Responses 1'!$1:$1)-4),,TRUE,"Form Responses 1")))</f>
        <v>Lantai 18 [ &amp; Timur]</v>
      </c>
      <c r="G502" s="65" t="str">
        <f ca="1">IF(ISBLANK(A502)," ",INDIRECT(ADDRESS(MATCH(A502,'Form Responses 1'!A:A,0),5+MOD(ROW()-2,COUNTA('Form Responses 1'!$1:$1)-4),,TRUE,"Form Responses 1")))</f>
        <v>BAIK</v>
      </c>
      <c r="H502" s="83" t="str">
        <f ca="1" t="shared" si="1"/>
        <v>Lantai 18</v>
      </c>
      <c r="I502" s="83" t="str">
        <f ca="1" t="shared" si="466"/>
        <v> &amp; Timur</v>
      </c>
      <c r="J502" s="83" t="str">
        <f ca="1" t="shared" si="2"/>
        <v>CLEANING SERVICE</v>
      </c>
      <c r="K502" s="83">
        <f ca="1" t="array" ref="K502">IFERROR(INDEX(MASTER!B:B,MATCH(G502,MASTER!A:A,0))/100," ")</f>
        <v>0.95</v>
      </c>
      <c r="L502" s="65">
        <f ca="1" t="shared" si="3"/>
        <v>16</v>
      </c>
      <c r="M502" s="65" t="str">
        <f ca="1" t="shared" si="4"/>
        <v>2023 - WEEK 16</v>
      </c>
      <c r="N502" s="65" t="str">
        <f ca="1" t="shared" si="5"/>
        <v>2023 - MONTH 04</v>
      </c>
      <c r="O502" s="83">
        <f ca="1" t="shared" ref="O502:P502" si="518">IFERROR(AVERAGEIF(M:M,M502,$K:$K)," ")</f>
        <v>0.950225225225222</v>
      </c>
      <c r="P502" s="83">
        <f ca="1" t="shared" si="518"/>
        <v>0.950150150150152</v>
      </c>
      <c r="Q502" s="65" t="str">
        <f ca="1">IF(ISBLANK(A502)," ",IF(O502&gt;MASTER!$B$3/100,"SB",IF(O502&gt;MASTER!$B$4/100,"B",IF(O502&gt;MASTER!$B$5/100,"C","K"))))</f>
        <v>SB</v>
      </c>
      <c r="R502" s="65" t="str">
        <f ca="1">IF(ISBLANK(B502)," ",IF(P502&gt;MASTER!$B$3/100,"SB",IF(P502&gt;MASTER!$B$4/100,"B",IF(P502&gt;MASTER!$B$5/100,"C","K"))))</f>
        <v>SB</v>
      </c>
    </row>
    <row r="503" customHeight="1" spans="1:18">
      <c r="A503" s="80">
        <f ca="1">INDIRECT(ADDRESS(2+QUOTIENT(ROW()-2,COUNTA('Form Responses 1'!$1:$1)-4),1,,TRUE,"Form Responses 1"))</f>
        <v>45033.7481278009</v>
      </c>
      <c r="B503" s="65" t="str">
        <f ca="1">INDIRECT(ADDRESS(2+QUOTIENT(ROW()-2,COUNTA('Form Responses 1'!$1:$1)-4),2,,TRUE,"Form Responses 1"))</f>
        <v>bobdaulay@gmail.comb</v>
      </c>
      <c r="C503" s="65" t="str">
        <f ca="1">INDIRECT(ADDRESS(2+QUOTIENT(ROW()-2,COUNTA('Form Responses 1'!$1:$1)-4),3,,TRUE,"Form Responses 1"))</f>
        <v>Bobby Wijaya Daulay </v>
      </c>
      <c r="D503" s="81">
        <f ca="1">INDIRECT(ADDRESS(2+QUOTIENT(ROW()-2,COUNTA('Form Responses 1'!$1:$1)-4),4,,TRUE,"Form Responses 1"))</f>
        <v>45033</v>
      </c>
      <c r="E503" s="82">
        <f ca="1" t="shared" si="0"/>
        <v>1</v>
      </c>
      <c r="F503" s="65" t="str">
        <f ca="1">IF(ISBLANK(A503)," ",INDIRECT(ADDRESS(1,5+MOD(ROW()-2,COUNTA('Form Responses 1'!$1:$1)-4),,TRUE,"Form Responses 1")))</f>
        <v>Lantai 18 [Mushola]</v>
      </c>
      <c r="G503" s="65" t="str">
        <f ca="1">IF(ISBLANK(A503)," ",INDIRECT(ADDRESS(MATCH(A503,'Form Responses 1'!A:A,0),5+MOD(ROW()-2,COUNTA('Form Responses 1'!$1:$1)-4),,TRUE,"Form Responses 1")))</f>
        <v>BAIK</v>
      </c>
      <c r="H503" s="83" t="str">
        <f ca="1" t="shared" si="1"/>
        <v>Lantai 18</v>
      </c>
      <c r="I503" s="83" t="str">
        <f ca="1" t="shared" si="466"/>
        <v>Mushola</v>
      </c>
      <c r="J503" s="83" t="str">
        <f ca="1" t="shared" si="2"/>
        <v>CLEANING SERVICE</v>
      </c>
      <c r="K503" s="83">
        <f ca="1" t="array" ref="K503">IFERROR(INDEX(MASTER!B:B,MATCH(G503,MASTER!A:A,0))/100," ")</f>
        <v>0.95</v>
      </c>
      <c r="L503" s="65">
        <f ca="1" t="shared" si="3"/>
        <v>16</v>
      </c>
      <c r="M503" s="65" t="str">
        <f ca="1" t="shared" si="4"/>
        <v>2023 - WEEK 16</v>
      </c>
      <c r="N503" s="65" t="str">
        <f ca="1" t="shared" si="5"/>
        <v>2023 - MONTH 04</v>
      </c>
      <c r="O503" s="83">
        <f ca="1" t="shared" ref="O503:P503" si="519">IFERROR(AVERAGEIF(M:M,M503,$K:$K)," ")</f>
        <v>0.950225225225222</v>
      </c>
      <c r="P503" s="83">
        <f ca="1" t="shared" si="519"/>
        <v>0.950150150150152</v>
      </c>
      <c r="Q503" s="65" t="str">
        <f ca="1">IF(ISBLANK(A503)," ",IF(O503&gt;MASTER!$B$3/100,"SB",IF(O503&gt;MASTER!$B$4/100,"B",IF(O503&gt;MASTER!$B$5/100,"C","K"))))</f>
        <v>SB</v>
      </c>
      <c r="R503" s="65" t="str">
        <f ca="1">IF(ISBLANK(B503)," ",IF(P503&gt;MASTER!$B$3/100,"SB",IF(P503&gt;MASTER!$B$4/100,"B",IF(P503&gt;MASTER!$B$5/100,"C","K"))))</f>
        <v>SB</v>
      </c>
    </row>
    <row r="504" customHeight="1" spans="1:18">
      <c r="A504" s="80">
        <f ca="1">INDIRECT(ADDRESS(2+QUOTIENT(ROW()-2,COUNTA('Form Responses 1'!$1:$1)-4),1,,TRUE,"Form Responses 1"))</f>
        <v>45033.7481278009</v>
      </c>
      <c r="B504" s="65" t="str">
        <f ca="1">INDIRECT(ADDRESS(2+QUOTIENT(ROW()-2,COUNTA('Form Responses 1'!$1:$1)-4),2,,TRUE,"Form Responses 1"))</f>
        <v>bobdaulay@gmail.comb</v>
      </c>
      <c r="C504" s="65" t="str">
        <f ca="1">INDIRECT(ADDRESS(2+QUOTIENT(ROW()-2,COUNTA('Form Responses 1'!$1:$1)-4),3,,TRUE,"Form Responses 1"))</f>
        <v>Bobby Wijaya Daulay </v>
      </c>
      <c r="D504" s="81">
        <f ca="1">INDIRECT(ADDRESS(2+QUOTIENT(ROW()-2,COUNTA('Form Responses 1'!$1:$1)-4),4,,TRUE,"Form Responses 1"))</f>
        <v>45033</v>
      </c>
      <c r="E504" s="82">
        <f ca="1" t="shared" si="0"/>
        <v>1</v>
      </c>
      <c r="F504" s="65" t="str">
        <f ca="1">IF(ISBLANK(A504)," ",INDIRECT(ADDRESS(1,5+MOD(ROW()-2,COUNTA('Form Responses 1'!$1:$1)-4),,TRUE,"Form Responses 1")))</f>
        <v>Lantai 18 [Pantry]</v>
      </c>
      <c r="G504" s="65" t="str">
        <f ca="1">IF(ISBLANK(A504)," ",INDIRECT(ADDRESS(MATCH(A504,'Form Responses 1'!A:A,0),5+MOD(ROW()-2,COUNTA('Form Responses 1'!$1:$1)-4),,TRUE,"Form Responses 1")))</f>
        <v>BAIK</v>
      </c>
      <c r="H504" s="83" t="str">
        <f ca="1" t="shared" si="1"/>
        <v>Lantai 18</v>
      </c>
      <c r="I504" s="83" t="str">
        <f ca="1" t="shared" si="466"/>
        <v>Pantry</v>
      </c>
      <c r="J504" s="83" t="str">
        <f ca="1" t="shared" si="2"/>
        <v>CLEANING SERVICE</v>
      </c>
      <c r="K504" s="83">
        <f ca="1" t="array" ref="K504">IFERROR(INDEX(MASTER!B:B,MATCH(G504,MASTER!A:A,0))/100," ")</f>
        <v>0.95</v>
      </c>
      <c r="L504" s="65">
        <f ca="1" t="shared" si="3"/>
        <v>16</v>
      </c>
      <c r="M504" s="65" t="str">
        <f ca="1" t="shared" si="4"/>
        <v>2023 - WEEK 16</v>
      </c>
      <c r="N504" s="65" t="str">
        <f ca="1" t="shared" si="5"/>
        <v>2023 - MONTH 04</v>
      </c>
      <c r="O504" s="83">
        <f ca="1" t="shared" ref="O504:P504" si="520">IFERROR(AVERAGEIF(M:M,M504,$K:$K)," ")</f>
        <v>0.950225225225222</v>
      </c>
      <c r="P504" s="83">
        <f ca="1" t="shared" si="520"/>
        <v>0.950150150150152</v>
      </c>
      <c r="Q504" s="65" t="str">
        <f ca="1">IF(ISBLANK(A504)," ",IF(O504&gt;MASTER!$B$3/100,"SB",IF(O504&gt;MASTER!$B$4/100,"B",IF(O504&gt;MASTER!$B$5/100,"C","K"))))</f>
        <v>SB</v>
      </c>
      <c r="R504" s="65" t="str">
        <f ca="1">IF(ISBLANK(B504)," ",IF(P504&gt;MASTER!$B$3/100,"SB",IF(P504&gt;MASTER!$B$4/100,"B",IF(P504&gt;MASTER!$B$5/100,"C","K"))))</f>
        <v>SB</v>
      </c>
    </row>
    <row r="505" customHeight="1" spans="1:18">
      <c r="A505" s="80">
        <f ca="1">INDIRECT(ADDRESS(2+QUOTIENT(ROW()-2,COUNTA('Form Responses 1'!$1:$1)-4),1,,TRUE,"Form Responses 1"))</f>
        <v>45033.7481278009</v>
      </c>
      <c r="B505" s="65" t="str">
        <f ca="1">INDIRECT(ADDRESS(2+QUOTIENT(ROW()-2,COUNTA('Form Responses 1'!$1:$1)-4),2,,TRUE,"Form Responses 1"))</f>
        <v>bobdaulay@gmail.comb</v>
      </c>
      <c r="C505" s="65" t="str">
        <f ca="1">INDIRECT(ADDRESS(2+QUOTIENT(ROW()-2,COUNTA('Form Responses 1'!$1:$1)-4),3,,TRUE,"Form Responses 1"))</f>
        <v>Bobby Wijaya Daulay </v>
      </c>
      <c r="D505" s="81">
        <f ca="1">INDIRECT(ADDRESS(2+QUOTIENT(ROW()-2,COUNTA('Form Responses 1'!$1:$1)-4),4,,TRUE,"Form Responses 1"))</f>
        <v>45033</v>
      </c>
      <c r="E505" s="82">
        <f ca="1" t="shared" si="0"/>
        <v>1</v>
      </c>
      <c r="F505" s="65" t="str">
        <f ca="1">IF(ISBLANK(A505)," ",INDIRECT(ADDRESS(1,5+MOD(ROW()-2,COUNTA('Form Responses 1'!$1:$1)-4),,TRUE,"Form Responses 1")))</f>
        <v>Lantai 18 [Ruang Rapat 1-2-3]</v>
      </c>
      <c r="G505" s="65" t="str">
        <f ca="1">IF(ISBLANK(A505)," ",INDIRECT(ADDRESS(MATCH(A505,'Form Responses 1'!A:A,0),5+MOD(ROW()-2,COUNTA('Form Responses 1'!$1:$1)-4),,TRUE,"Form Responses 1")))</f>
        <v>BAIK</v>
      </c>
      <c r="H505" s="83" t="str">
        <f ca="1" t="shared" si="1"/>
        <v>Lantai 18</v>
      </c>
      <c r="I505" s="83" t="str">
        <f ca="1" t="shared" si="466"/>
        <v>Ruang Rapat 1-2-3</v>
      </c>
      <c r="J505" s="83" t="str">
        <f ca="1" t="shared" si="2"/>
        <v>CLEANING SERVICE</v>
      </c>
      <c r="K505" s="83">
        <f ca="1" t="array" ref="K505">IFERROR(INDEX(MASTER!B:B,MATCH(G505,MASTER!A:A,0))/100," ")</f>
        <v>0.95</v>
      </c>
      <c r="L505" s="65">
        <f ca="1" t="shared" si="3"/>
        <v>16</v>
      </c>
      <c r="M505" s="65" t="str">
        <f ca="1" t="shared" si="4"/>
        <v>2023 - WEEK 16</v>
      </c>
      <c r="N505" s="65" t="str">
        <f ca="1" t="shared" si="5"/>
        <v>2023 - MONTH 04</v>
      </c>
      <c r="O505" s="83">
        <f ca="1" t="shared" ref="O505:P505" si="521">IFERROR(AVERAGEIF(M:M,M505,$K:$K)," ")</f>
        <v>0.950225225225222</v>
      </c>
      <c r="P505" s="83">
        <f ca="1" t="shared" si="521"/>
        <v>0.950150150150152</v>
      </c>
      <c r="Q505" s="65" t="str">
        <f ca="1">IF(ISBLANK(A505)," ",IF(O505&gt;MASTER!$B$3/100,"SB",IF(O505&gt;MASTER!$B$4/100,"B",IF(O505&gt;MASTER!$B$5/100,"C","K"))))</f>
        <v>SB</v>
      </c>
      <c r="R505" s="65" t="str">
        <f ca="1">IF(ISBLANK(B505)," ",IF(P505&gt;MASTER!$B$3/100,"SB",IF(P505&gt;MASTER!$B$4/100,"B",IF(P505&gt;MASTER!$B$5/100,"C","K"))))</f>
        <v>SB</v>
      </c>
    </row>
    <row r="506" customHeight="1" spans="1:18">
      <c r="A506" s="80">
        <f ca="1">INDIRECT(ADDRESS(2+QUOTIENT(ROW()-2,COUNTA('Form Responses 1'!$1:$1)-4),1,,TRUE,"Form Responses 1"))</f>
        <v>45033.7481278009</v>
      </c>
      <c r="B506" s="65" t="str">
        <f ca="1">INDIRECT(ADDRESS(2+QUOTIENT(ROW()-2,COUNTA('Form Responses 1'!$1:$1)-4),2,,TRUE,"Form Responses 1"))</f>
        <v>bobdaulay@gmail.comb</v>
      </c>
      <c r="C506" s="65" t="str">
        <f ca="1">INDIRECT(ADDRESS(2+QUOTIENT(ROW()-2,COUNTA('Form Responses 1'!$1:$1)-4),3,,TRUE,"Form Responses 1"))</f>
        <v>Bobby Wijaya Daulay </v>
      </c>
      <c r="D506" s="81">
        <f ca="1">INDIRECT(ADDRESS(2+QUOTIENT(ROW()-2,COUNTA('Form Responses 1'!$1:$1)-4),4,,TRUE,"Form Responses 1"))</f>
        <v>45033</v>
      </c>
      <c r="E506" s="82">
        <f ca="1" t="shared" si="0"/>
        <v>1</v>
      </c>
      <c r="F506" s="65" t="str">
        <f ca="1">IF(ISBLANK(A506)," ",INDIRECT(ADDRESS(1,5+MOD(ROW()-2,COUNTA('Form Responses 1'!$1:$1)-4),,TRUE,"Form Responses 1")))</f>
        <v>Lantai 18 [Ruang Kerja]</v>
      </c>
      <c r="G506" s="65" t="str">
        <f ca="1">IF(ISBLANK(A506)," ",INDIRECT(ADDRESS(MATCH(A506,'Form Responses 1'!A:A,0),5+MOD(ROW()-2,COUNTA('Form Responses 1'!$1:$1)-4),,TRUE,"Form Responses 1")))</f>
        <v>BAIK</v>
      </c>
      <c r="H506" s="83" t="str">
        <f ca="1" t="shared" si="1"/>
        <v>Lantai 18</v>
      </c>
      <c r="I506" s="83" t="str">
        <f ca="1" t="shared" si="466"/>
        <v>Ruang Kerja</v>
      </c>
      <c r="J506" s="83" t="str">
        <f ca="1" t="shared" si="2"/>
        <v>CLEANING SERVICE</v>
      </c>
      <c r="K506" s="83">
        <f ca="1" t="array" ref="K506">IFERROR(INDEX(MASTER!B:B,MATCH(G506,MASTER!A:A,0))/100," ")</f>
        <v>0.95</v>
      </c>
      <c r="L506" s="65">
        <f ca="1" t="shared" si="3"/>
        <v>16</v>
      </c>
      <c r="M506" s="65" t="str">
        <f ca="1" t="shared" si="4"/>
        <v>2023 - WEEK 16</v>
      </c>
      <c r="N506" s="65" t="str">
        <f ca="1" t="shared" si="5"/>
        <v>2023 - MONTH 04</v>
      </c>
      <c r="O506" s="83">
        <f ca="1" t="shared" ref="O506:P506" si="522">IFERROR(AVERAGEIF(M:M,M506,$K:$K)," ")</f>
        <v>0.950225225225222</v>
      </c>
      <c r="P506" s="83">
        <f ca="1" t="shared" si="522"/>
        <v>0.950150150150152</v>
      </c>
      <c r="Q506" s="65" t="str">
        <f ca="1">IF(ISBLANK(A506)," ",IF(O506&gt;MASTER!$B$3/100,"SB",IF(O506&gt;MASTER!$B$4/100,"B",IF(O506&gt;MASTER!$B$5/100,"C","K"))))</f>
        <v>SB</v>
      </c>
      <c r="R506" s="65" t="str">
        <f ca="1">IF(ISBLANK(B506)," ",IF(P506&gt;MASTER!$B$3/100,"SB",IF(P506&gt;MASTER!$B$4/100,"B",IF(P506&gt;MASTER!$B$5/100,"C","K"))))</f>
        <v>SB</v>
      </c>
    </row>
    <row r="507" customHeight="1" spans="1:18">
      <c r="A507" s="80">
        <f ca="1">INDIRECT(ADDRESS(2+QUOTIENT(ROW()-2,COUNTA('Form Responses 1'!$1:$1)-4),1,,TRUE,"Form Responses 1"))</f>
        <v>45033.7481278009</v>
      </c>
      <c r="B507" s="65" t="str">
        <f ca="1">INDIRECT(ADDRESS(2+QUOTIENT(ROW()-2,COUNTA('Form Responses 1'!$1:$1)-4),2,,TRUE,"Form Responses 1"))</f>
        <v>bobdaulay@gmail.comb</v>
      </c>
      <c r="C507" s="65" t="str">
        <f ca="1">INDIRECT(ADDRESS(2+QUOTIENT(ROW()-2,COUNTA('Form Responses 1'!$1:$1)-4),3,,TRUE,"Form Responses 1"))</f>
        <v>Bobby Wijaya Daulay </v>
      </c>
      <c r="D507" s="81">
        <f ca="1">INDIRECT(ADDRESS(2+QUOTIENT(ROW()-2,COUNTA('Form Responses 1'!$1:$1)-4),4,,TRUE,"Form Responses 1"))</f>
        <v>45033</v>
      </c>
      <c r="E507" s="82">
        <f ca="1" t="shared" si="0"/>
        <v>1</v>
      </c>
      <c r="F507" s="65" t="str">
        <f ca="1">IF(ISBLANK(A507)," ",INDIRECT(ADDRESS(1,5+MOD(ROW()-2,COUNTA('Form Responses 1'!$1:$1)-4),,TRUE,"Form Responses 1")))</f>
        <v>Lantai 18 [Koridor]</v>
      </c>
      <c r="G507" s="65" t="str">
        <f ca="1">IF(ISBLANK(A507)," ",INDIRECT(ADDRESS(MATCH(A507,'Form Responses 1'!A:A,0),5+MOD(ROW()-2,COUNTA('Form Responses 1'!$1:$1)-4),,TRUE,"Form Responses 1")))</f>
        <v>BAIK</v>
      </c>
      <c r="H507" s="83" t="str">
        <f ca="1" t="shared" si="1"/>
        <v>Lantai 18</v>
      </c>
      <c r="I507" s="83" t="str">
        <f ca="1" t="shared" si="466"/>
        <v>Koridor</v>
      </c>
      <c r="J507" s="83" t="str">
        <f ca="1" t="shared" si="2"/>
        <v>CLEANING SERVICE</v>
      </c>
      <c r="K507" s="83">
        <f ca="1" t="array" ref="K507">IFERROR(INDEX(MASTER!B:B,MATCH(G507,MASTER!A:A,0))/100," ")</f>
        <v>0.95</v>
      </c>
      <c r="L507" s="65">
        <f ca="1" t="shared" si="3"/>
        <v>16</v>
      </c>
      <c r="M507" s="65" t="str">
        <f ca="1" t="shared" si="4"/>
        <v>2023 - WEEK 16</v>
      </c>
      <c r="N507" s="65" t="str">
        <f ca="1" t="shared" si="5"/>
        <v>2023 - MONTH 04</v>
      </c>
      <c r="O507" s="83">
        <f ca="1" t="shared" ref="O507:P507" si="523">IFERROR(AVERAGEIF(M:M,M507,$K:$K)," ")</f>
        <v>0.950225225225222</v>
      </c>
      <c r="P507" s="83">
        <f ca="1" t="shared" si="523"/>
        <v>0.950150150150152</v>
      </c>
      <c r="Q507" s="65" t="str">
        <f ca="1">IF(ISBLANK(A507)," ",IF(O507&gt;MASTER!$B$3/100,"SB",IF(O507&gt;MASTER!$B$4/100,"B",IF(O507&gt;MASTER!$B$5/100,"C","K"))))</f>
        <v>SB</v>
      </c>
      <c r="R507" s="65" t="str">
        <f ca="1">IF(ISBLANK(B507)," ",IF(P507&gt;MASTER!$B$3/100,"SB",IF(P507&gt;MASTER!$B$4/100,"B",IF(P507&gt;MASTER!$B$5/100,"C","K"))))</f>
        <v>SB</v>
      </c>
    </row>
    <row r="508" customHeight="1" spans="1:18">
      <c r="A508" s="80">
        <f ca="1">INDIRECT(ADDRESS(2+QUOTIENT(ROW()-2,COUNTA('Form Responses 1'!$1:$1)-4),1,,TRUE,"Form Responses 1"))</f>
        <v>45033.7481278009</v>
      </c>
      <c r="B508" s="65" t="str">
        <f ca="1">INDIRECT(ADDRESS(2+QUOTIENT(ROW()-2,COUNTA('Form Responses 1'!$1:$1)-4),2,,TRUE,"Form Responses 1"))</f>
        <v>bobdaulay@gmail.comb</v>
      </c>
      <c r="C508" s="65" t="str">
        <f ca="1">INDIRECT(ADDRESS(2+QUOTIENT(ROW()-2,COUNTA('Form Responses 1'!$1:$1)-4),3,,TRUE,"Form Responses 1"))</f>
        <v>Bobby Wijaya Daulay </v>
      </c>
      <c r="D508" s="81">
        <f ca="1">INDIRECT(ADDRESS(2+QUOTIENT(ROW()-2,COUNTA('Form Responses 1'!$1:$1)-4),4,,TRUE,"Form Responses 1"))</f>
        <v>45033</v>
      </c>
      <c r="E508" s="82">
        <f ca="1" t="shared" si="0"/>
        <v>1</v>
      </c>
      <c r="F508" s="65" t="str">
        <f ca="1">IF(ISBLANK(A508)," ",INDIRECT(ADDRESS(1,5+MOD(ROW()-2,COUNTA('Form Responses 1'!$1:$1)-4),,TRUE,"Form Responses 1")))</f>
        <v>Lantai 18 [Toilet Pria / Wanita]</v>
      </c>
      <c r="G508" s="65" t="str">
        <f ca="1">IF(ISBLANK(A508)," ",INDIRECT(ADDRESS(MATCH(A508,'Form Responses 1'!A:A,0),5+MOD(ROW()-2,COUNTA('Form Responses 1'!$1:$1)-4),,TRUE,"Form Responses 1")))</f>
        <v>BAIK</v>
      </c>
      <c r="H508" s="83" t="str">
        <f ca="1" t="shared" si="1"/>
        <v>Lantai 18</v>
      </c>
      <c r="I508" s="83" t="str">
        <f ca="1" t="shared" si="466"/>
        <v>Toilet Pria / Wanita</v>
      </c>
      <c r="J508" s="83" t="str">
        <f ca="1" t="shared" si="2"/>
        <v>CLEANING SERVICE</v>
      </c>
      <c r="K508" s="83">
        <f ca="1" t="array" ref="K508">IFERROR(INDEX(MASTER!B:B,MATCH(G508,MASTER!A:A,0))/100," ")</f>
        <v>0.95</v>
      </c>
      <c r="L508" s="65">
        <f ca="1" t="shared" si="3"/>
        <v>16</v>
      </c>
      <c r="M508" s="65" t="str">
        <f ca="1" t="shared" si="4"/>
        <v>2023 - WEEK 16</v>
      </c>
      <c r="N508" s="65" t="str">
        <f ca="1" t="shared" si="5"/>
        <v>2023 - MONTH 04</v>
      </c>
      <c r="O508" s="83">
        <f ca="1" t="shared" ref="O508:P508" si="524">IFERROR(AVERAGEIF(M:M,M508,$K:$K)," ")</f>
        <v>0.950225225225222</v>
      </c>
      <c r="P508" s="83">
        <f ca="1" t="shared" si="524"/>
        <v>0.950150150150152</v>
      </c>
      <c r="Q508" s="65" t="str">
        <f ca="1">IF(ISBLANK(A508)," ",IF(O508&gt;MASTER!$B$3/100,"SB",IF(O508&gt;MASTER!$B$4/100,"B",IF(O508&gt;MASTER!$B$5/100,"C","K"))))</f>
        <v>SB</v>
      </c>
      <c r="R508" s="65" t="str">
        <f ca="1">IF(ISBLANK(B508)," ",IF(P508&gt;MASTER!$B$3/100,"SB",IF(P508&gt;MASTER!$B$4/100,"B",IF(P508&gt;MASTER!$B$5/100,"C","K"))))</f>
        <v>SB</v>
      </c>
    </row>
    <row r="509" customHeight="1" spans="1:18">
      <c r="A509" s="80">
        <f ca="1">INDIRECT(ADDRESS(2+QUOTIENT(ROW()-2,COUNTA('Form Responses 1'!$1:$1)-4),1,,TRUE,"Form Responses 1"))</f>
        <v>45033.7481278009</v>
      </c>
      <c r="B509" s="65" t="str">
        <f ca="1">INDIRECT(ADDRESS(2+QUOTIENT(ROW()-2,COUNTA('Form Responses 1'!$1:$1)-4),2,,TRUE,"Form Responses 1"))</f>
        <v>bobdaulay@gmail.comb</v>
      </c>
      <c r="C509" s="65" t="str">
        <f ca="1">INDIRECT(ADDRESS(2+QUOTIENT(ROW()-2,COUNTA('Form Responses 1'!$1:$1)-4),3,,TRUE,"Form Responses 1"))</f>
        <v>Bobby Wijaya Daulay </v>
      </c>
      <c r="D509" s="81">
        <f ca="1">INDIRECT(ADDRESS(2+QUOTIENT(ROW()-2,COUNTA('Form Responses 1'!$1:$1)-4),4,,TRUE,"Form Responses 1"))</f>
        <v>45033</v>
      </c>
      <c r="E509" s="82">
        <f ca="1" t="shared" si="0"/>
        <v>1</v>
      </c>
      <c r="F509" s="65" t="str">
        <f ca="1">IF(ISBLANK(A509)," ",INDIRECT(ADDRESS(1,5+MOD(ROW()-2,COUNTA('Form Responses 1'!$1:$1)-4),,TRUE,"Form Responses 1")))</f>
        <v>Lantai 17 [Tangga Exit Barat]</v>
      </c>
      <c r="G509" s="65" t="str">
        <f ca="1">IF(ISBLANK(A509)," ",INDIRECT(ADDRESS(MATCH(A509,'Form Responses 1'!A:A,0),5+MOD(ROW()-2,COUNTA('Form Responses 1'!$1:$1)-4),,TRUE,"Form Responses 1")))</f>
        <v>BAIK</v>
      </c>
      <c r="H509" s="83" t="str">
        <f ca="1" t="shared" si="1"/>
        <v>Lantai 17</v>
      </c>
      <c r="I509" s="83" t="str">
        <f ca="1" t="shared" si="466"/>
        <v>Tangga Exit Barat</v>
      </c>
      <c r="J509" s="83" t="str">
        <f ca="1" t="shared" si="2"/>
        <v>CLEANING SERVICE</v>
      </c>
      <c r="K509" s="83">
        <f ca="1" t="array" ref="K509">IFERROR(INDEX(MASTER!B:B,MATCH(G509,MASTER!A:A,0))/100," ")</f>
        <v>0.95</v>
      </c>
      <c r="L509" s="65">
        <f ca="1" t="shared" si="3"/>
        <v>16</v>
      </c>
      <c r="M509" s="65" t="str">
        <f ca="1" t="shared" si="4"/>
        <v>2023 - WEEK 16</v>
      </c>
      <c r="N509" s="65" t="str">
        <f ca="1" t="shared" si="5"/>
        <v>2023 - MONTH 04</v>
      </c>
      <c r="O509" s="83">
        <f ca="1" t="shared" ref="O509:P509" si="525">IFERROR(AVERAGEIF(M:M,M509,$K:$K)," ")</f>
        <v>0.950225225225222</v>
      </c>
      <c r="P509" s="83">
        <f ca="1" t="shared" si="525"/>
        <v>0.950150150150152</v>
      </c>
      <c r="Q509" s="65" t="str">
        <f ca="1">IF(ISBLANK(A509)," ",IF(O509&gt;MASTER!$B$3/100,"SB",IF(O509&gt;MASTER!$B$4/100,"B",IF(O509&gt;MASTER!$B$5/100,"C","K"))))</f>
        <v>SB</v>
      </c>
      <c r="R509" s="65" t="str">
        <f ca="1">IF(ISBLANK(B509)," ",IF(P509&gt;MASTER!$B$3/100,"SB",IF(P509&gt;MASTER!$B$4/100,"B",IF(P509&gt;MASTER!$B$5/100,"C","K"))))</f>
        <v>SB</v>
      </c>
    </row>
    <row r="510" customHeight="1" spans="1:18">
      <c r="A510" s="80">
        <f ca="1">INDIRECT(ADDRESS(2+QUOTIENT(ROW()-2,COUNTA('Form Responses 1'!$1:$1)-4),1,,TRUE,"Form Responses 1"))</f>
        <v>45033.7481278009</v>
      </c>
      <c r="B510" s="65" t="str">
        <f ca="1">INDIRECT(ADDRESS(2+QUOTIENT(ROW()-2,COUNTA('Form Responses 1'!$1:$1)-4),2,,TRUE,"Form Responses 1"))</f>
        <v>bobdaulay@gmail.comb</v>
      </c>
      <c r="C510" s="65" t="str">
        <f ca="1">INDIRECT(ADDRESS(2+QUOTIENT(ROW()-2,COUNTA('Form Responses 1'!$1:$1)-4),3,,TRUE,"Form Responses 1"))</f>
        <v>Bobby Wijaya Daulay </v>
      </c>
      <c r="D510" s="81">
        <f ca="1">INDIRECT(ADDRESS(2+QUOTIENT(ROW()-2,COUNTA('Form Responses 1'!$1:$1)-4),4,,TRUE,"Form Responses 1"))</f>
        <v>45033</v>
      </c>
      <c r="E510" s="82">
        <f ca="1" t="shared" si="0"/>
        <v>1</v>
      </c>
      <c r="F510" s="65" t="str">
        <f ca="1">IF(ISBLANK(A510)," ",INDIRECT(ADDRESS(1,5+MOD(ROW()-2,COUNTA('Form Responses 1'!$1:$1)-4),,TRUE,"Form Responses 1")))</f>
        <v>Lantai 17 [ &amp; Timur]</v>
      </c>
      <c r="G510" s="65" t="str">
        <f ca="1">IF(ISBLANK(A510)," ",INDIRECT(ADDRESS(MATCH(A510,'Form Responses 1'!A:A,0),5+MOD(ROW()-2,COUNTA('Form Responses 1'!$1:$1)-4),,TRUE,"Form Responses 1")))</f>
        <v>BAIK</v>
      </c>
      <c r="H510" s="83" t="str">
        <f ca="1" t="shared" si="1"/>
        <v>Lantai 17</v>
      </c>
      <c r="I510" s="83" t="str">
        <f ca="1" t="shared" si="466"/>
        <v> &amp; Timur</v>
      </c>
      <c r="J510" s="83" t="str">
        <f ca="1" t="shared" si="2"/>
        <v>CLEANING SERVICE</v>
      </c>
      <c r="K510" s="83">
        <f ca="1" t="array" ref="K510">IFERROR(INDEX(MASTER!B:B,MATCH(G510,MASTER!A:A,0))/100," ")</f>
        <v>0.95</v>
      </c>
      <c r="L510" s="65">
        <f ca="1" t="shared" si="3"/>
        <v>16</v>
      </c>
      <c r="M510" s="65" t="str">
        <f ca="1" t="shared" si="4"/>
        <v>2023 - WEEK 16</v>
      </c>
      <c r="N510" s="65" t="str">
        <f ca="1" t="shared" si="5"/>
        <v>2023 - MONTH 04</v>
      </c>
      <c r="O510" s="83">
        <f ca="1" t="shared" ref="O510:P510" si="526">IFERROR(AVERAGEIF(M:M,M510,$K:$K)," ")</f>
        <v>0.950225225225222</v>
      </c>
      <c r="P510" s="83">
        <f ca="1" t="shared" si="526"/>
        <v>0.950150150150152</v>
      </c>
      <c r="Q510" s="65" t="str">
        <f ca="1">IF(ISBLANK(A510)," ",IF(O510&gt;MASTER!$B$3/100,"SB",IF(O510&gt;MASTER!$B$4/100,"B",IF(O510&gt;MASTER!$B$5/100,"C","K"))))</f>
        <v>SB</v>
      </c>
      <c r="R510" s="65" t="str">
        <f ca="1">IF(ISBLANK(B510)," ",IF(P510&gt;MASTER!$B$3/100,"SB",IF(P510&gt;MASTER!$B$4/100,"B",IF(P510&gt;MASTER!$B$5/100,"C","K"))))</f>
        <v>SB</v>
      </c>
    </row>
    <row r="511" customHeight="1" spans="1:18">
      <c r="A511" s="80">
        <f ca="1">INDIRECT(ADDRESS(2+QUOTIENT(ROW()-2,COUNTA('Form Responses 1'!$1:$1)-4),1,,TRUE,"Form Responses 1"))</f>
        <v>45033.7481278009</v>
      </c>
      <c r="B511" s="65" t="str">
        <f ca="1">INDIRECT(ADDRESS(2+QUOTIENT(ROW()-2,COUNTA('Form Responses 1'!$1:$1)-4),2,,TRUE,"Form Responses 1"))</f>
        <v>bobdaulay@gmail.comb</v>
      </c>
      <c r="C511" s="65" t="str">
        <f ca="1">INDIRECT(ADDRESS(2+QUOTIENT(ROW()-2,COUNTA('Form Responses 1'!$1:$1)-4),3,,TRUE,"Form Responses 1"))</f>
        <v>Bobby Wijaya Daulay </v>
      </c>
      <c r="D511" s="81">
        <f ca="1">INDIRECT(ADDRESS(2+QUOTIENT(ROW()-2,COUNTA('Form Responses 1'!$1:$1)-4),4,,TRUE,"Form Responses 1"))</f>
        <v>45033</v>
      </c>
      <c r="E511" s="82">
        <f ca="1" t="shared" si="0"/>
        <v>1</v>
      </c>
      <c r="F511" s="65" t="str">
        <f ca="1">IF(ISBLANK(A511)," ",INDIRECT(ADDRESS(1,5+MOD(ROW()-2,COUNTA('Form Responses 1'!$1:$1)-4),,TRUE,"Form Responses 1")))</f>
        <v>Lantai 17 [Mushola]</v>
      </c>
      <c r="G511" s="65" t="str">
        <f ca="1">IF(ISBLANK(A511)," ",INDIRECT(ADDRESS(MATCH(A511,'Form Responses 1'!A:A,0),5+MOD(ROW()-2,COUNTA('Form Responses 1'!$1:$1)-4),,TRUE,"Form Responses 1")))</f>
        <v>BAIK</v>
      </c>
      <c r="H511" s="83" t="str">
        <f ca="1" t="shared" si="1"/>
        <v>Lantai 17</v>
      </c>
      <c r="I511" s="83" t="str">
        <f ca="1" t="shared" si="466"/>
        <v>Mushola</v>
      </c>
      <c r="J511" s="83" t="str">
        <f ca="1" t="shared" si="2"/>
        <v>CLEANING SERVICE</v>
      </c>
      <c r="K511" s="83">
        <f ca="1" t="array" ref="K511">IFERROR(INDEX(MASTER!B:B,MATCH(G511,MASTER!A:A,0))/100," ")</f>
        <v>0.95</v>
      </c>
      <c r="L511" s="65">
        <f ca="1" t="shared" si="3"/>
        <v>16</v>
      </c>
      <c r="M511" s="65" t="str">
        <f ca="1" t="shared" si="4"/>
        <v>2023 - WEEK 16</v>
      </c>
      <c r="N511" s="65" t="str">
        <f ca="1" t="shared" si="5"/>
        <v>2023 - MONTH 04</v>
      </c>
      <c r="O511" s="83">
        <f ca="1" t="shared" ref="O511:P511" si="527">IFERROR(AVERAGEIF(M:M,M511,$K:$K)," ")</f>
        <v>0.950225225225222</v>
      </c>
      <c r="P511" s="83">
        <f ca="1" t="shared" si="527"/>
        <v>0.950150150150152</v>
      </c>
      <c r="Q511" s="65" t="str">
        <f ca="1">IF(ISBLANK(A511)," ",IF(O511&gt;MASTER!$B$3/100,"SB",IF(O511&gt;MASTER!$B$4/100,"B",IF(O511&gt;MASTER!$B$5/100,"C","K"))))</f>
        <v>SB</v>
      </c>
      <c r="R511" s="65" t="str">
        <f ca="1">IF(ISBLANK(B511)," ",IF(P511&gt;MASTER!$B$3/100,"SB",IF(P511&gt;MASTER!$B$4/100,"B",IF(P511&gt;MASTER!$B$5/100,"C","K"))))</f>
        <v>SB</v>
      </c>
    </row>
    <row r="512" customHeight="1" spans="1:18">
      <c r="A512" s="80">
        <f ca="1">INDIRECT(ADDRESS(2+QUOTIENT(ROW()-2,COUNTA('Form Responses 1'!$1:$1)-4),1,,TRUE,"Form Responses 1"))</f>
        <v>45033.7481278009</v>
      </c>
      <c r="B512" s="65" t="str">
        <f ca="1">INDIRECT(ADDRESS(2+QUOTIENT(ROW()-2,COUNTA('Form Responses 1'!$1:$1)-4),2,,TRUE,"Form Responses 1"))</f>
        <v>bobdaulay@gmail.comb</v>
      </c>
      <c r="C512" s="65" t="str">
        <f ca="1">INDIRECT(ADDRESS(2+QUOTIENT(ROW()-2,COUNTA('Form Responses 1'!$1:$1)-4),3,,TRUE,"Form Responses 1"))</f>
        <v>Bobby Wijaya Daulay </v>
      </c>
      <c r="D512" s="81">
        <f ca="1">INDIRECT(ADDRESS(2+QUOTIENT(ROW()-2,COUNTA('Form Responses 1'!$1:$1)-4),4,,TRUE,"Form Responses 1"))</f>
        <v>45033</v>
      </c>
      <c r="E512" s="82">
        <f ca="1" t="shared" si="0"/>
        <v>1</v>
      </c>
      <c r="F512" s="65" t="str">
        <f ca="1">IF(ISBLANK(A512)," ",INDIRECT(ADDRESS(1,5+MOD(ROW()-2,COUNTA('Form Responses 1'!$1:$1)-4),,TRUE,"Form Responses 1")))</f>
        <v>Lantai 17 [Pantry]</v>
      </c>
      <c r="G512" s="65" t="str">
        <f ca="1">IF(ISBLANK(A512)," ",INDIRECT(ADDRESS(MATCH(A512,'Form Responses 1'!A:A,0),5+MOD(ROW()-2,COUNTA('Form Responses 1'!$1:$1)-4),,TRUE,"Form Responses 1")))</f>
        <v>BAIK</v>
      </c>
      <c r="H512" s="83" t="str">
        <f ca="1" t="shared" si="1"/>
        <v>Lantai 17</v>
      </c>
      <c r="I512" s="83" t="str">
        <f ca="1" t="shared" si="466"/>
        <v>Pantry</v>
      </c>
      <c r="J512" s="83" t="str">
        <f ca="1" t="shared" si="2"/>
        <v>CLEANING SERVICE</v>
      </c>
      <c r="K512" s="83">
        <f ca="1" t="array" ref="K512">IFERROR(INDEX(MASTER!B:B,MATCH(G512,MASTER!A:A,0))/100," ")</f>
        <v>0.95</v>
      </c>
      <c r="L512" s="65">
        <f ca="1" t="shared" si="3"/>
        <v>16</v>
      </c>
      <c r="M512" s="65" t="str">
        <f ca="1" t="shared" si="4"/>
        <v>2023 - WEEK 16</v>
      </c>
      <c r="N512" s="65" t="str">
        <f ca="1" t="shared" si="5"/>
        <v>2023 - MONTH 04</v>
      </c>
      <c r="O512" s="83">
        <f ca="1" t="shared" ref="O512:P512" si="528">IFERROR(AVERAGEIF(M:M,M512,$K:$K)," ")</f>
        <v>0.950225225225222</v>
      </c>
      <c r="P512" s="83">
        <f ca="1" t="shared" si="528"/>
        <v>0.950150150150152</v>
      </c>
      <c r="Q512" s="65" t="str">
        <f ca="1">IF(ISBLANK(A512)," ",IF(O512&gt;MASTER!$B$3/100,"SB",IF(O512&gt;MASTER!$B$4/100,"B",IF(O512&gt;MASTER!$B$5/100,"C","K"))))</f>
        <v>SB</v>
      </c>
      <c r="R512" s="65" t="str">
        <f ca="1">IF(ISBLANK(B512)," ",IF(P512&gt;MASTER!$B$3/100,"SB",IF(P512&gt;MASTER!$B$4/100,"B",IF(P512&gt;MASTER!$B$5/100,"C","K"))))</f>
        <v>SB</v>
      </c>
    </row>
    <row r="513" customHeight="1" spans="1:18">
      <c r="A513" s="80">
        <f ca="1">INDIRECT(ADDRESS(2+QUOTIENT(ROW()-2,COUNTA('Form Responses 1'!$1:$1)-4),1,,TRUE,"Form Responses 1"))</f>
        <v>45033.7481278009</v>
      </c>
      <c r="B513" s="65" t="str">
        <f ca="1">INDIRECT(ADDRESS(2+QUOTIENT(ROW()-2,COUNTA('Form Responses 1'!$1:$1)-4),2,,TRUE,"Form Responses 1"))</f>
        <v>bobdaulay@gmail.comb</v>
      </c>
      <c r="C513" s="65" t="str">
        <f ca="1">INDIRECT(ADDRESS(2+QUOTIENT(ROW()-2,COUNTA('Form Responses 1'!$1:$1)-4),3,,TRUE,"Form Responses 1"))</f>
        <v>Bobby Wijaya Daulay </v>
      </c>
      <c r="D513" s="81">
        <f ca="1">INDIRECT(ADDRESS(2+QUOTIENT(ROW()-2,COUNTA('Form Responses 1'!$1:$1)-4),4,,TRUE,"Form Responses 1"))</f>
        <v>45033</v>
      </c>
      <c r="E513" s="82">
        <f ca="1" t="shared" si="0"/>
        <v>1</v>
      </c>
      <c r="F513" s="65" t="str">
        <f ca="1">IF(ISBLANK(A513)," ",INDIRECT(ADDRESS(1,5+MOD(ROW()-2,COUNTA('Form Responses 1'!$1:$1)-4),,TRUE,"Form Responses 1")))</f>
        <v>Lantai 17 [Ruang Rapat 1-2-3]</v>
      </c>
      <c r="G513" s="65" t="str">
        <f ca="1">IF(ISBLANK(A513)," ",INDIRECT(ADDRESS(MATCH(A513,'Form Responses 1'!A:A,0),5+MOD(ROW()-2,COUNTA('Form Responses 1'!$1:$1)-4),,TRUE,"Form Responses 1")))</f>
        <v>BAIK</v>
      </c>
      <c r="H513" s="83" t="str">
        <f ca="1" t="shared" si="1"/>
        <v>Lantai 17</v>
      </c>
      <c r="I513" s="83" t="str">
        <f ca="1" t="shared" si="466"/>
        <v>Ruang Rapat 1-2-3</v>
      </c>
      <c r="J513" s="83" t="str">
        <f ca="1" t="shared" si="2"/>
        <v>CLEANING SERVICE</v>
      </c>
      <c r="K513" s="83">
        <f ca="1" t="array" ref="K513">IFERROR(INDEX(MASTER!B:B,MATCH(G513,MASTER!A:A,0))/100," ")</f>
        <v>0.95</v>
      </c>
      <c r="L513" s="65">
        <f ca="1" t="shared" si="3"/>
        <v>16</v>
      </c>
      <c r="M513" s="65" t="str">
        <f ca="1" t="shared" si="4"/>
        <v>2023 - WEEK 16</v>
      </c>
      <c r="N513" s="65" t="str">
        <f ca="1" t="shared" si="5"/>
        <v>2023 - MONTH 04</v>
      </c>
      <c r="O513" s="83">
        <f ca="1" t="shared" ref="O513:P513" si="529">IFERROR(AVERAGEIF(M:M,M513,$K:$K)," ")</f>
        <v>0.950225225225222</v>
      </c>
      <c r="P513" s="83">
        <f ca="1" t="shared" si="529"/>
        <v>0.950150150150152</v>
      </c>
      <c r="Q513" s="65" t="str">
        <f ca="1">IF(ISBLANK(A513)," ",IF(O513&gt;MASTER!$B$3/100,"SB",IF(O513&gt;MASTER!$B$4/100,"B",IF(O513&gt;MASTER!$B$5/100,"C","K"))))</f>
        <v>SB</v>
      </c>
      <c r="R513" s="65" t="str">
        <f ca="1">IF(ISBLANK(B513)," ",IF(P513&gt;MASTER!$B$3/100,"SB",IF(P513&gt;MASTER!$B$4/100,"B",IF(P513&gt;MASTER!$B$5/100,"C","K"))))</f>
        <v>SB</v>
      </c>
    </row>
    <row r="514" customHeight="1" spans="1:18">
      <c r="A514" s="80">
        <f ca="1">INDIRECT(ADDRESS(2+QUOTIENT(ROW()-2,COUNTA('Form Responses 1'!$1:$1)-4),1,,TRUE,"Form Responses 1"))</f>
        <v>45033.7481278009</v>
      </c>
      <c r="B514" s="65" t="str">
        <f ca="1">INDIRECT(ADDRESS(2+QUOTIENT(ROW()-2,COUNTA('Form Responses 1'!$1:$1)-4),2,,TRUE,"Form Responses 1"))</f>
        <v>bobdaulay@gmail.comb</v>
      </c>
      <c r="C514" s="65" t="str">
        <f ca="1">INDIRECT(ADDRESS(2+QUOTIENT(ROW()-2,COUNTA('Form Responses 1'!$1:$1)-4),3,,TRUE,"Form Responses 1"))</f>
        <v>Bobby Wijaya Daulay </v>
      </c>
      <c r="D514" s="81">
        <f ca="1">INDIRECT(ADDRESS(2+QUOTIENT(ROW()-2,COUNTA('Form Responses 1'!$1:$1)-4),4,,TRUE,"Form Responses 1"))</f>
        <v>45033</v>
      </c>
      <c r="E514" s="82">
        <f ca="1" t="shared" si="0"/>
        <v>1</v>
      </c>
      <c r="F514" s="65" t="str">
        <f ca="1">IF(ISBLANK(A514)," ",INDIRECT(ADDRESS(1,5+MOD(ROW()-2,COUNTA('Form Responses 1'!$1:$1)-4),,TRUE,"Form Responses 1")))</f>
        <v>Lantai 17 [Ruang Kerja]</v>
      </c>
      <c r="G514" s="65" t="str">
        <f ca="1">IF(ISBLANK(A514)," ",INDIRECT(ADDRESS(MATCH(A514,'Form Responses 1'!A:A,0),5+MOD(ROW()-2,COUNTA('Form Responses 1'!$1:$1)-4),,TRUE,"Form Responses 1")))</f>
        <v>BAIK</v>
      </c>
      <c r="H514" s="83" t="str">
        <f ca="1" t="shared" si="1"/>
        <v>Lantai 17</v>
      </c>
      <c r="I514" s="83" t="str">
        <f ca="1" t="shared" si="466"/>
        <v>Ruang Kerja</v>
      </c>
      <c r="J514" s="83" t="str">
        <f ca="1" t="shared" si="2"/>
        <v>CLEANING SERVICE</v>
      </c>
      <c r="K514" s="83">
        <f ca="1" t="array" ref="K514">IFERROR(INDEX(MASTER!B:B,MATCH(G514,MASTER!A:A,0))/100," ")</f>
        <v>0.95</v>
      </c>
      <c r="L514" s="65">
        <f ca="1" t="shared" si="3"/>
        <v>16</v>
      </c>
      <c r="M514" s="65" t="str">
        <f ca="1" t="shared" si="4"/>
        <v>2023 - WEEK 16</v>
      </c>
      <c r="N514" s="65" t="str">
        <f ca="1" t="shared" si="5"/>
        <v>2023 - MONTH 04</v>
      </c>
      <c r="O514" s="83">
        <f ca="1" t="shared" ref="O514:P514" si="530">IFERROR(AVERAGEIF(M:M,M514,$K:$K)," ")</f>
        <v>0.950225225225222</v>
      </c>
      <c r="P514" s="83">
        <f ca="1" t="shared" si="530"/>
        <v>0.950150150150152</v>
      </c>
      <c r="Q514" s="65" t="str">
        <f ca="1">IF(ISBLANK(A514)," ",IF(O514&gt;MASTER!$B$3/100,"SB",IF(O514&gt;MASTER!$B$4/100,"B",IF(O514&gt;MASTER!$B$5/100,"C","K"))))</f>
        <v>SB</v>
      </c>
      <c r="R514" s="65" t="str">
        <f ca="1">IF(ISBLANK(B514)," ",IF(P514&gt;MASTER!$B$3/100,"SB",IF(P514&gt;MASTER!$B$4/100,"B",IF(P514&gt;MASTER!$B$5/100,"C","K"))))</f>
        <v>SB</v>
      </c>
    </row>
    <row r="515" customHeight="1" spans="1:18">
      <c r="A515" s="80">
        <f ca="1">INDIRECT(ADDRESS(2+QUOTIENT(ROW()-2,COUNTA('Form Responses 1'!$1:$1)-4),1,,TRUE,"Form Responses 1"))</f>
        <v>45033.7481278009</v>
      </c>
      <c r="B515" s="65" t="str">
        <f ca="1">INDIRECT(ADDRESS(2+QUOTIENT(ROW()-2,COUNTA('Form Responses 1'!$1:$1)-4),2,,TRUE,"Form Responses 1"))</f>
        <v>bobdaulay@gmail.comb</v>
      </c>
      <c r="C515" s="65" t="str">
        <f ca="1">INDIRECT(ADDRESS(2+QUOTIENT(ROW()-2,COUNTA('Form Responses 1'!$1:$1)-4),3,,TRUE,"Form Responses 1"))</f>
        <v>Bobby Wijaya Daulay </v>
      </c>
      <c r="D515" s="81">
        <f ca="1">INDIRECT(ADDRESS(2+QUOTIENT(ROW()-2,COUNTA('Form Responses 1'!$1:$1)-4),4,,TRUE,"Form Responses 1"))</f>
        <v>45033</v>
      </c>
      <c r="E515" s="82">
        <f ca="1" t="shared" si="0"/>
        <v>1</v>
      </c>
      <c r="F515" s="65" t="str">
        <f ca="1">IF(ISBLANK(A515)," ",INDIRECT(ADDRESS(1,5+MOD(ROW()-2,COUNTA('Form Responses 1'!$1:$1)-4),,TRUE,"Form Responses 1")))</f>
        <v>Lantai 17 [Koridor]</v>
      </c>
      <c r="G515" s="65" t="str">
        <f ca="1">IF(ISBLANK(A515)," ",INDIRECT(ADDRESS(MATCH(A515,'Form Responses 1'!A:A,0),5+MOD(ROW()-2,COUNTA('Form Responses 1'!$1:$1)-4),,TRUE,"Form Responses 1")))</f>
        <v>BAIK</v>
      </c>
      <c r="H515" s="83" t="str">
        <f ca="1" t="shared" si="1"/>
        <v>Lantai 17</v>
      </c>
      <c r="I515" s="83" t="str">
        <f ca="1" t="shared" ref="I515:I578" si="531">MID(F515,FIND("[",F515)+1,LEN(F515)-FIND("[",F515)-1)</f>
        <v>Koridor</v>
      </c>
      <c r="J515" s="83" t="str">
        <f ca="1" t="shared" si="2"/>
        <v>CLEANING SERVICE</v>
      </c>
      <c r="K515" s="83">
        <f ca="1" t="array" ref="K515">IFERROR(INDEX(MASTER!B:B,MATCH(G515,MASTER!A:A,0))/100," ")</f>
        <v>0.95</v>
      </c>
      <c r="L515" s="65">
        <f ca="1" t="shared" si="3"/>
        <v>16</v>
      </c>
      <c r="M515" s="65" t="str">
        <f ca="1" t="shared" si="4"/>
        <v>2023 - WEEK 16</v>
      </c>
      <c r="N515" s="65" t="str">
        <f ca="1" t="shared" si="5"/>
        <v>2023 - MONTH 04</v>
      </c>
      <c r="O515" s="83">
        <f ca="1" t="shared" ref="O515:P515" si="532">IFERROR(AVERAGEIF(M:M,M515,$K:$K)," ")</f>
        <v>0.950225225225222</v>
      </c>
      <c r="P515" s="83">
        <f ca="1" t="shared" si="532"/>
        <v>0.950150150150152</v>
      </c>
      <c r="Q515" s="65" t="str">
        <f ca="1">IF(ISBLANK(A515)," ",IF(O515&gt;MASTER!$B$3/100,"SB",IF(O515&gt;MASTER!$B$4/100,"B",IF(O515&gt;MASTER!$B$5/100,"C","K"))))</f>
        <v>SB</v>
      </c>
      <c r="R515" s="65" t="str">
        <f ca="1">IF(ISBLANK(B515)," ",IF(P515&gt;MASTER!$B$3/100,"SB",IF(P515&gt;MASTER!$B$4/100,"B",IF(P515&gt;MASTER!$B$5/100,"C","K"))))</f>
        <v>SB</v>
      </c>
    </row>
    <row r="516" customHeight="1" spans="1:18">
      <c r="A516" s="80">
        <f ca="1">INDIRECT(ADDRESS(2+QUOTIENT(ROW()-2,COUNTA('Form Responses 1'!$1:$1)-4),1,,TRUE,"Form Responses 1"))</f>
        <v>45033.7481278009</v>
      </c>
      <c r="B516" s="65" t="str">
        <f ca="1">INDIRECT(ADDRESS(2+QUOTIENT(ROW()-2,COUNTA('Form Responses 1'!$1:$1)-4),2,,TRUE,"Form Responses 1"))</f>
        <v>bobdaulay@gmail.comb</v>
      </c>
      <c r="C516" s="65" t="str">
        <f ca="1">INDIRECT(ADDRESS(2+QUOTIENT(ROW()-2,COUNTA('Form Responses 1'!$1:$1)-4),3,,TRUE,"Form Responses 1"))</f>
        <v>Bobby Wijaya Daulay </v>
      </c>
      <c r="D516" s="81">
        <f ca="1">INDIRECT(ADDRESS(2+QUOTIENT(ROW()-2,COUNTA('Form Responses 1'!$1:$1)-4),4,,TRUE,"Form Responses 1"))</f>
        <v>45033</v>
      </c>
      <c r="E516" s="82">
        <f ca="1" t="shared" si="0"/>
        <v>1</v>
      </c>
      <c r="F516" s="65" t="str">
        <f ca="1">IF(ISBLANK(A516)," ",INDIRECT(ADDRESS(1,5+MOD(ROW()-2,COUNTA('Form Responses 1'!$1:$1)-4),,TRUE,"Form Responses 1")))</f>
        <v>Lantai 17 [Toilet Pria / Wanita]</v>
      </c>
      <c r="G516" s="65" t="str">
        <f ca="1">IF(ISBLANK(A516)," ",INDIRECT(ADDRESS(MATCH(A516,'Form Responses 1'!A:A,0),5+MOD(ROW()-2,COUNTA('Form Responses 1'!$1:$1)-4),,TRUE,"Form Responses 1")))</f>
        <v>BAIK</v>
      </c>
      <c r="H516" s="83" t="str">
        <f ca="1" t="shared" si="1"/>
        <v>Lantai 17</v>
      </c>
      <c r="I516" s="83" t="str">
        <f ca="1" t="shared" si="531"/>
        <v>Toilet Pria / Wanita</v>
      </c>
      <c r="J516" s="83" t="str">
        <f ca="1" t="shared" si="2"/>
        <v>CLEANING SERVICE</v>
      </c>
      <c r="K516" s="83">
        <f ca="1" t="array" ref="K516">IFERROR(INDEX(MASTER!B:B,MATCH(G516,MASTER!A:A,0))/100," ")</f>
        <v>0.95</v>
      </c>
      <c r="L516" s="65">
        <f ca="1" t="shared" si="3"/>
        <v>16</v>
      </c>
      <c r="M516" s="65" t="str">
        <f ca="1" t="shared" si="4"/>
        <v>2023 - WEEK 16</v>
      </c>
      <c r="N516" s="65" t="str">
        <f ca="1" t="shared" si="5"/>
        <v>2023 - MONTH 04</v>
      </c>
      <c r="O516" s="83">
        <f ca="1" t="shared" ref="O516:P516" si="533">IFERROR(AVERAGEIF(M:M,M516,$K:$K)," ")</f>
        <v>0.950225225225222</v>
      </c>
      <c r="P516" s="83">
        <f ca="1" t="shared" si="533"/>
        <v>0.950150150150152</v>
      </c>
      <c r="Q516" s="65" t="str">
        <f ca="1">IF(ISBLANK(A516)," ",IF(O516&gt;MASTER!$B$3/100,"SB",IF(O516&gt;MASTER!$B$4/100,"B",IF(O516&gt;MASTER!$B$5/100,"C","K"))))</f>
        <v>SB</v>
      </c>
      <c r="R516" s="65" t="str">
        <f ca="1">IF(ISBLANK(B516)," ",IF(P516&gt;MASTER!$B$3/100,"SB",IF(P516&gt;MASTER!$B$4/100,"B",IF(P516&gt;MASTER!$B$5/100,"C","K"))))</f>
        <v>SB</v>
      </c>
    </row>
    <row r="517" customHeight="1" spans="1:18">
      <c r="A517" s="80">
        <f ca="1">INDIRECT(ADDRESS(2+QUOTIENT(ROW()-2,COUNTA('Form Responses 1'!$1:$1)-4),1,,TRUE,"Form Responses 1"))</f>
        <v>45033.7481278009</v>
      </c>
      <c r="B517" s="65" t="str">
        <f ca="1">INDIRECT(ADDRESS(2+QUOTIENT(ROW()-2,COUNTA('Form Responses 1'!$1:$1)-4),2,,TRUE,"Form Responses 1"))</f>
        <v>bobdaulay@gmail.comb</v>
      </c>
      <c r="C517" s="65" t="str">
        <f ca="1">INDIRECT(ADDRESS(2+QUOTIENT(ROW()-2,COUNTA('Form Responses 1'!$1:$1)-4),3,,TRUE,"Form Responses 1"))</f>
        <v>Bobby Wijaya Daulay </v>
      </c>
      <c r="D517" s="81">
        <f ca="1">INDIRECT(ADDRESS(2+QUOTIENT(ROW()-2,COUNTA('Form Responses 1'!$1:$1)-4),4,,TRUE,"Form Responses 1"))</f>
        <v>45033</v>
      </c>
      <c r="E517" s="82">
        <f ca="1" t="shared" si="0"/>
        <v>1</v>
      </c>
      <c r="F517" s="65" t="str">
        <f ca="1">IF(ISBLANK(A517)," ",INDIRECT(ADDRESS(1,5+MOD(ROW()-2,COUNTA('Form Responses 1'!$1:$1)-4),,TRUE,"Form Responses 1")))</f>
        <v>Lantai 16 [Tangga Exit Barat]</v>
      </c>
      <c r="G517" s="65" t="str">
        <f ca="1">IF(ISBLANK(A517)," ",INDIRECT(ADDRESS(MATCH(A517,'Form Responses 1'!A:A,0),5+MOD(ROW()-2,COUNTA('Form Responses 1'!$1:$1)-4),,TRUE,"Form Responses 1")))</f>
        <v>BAIK</v>
      </c>
      <c r="H517" s="83" t="str">
        <f ca="1" t="shared" si="1"/>
        <v>Lantai 16</v>
      </c>
      <c r="I517" s="83" t="str">
        <f ca="1" t="shared" si="531"/>
        <v>Tangga Exit Barat</v>
      </c>
      <c r="J517" s="83" t="str">
        <f ca="1" t="shared" si="2"/>
        <v>CLEANING SERVICE</v>
      </c>
      <c r="K517" s="83">
        <f ca="1" t="array" ref="K517">IFERROR(INDEX(MASTER!B:B,MATCH(G517,MASTER!A:A,0))/100," ")</f>
        <v>0.95</v>
      </c>
      <c r="L517" s="65">
        <f ca="1" t="shared" si="3"/>
        <v>16</v>
      </c>
      <c r="M517" s="65" t="str">
        <f ca="1" t="shared" si="4"/>
        <v>2023 - WEEK 16</v>
      </c>
      <c r="N517" s="65" t="str">
        <f ca="1" t="shared" si="5"/>
        <v>2023 - MONTH 04</v>
      </c>
      <c r="O517" s="83">
        <f ca="1" t="shared" ref="O517:P517" si="534">IFERROR(AVERAGEIF(M:M,M517,$K:$K)," ")</f>
        <v>0.950225225225222</v>
      </c>
      <c r="P517" s="83">
        <f ca="1" t="shared" si="534"/>
        <v>0.950150150150152</v>
      </c>
      <c r="Q517" s="65" t="str">
        <f ca="1">IF(ISBLANK(A517)," ",IF(O517&gt;MASTER!$B$3/100,"SB",IF(O517&gt;MASTER!$B$4/100,"B",IF(O517&gt;MASTER!$B$5/100,"C","K"))))</f>
        <v>SB</v>
      </c>
      <c r="R517" s="65" t="str">
        <f ca="1">IF(ISBLANK(B517)," ",IF(P517&gt;MASTER!$B$3/100,"SB",IF(P517&gt;MASTER!$B$4/100,"B",IF(P517&gt;MASTER!$B$5/100,"C","K"))))</f>
        <v>SB</v>
      </c>
    </row>
    <row r="518" customHeight="1" spans="1:18">
      <c r="A518" s="80">
        <f ca="1">INDIRECT(ADDRESS(2+QUOTIENT(ROW()-2,COUNTA('Form Responses 1'!$1:$1)-4),1,,TRUE,"Form Responses 1"))</f>
        <v>45033.7481278009</v>
      </c>
      <c r="B518" s="65" t="str">
        <f ca="1">INDIRECT(ADDRESS(2+QUOTIENT(ROW()-2,COUNTA('Form Responses 1'!$1:$1)-4),2,,TRUE,"Form Responses 1"))</f>
        <v>bobdaulay@gmail.comb</v>
      </c>
      <c r="C518" s="65" t="str">
        <f ca="1">INDIRECT(ADDRESS(2+QUOTIENT(ROW()-2,COUNTA('Form Responses 1'!$1:$1)-4),3,,TRUE,"Form Responses 1"))</f>
        <v>Bobby Wijaya Daulay </v>
      </c>
      <c r="D518" s="81">
        <f ca="1">INDIRECT(ADDRESS(2+QUOTIENT(ROW()-2,COUNTA('Form Responses 1'!$1:$1)-4),4,,TRUE,"Form Responses 1"))</f>
        <v>45033</v>
      </c>
      <c r="E518" s="82">
        <f ca="1" t="shared" si="0"/>
        <v>1</v>
      </c>
      <c r="F518" s="65" t="str">
        <f ca="1">IF(ISBLANK(A518)," ",INDIRECT(ADDRESS(1,5+MOD(ROW()-2,COUNTA('Form Responses 1'!$1:$1)-4),,TRUE,"Form Responses 1")))</f>
        <v>Lantai 16 [ &amp; Timur]</v>
      </c>
      <c r="G518" s="65" t="str">
        <f ca="1">IF(ISBLANK(A518)," ",INDIRECT(ADDRESS(MATCH(A518,'Form Responses 1'!A:A,0),5+MOD(ROW()-2,COUNTA('Form Responses 1'!$1:$1)-4),,TRUE,"Form Responses 1")))</f>
        <v>BAIK</v>
      </c>
      <c r="H518" s="83" t="str">
        <f ca="1" t="shared" si="1"/>
        <v>Lantai 16</v>
      </c>
      <c r="I518" s="83" t="str">
        <f ca="1" t="shared" si="531"/>
        <v> &amp; Timur</v>
      </c>
      <c r="J518" s="83" t="str">
        <f ca="1" t="shared" si="2"/>
        <v>CLEANING SERVICE</v>
      </c>
      <c r="K518" s="83">
        <f ca="1" t="array" ref="K518">IFERROR(INDEX(MASTER!B:B,MATCH(G518,MASTER!A:A,0))/100," ")</f>
        <v>0.95</v>
      </c>
      <c r="L518" s="65">
        <f ca="1" t="shared" si="3"/>
        <v>16</v>
      </c>
      <c r="M518" s="65" t="str">
        <f ca="1" t="shared" si="4"/>
        <v>2023 - WEEK 16</v>
      </c>
      <c r="N518" s="65" t="str">
        <f ca="1" t="shared" si="5"/>
        <v>2023 - MONTH 04</v>
      </c>
      <c r="O518" s="83">
        <f ca="1" t="shared" ref="O518:P518" si="535">IFERROR(AVERAGEIF(M:M,M518,$K:$K)," ")</f>
        <v>0.950225225225222</v>
      </c>
      <c r="P518" s="83">
        <f ca="1" t="shared" si="535"/>
        <v>0.950150150150152</v>
      </c>
      <c r="Q518" s="65" t="str">
        <f ca="1">IF(ISBLANK(A518)," ",IF(O518&gt;MASTER!$B$3/100,"SB",IF(O518&gt;MASTER!$B$4/100,"B",IF(O518&gt;MASTER!$B$5/100,"C","K"))))</f>
        <v>SB</v>
      </c>
      <c r="R518" s="65" t="str">
        <f ca="1">IF(ISBLANK(B518)," ",IF(P518&gt;MASTER!$B$3/100,"SB",IF(P518&gt;MASTER!$B$4/100,"B",IF(P518&gt;MASTER!$B$5/100,"C","K"))))</f>
        <v>SB</v>
      </c>
    </row>
    <row r="519" customHeight="1" spans="1:18">
      <c r="A519" s="80">
        <f ca="1">INDIRECT(ADDRESS(2+QUOTIENT(ROW()-2,COUNTA('Form Responses 1'!$1:$1)-4),1,,TRUE,"Form Responses 1"))</f>
        <v>45033.7481278009</v>
      </c>
      <c r="B519" s="65" t="str">
        <f ca="1">INDIRECT(ADDRESS(2+QUOTIENT(ROW()-2,COUNTA('Form Responses 1'!$1:$1)-4),2,,TRUE,"Form Responses 1"))</f>
        <v>bobdaulay@gmail.comb</v>
      </c>
      <c r="C519" s="65" t="str">
        <f ca="1">INDIRECT(ADDRESS(2+QUOTIENT(ROW()-2,COUNTA('Form Responses 1'!$1:$1)-4),3,,TRUE,"Form Responses 1"))</f>
        <v>Bobby Wijaya Daulay </v>
      </c>
      <c r="D519" s="81">
        <f ca="1">INDIRECT(ADDRESS(2+QUOTIENT(ROW()-2,COUNTA('Form Responses 1'!$1:$1)-4),4,,TRUE,"Form Responses 1"))</f>
        <v>45033</v>
      </c>
      <c r="E519" s="82">
        <f ca="1" t="shared" si="0"/>
        <v>1</v>
      </c>
      <c r="F519" s="65" t="str">
        <f ca="1">IF(ISBLANK(A519)," ",INDIRECT(ADDRESS(1,5+MOD(ROW()-2,COUNTA('Form Responses 1'!$1:$1)-4),,TRUE,"Form Responses 1")))</f>
        <v>Lantai 16 [Mushola]</v>
      </c>
      <c r="G519" s="65" t="str">
        <f ca="1">IF(ISBLANK(A519)," ",INDIRECT(ADDRESS(MATCH(A519,'Form Responses 1'!A:A,0),5+MOD(ROW()-2,COUNTA('Form Responses 1'!$1:$1)-4),,TRUE,"Form Responses 1")))</f>
        <v>BAIK</v>
      </c>
      <c r="H519" s="83" t="str">
        <f ca="1" t="shared" si="1"/>
        <v>Lantai 16</v>
      </c>
      <c r="I519" s="83" t="str">
        <f ca="1" t="shared" si="531"/>
        <v>Mushola</v>
      </c>
      <c r="J519" s="83" t="str">
        <f ca="1" t="shared" si="2"/>
        <v>CLEANING SERVICE</v>
      </c>
      <c r="K519" s="83">
        <f ca="1" t="array" ref="K519">IFERROR(INDEX(MASTER!B:B,MATCH(G519,MASTER!A:A,0))/100," ")</f>
        <v>0.95</v>
      </c>
      <c r="L519" s="65">
        <f ca="1" t="shared" si="3"/>
        <v>16</v>
      </c>
      <c r="M519" s="65" t="str">
        <f ca="1" t="shared" si="4"/>
        <v>2023 - WEEK 16</v>
      </c>
      <c r="N519" s="65" t="str">
        <f ca="1" t="shared" si="5"/>
        <v>2023 - MONTH 04</v>
      </c>
      <c r="O519" s="83">
        <f ca="1" t="shared" ref="O519:P519" si="536">IFERROR(AVERAGEIF(M:M,M519,$K:$K)," ")</f>
        <v>0.950225225225222</v>
      </c>
      <c r="P519" s="83">
        <f ca="1" t="shared" si="536"/>
        <v>0.950150150150152</v>
      </c>
      <c r="Q519" s="65" t="str">
        <f ca="1">IF(ISBLANK(A519)," ",IF(O519&gt;MASTER!$B$3/100,"SB",IF(O519&gt;MASTER!$B$4/100,"B",IF(O519&gt;MASTER!$B$5/100,"C","K"))))</f>
        <v>SB</v>
      </c>
      <c r="R519" s="65" t="str">
        <f ca="1">IF(ISBLANK(B519)," ",IF(P519&gt;MASTER!$B$3/100,"SB",IF(P519&gt;MASTER!$B$4/100,"B",IF(P519&gt;MASTER!$B$5/100,"C","K"))))</f>
        <v>SB</v>
      </c>
    </row>
    <row r="520" customHeight="1" spans="1:18">
      <c r="A520" s="80">
        <f ca="1">INDIRECT(ADDRESS(2+QUOTIENT(ROW()-2,COUNTA('Form Responses 1'!$1:$1)-4),1,,TRUE,"Form Responses 1"))</f>
        <v>45033.7481278009</v>
      </c>
      <c r="B520" s="65" t="str">
        <f ca="1">INDIRECT(ADDRESS(2+QUOTIENT(ROW()-2,COUNTA('Form Responses 1'!$1:$1)-4),2,,TRUE,"Form Responses 1"))</f>
        <v>bobdaulay@gmail.comb</v>
      </c>
      <c r="C520" s="65" t="str">
        <f ca="1">INDIRECT(ADDRESS(2+QUOTIENT(ROW()-2,COUNTA('Form Responses 1'!$1:$1)-4),3,,TRUE,"Form Responses 1"))</f>
        <v>Bobby Wijaya Daulay </v>
      </c>
      <c r="D520" s="81">
        <f ca="1">INDIRECT(ADDRESS(2+QUOTIENT(ROW()-2,COUNTA('Form Responses 1'!$1:$1)-4),4,,TRUE,"Form Responses 1"))</f>
        <v>45033</v>
      </c>
      <c r="E520" s="82">
        <f ca="1" t="shared" si="0"/>
        <v>1</v>
      </c>
      <c r="F520" s="65" t="str">
        <f ca="1">IF(ISBLANK(A520)," ",INDIRECT(ADDRESS(1,5+MOD(ROW()-2,COUNTA('Form Responses 1'!$1:$1)-4),,TRUE,"Form Responses 1")))</f>
        <v>Lantai 16 [Pantry]</v>
      </c>
      <c r="G520" s="65" t="str">
        <f ca="1">IF(ISBLANK(A520)," ",INDIRECT(ADDRESS(MATCH(A520,'Form Responses 1'!A:A,0),5+MOD(ROW()-2,COUNTA('Form Responses 1'!$1:$1)-4),,TRUE,"Form Responses 1")))</f>
        <v>BAIK</v>
      </c>
      <c r="H520" s="83" t="str">
        <f ca="1" t="shared" si="1"/>
        <v>Lantai 16</v>
      </c>
      <c r="I520" s="83" t="str">
        <f ca="1" t="shared" si="531"/>
        <v>Pantry</v>
      </c>
      <c r="J520" s="83" t="str">
        <f ca="1" t="shared" si="2"/>
        <v>CLEANING SERVICE</v>
      </c>
      <c r="K520" s="83">
        <f ca="1" t="array" ref="K520">IFERROR(INDEX(MASTER!B:B,MATCH(G520,MASTER!A:A,0))/100," ")</f>
        <v>0.95</v>
      </c>
      <c r="L520" s="65">
        <f ca="1" t="shared" si="3"/>
        <v>16</v>
      </c>
      <c r="M520" s="65" t="str">
        <f ca="1" t="shared" si="4"/>
        <v>2023 - WEEK 16</v>
      </c>
      <c r="N520" s="65" t="str">
        <f ca="1" t="shared" si="5"/>
        <v>2023 - MONTH 04</v>
      </c>
      <c r="O520" s="83">
        <f ca="1" t="shared" ref="O520:P520" si="537">IFERROR(AVERAGEIF(M:M,M520,$K:$K)," ")</f>
        <v>0.950225225225222</v>
      </c>
      <c r="P520" s="83">
        <f ca="1" t="shared" si="537"/>
        <v>0.950150150150152</v>
      </c>
      <c r="Q520" s="65" t="str">
        <f ca="1">IF(ISBLANK(A520)," ",IF(O520&gt;MASTER!$B$3/100,"SB",IF(O520&gt;MASTER!$B$4/100,"B",IF(O520&gt;MASTER!$B$5/100,"C","K"))))</f>
        <v>SB</v>
      </c>
      <c r="R520" s="65" t="str">
        <f ca="1">IF(ISBLANK(B520)," ",IF(P520&gt;MASTER!$B$3/100,"SB",IF(P520&gt;MASTER!$B$4/100,"B",IF(P520&gt;MASTER!$B$5/100,"C","K"))))</f>
        <v>SB</v>
      </c>
    </row>
    <row r="521" customHeight="1" spans="1:18">
      <c r="A521" s="80">
        <f ca="1">INDIRECT(ADDRESS(2+QUOTIENT(ROW()-2,COUNTA('Form Responses 1'!$1:$1)-4),1,,TRUE,"Form Responses 1"))</f>
        <v>45033.7481278009</v>
      </c>
      <c r="B521" s="65" t="str">
        <f ca="1">INDIRECT(ADDRESS(2+QUOTIENT(ROW()-2,COUNTA('Form Responses 1'!$1:$1)-4),2,,TRUE,"Form Responses 1"))</f>
        <v>bobdaulay@gmail.comb</v>
      </c>
      <c r="C521" s="65" t="str">
        <f ca="1">INDIRECT(ADDRESS(2+QUOTIENT(ROW()-2,COUNTA('Form Responses 1'!$1:$1)-4),3,,TRUE,"Form Responses 1"))</f>
        <v>Bobby Wijaya Daulay </v>
      </c>
      <c r="D521" s="81">
        <f ca="1">INDIRECT(ADDRESS(2+QUOTIENT(ROW()-2,COUNTA('Form Responses 1'!$1:$1)-4),4,,TRUE,"Form Responses 1"))</f>
        <v>45033</v>
      </c>
      <c r="E521" s="82">
        <f ca="1" t="shared" si="0"/>
        <v>1</v>
      </c>
      <c r="F521" s="65" t="str">
        <f ca="1">IF(ISBLANK(A521)," ",INDIRECT(ADDRESS(1,5+MOD(ROW()-2,COUNTA('Form Responses 1'!$1:$1)-4),,TRUE,"Form Responses 1")))</f>
        <v>Lantai 16 [Ruang Rapat 1-2-3]</v>
      </c>
      <c r="G521" s="65" t="str">
        <f ca="1">IF(ISBLANK(A521)," ",INDIRECT(ADDRESS(MATCH(A521,'Form Responses 1'!A:A,0),5+MOD(ROW()-2,COUNTA('Form Responses 1'!$1:$1)-4),,TRUE,"Form Responses 1")))</f>
        <v>BAIK</v>
      </c>
      <c r="H521" s="83" t="str">
        <f ca="1" t="shared" si="1"/>
        <v>Lantai 16</v>
      </c>
      <c r="I521" s="83" t="str">
        <f ca="1" t="shared" si="531"/>
        <v>Ruang Rapat 1-2-3</v>
      </c>
      <c r="J521" s="83" t="str">
        <f ca="1" t="shared" si="2"/>
        <v>CLEANING SERVICE</v>
      </c>
      <c r="K521" s="83">
        <f ca="1" t="array" ref="K521">IFERROR(INDEX(MASTER!B:B,MATCH(G521,MASTER!A:A,0))/100," ")</f>
        <v>0.95</v>
      </c>
      <c r="L521" s="65">
        <f ca="1" t="shared" si="3"/>
        <v>16</v>
      </c>
      <c r="M521" s="65" t="str">
        <f ca="1" t="shared" si="4"/>
        <v>2023 - WEEK 16</v>
      </c>
      <c r="N521" s="65" t="str">
        <f ca="1" t="shared" si="5"/>
        <v>2023 - MONTH 04</v>
      </c>
      <c r="O521" s="83">
        <f ca="1" t="shared" ref="O521:P521" si="538">IFERROR(AVERAGEIF(M:M,M521,$K:$K)," ")</f>
        <v>0.950225225225222</v>
      </c>
      <c r="P521" s="83">
        <f ca="1" t="shared" si="538"/>
        <v>0.950150150150152</v>
      </c>
      <c r="Q521" s="65" t="str">
        <f ca="1">IF(ISBLANK(A521)," ",IF(O521&gt;MASTER!$B$3/100,"SB",IF(O521&gt;MASTER!$B$4/100,"B",IF(O521&gt;MASTER!$B$5/100,"C","K"))))</f>
        <v>SB</v>
      </c>
      <c r="R521" s="65" t="str">
        <f ca="1">IF(ISBLANK(B521)," ",IF(P521&gt;MASTER!$B$3/100,"SB",IF(P521&gt;MASTER!$B$4/100,"B",IF(P521&gt;MASTER!$B$5/100,"C","K"))))</f>
        <v>SB</v>
      </c>
    </row>
    <row r="522" customHeight="1" spans="1:18">
      <c r="A522" s="80">
        <f ca="1">INDIRECT(ADDRESS(2+QUOTIENT(ROW()-2,COUNTA('Form Responses 1'!$1:$1)-4),1,,TRUE,"Form Responses 1"))</f>
        <v>45033.7481278009</v>
      </c>
      <c r="B522" s="65" t="str">
        <f ca="1">INDIRECT(ADDRESS(2+QUOTIENT(ROW()-2,COUNTA('Form Responses 1'!$1:$1)-4),2,,TRUE,"Form Responses 1"))</f>
        <v>bobdaulay@gmail.comb</v>
      </c>
      <c r="C522" s="65" t="str">
        <f ca="1">INDIRECT(ADDRESS(2+QUOTIENT(ROW()-2,COUNTA('Form Responses 1'!$1:$1)-4),3,,TRUE,"Form Responses 1"))</f>
        <v>Bobby Wijaya Daulay </v>
      </c>
      <c r="D522" s="81">
        <f ca="1">INDIRECT(ADDRESS(2+QUOTIENT(ROW()-2,COUNTA('Form Responses 1'!$1:$1)-4),4,,TRUE,"Form Responses 1"))</f>
        <v>45033</v>
      </c>
      <c r="E522" s="82">
        <f ca="1" t="shared" si="0"/>
        <v>1</v>
      </c>
      <c r="F522" s="65" t="str">
        <f ca="1">IF(ISBLANK(A522)," ",INDIRECT(ADDRESS(1,5+MOD(ROW()-2,COUNTA('Form Responses 1'!$1:$1)-4),,TRUE,"Form Responses 1")))</f>
        <v>Lantai 16 [Ruang Kerja]</v>
      </c>
      <c r="G522" s="65" t="str">
        <f ca="1">IF(ISBLANK(A522)," ",INDIRECT(ADDRESS(MATCH(A522,'Form Responses 1'!A:A,0),5+MOD(ROW()-2,COUNTA('Form Responses 1'!$1:$1)-4),,TRUE,"Form Responses 1")))</f>
        <v>BAIK</v>
      </c>
      <c r="H522" s="83" t="str">
        <f ca="1" t="shared" si="1"/>
        <v>Lantai 16</v>
      </c>
      <c r="I522" s="83" t="str">
        <f ca="1" t="shared" si="531"/>
        <v>Ruang Kerja</v>
      </c>
      <c r="J522" s="83" t="str">
        <f ca="1" t="shared" si="2"/>
        <v>CLEANING SERVICE</v>
      </c>
      <c r="K522" s="83">
        <f ca="1" t="array" ref="K522">IFERROR(INDEX(MASTER!B:B,MATCH(G522,MASTER!A:A,0))/100," ")</f>
        <v>0.95</v>
      </c>
      <c r="L522" s="65">
        <f ca="1" t="shared" si="3"/>
        <v>16</v>
      </c>
      <c r="M522" s="65" t="str">
        <f ca="1" t="shared" si="4"/>
        <v>2023 - WEEK 16</v>
      </c>
      <c r="N522" s="65" t="str">
        <f ca="1" t="shared" si="5"/>
        <v>2023 - MONTH 04</v>
      </c>
      <c r="O522" s="83">
        <f ca="1" t="shared" ref="O522:P522" si="539">IFERROR(AVERAGEIF(M:M,M522,$K:$K)," ")</f>
        <v>0.950225225225222</v>
      </c>
      <c r="P522" s="83">
        <f ca="1" t="shared" si="539"/>
        <v>0.950150150150152</v>
      </c>
      <c r="Q522" s="65" t="str">
        <f ca="1">IF(ISBLANK(A522)," ",IF(O522&gt;MASTER!$B$3/100,"SB",IF(O522&gt;MASTER!$B$4/100,"B",IF(O522&gt;MASTER!$B$5/100,"C","K"))))</f>
        <v>SB</v>
      </c>
      <c r="R522" s="65" t="str">
        <f ca="1">IF(ISBLANK(B522)," ",IF(P522&gt;MASTER!$B$3/100,"SB",IF(P522&gt;MASTER!$B$4/100,"B",IF(P522&gt;MASTER!$B$5/100,"C","K"))))</f>
        <v>SB</v>
      </c>
    </row>
    <row r="523" customHeight="1" spans="1:18">
      <c r="A523" s="80">
        <f ca="1">INDIRECT(ADDRESS(2+QUOTIENT(ROW()-2,COUNTA('Form Responses 1'!$1:$1)-4),1,,TRUE,"Form Responses 1"))</f>
        <v>45033.7481278009</v>
      </c>
      <c r="B523" s="65" t="str">
        <f ca="1">INDIRECT(ADDRESS(2+QUOTIENT(ROW()-2,COUNTA('Form Responses 1'!$1:$1)-4),2,,TRUE,"Form Responses 1"))</f>
        <v>bobdaulay@gmail.comb</v>
      </c>
      <c r="C523" s="65" t="str">
        <f ca="1">INDIRECT(ADDRESS(2+QUOTIENT(ROW()-2,COUNTA('Form Responses 1'!$1:$1)-4),3,,TRUE,"Form Responses 1"))</f>
        <v>Bobby Wijaya Daulay </v>
      </c>
      <c r="D523" s="81">
        <f ca="1">INDIRECT(ADDRESS(2+QUOTIENT(ROW()-2,COUNTA('Form Responses 1'!$1:$1)-4),4,,TRUE,"Form Responses 1"))</f>
        <v>45033</v>
      </c>
      <c r="E523" s="82">
        <f ca="1" t="shared" si="0"/>
        <v>1</v>
      </c>
      <c r="F523" s="65" t="str">
        <f ca="1">IF(ISBLANK(A523)," ",INDIRECT(ADDRESS(1,5+MOD(ROW()-2,COUNTA('Form Responses 1'!$1:$1)-4),,TRUE,"Form Responses 1")))</f>
        <v>Lantai 16 [Koridor]</v>
      </c>
      <c r="G523" s="65" t="str">
        <f ca="1">IF(ISBLANK(A523)," ",INDIRECT(ADDRESS(MATCH(A523,'Form Responses 1'!A:A,0),5+MOD(ROW()-2,COUNTA('Form Responses 1'!$1:$1)-4),,TRUE,"Form Responses 1")))</f>
        <v>BAIK</v>
      </c>
      <c r="H523" s="83" t="str">
        <f ca="1" t="shared" si="1"/>
        <v>Lantai 16</v>
      </c>
      <c r="I523" s="83" t="str">
        <f ca="1" t="shared" si="531"/>
        <v>Koridor</v>
      </c>
      <c r="J523" s="83" t="str">
        <f ca="1" t="shared" si="2"/>
        <v>CLEANING SERVICE</v>
      </c>
      <c r="K523" s="83">
        <f ca="1" t="array" ref="K523">IFERROR(INDEX(MASTER!B:B,MATCH(G523,MASTER!A:A,0))/100," ")</f>
        <v>0.95</v>
      </c>
      <c r="L523" s="65">
        <f ca="1" t="shared" si="3"/>
        <v>16</v>
      </c>
      <c r="M523" s="65" t="str">
        <f ca="1" t="shared" si="4"/>
        <v>2023 - WEEK 16</v>
      </c>
      <c r="N523" s="65" t="str">
        <f ca="1" t="shared" si="5"/>
        <v>2023 - MONTH 04</v>
      </c>
      <c r="O523" s="83">
        <f ca="1" t="shared" ref="O523:P523" si="540">IFERROR(AVERAGEIF(M:M,M523,$K:$K)," ")</f>
        <v>0.950225225225222</v>
      </c>
      <c r="P523" s="83">
        <f ca="1" t="shared" si="540"/>
        <v>0.950150150150152</v>
      </c>
      <c r="Q523" s="65" t="str">
        <f ca="1">IF(ISBLANK(A523)," ",IF(O523&gt;MASTER!$B$3/100,"SB",IF(O523&gt;MASTER!$B$4/100,"B",IF(O523&gt;MASTER!$B$5/100,"C","K"))))</f>
        <v>SB</v>
      </c>
      <c r="R523" s="65" t="str">
        <f ca="1">IF(ISBLANK(B523)," ",IF(P523&gt;MASTER!$B$3/100,"SB",IF(P523&gt;MASTER!$B$4/100,"B",IF(P523&gt;MASTER!$B$5/100,"C","K"))))</f>
        <v>SB</v>
      </c>
    </row>
    <row r="524" customHeight="1" spans="1:18">
      <c r="A524" s="80">
        <f ca="1">INDIRECT(ADDRESS(2+QUOTIENT(ROW()-2,COUNTA('Form Responses 1'!$1:$1)-4),1,,TRUE,"Form Responses 1"))</f>
        <v>45033.7481278009</v>
      </c>
      <c r="B524" s="65" t="str">
        <f ca="1">INDIRECT(ADDRESS(2+QUOTIENT(ROW()-2,COUNTA('Form Responses 1'!$1:$1)-4),2,,TRUE,"Form Responses 1"))</f>
        <v>bobdaulay@gmail.comb</v>
      </c>
      <c r="C524" s="65" t="str">
        <f ca="1">INDIRECT(ADDRESS(2+QUOTIENT(ROW()-2,COUNTA('Form Responses 1'!$1:$1)-4),3,,TRUE,"Form Responses 1"))</f>
        <v>Bobby Wijaya Daulay </v>
      </c>
      <c r="D524" s="81">
        <f ca="1">INDIRECT(ADDRESS(2+QUOTIENT(ROW()-2,COUNTA('Form Responses 1'!$1:$1)-4),4,,TRUE,"Form Responses 1"))</f>
        <v>45033</v>
      </c>
      <c r="E524" s="82">
        <f ca="1" t="shared" si="0"/>
        <v>1</v>
      </c>
      <c r="F524" s="65" t="str">
        <f ca="1">IF(ISBLANK(A524)," ",INDIRECT(ADDRESS(1,5+MOD(ROW()-2,COUNTA('Form Responses 1'!$1:$1)-4),,TRUE,"Form Responses 1")))</f>
        <v>Lantai 16 [Toilet Pria / Wanita]</v>
      </c>
      <c r="G524" s="65" t="str">
        <f ca="1">IF(ISBLANK(A524)," ",INDIRECT(ADDRESS(MATCH(A524,'Form Responses 1'!A:A,0),5+MOD(ROW()-2,COUNTA('Form Responses 1'!$1:$1)-4),,TRUE,"Form Responses 1")))</f>
        <v>BAIK</v>
      </c>
      <c r="H524" s="83" t="str">
        <f ca="1" t="shared" si="1"/>
        <v>Lantai 16</v>
      </c>
      <c r="I524" s="83" t="str">
        <f ca="1" t="shared" si="531"/>
        <v>Toilet Pria / Wanita</v>
      </c>
      <c r="J524" s="83" t="str">
        <f ca="1" t="shared" si="2"/>
        <v>CLEANING SERVICE</v>
      </c>
      <c r="K524" s="83">
        <f ca="1" t="array" ref="K524">IFERROR(INDEX(MASTER!B:B,MATCH(G524,MASTER!A:A,0))/100," ")</f>
        <v>0.95</v>
      </c>
      <c r="L524" s="65">
        <f ca="1" t="shared" si="3"/>
        <v>16</v>
      </c>
      <c r="M524" s="65" t="str">
        <f ca="1" t="shared" si="4"/>
        <v>2023 - WEEK 16</v>
      </c>
      <c r="N524" s="65" t="str">
        <f ca="1" t="shared" si="5"/>
        <v>2023 - MONTH 04</v>
      </c>
      <c r="O524" s="83">
        <f ca="1" t="shared" ref="O524:P524" si="541">IFERROR(AVERAGEIF(M:M,M524,$K:$K)," ")</f>
        <v>0.950225225225222</v>
      </c>
      <c r="P524" s="83">
        <f ca="1" t="shared" si="541"/>
        <v>0.950150150150152</v>
      </c>
      <c r="Q524" s="65" t="str">
        <f ca="1">IF(ISBLANK(A524)," ",IF(O524&gt;MASTER!$B$3/100,"SB",IF(O524&gt;MASTER!$B$4/100,"B",IF(O524&gt;MASTER!$B$5/100,"C","K"))))</f>
        <v>SB</v>
      </c>
      <c r="R524" s="65" t="str">
        <f ca="1">IF(ISBLANK(B524)," ",IF(P524&gt;MASTER!$B$3/100,"SB",IF(P524&gt;MASTER!$B$4/100,"B",IF(P524&gt;MASTER!$B$5/100,"C","K"))))</f>
        <v>SB</v>
      </c>
    </row>
    <row r="525" customHeight="1" spans="1:18">
      <c r="A525" s="80">
        <f ca="1">INDIRECT(ADDRESS(2+QUOTIENT(ROW()-2,COUNTA('Form Responses 1'!$1:$1)-4),1,,TRUE,"Form Responses 1"))</f>
        <v>45033.7481278009</v>
      </c>
      <c r="B525" s="65" t="str">
        <f ca="1">INDIRECT(ADDRESS(2+QUOTIENT(ROW()-2,COUNTA('Form Responses 1'!$1:$1)-4),2,,TRUE,"Form Responses 1"))</f>
        <v>bobdaulay@gmail.comb</v>
      </c>
      <c r="C525" s="65" t="str">
        <f ca="1">INDIRECT(ADDRESS(2+QUOTIENT(ROW()-2,COUNTA('Form Responses 1'!$1:$1)-4),3,,TRUE,"Form Responses 1"))</f>
        <v>Bobby Wijaya Daulay </v>
      </c>
      <c r="D525" s="81">
        <f ca="1">INDIRECT(ADDRESS(2+QUOTIENT(ROW()-2,COUNTA('Form Responses 1'!$1:$1)-4),4,,TRUE,"Form Responses 1"))</f>
        <v>45033</v>
      </c>
      <c r="E525" s="82">
        <f ca="1" t="shared" si="0"/>
        <v>1</v>
      </c>
      <c r="F525" s="65" t="str">
        <f ca="1">IF(ISBLANK(A525)," ",INDIRECT(ADDRESS(1,5+MOD(ROW()-2,COUNTA('Form Responses 1'!$1:$1)-4),,TRUE,"Form Responses 1")))</f>
        <v>Lantai 15 [Tangga Exit Barat]</v>
      </c>
      <c r="G525" s="65" t="str">
        <f ca="1">IF(ISBLANK(A525)," ",INDIRECT(ADDRESS(MATCH(A525,'Form Responses 1'!A:A,0),5+MOD(ROW()-2,COUNTA('Form Responses 1'!$1:$1)-4),,TRUE,"Form Responses 1")))</f>
        <v>BAIK</v>
      </c>
      <c r="H525" s="83" t="str">
        <f ca="1" t="shared" si="1"/>
        <v>Lantai 15</v>
      </c>
      <c r="I525" s="83" t="str">
        <f ca="1" t="shared" si="531"/>
        <v>Tangga Exit Barat</v>
      </c>
      <c r="J525" s="83" t="str">
        <f ca="1" t="shared" si="2"/>
        <v>CLEANING SERVICE</v>
      </c>
      <c r="K525" s="83">
        <f ca="1" t="array" ref="K525">IFERROR(INDEX(MASTER!B:B,MATCH(G525,MASTER!A:A,0))/100," ")</f>
        <v>0.95</v>
      </c>
      <c r="L525" s="65">
        <f ca="1" t="shared" si="3"/>
        <v>16</v>
      </c>
      <c r="M525" s="65" t="str">
        <f ca="1" t="shared" si="4"/>
        <v>2023 - WEEK 16</v>
      </c>
      <c r="N525" s="65" t="str">
        <f ca="1" t="shared" si="5"/>
        <v>2023 - MONTH 04</v>
      </c>
      <c r="O525" s="83">
        <f ca="1" t="shared" ref="O525:P525" si="542">IFERROR(AVERAGEIF(M:M,M525,$K:$K)," ")</f>
        <v>0.950225225225222</v>
      </c>
      <c r="P525" s="83">
        <f ca="1" t="shared" si="542"/>
        <v>0.950150150150152</v>
      </c>
      <c r="Q525" s="65" t="str">
        <f ca="1">IF(ISBLANK(A525)," ",IF(O525&gt;MASTER!$B$3/100,"SB",IF(O525&gt;MASTER!$B$4/100,"B",IF(O525&gt;MASTER!$B$5/100,"C","K"))))</f>
        <v>SB</v>
      </c>
      <c r="R525" s="65" t="str">
        <f ca="1">IF(ISBLANK(B525)," ",IF(P525&gt;MASTER!$B$3/100,"SB",IF(P525&gt;MASTER!$B$4/100,"B",IF(P525&gt;MASTER!$B$5/100,"C","K"))))</f>
        <v>SB</v>
      </c>
    </row>
    <row r="526" customHeight="1" spans="1:18">
      <c r="A526" s="80">
        <f ca="1">INDIRECT(ADDRESS(2+QUOTIENT(ROW()-2,COUNTA('Form Responses 1'!$1:$1)-4),1,,TRUE,"Form Responses 1"))</f>
        <v>45033.7481278009</v>
      </c>
      <c r="B526" s="65" t="str">
        <f ca="1">INDIRECT(ADDRESS(2+QUOTIENT(ROW()-2,COUNTA('Form Responses 1'!$1:$1)-4),2,,TRUE,"Form Responses 1"))</f>
        <v>bobdaulay@gmail.comb</v>
      </c>
      <c r="C526" s="65" t="str">
        <f ca="1">INDIRECT(ADDRESS(2+QUOTIENT(ROW()-2,COUNTA('Form Responses 1'!$1:$1)-4),3,,TRUE,"Form Responses 1"))</f>
        <v>Bobby Wijaya Daulay </v>
      </c>
      <c r="D526" s="81">
        <f ca="1">INDIRECT(ADDRESS(2+QUOTIENT(ROW()-2,COUNTA('Form Responses 1'!$1:$1)-4),4,,TRUE,"Form Responses 1"))</f>
        <v>45033</v>
      </c>
      <c r="E526" s="82">
        <f ca="1" t="shared" si="0"/>
        <v>1</v>
      </c>
      <c r="F526" s="65" t="str">
        <f ca="1">IF(ISBLANK(A526)," ",INDIRECT(ADDRESS(1,5+MOD(ROW()-2,COUNTA('Form Responses 1'!$1:$1)-4),,TRUE,"Form Responses 1")))</f>
        <v>Lantai 15 [ &amp; Timur]</v>
      </c>
      <c r="G526" s="65" t="str">
        <f ca="1">IF(ISBLANK(A526)," ",INDIRECT(ADDRESS(MATCH(A526,'Form Responses 1'!A:A,0),5+MOD(ROW()-2,COUNTA('Form Responses 1'!$1:$1)-4),,TRUE,"Form Responses 1")))</f>
        <v>BAIK</v>
      </c>
      <c r="H526" s="83" t="str">
        <f ca="1" t="shared" si="1"/>
        <v>Lantai 15</v>
      </c>
      <c r="I526" s="83" t="str">
        <f ca="1" t="shared" si="531"/>
        <v> &amp; Timur</v>
      </c>
      <c r="J526" s="83" t="str">
        <f ca="1" t="shared" si="2"/>
        <v>CLEANING SERVICE</v>
      </c>
      <c r="K526" s="83">
        <f ca="1" t="array" ref="K526">IFERROR(INDEX(MASTER!B:B,MATCH(G526,MASTER!A:A,0))/100," ")</f>
        <v>0.95</v>
      </c>
      <c r="L526" s="65">
        <f ca="1" t="shared" si="3"/>
        <v>16</v>
      </c>
      <c r="M526" s="65" t="str">
        <f ca="1" t="shared" si="4"/>
        <v>2023 - WEEK 16</v>
      </c>
      <c r="N526" s="65" t="str">
        <f ca="1" t="shared" si="5"/>
        <v>2023 - MONTH 04</v>
      </c>
      <c r="O526" s="83">
        <f ca="1" t="shared" ref="O526:P526" si="543">IFERROR(AVERAGEIF(M:M,M526,$K:$K)," ")</f>
        <v>0.950225225225222</v>
      </c>
      <c r="P526" s="83">
        <f ca="1" t="shared" si="543"/>
        <v>0.950150150150152</v>
      </c>
      <c r="Q526" s="65" t="str">
        <f ca="1">IF(ISBLANK(A526)," ",IF(O526&gt;MASTER!$B$3/100,"SB",IF(O526&gt;MASTER!$B$4/100,"B",IF(O526&gt;MASTER!$B$5/100,"C","K"))))</f>
        <v>SB</v>
      </c>
      <c r="R526" s="65" t="str">
        <f ca="1">IF(ISBLANK(B526)," ",IF(P526&gt;MASTER!$B$3/100,"SB",IF(P526&gt;MASTER!$B$4/100,"B",IF(P526&gt;MASTER!$B$5/100,"C","K"))))</f>
        <v>SB</v>
      </c>
    </row>
    <row r="527" customHeight="1" spans="1:18">
      <c r="A527" s="80">
        <f ca="1">INDIRECT(ADDRESS(2+QUOTIENT(ROW()-2,COUNTA('Form Responses 1'!$1:$1)-4),1,,TRUE,"Form Responses 1"))</f>
        <v>45033.7481278009</v>
      </c>
      <c r="B527" s="65" t="str">
        <f ca="1">INDIRECT(ADDRESS(2+QUOTIENT(ROW()-2,COUNTA('Form Responses 1'!$1:$1)-4),2,,TRUE,"Form Responses 1"))</f>
        <v>bobdaulay@gmail.comb</v>
      </c>
      <c r="C527" s="65" t="str">
        <f ca="1">INDIRECT(ADDRESS(2+QUOTIENT(ROW()-2,COUNTA('Form Responses 1'!$1:$1)-4),3,,TRUE,"Form Responses 1"))</f>
        <v>Bobby Wijaya Daulay </v>
      </c>
      <c r="D527" s="81">
        <f ca="1">INDIRECT(ADDRESS(2+QUOTIENT(ROW()-2,COUNTA('Form Responses 1'!$1:$1)-4),4,,TRUE,"Form Responses 1"))</f>
        <v>45033</v>
      </c>
      <c r="E527" s="82">
        <f ca="1" t="shared" si="0"/>
        <v>1</v>
      </c>
      <c r="F527" s="65" t="str">
        <f ca="1">IF(ISBLANK(A527)," ",INDIRECT(ADDRESS(1,5+MOD(ROW()-2,COUNTA('Form Responses 1'!$1:$1)-4),,TRUE,"Form Responses 1")))</f>
        <v>Lantai 15 [Mushola]</v>
      </c>
      <c r="G527" s="65" t="str">
        <f ca="1">IF(ISBLANK(A527)," ",INDIRECT(ADDRESS(MATCH(A527,'Form Responses 1'!A:A,0),5+MOD(ROW()-2,COUNTA('Form Responses 1'!$1:$1)-4),,TRUE,"Form Responses 1")))</f>
        <v>BAIK</v>
      </c>
      <c r="H527" s="83" t="str">
        <f ca="1" t="shared" si="1"/>
        <v>Lantai 15</v>
      </c>
      <c r="I527" s="83" t="str">
        <f ca="1" t="shared" si="531"/>
        <v>Mushola</v>
      </c>
      <c r="J527" s="83" t="str">
        <f ca="1" t="shared" si="2"/>
        <v>CLEANING SERVICE</v>
      </c>
      <c r="K527" s="83">
        <f ca="1" t="array" ref="K527">IFERROR(INDEX(MASTER!B:B,MATCH(G527,MASTER!A:A,0))/100," ")</f>
        <v>0.95</v>
      </c>
      <c r="L527" s="65">
        <f ca="1" t="shared" si="3"/>
        <v>16</v>
      </c>
      <c r="M527" s="65" t="str">
        <f ca="1" t="shared" si="4"/>
        <v>2023 - WEEK 16</v>
      </c>
      <c r="N527" s="65" t="str">
        <f ca="1" t="shared" si="5"/>
        <v>2023 - MONTH 04</v>
      </c>
      <c r="O527" s="83">
        <f ca="1" t="shared" ref="O527:P527" si="544">IFERROR(AVERAGEIF(M:M,M527,$K:$K)," ")</f>
        <v>0.950225225225222</v>
      </c>
      <c r="P527" s="83">
        <f ca="1" t="shared" si="544"/>
        <v>0.950150150150152</v>
      </c>
      <c r="Q527" s="65" t="str">
        <f ca="1">IF(ISBLANK(A527)," ",IF(O527&gt;MASTER!$B$3/100,"SB",IF(O527&gt;MASTER!$B$4/100,"B",IF(O527&gt;MASTER!$B$5/100,"C","K"))))</f>
        <v>SB</v>
      </c>
      <c r="R527" s="65" t="str">
        <f ca="1">IF(ISBLANK(B527)," ",IF(P527&gt;MASTER!$B$3/100,"SB",IF(P527&gt;MASTER!$B$4/100,"B",IF(P527&gt;MASTER!$B$5/100,"C","K"))))</f>
        <v>SB</v>
      </c>
    </row>
    <row r="528" customHeight="1" spans="1:18">
      <c r="A528" s="80">
        <f ca="1">INDIRECT(ADDRESS(2+QUOTIENT(ROW()-2,COUNTA('Form Responses 1'!$1:$1)-4),1,,TRUE,"Form Responses 1"))</f>
        <v>45033.7481278009</v>
      </c>
      <c r="B528" s="65" t="str">
        <f ca="1">INDIRECT(ADDRESS(2+QUOTIENT(ROW()-2,COUNTA('Form Responses 1'!$1:$1)-4),2,,TRUE,"Form Responses 1"))</f>
        <v>bobdaulay@gmail.comb</v>
      </c>
      <c r="C528" s="65" t="str">
        <f ca="1">INDIRECT(ADDRESS(2+QUOTIENT(ROW()-2,COUNTA('Form Responses 1'!$1:$1)-4),3,,TRUE,"Form Responses 1"))</f>
        <v>Bobby Wijaya Daulay </v>
      </c>
      <c r="D528" s="81">
        <f ca="1">INDIRECT(ADDRESS(2+QUOTIENT(ROW()-2,COUNTA('Form Responses 1'!$1:$1)-4),4,,TRUE,"Form Responses 1"))</f>
        <v>45033</v>
      </c>
      <c r="E528" s="82">
        <f ca="1" t="shared" si="0"/>
        <v>1</v>
      </c>
      <c r="F528" s="65" t="str">
        <f ca="1">IF(ISBLANK(A528)," ",INDIRECT(ADDRESS(1,5+MOD(ROW()-2,COUNTA('Form Responses 1'!$1:$1)-4),,TRUE,"Form Responses 1")))</f>
        <v>Lantai 15 [Pantry]</v>
      </c>
      <c r="G528" s="65" t="str">
        <f ca="1">IF(ISBLANK(A528)," ",INDIRECT(ADDRESS(MATCH(A528,'Form Responses 1'!A:A,0),5+MOD(ROW()-2,COUNTA('Form Responses 1'!$1:$1)-4),,TRUE,"Form Responses 1")))</f>
        <v>BAIK</v>
      </c>
      <c r="H528" s="83" t="str">
        <f ca="1" t="shared" si="1"/>
        <v>Lantai 15</v>
      </c>
      <c r="I528" s="83" t="str">
        <f ca="1" t="shared" si="531"/>
        <v>Pantry</v>
      </c>
      <c r="J528" s="83" t="str">
        <f ca="1" t="shared" si="2"/>
        <v>CLEANING SERVICE</v>
      </c>
      <c r="K528" s="83">
        <f ca="1" t="array" ref="K528">IFERROR(INDEX(MASTER!B:B,MATCH(G528,MASTER!A:A,0))/100," ")</f>
        <v>0.95</v>
      </c>
      <c r="L528" s="65">
        <f ca="1" t="shared" si="3"/>
        <v>16</v>
      </c>
      <c r="M528" s="65" t="str">
        <f ca="1" t="shared" si="4"/>
        <v>2023 - WEEK 16</v>
      </c>
      <c r="N528" s="65" t="str">
        <f ca="1" t="shared" si="5"/>
        <v>2023 - MONTH 04</v>
      </c>
      <c r="O528" s="83">
        <f ca="1" t="shared" ref="O528:P528" si="545">IFERROR(AVERAGEIF(M:M,M528,$K:$K)," ")</f>
        <v>0.950225225225222</v>
      </c>
      <c r="P528" s="83">
        <f ca="1" t="shared" si="545"/>
        <v>0.950150150150152</v>
      </c>
      <c r="Q528" s="65" t="str">
        <f ca="1">IF(ISBLANK(A528)," ",IF(O528&gt;MASTER!$B$3/100,"SB",IF(O528&gt;MASTER!$B$4/100,"B",IF(O528&gt;MASTER!$B$5/100,"C","K"))))</f>
        <v>SB</v>
      </c>
      <c r="R528" s="65" t="str">
        <f ca="1">IF(ISBLANK(B528)," ",IF(P528&gt;MASTER!$B$3/100,"SB",IF(P528&gt;MASTER!$B$4/100,"B",IF(P528&gt;MASTER!$B$5/100,"C","K"))))</f>
        <v>SB</v>
      </c>
    </row>
    <row r="529" customHeight="1" spans="1:18">
      <c r="A529" s="80">
        <f ca="1">INDIRECT(ADDRESS(2+QUOTIENT(ROW()-2,COUNTA('Form Responses 1'!$1:$1)-4),1,,TRUE,"Form Responses 1"))</f>
        <v>45033.7481278009</v>
      </c>
      <c r="B529" s="65" t="str">
        <f ca="1">INDIRECT(ADDRESS(2+QUOTIENT(ROW()-2,COUNTA('Form Responses 1'!$1:$1)-4),2,,TRUE,"Form Responses 1"))</f>
        <v>bobdaulay@gmail.comb</v>
      </c>
      <c r="C529" s="65" t="str">
        <f ca="1">INDIRECT(ADDRESS(2+QUOTIENT(ROW()-2,COUNTA('Form Responses 1'!$1:$1)-4),3,,TRUE,"Form Responses 1"))</f>
        <v>Bobby Wijaya Daulay </v>
      </c>
      <c r="D529" s="81">
        <f ca="1">INDIRECT(ADDRESS(2+QUOTIENT(ROW()-2,COUNTA('Form Responses 1'!$1:$1)-4),4,,TRUE,"Form Responses 1"))</f>
        <v>45033</v>
      </c>
      <c r="E529" s="82">
        <f ca="1" t="shared" si="0"/>
        <v>1</v>
      </c>
      <c r="F529" s="65" t="str">
        <f ca="1">IF(ISBLANK(A529)," ",INDIRECT(ADDRESS(1,5+MOD(ROW()-2,COUNTA('Form Responses 1'!$1:$1)-4),,TRUE,"Form Responses 1")))</f>
        <v>Lantai 15 [Ruang Rapat 1-2-3]</v>
      </c>
      <c r="G529" s="65" t="str">
        <f ca="1">IF(ISBLANK(A529)," ",INDIRECT(ADDRESS(MATCH(A529,'Form Responses 1'!A:A,0),5+MOD(ROW()-2,COUNTA('Form Responses 1'!$1:$1)-4),,TRUE,"Form Responses 1")))</f>
        <v>BAIK</v>
      </c>
      <c r="H529" s="83" t="str">
        <f ca="1" t="shared" si="1"/>
        <v>Lantai 15</v>
      </c>
      <c r="I529" s="83" t="str">
        <f ca="1" t="shared" si="531"/>
        <v>Ruang Rapat 1-2-3</v>
      </c>
      <c r="J529" s="83" t="str">
        <f ca="1" t="shared" si="2"/>
        <v>CLEANING SERVICE</v>
      </c>
      <c r="K529" s="83">
        <f ca="1" t="array" ref="K529">IFERROR(INDEX(MASTER!B:B,MATCH(G529,MASTER!A:A,0))/100," ")</f>
        <v>0.95</v>
      </c>
      <c r="L529" s="65">
        <f ca="1" t="shared" si="3"/>
        <v>16</v>
      </c>
      <c r="M529" s="65" t="str">
        <f ca="1" t="shared" si="4"/>
        <v>2023 - WEEK 16</v>
      </c>
      <c r="N529" s="65" t="str">
        <f ca="1" t="shared" si="5"/>
        <v>2023 - MONTH 04</v>
      </c>
      <c r="O529" s="83">
        <f ca="1" t="shared" ref="O529:P529" si="546">IFERROR(AVERAGEIF(M:M,M529,$K:$K)," ")</f>
        <v>0.950225225225222</v>
      </c>
      <c r="P529" s="83">
        <f ca="1" t="shared" si="546"/>
        <v>0.950150150150152</v>
      </c>
      <c r="Q529" s="65" t="str">
        <f ca="1">IF(ISBLANK(A529)," ",IF(O529&gt;MASTER!$B$3/100,"SB",IF(O529&gt;MASTER!$B$4/100,"B",IF(O529&gt;MASTER!$B$5/100,"C","K"))))</f>
        <v>SB</v>
      </c>
      <c r="R529" s="65" t="str">
        <f ca="1">IF(ISBLANK(B529)," ",IF(P529&gt;MASTER!$B$3/100,"SB",IF(P529&gt;MASTER!$B$4/100,"B",IF(P529&gt;MASTER!$B$5/100,"C","K"))))</f>
        <v>SB</v>
      </c>
    </row>
    <row r="530" customHeight="1" spans="1:18">
      <c r="A530" s="80">
        <f ca="1">INDIRECT(ADDRESS(2+QUOTIENT(ROW()-2,COUNTA('Form Responses 1'!$1:$1)-4),1,,TRUE,"Form Responses 1"))</f>
        <v>45033.7481278009</v>
      </c>
      <c r="B530" s="65" t="str">
        <f ca="1">INDIRECT(ADDRESS(2+QUOTIENT(ROW()-2,COUNTA('Form Responses 1'!$1:$1)-4),2,,TRUE,"Form Responses 1"))</f>
        <v>bobdaulay@gmail.comb</v>
      </c>
      <c r="C530" s="65" t="str">
        <f ca="1">INDIRECT(ADDRESS(2+QUOTIENT(ROW()-2,COUNTA('Form Responses 1'!$1:$1)-4),3,,TRUE,"Form Responses 1"))</f>
        <v>Bobby Wijaya Daulay </v>
      </c>
      <c r="D530" s="81">
        <f ca="1">INDIRECT(ADDRESS(2+QUOTIENT(ROW()-2,COUNTA('Form Responses 1'!$1:$1)-4),4,,TRUE,"Form Responses 1"))</f>
        <v>45033</v>
      </c>
      <c r="E530" s="82">
        <f ca="1" t="shared" si="0"/>
        <v>1</v>
      </c>
      <c r="F530" s="65" t="str">
        <f ca="1">IF(ISBLANK(A530)," ",INDIRECT(ADDRESS(1,5+MOD(ROW()-2,COUNTA('Form Responses 1'!$1:$1)-4),,TRUE,"Form Responses 1")))</f>
        <v>Lantai 15 [Ruang Kerja]</v>
      </c>
      <c r="G530" s="65" t="str">
        <f ca="1">IF(ISBLANK(A530)," ",INDIRECT(ADDRESS(MATCH(A530,'Form Responses 1'!A:A,0),5+MOD(ROW()-2,COUNTA('Form Responses 1'!$1:$1)-4),,TRUE,"Form Responses 1")))</f>
        <v>BAIK</v>
      </c>
      <c r="H530" s="83" t="str">
        <f ca="1" t="shared" si="1"/>
        <v>Lantai 15</v>
      </c>
      <c r="I530" s="83" t="str">
        <f ca="1" t="shared" si="531"/>
        <v>Ruang Kerja</v>
      </c>
      <c r="J530" s="83" t="str">
        <f ca="1" t="shared" si="2"/>
        <v>CLEANING SERVICE</v>
      </c>
      <c r="K530" s="83">
        <f ca="1" t="array" ref="K530">IFERROR(INDEX(MASTER!B:B,MATCH(G530,MASTER!A:A,0))/100," ")</f>
        <v>0.95</v>
      </c>
      <c r="L530" s="65">
        <f ca="1" t="shared" si="3"/>
        <v>16</v>
      </c>
      <c r="M530" s="65" t="str">
        <f ca="1" t="shared" si="4"/>
        <v>2023 - WEEK 16</v>
      </c>
      <c r="N530" s="65" t="str">
        <f ca="1" t="shared" si="5"/>
        <v>2023 - MONTH 04</v>
      </c>
      <c r="O530" s="83">
        <f ca="1" t="shared" ref="O530:P530" si="547">IFERROR(AVERAGEIF(M:M,M530,$K:$K)," ")</f>
        <v>0.950225225225222</v>
      </c>
      <c r="P530" s="83">
        <f ca="1" t="shared" si="547"/>
        <v>0.950150150150152</v>
      </c>
      <c r="Q530" s="65" t="str">
        <f ca="1">IF(ISBLANK(A530)," ",IF(O530&gt;MASTER!$B$3/100,"SB",IF(O530&gt;MASTER!$B$4/100,"B",IF(O530&gt;MASTER!$B$5/100,"C","K"))))</f>
        <v>SB</v>
      </c>
      <c r="R530" s="65" t="str">
        <f ca="1">IF(ISBLANK(B530)," ",IF(P530&gt;MASTER!$B$3/100,"SB",IF(P530&gt;MASTER!$B$4/100,"B",IF(P530&gt;MASTER!$B$5/100,"C","K"))))</f>
        <v>SB</v>
      </c>
    </row>
    <row r="531" customHeight="1" spans="1:18">
      <c r="A531" s="80">
        <f ca="1">INDIRECT(ADDRESS(2+QUOTIENT(ROW()-2,COUNTA('Form Responses 1'!$1:$1)-4),1,,TRUE,"Form Responses 1"))</f>
        <v>45033.7481278009</v>
      </c>
      <c r="B531" s="65" t="str">
        <f ca="1">INDIRECT(ADDRESS(2+QUOTIENT(ROW()-2,COUNTA('Form Responses 1'!$1:$1)-4),2,,TRUE,"Form Responses 1"))</f>
        <v>bobdaulay@gmail.comb</v>
      </c>
      <c r="C531" s="65" t="str">
        <f ca="1">INDIRECT(ADDRESS(2+QUOTIENT(ROW()-2,COUNTA('Form Responses 1'!$1:$1)-4),3,,TRUE,"Form Responses 1"))</f>
        <v>Bobby Wijaya Daulay </v>
      </c>
      <c r="D531" s="81">
        <f ca="1">INDIRECT(ADDRESS(2+QUOTIENT(ROW()-2,COUNTA('Form Responses 1'!$1:$1)-4),4,,TRUE,"Form Responses 1"))</f>
        <v>45033</v>
      </c>
      <c r="E531" s="82">
        <f ca="1" t="shared" si="0"/>
        <v>1</v>
      </c>
      <c r="F531" s="65" t="str">
        <f ca="1">IF(ISBLANK(A531)," ",INDIRECT(ADDRESS(1,5+MOD(ROW()-2,COUNTA('Form Responses 1'!$1:$1)-4),,TRUE,"Form Responses 1")))</f>
        <v>Lantai 15 [Koridor]</v>
      </c>
      <c r="G531" s="65" t="str">
        <f ca="1">IF(ISBLANK(A531)," ",INDIRECT(ADDRESS(MATCH(A531,'Form Responses 1'!A:A,0),5+MOD(ROW()-2,COUNTA('Form Responses 1'!$1:$1)-4),,TRUE,"Form Responses 1")))</f>
        <v>BAIK</v>
      </c>
      <c r="H531" s="83" t="str">
        <f ca="1" t="shared" si="1"/>
        <v>Lantai 15</v>
      </c>
      <c r="I531" s="83" t="str">
        <f ca="1" t="shared" si="531"/>
        <v>Koridor</v>
      </c>
      <c r="J531" s="83" t="str">
        <f ca="1" t="shared" si="2"/>
        <v>CLEANING SERVICE</v>
      </c>
      <c r="K531" s="83">
        <f ca="1" t="array" ref="K531">IFERROR(INDEX(MASTER!B:B,MATCH(G531,MASTER!A:A,0))/100," ")</f>
        <v>0.95</v>
      </c>
      <c r="L531" s="65">
        <f ca="1" t="shared" si="3"/>
        <v>16</v>
      </c>
      <c r="M531" s="65" t="str">
        <f ca="1" t="shared" si="4"/>
        <v>2023 - WEEK 16</v>
      </c>
      <c r="N531" s="65" t="str">
        <f ca="1" t="shared" si="5"/>
        <v>2023 - MONTH 04</v>
      </c>
      <c r="O531" s="83">
        <f ca="1" t="shared" ref="O531:P531" si="548">IFERROR(AVERAGEIF(M:M,M531,$K:$K)," ")</f>
        <v>0.950225225225222</v>
      </c>
      <c r="P531" s="83">
        <f ca="1" t="shared" si="548"/>
        <v>0.950150150150152</v>
      </c>
      <c r="Q531" s="65" t="str">
        <f ca="1">IF(ISBLANK(A531)," ",IF(O531&gt;MASTER!$B$3/100,"SB",IF(O531&gt;MASTER!$B$4/100,"B",IF(O531&gt;MASTER!$B$5/100,"C","K"))))</f>
        <v>SB</v>
      </c>
      <c r="R531" s="65" t="str">
        <f ca="1">IF(ISBLANK(B531)," ",IF(P531&gt;MASTER!$B$3/100,"SB",IF(P531&gt;MASTER!$B$4/100,"B",IF(P531&gt;MASTER!$B$5/100,"C","K"))))</f>
        <v>SB</v>
      </c>
    </row>
    <row r="532" customHeight="1" spans="1:18">
      <c r="A532" s="80">
        <f ca="1">INDIRECT(ADDRESS(2+QUOTIENT(ROW()-2,COUNTA('Form Responses 1'!$1:$1)-4),1,,TRUE,"Form Responses 1"))</f>
        <v>45033.7481278009</v>
      </c>
      <c r="B532" s="65" t="str">
        <f ca="1">INDIRECT(ADDRESS(2+QUOTIENT(ROW()-2,COUNTA('Form Responses 1'!$1:$1)-4),2,,TRUE,"Form Responses 1"))</f>
        <v>bobdaulay@gmail.comb</v>
      </c>
      <c r="C532" s="65" t="str">
        <f ca="1">INDIRECT(ADDRESS(2+QUOTIENT(ROW()-2,COUNTA('Form Responses 1'!$1:$1)-4),3,,TRUE,"Form Responses 1"))</f>
        <v>Bobby Wijaya Daulay </v>
      </c>
      <c r="D532" s="81">
        <f ca="1">INDIRECT(ADDRESS(2+QUOTIENT(ROW()-2,COUNTA('Form Responses 1'!$1:$1)-4),4,,TRUE,"Form Responses 1"))</f>
        <v>45033</v>
      </c>
      <c r="E532" s="82">
        <f ca="1" t="shared" si="0"/>
        <v>1</v>
      </c>
      <c r="F532" s="65" t="str">
        <f ca="1">IF(ISBLANK(A532)," ",INDIRECT(ADDRESS(1,5+MOD(ROW()-2,COUNTA('Form Responses 1'!$1:$1)-4),,TRUE,"Form Responses 1")))</f>
        <v>Lantai 15 [Toilet Pria / Wanita]</v>
      </c>
      <c r="G532" s="65" t="str">
        <f ca="1">IF(ISBLANK(A532)," ",INDIRECT(ADDRESS(MATCH(A532,'Form Responses 1'!A:A,0),5+MOD(ROW()-2,COUNTA('Form Responses 1'!$1:$1)-4),,TRUE,"Form Responses 1")))</f>
        <v>BAIK</v>
      </c>
      <c r="H532" s="83" t="str">
        <f ca="1" t="shared" si="1"/>
        <v>Lantai 15</v>
      </c>
      <c r="I532" s="83" t="str">
        <f ca="1" t="shared" si="531"/>
        <v>Toilet Pria / Wanita</v>
      </c>
      <c r="J532" s="83" t="str">
        <f ca="1" t="shared" si="2"/>
        <v>CLEANING SERVICE</v>
      </c>
      <c r="K532" s="83">
        <f ca="1" t="array" ref="K532">IFERROR(INDEX(MASTER!B:B,MATCH(G532,MASTER!A:A,0))/100," ")</f>
        <v>0.95</v>
      </c>
      <c r="L532" s="65">
        <f ca="1" t="shared" si="3"/>
        <v>16</v>
      </c>
      <c r="M532" s="65" t="str">
        <f ca="1" t="shared" si="4"/>
        <v>2023 - WEEK 16</v>
      </c>
      <c r="N532" s="65" t="str">
        <f ca="1" t="shared" si="5"/>
        <v>2023 - MONTH 04</v>
      </c>
      <c r="O532" s="83">
        <f ca="1" t="shared" ref="O532:P532" si="549">IFERROR(AVERAGEIF(M:M,M532,$K:$K)," ")</f>
        <v>0.950225225225222</v>
      </c>
      <c r="P532" s="83">
        <f ca="1" t="shared" si="549"/>
        <v>0.950150150150152</v>
      </c>
      <c r="Q532" s="65" t="str">
        <f ca="1">IF(ISBLANK(A532)," ",IF(O532&gt;MASTER!$B$3/100,"SB",IF(O532&gt;MASTER!$B$4/100,"B",IF(O532&gt;MASTER!$B$5/100,"C","K"))))</f>
        <v>SB</v>
      </c>
      <c r="R532" s="65" t="str">
        <f ca="1">IF(ISBLANK(B532)," ",IF(P532&gt;MASTER!$B$3/100,"SB",IF(P532&gt;MASTER!$B$4/100,"B",IF(P532&gt;MASTER!$B$5/100,"C","K"))))</f>
        <v>SB</v>
      </c>
    </row>
    <row r="533" customHeight="1" spans="1:18">
      <c r="A533" s="80">
        <f ca="1">INDIRECT(ADDRESS(2+QUOTIENT(ROW()-2,COUNTA('Form Responses 1'!$1:$1)-4),1,,TRUE,"Form Responses 1"))</f>
        <v>45033.7481278009</v>
      </c>
      <c r="B533" s="65" t="str">
        <f ca="1">INDIRECT(ADDRESS(2+QUOTIENT(ROW()-2,COUNTA('Form Responses 1'!$1:$1)-4),2,,TRUE,"Form Responses 1"))</f>
        <v>bobdaulay@gmail.comb</v>
      </c>
      <c r="C533" s="65" t="str">
        <f ca="1">INDIRECT(ADDRESS(2+QUOTIENT(ROW()-2,COUNTA('Form Responses 1'!$1:$1)-4),3,,TRUE,"Form Responses 1"))</f>
        <v>Bobby Wijaya Daulay </v>
      </c>
      <c r="D533" s="81">
        <f ca="1">INDIRECT(ADDRESS(2+QUOTIENT(ROW()-2,COUNTA('Form Responses 1'!$1:$1)-4),4,,TRUE,"Form Responses 1"))</f>
        <v>45033</v>
      </c>
      <c r="E533" s="82">
        <f ca="1" t="shared" si="0"/>
        <v>1</v>
      </c>
      <c r="F533" s="65" t="str">
        <f ca="1">IF(ISBLANK(A533)," ",INDIRECT(ADDRESS(1,5+MOD(ROW()-2,COUNTA('Form Responses 1'!$1:$1)-4),,TRUE,"Form Responses 1")))</f>
        <v>Lantai 14 [Tangga Exit Barat]</v>
      </c>
      <c r="G533" s="65" t="str">
        <f ca="1">IF(ISBLANK(A533)," ",INDIRECT(ADDRESS(MATCH(A533,'Form Responses 1'!A:A,0),5+MOD(ROW()-2,COUNTA('Form Responses 1'!$1:$1)-4),,TRUE,"Form Responses 1")))</f>
        <v>BAIK</v>
      </c>
      <c r="H533" s="83" t="str">
        <f ca="1" t="shared" si="1"/>
        <v>Lantai 14</v>
      </c>
      <c r="I533" s="83" t="str">
        <f ca="1" t="shared" si="531"/>
        <v>Tangga Exit Barat</v>
      </c>
      <c r="J533" s="83" t="str">
        <f ca="1" t="shared" si="2"/>
        <v>CLEANING SERVICE</v>
      </c>
      <c r="K533" s="83">
        <f ca="1" t="array" ref="K533">IFERROR(INDEX(MASTER!B:B,MATCH(G533,MASTER!A:A,0))/100," ")</f>
        <v>0.95</v>
      </c>
      <c r="L533" s="65">
        <f ca="1" t="shared" si="3"/>
        <v>16</v>
      </c>
      <c r="M533" s="65" t="str">
        <f ca="1" t="shared" si="4"/>
        <v>2023 - WEEK 16</v>
      </c>
      <c r="N533" s="65" t="str">
        <f ca="1" t="shared" si="5"/>
        <v>2023 - MONTH 04</v>
      </c>
      <c r="O533" s="83">
        <f ca="1" t="shared" ref="O533:P533" si="550">IFERROR(AVERAGEIF(M:M,M533,$K:$K)," ")</f>
        <v>0.950225225225222</v>
      </c>
      <c r="P533" s="83">
        <f ca="1" t="shared" si="550"/>
        <v>0.950150150150152</v>
      </c>
      <c r="Q533" s="65" t="str">
        <f ca="1">IF(ISBLANK(A533)," ",IF(O533&gt;MASTER!$B$3/100,"SB",IF(O533&gt;MASTER!$B$4/100,"B",IF(O533&gt;MASTER!$B$5/100,"C","K"))))</f>
        <v>SB</v>
      </c>
      <c r="R533" s="65" t="str">
        <f ca="1">IF(ISBLANK(B533)," ",IF(P533&gt;MASTER!$B$3/100,"SB",IF(P533&gt;MASTER!$B$4/100,"B",IF(P533&gt;MASTER!$B$5/100,"C","K"))))</f>
        <v>SB</v>
      </c>
    </row>
    <row r="534" customHeight="1" spans="1:18">
      <c r="A534" s="80">
        <f ca="1">INDIRECT(ADDRESS(2+QUOTIENT(ROW()-2,COUNTA('Form Responses 1'!$1:$1)-4),1,,TRUE,"Form Responses 1"))</f>
        <v>45033.7481278009</v>
      </c>
      <c r="B534" s="65" t="str">
        <f ca="1">INDIRECT(ADDRESS(2+QUOTIENT(ROW()-2,COUNTA('Form Responses 1'!$1:$1)-4),2,,TRUE,"Form Responses 1"))</f>
        <v>bobdaulay@gmail.comb</v>
      </c>
      <c r="C534" s="65" t="str">
        <f ca="1">INDIRECT(ADDRESS(2+QUOTIENT(ROW()-2,COUNTA('Form Responses 1'!$1:$1)-4),3,,TRUE,"Form Responses 1"))</f>
        <v>Bobby Wijaya Daulay </v>
      </c>
      <c r="D534" s="81">
        <f ca="1">INDIRECT(ADDRESS(2+QUOTIENT(ROW()-2,COUNTA('Form Responses 1'!$1:$1)-4),4,,TRUE,"Form Responses 1"))</f>
        <v>45033</v>
      </c>
      <c r="E534" s="82">
        <f ca="1" t="shared" si="0"/>
        <v>1</v>
      </c>
      <c r="F534" s="65" t="str">
        <f ca="1">IF(ISBLANK(A534)," ",INDIRECT(ADDRESS(1,5+MOD(ROW()-2,COUNTA('Form Responses 1'!$1:$1)-4),,TRUE,"Form Responses 1")))</f>
        <v>Lantai 14 [ &amp; Timur]</v>
      </c>
      <c r="G534" s="65" t="str">
        <f ca="1">IF(ISBLANK(A534)," ",INDIRECT(ADDRESS(MATCH(A534,'Form Responses 1'!A:A,0),5+MOD(ROW()-2,COUNTA('Form Responses 1'!$1:$1)-4),,TRUE,"Form Responses 1")))</f>
        <v>BAIK</v>
      </c>
      <c r="H534" s="83" t="str">
        <f ca="1" t="shared" si="1"/>
        <v>Lantai 14</v>
      </c>
      <c r="I534" s="83" t="str">
        <f ca="1" t="shared" si="531"/>
        <v> &amp; Timur</v>
      </c>
      <c r="J534" s="83" t="str">
        <f ca="1" t="shared" si="2"/>
        <v>CLEANING SERVICE</v>
      </c>
      <c r="K534" s="83">
        <f ca="1" t="array" ref="K534">IFERROR(INDEX(MASTER!B:B,MATCH(G534,MASTER!A:A,0))/100," ")</f>
        <v>0.95</v>
      </c>
      <c r="L534" s="65">
        <f ca="1" t="shared" si="3"/>
        <v>16</v>
      </c>
      <c r="M534" s="65" t="str">
        <f ca="1" t="shared" si="4"/>
        <v>2023 - WEEK 16</v>
      </c>
      <c r="N534" s="65" t="str">
        <f ca="1" t="shared" si="5"/>
        <v>2023 - MONTH 04</v>
      </c>
      <c r="O534" s="83">
        <f ca="1" t="shared" ref="O534:P534" si="551">IFERROR(AVERAGEIF(M:M,M534,$K:$K)," ")</f>
        <v>0.950225225225222</v>
      </c>
      <c r="P534" s="83">
        <f ca="1" t="shared" si="551"/>
        <v>0.950150150150152</v>
      </c>
      <c r="Q534" s="65" t="str">
        <f ca="1">IF(ISBLANK(A534)," ",IF(O534&gt;MASTER!$B$3/100,"SB",IF(O534&gt;MASTER!$B$4/100,"B",IF(O534&gt;MASTER!$B$5/100,"C","K"))))</f>
        <v>SB</v>
      </c>
      <c r="R534" s="65" t="str">
        <f ca="1">IF(ISBLANK(B534)," ",IF(P534&gt;MASTER!$B$3/100,"SB",IF(P534&gt;MASTER!$B$4/100,"B",IF(P534&gt;MASTER!$B$5/100,"C","K"))))</f>
        <v>SB</v>
      </c>
    </row>
    <row r="535" customHeight="1" spans="1:18">
      <c r="A535" s="80">
        <f ca="1">INDIRECT(ADDRESS(2+QUOTIENT(ROW()-2,COUNTA('Form Responses 1'!$1:$1)-4),1,,TRUE,"Form Responses 1"))</f>
        <v>45033.7481278009</v>
      </c>
      <c r="B535" s="65" t="str">
        <f ca="1">INDIRECT(ADDRESS(2+QUOTIENT(ROW()-2,COUNTA('Form Responses 1'!$1:$1)-4),2,,TRUE,"Form Responses 1"))</f>
        <v>bobdaulay@gmail.comb</v>
      </c>
      <c r="C535" s="65" t="str">
        <f ca="1">INDIRECT(ADDRESS(2+QUOTIENT(ROW()-2,COUNTA('Form Responses 1'!$1:$1)-4),3,,TRUE,"Form Responses 1"))</f>
        <v>Bobby Wijaya Daulay </v>
      </c>
      <c r="D535" s="81">
        <f ca="1">INDIRECT(ADDRESS(2+QUOTIENT(ROW()-2,COUNTA('Form Responses 1'!$1:$1)-4),4,,TRUE,"Form Responses 1"))</f>
        <v>45033</v>
      </c>
      <c r="E535" s="82">
        <f ca="1" t="shared" si="0"/>
        <v>1</v>
      </c>
      <c r="F535" s="65" t="str">
        <f ca="1">IF(ISBLANK(A535)," ",INDIRECT(ADDRESS(1,5+MOD(ROW()-2,COUNTA('Form Responses 1'!$1:$1)-4),,TRUE,"Form Responses 1")))</f>
        <v>Lantai 14 [Mushola]</v>
      </c>
      <c r="G535" s="65" t="str">
        <f ca="1">IF(ISBLANK(A535)," ",INDIRECT(ADDRESS(MATCH(A535,'Form Responses 1'!A:A,0),5+MOD(ROW()-2,COUNTA('Form Responses 1'!$1:$1)-4),,TRUE,"Form Responses 1")))</f>
        <v>BAIK</v>
      </c>
      <c r="H535" s="83" t="str">
        <f ca="1" t="shared" si="1"/>
        <v>Lantai 14</v>
      </c>
      <c r="I535" s="83" t="str">
        <f ca="1" t="shared" si="531"/>
        <v>Mushola</v>
      </c>
      <c r="J535" s="83" t="str">
        <f ca="1" t="shared" si="2"/>
        <v>CLEANING SERVICE</v>
      </c>
      <c r="K535" s="83">
        <f ca="1" t="array" ref="K535">IFERROR(INDEX(MASTER!B:B,MATCH(G535,MASTER!A:A,0))/100," ")</f>
        <v>0.95</v>
      </c>
      <c r="L535" s="65">
        <f ca="1" t="shared" si="3"/>
        <v>16</v>
      </c>
      <c r="M535" s="65" t="str">
        <f ca="1" t="shared" si="4"/>
        <v>2023 - WEEK 16</v>
      </c>
      <c r="N535" s="65" t="str">
        <f ca="1" t="shared" si="5"/>
        <v>2023 - MONTH 04</v>
      </c>
      <c r="O535" s="83">
        <f ca="1" t="shared" ref="O535:P535" si="552">IFERROR(AVERAGEIF(M:M,M535,$K:$K)," ")</f>
        <v>0.950225225225222</v>
      </c>
      <c r="P535" s="83">
        <f ca="1" t="shared" si="552"/>
        <v>0.950150150150152</v>
      </c>
      <c r="Q535" s="65" t="str">
        <f ca="1">IF(ISBLANK(A535)," ",IF(O535&gt;MASTER!$B$3/100,"SB",IF(O535&gt;MASTER!$B$4/100,"B",IF(O535&gt;MASTER!$B$5/100,"C","K"))))</f>
        <v>SB</v>
      </c>
      <c r="R535" s="65" t="str">
        <f ca="1">IF(ISBLANK(B535)," ",IF(P535&gt;MASTER!$B$3/100,"SB",IF(P535&gt;MASTER!$B$4/100,"B",IF(P535&gt;MASTER!$B$5/100,"C","K"))))</f>
        <v>SB</v>
      </c>
    </row>
    <row r="536" customHeight="1" spans="1:18">
      <c r="A536" s="80">
        <f ca="1">INDIRECT(ADDRESS(2+QUOTIENT(ROW()-2,COUNTA('Form Responses 1'!$1:$1)-4),1,,TRUE,"Form Responses 1"))</f>
        <v>45033.7481278009</v>
      </c>
      <c r="B536" s="65" t="str">
        <f ca="1">INDIRECT(ADDRESS(2+QUOTIENT(ROW()-2,COUNTA('Form Responses 1'!$1:$1)-4),2,,TRUE,"Form Responses 1"))</f>
        <v>bobdaulay@gmail.comb</v>
      </c>
      <c r="C536" s="65" t="str">
        <f ca="1">INDIRECT(ADDRESS(2+QUOTIENT(ROW()-2,COUNTA('Form Responses 1'!$1:$1)-4),3,,TRUE,"Form Responses 1"))</f>
        <v>Bobby Wijaya Daulay </v>
      </c>
      <c r="D536" s="81">
        <f ca="1">INDIRECT(ADDRESS(2+QUOTIENT(ROW()-2,COUNTA('Form Responses 1'!$1:$1)-4),4,,TRUE,"Form Responses 1"))</f>
        <v>45033</v>
      </c>
      <c r="E536" s="82">
        <f ca="1" t="shared" si="0"/>
        <v>1</v>
      </c>
      <c r="F536" s="65" t="str">
        <f ca="1">IF(ISBLANK(A536)," ",INDIRECT(ADDRESS(1,5+MOD(ROW()-2,COUNTA('Form Responses 1'!$1:$1)-4),,TRUE,"Form Responses 1")))</f>
        <v>Lantai 14 [Pantry]</v>
      </c>
      <c r="G536" s="65" t="str">
        <f ca="1">IF(ISBLANK(A536)," ",INDIRECT(ADDRESS(MATCH(A536,'Form Responses 1'!A:A,0),5+MOD(ROW()-2,COUNTA('Form Responses 1'!$1:$1)-4),,TRUE,"Form Responses 1")))</f>
        <v>BAIK</v>
      </c>
      <c r="H536" s="83" t="str">
        <f ca="1" t="shared" si="1"/>
        <v>Lantai 14</v>
      </c>
      <c r="I536" s="83" t="str">
        <f ca="1" t="shared" si="531"/>
        <v>Pantry</v>
      </c>
      <c r="J536" s="83" t="str">
        <f ca="1" t="shared" si="2"/>
        <v>CLEANING SERVICE</v>
      </c>
      <c r="K536" s="83">
        <f ca="1" t="array" ref="K536">IFERROR(INDEX(MASTER!B:B,MATCH(G536,MASTER!A:A,0))/100," ")</f>
        <v>0.95</v>
      </c>
      <c r="L536" s="65">
        <f ca="1" t="shared" si="3"/>
        <v>16</v>
      </c>
      <c r="M536" s="65" t="str">
        <f ca="1" t="shared" si="4"/>
        <v>2023 - WEEK 16</v>
      </c>
      <c r="N536" s="65" t="str">
        <f ca="1" t="shared" si="5"/>
        <v>2023 - MONTH 04</v>
      </c>
      <c r="O536" s="83">
        <f ca="1" t="shared" ref="O536:P536" si="553">IFERROR(AVERAGEIF(M:M,M536,$K:$K)," ")</f>
        <v>0.950225225225222</v>
      </c>
      <c r="P536" s="83">
        <f ca="1" t="shared" si="553"/>
        <v>0.950150150150152</v>
      </c>
      <c r="Q536" s="65" t="str">
        <f ca="1">IF(ISBLANK(A536)," ",IF(O536&gt;MASTER!$B$3/100,"SB",IF(O536&gt;MASTER!$B$4/100,"B",IF(O536&gt;MASTER!$B$5/100,"C","K"))))</f>
        <v>SB</v>
      </c>
      <c r="R536" s="65" t="str">
        <f ca="1">IF(ISBLANK(B536)," ",IF(P536&gt;MASTER!$B$3/100,"SB",IF(P536&gt;MASTER!$B$4/100,"B",IF(P536&gt;MASTER!$B$5/100,"C","K"))))</f>
        <v>SB</v>
      </c>
    </row>
    <row r="537" customHeight="1" spans="1:18">
      <c r="A537" s="80">
        <f ca="1">INDIRECT(ADDRESS(2+QUOTIENT(ROW()-2,COUNTA('Form Responses 1'!$1:$1)-4),1,,TRUE,"Form Responses 1"))</f>
        <v>45033.7481278009</v>
      </c>
      <c r="B537" s="65" t="str">
        <f ca="1">INDIRECT(ADDRESS(2+QUOTIENT(ROW()-2,COUNTA('Form Responses 1'!$1:$1)-4),2,,TRUE,"Form Responses 1"))</f>
        <v>bobdaulay@gmail.comb</v>
      </c>
      <c r="C537" s="65" t="str">
        <f ca="1">INDIRECT(ADDRESS(2+QUOTIENT(ROW()-2,COUNTA('Form Responses 1'!$1:$1)-4),3,,TRUE,"Form Responses 1"))</f>
        <v>Bobby Wijaya Daulay </v>
      </c>
      <c r="D537" s="81">
        <f ca="1">INDIRECT(ADDRESS(2+QUOTIENT(ROW()-2,COUNTA('Form Responses 1'!$1:$1)-4),4,,TRUE,"Form Responses 1"))</f>
        <v>45033</v>
      </c>
      <c r="E537" s="82">
        <f ca="1" t="shared" si="0"/>
        <v>1</v>
      </c>
      <c r="F537" s="65" t="str">
        <f ca="1">IF(ISBLANK(A537)," ",INDIRECT(ADDRESS(1,5+MOD(ROW()-2,COUNTA('Form Responses 1'!$1:$1)-4),,TRUE,"Form Responses 1")))</f>
        <v>Lantai 14 [Ruang Rapat 1-2-3]</v>
      </c>
      <c r="G537" s="65" t="str">
        <f ca="1">IF(ISBLANK(A537)," ",INDIRECT(ADDRESS(MATCH(A537,'Form Responses 1'!A:A,0),5+MOD(ROW()-2,COUNTA('Form Responses 1'!$1:$1)-4),,TRUE,"Form Responses 1")))</f>
        <v>BAIK</v>
      </c>
      <c r="H537" s="83" t="str">
        <f ca="1" t="shared" si="1"/>
        <v>Lantai 14</v>
      </c>
      <c r="I537" s="83" t="str">
        <f ca="1" t="shared" si="531"/>
        <v>Ruang Rapat 1-2-3</v>
      </c>
      <c r="J537" s="83" t="str">
        <f ca="1" t="shared" si="2"/>
        <v>CLEANING SERVICE</v>
      </c>
      <c r="K537" s="83">
        <f ca="1" t="array" ref="K537">IFERROR(INDEX(MASTER!B:B,MATCH(G537,MASTER!A:A,0))/100," ")</f>
        <v>0.95</v>
      </c>
      <c r="L537" s="65">
        <f ca="1" t="shared" si="3"/>
        <v>16</v>
      </c>
      <c r="M537" s="65" t="str">
        <f ca="1" t="shared" si="4"/>
        <v>2023 - WEEK 16</v>
      </c>
      <c r="N537" s="65" t="str">
        <f ca="1" t="shared" si="5"/>
        <v>2023 - MONTH 04</v>
      </c>
      <c r="O537" s="83">
        <f ca="1" t="shared" ref="O537:P537" si="554">IFERROR(AVERAGEIF(M:M,M537,$K:$K)," ")</f>
        <v>0.950225225225222</v>
      </c>
      <c r="P537" s="83">
        <f ca="1" t="shared" si="554"/>
        <v>0.950150150150152</v>
      </c>
      <c r="Q537" s="65" t="str">
        <f ca="1">IF(ISBLANK(A537)," ",IF(O537&gt;MASTER!$B$3/100,"SB",IF(O537&gt;MASTER!$B$4/100,"B",IF(O537&gt;MASTER!$B$5/100,"C","K"))))</f>
        <v>SB</v>
      </c>
      <c r="R537" s="65" t="str">
        <f ca="1">IF(ISBLANK(B537)," ",IF(P537&gt;MASTER!$B$3/100,"SB",IF(P537&gt;MASTER!$B$4/100,"B",IF(P537&gt;MASTER!$B$5/100,"C","K"))))</f>
        <v>SB</v>
      </c>
    </row>
    <row r="538" customHeight="1" spans="1:18">
      <c r="A538" s="80">
        <f ca="1">INDIRECT(ADDRESS(2+QUOTIENT(ROW()-2,COUNTA('Form Responses 1'!$1:$1)-4),1,,TRUE,"Form Responses 1"))</f>
        <v>45033.7481278009</v>
      </c>
      <c r="B538" s="65" t="str">
        <f ca="1">INDIRECT(ADDRESS(2+QUOTIENT(ROW()-2,COUNTA('Form Responses 1'!$1:$1)-4),2,,TRUE,"Form Responses 1"))</f>
        <v>bobdaulay@gmail.comb</v>
      </c>
      <c r="C538" s="65" t="str">
        <f ca="1">INDIRECT(ADDRESS(2+QUOTIENT(ROW()-2,COUNTA('Form Responses 1'!$1:$1)-4),3,,TRUE,"Form Responses 1"))</f>
        <v>Bobby Wijaya Daulay </v>
      </c>
      <c r="D538" s="81">
        <f ca="1">INDIRECT(ADDRESS(2+QUOTIENT(ROW()-2,COUNTA('Form Responses 1'!$1:$1)-4),4,,TRUE,"Form Responses 1"))</f>
        <v>45033</v>
      </c>
      <c r="E538" s="82">
        <f ca="1" t="shared" si="0"/>
        <v>1</v>
      </c>
      <c r="F538" s="65" t="str">
        <f ca="1">IF(ISBLANK(A538)," ",INDIRECT(ADDRESS(1,5+MOD(ROW()-2,COUNTA('Form Responses 1'!$1:$1)-4),,TRUE,"Form Responses 1")))</f>
        <v>Lantai 14 [Ruang Kerja]</v>
      </c>
      <c r="G538" s="65" t="str">
        <f ca="1">IF(ISBLANK(A538)," ",INDIRECT(ADDRESS(MATCH(A538,'Form Responses 1'!A:A,0),5+MOD(ROW()-2,COUNTA('Form Responses 1'!$1:$1)-4),,TRUE,"Form Responses 1")))</f>
        <v>BAIK</v>
      </c>
      <c r="H538" s="83" t="str">
        <f ca="1" t="shared" si="1"/>
        <v>Lantai 14</v>
      </c>
      <c r="I538" s="83" t="str">
        <f ca="1" t="shared" si="531"/>
        <v>Ruang Kerja</v>
      </c>
      <c r="J538" s="83" t="str">
        <f ca="1" t="shared" si="2"/>
        <v>CLEANING SERVICE</v>
      </c>
      <c r="K538" s="83">
        <f ca="1" t="array" ref="K538">IFERROR(INDEX(MASTER!B:B,MATCH(G538,MASTER!A:A,0))/100," ")</f>
        <v>0.95</v>
      </c>
      <c r="L538" s="65">
        <f ca="1" t="shared" si="3"/>
        <v>16</v>
      </c>
      <c r="M538" s="65" t="str">
        <f ca="1" t="shared" si="4"/>
        <v>2023 - WEEK 16</v>
      </c>
      <c r="N538" s="65" t="str">
        <f ca="1" t="shared" si="5"/>
        <v>2023 - MONTH 04</v>
      </c>
      <c r="O538" s="83">
        <f ca="1" t="shared" ref="O538:P538" si="555">IFERROR(AVERAGEIF(M:M,M538,$K:$K)," ")</f>
        <v>0.950225225225222</v>
      </c>
      <c r="P538" s="83">
        <f ca="1" t="shared" si="555"/>
        <v>0.950150150150152</v>
      </c>
      <c r="Q538" s="65" t="str">
        <f ca="1">IF(ISBLANK(A538)," ",IF(O538&gt;MASTER!$B$3/100,"SB",IF(O538&gt;MASTER!$B$4/100,"B",IF(O538&gt;MASTER!$B$5/100,"C","K"))))</f>
        <v>SB</v>
      </c>
      <c r="R538" s="65" t="str">
        <f ca="1">IF(ISBLANK(B538)," ",IF(P538&gt;MASTER!$B$3/100,"SB",IF(P538&gt;MASTER!$B$4/100,"B",IF(P538&gt;MASTER!$B$5/100,"C","K"))))</f>
        <v>SB</v>
      </c>
    </row>
    <row r="539" customHeight="1" spans="1:18">
      <c r="A539" s="80">
        <f ca="1">INDIRECT(ADDRESS(2+QUOTIENT(ROW()-2,COUNTA('Form Responses 1'!$1:$1)-4),1,,TRUE,"Form Responses 1"))</f>
        <v>45033.7481278009</v>
      </c>
      <c r="B539" s="65" t="str">
        <f ca="1">INDIRECT(ADDRESS(2+QUOTIENT(ROW()-2,COUNTA('Form Responses 1'!$1:$1)-4),2,,TRUE,"Form Responses 1"))</f>
        <v>bobdaulay@gmail.comb</v>
      </c>
      <c r="C539" s="65" t="str">
        <f ca="1">INDIRECT(ADDRESS(2+QUOTIENT(ROW()-2,COUNTA('Form Responses 1'!$1:$1)-4),3,,TRUE,"Form Responses 1"))</f>
        <v>Bobby Wijaya Daulay </v>
      </c>
      <c r="D539" s="81">
        <f ca="1">INDIRECT(ADDRESS(2+QUOTIENT(ROW()-2,COUNTA('Form Responses 1'!$1:$1)-4),4,,TRUE,"Form Responses 1"))</f>
        <v>45033</v>
      </c>
      <c r="E539" s="82">
        <f ca="1" t="shared" si="0"/>
        <v>1</v>
      </c>
      <c r="F539" s="65" t="str">
        <f ca="1">IF(ISBLANK(A539)," ",INDIRECT(ADDRESS(1,5+MOD(ROW()-2,COUNTA('Form Responses 1'!$1:$1)-4),,TRUE,"Form Responses 1")))</f>
        <v>Lantai 14 [Koridor]</v>
      </c>
      <c r="G539" s="65" t="str">
        <f ca="1">IF(ISBLANK(A539)," ",INDIRECT(ADDRESS(MATCH(A539,'Form Responses 1'!A:A,0),5+MOD(ROW()-2,COUNTA('Form Responses 1'!$1:$1)-4),,TRUE,"Form Responses 1")))</f>
        <v>BAIK</v>
      </c>
      <c r="H539" s="83" t="str">
        <f ca="1" t="shared" si="1"/>
        <v>Lantai 14</v>
      </c>
      <c r="I539" s="83" t="str">
        <f ca="1" t="shared" si="531"/>
        <v>Koridor</v>
      </c>
      <c r="J539" s="83" t="str">
        <f ca="1" t="shared" si="2"/>
        <v>CLEANING SERVICE</v>
      </c>
      <c r="K539" s="83">
        <f ca="1" t="array" ref="K539">IFERROR(INDEX(MASTER!B:B,MATCH(G539,MASTER!A:A,0))/100," ")</f>
        <v>0.95</v>
      </c>
      <c r="L539" s="65">
        <f ca="1" t="shared" si="3"/>
        <v>16</v>
      </c>
      <c r="M539" s="65" t="str">
        <f ca="1" t="shared" si="4"/>
        <v>2023 - WEEK 16</v>
      </c>
      <c r="N539" s="65" t="str">
        <f ca="1" t="shared" si="5"/>
        <v>2023 - MONTH 04</v>
      </c>
      <c r="O539" s="83">
        <f ca="1" t="shared" ref="O539:P539" si="556">IFERROR(AVERAGEIF(M:M,M539,$K:$K)," ")</f>
        <v>0.950225225225222</v>
      </c>
      <c r="P539" s="83">
        <f ca="1" t="shared" si="556"/>
        <v>0.950150150150152</v>
      </c>
      <c r="Q539" s="65" t="str">
        <f ca="1">IF(ISBLANK(A539)," ",IF(O539&gt;MASTER!$B$3/100,"SB",IF(O539&gt;MASTER!$B$4/100,"B",IF(O539&gt;MASTER!$B$5/100,"C","K"))))</f>
        <v>SB</v>
      </c>
      <c r="R539" s="65" t="str">
        <f ca="1">IF(ISBLANK(B539)," ",IF(P539&gt;MASTER!$B$3/100,"SB",IF(P539&gt;MASTER!$B$4/100,"B",IF(P539&gt;MASTER!$B$5/100,"C","K"))))</f>
        <v>SB</v>
      </c>
    </row>
    <row r="540" customHeight="1" spans="1:18">
      <c r="A540" s="80">
        <f ca="1">INDIRECT(ADDRESS(2+QUOTIENT(ROW()-2,COUNTA('Form Responses 1'!$1:$1)-4),1,,TRUE,"Form Responses 1"))</f>
        <v>45033.7481278009</v>
      </c>
      <c r="B540" s="65" t="str">
        <f ca="1">INDIRECT(ADDRESS(2+QUOTIENT(ROW()-2,COUNTA('Form Responses 1'!$1:$1)-4),2,,TRUE,"Form Responses 1"))</f>
        <v>bobdaulay@gmail.comb</v>
      </c>
      <c r="C540" s="65" t="str">
        <f ca="1">INDIRECT(ADDRESS(2+QUOTIENT(ROW()-2,COUNTA('Form Responses 1'!$1:$1)-4),3,,TRUE,"Form Responses 1"))</f>
        <v>Bobby Wijaya Daulay </v>
      </c>
      <c r="D540" s="81">
        <f ca="1">INDIRECT(ADDRESS(2+QUOTIENT(ROW()-2,COUNTA('Form Responses 1'!$1:$1)-4),4,,TRUE,"Form Responses 1"))</f>
        <v>45033</v>
      </c>
      <c r="E540" s="82">
        <f ca="1" t="shared" si="0"/>
        <v>1</v>
      </c>
      <c r="F540" s="65" t="str">
        <f ca="1">IF(ISBLANK(A540)," ",INDIRECT(ADDRESS(1,5+MOD(ROW()-2,COUNTA('Form Responses 1'!$1:$1)-4),,TRUE,"Form Responses 1")))</f>
        <v>Lantai 14 [Toilet Pria / Wanita]</v>
      </c>
      <c r="G540" s="65" t="str">
        <f ca="1">IF(ISBLANK(A540)," ",INDIRECT(ADDRESS(MATCH(A540,'Form Responses 1'!A:A,0),5+MOD(ROW()-2,COUNTA('Form Responses 1'!$1:$1)-4),,TRUE,"Form Responses 1")))</f>
        <v>BAIK</v>
      </c>
      <c r="H540" s="83" t="str">
        <f ca="1" t="shared" si="1"/>
        <v>Lantai 14</v>
      </c>
      <c r="I540" s="83" t="str">
        <f ca="1" t="shared" si="531"/>
        <v>Toilet Pria / Wanita</v>
      </c>
      <c r="J540" s="83" t="str">
        <f ca="1" t="shared" si="2"/>
        <v>CLEANING SERVICE</v>
      </c>
      <c r="K540" s="83">
        <f ca="1" t="array" ref="K540">IFERROR(INDEX(MASTER!B:B,MATCH(G540,MASTER!A:A,0))/100," ")</f>
        <v>0.95</v>
      </c>
      <c r="L540" s="65">
        <f ca="1" t="shared" si="3"/>
        <v>16</v>
      </c>
      <c r="M540" s="65" t="str">
        <f ca="1" t="shared" si="4"/>
        <v>2023 - WEEK 16</v>
      </c>
      <c r="N540" s="65" t="str">
        <f ca="1" t="shared" si="5"/>
        <v>2023 - MONTH 04</v>
      </c>
      <c r="O540" s="83">
        <f ca="1" t="shared" ref="O540:P540" si="557">IFERROR(AVERAGEIF(M:M,M540,$K:$K)," ")</f>
        <v>0.950225225225222</v>
      </c>
      <c r="P540" s="83">
        <f ca="1" t="shared" si="557"/>
        <v>0.950150150150152</v>
      </c>
      <c r="Q540" s="65" t="str">
        <f ca="1">IF(ISBLANK(A540)," ",IF(O540&gt;MASTER!$B$3/100,"SB",IF(O540&gt;MASTER!$B$4/100,"B",IF(O540&gt;MASTER!$B$5/100,"C","K"))))</f>
        <v>SB</v>
      </c>
      <c r="R540" s="65" t="str">
        <f ca="1">IF(ISBLANK(B540)," ",IF(P540&gt;MASTER!$B$3/100,"SB",IF(P540&gt;MASTER!$B$4/100,"B",IF(P540&gt;MASTER!$B$5/100,"C","K"))))</f>
        <v>SB</v>
      </c>
    </row>
    <row r="541" customHeight="1" spans="1:18">
      <c r="A541" s="80">
        <f ca="1">INDIRECT(ADDRESS(2+QUOTIENT(ROW()-2,COUNTA('Form Responses 1'!$1:$1)-4),1,,TRUE,"Form Responses 1"))</f>
        <v>45033.7481278009</v>
      </c>
      <c r="B541" s="65" t="str">
        <f ca="1">INDIRECT(ADDRESS(2+QUOTIENT(ROW()-2,COUNTA('Form Responses 1'!$1:$1)-4),2,,TRUE,"Form Responses 1"))</f>
        <v>bobdaulay@gmail.comb</v>
      </c>
      <c r="C541" s="65" t="str">
        <f ca="1">INDIRECT(ADDRESS(2+QUOTIENT(ROW()-2,COUNTA('Form Responses 1'!$1:$1)-4),3,,TRUE,"Form Responses 1"))</f>
        <v>Bobby Wijaya Daulay </v>
      </c>
      <c r="D541" s="81">
        <f ca="1">INDIRECT(ADDRESS(2+QUOTIENT(ROW()-2,COUNTA('Form Responses 1'!$1:$1)-4),4,,TRUE,"Form Responses 1"))</f>
        <v>45033</v>
      </c>
      <c r="E541" s="82">
        <f ca="1" t="shared" si="0"/>
        <v>1</v>
      </c>
      <c r="F541" s="65" t="str">
        <f ca="1">IF(ISBLANK(A541)," ",INDIRECT(ADDRESS(1,5+MOD(ROW()-2,COUNTA('Form Responses 1'!$1:$1)-4),,TRUE,"Form Responses 1")))</f>
        <v>Lantai 13 [Tangga Exit Barat]</v>
      </c>
      <c r="G541" s="65" t="str">
        <f ca="1">IF(ISBLANK(A541)," ",INDIRECT(ADDRESS(MATCH(A541,'Form Responses 1'!A:A,0),5+MOD(ROW()-2,COUNTA('Form Responses 1'!$1:$1)-4),,TRUE,"Form Responses 1")))</f>
        <v>BAIK</v>
      </c>
      <c r="H541" s="83" t="str">
        <f ca="1" t="shared" si="1"/>
        <v>Lantai 13</v>
      </c>
      <c r="I541" s="83" t="str">
        <f ca="1" t="shared" si="531"/>
        <v>Tangga Exit Barat</v>
      </c>
      <c r="J541" s="83" t="str">
        <f ca="1" t="shared" si="2"/>
        <v>CLEANING SERVICE</v>
      </c>
      <c r="K541" s="83">
        <f ca="1" t="array" ref="K541">IFERROR(INDEX(MASTER!B:B,MATCH(G541,MASTER!A:A,0))/100," ")</f>
        <v>0.95</v>
      </c>
      <c r="L541" s="65">
        <f ca="1" t="shared" si="3"/>
        <v>16</v>
      </c>
      <c r="M541" s="65" t="str">
        <f ca="1" t="shared" si="4"/>
        <v>2023 - WEEK 16</v>
      </c>
      <c r="N541" s="65" t="str">
        <f ca="1" t="shared" si="5"/>
        <v>2023 - MONTH 04</v>
      </c>
      <c r="O541" s="83">
        <f ca="1" t="shared" ref="O541:P541" si="558">IFERROR(AVERAGEIF(M:M,M541,$K:$K)," ")</f>
        <v>0.950225225225222</v>
      </c>
      <c r="P541" s="83">
        <f ca="1" t="shared" si="558"/>
        <v>0.950150150150152</v>
      </c>
      <c r="Q541" s="65" t="str">
        <f ca="1">IF(ISBLANK(A541)," ",IF(O541&gt;MASTER!$B$3/100,"SB",IF(O541&gt;MASTER!$B$4/100,"B",IF(O541&gt;MASTER!$B$5/100,"C","K"))))</f>
        <v>SB</v>
      </c>
      <c r="R541" s="65" t="str">
        <f ca="1">IF(ISBLANK(B541)," ",IF(P541&gt;MASTER!$B$3/100,"SB",IF(P541&gt;MASTER!$B$4/100,"B",IF(P541&gt;MASTER!$B$5/100,"C","K"))))</f>
        <v>SB</v>
      </c>
    </row>
    <row r="542" customHeight="1" spans="1:18">
      <c r="A542" s="80">
        <f ca="1">INDIRECT(ADDRESS(2+QUOTIENT(ROW()-2,COUNTA('Form Responses 1'!$1:$1)-4),1,,TRUE,"Form Responses 1"))</f>
        <v>45033.7481278009</v>
      </c>
      <c r="B542" s="65" t="str">
        <f ca="1">INDIRECT(ADDRESS(2+QUOTIENT(ROW()-2,COUNTA('Form Responses 1'!$1:$1)-4),2,,TRUE,"Form Responses 1"))</f>
        <v>bobdaulay@gmail.comb</v>
      </c>
      <c r="C542" s="65" t="str">
        <f ca="1">INDIRECT(ADDRESS(2+QUOTIENT(ROW()-2,COUNTA('Form Responses 1'!$1:$1)-4),3,,TRUE,"Form Responses 1"))</f>
        <v>Bobby Wijaya Daulay </v>
      </c>
      <c r="D542" s="81">
        <f ca="1">INDIRECT(ADDRESS(2+QUOTIENT(ROW()-2,COUNTA('Form Responses 1'!$1:$1)-4),4,,TRUE,"Form Responses 1"))</f>
        <v>45033</v>
      </c>
      <c r="E542" s="82">
        <f ca="1" t="shared" si="0"/>
        <v>1</v>
      </c>
      <c r="F542" s="65" t="str">
        <f ca="1">IF(ISBLANK(A542)," ",INDIRECT(ADDRESS(1,5+MOD(ROW()-2,COUNTA('Form Responses 1'!$1:$1)-4),,TRUE,"Form Responses 1")))</f>
        <v>Lantai 13 [ &amp; Timur]</v>
      </c>
      <c r="G542" s="65" t="str">
        <f ca="1">IF(ISBLANK(A542)," ",INDIRECT(ADDRESS(MATCH(A542,'Form Responses 1'!A:A,0),5+MOD(ROW()-2,COUNTA('Form Responses 1'!$1:$1)-4),,TRUE,"Form Responses 1")))</f>
        <v>BAIK</v>
      </c>
      <c r="H542" s="83" t="str">
        <f ca="1" t="shared" si="1"/>
        <v>Lantai 13</v>
      </c>
      <c r="I542" s="83" t="str">
        <f ca="1" t="shared" si="531"/>
        <v> &amp; Timur</v>
      </c>
      <c r="J542" s="83" t="str">
        <f ca="1" t="shared" si="2"/>
        <v>CLEANING SERVICE</v>
      </c>
      <c r="K542" s="83">
        <f ca="1" t="array" ref="K542">IFERROR(INDEX(MASTER!B:B,MATCH(G542,MASTER!A:A,0))/100," ")</f>
        <v>0.95</v>
      </c>
      <c r="L542" s="65">
        <f ca="1" t="shared" si="3"/>
        <v>16</v>
      </c>
      <c r="M542" s="65" t="str">
        <f ca="1" t="shared" si="4"/>
        <v>2023 - WEEK 16</v>
      </c>
      <c r="N542" s="65" t="str">
        <f ca="1" t="shared" si="5"/>
        <v>2023 - MONTH 04</v>
      </c>
      <c r="O542" s="83">
        <f ca="1" t="shared" ref="O542:P542" si="559">IFERROR(AVERAGEIF(M:M,M542,$K:$K)," ")</f>
        <v>0.950225225225222</v>
      </c>
      <c r="P542" s="83">
        <f ca="1" t="shared" si="559"/>
        <v>0.950150150150152</v>
      </c>
      <c r="Q542" s="65" t="str">
        <f ca="1">IF(ISBLANK(A542)," ",IF(O542&gt;MASTER!$B$3/100,"SB",IF(O542&gt;MASTER!$B$4/100,"B",IF(O542&gt;MASTER!$B$5/100,"C","K"))))</f>
        <v>SB</v>
      </c>
      <c r="R542" s="65" t="str">
        <f ca="1">IF(ISBLANK(B542)," ",IF(P542&gt;MASTER!$B$3/100,"SB",IF(P542&gt;MASTER!$B$4/100,"B",IF(P542&gt;MASTER!$B$5/100,"C","K"))))</f>
        <v>SB</v>
      </c>
    </row>
    <row r="543" customHeight="1" spans="1:18">
      <c r="A543" s="80">
        <f ca="1">INDIRECT(ADDRESS(2+QUOTIENT(ROW()-2,COUNTA('Form Responses 1'!$1:$1)-4),1,,TRUE,"Form Responses 1"))</f>
        <v>45033.7481278009</v>
      </c>
      <c r="B543" s="65" t="str">
        <f ca="1">INDIRECT(ADDRESS(2+QUOTIENT(ROW()-2,COUNTA('Form Responses 1'!$1:$1)-4),2,,TRUE,"Form Responses 1"))</f>
        <v>bobdaulay@gmail.comb</v>
      </c>
      <c r="C543" s="65" t="str">
        <f ca="1">INDIRECT(ADDRESS(2+QUOTIENT(ROW()-2,COUNTA('Form Responses 1'!$1:$1)-4),3,,TRUE,"Form Responses 1"))</f>
        <v>Bobby Wijaya Daulay </v>
      </c>
      <c r="D543" s="81">
        <f ca="1">INDIRECT(ADDRESS(2+QUOTIENT(ROW()-2,COUNTA('Form Responses 1'!$1:$1)-4),4,,TRUE,"Form Responses 1"))</f>
        <v>45033</v>
      </c>
      <c r="E543" s="82">
        <f ca="1" t="shared" si="0"/>
        <v>1</v>
      </c>
      <c r="F543" s="65" t="str">
        <f ca="1">IF(ISBLANK(A543)," ",INDIRECT(ADDRESS(1,5+MOD(ROW()-2,COUNTA('Form Responses 1'!$1:$1)-4),,TRUE,"Form Responses 1")))</f>
        <v>Lantai 13 [Mushola]</v>
      </c>
      <c r="G543" s="65" t="str">
        <f ca="1">IF(ISBLANK(A543)," ",INDIRECT(ADDRESS(MATCH(A543,'Form Responses 1'!A:A,0),5+MOD(ROW()-2,COUNTA('Form Responses 1'!$1:$1)-4),,TRUE,"Form Responses 1")))</f>
        <v>BAIK</v>
      </c>
      <c r="H543" s="83" t="str">
        <f ca="1" t="shared" si="1"/>
        <v>Lantai 13</v>
      </c>
      <c r="I543" s="83" t="str">
        <f ca="1" t="shared" si="531"/>
        <v>Mushola</v>
      </c>
      <c r="J543" s="83" t="str">
        <f ca="1" t="shared" si="2"/>
        <v>CLEANING SERVICE</v>
      </c>
      <c r="K543" s="83">
        <f ca="1" t="array" ref="K543">IFERROR(INDEX(MASTER!B:B,MATCH(G543,MASTER!A:A,0))/100," ")</f>
        <v>0.95</v>
      </c>
      <c r="L543" s="65">
        <f ca="1" t="shared" si="3"/>
        <v>16</v>
      </c>
      <c r="M543" s="65" t="str">
        <f ca="1" t="shared" si="4"/>
        <v>2023 - WEEK 16</v>
      </c>
      <c r="N543" s="65" t="str">
        <f ca="1" t="shared" si="5"/>
        <v>2023 - MONTH 04</v>
      </c>
      <c r="O543" s="83">
        <f ca="1" t="shared" ref="O543:P543" si="560">IFERROR(AVERAGEIF(M:M,M543,$K:$K)," ")</f>
        <v>0.950225225225222</v>
      </c>
      <c r="P543" s="83">
        <f ca="1" t="shared" si="560"/>
        <v>0.950150150150152</v>
      </c>
      <c r="Q543" s="65" t="str">
        <f ca="1">IF(ISBLANK(A543)," ",IF(O543&gt;MASTER!$B$3/100,"SB",IF(O543&gt;MASTER!$B$4/100,"B",IF(O543&gt;MASTER!$B$5/100,"C","K"))))</f>
        <v>SB</v>
      </c>
      <c r="R543" s="65" t="str">
        <f ca="1">IF(ISBLANK(B543)," ",IF(P543&gt;MASTER!$B$3/100,"SB",IF(P543&gt;MASTER!$B$4/100,"B",IF(P543&gt;MASTER!$B$5/100,"C","K"))))</f>
        <v>SB</v>
      </c>
    </row>
    <row r="544" customHeight="1" spans="1:18">
      <c r="A544" s="80">
        <f ca="1">INDIRECT(ADDRESS(2+QUOTIENT(ROW()-2,COUNTA('Form Responses 1'!$1:$1)-4),1,,TRUE,"Form Responses 1"))</f>
        <v>45033.7481278009</v>
      </c>
      <c r="B544" s="65" t="str">
        <f ca="1">INDIRECT(ADDRESS(2+QUOTIENT(ROW()-2,COUNTA('Form Responses 1'!$1:$1)-4),2,,TRUE,"Form Responses 1"))</f>
        <v>bobdaulay@gmail.comb</v>
      </c>
      <c r="C544" s="65" t="str">
        <f ca="1">INDIRECT(ADDRESS(2+QUOTIENT(ROW()-2,COUNTA('Form Responses 1'!$1:$1)-4),3,,TRUE,"Form Responses 1"))</f>
        <v>Bobby Wijaya Daulay </v>
      </c>
      <c r="D544" s="81">
        <f ca="1">INDIRECT(ADDRESS(2+QUOTIENT(ROW()-2,COUNTA('Form Responses 1'!$1:$1)-4),4,,TRUE,"Form Responses 1"))</f>
        <v>45033</v>
      </c>
      <c r="E544" s="82">
        <f ca="1" t="shared" si="0"/>
        <v>1</v>
      </c>
      <c r="F544" s="65" t="str">
        <f ca="1">IF(ISBLANK(A544)," ",INDIRECT(ADDRESS(1,5+MOD(ROW()-2,COUNTA('Form Responses 1'!$1:$1)-4),,TRUE,"Form Responses 1")))</f>
        <v>Lantai 13 [Pantry]</v>
      </c>
      <c r="G544" s="65" t="str">
        <f ca="1">IF(ISBLANK(A544)," ",INDIRECT(ADDRESS(MATCH(A544,'Form Responses 1'!A:A,0),5+MOD(ROW()-2,COUNTA('Form Responses 1'!$1:$1)-4),,TRUE,"Form Responses 1")))</f>
        <v>BAIK</v>
      </c>
      <c r="H544" s="83" t="str">
        <f ca="1" t="shared" si="1"/>
        <v>Lantai 13</v>
      </c>
      <c r="I544" s="83" t="str">
        <f ca="1" t="shared" si="531"/>
        <v>Pantry</v>
      </c>
      <c r="J544" s="83" t="str">
        <f ca="1" t="shared" si="2"/>
        <v>CLEANING SERVICE</v>
      </c>
      <c r="K544" s="83">
        <f ca="1" t="array" ref="K544">IFERROR(INDEX(MASTER!B:B,MATCH(G544,MASTER!A:A,0))/100," ")</f>
        <v>0.95</v>
      </c>
      <c r="L544" s="65">
        <f ca="1" t="shared" si="3"/>
        <v>16</v>
      </c>
      <c r="M544" s="65" t="str">
        <f ca="1" t="shared" si="4"/>
        <v>2023 - WEEK 16</v>
      </c>
      <c r="N544" s="65" t="str">
        <f ca="1" t="shared" si="5"/>
        <v>2023 - MONTH 04</v>
      </c>
      <c r="O544" s="83">
        <f ca="1" t="shared" ref="O544:P544" si="561">IFERROR(AVERAGEIF(M:M,M544,$K:$K)," ")</f>
        <v>0.950225225225222</v>
      </c>
      <c r="P544" s="83">
        <f ca="1" t="shared" si="561"/>
        <v>0.950150150150152</v>
      </c>
      <c r="Q544" s="65" t="str">
        <f ca="1">IF(ISBLANK(A544)," ",IF(O544&gt;MASTER!$B$3/100,"SB",IF(O544&gt;MASTER!$B$4/100,"B",IF(O544&gt;MASTER!$B$5/100,"C","K"))))</f>
        <v>SB</v>
      </c>
      <c r="R544" s="65" t="str">
        <f ca="1">IF(ISBLANK(B544)," ",IF(P544&gt;MASTER!$B$3/100,"SB",IF(P544&gt;MASTER!$B$4/100,"B",IF(P544&gt;MASTER!$B$5/100,"C","K"))))</f>
        <v>SB</v>
      </c>
    </row>
    <row r="545" customHeight="1" spans="1:18">
      <c r="A545" s="80">
        <f ca="1">INDIRECT(ADDRESS(2+QUOTIENT(ROW()-2,COUNTA('Form Responses 1'!$1:$1)-4),1,,TRUE,"Form Responses 1"))</f>
        <v>45033.7481278009</v>
      </c>
      <c r="B545" s="65" t="str">
        <f ca="1">INDIRECT(ADDRESS(2+QUOTIENT(ROW()-2,COUNTA('Form Responses 1'!$1:$1)-4),2,,TRUE,"Form Responses 1"))</f>
        <v>bobdaulay@gmail.comb</v>
      </c>
      <c r="C545" s="65" t="str">
        <f ca="1">INDIRECT(ADDRESS(2+QUOTIENT(ROW()-2,COUNTA('Form Responses 1'!$1:$1)-4),3,,TRUE,"Form Responses 1"))</f>
        <v>Bobby Wijaya Daulay </v>
      </c>
      <c r="D545" s="81">
        <f ca="1">INDIRECT(ADDRESS(2+QUOTIENT(ROW()-2,COUNTA('Form Responses 1'!$1:$1)-4),4,,TRUE,"Form Responses 1"))</f>
        <v>45033</v>
      </c>
      <c r="E545" s="82">
        <f ca="1" t="shared" si="0"/>
        <v>1</v>
      </c>
      <c r="F545" s="65" t="str">
        <f ca="1">IF(ISBLANK(A545)," ",INDIRECT(ADDRESS(1,5+MOD(ROW()-2,COUNTA('Form Responses 1'!$1:$1)-4),,TRUE,"Form Responses 1")))</f>
        <v>Lantai 13 [Ruang Rapat 1-2-3]</v>
      </c>
      <c r="G545" s="65" t="str">
        <f ca="1">IF(ISBLANK(A545)," ",INDIRECT(ADDRESS(MATCH(A545,'Form Responses 1'!A:A,0),5+MOD(ROW()-2,COUNTA('Form Responses 1'!$1:$1)-4),,TRUE,"Form Responses 1")))</f>
        <v>BAIK</v>
      </c>
      <c r="H545" s="83" t="str">
        <f ca="1" t="shared" si="1"/>
        <v>Lantai 13</v>
      </c>
      <c r="I545" s="83" t="str">
        <f ca="1" t="shared" si="531"/>
        <v>Ruang Rapat 1-2-3</v>
      </c>
      <c r="J545" s="83" t="str">
        <f ca="1" t="shared" si="2"/>
        <v>CLEANING SERVICE</v>
      </c>
      <c r="K545" s="83">
        <f ca="1" t="array" ref="K545">IFERROR(INDEX(MASTER!B:B,MATCH(G545,MASTER!A:A,0))/100," ")</f>
        <v>0.95</v>
      </c>
      <c r="L545" s="65">
        <f ca="1" t="shared" si="3"/>
        <v>16</v>
      </c>
      <c r="M545" s="65" t="str">
        <f ca="1" t="shared" si="4"/>
        <v>2023 - WEEK 16</v>
      </c>
      <c r="N545" s="65" t="str">
        <f ca="1" t="shared" si="5"/>
        <v>2023 - MONTH 04</v>
      </c>
      <c r="O545" s="83">
        <f ca="1" t="shared" ref="O545:P545" si="562">IFERROR(AVERAGEIF(M:M,M545,$K:$K)," ")</f>
        <v>0.950225225225222</v>
      </c>
      <c r="P545" s="83">
        <f ca="1" t="shared" si="562"/>
        <v>0.950150150150152</v>
      </c>
      <c r="Q545" s="65" t="str">
        <f ca="1">IF(ISBLANK(A545)," ",IF(O545&gt;MASTER!$B$3/100,"SB",IF(O545&gt;MASTER!$B$4/100,"B",IF(O545&gt;MASTER!$B$5/100,"C","K"))))</f>
        <v>SB</v>
      </c>
      <c r="R545" s="65" t="str">
        <f ca="1">IF(ISBLANK(B545)," ",IF(P545&gt;MASTER!$B$3/100,"SB",IF(P545&gt;MASTER!$B$4/100,"B",IF(P545&gt;MASTER!$B$5/100,"C","K"))))</f>
        <v>SB</v>
      </c>
    </row>
    <row r="546" customHeight="1" spans="1:18">
      <c r="A546" s="80">
        <f ca="1">INDIRECT(ADDRESS(2+QUOTIENT(ROW()-2,COUNTA('Form Responses 1'!$1:$1)-4),1,,TRUE,"Form Responses 1"))</f>
        <v>45033.7481278009</v>
      </c>
      <c r="B546" s="65" t="str">
        <f ca="1">INDIRECT(ADDRESS(2+QUOTIENT(ROW()-2,COUNTA('Form Responses 1'!$1:$1)-4),2,,TRUE,"Form Responses 1"))</f>
        <v>bobdaulay@gmail.comb</v>
      </c>
      <c r="C546" s="65" t="str">
        <f ca="1">INDIRECT(ADDRESS(2+QUOTIENT(ROW()-2,COUNTA('Form Responses 1'!$1:$1)-4),3,,TRUE,"Form Responses 1"))</f>
        <v>Bobby Wijaya Daulay </v>
      </c>
      <c r="D546" s="81">
        <f ca="1">INDIRECT(ADDRESS(2+QUOTIENT(ROW()-2,COUNTA('Form Responses 1'!$1:$1)-4),4,,TRUE,"Form Responses 1"))</f>
        <v>45033</v>
      </c>
      <c r="E546" s="82">
        <f ca="1" t="shared" si="0"/>
        <v>1</v>
      </c>
      <c r="F546" s="65" t="str">
        <f ca="1">IF(ISBLANK(A546)," ",INDIRECT(ADDRESS(1,5+MOD(ROW()-2,COUNTA('Form Responses 1'!$1:$1)-4),,TRUE,"Form Responses 1")))</f>
        <v>Lantai 13 [Ruang Kerja]</v>
      </c>
      <c r="G546" s="65" t="str">
        <f ca="1">IF(ISBLANK(A546)," ",INDIRECT(ADDRESS(MATCH(A546,'Form Responses 1'!A:A,0),5+MOD(ROW()-2,COUNTA('Form Responses 1'!$1:$1)-4),,TRUE,"Form Responses 1")))</f>
        <v>BAIK</v>
      </c>
      <c r="H546" s="83" t="str">
        <f ca="1" t="shared" si="1"/>
        <v>Lantai 13</v>
      </c>
      <c r="I546" s="83" t="str">
        <f ca="1" t="shared" si="531"/>
        <v>Ruang Kerja</v>
      </c>
      <c r="J546" s="83" t="str">
        <f ca="1" t="shared" si="2"/>
        <v>CLEANING SERVICE</v>
      </c>
      <c r="K546" s="83">
        <f ca="1" t="array" ref="K546">IFERROR(INDEX(MASTER!B:B,MATCH(G546,MASTER!A:A,0))/100," ")</f>
        <v>0.95</v>
      </c>
      <c r="L546" s="65">
        <f ca="1" t="shared" si="3"/>
        <v>16</v>
      </c>
      <c r="M546" s="65" t="str">
        <f ca="1" t="shared" si="4"/>
        <v>2023 - WEEK 16</v>
      </c>
      <c r="N546" s="65" t="str">
        <f ca="1" t="shared" si="5"/>
        <v>2023 - MONTH 04</v>
      </c>
      <c r="O546" s="83">
        <f ca="1" t="shared" ref="O546:P546" si="563">IFERROR(AVERAGEIF(M:M,M546,$K:$K)," ")</f>
        <v>0.950225225225222</v>
      </c>
      <c r="P546" s="83">
        <f ca="1" t="shared" si="563"/>
        <v>0.950150150150152</v>
      </c>
      <c r="Q546" s="65" t="str">
        <f ca="1">IF(ISBLANK(A546)," ",IF(O546&gt;MASTER!$B$3/100,"SB",IF(O546&gt;MASTER!$B$4/100,"B",IF(O546&gt;MASTER!$B$5/100,"C","K"))))</f>
        <v>SB</v>
      </c>
      <c r="R546" s="65" t="str">
        <f ca="1">IF(ISBLANK(B546)," ",IF(P546&gt;MASTER!$B$3/100,"SB",IF(P546&gt;MASTER!$B$4/100,"B",IF(P546&gt;MASTER!$B$5/100,"C","K"))))</f>
        <v>SB</v>
      </c>
    </row>
    <row r="547" customHeight="1" spans="1:18">
      <c r="A547" s="80">
        <f ca="1">INDIRECT(ADDRESS(2+QUOTIENT(ROW()-2,COUNTA('Form Responses 1'!$1:$1)-4),1,,TRUE,"Form Responses 1"))</f>
        <v>45033.7481278009</v>
      </c>
      <c r="B547" s="65" t="str">
        <f ca="1">INDIRECT(ADDRESS(2+QUOTIENT(ROW()-2,COUNTA('Form Responses 1'!$1:$1)-4),2,,TRUE,"Form Responses 1"))</f>
        <v>bobdaulay@gmail.comb</v>
      </c>
      <c r="C547" s="65" t="str">
        <f ca="1">INDIRECT(ADDRESS(2+QUOTIENT(ROW()-2,COUNTA('Form Responses 1'!$1:$1)-4),3,,TRUE,"Form Responses 1"))</f>
        <v>Bobby Wijaya Daulay </v>
      </c>
      <c r="D547" s="81">
        <f ca="1">INDIRECT(ADDRESS(2+QUOTIENT(ROW()-2,COUNTA('Form Responses 1'!$1:$1)-4),4,,TRUE,"Form Responses 1"))</f>
        <v>45033</v>
      </c>
      <c r="E547" s="82">
        <f ca="1" t="shared" si="0"/>
        <v>1</v>
      </c>
      <c r="F547" s="65" t="str">
        <f ca="1">IF(ISBLANK(A547)," ",INDIRECT(ADDRESS(1,5+MOD(ROW()-2,COUNTA('Form Responses 1'!$1:$1)-4),,TRUE,"Form Responses 1")))</f>
        <v>Lantai 13 [Koridor]</v>
      </c>
      <c r="G547" s="65" t="str">
        <f ca="1">IF(ISBLANK(A547)," ",INDIRECT(ADDRESS(MATCH(A547,'Form Responses 1'!A:A,0),5+MOD(ROW()-2,COUNTA('Form Responses 1'!$1:$1)-4),,TRUE,"Form Responses 1")))</f>
        <v>BAIK</v>
      </c>
      <c r="H547" s="83" t="str">
        <f ca="1" t="shared" si="1"/>
        <v>Lantai 13</v>
      </c>
      <c r="I547" s="83" t="str">
        <f ca="1" t="shared" si="531"/>
        <v>Koridor</v>
      </c>
      <c r="J547" s="83" t="str">
        <f ca="1" t="shared" si="2"/>
        <v>CLEANING SERVICE</v>
      </c>
      <c r="K547" s="83">
        <f ca="1" t="array" ref="K547">IFERROR(INDEX(MASTER!B:B,MATCH(G547,MASTER!A:A,0))/100," ")</f>
        <v>0.95</v>
      </c>
      <c r="L547" s="65">
        <f ca="1" t="shared" si="3"/>
        <v>16</v>
      </c>
      <c r="M547" s="65" t="str">
        <f ca="1" t="shared" si="4"/>
        <v>2023 - WEEK 16</v>
      </c>
      <c r="N547" s="65" t="str">
        <f ca="1" t="shared" si="5"/>
        <v>2023 - MONTH 04</v>
      </c>
      <c r="O547" s="83">
        <f ca="1" t="shared" ref="O547:P547" si="564">IFERROR(AVERAGEIF(M:M,M547,$K:$K)," ")</f>
        <v>0.950225225225222</v>
      </c>
      <c r="P547" s="83">
        <f ca="1" t="shared" si="564"/>
        <v>0.950150150150152</v>
      </c>
      <c r="Q547" s="65" t="str">
        <f ca="1">IF(ISBLANK(A547)," ",IF(O547&gt;MASTER!$B$3/100,"SB",IF(O547&gt;MASTER!$B$4/100,"B",IF(O547&gt;MASTER!$B$5/100,"C","K"))))</f>
        <v>SB</v>
      </c>
      <c r="R547" s="65" t="str">
        <f ca="1">IF(ISBLANK(B547)," ",IF(P547&gt;MASTER!$B$3/100,"SB",IF(P547&gt;MASTER!$B$4/100,"B",IF(P547&gt;MASTER!$B$5/100,"C","K"))))</f>
        <v>SB</v>
      </c>
    </row>
    <row r="548" customHeight="1" spans="1:18">
      <c r="A548" s="80">
        <f ca="1">INDIRECT(ADDRESS(2+QUOTIENT(ROW()-2,COUNTA('Form Responses 1'!$1:$1)-4),1,,TRUE,"Form Responses 1"))</f>
        <v>45033.7481278009</v>
      </c>
      <c r="B548" s="65" t="str">
        <f ca="1">INDIRECT(ADDRESS(2+QUOTIENT(ROW()-2,COUNTA('Form Responses 1'!$1:$1)-4),2,,TRUE,"Form Responses 1"))</f>
        <v>bobdaulay@gmail.comb</v>
      </c>
      <c r="C548" s="65" t="str">
        <f ca="1">INDIRECT(ADDRESS(2+QUOTIENT(ROW()-2,COUNTA('Form Responses 1'!$1:$1)-4),3,,TRUE,"Form Responses 1"))</f>
        <v>Bobby Wijaya Daulay </v>
      </c>
      <c r="D548" s="81">
        <f ca="1">INDIRECT(ADDRESS(2+QUOTIENT(ROW()-2,COUNTA('Form Responses 1'!$1:$1)-4),4,,TRUE,"Form Responses 1"))</f>
        <v>45033</v>
      </c>
      <c r="E548" s="82">
        <f ca="1" t="shared" si="0"/>
        <v>1</v>
      </c>
      <c r="F548" s="65" t="str">
        <f ca="1">IF(ISBLANK(A548)," ",INDIRECT(ADDRESS(1,5+MOD(ROW()-2,COUNTA('Form Responses 1'!$1:$1)-4),,TRUE,"Form Responses 1")))</f>
        <v>Lantai 13 [Toilet Pria / Wanita]</v>
      </c>
      <c r="G548" s="65" t="str">
        <f ca="1">IF(ISBLANK(A548)," ",INDIRECT(ADDRESS(MATCH(A548,'Form Responses 1'!A:A,0),5+MOD(ROW()-2,COUNTA('Form Responses 1'!$1:$1)-4),,TRUE,"Form Responses 1")))</f>
        <v>BAIK</v>
      </c>
      <c r="H548" s="83" t="str">
        <f ca="1" t="shared" si="1"/>
        <v>Lantai 13</v>
      </c>
      <c r="I548" s="83" t="str">
        <f ca="1" t="shared" si="531"/>
        <v>Toilet Pria / Wanita</v>
      </c>
      <c r="J548" s="83" t="str">
        <f ca="1" t="shared" si="2"/>
        <v>CLEANING SERVICE</v>
      </c>
      <c r="K548" s="83">
        <f ca="1" t="array" ref="K548">IFERROR(INDEX(MASTER!B:B,MATCH(G548,MASTER!A:A,0))/100," ")</f>
        <v>0.95</v>
      </c>
      <c r="L548" s="65">
        <f ca="1" t="shared" si="3"/>
        <v>16</v>
      </c>
      <c r="M548" s="65" t="str">
        <f ca="1" t="shared" si="4"/>
        <v>2023 - WEEK 16</v>
      </c>
      <c r="N548" s="65" t="str">
        <f ca="1" t="shared" si="5"/>
        <v>2023 - MONTH 04</v>
      </c>
      <c r="O548" s="83">
        <f ca="1" t="shared" ref="O548:P548" si="565">IFERROR(AVERAGEIF(M:M,M548,$K:$K)," ")</f>
        <v>0.950225225225222</v>
      </c>
      <c r="P548" s="83">
        <f ca="1" t="shared" si="565"/>
        <v>0.950150150150152</v>
      </c>
      <c r="Q548" s="65" t="str">
        <f ca="1">IF(ISBLANK(A548)," ",IF(O548&gt;MASTER!$B$3/100,"SB",IF(O548&gt;MASTER!$B$4/100,"B",IF(O548&gt;MASTER!$B$5/100,"C","K"))))</f>
        <v>SB</v>
      </c>
      <c r="R548" s="65" t="str">
        <f ca="1">IF(ISBLANK(B548)," ",IF(P548&gt;MASTER!$B$3/100,"SB",IF(P548&gt;MASTER!$B$4/100,"B",IF(P548&gt;MASTER!$B$5/100,"C","K"))))</f>
        <v>SB</v>
      </c>
    </row>
    <row r="549" customHeight="1" spans="1:18">
      <c r="A549" s="80">
        <f ca="1">INDIRECT(ADDRESS(2+QUOTIENT(ROW()-2,COUNTA('Form Responses 1'!$1:$1)-4),1,,TRUE,"Form Responses 1"))</f>
        <v>45033.7481278009</v>
      </c>
      <c r="B549" s="65" t="str">
        <f ca="1">INDIRECT(ADDRESS(2+QUOTIENT(ROW()-2,COUNTA('Form Responses 1'!$1:$1)-4),2,,TRUE,"Form Responses 1"))</f>
        <v>bobdaulay@gmail.comb</v>
      </c>
      <c r="C549" s="65" t="str">
        <f ca="1">INDIRECT(ADDRESS(2+QUOTIENT(ROW()-2,COUNTA('Form Responses 1'!$1:$1)-4),3,,TRUE,"Form Responses 1"))</f>
        <v>Bobby Wijaya Daulay </v>
      </c>
      <c r="D549" s="81">
        <f ca="1">INDIRECT(ADDRESS(2+QUOTIENT(ROW()-2,COUNTA('Form Responses 1'!$1:$1)-4),4,,TRUE,"Form Responses 1"))</f>
        <v>45033</v>
      </c>
      <c r="E549" s="82">
        <f ca="1" t="shared" si="0"/>
        <v>1</v>
      </c>
      <c r="F549" s="65" t="str">
        <f ca="1">IF(ISBLANK(A549)," ",INDIRECT(ADDRESS(1,5+MOD(ROW()-2,COUNTA('Form Responses 1'!$1:$1)-4),,TRUE,"Form Responses 1")))</f>
        <v>Lantai 12 [Tangga Exit Barat]</v>
      </c>
      <c r="G549" s="65" t="str">
        <f ca="1">IF(ISBLANK(A549)," ",INDIRECT(ADDRESS(MATCH(A549,'Form Responses 1'!A:A,0),5+MOD(ROW()-2,COUNTA('Form Responses 1'!$1:$1)-4),,TRUE,"Form Responses 1")))</f>
        <v>BAIK</v>
      </c>
      <c r="H549" s="83" t="str">
        <f ca="1" t="shared" si="1"/>
        <v>Lantai 12</v>
      </c>
      <c r="I549" s="83" t="str">
        <f ca="1" t="shared" si="531"/>
        <v>Tangga Exit Barat</v>
      </c>
      <c r="J549" s="83" t="str">
        <f ca="1" t="shared" si="2"/>
        <v>CLEANING SERVICE</v>
      </c>
      <c r="K549" s="83">
        <f ca="1" t="array" ref="K549">IFERROR(INDEX(MASTER!B:B,MATCH(G549,MASTER!A:A,0))/100," ")</f>
        <v>0.95</v>
      </c>
      <c r="L549" s="65">
        <f ca="1" t="shared" si="3"/>
        <v>16</v>
      </c>
      <c r="M549" s="65" t="str">
        <f ca="1" t="shared" si="4"/>
        <v>2023 - WEEK 16</v>
      </c>
      <c r="N549" s="65" t="str">
        <f ca="1" t="shared" si="5"/>
        <v>2023 - MONTH 04</v>
      </c>
      <c r="O549" s="83">
        <f ca="1" t="shared" ref="O549:P549" si="566">IFERROR(AVERAGEIF(M:M,M549,$K:$K)," ")</f>
        <v>0.950225225225222</v>
      </c>
      <c r="P549" s="83">
        <f ca="1" t="shared" si="566"/>
        <v>0.950150150150152</v>
      </c>
      <c r="Q549" s="65" t="str">
        <f ca="1">IF(ISBLANK(A549)," ",IF(O549&gt;MASTER!$B$3/100,"SB",IF(O549&gt;MASTER!$B$4/100,"B",IF(O549&gt;MASTER!$B$5/100,"C","K"))))</f>
        <v>SB</v>
      </c>
      <c r="R549" s="65" t="str">
        <f ca="1">IF(ISBLANK(B549)," ",IF(P549&gt;MASTER!$B$3/100,"SB",IF(P549&gt;MASTER!$B$4/100,"B",IF(P549&gt;MASTER!$B$5/100,"C","K"))))</f>
        <v>SB</v>
      </c>
    </row>
    <row r="550" customHeight="1" spans="1:18">
      <c r="A550" s="80">
        <f ca="1">INDIRECT(ADDRESS(2+QUOTIENT(ROW()-2,COUNTA('Form Responses 1'!$1:$1)-4),1,,TRUE,"Form Responses 1"))</f>
        <v>45033.7481278009</v>
      </c>
      <c r="B550" s="65" t="str">
        <f ca="1">INDIRECT(ADDRESS(2+QUOTIENT(ROW()-2,COUNTA('Form Responses 1'!$1:$1)-4),2,,TRUE,"Form Responses 1"))</f>
        <v>bobdaulay@gmail.comb</v>
      </c>
      <c r="C550" s="65" t="str">
        <f ca="1">INDIRECT(ADDRESS(2+QUOTIENT(ROW()-2,COUNTA('Form Responses 1'!$1:$1)-4),3,,TRUE,"Form Responses 1"))</f>
        <v>Bobby Wijaya Daulay </v>
      </c>
      <c r="D550" s="81">
        <f ca="1">INDIRECT(ADDRESS(2+QUOTIENT(ROW()-2,COUNTA('Form Responses 1'!$1:$1)-4),4,,TRUE,"Form Responses 1"))</f>
        <v>45033</v>
      </c>
      <c r="E550" s="82">
        <f ca="1" t="shared" si="0"/>
        <v>1</v>
      </c>
      <c r="F550" s="65" t="str">
        <f ca="1">IF(ISBLANK(A550)," ",INDIRECT(ADDRESS(1,5+MOD(ROW()-2,COUNTA('Form Responses 1'!$1:$1)-4),,TRUE,"Form Responses 1")))</f>
        <v>Lantai 12 [ &amp; Timur]</v>
      </c>
      <c r="G550" s="65" t="str">
        <f ca="1">IF(ISBLANK(A550)," ",INDIRECT(ADDRESS(MATCH(A550,'Form Responses 1'!A:A,0),5+MOD(ROW()-2,COUNTA('Form Responses 1'!$1:$1)-4),,TRUE,"Form Responses 1")))</f>
        <v>BAIK</v>
      </c>
      <c r="H550" s="83" t="str">
        <f ca="1" t="shared" si="1"/>
        <v>Lantai 12</v>
      </c>
      <c r="I550" s="83" t="str">
        <f ca="1" t="shared" si="531"/>
        <v> &amp; Timur</v>
      </c>
      <c r="J550" s="83" t="str">
        <f ca="1" t="shared" si="2"/>
        <v>CLEANING SERVICE</v>
      </c>
      <c r="K550" s="83">
        <f ca="1" t="array" ref="K550">IFERROR(INDEX(MASTER!B:B,MATCH(G550,MASTER!A:A,0))/100," ")</f>
        <v>0.95</v>
      </c>
      <c r="L550" s="65">
        <f ca="1" t="shared" si="3"/>
        <v>16</v>
      </c>
      <c r="M550" s="65" t="str">
        <f ca="1" t="shared" si="4"/>
        <v>2023 - WEEK 16</v>
      </c>
      <c r="N550" s="65" t="str">
        <f ca="1" t="shared" si="5"/>
        <v>2023 - MONTH 04</v>
      </c>
      <c r="O550" s="83">
        <f ca="1" t="shared" ref="O550:P550" si="567">IFERROR(AVERAGEIF(M:M,M550,$K:$K)," ")</f>
        <v>0.950225225225222</v>
      </c>
      <c r="P550" s="83">
        <f ca="1" t="shared" si="567"/>
        <v>0.950150150150152</v>
      </c>
      <c r="Q550" s="65" t="str">
        <f ca="1">IF(ISBLANK(A550)," ",IF(O550&gt;MASTER!$B$3/100,"SB",IF(O550&gt;MASTER!$B$4/100,"B",IF(O550&gt;MASTER!$B$5/100,"C","K"))))</f>
        <v>SB</v>
      </c>
      <c r="R550" s="65" t="str">
        <f ca="1">IF(ISBLANK(B550)," ",IF(P550&gt;MASTER!$B$3/100,"SB",IF(P550&gt;MASTER!$B$4/100,"B",IF(P550&gt;MASTER!$B$5/100,"C","K"))))</f>
        <v>SB</v>
      </c>
    </row>
    <row r="551" customHeight="1" spans="1:18">
      <c r="A551" s="80">
        <f ca="1">INDIRECT(ADDRESS(2+QUOTIENT(ROW()-2,COUNTA('Form Responses 1'!$1:$1)-4),1,,TRUE,"Form Responses 1"))</f>
        <v>45033.7481278009</v>
      </c>
      <c r="B551" s="65" t="str">
        <f ca="1">INDIRECT(ADDRESS(2+QUOTIENT(ROW()-2,COUNTA('Form Responses 1'!$1:$1)-4),2,,TRUE,"Form Responses 1"))</f>
        <v>bobdaulay@gmail.comb</v>
      </c>
      <c r="C551" s="65" t="str">
        <f ca="1">INDIRECT(ADDRESS(2+QUOTIENT(ROW()-2,COUNTA('Form Responses 1'!$1:$1)-4),3,,TRUE,"Form Responses 1"))</f>
        <v>Bobby Wijaya Daulay </v>
      </c>
      <c r="D551" s="81">
        <f ca="1">INDIRECT(ADDRESS(2+QUOTIENT(ROW()-2,COUNTA('Form Responses 1'!$1:$1)-4),4,,TRUE,"Form Responses 1"))</f>
        <v>45033</v>
      </c>
      <c r="E551" s="82">
        <f ca="1" t="shared" si="0"/>
        <v>1</v>
      </c>
      <c r="F551" s="65" t="str">
        <f ca="1">IF(ISBLANK(A551)," ",INDIRECT(ADDRESS(1,5+MOD(ROW()-2,COUNTA('Form Responses 1'!$1:$1)-4),,TRUE,"Form Responses 1")))</f>
        <v>Lantai 12 [Mushola]</v>
      </c>
      <c r="G551" s="65" t="str">
        <f ca="1">IF(ISBLANK(A551)," ",INDIRECT(ADDRESS(MATCH(A551,'Form Responses 1'!A:A,0),5+MOD(ROW()-2,COUNTA('Form Responses 1'!$1:$1)-4),,TRUE,"Form Responses 1")))</f>
        <v>BAIK</v>
      </c>
      <c r="H551" s="83" t="str">
        <f ca="1" t="shared" si="1"/>
        <v>Lantai 12</v>
      </c>
      <c r="I551" s="83" t="str">
        <f ca="1" t="shared" si="531"/>
        <v>Mushola</v>
      </c>
      <c r="J551" s="83" t="str">
        <f ca="1" t="shared" si="2"/>
        <v>CLEANING SERVICE</v>
      </c>
      <c r="K551" s="83">
        <f ca="1" t="array" ref="K551">IFERROR(INDEX(MASTER!B:B,MATCH(G551,MASTER!A:A,0))/100," ")</f>
        <v>0.95</v>
      </c>
      <c r="L551" s="65">
        <f ca="1" t="shared" si="3"/>
        <v>16</v>
      </c>
      <c r="M551" s="65" t="str">
        <f ca="1" t="shared" si="4"/>
        <v>2023 - WEEK 16</v>
      </c>
      <c r="N551" s="65" t="str">
        <f ca="1" t="shared" si="5"/>
        <v>2023 - MONTH 04</v>
      </c>
      <c r="O551" s="83">
        <f ca="1" t="shared" ref="O551:P551" si="568">IFERROR(AVERAGEIF(M:M,M551,$K:$K)," ")</f>
        <v>0.950225225225222</v>
      </c>
      <c r="P551" s="83">
        <f ca="1" t="shared" si="568"/>
        <v>0.950150150150152</v>
      </c>
      <c r="Q551" s="65" t="str">
        <f ca="1">IF(ISBLANK(A551)," ",IF(O551&gt;MASTER!$B$3/100,"SB",IF(O551&gt;MASTER!$B$4/100,"B",IF(O551&gt;MASTER!$B$5/100,"C","K"))))</f>
        <v>SB</v>
      </c>
      <c r="R551" s="65" t="str">
        <f ca="1">IF(ISBLANK(B551)," ",IF(P551&gt;MASTER!$B$3/100,"SB",IF(P551&gt;MASTER!$B$4/100,"B",IF(P551&gt;MASTER!$B$5/100,"C","K"))))</f>
        <v>SB</v>
      </c>
    </row>
    <row r="552" customHeight="1" spans="1:18">
      <c r="A552" s="80">
        <f ca="1">INDIRECT(ADDRESS(2+QUOTIENT(ROW()-2,COUNTA('Form Responses 1'!$1:$1)-4),1,,TRUE,"Form Responses 1"))</f>
        <v>45033.7481278009</v>
      </c>
      <c r="B552" s="65" t="str">
        <f ca="1">INDIRECT(ADDRESS(2+QUOTIENT(ROW()-2,COUNTA('Form Responses 1'!$1:$1)-4),2,,TRUE,"Form Responses 1"))</f>
        <v>bobdaulay@gmail.comb</v>
      </c>
      <c r="C552" s="65" t="str">
        <f ca="1">INDIRECT(ADDRESS(2+QUOTIENT(ROW()-2,COUNTA('Form Responses 1'!$1:$1)-4),3,,TRUE,"Form Responses 1"))</f>
        <v>Bobby Wijaya Daulay </v>
      </c>
      <c r="D552" s="81">
        <f ca="1">INDIRECT(ADDRESS(2+QUOTIENT(ROW()-2,COUNTA('Form Responses 1'!$1:$1)-4),4,,TRUE,"Form Responses 1"))</f>
        <v>45033</v>
      </c>
      <c r="E552" s="82">
        <f ca="1" t="shared" si="0"/>
        <v>1</v>
      </c>
      <c r="F552" s="65" t="str">
        <f ca="1">IF(ISBLANK(A552)," ",INDIRECT(ADDRESS(1,5+MOD(ROW()-2,COUNTA('Form Responses 1'!$1:$1)-4),,TRUE,"Form Responses 1")))</f>
        <v>Lantai 12 [Pantry]</v>
      </c>
      <c r="G552" s="65" t="str">
        <f ca="1">IF(ISBLANK(A552)," ",INDIRECT(ADDRESS(MATCH(A552,'Form Responses 1'!A:A,0),5+MOD(ROW()-2,COUNTA('Form Responses 1'!$1:$1)-4),,TRUE,"Form Responses 1")))</f>
        <v>BAIK</v>
      </c>
      <c r="H552" s="83" t="str">
        <f ca="1" t="shared" si="1"/>
        <v>Lantai 12</v>
      </c>
      <c r="I552" s="83" t="str">
        <f ca="1" t="shared" si="531"/>
        <v>Pantry</v>
      </c>
      <c r="J552" s="83" t="str">
        <f ca="1" t="shared" si="2"/>
        <v>CLEANING SERVICE</v>
      </c>
      <c r="K552" s="83">
        <f ca="1" t="array" ref="K552">IFERROR(INDEX(MASTER!B:B,MATCH(G552,MASTER!A:A,0))/100," ")</f>
        <v>0.95</v>
      </c>
      <c r="L552" s="65">
        <f ca="1" t="shared" si="3"/>
        <v>16</v>
      </c>
      <c r="M552" s="65" t="str">
        <f ca="1" t="shared" si="4"/>
        <v>2023 - WEEK 16</v>
      </c>
      <c r="N552" s="65" t="str">
        <f ca="1" t="shared" si="5"/>
        <v>2023 - MONTH 04</v>
      </c>
      <c r="O552" s="83">
        <f ca="1" t="shared" ref="O552:P552" si="569">IFERROR(AVERAGEIF(M:M,M552,$K:$K)," ")</f>
        <v>0.950225225225222</v>
      </c>
      <c r="P552" s="83">
        <f ca="1" t="shared" si="569"/>
        <v>0.950150150150152</v>
      </c>
      <c r="Q552" s="65" t="str">
        <f ca="1">IF(ISBLANK(A552)," ",IF(O552&gt;MASTER!$B$3/100,"SB",IF(O552&gt;MASTER!$B$4/100,"B",IF(O552&gt;MASTER!$B$5/100,"C","K"))))</f>
        <v>SB</v>
      </c>
      <c r="R552" s="65" t="str">
        <f ca="1">IF(ISBLANK(B552)," ",IF(P552&gt;MASTER!$B$3/100,"SB",IF(P552&gt;MASTER!$B$4/100,"B",IF(P552&gt;MASTER!$B$5/100,"C","K"))))</f>
        <v>SB</v>
      </c>
    </row>
    <row r="553" customHeight="1" spans="1:18">
      <c r="A553" s="80">
        <f ca="1">INDIRECT(ADDRESS(2+QUOTIENT(ROW()-2,COUNTA('Form Responses 1'!$1:$1)-4),1,,TRUE,"Form Responses 1"))</f>
        <v>45033.7481278009</v>
      </c>
      <c r="B553" s="65" t="str">
        <f ca="1">INDIRECT(ADDRESS(2+QUOTIENT(ROW()-2,COUNTA('Form Responses 1'!$1:$1)-4),2,,TRUE,"Form Responses 1"))</f>
        <v>bobdaulay@gmail.comb</v>
      </c>
      <c r="C553" s="65" t="str">
        <f ca="1">INDIRECT(ADDRESS(2+QUOTIENT(ROW()-2,COUNTA('Form Responses 1'!$1:$1)-4),3,,TRUE,"Form Responses 1"))</f>
        <v>Bobby Wijaya Daulay </v>
      </c>
      <c r="D553" s="81">
        <f ca="1">INDIRECT(ADDRESS(2+QUOTIENT(ROW()-2,COUNTA('Form Responses 1'!$1:$1)-4),4,,TRUE,"Form Responses 1"))</f>
        <v>45033</v>
      </c>
      <c r="E553" s="82">
        <f ca="1" t="shared" si="0"/>
        <v>1</v>
      </c>
      <c r="F553" s="65" t="str">
        <f ca="1">IF(ISBLANK(A553)," ",INDIRECT(ADDRESS(1,5+MOD(ROW()-2,COUNTA('Form Responses 1'!$1:$1)-4),,TRUE,"Form Responses 1")))</f>
        <v>Lantai 12 [Ruang Rapat 1-2-3]</v>
      </c>
      <c r="G553" s="65" t="str">
        <f ca="1">IF(ISBLANK(A553)," ",INDIRECT(ADDRESS(MATCH(A553,'Form Responses 1'!A:A,0),5+MOD(ROW()-2,COUNTA('Form Responses 1'!$1:$1)-4),,TRUE,"Form Responses 1")))</f>
        <v>BAIK</v>
      </c>
      <c r="H553" s="83" t="str">
        <f ca="1" t="shared" si="1"/>
        <v>Lantai 12</v>
      </c>
      <c r="I553" s="83" t="str">
        <f ca="1" t="shared" si="531"/>
        <v>Ruang Rapat 1-2-3</v>
      </c>
      <c r="J553" s="83" t="str">
        <f ca="1" t="shared" si="2"/>
        <v>CLEANING SERVICE</v>
      </c>
      <c r="K553" s="83">
        <f ca="1" t="array" ref="K553">IFERROR(INDEX(MASTER!B:B,MATCH(G553,MASTER!A:A,0))/100," ")</f>
        <v>0.95</v>
      </c>
      <c r="L553" s="65">
        <f ca="1" t="shared" si="3"/>
        <v>16</v>
      </c>
      <c r="M553" s="65" t="str">
        <f ca="1" t="shared" si="4"/>
        <v>2023 - WEEK 16</v>
      </c>
      <c r="N553" s="65" t="str">
        <f ca="1" t="shared" si="5"/>
        <v>2023 - MONTH 04</v>
      </c>
      <c r="O553" s="83">
        <f ca="1" t="shared" ref="O553:P553" si="570">IFERROR(AVERAGEIF(M:M,M553,$K:$K)," ")</f>
        <v>0.950225225225222</v>
      </c>
      <c r="P553" s="83">
        <f ca="1" t="shared" si="570"/>
        <v>0.950150150150152</v>
      </c>
      <c r="Q553" s="65" t="str">
        <f ca="1">IF(ISBLANK(A553)," ",IF(O553&gt;MASTER!$B$3/100,"SB",IF(O553&gt;MASTER!$B$4/100,"B",IF(O553&gt;MASTER!$B$5/100,"C","K"))))</f>
        <v>SB</v>
      </c>
      <c r="R553" s="65" t="str">
        <f ca="1">IF(ISBLANK(B553)," ",IF(P553&gt;MASTER!$B$3/100,"SB",IF(P553&gt;MASTER!$B$4/100,"B",IF(P553&gt;MASTER!$B$5/100,"C","K"))))</f>
        <v>SB</v>
      </c>
    </row>
    <row r="554" customHeight="1" spans="1:18">
      <c r="A554" s="80">
        <f ca="1">INDIRECT(ADDRESS(2+QUOTIENT(ROW()-2,COUNTA('Form Responses 1'!$1:$1)-4),1,,TRUE,"Form Responses 1"))</f>
        <v>45033.7481278009</v>
      </c>
      <c r="B554" s="65" t="str">
        <f ca="1">INDIRECT(ADDRESS(2+QUOTIENT(ROW()-2,COUNTA('Form Responses 1'!$1:$1)-4),2,,TRUE,"Form Responses 1"))</f>
        <v>bobdaulay@gmail.comb</v>
      </c>
      <c r="C554" s="65" t="str">
        <f ca="1">INDIRECT(ADDRESS(2+QUOTIENT(ROW()-2,COUNTA('Form Responses 1'!$1:$1)-4),3,,TRUE,"Form Responses 1"))</f>
        <v>Bobby Wijaya Daulay </v>
      </c>
      <c r="D554" s="81">
        <f ca="1">INDIRECT(ADDRESS(2+QUOTIENT(ROW()-2,COUNTA('Form Responses 1'!$1:$1)-4),4,,TRUE,"Form Responses 1"))</f>
        <v>45033</v>
      </c>
      <c r="E554" s="82">
        <f ca="1" t="shared" si="0"/>
        <v>1</v>
      </c>
      <c r="F554" s="65" t="str">
        <f ca="1">IF(ISBLANK(A554)," ",INDIRECT(ADDRESS(1,5+MOD(ROW()-2,COUNTA('Form Responses 1'!$1:$1)-4),,TRUE,"Form Responses 1")))</f>
        <v>Lantai 12 [Ruang Kerja]</v>
      </c>
      <c r="G554" s="65" t="str">
        <f ca="1">IF(ISBLANK(A554)," ",INDIRECT(ADDRESS(MATCH(A554,'Form Responses 1'!A:A,0),5+MOD(ROW()-2,COUNTA('Form Responses 1'!$1:$1)-4),,TRUE,"Form Responses 1")))</f>
        <v>BAIK</v>
      </c>
      <c r="H554" s="83" t="str">
        <f ca="1" t="shared" si="1"/>
        <v>Lantai 12</v>
      </c>
      <c r="I554" s="83" t="str">
        <f ca="1" t="shared" si="531"/>
        <v>Ruang Kerja</v>
      </c>
      <c r="J554" s="83" t="str">
        <f ca="1" t="shared" si="2"/>
        <v>CLEANING SERVICE</v>
      </c>
      <c r="K554" s="83">
        <f ca="1" t="array" ref="K554">IFERROR(INDEX(MASTER!B:B,MATCH(G554,MASTER!A:A,0))/100," ")</f>
        <v>0.95</v>
      </c>
      <c r="L554" s="65">
        <f ca="1" t="shared" si="3"/>
        <v>16</v>
      </c>
      <c r="M554" s="65" t="str">
        <f ca="1" t="shared" si="4"/>
        <v>2023 - WEEK 16</v>
      </c>
      <c r="N554" s="65" t="str">
        <f ca="1" t="shared" si="5"/>
        <v>2023 - MONTH 04</v>
      </c>
      <c r="O554" s="83">
        <f ca="1" t="shared" ref="O554:P554" si="571">IFERROR(AVERAGEIF(M:M,M554,$K:$K)," ")</f>
        <v>0.950225225225222</v>
      </c>
      <c r="P554" s="83">
        <f ca="1" t="shared" si="571"/>
        <v>0.950150150150152</v>
      </c>
      <c r="Q554" s="65" t="str">
        <f ca="1">IF(ISBLANK(A554)," ",IF(O554&gt;MASTER!$B$3/100,"SB",IF(O554&gt;MASTER!$B$4/100,"B",IF(O554&gt;MASTER!$B$5/100,"C","K"))))</f>
        <v>SB</v>
      </c>
      <c r="R554" s="65" t="str">
        <f ca="1">IF(ISBLANK(B554)," ",IF(P554&gt;MASTER!$B$3/100,"SB",IF(P554&gt;MASTER!$B$4/100,"B",IF(P554&gt;MASTER!$B$5/100,"C","K"))))</f>
        <v>SB</v>
      </c>
    </row>
    <row r="555" customHeight="1" spans="1:18">
      <c r="A555" s="80">
        <f ca="1">INDIRECT(ADDRESS(2+QUOTIENT(ROW()-2,COUNTA('Form Responses 1'!$1:$1)-4),1,,TRUE,"Form Responses 1"))</f>
        <v>45033.7481278009</v>
      </c>
      <c r="B555" s="65" t="str">
        <f ca="1">INDIRECT(ADDRESS(2+QUOTIENT(ROW()-2,COUNTA('Form Responses 1'!$1:$1)-4),2,,TRUE,"Form Responses 1"))</f>
        <v>bobdaulay@gmail.comb</v>
      </c>
      <c r="C555" s="65" t="str">
        <f ca="1">INDIRECT(ADDRESS(2+QUOTIENT(ROW()-2,COUNTA('Form Responses 1'!$1:$1)-4),3,,TRUE,"Form Responses 1"))</f>
        <v>Bobby Wijaya Daulay </v>
      </c>
      <c r="D555" s="81">
        <f ca="1">INDIRECT(ADDRESS(2+QUOTIENT(ROW()-2,COUNTA('Form Responses 1'!$1:$1)-4),4,,TRUE,"Form Responses 1"))</f>
        <v>45033</v>
      </c>
      <c r="E555" s="82">
        <f ca="1" t="shared" si="0"/>
        <v>1</v>
      </c>
      <c r="F555" s="65" t="str">
        <f ca="1">IF(ISBLANK(A555)," ",INDIRECT(ADDRESS(1,5+MOD(ROW()-2,COUNTA('Form Responses 1'!$1:$1)-4),,TRUE,"Form Responses 1")))</f>
        <v>Lantai 12 [Koridor]</v>
      </c>
      <c r="G555" s="65" t="str">
        <f ca="1">IF(ISBLANK(A555)," ",INDIRECT(ADDRESS(MATCH(A555,'Form Responses 1'!A:A,0),5+MOD(ROW()-2,COUNTA('Form Responses 1'!$1:$1)-4),,TRUE,"Form Responses 1")))</f>
        <v>BAIK</v>
      </c>
      <c r="H555" s="83" t="str">
        <f ca="1" t="shared" si="1"/>
        <v>Lantai 12</v>
      </c>
      <c r="I555" s="83" t="str">
        <f ca="1" t="shared" si="531"/>
        <v>Koridor</v>
      </c>
      <c r="J555" s="83" t="str">
        <f ca="1" t="shared" si="2"/>
        <v>CLEANING SERVICE</v>
      </c>
      <c r="K555" s="83">
        <f ca="1" t="array" ref="K555">IFERROR(INDEX(MASTER!B:B,MATCH(G555,MASTER!A:A,0))/100," ")</f>
        <v>0.95</v>
      </c>
      <c r="L555" s="65">
        <f ca="1" t="shared" si="3"/>
        <v>16</v>
      </c>
      <c r="M555" s="65" t="str">
        <f ca="1" t="shared" si="4"/>
        <v>2023 - WEEK 16</v>
      </c>
      <c r="N555" s="65" t="str">
        <f ca="1" t="shared" si="5"/>
        <v>2023 - MONTH 04</v>
      </c>
      <c r="O555" s="83">
        <f ca="1" t="shared" ref="O555:P555" si="572">IFERROR(AVERAGEIF(M:M,M555,$K:$K)," ")</f>
        <v>0.950225225225222</v>
      </c>
      <c r="P555" s="83">
        <f ca="1" t="shared" si="572"/>
        <v>0.950150150150152</v>
      </c>
      <c r="Q555" s="65" t="str">
        <f ca="1">IF(ISBLANK(A555)," ",IF(O555&gt;MASTER!$B$3/100,"SB",IF(O555&gt;MASTER!$B$4/100,"B",IF(O555&gt;MASTER!$B$5/100,"C","K"))))</f>
        <v>SB</v>
      </c>
      <c r="R555" s="65" t="str">
        <f ca="1">IF(ISBLANK(B555)," ",IF(P555&gt;MASTER!$B$3/100,"SB",IF(P555&gt;MASTER!$B$4/100,"B",IF(P555&gt;MASTER!$B$5/100,"C","K"))))</f>
        <v>SB</v>
      </c>
    </row>
    <row r="556" customHeight="1" spans="1:18">
      <c r="A556" s="80">
        <f ca="1">INDIRECT(ADDRESS(2+QUOTIENT(ROW()-2,COUNTA('Form Responses 1'!$1:$1)-4),1,,TRUE,"Form Responses 1"))</f>
        <v>45033.7481278009</v>
      </c>
      <c r="B556" s="65" t="str">
        <f ca="1">INDIRECT(ADDRESS(2+QUOTIENT(ROW()-2,COUNTA('Form Responses 1'!$1:$1)-4),2,,TRUE,"Form Responses 1"))</f>
        <v>bobdaulay@gmail.comb</v>
      </c>
      <c r="C556" s="65" t="str">
        <f ca="1">INDIRECT(ADDRESS(2+QUOTIENT(ROW()-2,COUNTA('Form Responses 1'!$1:$1)-4),3,,TRUE,"Form Responses 1"))</f>
        <v>Bobby Wijaya Daulay </v>
      </c>
      <c r="D556" s="81">
        <f ca="1">INDIRECT(ADDRESS(2+QUOTIENT(ROW()-2,COUNTA('Form Responses 1'!$1:$1)-4),4,,TRUE,"Form Responses 1"))</f>
        <v>45033</v>
      </c>
      <c r="E556" s="82">
        <f ca="1" t="shared" si="0"/>
        <v>1</v>
      </c>
      <c r="F556" s="65" t="str">
        <f ca="1">IF(ISBLANK(A556)," ",INDIRECT(ADDRESS(1,5+MOD(ROW()-2,COUNTA('Form Responses 1'!$1:$1)-4),,TRUE,"Form Responses 1")))</f>
        <v>Lantai 12 [Toilet Pria / Wanita]</v>
      </c>
      <c r="G556" s="65" t="str">
        <f ca="1">IF(ISBLANK(A556)," ",INDIRECT(ADDRESS(MATCH(A556,'Form Responses 1'!A:A,0),5+MOD(ROW()-2,COUNTA('Form Responses 1'!$1:$1)-4),,TRUE,"Form Responses 1")))</f>
        <v>BAIK</v>
      </c>
      <c r="H556" s="83" t="str">
        <f ca="1" t="shared" si="1"/>
        <v>Lantai 12</v>
      </c>
      <c r="I556" s="83" t="str">
        <f ca="1" t="shared" si="531"/>
        <v>Toilet Pria / Wanita</v>
      </c>
      <c r="J556" s="83" t="str">
        <f ca="1" t="shared" si="2"/>
        <v>CLEANING SERVICE</v>
      </c>
      <c r="K556" s="83">
        <f ca="1" t="array" ref="K556">IFERROR(INDEX(MASTER!B:B,MATCH(G556,MASTER!A:A,0))/100," ")</f>
        <v>0.95</v>
      </c>
      <c r="L556" s="65">
        <f ca="1" t="shared" si="3"/>
        <v>16</v>
      </c>
      <c r="M556" s="65" t="str">
        <f ca="1" t="shared" si="4"/>
        <v>2023 - WEEK 16</v>
      </c>
      <c r="N556" s="65" t="str">
        <f ca="1" t="shared" si="5"/>
        <v>2023 - MONTH 04</v>
      </c>
      <c r="O556" s="83">
        <f ca="1" t="shared" ref="O556:P556" si="573">IFERROR(AVERAGEIF(M:M,M556,$K:$K)," ")</f>
        <v>0.950225225225222</v>
      </c>
      <c r="P556" s="83">
        <f ca="1" t="shared" si="573"/>
        <v>0.950150150150152</v>
      </c>
      <c r="Q556" s="65" t="str">
        <f ca="1">IF(ISBLANK(A556)," ",IF(O556&gt;MASTER!$B$3/100,"SB",IF(O556&gt;MASTER!$B$4/100,"B",IF(O556&gt;MASTER!$B$5/100,"C","K"))))</f>
        <v>SB</v>
      </c>
      <c r="R556" s="65" t="str">
        <f ca="1">IF(ISBLANK(B556)," ",IF(P556&gt;MASTER!$B$3/100,"SB",IF(P556&gt;MASTER!$B$4/100,"B",IF(P556&gt;MASTER!$B$5/100,"C","K"))))</f>
        <v>SB</v>
      </c>
    </row>
    <row r="557" customHeight="1" spans="1:18">
      <c r="A557" s="80">
        <f ca="1">INDIRECT(ADDRESS(2+QUOTIENT(ROW()-2,COUNTA('Form Responses 1'!$1:$1)-4),1,,TRUE,"Form Responses 1"))</f>
        <v>45033.7481278009</v>
      </c>
      <c r="B557" s="65" t="str">
        <f ca="1">INDIRECT(ADDRESS(2+QUOTIENT(ROW()-2,COUNTA('Form Responses 1'!$1:$1)-4),2,,TRUE,"Form Responses 1"))</f>
        <v>bobdaulay@gmail.comb</v>
      </c>
      <c r="C557" s="65" t="str">
        <f ca="1">INDIRECT(ADDRESS(2+QUOTIENT(ROW()-2,COUNTA('Form Responses 1'!$1:$1)-4),3,,TRUE,"Form Responses 1"))</f>
        <v>Bobby Wijaya Daulay </v>
      </c>
      <c r="D557" s="81">
        <f ca="1">INDIRECT(ADDRESS(2+QUOTIENT(ROW()-2,COUNTA('Form Responses 1'!$1:$1)-4),4,,TRUE,"Form Responses 1"))</f>
        <v>45033</v>
      </c>
      <c r="E557" s="82">
        <f ca="1" t="shared" si="0"/>
        <v>1</v>
      </c>
      <c r="F557" s="65" t="str">
        <f ca="1">IF(ISBLANK(A557)," ",INDIRECT(ADDRESS(1,5+MOD(ROW()-2,COUNTA('Form Responses 1'!$1:$1)-4),,TRUE,"Form Responses 1")))</f>
        <v>Lantai 11 [Tangga Exit Barat]</v>
      </c>
      <c r="G557" s="65" t="str">
        <f ca="1">IF(ISBLANK(A557)," ",INDIRECT(ADDRESS(MATCH(A557,'Form Responses 1'!A:A,0),5+MOD(ROW()-2,COUNTA('Form Responses 1'!$1:$1)-4),,TRUE,"Form Responses 1")))</f>
        <v>BAIK</v>
      </c>
      <c r="H557" s="83" t="str">
        <f ca="1" t="shared" si="1"/>
        <v>Lantai 11</v>
      </c>
      <c r="I557" s="83" t="str">
        <f ca="1" t="shared" si="531"/>
        <v>Tangga Exit Barat</v>
      </c>
      <c r="J557" s="83" t="str">
        <f ca="1" t="shared" si="2"/>
        <v>CLEANING SERVICE</v>
      </c>
      <c r="K557" s="83">
        <f ca="1" t="array" ref="K557">IFERROR(INDEX(MASTER!B:B,MATCH(G557,MASTER!A:A,0))/100," ")</f>
        <v>0.95</v>
      </c>
      <c r="L557" s="65">
        <f ca="1" t="shared" si="3"/>
        <v>16</v>
      </c>
      <c r="M557" s="65" t="str">
        <f ca="1" t="shared" si="4"/>
        <v>2023 - WEEK 16</v>
      </c>
      <c r="N557" s="65" t="str">
        <f ca="1" t="shared" si="5"/>
        <v>2023 - MONTH 04</v>
      </c>
      <c r="O557" s="83">
        <f ca="1" t="shared" ref="O557:P557" si="574">IFERROR(AVERAGEIF(M:M,M557,$K:$K)," ")</f>
        <v>0.950225225225222</v>
      </c>
      <c r="P557" s="83">
        <f ca="1" t="shared" si="574"/>
        <v>0.950150150150152</v>
      </c>
      <c r="Q557" s="65" t="str">
        <f ca="1">IF(ISBLANK(A557)," ",IF(O557&gt;MASTER!$B$3/100,"SB",IF(O557&gt;MASTER!$B$4/100,"B",IF(O557&gt;MASTER!$B$5/100,"C","K"))))</f>
        <v>SB</v>
      </c>
      <c r="R557" s="65" t="str">
        <f ca="1">IF(ISBLANK(B557)," ",IF(P557&gt;MASTER!$B$3/100,"SB",IF(P557&gt;MASTER!$B$4/100,"B",IF(P557&gt;MASTER!$B$5/100,"C","K"))))</f>
        <v>SB</v>
      </c>
    </row>
    <row r="558" customHeight="1" spans="1:18">
      <c r="A558" s="80">
        <f ca="1">INDIRECT(ADDRESS(2+QUOTIENT(ROW()-2,COUNTA('Form Responses 1'!$1:$1)-4),1,,TRUE,"Form Responses 1"))</f>
        <v>45033.7481278009</v>
      </c>
      <c r="B558" s="65" t="str">
        <f ca="1">INDIRECT(ADDRESS(2+QUOTIENT(ROW()-2,COUNTA('Form Responses 1'!$1:$1)-4),2,,TRUE,"Form Responses 1"))</f>
        <v>bobdaulay@gmail.comb</v>
      </c>
      <c r="C558" s="65" t="str">
        <f ca="1">INDIRECT(ADDRESS(2+QUOTIENT(ROW()-2,COUNTA('Form Responses 1'!$1:$1)-4),3,,TRUE,"Form Responses 1"))</f>
        <v>Bobby Wijaya Daulay </v>
      </c>
      <c r="D558" s="81">
        <f ca="1">INDIRECT(ADDRESS(2+QUOTIENT(ROW()-2,COUNTA('Form Responses 1'!$1:$1)-4),4,,TRUE,"Form Responses 1"))</f>
        <v>45033</v>
      </c>
      <c r="E558" s="82">
        <f ca="1" t="shared" si="0"/>
        <v>1</v>
      </c>
      <c r="F558" s="65" t="str">
        <f ca="1">IF(ISBLANK(A558)," ",INDIRECT(ADDRESS(1,5+MOD(ROW()-2,COUNTA('Form Responses 1'!$1:$1)-4),,TRUE,"Form Responses 1")))</f>
        <v>Lantai 11 [ &amp; Timur]</v>
      </c>
      <c r="G558" s="65" t="str">
        <f ca="1">IF(ISBLANK(A558)," ",INDIRECT(ADDRESS(MATCH(A558,'Form Responses 1'!A:A,0),5+MOD(ROW()-2,COUNTA('Form Responses 1'!$1:$1)-4),,TRUE,"Form Responses 1")))</f>
        <v>BAIK</v>
      </c>
      <c r="H558" s="83" t="str">
        <f ca="1" t="shared" si="1"/>
        <v>Lantai 11</v>
      </c>
      <c r="I558" s="83" t="str">
        <f ca="1" t="shared" si="531"/>
        <v> &amp; Timur</v>
      </c>
      <c r="J558" s="83" t="str">
        <f ca="1" t="shared" si="2"/>
        <v>CLEANING SERVICE</v>
      </c>
      <c r="K558" s="83">
        <f ca="1" t="array" ref="K558">IFERROR(INDEX(MASTER!B:B,MATCH(G558,MASTER!A:A,0))/100," ")</f>
        <v>0.95</v>
      </c>
      <c r="L558" s="65">
        <f ca="1" t="shared" si="3"/>
        <v>16</v>
      </c>
      <c r="M558" s="65" t="str">
        <f ca="1" t="shared" si="4"/>
        <v>2023 - WEEK 16</v>
      </c>
      <c r="N558" s="65" t="str">
        <f ca="1" t="shared" si="5"/>
        <v>2023 - MONTH 04</v>
      </c>
      <c r="O558" s="83">
        <f ca="1" t="shared" ref="O558:P558" si="575">IFERROR(AVERAGEIF(M:M,M558,$K:$K)," ")</f>
        <v>0.950225225225222</v>
      </c>
      <c r="P558" s="83">
        <f ca="1" t="shared" si="575"/>
        <v>0.950150150150152</v>
      </c>
      <c r="Q558" s="65" t="str">
        <f ca="1">IF(ISBLANK(A558)," ",IF(O558&gt;MASTER!$B$3/100,"SB",IF(O558&gt;MASTER!$B$4/100,"B",IF(O558&gt;MASTER!$B$5/100,"C","K"))))</f>
        <v>SB</v>
      </c>
      <c r="R558" s="65" t="str">
        <f ca="1">IF(ISBLANK(B558)," ",IF(P558&gt;MASTER!$B$3/100,"SB",IF(P558&gt;MASTER!$B$4/100,"B",IF(P558&gt;MASTER!$B$5/100,"C","K"))))</f>
        <v>SB</v>
      </c>
    </row>
    <row r="559" customHeight="1" spans="1:18">
      <c r="A559" s="80">
        <f ca="1">INDIRECT(ADDRESS(2+QUOTIENT(ROW()-2,COUNTA('Form Responses 1'!$1:$1)-4),1,,TRUE,"Form Responses 1"))</f>
        <v>45033.7481278009</v>
      </c>
      <c r="B559" s="65" t="str">
        <f ca="1">INDIRECT(ADDRESS(2+QUOTIENT(ROW()-2,COUNTA('Form Responses 1'!$1:$1)-4),2,,TRUE,"Form Responses 1"))</f>
        <v>bobdaulay@gmail.comb</v>
      </c>
      <c r="C559" s="65" t="str">
        <f ca="1">INDIRECT(ADDRESS(2+QUOTIENT(ROW()-2,COUNTA('Form Responses 1'!$1:$1)-4),3,,TRUE,"Form Responses 1"))</f>
        <v>Bobby Wijaya Daulay </v>
      </c>
      <c r="D559" s="81">
        <f ca="1">INDIRECT(ADDRESS(2+QUOTIENT(ROW()-2,COUNTA('Form Responses 1'!$1:$1)-4),4,,TRUE,"Form Responses 1"))</f>
        <v>45033</v>
      </c>
      <c r="E559" s="82">
        <f ca="1" t="shared" si="0"/>
        <v>1</v>
      </c>
      <c r="F559" s="65" t="str">
        <f ca="1">IF(ISBLANK(A559)," ",INDIRECT(ADDRESS(1,5+MOD(ROW()-2,COUNTA('Form Responses 1'!$1:$1)-4),,TRUE,"Form Responses 1")))</f>
        <v>Lantai 11 [Mushola]</v>
      </c>
      <c r="G559" s="65" t="str">
        <f ca="1">IF(ISBLANK(A559)," ",INDIRECT(ADDRESS(MATCH(A559,'Form Responses 1'!A:A,0),5+MOD(ROW()-2,COUNTA('Form Responses 1'!$1:$1)-4),,TRUE,"Form Responses 1")))</f>
        <v>BAIK</v>
      </c>
      <c r="H559" s="83" t="str">
        <f ca="1" t="shared" si="1"/>
        <v>Lantai 11</v>
      </c>
      <c r="I559" s="83" t="str">
        <f ca="1" t="shared" si="531"/>
        <v>Mushola</v>
      </c>
      <c r="J559" s="83" t="str">
        <f ca="1" t="shared" si="2"/>
        <v>CLEANING SERVICE</v>
      </c>
      <c r="K559" s="83">
        <f ca="1" t="array" ref="K559">IFERROR(INDEX(MASTER!B:B,MATCH(G559,MASTER!A:A,0))/100," ")</f>
        <v>0.95</v>
      </c>
      <c r="L559" s="65">
        <f ca="1" t="shared" si="3"/>
        <v>16</v>
      </c>
      <c r="M559" s="65" t="str">
        <f ca="1" t="shared" si="4"/>
        <v>2023 - WEEK 16</v>
      </c>
      <c r="N559" s="65" t="str">
        <f ca="1" t="shared" si="5"/>
        <v>2023 - MONTH 04</v>
      </c>
      <c r="O559" s="83">
        <f ca="1" t="shared" ref="O559:P559" si="576">IFERROR(AVERAGEIF(M:M,M559,$K:$K)," ")</f>
        <v>0.950225225225222</v>
      </c>
      <c r="P559" s="83">
        <f ca="1" t="shared" si="576"/>
        <v>0.950150150150152</v>
      </c>
      <c r="Q559" s="65" t="str">
        <f ca="1">IF(ISBLANK(A559)," ",IF(O559&gt;MASTER!$B$3/100,"SB",IF(O559&gt;MASTER!$B$4/100,"B",IF(O559&gt;MASTER!$B$5/100,"C","K"))))</f>
        <v>SB</v>
      </c>
      <c r="R559" s="65" t="str">
        <f ca="1">IF(ISBLANK(B559)," ",IF(P559&gt;MASTER!$B$3/100,"SB",IF(P559&gt;MASTER!$B$4/100,"B",IF(P559&gt;MASTER!$B$5/100,"C","K"))))</f>
        <v>SB</v>
      </c>
    </row>
    <row r="560" customHeight="1" spans="1:18">
      <c r="A560" s="80">
        <f ca="1">INDIRECT(ADDRESS(2+QUOTIENT(ROW()-2,COUNTA('Form Responses 1'!$1:$1)-4),1,,TRUE,"Form Responses 1"))</f>
        <v>45033.7481278009</v>
      </c>
      <c r="B560" s="65" t="str">
        <f ca="1">INDIRECT(ADDRESS(2+QUOTIENT(ROW()-2,COUNTA('Form Responses 1'!$1:$1)-4),2,,TRUE,"Form Responses 1"))</f>
        <v>bobdaulay@gmail.comb</v>
      </c>
      <c r="C560" s="65" t="str">
        <f ca="1">INDIRECT(ADDRESS(2+QUOTIENT(ROW()-2,COUNTA('Form Responses 1'!$1:$1)-4),3,,TRUE,"Form Responses 1"))</f>
        <v>Bobby Wijaya Daulay </v>
      </c>
      <c r="D560" s="81">
        <f ca="1">INDIRECT(ADDRESS(2+QUOTIENT(ROW()-2,COUNTA('Form Responses 1'!$1:$1)-4),4,,TRUE,"Form Responses 1"))</f>
        <v>45033</v>
      </c>
      <c r="E560" s="82">
        <f ca="1" t="shared" si="0"/>
        <v>1</v>
      </c>
      <c r="F560" s="65" t="str">
        <f ca="1">IF(ISBLANK(A560)," ",INDIRECT(ADDRESS(1,5+MOD(ROW()-2,COUNTA('Form Responses 1'!$1:$1)-4),,TRUE,"Form Responses 1")))</f>
        <v>Lantai 11 [Pantry]</v>
      </c>
      <c r="G560" s="65" t="str">
        <f ca="1">IF(ISBLANK(A560)," ",INDIRECT(ADDRESS(MATCH(A560,'Form Responses 1'!A:A,0),5+MOD(ROW()-2,COUNTA('Form Responses 1'!$1:$1)-4),,TRUE,"Form Responses 1")))</f>
        <v>BAIK</v>
      </c>
      <c r="H560" s="83" t="str">
        <f ca="1" t="shared" si="1"/>
        <v>Lantai 11</v>
      </c>
      <c r="I560" s="83" t="str">
        <f ca="1" t="shared" si="531"/>
        <v>Pantry</v>
      </c>
      <c r="J560" s="83" t="str">
        <f ca="1" t="shared" si="2"/>
        <v>CLEANING SERVICE</v>
      </c>
      <c r="K560" s="83">
        <f ca="1" t="array" ref="K560">IFERROR(INDEX(MASTER!B:B,MATCH(G560,MASTER!A:A,0))/100," ")</f>
        <v>0.95</v>
      </c>
      <c r="L560" s="65">
        <f ca="1" t="shared" si="3"/>
        <v>16</v>
      </c>
      <c r="M560" s="65" t="str">
        <f ca="1" t="shared" si="4"/>
        <v>2023 - WEEK 16</v>
      </c>
      <c r="N560" s="65" t="str">
        <f ca="1" t="shared" si="5"/>
        <v>2023 - MONTH 04</v>
      </c>
      <c r="O560" s="83">
        <f ca="1" t="shared" ref="O560:P560" si="577">IFERROR(AVERAGEIF(M:M,M560,$K:$K)," ")</f>
        <v>0.950225225225222</v>
      </c>
      <c r="P560" s="83">
        <f ca="1" t="shared" si="577"/>
        <v>0.950150150150152</v>
      </c>
      <c r="Q560" s="65" t="str">
        <f ca="1">IF(ISBLANK(A560)," ",IF(O560&gt;MASTER!$B$3/100,"SB",IF(O560&gt;MASTER!$B$4/100,"B",IF(O560&gt;MASTER!$B$5/100,"C","K"))))</f>
        <v>SB</v>
      </c>
      <c r="R560" s="65" t="str">
        <f ca="1">IF(ISBLANK(B560)," ",IF(P560&gt;MASTER!$B$3/100,"SB",IF(P560&gt;MASTER!$B$4/100,"B",IF(P560&gt;MASTER!$B$5/100,"C","K"))))</f>
        <v>SB</v>
      </c>
    </row>
    <row r="561" customHeight="1" spans="1:18">
      <c r="A561" s="80">
        <f ca="1">INDIRECT(ADDRESS(2+QUOTIENT(ROW()-2,COUNTA('Form Responses 1'!$1:$1)-4),1,,TRUE,"Form Responses 1"))</f>
        <v>45033.7481278009</v>
      </c>
      <c r="B561" s="65" t="str">
        <f ca="1">INDIRECT(ADDRESS(2+QUOTIENT(ROW()-2,COUNTA('Form Responses 1'!$1:$1)-4),2,,TRUE,"Form Responses 1"))</f>
        <v>bobdaulay@gmail.comb</v>
      </c>
      <c r="C561" s="65" t="str">
        <f ca="1">INDIRECT(ADDRESS(2+QUOTIENT(ROW()-2,COUNTA('Form Responses 1'!$1:$1)-4),3,,TRUE,"Form Responses 1"))</f>
        <v>Bobby Wijaya Daulay </v>
      </c>
      <c r="D561" s="81">
        <f ca="1">INDIRECT(ADDRESS(2+QUOTIENT(ROW()-2,COUNTA('Form Responses 1'!$1:$1)-4),4,,TRUE,"Form Responses 1"))</f>
        <v>45033</v>
      </c>
      <c r="E561" s="82">
        <f ca="1" t="shared" si="0"/>
        <v>1</v>
      </c>
      <c r="F561" s="65" t="str">
        <f ca="1">IF(ISBLANK(A561)," ",INDIRECT(ADDRESS(1,5+MOD(ROW()-2,COUNTA('Form Responses 1'!$1:$1)-4),,TRUE,"Form Responses 1")))</f>
        <v>Lantai 11 [Ruang Rapat 1-2-3]</v>
      </c>
      <c r="G561" s="65" t="str">
        <f ca="1">IF(ISBLANK(A561)," ",INDIRECT(ADDRESS(MATCH(A561,'Form Responses 1'!A:A,0),5+MOD(ROW()-2,COUNTA('Form Responses 1'!$1:$1)-4),,TRUE,"Form Responses 1")))</f>
        <v>BAIK</v>
      </c>
      <c r="H561" s="83" t="str">
        <f ca="1" t="shared" si="1"/>
        <v>Lantai 11</v>
      </c>
      <c r="I561" s="83" t="str">
        <f ca="1" t="shared" si="531"/>
        <v>Ruang Rapat 1-2-3</v>
      </c>
      <c r="J561" s="83" t="str">
        <f ca="1" t="shared" si="2"/>
        <v>CLEANING SERVICE</v>
      </c>
      <c r="K561" s="83">
        <f ca="1" t="array" ref="K561">IFERROR(INDEX(MASTER!B:B,MATCH(G561,MASTER!A:A,0))/100," ")</f>
        <v>0.95</v>
      </c>
      <c r="L561" s="65">
        <f ca="1" t="shared" si="3"/>
        <v>16</v>
      </c>
      <c r="M561" s="65" t="str">
        <f ca="1" t="shared" si="4"/>
        <v>2023 - WEEK 16</v>
      </c>
      <c r="N561" s="65" t="str">
        <f ca="1" t="shared" si="5"/>
        <v>2023 - MONTH 04</v>
      </c>
      <c r="O561" s="83">
        <f ca="1" t="shared" ref="O561:P561" si="578">IFERROR(AVERAGEIF(M:M,M561,$K:$K)," ")</f>
        <v>0.950225225225222</v>
      </c>
      <c r="P561" s="83">
        <f ca="1" t="shared" si="578"/>
        <v>0.950150150150152</v>
      </c>
      <c r="Q561" s="65" t="str">
        <f ca="1">IF(ISBLANK(A561)," ",IF(O561&gt;MASTER!$B$3/100,"SB",IF(O561&gt;MASTER!$B$4/100,"B",IF(O561&gt;MASTER!$B$5/100,"C","K"))))</f>
        <v>SB</v>
      </c>
      <c r="R561" s="65" t="str">
        <f ca="1">IF(ISBLANK(B561)," ",IF(P561&gt;MASTER!$B$3/100,"SB",IF(P561&gt;MASTER!$B$4/100,"B",IF(P561&gt;MASTER!$B$5/100,"C","K"))))</f>
        <v>SB</v>
      </c>
    </row>
    <row r="562" customHeight="1" spans="1:18">
      <c r="A562" s="80">
        <f ca="1">INDIRECT(ADDRESS(2+QUOTIENT(ROW()-2,COUNTA('Form Responses 1'!$1:$1)-4),1,,TRUE,"Form Responses 1"))</f>
        <v>45033.7481278009</v>
      </c>
      <c r="B562" s="65" t="str">
        <f ca="1">INDIRECT(ADDRESS(2+QUOTIENT(ROW()-2,COUNTA('Form Responses 1'!$1:$1)-4),2,,TRUE,"Form Responses 1"))</f>
        <v>bobdaulay@gmail.comb</v>
      </c>
      <c r="C562" s="65" t="str">
        <f ca="1">INDIRECT(ADDRESS(2+QUOTIENT(ROW()-2,COUNTA('Form Responses 1'!$1:$1)-4),3,,TRUE,"Form Responses 1"))</f>
        <v>Bobby Wijaya Daulay </v>
      </c>
      <c r="D562" s="81">
        <f ca="1">INDIRECT(ADDRESS(2+QUOTIENT(ROW()-2,COUNTA('Form Responses 1'!$1:$1)-4),4,,TRUE,"Form Responses 1"))</f>
        <v>45033</v>
      </c>
      <c r="E562" s="82">
        <f ca="1" t="shared" si="0"/>
        <v>1</v>
      </c>
      <c r="F562" s="65" t="str">
        <f ca="1">IF(ISBLANK(A562)," ",INDIRECT(ADDRESS(1,5+MOD(ROW()-2,COUNTA('Form Responses 1'!$1:$1)-4),,TRUE,"Form Responses 1")))</f>
        <v>Lantai 11 [Ruang Kerja]</v>
      </c>
      <c r="G562" s="65" t="str">
        <f ca="1">IF(ISBLANK(A562)," ",INDIRECT(ADDRESS(MATCH(A562,'Form Responses 1'!A:A,0),5+MOD(ROW()-2,COUNTA('Form Responses 1'!$1:$1)-4),,TRUE,"Form Responses 1")))</f>
        <v>BAIK</v>
      </c>
      <c r="H562" s="83" t="str">
        <f ca="1" t="shared" si="1"/>
        <v>Lantai 11</v>
      </c>
      <c r="I562" s="83" t="str">
        <f ca="1" t="shared" si="531"/>
        <v>Ruang Kerja</v>
      </c>
      <c r="J562" s="83" t="str">
        <f ca="1" t="shared" si="2"/>
        <v>CLEANING SERVICE</v>
      </c>
      <c r="K562" s="83">
        <f ca="1" t="array" ref="K562">IFERROR(INDEX(MASTER!B:B,MATCH(G562,MASTER!A:A,0))/100," ")</f>
        <v>0.95</v>
      </c>
      <c r="L562" s="65">
        <f ca="1" t="shared" si="3"/>
        <v>16</v>
      </c>
      <c r="M562" s="65" t="str">
        <f ca="1" t="shared" si="4"/>
        <v>2023 - WEEK 16</v>
      </c>
      <c r="N562" s="65" t="str">
        <f ca="1" t="shared" si="5"/>
        <v>2023 - MONTH 04</v>
      </c>
      <c r="O562" s="83">
        <f ca="1" t="shared" ref="O562:P562" si="579">IFERROR(AVERAGEIF(M:M,M562,$K:$K)," ")</f>
        <v>0.950225225225222</v>
      </c>
      <c r="P562" s="83">
        <f ca="1" t="shared" si="579"/>
        <v>0.950150150150152</v>
      </c>
      <c r="Q562" s="65" t="str">
        <f ca="1">IF(ISBLANK(A562)," ",IF(O562&gt;MASTER!$B$3/100,"SB",IF(O562&gt;MASTER!$B$4/100,"B",IF(O562&gt;MASTER!$B$5/100,"C","K"))))</f>
        <v>SB</v>
      </c>
      <c r="R562" s="65" t="str">
        <f ca="1">IF(ISBLANK(B562)," ",IF(P562&gt;MASTER!$B$3/100,"SB",IF(P562&gt;MASTER!$B$4/100,"B",IF(P562&gt;MASTER!$B$5/100,"C","K"))))</f>
        <v>SB</v>
      </c>
    </row>
    <row r="563" customHeight="1" spans="1:18">
      <c r="A563" s="80">
        <f ca="1">INDIRECT(ADDRESS(2+QUOTIENT(ROW()-2,COUNTA('Form Responses 1'!$1:$1)-4),1,,TRUE,"Form Responses 1"))</f>
        <v>45033.7481278009</v>
      </c>
      <c r="B563" s="65" t="str">
        <f ca="1">INDIRECT(ADDRESS(2+QUOTIENT(ROW()-2,COUNTA('Form Responses 1'!$1:$1)-4),2,,TRUE,"Form Responses 1"))</f>
        <v>bobdaulay@gmail.comb</v>
      </c>
      <c r="C563" s="65" t="str">
        <f ca="1">INDIRECT(ADDRESS(2+QUOTIENT(ROW()-2,COUNTA('Form Responses 1'!$1:$1)-4),3,,TRUE,"Form Responses 1"))</f>
        <v>Bobby Wijaya Daulay </v>
      </c>
      <c r="D563" s="81">
        <f ca="1">INDIRECT(ADDRESS(2+QUOTIENT(ROW()-2,COUNTA('Form Responses 1'!$1:$1)-4),4,,TRUE,"Form Responses 1"))</f>
        <v>45033</v>
      </c>
      <c r="E563" s="82">
        <f ca="1" t="shared" si="0"/>
        <v>1</v>
      </c>
      <c r="F563" s="65" t="str">
        <f ca="1">IF(ISBLANK(A563)," ",INDIRECT(ADDRESS(1,5+MOD(ROW()-2,COUNTA('Form Responses 1'!$1:$1)-4),,TRUE,"Form Responses 1")))</f>
        <v>Lantai 11 [Koridor]</v>
      </c>
      <c r="G563" s="65" t="str">
        <f ca="1">IF(ISBLANK(A563)," ",INDIRECT(ADDRESS(MATCH(A563,'Form Responses 1'!A:A,0),5+MOD(ROW()-2,COUNTA('Form Responses 1'!$1:$1)-4),,TRUE,"Form Responses 1")))</f>
        <v>BAIK</v>
      </c>
      <c r="H563" s="83" t="str">
        <f ca="1" t="shared" si="1"/>
        <v>Lantai 11</v>
      </c>
      <c r="I563" s="83" t="str">
        <f ca="1" t="shared" si="531"/>
        <v>Koridor</v>
      </c>
      <c r="J563" s="83" t="str">
        <f ca="1" t="shared" si="2"/>
        <v>CLEANING SERVICE</v>
      </c>
      <c r="K563" s="83">
        <f ca="1" t="array" ref="K563">IFERROR(INDEX(MASTER!B:B,MATCH(G563,MASTER!A:A,0))/100," ")</f>
        <v>0.95</v>
      </c>
      <c r="L563" s="65">
        <f ca="1" t="shared" si="3"/>
        <v>16</v>
      </c>
      <c r="M563" s="65" t="str">
        <f ca="1" t="shared" si="4"/>
        <v>2023 - WEEK 16</v>
      </c>
      <c r="N563" s="65" t="str">
        <f ca="1" t="shared" si="5"/>
        <v>2023 - MONTH 04</v>
      </c>
      <c r="O563" s="83">
        <f ca="1" t="shared" ref="O563:P563" si="580">IFERROR(AVERAGEIF(M:M,M563,$K:$K)," ")</f>
        <v>0.950225225225222</v>
      </c>
      <c r="P563" s="83">
        <f ca="1" t="shared" si="580"/>
        <v>0.950150150150152</v>
      </c>
      <c r="Q563" s="65" t="str">
        <f ca="1">IF(ISBLANK(A563)," ",IF(O563&gt;MASTER!$B$3/100,"SB",IF(O563&gt;MASTER!$B$4/100,"B",IF(O563&gt;MASTER!$B$5/100,"C","K"))))</f>
        <v>SB</v>
      </c>
      <c r="R563" s="65" t="str">
        <f ca="1">IF(ISBLANK(B563)," ",IF(P563&gt;MASTER!$B$3/100,"SB",IF(P563&gt;MASTER!$B$4/100,"B",IF(P563&gt;MASTER!$B$5/100,"C","K"))))</f>
        <v>SB</v>
      </c>
    </row>
    <row r="564" customHeight="1" spans="1:18">
      <c r="A564" s="80">
        <f ca="1">INDIRECT(ADDRESS(2+QUOTIENT(ROW()-2,COUNTA('Form Responses 1'!$1:$1)-4),1,,TRUE,"Form Responses 1"))</f>
        <v>45033.7481278009</v>
      </c>
      <c r="B564" s="65" t="str">
        <f ca="1">INDIRECT(ADDRESS(2+QUOTIENT(ROW()-2,COUNTA('Form Responses 1'!$1:$1)-4),2,,TRUE,"Form Responses 1"))</f>
        <v>bobdaulay@gmail.comb</v>
      </c>
      <c r="C564" s="65" t="str">
        <f ca="1">INDIRECT(ADDRESS(2+QUOTIENT(ROW()-2,COUNTA('Form Responses 1'!$1:$1)-4),3,,TRUE,"Form Responses 1"))</f>
        <v>Bobby Wijaya Daulay </v>
      </c>
      <c r="D564" s="81">
        <f ca="1">INDIRECT(ADDRESS(2+QUOTIENT(ROW()-2,COUNTA('Form Responses 1'!$1:$1)-4),4,,TRUE,"Form Responses 1"))</f>
        <v>45033</v>
      </c>
      <c r="E564" s="82">
        <f ca="1" t="shared" si="0"/>
        <v>1</v>
      </c>
      <c r="F564" s="65" t="str">
        <f ca="1">IF(ISBLANK(A564)," ",INDIRECT(ADDRESS(1,5+MOD(ROW()-2,COUNTA('Form Responses 1'!$1:$1)-4),,TRUE,"Form Responses 1")))</f>
        <v>Lantai 11 [Toilet Pria / Wanita]</v>
      </c>
      <c r="G564" s="65" t="str">
        <f ca="1">IF(ISBLANK(A564)," ",INDIRECT(ADDRESS(MATCH(A564,'Form Responses 1'!A:A,0),5+MOD(ROW()-2,COUNTA('Form Responses 1'!$1:$1)-4),,TRUE,"Form Responses 1")))</f>
        <v>BAIK</v>
      </c>
      <c r="H564" s="83" t="str">
        <f ca="1" t="shared" si="1"/>
        <v>Lantai 11</v>
      </c>
      <c r="I564" s="83" t="str">
        <f ca="1" t="shared" si="531"/>
        <v>Toilet Pria / Wanita</v>
      </c>
      <c r="J564" s="83" t="str">
        <f ca="1" t="shared" si="2"/>
        <v>CLEANING SERVICE</v>
      </c>
      <c r="K564" s="83">
        <f ca="1" t="array" ref="K564">IFERROR(INDEX(MASTER!B:B,MATCH(G564,MASTER!A:A,0))/100," ")</f>
        <v>0.95</v>
      </c>
      <c r="L564" s="65">
        <f ca="1" t="shared" si="3"/>
        <v>16</v>
      </c>
      <c r="M564" s="65" t="str">
        <f ca="1" t="shared" si="4"/>
        <v>2023 - WEEK 16</v>
      </c>
      <c r="N564" s="65" t="str">
        <f ca="1" t="shared" si="5"/>
        <v>2023 - MONTH 04</v>
      </c>
      <c r="O564" s="83">
        <f ca="1" t="shared" ref="O564:P564" si="581">IFERROR(AVERAGEIF(M:M,M564,$K:$K)," ")</f>
        <v>0.950225225225222</v>
      </c>
      <c r="P564" s="83">
        <f ca="1" t="shared" si="581"/>
        <v>0.950150150150152</v>
      </c>
      <c r="Q564" s="65" t="str">
        <f ca="1">IF(ISBLANK(A564)," ",IF(O564&gt;MASTER!$B$3/100,"SB",IF(O564&gt;MASTER!$B$4/100,"B",IF(O564&gt;MASTER!$B$5/100,"C","K"))))</f>
        <v>SB</v>
      </c>
      <c r="R564" s="65" t="str">
        <f ca="1">IF(ISBLANK(B564)," ",IF(P564&gt;MASTER!$B$3/100,"SB",IF(P564&gt;MASTER!$B$4/100,"B",IF(P564&gt;MASTER!$B$5/100,"C","K"))))</f>
        <v>SB</v>
      </c>
    </row>
    <row r="565" customHeight="1" spans="1:18">
      <c r="A565" s="80">
        <f ca="1">INDIRECT(ADDRESS(2+QUOTIENT(ROW()-2,COUNTA('Form Responses 1'!$1:$1)-4),1,,TRUE,"Form Responses 1"))</f>
        <v>45033.7481278009</v>
      </c>
      <c r="B565" s="65" t="str">
        <f ca="1">INDIRECT(ADDRESS(2+QUOTIENT(ROW()-2,COUNTA('Form Responses 1'!$1:$1)-4),2,,TRUE,"Form Responses 1"))</f>
        <v>bobdaulay@gmail.comb</v>
      </c>
      <c r="C565" s="65" t="str">
        <f ca="1">INDIRECT(ADDRESS(2+QUOTIENT(ROW()-2,COUNTA('Form Responses 1'!$1:$1)-4),3,,TRUE,"Form Responses 1"))</f>
        <v>Bobby Wijaya Daulay </v>
      </c>
      <c r="D565" s="81">
        <f ca="1">INDIRECT(ADDRESS(2+QUOTIENT(ROW()-2,COUNTA('Form Responses 1'!$1:$1)-4),4,,TRUE,"Form Responses 1"))</f>
        <v>45033</v>
      </c>
      <c r="E565" s="82">
        <f ca="1" t="shared" si="0"/>
        <v>1</v>
      </c>
      <c r="F565" s="65" t="str">
        <f ca="1">IF(ISBLANK(A565)," ",INDIRECT(ADDRESS(1,5+MOD(ROW()-2,COUNTA('Form Responses 1'!$1:$1)-4),,TRUE,"Form Responses 1")))</f>
        <v>Lantai 10 [Tangga Exit Barat]</v>
      </c>
      <c r="G565" s="65" t="str">
        <f ca="1">IF(ISBLANK(A565)," ",INDIRECT(ADDRESS(MATCH(A565,'Form Responses 1'!A:A,0),5+MOD(ROW()-2,COUNTA('Form Responses 1'!$1:$1)-4),,TRUE,"Form Responses 1")))</f>
        <v>BAIK</v>
      </c>
      <c r="H565" s="83" t="str">
        <f ca="1" t="shared" si="1"/>
        <v>Lantai 10</v>
      </c>
      <c r="I565" s="83" t="str">
        <f ca="1" t="shared" si="531"/>
        <v>Tangga Exit Barat</v>
      </c>
      <c r="J565" s="83" t="str">
        <f ca="1" t="shared" si="2"/>
        <v>CLEANING SERVICE</v>
      </c>
      <c r="K565" s="83">
        <f ca="1" t="array" ref="K565">IFERROR(INDEX(MASTER!B:B,MATCH(G565,MASTER!A:A,0))/100," ")</f>
        <v>0.95</v>
      </c>
      <c r="L565" s="65">
        <f ca="1" t="shared" si="3"/>
        <v>16</v>
      </c>
      <c r="M565" s="65" t="str">
        <f ca="1" t="shared" si="4"/>
        <v>2023 - WEEK 16</v>
      </c>
      <c r="N565" s="65" t="str">
        <f ca="1" t="shared" si="5"/>
        <v>2023 - MONTH 04</v>
      </c>
      <c r="O565" s="83">
        <f ca="1" t="shared" ref="O565:P565" si="582">IFERROR(AVERAGEIF(M:M,M565,$K:$K)," ")</f>
        <v>0.950225225225222</v>
      </c>
      <c r="P565" s="83">
        <f ca="1" t="shared" si="582"/>
        <v>0.950150150150152</v>
      </c>
      <c r="Q565" s="65" t="str">
        <f ca="1">IF(ISBLANK(A565)," ",IF(O565&gt;MASTER!$B$3/100,"SB",IF(O565&gt;MASTER!$B$4/100,"B",IF(O565&gt;MASTER!$B$5/100,"C","K"))))</f>
        <v>SB</v>
      </c>
      <c r="R565" s="65" t="str">
        <f ca="1">IF(ISBLANK(B565)," ",IF(P565&gt;MASTER!$B$3/100,"SB",IF(P565&gt;MASTER!$B$4/100,"B",IF(P565&gt;MASTER!$B$5/100,"C","K"))))</f>
        <v>SB</v>
      </c>
    </row>
    <row r="566" customHeight="1" spans="1:18">
      <c r="A566" s="80">
        <f ca="1">INDIRECT(ADDRESS(2+QUOTIENT(ROW()-2,COUNTA('Form Responses 1'!$1:$1)-4),1,,TRUE,"Form Responses 1"))</f>
        <v>45033.7481278009</v>
      </c>
      <c r="B566" s="65" t="str">
        <f ca="1">INDIRECT(ADDRESS(2+QUOTIENT(ROW()-2,COUNTA('Form Responses 1'!$1:$1)-4),2,,TRUE,"Form Responses 1"))</f>
        <v>bobdaulay@gmail.comb</v>
      </c>
      <c r="C566" s="65" t="str">
        <f ca="1">INDIRECT(ADDRESS(2+QUOTIENT(ROW()-2,COUNTA('Form Responses 1'!$1:$1)-4),3,,TRUE,"Form Responses 1"))</f>
        <v>Bobby Wijaya Daulay </v>
      </c>
      <c r="D566" s="81">
        <f ca="1">INDIRECT(ADDRESS(2+QUOTIENT(ROW()-2,COUNTA('Form Responses 1'!$1:$1)-4),4,,TRUE,"Form Responses 1"))</f>
        <v>45033</v>
      </c>
      <c r="E566" s="82">
        <f ca="1" t="shared" si="0"/>
        <v>1</v>
      </c>
      <c r="F566" s="65" t="str">
        <f ca="1">IF(ISBLANK(A566)," ",INDIRECT(ADDRESS(1,5+MOD(ROW()-2,COUNTA('Form Responses 1'!$1:$1)-4),,TRUE,"Form Responses 1")))</f>
        <v>Lantai 10 [ &amp; Timur]</v>
      </c>
      <c r="G566" s="65" t="str">
        <f ca="1">IF(ISBLANK(A566)," ",INDIRECT(ADDRESS(MATCH(A566,'Form Responses 1'!A:A,0),5+MOD(ROW()-2,COUNTA('Form Responses 1'!$1:$1)-4),,TRUE,"Form Responses 1")))</f>
        <v>BAIK</v>
      </c>
      <c r="H566" s="83" t="str">
        <f ca="1" t="shared" si="1"/>
        <v>Lantai 10</v>
      </c>
      <c r="I566" s="83" t="str">
        <f ca="1" t="shared" si="531"/>
        <v> &amp; Timur</v>
      </c>
      <c r="J566" s="83" t="str">
        <f ca="1" t="shared" si="2"/>
        <v>CLEANING SERVICE</v>
      </c>
      <c r="K566" s="83">
        <f ca="1" t="array" ref="K566">IFERROR(INDEX(MASTER!B:B,MATCH(G566,MASTER!A:A,0))/100," ")</f>
        <v>0.95</v>
      </c>
      <c r="L566" s="65">
        <f ca="1" t="shared" si="3"/>
        <v>16</v>
      </c>
      <c r="M566" s="65" t="str">
        <f ca="1" t="shared" si="4"/>
        <v>2023 - WEEK 16</v>
      </c>
      <c r="N566" s="65" t="str">
        <f ca="1" t="shared" si="5"/>
        <v>2023 - MONTH 04</v>
      </c>
      <c r="O566" s="83">
        <f ca="1" t="shared" ref="O566:P566" si="583">IFERROR(AVERAGEIF(M:M,M566,$K:$K)," ")</f>
        <v>0.950225225225222</v>
      </c>
      <c r="P566" s="83">
        <f ca="1" t="shared" si="583"/>
        <v>0.950150150150152</v>
      </c>
      <c r="Q566" s="65" t="str">
        <f ca="1">IF(ISBLANK(A566)," ",IF(O566&gt;MASTER!$B$3/100,"SB",IF(O566&gt;MASTER!$B$4/100,"B",IF(O566&gt;MASTER!$B$5/100,"C","K"))))</f>
        <v>SB</v>
      </c>
      <c r="R566" s="65" t="str">
        <f ca="1">IF(ISBLANK(B566)," ",IF(P566&gt;MASTER!$B$3/100,"SB",IF(P566&gt;MASTER!$B$4/100,"B",IF(P566&gt;MASTER!$B$5/100,"C","K"))))</f>
        <v>SB</v>
      </c>
    </row>
    <row r="567" customHeight="1" spans="1:18">
      <c r="A567" s="80">
        <f ca="1">INDIRECT(ADDRESS(2+QUOTIENT(ROW()-2,COUNTA('Form Responses 1'!$1:$1)-4),1,,TRUE,"Form Responses 1"))</f>
        <v>45033.7481278009</v>
      </c>
      <c r="B567" s="65" t="str">
        <f ca="1">INDIRECT(ADDRESS(2+QUOTIENT(ROW()-2,COUNTA('Form Responses 1'!$1:$1)-4),2,,TRUE,"Form Responses 1"))</f>
        <v>bobdaulay@gmail.comb</v>
      </c>
      <c r="C567" s="65" t="str">
        <f ca="1">INDIRECT(ADDRESS(2+QUOTIENT(ROW()-2,COUNTA('Form Responses 1'!$1:$1)-4),3,,TRUE,"Form Responses 1"))</f>
        <v>Bobby Wijaya Daulay </v>
      </c>
      <c r="D567" s="81">
        <f ca="1">INDIRECT(ADDRESS(2+QUOTIENT(ROW()-2,COUNTA('Form Responses 1'!$1:$1)-4),4,,TRUE,"Form Responses 1"))</f>
        <v>45033</v>
      </c>
      <c r="E567" s="82">
        <f ca="1" t="shared" si="0"/>
        <v>1</v>
      </c>
      <c r="F567" s="65" t="str">
        <f ca="1">IF(ISBLANK(A567)," ",INDIRECT(ADDRESS(1,5+MOD(ROW()-2,COUNTA('Form Responses 1'!$1:$1)-4),,TRUE,"Form Responses 1")))</f>
        <v>Lantai 10 [Mushola]</v>
      </c>
      <c r="G567" s="65" t="str">
        <f ca="1">IF(ISBLANK(A567)," ",INDIRECT(ADDRESS(MATCH(A567,'Form Responses 1'!A:A,0),5+MOD(ROW()-2,COUNTA('Form Responses 1'!$1:$1)-4),,TRUE,"Form Responses 1")))</f>
        <v>BAIK</v>
      </c>
      <c r="H567" s="83" t="str">
        <f ca="1" t="shared" si="1"/>
        <v>Lantai 10</v>
      </c>
      <c r="I567" s="83" t="str">
        <f ca="1" t="shared" si="531"/>
        <v>Mushola</v>
      </c>
      <c r="J567" s="83" t="str">
        <f ca="1" t="shared" si="2"/>
        <v>CLEANING SERVICE</v>
      </c>
      <c r="K567" s="83">
        <f ca="1" t="array" ref="K567">IFERROR(INDEX(MASTER!B:B,MATCH(G567,MASTER!A:A,0))/100," ")</f>
        <v>0.95</v>
      </c>
      <c r="L567" s="65">
        <f ca="1" t="shared" si="3"/>
        <v>16</v>
      </c>
      <c r="M567" s="65" t="str">
        <f ca="1" t="shared" si="4"/>
        <v>2023 - WEEK 16</v>
      </c>
      <c r="N567" s="65" t="str">
        <f ca="1" t="shared" si="5"/>
        <v>2023 - MONTH 04</v>
      </c>
      <c r="O567" s="83">
        <f ca="1" t="shared" ref="O567:P567" si="584">IFERROR(AVERAGEIF(M:M,M567,$K:$K)," ")</f>
        <v>0.950225225225222</v>
      </c>
      <c r="P567" s="83">
        <f ca="1" t="shared" si="584"/>
        <v>0.950150150150152</v>
      </c>
      <c r="Q567" s="65" t="str">
        <f ca="1">IF(ISBLANK(A567)," ",IF(O567&gt;MASTER!$B$3/100,"SB",IF(O567&gt;MASTER!$B$4/100,"B",IF(O567&gt;MASTER!$B$5/100,"C","K"))))</f>
        <v>SB</v>
      </c>
      <c r="R567" s="65" t="str">
        <f ca="1">IF(ISBLANK(B567)," ",IF(P567&gt;MASTER!$B$3/100,"SB",IF(P567&gt;MASTER!$B$4/100,"B",IF(P567&gt;MASTER!$B$5/100,"C","K"))))</f>
        <v>SB</v>
      </c>
    </row>
    <row r="568" customHeight="1" spans="1:18">
      <c r="A568" s="80">
        <f ca="1">INDIRECT(ADDRESS(2+QUOTIENT(ROW()-2,COUNTA('Form Responses 1'!$1:$1)-4),1,,TRUE,"Form Responses 1"))</f>
        <v>45033.7481278009</v>
      </c>
      <c r="B568" s="65" t="str">
        <f ca="1">INDIRECT(ADDRESS(2+QUOTIENT(ROW()-2,COUNTA('Form Responses 1'!$1:$1)-4),2,,TRUE,"Form Responses 1"))</f>
        <v>bobdaulay@gmail.comb</v>
      </c>
      <c r="C568" s="65" t="str">
        <f ca="1">INDIRECT(ADDRESS(2+QUOTIENT(ROW()-2,COUNTA('Form Responses 1'!$1:$1)-4),3,,TRUE,"Form Responses 1"))</f>
        <v>Bobby Wijaya Daulay </v>
      </c>
      <c r="D568" s="81">
        <f ca="1">INDIRECT(ADDRESS(2+QUOTIENT(ROW()-2,COUNTA('Form Responses 1'!$1:$1)-4),4,,TRUE,"Form Responses 1"))</f>
        <v>45033</v>
      </c>
      <c r="E568" s="82">
        <f ca="1" t="shared" si="0"/>
        <v>1</v>
      </c>
      <c r="F568" s="65" t="str">
        <f ca="1">IF(ISBLANK(A568)," ",INDIRECT(ADDRESS(1,5+MOD(ROW()-2,COUNTA('Form Responses 1'!$1:$1)-4),,TRUE,"Form Responses 1")))</f>
        <v>Lantai 10 [Pantry]</v>
      </c>
      <c r="G568" s="65" t="str">
        <f ca="1">IF(ISBLANK(A568)," ",INDIRECT(ADDRESS(MATCH(A568,'Form Responses 1'!A:A,0),5+MOD(ROW()-2,COUNTA('Form Responses 1'!$1:$1)-4),,TRUE,"Form Responses 1")))</f>
        <v>BAIK</v>
      </c>
      <c r="H568" s="83" t="str">
        <f ca="1" t="shared" si="1"/>
        <v>Lantai 10</v>
      </c>
      <c r="I568" s="83" t="str">
        <f ca="1" t="shared" si="531"/>
        <v>Pantry</v>
      </c>
      <c r="J568" s="83" t="str">
        <f ca="1" t="shared" si="2"/>
        <v>CLEANING SERVICE</v>
      </c>
      <c r="K568" s="83">
        <f ca="1" t="array" ref="K568">IFERROR(INDEX(MASTER!B:B,MATCH(G568,MASTER!A:A,0))/100," ")</f>
        <v>0.95</v>
      </c>
      <c r="L568" s="65">
        <f ca="1" t="shared" si="3"/>
        <v>16</v>
      </c>
      <c r="M568" s="65" t="str">
        <f ca="1" t="shared" si="4"/>
        <v>2023 - WEEK 16</v>
      </c>
      <c r="N568" s="65" t="str">
        <f ca="1" t="shared" si="5"/>
        <v>2023 - MONTH 04</v>
      </c>
      <c r="O568" s="83">
        <f ca="1" t="shared" ref="O568:P568" si="585">IFERROR(AVERAGEIF(M:M,M568,$K:$K)," ")</f>
        <v>0.950225225225222</v>
      </c>
      <c r="P568" s="83">
        <f ca="1" t="shared" si="585"/>
        <v>0.950150150150152</v>
      </c>
      <c r="Q568" s="65" t="str">
        <f ca="1">IF(ISBLANK(A568)," ",IF(O568&gt;MASTER!$B$3/100,"SB",IF(O568&gt;MASTER!$B$4/100,"B",IF(O568&gt;MASTER!$B$5/100,"C","K"))))</f>
        <v>SB</v>
      </c>
      <c r="R568" s="65" t="str">
        <f ca="1">IF(ISBLANK(B568)," ",IF(P568&gt;MASTER!$B$3/100,"SB",IF(P568&gt;MASTER!$B$4/100,"B",IF(P568&gt;MASTER!$B$5/100,"C","K"))))</f>
        <v>SB</v>
      </c>
    </row>
    <row r="569" customHeight="1" spans="1:18">
      <c r="A569" s="80">
        <f ca="1">INDIRECT(ADDRESS(2+QUOTIENT(ROW()-2,COUNTA('Form Responses 1'!$1:$1)-4),1,,TRUE,"Form Responses 1"))</f>
        <v>45033.7481278009</v>
      </c>
      <c r="B569" s="65" t="str">
        <f ca="1">INDIRECT(ADDRESS(2+QUOTIENT(ROW()-2,COUNTA('Form Responses 1'!$1:$1)-4),2,,TRUE,"Form Responses 1"))</f>
        <v>bobdaulay@gmail.comb</v>
      </c>
      <c r="C569" s="65" t="str">
        <f ca="1">INDIRECT(ADDRESS(2+QUOTIENT(ROW()-2,COUNTA('Form Responses 1'!$1:$1)-4),3,,TRUE,"Form Responses 1"))</f>
        <v>Bobby Wijaya Daulay </v>
      </c>
      <c r="D569" s="81">
        <f ca="1">INDIRECT(ADDRESS(2+QUOTIENT(ROW()-2,COUNTA('Form Responses 1'!$1:$1)-4),4,,TRUE,"Form Responses 1"))</f>
        <v>45033</v>
      </c>
      <c r="E569" s="82">
        <f ca="1" t="shared" si="0"/>
        <v>1</v>
      </c>
      <c r="F569" s="65" t="str">
        <f ca="1">IF(ISBLANK(A569)," ",INDIRECT(ADDRESS(1,5+MOD(ROW()-2,COUNTA('Form Responses 1'!$1:$1)-4),,TRUE,"Form Responses 1")))</f>
        <v>Lantai 10 [Ruang Rapat 1-2-3]</v>
      </c>
      <c r="G569" s="65" t="str">
        <f ca="1">IF(ISBLANK(A569)," ",INDIRECT(ADDRESS(MATCH(A569,'Form Responses 1'!A:A,0),5+MOD(ROW()-2,COUNTA('Form Responses 1'!$1:$1)-4),,TRUE,"Form Responses 1")))</f>
        <v>BAIK</v>
      </c>
      <c r="H569" s="83" t="str">
        <f ca="1" t="shared" si="1"/>
        <v>Lantai 10</v>
      </c>
      <c r="I569" s="83" t="str">
        <f ca="1" t="shared" si="531"/>
        <v>Ruang Rapat 1-2-3</v>
      </c>
      <c r="J569" s="83" t="str">
        <f ca="1" t="shared" si="2"/>
        <v>CLEANING SERVICE</v>
      </c>
      <c r="K569" s="83">
        <f ca="1" t="array" ref="K569">IFERROR(INDEX(MASTER!B:B,MATCH(G569,MASTER!A:A,0))/100," ")</f>
        <v>0.95</v>
      </c>
      <c r="L569" s="65">
        <f ca="1" t="shared" si="3"/>
        <v>16</v>
      </c>
      <c r="M569" s="65" t="str">
        <f ca="1" t="shared" si="4"/>
        <v>2023 - WEEK 16</v>
      </c>
      <c r="N569" s="65" t="str">
        <f ca="1" t="shared" si="5"/>
        <v>2023 - MONTH 04</v>
      </c>
      <c r="O569" s="83">
        <f ca="1" t="shared" ref="O569:P569" si="586">IFERROR(AVERAGEIF(M:M,M569,$K:$K)," ")</f>
        <v>0.950225225225222</v>
      </c>
      <c r="P569" s="83">
        <f ca="1" t="shared" si="586"/>
        <v>0.950150150150152</v>
      </c>
      <c r="Q569" s="65" t="str">
        <f ca="1">IF(ISBLANK(A569)," ",IF(O569&gt;MASTER!$B$3/100,"SB",IF(O569&gt;MASTER!$B$4/100,"B",IF(O569&gt;MASTER!$B$5/100,"C","K"))))</f>
        <v>SB</v>
      </c>
      <c r="R569" s="65" t="str">
        <f ca="1">IF(ISBLANK(B569)," ",IF(P569&gt;MASTER!$B$3/100,"SB",IF(P569&gt;MASTER!$B$4/100,"B",IF(P569&gt;MASTER!$B$5/100,"C","K"))))</f>
        <v>SB</v>
      </c>
    </row>
    <row r="570" customHeight="1" spans="1:18">
      <c r="A570" s="80">
        <f ca="1">INDIRECT(ADDRESS(2+QUOTIENT(ROW()-2,COUNTA('Form Responses 1'!$1:$1)-4),1,,TRUE,"Form Responses 1"))</f>
        <v>45033.7481278009</v>
      </c>
      <c r="B570" s="65" t="str">
        <f ca="1">INDIRECT(ADDRESS(2+QUOTIENT(ROW()-2,COUNTA('Form Responses 1'!$1:$1)-4),2,,TRUE,"Form Responses 1"))</f>
        <v>bobdaulay@gmail.comb</v>
      </c>
      <c r="C570" s="65" t="str">
        <f ca="1">INDIRECT(ADDRESS(2+QUOTIENT(ROW()-2,COUNTA('Form Responses 1'!$1:$1)-4),3,,TRUE,"Form Responses 1"))</f>
        <v>Bobby Wijaya Daulay </v>
      </c>
      <c r="D570" s="81">
        <f ca="1">INDIRECT(ADDRESS(2+QUOTIENT(ROW()-2,COUNTA('Form Responses 1'!$1:$1)-4),4,,TRUE,"Form Responses 1"))</f>
        <v>45033</v>
      </c>
      <c r="E570" s="82">
        <f ca="1" t="shared" si="0"/>
        <v>1</v>
      </c>
      <c r="F570" s="65" t="str">
        <f ca="1">IF(ISBLANK(A570)," ",INDIRECT(ADDRESS(1,5+MOD(ROW()-2,COUNTA('Form Responses 1'!$1:$1)-4),,TRUE,"Form Responses 1")))</f>
        <v>Lantai 10 [Ruang Kerja]</v>
      </c>
      <c r="G570" s="65" t="str">
        <f ca="1">IF(ISBLANK(A570)," ",INDIRECT(ADDRESS(MATCH(A570,'Form Responses 1'!A:A,0),5+MOD(ROW()-2,COUNTA('Form Responses 1'!$1:$1)-4),,TRUE,"Form Responses 1")))</f>
        <v>BAIK</v>
      </c>
      <c r="H570" s="83" t="str">
        <f ca="1" t="shared" si="1"/>
        <v>Lantai 10</v>
      </c>
      <c r="I570" s="83" t="str">
        <f ca="1" t="shared" si="531"/>
        <v>Ruang Kerja</v>
      </c>
      <c r="J570" s="83" t="str">
        <f ca="1" t="shared" si="2"/>
        <v>CLEANING SERVICE</v>
      </c>
      <c r="K570" s="83">
        <f ca="1" t="array" ref="K570">IFERROR(INDEX(MASTER!B:B,MATCH(G570,MASTER!A:A,0))/100," ")</f>
        <v>0.95</v>
      </c>
      <c r="L570" s="65">
        <f ca="1" t="shared" si="3"/>
        <v>16</v>
      </c>
      <c r="M570" s="65" t="str">
        <f ca="1" t="shared" si="4"/>
        <v>2023 - WEEK 16</v>
      </c>
      <c r="N570" s="65" t="str">
        <f ca="1" t="shared" si="5"/>
        <v>2023 - MONTH 04</v>
      </c>
      <c r="O570" s="83">
        <f ca="1" t="shared" ref="O570:P570" si="587">IFERROR(AVERAGEIF(M:M,M570,$K:$K)," ")</f>
        <v>0.950225225225222</v>
      </c>
      <c r="P570" s="83">
        <f ca="1" t="shared" si="587"/>
        <v>0.950150150150152</v>
      </c>
      <c r="Q570" s="65" t="str">
        <f ca="1">IF(ISBLANK(A570)," ",IF(O570&gt;MASTER!$B$3/100,"SB",IF(O570&gt;MASTER!$B$4/100,"B",IF(O570&gt;MASTER!$B$5/100,"C","K"))))</f>
        <v>SB</v>
      </c>
      <c r="R570" s="65" t="str">
        <f ca="1">IF(ISBLANK(B570)," ",IF(P570&gt;MASTER!$B$3/100,"SB",IF(P570&gt;MASTER!$B$4/100,"B",IF(P570&gt;MASTER!$B$5/100,"C","K"))))</f>
        <v>SB</v>
      </c>
    </row>
    <row r="571" customHeight="1" spans="1:18">
      <c r="A571" s="80">
        <f ca="1">INDIRECT(ADDRESS(2+QUOTIENT(ROW()-2,COUNTA('Form Responses 1'!$1:$1)-4),1,,TRUE,"Form Responses 1"))</f>
        <v>45033.7481278009</v>
      </c>
      <c r="B571" s="65" t="str">
        <f ca="1">INDIRECT(ADDRESS(2+QUOTIENT(ROW()-2,COUNTA('Form Responses 1'!$1:$1)-4),2,,TRUE,"Form Responses 1"))</f>
        <v>bobdaulay@gmail.comb</v>
      </c>
      <c r="C571" s="65" t="str">
        <f ca="1">INDIRECT(ADDRESS(2+QUOTIENT(ROW()-2,COUNTA('Form Responses 1'!$1:$1)-4),3,,TRUE,"Form Responses 1"))</f>
        <v>Bobby Wijaya Daulay </v>
      </c>
      <c r="D571" s="81">
        <f ca="1">INDIRECT(ADDRESS(2+QUOTIENT(ROW()-2,COUNTA('Form Responses 1'!$1:$1)-4),4,,TRUE,"Form Responses 1"))</f>
        <v>45033</v>
      </c>
      <c r="E571" s="82">
        <f ca="1" t="shared" si="0"/>
        <v>1</v>
      </c>
      <c r="F571" s="65" t="str">
        <f ca="1">IF(ISBLANK(A571)," ",INDIRECT(ADDRESS(1,5+MOD(ROW()-2,COUNTA('Form Responses 1'!$1:$1)-4),,TRUE,"Form Responses 1")))</f>
        <v>Lantai 10 [Koridor]</v>
      </c>
      <c r="G571" s="65" t="str">
        <f ca="1">IF(ISBLANK(A571)," ",INDIRECT(ADDRESS(MATCH(A571,'Form Responses 1'!A:A,0),5+MOD(ROW()-2,COUNTA('Form Responses 1'!$1:$1)-4),,TRUE,"Form Responses 1")))</f>
        <v>BAIK</v>
      </c>
      <c r="H571" s="83" t="str">
        <f ca="1" t="shared" si="1"/>
        <v>Lantai 10</v>
      </c>
      <c r="I571" s="83" t="str">
        <f ca="1" t="shared" si="531"/>
        <v>Koridor</v>
      </c>
      <c r="J571" s="83" t="str">
        <f ca="1" t="shared" si="2"/>
        <v>CLEANING SERVICE</v>
      </c>
      <c r="K571" s="83">
        <f ca="1" t="array" ref="K571">IFERROR(INDEX(MASTER!B:B,MATCH(G571,MASTER!A:A,0))/100," ")</f>
        <v>0.95</v>
      </c>
      <c r="L571" s="65">
        <f ca="1" t="shared" si="3"/>
        <v>16</v>
      </c>
      <c r="M571" s="65" t="str">
        <f ca="1" t="shared" si="4"/>
        <v>2023 - WEEK 16</v>
      </c>
      <c r="N571" s="65" t="str">
        <f ca="1" t="shared" si="5"/>
        <v>2023 - MONTH 04</v>
      </c>
      <c r="O571" s="83">
        <f ca="1" t="shared" ref="O571:P571" si="588">IFERROR(AVERAGEIF(M:M,M571,$K:$K)," ")</f>
        <v>0.950225225225222</v>
      </c>
      <c r="P571" s="83">
        <f ca="1" t="shared" si="588"/>
        <v>0.950150150150152</v>
      </c>
      <c r="Q571" s="65" t="str">
        <f ca="1">IF(ISBLANK(A571)," ",IF(O571&gt;MASTER!$B$3/100,"SB",IF(O571&gt;MASTER!$B$4/100,"B",IF(O571&gt;MASTER!$B$5/100,"C","K"))))</f>
        <v>SB</v>
      </c>
      <c r="R571" s="65" t="str">
        <f ca="1">IF(ISBLANK(B571)," ",IF(P571&gt;MASTER!$B$3/100,"SB",IF(P571&gt;MASTER!$B$4/100,"B",IF(P571&gt;MASTER!$B$5/100,"C","K"))))</f>
        <v>SB</v>
      </c>
    </row>
    <row r="572" customHeight="1" spans="1:18">
      <c r="A572" s="80">
        <f ca="1">INDIRECT(ADDRESS(2+QUOTIENT(ROW()-2,COUNTA('Form Responses 1'!$1:$1)-4),1,,TRUE,"Form Responses 1"))</f>
        <v>45033.7481278009</v>
      </c>
      <c r="B572" s="65" t="str">
        <f ca="1">INDIRECT(ADDRESS(2+QUOTIENT(ROW()-2,COUNTA('Form Responses 1'!$1:$1)-4),2,,TRUE,"Form Responses 1"))</f>
        <v>bobdaulay@gmail.comb</v>
      </c>
      <c r="C572" s="65" t="str">
        <f ca="1">INDIRECT(ADDRESS(2+QUOTIENT(ROW()-2,COUNTA('Form Responses 1'!$1:$1)-4),3,,TRUE,"Form Responses 1"))</f>
        <v>Bobby Wijaya Daulay </v>
      </c>
      <c r="D572" s="81">
        <f ca="1">INDIRECT(ADDRESS(2+QUOTIENT(ROW()-2,COUNTA('Form Responses 1'!$1:$1)-4),4,,TRUE,"Form Responses 1"))</f>
        <v>45033</v>
      </c>
      <c r="E572" s="82">
        <f ca="1" t="shared" si="0"/>
        <v>1</v>
      </c>
      <c r="F572" s="65" t="str">
        <f ca="1">IF(ISBLANK(A572)," ",INDIRECT(ADDRESS(1,5+MOD(ROW()-2,COUNTA('Form Responses 1'!$1:$1)-4),,TRUE,"Form Responses 1")))</f>
        <v>Lantai 10 [Toilet Pria / Wanita]</v>
      </c>
      <c r="G572" s="65" t="str">
        <f ca="1">IF(ISBLANK(A572)," ",INDIRECT(ADDRESS(MATCH(A572,'Form Responses 1'!A:A,0),5+MOD(ROW()-2,COUNTA('Form Responses 1'!$1:$1)-4),,TRUE,"Form Responses 1")))</f>
        <v>BAIK</v>
      </c>
      <c r="H572" s="83" t="str">
        <f ca="1" t="shared" si="1"/>
        <v>Lantai 10</v>
      </c>
      <c r="I572" s="83" t="str">
        <f ca="1" t="shared" si="531"/>
        <v>Toilet Pria / Wanita</v>
      </c>
      <c r="J572" s="83" t="str">
        <f ca="1" t="shared" si="2"/>
        <v>CLEANING SERVICE</v>
      </c>
      <c r="K572" s="83">
        <f ca="1" t="array" ref="K572">IFERROR(INDEX(MASTER!B:B,MATCH(G572,MASTER!A:A,0))/100," ")</f>
        <v>0.95</v>
      </c>
      <c r="L572" s="65">
        <f ca="1" t="shared" si="3"/>
        <v>16</v>
      </c>
      <c r="M572" s="65" t="str">
        <f ca="1" t="shared" si="4"/>
        <v>2023 - WEEK 16</v>
      </c>
      <c r="N572" s="65" t="str">
        <f ca="1" t="shared" si="5"/>
        <v>2023 - MONTH 04</v>
      </c>
      <c r="O572" s="83">
        <f ca="1" t="shared" ref="O572:P572" si="589">IFERROR(AVERAGEIF(M:M,M572,$K:$K)," ")</f>
        <v>0.950225225225222</v>
      </c>
      <c r="P572" s="83">
        <f ca="1" t="shared" si="589"/>
        <v>0.950150150150152</v>
      </c>
      <c r="Q572" s="65" t="str">
        <f ca="1">IF(ISBLANK(A572)," ",IF(O572&gt;MASTER!$B$3/100,"SB",IF(O572&gt;MASTER!$B$4/100,"B",IF(O572&gt;MASTER!$B$5/100,"C","K"))))</f>
        <v>SB</v>
      </c>
      <c r="R572" s="65" t="str">
        <f ca="1">IF(ISBLANK(B572)," ",IF(P572&gt;MASTER!$B$3/100,"SB",IF(P572&gt;MASTER!$B$4/100,"B",IF(P572&gt;MASTER!$B$5/100,"C","K"))))</f>
        <v>SB</v>
      </c>
    </row>
    <row r="573" customHeight="1" spans="1:18">
      <c r="A573" s="80">
        <f ca="1">INDIRECT(ADDRESS(2+QUOTIENT(ROW()-2,COUNTA('Form Responses 1'!$1:$1)-4),1,,TRUE,"Form Responses 1"))</f>
        <v>45033.7481278009</v>
      </c>
      <c r="B573" s="65" t="str">
        <f ca="1">INDIRECT(ADDRESS(2+QUOTIENT(ROW()-2,COUNTA('Form Responses 1'!$1:$1)-4),2,,TRUE,"Form Responses 1"))</f>
        <v>bobdaulay@gmail.comb</v>
      </c>
      <c r="C573" s="65" t="str">
        <f ca="1">INDIRECT(ADDRESS(2+QUOTIENT(ROW()-2,COUNTA('Form Responses 1'!$1:$1)-4),3,,TRUE,"Form Responses 1"))</f>
        <v>Bobby Wijaya Daulay </v>
      </c>
      <c r="D573" s="81">
        <f ca="1">INDIRECT(ADDRESS(2+QUOTIENT(ROW()-2,COUNTA('Form Responses 1'!$1:$1)-4),4,,TRUE,"Form Responses 1"))</f>
        <v>45033</v>
      </c>
      <c r="E573" s="82">
        <f ca="1" t="shared" si="0"/>
        <v>1</v>
      </c>
      <c r="F573" s="65" t="str">
        <f ca="1">IF(ISBLANK(A573)," ",INDIRECT(ADDRESS(1,5+MOD(ROW()-2,COUNTA('Form Responses 1'!$1:$1)-4),,TRUE,"Form Responses 1")))</f>
        <v>Lantai 09 [Tangga Exit Barat]</v>
      </c>
      <c r="G573" s="65" t="str">
        <f ca="1">IF(ISBLANK(A573)," ",INDIRECT(ADDRESS(MATCH(A573,'Form Responses 1'!A:A,0),5+MOD(ROW()-2,COUNTA('Form Responses 1'!$1:$1)-4),,TRUE,"Form Responses 1")))</f>
        <v>BAIK</v>
      </c>
      <c r="H573" s="83" t="str">
        <f ca="1" t="shared" si="1"/>
        <v>Lantai 09</v>
      </c>
      <c r="I573" s="83" t="str">
        <f ca="1" t="shared" si="531"/>
        <v>Tangga Exit Barat</v>
      </c>
      <c r="J573" s="83" t="str">
        <f ca="1" t="shared" si="2"/>
        <v>CLEANING SERVICE</v>
      </c>
      <c r="K573" s="83">
        <f ca="1" t="array" ref="K573">IFERROR(INDEX(MASTER!B:B,MATCH(G573,MASTER!A:A,0))/100," ")</f>
        <v>0.95</v>
      </c>
      <c r="L573" s="65">
        <f ca="1" t="shared" si="3"/>
        <v>16</v>
      </c>
      <c r="M573" s="65" t="str">
        <f ca="1" t="shared" si="4"/>
        <v>2023 - WEEK 16</v>
      </c>
      <c r="N573" s="65" t="str">
        <f ca="1" t="shared" si="5"/>
        <v>2023 - MONTH 04</v>
      </c>
      <c r="O573" s="83">
        <f ca="1" t="shared" ref="O573:P573" si="590">IFERROR(AVERAGEIF(M:M,M573,$K:$K)," ")</f>
        <v>0.950225225225222</v>
      </c>
      <c r="P573" s="83">
        <f ca="1" t="shared" si="590"/>
        <v>0.950150150150152</v>
      </c>
      <c r="Q573" s="65" t="str">
        <f ca="1">IF(ISBLANK(A573)," ",IF(O573&gt;MASTER!$B$3/100,"SB",IF(O573&gt;MASTER!$B$4/100,"B",IF(O573&gt;MASTER!$B$5/100,"C","K"))))</f>
        <v>SB</v>
      </c>
      <c r="R573" s="65" t="str">
        <f ca="1">IF(ISBLANK(B573)," ",IF(P573&gt;MASTER!$B$3/100,"SB",IF(P573&gt;MASTER!$B$4/100,"B",IF(P573&gt;MASTER!$B$5/100,"C","K"))))</f>
        <v>SB</v>
      </c>
    </row>
    <row r="574" customHeight="1" spans="1:18">
      <c r="A574" s="80">
        <f ca="1">INDIRECT(ADDRESS(2+QUOTIENT(ROW()-2,COUNTA('Form Responses 1'!$1:$1)-4),1,,TRUE,"Form Responses 1"))</f>
        <v>45033.7481278009</v>
      </c>
      <c r="B574" s="65" t="str">
        <f ca="1">INDIRECT(ADDRESS(2+QUOTIENT(ROW()-2,COUNTA('Form Responses 1'!$1:$1)-4),2,,TRUE,"Form Responses 1"))</f>
        <v>bobdaulay@gmail.comb</v>
      </c>
      <c r="C574" s="65" t="str">
        <f ca="1">INDIRECT(ADDRESS(2+QUOTIENT(ROW()-2,COUNTA('Form Responses 1'!$1:$1)-4),3,,TRUE,"Form Responses 1"))</f>
        <v>Bobby Wijaya Daulay </v>
      </c>
      <c r="D574" s="81">
        <f ca="1">INDIRECT(ADDRESS(2+QUOTIENT(ROW()-2,COUNTA('Form Responses 1'!$1:$1)-4),4,,TRUE,"Form Responses 1"))</f>
        <v>45033</v>
      </c>
      <c r="E574" s="82">
        <f ca="1" t="shared" si="0"/>
        <v>1</v>
      </c>
      <c r="F574" s="65" t="str">
        <f ca="1">IF(ISBLANK(A574)," ",INDIRECT(ADDRESS(1,5+MOD(ROW()-2,COUNTA('Form Responses 1'!$1:$1)-4),,TRUE,"Form Responses 1")))</f>
        <v>Lantai 09 [ &amp; Timur]</v>
      </c>
      <c r="G574" s="65" t="str">
        <f ca="1">IF(ISBLANK(A574)," ",INDIRECT(ADDRESS(MATCH(A574,'Form Responses 1'!A:A,0),5+MOD(ROW()-2,COUNTA('Form Responses 1'!$1:$1)-4),,TRUE,"Form Responses 1")))</f>
        <v>BAIK</v>
      </c>
      <c r="H574" s="83" t="str">
        <f ca="1" t="shared" si="1"/>
        <v>Lantai 09</v>
      </c>
      <c r="I574" s="83" t="str">
        <f ca="1" t="shared" si="531"/>
        <v> &amp; Timur</v>
      </c>
      <c r="J574" s="83" t="str">
        <f ca="1" t="shared" si="2"/>
        <v>CLEANING SERVICE</v>
      </c>
      <c r="K574" s="83">
        <f ca="1" t="array" ref="K574">IFERROR(INDEX(MASTER!B:B,MATCH(G574,MASTER!A:A,0))/100," ")</f>
        <v>0.95</v>
      </c>
      <c r="L574" s="65">
        <f ca="1" t="shared" si="3"/>
        <v>16</v>
      </c>
      <c r="M574" s="65" t="str">
        <f ca="1" t="shared" si="4"/>
        <v>2023 - WEEK 16</v>
      </c>
      <c r="N574" s="65" t="str">
        <f ca="1" t="shared" si="5"/>
        <v>2023 - MONTH 04</v>
      </c>
      <c r="O574" s="83">
        <f ca="1" t="shared" ref="O574:P574" si="591">IFERROR(AVERAGEIF(M:M,M574,$K:$K)," ")</f>
        <v>0.950225225225222</v>
      </c>
      <c r="P574" s="83">
        <f ca="1" t="shared" si="591"/>
        <v>0.950150150150152</v>
      </c>
      <c r="Q574" s="65" t="str">
        <f ca="1">IF(ISBLANK(A574)," ",IF(O574&gt;MASTER!$B$3/100,"SB",IF(O574&gt;MASTER!$B$4/100,"B",IF(O574&gt;MASTER!$B$5/100,"C","K"))))</f>
        <v>SB</v>
      </c>
      <c r="R574" s="65" t="str">
        <f ca="1">IF(ISBLANK(B574)," ",IF(P574&gt;MASTER!$B$3/100,"SB",IF(P574&gt;MASTER!$B$4/100,"B",IF(P574&gt;MASTER!$B$5/100,"C","K"))))</f>
        <v>SB</v>
      </c>
    </row>
    <row r="575" customHeight="1" spans="1:18">
      <c r="A575" s="80">
        <f ca="1">INDIRECT(ADDRESS(2+QUOTIENT(ROW()-2,COUNTA('Form Responses 1'!$1:$1)-4),1,,TRUE,"Form Responses 1"))</f>
        <v>45033.7481278009</v>
      </c>
      <c r="B575" s="65" t="str">
        <f ca="1">INDIRECT(ADDRESS(2+QUOTIENT(ROW()-2,COUNTA('Form Responses 1'!$1:$1)-4),2,,TRUE,"Form Responses 1"))</f>
        <v>bobdaulay@gmail.comb</v>
      </c>
      <c r="C575" s="65" t="str">
        <f ca="1">INDIRECT(ADDRESS(2+QUOTIENT(ROW()-2,COUNTA('Form Responses 1'!$1:$1)-4),3,,TRUE,"Form Responses 1"))</f>
        <v>Bobby Wijaya Daulay </v>
      </c>
      <c r="D575" s="81">
        <f ca="1">INDIRECT(ADDRESS(2+QUOTIENT(ROW()-2,COUNTA('Form Responses 1'!$1:$1)-4),4,,TRUE,"Form Responses 1"))</f>
        <v>45033</v>
      </c>
      <c r="E575" s="82">
        <f ca="1" t="shared" si="0"/>
        <v>1</v>
      </c>
      <c r="F575" s="65" t="str">
        <f ca="1">IF(ISBLANK(A575)," ",INDIRECT(ADDRESS(1,5+MOD(ROW()-2,COUNTA('Form Responses 1'!$1:$1)-4),,TRUE,"Form Responses 1")))</f>
        <v>Lantai 09 [Mushola]</v>
      </c>
      <c r="G575" s="65" t="str">
        <f ca="1">IF(ISBLANK(A575)," ",INDIRECT(ADDRESS(MATCH(A575,'Form Responses 1'!A:A,0),5+MOD(ROW()-2,COUNTA('Form Responses 1'!$1:$1)-4),,TRUE,"Form Responses 1")))</f>
        <v>BAIK</v>
      </c>
      <c r="H575" s="83" t="str">
        <f ca="1" t="shared" si="1"/>
        <v>Lantai 09</v>
      </c>
      <c r="I575" s="83" t="str">
        <f ca="1" t="shared" si="531"/>
        <v>Mushola</v>
      </c>
      <c r="J575" s="83" t="str">
        <f ca="1" t="shared" si="2"/>
        <v>CLEANING SERVICE</v>
      </c>
      <c r="K575" s="83">
        <f ca="1" t="array" ref="K575">IFERROR(INDEX(MASTER!B:B,MATCH(G575,MASTER!A:A,0))/100," ")</f>
        <v>0.95</v>
      </c>
      <c r="L575" s="65">
        <f ca="1" t="shared" si="3"/>
        <v>16</v>
      </c>
      <c r="M575" s="65" t="str">
        <f ca="1" t="shared" si="4"/>
        <v>2023 - WEEK 16</v>
      </c>
      <c r="N575" s="65" t="str">
        <f ca="1" t="shared" si="5"/>
        <v>2023 - MONTH 04</v>
      </c>
      <c r="O575" s="83">
        <f ca="1" t="shared" ref="O575:P575" si="592">IFERROR(AVERAGEIF(M:M,M575,$K:$K)," ")</f>
        <v>0.950225225225222</v>
      </c>
      <c r="P575" s="83">
        <f ca="1" t="shared" si="592"/>
        <v>0.950150150150152</v>
      </c>
      <c r="Q575" s="65" t="str">
        <f ca="1">IF(ISBLANK(A575)," ",IF(O575&gt;MASTER!$B$3/100,"SB",IF(O575&gt;MASTER!$B$4/100,"B",IF(O575&gt;MASTER!$B$5/100,"C","K"))))</f>
        <v>SB</v>
      </c>
      <c r="R575" s="65" t="str">
        <f ca="1">IF(ISBLANK(B575)," ",IF(P575&gt;MASTER!$B$3/100,"SB",IF(P575&gt;MASTER!$B$4/100,"B",IF(P575&gt;MASTER!$B$5/100,"C","K"))))</f>
        <v>SB</v>
      </c>
    </row>
    <row r="576" customHeight="1" spans="1:18">
      <c r="A576" s="80">
        <f ca="1">INDIRECT(ADDRESS(2+QUOTIENT(ROW()-2,COUNTA('Form Responses 1'!$1:$1)-4),1,,TRUE,"Form Responses 1"))</f>
        <v>45033.7481278009</v>
      </c>
      <c r="B576" s="65" t="str">
        <f ca="1">INDIRECT(ADDRESS(2+QUOTIENT(ROW()-2,COUNTA('Form Responses 1'!$1:$1)-4),2,,TRUE,"Form Responses 1"))</f>
        <v>bobdaulay@gmail.comb</v>
      </c>
      <c r="C576" s="65" t="str">
        <f ca="1">INDIRECT(ADDRESS(2+QUOTIENT(ROW()-2,COUNTA('Form Responses 1'!$1:$1)-4),3,,TRUE,"Form Responses 1"))</f>
        <v>Bobby Wijaya Daulay </v>
      </c>
      <c r="D576" s="81">
        <f ca="1">INDIRECT(ADDRESS(2+QUOTIENT(ROW()-2,COUNTA('Form Responses 1'!$1:$1)-4),4,,TRUE,"Form Responses 1"))</f>
        <v>45033</v>
      </c>
      <c r="E576" s="82">
        <f ca="1" t="shared" si="0"/>
        <v>1</v>
      </c>
      <c r="F576" s="65" t="str">
        <f ca="1">IF(ISBLANK(A576)," ",INDIRECT(ADDRESS(1,5+MOD(ROW()-2,COUNTA('Form Responses 1'!$1:$1)-4),,TRUE,"Form Responses 1")))</f>
        <v>Lantai 09 [Pantry]</v>
      </c>
      <c r="G576" s="65" t="str">
        <f ca="1">IF(ISBLANK(A576)," ",INDIRECT(ADDRESS(MATCH(A576,'Form Responses 1'!A:A,0),5+MOD(ROW()-2,COUNTA('Form Responses 1'!$1:$1)-4),,TRUE,"Form Responses 1")))</f>
        <v>BAIK</v>
      </c>
      <c r="H576" s="83" t="str">
        <f ca="1" t="shared" si="1"/>
        <v>Lantai 09</v>
      </c>
      <c r="I576" s="83" t="str">
        <f ca="1" t="shared" si="531"/>
        <v>Pantry</v>
      </c>
      <c r="J576" s="83" t="str">
        <f ca="1" t="shared" si="2"/>
        <v>CLEANING SERVICE</v>
      </c>
      <c r="K576" s="83">
        <f ca="1" t="array" ref="K576">IFERROR(INDEX(MASTER!B:B,MATCH(G576,MASTER!A:A,0))/100," ")</f>
        <v>0.95</v>
      </c>
      <c r="L576" s="65">
        <f ca="1" t="shared" si="3"/>
        <v>16</v>
      </c>
      <c r="M576" s="65" t="str">
        <f ca="1" t="shared" si="4"/>
        <v>2023 - WEEK 16</v>
      </c>
      <c r="N576" s="65" t="str">
        <f ca="1" t="shared" si="5"/>
        <v>2023 - MONTH 04</v>
      </c>
      <c r="O576" s="83">
        <f ca="1" t="shared" ref="O576:P576" si="593">IFERROR(AVERAGEIF(M:M,M576,$K:$K)," ")</f>
        <v>0.950225225225222</v>
      </c>
      <c r="P576" s="83">
        <f ca="1" t="shared" si="593"/>
        <v>0.950150150150152</v>
      </c>
      <c r="Q576" s="65" t="str">
        <f ca="1">IF(ISBLANK(A576)," ",IF(O576&gt;MASTER!$B$3/100,"SB",IF(O576&gt;MASTER!$B$4/100,"B",IF(O576&gt;MASTER!$B$5/100,"C","K"))))</f>
        <v>SB</v>
      </c>
      <c r="R576" s="65" t="str">
        <f ca="1">IF(ISBLANK(B576)," ",IF(P576&gt;MASTER!$B$3/100,"SB",IF(P576&gt;MASTER!$B$4/100,"B",IF(P576&gt;MASTER!$B$5/100,"C","K"))))</f>
        <v>SB</v>
      </c>
    </row>
    <row r="577" customHeight="1" spans="1:18">
      <c r="A577" s="80">
        <f ca="1">INDIRECT(ADDRESS(2+QUOTIENT(ROW()-2,COUNTA('Form Responses 1'!$1:$1)-4),1,,TRUE,"Form Responses 1"))</f>
        <v>45033.7481278009</v>
      </c>
      <c r="B577" s="65" t="str">
        <f ca="1">INDIRECT(ADDRESS(2+QUOTIENT(ROW()-2,COUNTA('Form Responses 1'!$1:$1)-4),2,,TRUE,"Form Responses 1"))</f>
        <v>bobdaulay@gmail.comb</v>
      </c>
      <c r="C577" s="65" t="str">
        <f ca="1">INDIRECT(ADDRESS(2+QUOTIENT(ROW()-2,COUNTA('Form Responses 1'!$1:$1)-4),3,,TRUE,"Form Responses 1"))</f>
        <v>Bobby Wijaya Daulay </v>
      </c>
      <c r="D577" s="81">
        <f ca="1">INDIRECT(ADDRESS(2+QUOTIENT(ROW()-2,COUNTA('Form Responses 1'!$1:$1)-4),4,,TRUE,"Form Responses 1"))</f>
        <v>45033</v>
      </c>
      <c r="E577" s="82">
        <f ca="1" t="shared" si="0"/>
        <v>1</v>
      </c>
      <c r="F577" s="65" t="str">
        <f ca="1">IF(ISBLANK(A577)," ",INDIRECT(ADDRESS(1,5+MOD(ROW()-2,COUNTA('Form Responses 1'!$1:$1)-4),,TRUE,"Form Responses 1")))</f>
        <v>Lantai 09 [Ruang Rapat 1-2-3]</v>
      </c>
      <c r="G577" s="65" t="str">
        <f ca="1">IF(ISBLANK(A577)," ",INDIRECT(ADDRESS(MATCH(A577,'Form Responses 1'!A:A,0),5+MOD(ROW()-2,COUNTA('Form Responses 1'!$1:$1)-4),,TRUE,"Form Responses 1")))</f>
        <v>BAIK</v>
      </c>
      <c r="H577" s="83" t="str">
        <f ca="1" t="shared" si="1"/>
        <v>Lantai 09</v>
      </c>
      <c r="I577" s="83" t="str">
        <f ca="1" t="shared" si="531"/>
        <v>Ruang Rapat 1-2-3</v>
      </c>
      <c r="J577" s="83" t="str">
        <f ca="1" t="shared" si="2"/>
        <v>CLEANING SERVICE</v>
      </c>
      <c r="K577" s="83">
        <f ca="1" t="array" ref="K577">IFERROR(INDEX(MASTER!B:B,MATCH(G577,MASTER!A:A,0))/100," ")</f>
        <v>0.95</v>
      </c>
      <c r="L577" s="65">
        <f ca="1" t="shared" si="3"/>
        <v>16</v>
      </c>
      <c r="M577" s="65" t="str">
        <f ca="1" t="shared" si="4"/>
        <v>2023 - WEEK 16</v>
      </c>
      <c r="N577" s="65" t="str">
        <f ca="1" t="shared" si="5"/>
        <v>2023 - MONTH 04</v>
      </c>
      <c r="O577" s="83">
        <f ca="1" t="shared" ref="O577:P577" si="594">IFERROR(AVERAGEIF(M:M,M577,$K:$K)," ")</f>
        <v>0.950225225225222</v>
      </c>
      <c r="P577" s="83">
        <f ca="1" t="shared" si="594"/>
        <v>0.950150150150152</v>
      </c>
      <c r="Q577" s="65" t="str">
        <f ca="1">IF(ISBLANK(A577)," ",IF(O577&gt;MASTER!$B$3/100,"SB",IF(O577&gt;MASTER!$B$4/100,"B",IF(O577&gt;MASTER!$B$5/100,"C","K"))))</f>
        <v>SB</v>
      </c>
      <c r="R577" s="65" t="str">
        <f ca="1">IF(ISBLANK(B577)," ",IF(P577&gt;MASTER!$B$3/100,"SB",IF(P577&gt;MASTER!$B$4/100,"B",IF(P577&gt;MASTER!$B$5/100,"C","K"))))</f>
        <v>SB</v>
      </c>
    </row>
    <row r="578" customHeight="1" spans="1:18">
      <c r="A578" s="80">
        <f ca="1">INDIRECT(ADDRESS(2+QUOTIENT(ROW()-2,COUNTA('Form Responses 1'!$1:$1)-4),1,,TRUE,"Form Responses 1"))</f>
        <v>45033.7481278009</v>
      </c>
      <c r="B578" s="65" t="str">
        <f ca="1">INDIRECT(ADDRESS(2+QUOTIENT(ROW()-2,COUNTA('Form Responses 1'!$1:$1)-4),2,,TRUE,"Form Responses 1"))</f>
        <v>bobdaulay@gmail.comb</v>
      </c>
      <c r="C578" s="65" t="str">
        <f ca="1">INDIRECT(ADDRESS(2+QUOTIENT(ROW()-2,COUNTA('Form Responses 1'!$1:$1)-4),3,,TRUE,"Form Responses 1"))</f>
        <v>Bobby Wijaya Daulay </v>
      </c>
      <c r="D578" s="81">
        <f ca="1">INDIRECT(ADDRESS(2+QUOTIENT(ROW()-2,COUNTA('Form Responses 1'!$1:$1)-4),4,,TRUE,"Form Responses 1"))</f>
        <v>45033</v>
      </c>
      <c r="E578" s="82">
        <f ca="1" t="shared" si="0"/>
        <v>1</v>
      </c>
      <c r="F578" s="65" t="str">
        <f ca="1">IF(ISBLANK(A578)," ",INDIRECT(ADDRESS(1,5+MOD(ROW()-2,COUNTA('Form Responses 1'!$1:$1)-4),,TRUE,"Form Responses 1")))</f>
        <v>Lantai 09 [Ruang Kerja]</v>
      </c>
      <c r="G578" s="65" t="str">
        <f ca="1">IF(ISBLANK(A578)," ",INDIRECT(ADDRESS(MATCH(A578,'Form Responses 1'!A:A,0),5+MOD(ROW()-2,COUNTA('Form Responses 1'!$1:$1)-4),,TRUE,"Form Responses 1")))</f>
        <v>BAIK</v>
      </c>
      <c r="H578" s="83" t="str">
        <f ca="1" t="shared" si="1"/>
        <v>Lantai 09</v>
      </c>
      <c r="I578" s="83" t="str">
        <f ca="1" t="shared" si="531"/>
        <v>Ruang Kerja</v>
      </c>
      <c r="J578" s="83" t="str">
        <f ca="1" t="shared" si="2"/>
        <v>CLEANING SERVICE</v>
      </c>
      <c r="K578" s="83">
        <f ca="1" t="array" ref="K578">IFERROR(INDEX(MASTER!B:B,MATCH(G578,MASTER!A:A,0))/100," ")</f>
        <v>0.95</v>
      </c>
      <c r="L578" s="65">
        <f ca="1" t="shared" si="3"/>
        <v>16</v>
      </c>
      <c r="M578" s="65" t="str">
        <f ca="1" t="shared" si="4"/>
        <v>2023 - WEEK 16</v>
      </c>
      <c r="N578" s="65" t="str">
        <f ca="1" t="shared" si="5"/>
        <v>2023 - MONTH 04</v>
      </c>
      <c r="O578" s="83">
        <f ca="1" t="shared" ref="O578:P578" si="595">IFERROR(AVERAGEIF(M:M,M578,$K:$K)," ")</f>
        <v>0.950225225225222</v>
      </c>
      <c r="P578" s="83">
        <f ca="1" t="shared" si="595"/>
        <v>0.950150150150152</v>
      </c>
      <c r="Q578" s="65" t="str">
        <f ca="1">IF(ISBLANK(A578)," ",IF(O578&gt;MASTER!$B$3/100,"SB",IF(O578&gt;MASTER!$B$4/100,"B",IF(O578&gt;MASTER!$B$5/100,"C","K"))))</f>
        <v>SB</v>
      </c>
      <c r="R578" s="65" t="str">
        <f ca="1">IF(ISBLANK(B578)," ",IF(P578&gt;MASTER!$B$3/100,"SB",IF(P578&gt;MASTER!$B$4/100,"B",IF(P578&gt;MASTER!$B$5/100,"C","K"))))</f>
        <v>SB</v>
      </c>
    </row>
    <row r="579" customHeight="1" spans="1:18">
      <c r="A579" s="80">
        <f ca="1">INDIRECT(ADDRESS(2+QUOTIENT(ROW()-2,COUNTA('Form Responses 1'!$1:$1)-4),1,,TRUE,"Form Responses 1"))</f>
        <v>45033.7481278009</v>
      </c>
      <c r="B579" s="65" t="str">
        <f ca="1">INDIRECT(ADDRESS(2+QUOTIENT(ROW()-2,COUNTA('Form Responses 1'!$1:$1)-4),2,,TRUE,"Form Responses 1"))</f>
        <v>bobdaulay@gmail.comb</v>
      </c>
      <c r="C579" s="65" t="str">
        <f ca="1">INDIRECT(ADDRESS(2+QUOTIENT(ROW()-2,COUNTA('Form Responses 1'!$1:$1)-4),3,,TRUE,"Form Responses 1"))</f>
        <v>Bobby Wijaya Daulay </v>
      </c>
      <c r="D579" s="81">
        <f ca="1">INDIRECT(ADDRESS(2+QUOTIENT(ROW()-2,COUNTA('Form Responses 1'!$1:$1)-4),4,,TRUE,"Form Responses 1"))</f>
        <v>45033</v>
      </c>
      <c r="E579" s="82">
        <f ca="1" t="shared" si="0"/>
        <v>1</v>
      </c>
      <c r="F579" s="65" t="str">
        <f ca="1">IF(ISBLANK(A579)," ",INDIRECT(ADDRESS(1,5+MOD(ROW()-2,COUNTA('Form Responses 1'!$1:$1)-4),,TRUE,"Form Responses 1")))</f>
        <v>Lantai 09 [Koridor]</v>
      </c>
      <c r="G579" s="65" t="str">
        <f ca="1">IF(ISBLANK(A579)," ",INDIRECT(ADDRESS(MATCH(A579,'Form Responses 1'!A:A,0),5+MOD(ROW()-2,COUNTA('Form Responses 1'!$1:$1)-4),,TRUE,"Form Responses 1")))</f>
        <v>BAIK</v>
      </c>
      <c r="H579" s="83" t="str">
        <f ca="1" t="shared" si="1"/>
        <v>Lantai 09</v>
      </c>
      <c r="I579" s="83" t="str">
        <f ca="1" t="shared" ref="I579:I642" si="596">MID(F579,FIND("[",F579)+1,LEN(F579)-FIND("[",F579)-1)</f>
        <v>Koridor</v>
      </c>
      <c r="J579" s="83" t="str">
        <f ca="1" t="shared" si="2"/>
        <v>CLEANING SERVICE</v>
      </c>
      <c r="K579" s="83">
        <f ca="1" t="array" ref="K579">IFERROR(INDEX(MASTER!B:B,MATCH(G579,MASTER!A:A,0))/100," ")</f>
        <v>0.95</v>
      </c>
      <c r="L579" s="65">
        <f ca="1" t="shared" si="3"/>
        <v>16</v>
      </c>
      <c r="M579" s="65" t="str">
        <f ca="1" t="shared" si="4"/>
        <v>2023 - WEEK 16</v>
      </c>
      <c r="N579" s="65" t="str">
        <f ca="1" t="shared" si="5"/>
        <v>2023 - MONTH 04</v>
      </c>
      <c r="O579" s="83">
        <f ca="1" t="shared" ref="O579:P579" si="597">IFERROR(AVERAGEIF(M:M,M579,$K:$K)," ")</f>
        <v>0.950225225225222</v>
      </c>
      <c r="P579" s="83">
        <f ca="1" t="shared" si="597"/>
        <v>0.950150150150152</v>
      </c>
      <c r="Q579" s="65" t="str">
        <f ca="1">IF(ISBLANK(A579)," ",IF(O579&gt;MASTER!$B$3/100,"SB",IF(O579&gt;MASTER!$B$4/100,"B",IF(O579&gt;MASTER!$B$5/100,"C","K"))))</f>
        <v>SB</v>
      </c>
      <c r="R579" s="65" t="str">
        <f ca="1">IF(ISBLANK(B579)," ",IF(P579&gt;MASTER!$B$3/100,"SB",IF(P579&gt;MASTER!$B$4/100,"B",IF(P579&gt;MASTER!$B$5/100,"C","K"))))</f>
        <v>SB</v>
      </c>
    </row>
    <row r="580" customHeight="1" spans="1:18">
      <c r="A580" s="80">
        <f ca="1">INDIRECT(ADDRESS(2+QUOTIENT(ROW()-2,COUNTA('Form Responses 1'!$1:$1)-4),1,,TRUE,"Form Responses 1"))</f>
        <v>45033.7481278009</v>
      </c>
      <c r="B580" s="65" t="str">
        <f ca="1">INDIRECT(ADDRESS(2+QUOTIENT(ROW()-2,COUNTA('Form Responses 1'!$1:$1)-4),2,,TRUE,"Form Responses 1"))</f>
        <v>bobdaulay@gmail.comb</v>
      </c>
      <c r="C580" s="65" t="str">
        <f ca="1">INDIRECT(ADDRESS(2+QUOTIENT(ROW()-2,COUNTA('Form Responses 1'!$1:$1)-4),3,,TRUE,"Form Responses 1"))</f>
        <v>Bobby Wijaya Daulay </v>
      </c>
      <c r="D580" s="81">
        <f ca="1">INDIRECT(ADDRESS(2+QUOTIENT(ROW()-2,COUNTA('Form Responses 1'!$1:$1)-4),4,,TRUE,"Form Responses 1"))</f>
        <v>45033</v>
      </c>
      <c r="E580" s="82">
        <f ca="1" t="shared" si="0"/>
        <v>1</v>
      </c>
      <c r="F580" s="65" t="str">
        <f ca="1">IF(ISBLANK(A580)," ",INDIRECT(ADDRESS(1,5+MOD(ROW()-2,COUNTA('Form Responses 1'!$1:$1)-4),,TRUE,"Form Responses 1")))</f>
        <v>Lantai 09 [Toilet Pria / Wanita]</v>
      </c>
      <c r="G580" s="65" t="str">
        <f ca="1">IF(ISBLANK(A580)," ",INDIRECT(ADDRESS(MATCH(A580,'Form Responses 1'!A:A,0),5+MOD(ROW()-2,COUNTA('Form Responses 1'!$1:$1)-4),,TRUE,"Form Responses 1")))</f>
        <v>BAIK</v>
      </c>
      <c r="H580" s="83" t="str">
        <f ca="1" t="shared" si="1"/>
        <v>Lantai 09</v>
      </c>
      <c r="I580" s="83" t="str">
        <f ca="1" t="shared" si="596"/>
        <v>Toilet Pria / Wanita</v>
      </c>
      <c r="J580" s="83" t="str">
        <f ca="1" t="shared" si="2"/>
        <v>CLEANING SERVICE</v>
      </c>
      <c r="K580" s="83">
        <f ca="1" t="array" ref="K580">IFERROR(INDEX(MASTER!B:B,MATCH(G580,MASTER!A:A,0))/100," ")</f>
        <v>0.95</v>
      </c>
      <c r="L580" s="65">
        <f ca="1" t="shared" si="3"/>
        <v>16</v>
      </c>
      <c r="M580" s="65" t="str">
        <f ca="1" t="shared" si="4"/>
        <v>2023 - WEEK 16</v>
      </c>
      <c r="N580" s="65" t="str">
        <f ca="1" t="shared" si="5"/>
        <v>2023 - MONTH 04</v>
      </c>
      <c r="O580" s="83">
        <f ca="1" t="shared" ref="O580:P580" si="598">IFERROR(AVERAGEIF(M:M,M580,$K:$K)," ")</f>
        <v>0.950225225225222</v>
      </c>
      <c r="P580" s="83">
        <f ca="1" t="shared" si="598"/>
        <v>0.950150150150152</v>
      </c>
      <c r="Q580" s="65" t="str">
        <f ca="1">IF(ISBLANK(A580)," ",IF(O580&gt;MASTER!$B$3/100,"SB",IF(O580&gt;MASTER!$B$4/100,"B",IF(O580&gt;MASTER!$B$5/100,"C","K"))))</f>
        <v>SB</v>
      </c>
      <c r="R580" s="65" t="str">
        <f ca="1">IF(ISBLANK(B580)," ",IF(P580&gt;MASTER!$B$3/100,"SB",IF(P580&gt;MASTER!$B$4/100,"B",IF(P580&gt;MASTER!$B$5/100,"C","K"))))</f>
        <v>SB</v>
      </c>
    </row>
    <row r="581" customHeight="1" spans="1:18">
      <c r="A581" s="80">
        <f ca="1">INDIRECT(ADDRESS(2+QUOTIENT(ROW()-2,COUNTA('Form Responses 1'!$1:$1)-4),1,,TRUE,"Form Responses 1"))</f>
        <v>45033.7481278009</v>
      </c>
      <c r="B581" s="65" t="str">
        <f ca="1">INDIRECT(ADDRESS(2+QUOTIENT(ROW()-2,COUNTA('Form Responses 1'!$1:$1)-4),2,,TRUE,"Form Responses 1"))</f>
        <v>bobdaulay@gmail.comb</v>
      </c>
      <c r="C581" s="65" t="str">
        <f ca="1">INDIRECT(ADDRESS(2+QUOTIENT(ROW()-2,COUNTA('Form Responses 1'!$1:$1)-4),3,,TRUE,"Form Responses 1"))</f>
        <v>Bobby Wijaya Daulay </v>
      </c>
      <c r="D581" s="81">
        <f ca="1">INDIRECT(ADDRESS(2+QUOTIENT(ROW()-2,COUNTA('Form Responses 1'!$1:$1)-4),4,,TRUE,"Form Responses 1"))</f>
        <v>45033</v>
      </c>
      <c r="E581" s="82">
        <f ca="1" t="shared" si="0"/>
        <v>1</v>
      </c>
      <c r="F581" s="65" t="str">
        <f ca="1">IF(ISBLANK(A581)," ",INDIRECT(ADDRESS(1,5+MOD(ROW()-2,COUNTA('Form Responses 1'!$1:$1)-4),,TRUE,"Form Responses 1")))</f>
        <v>Lantai 08 [Tangga Exit Barat]</v>
      </c>
      <c r="G581" s="65" t="str">
        <f ca="1">IF(ISBLANK(A581)," ",INDIRECT(ADDRESS(MATCH(A581,'Form Responses 1'!A:A,0),5+MOD(ROW()-2,COUNTA('Form Responses 1'!$1:$1)-4),,TRUE,"Form Responses 1")))</f>
        <v>BAIK</v>
      </c>
      <c r="H581" s="83" t="str">
        <f ca="1" t="shared" si="1"/>
        <v>Lantai 08</v>
      </c>
      <c r="I581" s="83" t="str">
        <f ca="1" t="shared" si="596"/>
        <v>Tangga Exit Barat</v>
      </c>
      <c r="J581" s="83" t="str">
        <f ca="1" t="shared" si="2"/>
        <v>CLEANING SERVICE</v>
      </c>
      <c r="K581" s="83">
        <f ca="1" t="array" ref="K581">IFERROR(INDEX(MASTER!B:B,MATCH(G581,MASTER!A:A,0))/100," ")</f>
        <v>0.95</v>
      </c>
      <c r="L581" s="65">
        <f ca="1" t="shared" si="3"/>
        <v>16</v>
      </c>
      <c r="M581" s="65" t="str">
        <f ca="1" t="shared" si="4"/>
        <v>2023 - WEEK 16</v>
      </c>
      <c r="N581" s="65" t="str">
        <f ca="1" t="shared" si="5"/>
        <v>2023 - MONTH 04</v>
      </c>
      <c r="O581" s="83">
        <f ca="1" t="shared" ref="O581:P581" si="599">IFERROR(AVERAGEIF(M:M,M581,$K:$K)," ")</f>
        <v>0.950225225225222</v>
      </c>
      <c r="P581" s="83">
        <f ca="1" t="shared" si="599"/>
        <v>0.950150150150152</v>
      </c>
      <c r="Q581" s="65" t="str">
        <f ca="1">IF(ISBLANK(A581)," ",IF(O581&gt;MASTER!$B$3/100,"SB",IF(O581&gt;MASTER!$B$4/100,"B",IF(O581&gt;MASTER!$B$5/100,"C","K"))))</f>
        <v>SB</v>
      </c>
      <c r="R581" s="65" t="str">
        <f ca="1">IF(ISBLANK(B581)," ",IF(P581&gt;MASTER!$B$3/100,"SB",IF(P581&gt;MASTER!$B$4/100,"B",IF(P581&gt;MASTER!$B$5/100,"C","K"))))</f>
        <v>SB</v>
      </c>
    </row>
    <row r="582" customHeight="1" spans="1:18">
      <c r="A582" s="80">
        <f ca="1">INDIRECT(ADDRESS(2+QUOTIENT(ROW()-2,COUNTA('Form Responses 1'!$1:$1)-4),1,,TRUE,"Form Responses 1"))</f>
        <v>45033.7481278009</v>
      </c>
      <c r="B582" s="65" t="str">
        <f ca="1">INDIRECT(ADDRESS(2+QUOTIENT(ROW()-2,COUNTA('Form Responses 1'!$1:$1)-4),2,,TRUE,"Form Responses 1"))</f>
        <v>bobdaulay@gmail.comb</v>
      </c>
      <c r="C582" s="65" t="str">
        <f ca="1">INDIRECT(ADDRESS(2+QUOTIENT(ROW()-2,COUNTA('Form Responses 1'!$1:$1)-4),3,,TRUE,"Form Responses 1"))</f>
        <v>Bobby Wijaya Daulay </v>
      </c>
      <c r="D582" s="81">
        <f ca="1">INDIRECT(ADDRESS(2+QUOTIENT(ROW()-2,COUNTA('Form Responses 1'!$1:$1)-4),4,,TRUE,"Form Responses 1"))</f>
        <v>45033</v>
      </c>
      <c r="E582" s="82">
        <f ca="1" t="shared" si="0"/>
        <v>1</v>
      </c>
      <c r="F582" s="65" t="str">
        <f ca="1">IF(ISBLANK(A582)," ",INDIRECT(ADDRESS(1,5+MOD(ROW()-2,COUNTA('Form Responses 1'!$1:$1)-4),,TRUE,"Form Responses 1")))</f>
        <v>Lantai 08 [ &amp; Timur]</v>
      </c>
      <c r="G582" s="65" t="str">
        <f ca="1">IF(ISBLANK(A582)," ",INDIRECT(ADDRESS(MATCH(A582,'Form Responses 1'!A:A,0),5+MOD(ROW()-2,COUNTA('Form Responses 1'!$1:$1)-4),,TRUE,"Form Responses 1")))</f>
        <v>BAIK</v>
      </c>
      <c r="H582" s="83" t="str">
        <f ca="1" t="shared" si="1"/>
        <v>Lantai 08</v>
      </c>
      <c r="I582" s="83" t="str">
        <f ca="1" t="shared" si="596"/>
        <v> &amp; Timur</v>
      </c>
      <c r="J582" s="83" t="str">
        <f ca="1" t="shared" si="2"/>
        <v>CLEANING SERVICE</v>
      </c>
      <c r="K582" s="83">
        <f ca="1" t="array" ref="K582">IFERROR(INDEX(MASTER!B:B,MATCH(G582,MASTER!A:A,0))/100," ")</f>
        <v>0.95</v>
      </c>
      <c r="L582" s="65">
        <f ca="1" t="shared" si="3"/>
        <v>16</v>
      </c>
      <c r="M582" s="65" t="str">
        <f ca="1" t="shared" si="4"/>
        <v>2023 - WEEK 16</v>
      </c>
      <c r="N582" s="65" t="str">
        <f ca="1" t="shared" si="5"/>
        <v>2023 - MONTH 04</v>
      </c>
      <c r="O582" s="83">
        <f ca="1" t="shared" ref="O582:P582" si="600">IFERROR(AVERAGEIF(M:M,M582,$K:$K)," ")</f>
        <v>0.950225225225222</v>
      </c>
      <c r="P582" s="83">
        <f ca="1" t="shared" si="600"/>
        <v>0.950150150150152</v>
      </c>
      <c r="Q582" s="65" t="str">
        <f ca="1">IF(ISBLANK(A582)," ",IF(O582&gt;MASTER!$B$3/100,"SB",IF(O582&gt;MASTER!$B$4/100,"B",IF(O582&gt;MASTER!$B$5/100,"C","K"))))</f>
        <v>SB</v>
      </c>
      <c r="R582" s="65" t="str">
        <f ca="1">IF(ISBLANK(B582)," ",IF(P582&gt;MASTER!$B$3/100,"SB",IF(P582&gt;MASTER!$B$4/100,"B",IF(P582&gt;MASTER!$B$5/100,"C","K"))))</f>
        <v>SB</v>
      </c>
    </row>
    <row r="583" customHeight="1" spans="1:18">
      <c r="A583" s="80">
        <f ca="1">INDIRECT(ADDRESS(2+QUOTIENT(ROW()-2,COUNTA('Form Responses 1'!$1:$1)-4),1,,TRUE,"Form Responses 1"))</f>
        <v>45033.7481278009</v>
      </c>
      <c r="B583" s="65" t="str">
        <f ca="1">INDIRECT(ADDRESS(2+QUOTIENT(ROW()-2,COUNTA('Form Responses 1'!$1:$1)-4),2,,TRUE,"Form Responses 1"))</f>
        <v>bobdaulay@gmail.comb</v>
      </c>
      <c r="C583" s="65" t="str">
        <f ca="1">INDIRECT(ADDRESS(2+QUOTIENT(ROW()-2,COUNTA('Form Responses 1'!$1:$1)-4),3,,TRUE,"Form Responses 1"))</f>
        <v>Bobby Wijaya Daulay </v>
      </c>
      <c r="D583" s="81">
        <f ca="1">INDIRECT(ADDRESS(2+QUOTIENT(ROW()-2,COUNTA('Form Responses 1'!$1:$1)-4),4,,TRUE,"Form Responses 1"))</f>
        <v>45033</v>
      </c>
      <c r="E583" s="82">
        <f ca="1" t="shared" si="0"/>
        <v>1</v>
      </c>
      <c r="F583" s="65" t="str">
        <f ca="1">IF(ISBLANK(A583)," ",INDIRECT(ADDRESS(1,5+MOD(ROW()-2,COUNTA('Form Responses 1'!$1:$1)-4),,TRUE,"Form Responses 1")))</f>
        <v>Lantai 08 [Mushola]</v>
      </c>
      <c r="G583" s="65" t="str">
        <f ca="1">IF(ISBLANK(A583)," ",INDIRECT(ADDRESS(MATCH(A583,'Form Responses 1'!A:A,0),5+MOD(ROW()-2,COUNTA('Form Responses 1'!$1:$1)-4),,TRUE,"Form Responses 1")))</f>
        <v>BAIK</v>
      </c>
      <c r="H583" s="83" t="str">
        <f ca="1" t="shared" si="1"/>
        <v>Lantai 08</v>
      </c>
      <c r="I583" s="83" t="str">
        <f ca="1" t="shared" si="596"/>
        <v>Mushola</v>
      </c>
      <c r="J583" s="83" t="str">
        <f ca="1" t="shared" si="2"/>
        <v>CLEANING SERVICE</v>
      </c>
      <c r="K583" s="83">
        <f ca="1" t="array" ref="K583">IFERROR(INDEX(MASTER!B:B,MATCH(G583,MASTER!A:A,0))/100," ")</f>
        <v>0.95</v>
      </c>
      <c r="L583" s="65">
        <f ca="1" t="shared" si="3"/>
        <v>16</v>
      </c>
      <c r="M583" s="65" t="str">
        <f ca="1" t="shared" si="4"/>
        <v>2023 - WEEK 16</v>
      </c>
      <c r="N583" s="65" t="str">
        <f ca="1" t="shared" si="5"/>
        <v>2023 - MONTH 04</v>
      </c>
      <c r="O583" s="83">
        <f ca="1" t="shared" ref="O583:P583" si="601">IFERROR(AVERAGEIF(M:M,M583,$K:$K)," ")</f>
        <v>0.950225225225222</v>
      </c>
      <c r="P583" s="83">
        <f ca="1" t="shared" si="601"/>
        <v>0.950150150150152</v>
      </c>
      <c r="Q583" s="65" t="str">
        <f ca="1">IF(ISBLANK(A583)," ",IF(O583&gt;MASTER!$B$3/100,"SB",IF(O583&gt;MASTER!$B$4/100,"B",IF(O583&gt;MASTER!$B$5/100,"C","K"))))</f>
        <v>SB</v>
      </c>
      <c r="R583" s="65" t="str">
        <f ca="1">IF(ISBLANK(B583)," ",IF(P583&gt;MASTER!$B$3/100,"SB",IF(P583&gt;MASTER!$B$4/100,"B",IF(P583&gt;MASTER!$B$5/100,"C","K"))))</f>
        <v>SB</v>
      </c>
    </row>
    <row r="584" customHeight="1" spans="1:18">
      <c r="A584" s="80">
        <f ca="1">INDIRECT(ADDRESS(2+QUOTIENT(ROW()-2,COUNTA('Form Responses 1'!$1:$1)-4),1,,TRUE,"Form Responses 1"))</f>
        <v>45033.7481278009</v>
      </c>
      <c r="B584" s="65" t="str">
        <f ca="1">INDIRECT(ADDRESS(2+QUOTIENT(ROW()-2,COUNTA('Form Responses 1'!$1:$1)-4),2,,TRUE,"Form Responses 1"))</f>
        <v>bobdaulay@gmail.comb</v>
      </c>
      <c r="C584" s="65" t="str">
        <f ca="1">INDIRECT(ADDRESS(2+QUOTIENT(ROW()-2,COUNTA('Form Responses 1'!$1:$1)-4),3,,TRUE,"Form Responses 1"))</f>
        <v>Bobby Wijaya Daulay </v>
      </c>
      <c r="D584" s="81">
        <f ca="1">INDIRECT(ADDRESS(2+QUOTIENT(ROW()-2,COUNTA('Form Responses 1'!$1:$1)-4),4,,TRUE,"Form Responses 1"))</f>
        <v>45033</v>
      </c>
      <c r="E584" s="82">
        <f ca="1" t="shared" si="0"/>
        <v>1</v>
      </c>
      <c r="F584" s="65" t="str">
        <f ca="1">IF(ISBLANK(A584)," ",INDIRECT(ADDRESS(1,5+MOD(ROW()-2,COUNTA('Form Responses 1'!$1:$1)-4),,TRUE,"Form Responses 1")))</f>
        <v>Lantai 08 [Pantry]</v>
      </c>
      <c r="G584" s="65" t="str">
        <f ca="1">IF(ISBLANK(A584)," ",INDIRECT(ADDRESS(MATCH(A584,'Form Responses 1'!A:A,0),5+MOD(ROW()-2,COUNTA('Form Responses 1'!$1:$1)-4),,TRUE,"Form Responses 1")))</f>
        <v>BAIK</v>
      </c>
      <c r="H584" s="83" t="str">
        <f ca="1" t="shared" si="1"/>
        <v>Lantai 08</v>
      </c>
      <c r="I584" s="83" t="str">
        <f ca="1" t="shared" si="596"/>
        <v>Pantry</v>
      </c>
      <c r="J584" s="83" t="str">
        <f ca="1" t="shared" si="2"/>
        <v>CLEANING SERVICE</v>
      </c>
      <c r="K584" s="83">
        <f ca="1" t="array" ref="K584">IFERROR(INDEX(MASTER!B:B,MATCH(G584,MASTER!A:A,0))/100," ")</f>
        <v>0.95</v>
      </c>
      <c r="L584" s="65">
        <f ca="1" t="shared" si="3"/>
        <v>16</v>
      </c>
      <c r="M584" s="65" t="str">
        <f ca="1" t="shared" si="4"/>
        <v>2023 - WEEK 16</v>
      </c>
      <c r="N584" s="65" t="str">
        <f ca="1" t="shared" si="5"/>
        <v>2023 - MONTH 04</v>
      </c>
      <c r="O584" s="83">
        <f ca="1" t="shared" ref="O584:P584" si="602">IFERROR(AVERAGEIF(M:M,M584,$K:$K)," ")</f>
        <v>0.950225225225222</v>
      </c>
      <c r="P584" s="83">
        <f ca="1" t="shared" si="602"/>
        <v>0.950150150150152</v>
      </c>
      <c r="Q584" s="65" t="str">
        <f ca="1">IF(ISBLANK(A584)," ",IF(O584&gt;MASTER!$B$3/100,"SB",IF(O584&gt;MASTER!$B$4/100,"B",IF(O584&gt;MASTER!$B$5/100,"C","K"))))</f>
        <v>SB</v>
      </c>
      <c r="R584" s="65" t="str">
        <f ca="1">IF(ISBLANK(B584)," ",IF(P584&gt;MASTER!$B$3/100,"SB",IF(P584&gt;MASTER!$B$4/100,"B",IF(P584&gt;MASTER!$B$5/100,"C","K"))))</f>
        <v>SB</v>
      </c>
    </row>
    <row r="585" customHeight="1" spans="1:18">
      <c r="A585" s="80">
        <f ca="1">INDIRECT(ADDRESS(2+QUOTIENT(ROW()-2,COUNTA('Form Responses 1'!$1:$1)-4),1,,TRUE,"Form Responses 1"))</f>
        <v>45033.7481278009</v>
      </c>
      <c r="B585" s="65" t="str">
        <f ca="1">INDIRECT(ADDRESS(2+QUOTIENT(ROW()-2,COUNTA('Form Responses 1'!$1:$1)-4),2,,TRUE,"Form Responses 1"))</f>
        <v>bobdaulay@gmail.comb</v>
      </c>
      <c r="C585" s="65" t="str">
        <f ca="1">INDIRECT(ADDRESS(2+QUOTIENT(ROW()-2,COUNTA('Form Responses 1'!$1:$1)-4),3,,TRUE,"Form Responses 1"))</f>
        <v>Bobby Wijaya Daulay </v>
      </c>
      <c r="D585" s="81">
        <f ca="1">INDIRECT(ADDRESS(2+QUOTIENT(ROW()-2,COUNTA('Form Responses 1'!$1:$1)-4),4,,TRUE,"Form Responses 1"))</f>
        <v>45033</v>
      </c>
      <c r="E585" s="82">
        <f ca="1" t="shared" si="0"/>
        <v>1</v>
      </c>
      <c r="F585" s="65" t="str">
        <f ca="1">IF(ISBLANK(A585)," ",INDIRECT(ADDRESS(1,5+MOD(ROW()-2,COUNTA('Form Responses 1'!$1:$1)-4),,TRUE,"Form Responses 1")))</f>
        <v>Lantai 08 [Ruang Rapat 1-2-3]</v>
      </c>
      <c r="G585" s="65" t="str">
        <f ca="1">IF(ISBLANK(A585)," ",INDIRECT(ADDRESS(MATCH(A585,'Form Responses 1'!A:A,0),5+MOD(ROW()-2,COUNTA('Form Responses 1'!$1:$1)-4),,TRUE,"Form Responses 1")))</f>
        <v>BAIK</v>
      </c>
      <c r="H585" s="83" t="str">
        <f ca="1" t="shared" si="1"/>
        <v>Lantai 08</v>
      </c>
      <c r="I585" s="83" t="str">
        <f ca="1" t="shared" si="596"/>
        <v>Ruang Rapat 1-2-3</v>
      </c>
      <c r="J585" s="83" t="str">
        <f ca="1" t="shared" si="2"/>
        <v>CLEANING SERVICE</v>
      </c>
      <c r="K585" s="83">
        <f ca="1" t="array" ref="K585">IFERROR(INDEX(MASTER!B:B,MATCH(G585,MASTER!A:A,0))/100," ")</f>
        <v>0.95</v>
      </c>
      <c r="L585" s="65">
        <f ca="1" t="shared" si="3"/>
        <v>16</v>
      </c>
      <c r="M585" s="65" t="str">
        <f ca="1" t="shared" si="4"/>
        <v>2023 - WEEK 16</v>
      </c>
      <c r="N585" s="65" t="str">
        <f ca="1" t="shared" si="5"/>
        <v>2023 - MONTH 04</v>
      </c>
      <c r="O585" s="83">
        <f ca="1" t="shared" ref="O585:P585" si="603">IFERROR(AVERAGEIF(M:M,M585,$K:$K)," ")</f>
        <v>0.950225225225222</v>
      </c>
      <c r="P585" s="83">
        <f ca="1" t="shared" si="603"/>
        <v>0.950150150150152</v>
      </c>
      <c r="Q585" s="65" t="str">
        <f ca="1">IF(ISBLANK(A585)," ",IF(O585&gt;MASTER!$B$3/100,"SB",IF(O585&gt;MASTER!$B$4/100,"B",IF(O585&gt;MASTER!$B$5/100,"C","K"))))</f>
        <v>SB</v>
      </c>
      <c r="R585" s="65" t="str">
        <f ca="1">IF(ISBLANK(B585)," ",IF(P585&gt;MASTER!$B$3/100,"SB",IF(P585&gt;MASTER!$B$4/100,"B",IF(P585&gt;MASTER!$B$5/100,"C","K"))))</f>
        <v>SB</v>
      </c>
    </row>
    <row r="586" customHeight="1" spans="1:18">
      <c r="A586" s="80">
        <f ca="1">INDIRECT(ADDRESS(2+QUOTIENT(ROW()-2,COUNTA('Form Responses 1'!$1:$1)-4),1,,TRUE,"Form Responses 1"))</f>
        <v>45033.7481278009</v>
      </c>
      <c r="B586" s="65" t="str">
        <f ca="1">INDIRECT(ADDRESS(2+QUOTIENT(ROW()-2,COUNTA('Form Responses 1'!$1:$1)-4),2,,TRUE,"Form Responses 1"))</f>
        <v>bobdaulay@gmail.comb</v>
      </c>
      <c r="C586" s="65" t="str">
        <f ca="1">INDIRECT(ADDRESS(2+QUOTIENT(ROW()-2,COUNTA('Form Responses 1'!$1:$1)-4),3,,TRUE,"Form Responses 1"))</f>
        <v>Bobby Wijaya Daulay </v>
      </c>
      <c r="D586" s="81">
        <f ca="1">INDIRECT(ADDRESS(2+QUOTIENT(ROW()-2,COUNTA('Form Responses 1'!$1:$1)-4),4,,TRUE,"Form Responses 1"))</f>
        <v>45033</v>
      </c>
      <c r="E586" s="82">
        <f ca="1" t="shared" si="0"/>
        <v>1</v>
      </c>
      <c r="F586" s="65" t="str">
        <f ca="1">IF(ISBLANK(A586)," ",INDIRECT(ADDRESS(1,5+MOD(ROW()-2,COUNTA('Form Responses 1'!$1:$1)-4),,TRUE,"Form Responses 1")))</f>
        <v>Lantai 08 [Ruang Kerja]</v>
      </c>
      <c r="G586" s="65" t="str">
        <f ca="1">IF(ISBLANK(A586)," ",INDIRECT(ADDRESS(MATCH(A586,'Form Responses 1'!A:A,0),5+MOD(ROW()-2,COUNTA('Form Responses 1'!$1:$1)-4),,TRUE,"Form Responses 1")))</f>
        <v>BAIK</v>
      </c>
      <c r="H586" s="83" t="str">
        <f ca="1" t="shared" si="1"/>
        <v>Lantai 08</v>
      </c>
      <c r="I586" s="83" t="str">
        <f ca="1" t="shared" si="596"/>
        <v>Ruang Kerja</v>
      </c>
      <c r="J586" s="83" t="str">
        <f ca="1" t="shared" si="2"/>
        <v>CLEANING SERVICE</v>
      </c>
      <c r="K586" s="83">
        <f ca="1" t="array" ref="K586">IFERROR(INDEX(MASTER!B:B,MATCH(G586,MASTER!A:A,0))/100," ")</f>
        <v>0.95</v>
      </c>
      <c r="L586" s="65">
        <f ca="1" t="shared" si="3"/>
        <v>16</v>
      </c>
      <c r="M586" s="65" t="str">
        <f ca="1" t="shared" si="4"/>
        <v>2023 - WEEK 16</v>
      </c>
      <c r="N586" s="65" t="str">
        <f ca="1" t="shared" si="5"/>
        <v>2023 - MONTH 04</v>
      </c>
      <c r="O586" s="83">
        <f ca="1" t="shared" ref="O586:P586" si="604">IFERROR(AVERAGEIF(M:M,M586,$K:$K)," ")</f>
        <v>0.950225225225222</v>
      </c>
      <c r="P586" s="83">
        <f ca="1" t="shared" si="604"/>
        <v>0.950150150150152</v>
      </c>
      <c r="Q586" s="65" t="str">
        <f ca="1">IF(ISBLANK(A586)," ",IF(O586&gt;MASTER!$B$3/100,"SB",IF(O586&gt;MASTER!$B$4/100,"B",IF(O586&gt;MASTER!$B$5/100,"C","K"))))</f>
        <v>SB</v>
      </c>
      <c r="R586" s="65" t="str">
        <f ca="1">IF(ISBLANK(B586)," ",IF(P586&gt;MASTER!$B$3/100,"SB",IF(P586&gt;MASTER!$B$4/100,"B",IF(P586&gt;MASTER!$B$5/100,"C","K"))))</f>
        <v>SB</v>
      </c>
    </row>
    <row r="587" customHeight="1" spans="1:18">
      <c r="A587" s="80">
        <f ca="1">INDIRECT(ADDRESS(2+QUOTIENT(ROW()-2,COUNTA('Form Responses 1'!$1:$1)-4),1,,TRUE,"Form Responses 1"))</f>
        <v>45033.7481278009</v>
      </c>
      <c r="B587" s="65" t="str">
        <f ca="1">INDIRECT(ADDRESS(2+QUOTIENT(ROW()-2,COUNTA('Form Responses 1'!$1:$1)-4),2,,TRUE,"Form Responses 1"))</f>
        <v>bobdaulay@gmail.comb</v>
      </c>
      <c r="C587" s="65" t="str">
        <f ca="1">INDIRECT(ADDRESS(2+QUOTIENT(ROW()-2,COUNTA('Form Responses 1'!$1:$1)-4),3,,TRUE,"Form Responses 1"))</f>
        <v>Bobby Wijaya Daulay </v>
      </c>
      <c r="D587" s="81">
        <f ca="1">INDIRECT(ADDRESS(2+QUOTIENT(ROW()-2,COUNTA('Form Responses 1'!$1:$1)-4),4,,TRUE,"Form Responses 1"))</f>
        <v>45033</v>
      </c>
      <c r="E587" s="82">
        <f ca="1" t="shared" si="0"/>
        <v>1</v>
      </c>
      <c r="F587" s="65" t="str">
        <f ca="1">IF(ISBLANK(A587)," ",INDIRECT(ADDRESS(1,5+MOD(ROW()-2,COUNTA('Form Responses 1'!$1:$1)-4),,TRUE,"Form Responses 1")))</f>
        <v>Lantai 08 [Koridor]</v>
      </c>
      <c r="G587" s="65" t="str">
        <f ca="1">IF(ISBLANK(A587)," ",INDIRECT(ADDRESS(MATCH(A587,'Form Responses 1'!A:A,0),5+MOD(ROW()-2,COUNTA('Form Responses 1'!$1:$1)-4),,TRUE,"Form Responses 1")))</f>
        <v>BAIK</v>
      </c>
      <c r="H587" s="83" t="str">
        <f ca="1" t="shared" si="1"/>
        <v>Lantai 08</v>
      </c>
      <c r="I587" s="83" t="str">
        <f ca="1" t="shared" si="596"/>
        <v>Koridor</v>
      </c>
      <c r="J587" s="83" t="str">
        <f ca="1" t="shared" si="2"/>
        <v>CLEANING SERVICE</v>
      </c>
      <c r="K587" s="83">
        <f ca="1" t="array" ref="K587">IFERROR(INDEX(MASTER!B:B,MATCH(G587,MASTER!A:A,0))/100," ")</f>
        <v>0.95</v>
      </c>
      <c r="L587" s="65">
        <f ca="1" t="shared" si="3"/>
        <v>16</v>
      </c>
      <c r="M587" s="65" t="str">
        <f ca="1" t="shared" si="4"/>
        <v>2023 - WEEK 16</v>
      </c>
      <c r="N587" s="65" t="str">
        <f ca="1" t="shared" si="5"/>
        <v>2023 - MONTH 04</v>
      </c>
      <c r="O587" s="83">
        <f ca="1" t="shared" ref="O587:P587" si="605">IFERROR(AVERAGEIF(M:M,M587,$K:$K)," ")</f>
        <v>0.950225225225222</v>
      </c>
      <c r="P587" s="83">
        <f ca="1" t="shared" si="605"/>
        <v>0.950150150150152</v>
      </c>
      <c r="Q587" s="65" t="str">
        <f ca="1">IF(ISBLANK(A587)," ",IF(O587&gt;MASTER!$B$3/100,"SB",IF(O587&gt;MASTER!$B$4/100,"B",IF(O587&gt;MASTER!$B$5/100,"C","K"))))</f>
        <v>SB</v>
      </c>
      <c r="R587" s="65" t="str">
        <f ca="1">IF(ISBLANK(B587)," ",IF(P587&gt;MASTER!$B$3/100,"SB",IF(P587&gt;MASTER!$B$4/100,"B",IF(P587&gt;MASTER!$B$5/100,"C","K"))))</f>
        <v>SB</v>
      </c>
    </row>
    <row r="588" customHeight="1" spans="1:18">
      <c r="A588" s="80">
        <f ca="1">INDIRECT(ADDRESS(2+QUOTIENT(ROW()-2,COUNTA('Form Responses 1'!$1:$1)-4),1,,TRUE,"Form Responses 1"))</f>
        <v>45033.7481278009</v>
      </c>
      <c r="B588" s="65" t="str">
        <f ca="1">INDIRECT(ADDRESS(2+QUOTIENT(ROW()-2,COUNTA('Form Responses 1'!$1:$1)-4),2,,TRUE,"Form Responses 1"))</f>
        <v>bobdaulay@gmail.comb</v>
      </c>
      <c r="C588" s="65" t="str">
        <f ca="1">INDIRECT(ADDRESS(2+QUOTIENT(ROW()-2,COUNTA('Form Responses 1'!$1:$1)-4),3,,TRUE,"Form Responses 1"))</f>
        <v>Bobby Wijaya Daulay </v>
      </c>
      <c r="D588" s="81">
        <f ca="1">INDIRECT(ADDRESS(2+QUOTIENT(ROW()-2,COUNTA('Form Responses 1'!$1:$1)-4),4,,TRUE,"Form Responses 1"))</f>
        <v>45033</v>
      </c>
      <c r="E588" s="82">
        <f ca="1" t="shared" si="0"/>
        <v>1</v>
      </c>
      <c r="F588" s="65" t="str">
        <f ca="1">IF(ISBLANK(A588)," ",INDIRECT(ADDRESS(1,5+MOD(ROW()-2,COUNTA('Form Responses 1'!$1:$1)-4),,TRUE,"Form Responses 1")))</f>
        <v>Lantai 08 [Toilet Pria / Wanita]</v>
      </c>
      <c r="G588" s="65" t="str">
        <f ca="1">IF(ISBLANK(A588)," ",INDIRECT(ADDRESS(MATCH(A588,'Form Responses 1'!A:A,0),5+MOD(ROW()-2,COUNTA('Form Responses 1'!$1:$1)-4),,TRUE,"Form Responses 1")))</f>
        <v>BAIK</v>
      </c>
      <c r="H588" s="83" t="str">
        <f ca="1" t="shared" si="1"/>
        <v>Lantai 08</v>
      </c>
      <c r="I588" s="83" t="str">
        <f ca="1" t="shared" si="596"/>
        <v>Toilet Pria / Wanita</v>
      </c>
      <c r="J588" s="83" t="str">
        <f ca="1" t="shared" si="2"/>
        <v>CLEANING SERVICE</v>
      </c>
      <c r="K588" s="83">
        <f ca="1" t="array" ref="K588">IFERROR(INDEX(MASTER!B:B,MATCH(G588,MASTER!A:A,0))/100," ")</f>
        <v>0.95</v>
      </c>
      <c r="L588" s="65">
        <f ca="1" t="shared" si="3"/>
        <v>16</v>
      </c>
      <c r="M588" s="65" t="str">
        <f ca="1" t="shared" si="4"/>
        <v>2023 - WEEK 16</v>
      </c>
      <c r="N588" s="65" t="str">
        <f ca="1" t="shared" si="5"/>
        <v>2023 - MONTH 04</v>
      </c>
      <c r="O588" s="83">
        <f ca="1" t="shared" ref="O588:P588" si="606">IFERROR(AVERAGEIF(M:M,M588,$K:$K)," ")</f>
        <v>0.950225225225222</v>
      </c>
      <c r="P588" s="83">
        <f ca="1" t="shared" si="606"/>
        <v>0.950150150150152</v>
      </c>
      <c r="Q588" s="65" t="str">
        <f ca="1">IF(ISBLANK(A588)," ",IF(O588&gt;MASTER!$B$3/100,"SB",IF(O588&gt;MASTER!$B$4/100,"B",IF(O588&gt;MASTER!$B$5/100,"C","K"))))</f>
        <v>SB</v>
      </c>
      <c r="R588" s="65" t="str">
        <f ca="1">IF(ISBLANK(B588)," ",IF(P588&gt;MASTER!$B$3/100,"SB",IF(P588&gt;MASTER!$B$4/100,"B",IF(P588&gt;MASTER!$B$5/100,"C","K"))))</f>
        <v>SB</v>
      </c>
    </row>
    <row r="589" customHeight="1" spans="1:18">
      <c r="A589" s="80">
        <f ca="1">INDIRECT(ADDRESS(2+QUOTIENT(ROW()-2,COUNTA('Form Responses 1'!$1:$1)-4),1,,TRUE,"Form Responses 1"))</f>
        <v>45033.7481278009</v>
      </c>
      <c r="B589" s="65" t="str">
        <f ca="1">INDIRECT(ADDRESS(2+QUOTIENT(ROW()-2,COUNTA('Form Responses 1'!$1:$1)-4),2,,TRUE,"Form Responses 1"))</f>
        <v>bobdaulay@gmail.comb</v>
      </c>
      <c r="C589" s="65" t="str">
        <f ca="1">INDIRECT(ADDRESS(2+QUOTIENT(ROW()-2,COUNTA('Form Responses 1'!$1:$1)-4),3,,TRUE,"Form Responses 1"))</f>
        <v>Bobby Wijaya Daulay </v>
      </c>
      <c r="D589" s="81">
        <f ca="1">INDIRECT(ADDRESS(2+QUOTIENT(ROW()-2,COUNTA('Form Responses 1'!$1:$1)-4),4,,TRUE,"Form Responses 1"))</f>
        <v>45033</v>
      </c>
      <c r="E589" s="82">
        <f ca="1" t="shared" si="0"/>
        <v>1</v>
      </c>
      <c r="F589" s="65" t="str">
        <f ca="1">IF(ISBLANK(A589)," ",INDIRECT(ADDRESS(1,5+MOD(ROW()-2,COUNTA('Form Responses 1'!$1:$1)-4),,TRUE,"Form Responses 1")))</f>
        <v>Lantai 07 [Tangga Exit Barat]</v>
      </c>
      <c r="G589" s="65" t="str">
        <f ca="1">IF(ISBLANK(A589)," ",INDIRECT(ADDRESS(MATCH(A589,'Form Responses 1'!A:A,0),5+MOD(ROW()-2,COUNTA('Form Responses 1'!$1:$1)-4),,TRUE,"Form Responses 1")))</f>
        <v>BAIK</v>
      </c>
      <c r="H589" s="83" t="str">
        <f ca="1" t="shared" si="1"/>
        <v>Lantai 07</v>
      </c>
      <c r="I589" s="83" t="str">
        <f ca="1" t="shared" si="596"/>
        <v>Tangga Exit Barat</v>
      </c>
      <c r="J589" s="83" t="str">
        <f ca="1" t="shared" si="2"/>
        <v>CLEANING SERVICE</v>
      </c>
      <c r="K589" s="83">
        <f ca="1" t="array" ref="K589">IFERROR(INDEX(MASTER!B:B,MATCH(G589,MASTER!A:A,0))/100," ")</f>
        <v>0.95</v>
      </c>
      <c r="L589" s="65">
        <f ca="1" t="shared" si="3"/>
        <v>16</v>
      </c>
      <c r="M589" s="65" t="str">
        <f ca="1" t="shared" si="4"/>
        <v>2023 - WEEK 16</v>
      </c>
      <c r="N589" s="65" t="str">
        <f ca="1" t="shared" si="5"/>
        <v>2023 - MONTH 04</v>
      </c>
      <c r="O589" s="83">
        <f ca="1" t="shared" ref="O589:P589" si="607">IFERROR(AVERAGEIF(M:M,M589,$K:$K)," ")</f>
        <v>0.950225225225222</v>
      </c>
      <c r="P589" s="83">
        <f ca="1" t="shared" si="607"/>
        <v>0.950150150150152</v>
      </c>
      <c r="Q589" s="65" t="str">
        <f ca="1">IF(ISBLANK(A589)," ",IF(O589&gt;MASTER!$B$3/100,"SB",IF(O589&gt;MASTER!$B$4/100,"B",IF(O589&gt;MASTER!$B$5/100,"C","K"))))</f>
        <v>SB</v>
      </c>
      <c r="R589" s="65" t="str">
        <f ca="1">IF(ISBLANK(B589)," ",IF(P589&gt;MASTER!$B$3/100,"SB",IF(P589&gt;MASTER!$B$4/100,"B",IF(P589&gt;MASTER!$B$5/100,"C","K"))))</f>
        <v>SB</v>
      </c>
    </row>
    <row r="590" customHeight="1" spans="1:18">
      <c r="A590" s="80">
        <f ca="1">INDIRECT(ADDRESS(2+QUOTIENT(ROW()-2,COUNTA('Form Responses 1'!$1:$1)-4),1,,TRUE,"Form Responses 1"))</f>
        <v>45033.7481278009</v>
      </c>
      <c r="B590" s="65" t="str">
        <f ca="1">INDIRECT(ADDRESS(2+QUOTIENT(ROW()-2,COUNTA('Form Responses 1'!$1:$1)-4),2,,TRUE,"Form Responses 1"))</f>
        <v>bobdaulay@gmail.comb</v>
      </c>
      <c r="C590" s="65" t="str">
        <f ca="1">INDIRECT(ADDRESS(2+QUOTIENT(ROW()-2,COUNTA('Form Responses 1'!$1:$1)-4),3,,TRUE,"Form Responses 1"))</f>
        <v>Bobby Wijaya Daulay </v>
      </c>
      <c r="D590" s="81">
        <f ca="1">INDIRECT(ADDRESS(2+QUOTIENT(ROW()-2,COUNTA('Form Responses 1'!$1:$1)-4),4,,TRUE,"Form Responses 1"))</f>
        <v>45033</v>
      </c>
      <c r="E590" s="82">
        <f ca="1" t="shared" si="0"/>
        <v>1</v>
      </c>
      <c r="F590" s="65" t="str">
        <f ca="1">IF(ISBLANK(A590)," ",INDIRECT(ADDRESS(1,5+MOD(ROW()-2,COUNTA('Form Responses 1'!$1:$1)-4),,TRUE,"Form Responses 1")))</f>
        <v>Lantai 07 [ &amp; Timur]</v>
      </c>
      <c r="G590" s="65" t="str">
        <f ca="1">IF(ISBLANK(A590)," ",INDIRECT(ADDRESS(MATCH(A590,'Form Responses 1'!A:A,0),5+MOD(ROW()-2,COUNTA('Form Responses 1'!$1:$1)-4),,TRUE,"Form Responses 1")))</f>
        <v>BAIK</v>
      </c>
      <c r="H590" s="83" t="str">
        <f ca="1" t="shared" si="1"/>
        <v>Lantai 07</v>
      </c>
      <c r="I590" s="83" t="str">
        <f ca="1" t="shared" si="596"/>
        <v> &amp; Timur</v>
      </c>
      <c r="J590" s="83" t="str">
        <f ca="1" t="shared" si="2"/>
        <v>CLEANING SERVICE</v>
      </c>
      <c r="K590" s="83">
        <f ca="1" t="array" ref="K590">IFERROR(INDEX(MASTER!B:B,MATCH(G590,MASTER!A:A,0))/100," ")</f>
        <v>0.95</v>
      </c>
      <c r="L590" s="65">
        <f ca="1" t="shared" si="3"/>
        <v>16</v>
      </c>
      <c r="M590" s="65" t="str">
        <f ca="1" t="shared" si="4"/>
        <v>2023 - WEEK 16</v>
      </c>
      <c r="N590" s="65" t="str">
        <f ca="1" t="shared" si="5"/>
        <v>2023 - MONTH 04</v>
      </c>
      <c r="O590" s="83">
        <f ca="1" t="shared" ref="O590:P590" si="608">IFERROR(AVERAGEIF(M:M,M590,$K:$K)," ")</f>
        <v>0.950225225225222</v>
      </c>
      <c r="P590" s="83">
        <f ca="1" t="shared" si="608"/>
        <v>0.950150150150152</v>
      </c>
      <c r="Q590" s="65" t="str">
        <f ca="1">IF(ISBLANK(A590)," ",IF(O590&gt;MASTER!$B$3/100,"SB",IF(O590&gt;MASTER!$B$4/100,"B",IF(O590&gt;MASTER!$B$5/100,"C","K"))))</f>
        <v>SB</v>
      </c>
      <c r="R590" s="65" t="str">
        <f ca="1">IF(ISBLANK(B590)," ",IF(P590&gt;MASTER!$B$3/100,"SB",IF(P590&gt;MASTER!$B$4/100,"B",IF(P590&gt;MASTER!$B$5/100,"C","K"))))</f>
        <v>SB</v>
      </c>
    </row>
    <row r="591" customHeight="1" spans="1:18">
      <c r="A591" s="80">
        <f ca="1">INDIRECT(ADDRESS(2+QUOTIENT(ROW()-2,COUNTA('Form Responses 1'!$1:$1)-4),1,,TRUE,"Form Responses 1"))</f>
        <v>45033.7481278009</v>
      </c>
      <c r="B591" s="65" t="str">
        <f ca="1">INDIRECT(ADDRESS(2+QUOTIENT(ROW()-2,COUNTA('Form Responses 1'!$1:$1)-4),2,,TRUE,"Form Responses 1"))</f>
        <v>bobdaulay@gmail.comb</v>
      </c>
      <c r="C591" s="65" t="str">
        <f ca="1">INDIRECT(ADDRESS(2+QUOTIENT(ROW()-2,COUNTA('Form Responses 1'!$1:$1)-4),3,,TRUE,"Form Responses 1"))</f>
        <v>Bobby Wijaya Daulay </v>
      </c>
      <c r="D591" s="81">
        <f ca="1">INDIRECT(ADDRESS(2+QUOTIENT(ROW()-2,COUNTA('Form Responses 1'!$1:$1)-4),4,,TRUE,"Form Responses 1"))</f>
        <v>45033</v>
      </c>
      <c r="E591" s="82">
        <f ca="1" t="shared" si="0"/>
        <v>1</v>
      </c>
      <c r="F591" s="65" t="str">
        <f ca="1">IF(ISBLANK(A591)," ",INDIRECT(ADDRESS(1,5+MOD(ROW()-2,COUNTA('Form Responses 1'!$1:$1)-4),,TRUE,"Form Responses 1")))</f>
        <v>Lantai 07 [Mushola]</v>
      </c>
      <c r="G591" s="65" t="str">
        <f ca="1">IF(ISBLANK(A591)," ",INDIRECT(ADDRESS(MATCH(A591,'Form Responses 1'!A:A,0),5+MOD(ROW()-2,COUNTA('Form Responses 1'!$1:$1)-4),,TRUE,"Form Responses 1")))</f>
        <v>BAIK</v>
      </c>
      <c r="H591" s="83" t="str">
        <f ca="1" t="shared" si="1"/>
        <v>Lantai 07</v>
      </c>
      <c r="I591" s="83" t="str">
        <f ca="1" t="shared" si="596"/>
        <v>Mushola</v>
      </c>
      <c r="J591" s="83" t="str">
        <f ca="1" t="shared" si="2"/>
        <v>CLEANING SERVICE</v>
      </c>
      <c r="K591" s="83">
        <f ca="1" t="array" ref="K591">IFERROR(INDEX(MASTER!B:B,MATCH(G591,MASTER!A:A,0))/100," ")</f>
        <v>0.95</v>
      </c>
      <c r="L591" s="65">
        <f ca="1" t="shared" si="3"/>
        <v>16</v>
      </c>
      <c r="M591" s="65" t="str">
        <f ca="1" t="shared" si="4"/>
        <v>2023 - WEEK 16</v>
      </c>
      <c r="N591" s="65" t="str">
        <f ca="1" t="shared" si="5"/>
        <v>2023 - MONTH 04</v>
      </c>
      <c r="O591" s="83">
        <f ca="1" t="shared" ref="O591:P591" si="609">IFERROR(AVERAGEIF(M:M,M591,$K:$K)," ")</f>
        <v>0.950225225225222</v>
      </c>
      <c r="P591" s="83">
        <f ca="1" t="shared" si="609"/>
        <v>0.950150150150152</v>
      </c>
      <c r="Q591" s="65" t="str">
        <f ca="1">IF(ISBLANK(A591)," ",IF(O591&gt;MASTER!$B$3/100,"SB",IF(O591&gt;MASTER!$B$4/100,"B",IF(O591&gt;MASTER!$B$5/100,"C","K"))))</f>
        <v>SB</v>
      </c>
      <c r="R591" s="65" t="str">
        <f ca="1">IF(ISBLANK(B591)," ",IF(P591&gt;MASTER!$B$3/100,"SB",IF(P591&gt;MASTER!$B$4/100,"B",IF(P591&gt;MASTER!$B$5/100,"C","K"))))</f>
        <v>SB</v>
      </c>
    </row>
    <row r="592" customHeight="1" spans="1:18">
      <c r="A592" s="80">
        <f ca="1">INDIRECT(ADDRESS(2+QUOTIENT(ROW()-2,COUNTA('Form Responses 1'!$1:$1)-4),1,,TRUE,"Form Responses 1"))</f>
        <v>45033.7481278009</v>
      </c>
      <c r="B592" s="65" t="str">
        <f ca="1">INDIRECT(ADDRESS(2+QUOTIENT(ROW()-2,COUNTA('Form Responses 1'!$1:$1)-4),2,,TRUE,"Form Responses 1"))</f>
        <v>bobdaulay@gmail.comb</v>
      </c>
      <c r="C592" s="65" t="str">
        <f ca="1">INDIRECT(ADDRESS(2+QUOTIENT(ROW()-2,COUNTA('Form Responses 1'!$1:$1)-4),3,,TRUE,"Form Responses 1"))</f>
        <v>Bobby Wijaya Daulay </v>
      </c>
      <c r="D592" s="81">
        <f ca="1">INDIRECT(ADDRESS(2+QUOTIENT(ROW()-2,COUNTA('Form Responses 1'!$1:$1)-4),4,,TRUE,"Form Responses 1"))</f>
        <v>45033</v>
      </c>
      <c r="E592" s="82">
        <f ca="1" t="shared" si="0"/>
        <v>1</v>
      </c>
      <c r="F592" s="65" t="str">
        <f ca="1">IF(ISBLANK(A592)," ",INDIRECT(ADDRESS(1,5+MOD(ROW()-2,COUNTA('Form Responses 1'!$1:$1)-4),,TRUE,"Form Responses 1")))</f>
        <v>Lantai 07 [Pantry]</v>
      </c>
      <c r="G592" s="65" t="str">
        <f ca="1">IF(ISBLANK(A592)," ",INDIRECT(ADDRESS(MATCH(A592,'Form Responses 1'!A:A,0),5+MOD(ROW()-2,COUNTA('Form Responses 1'!$1:$1)-4),,TRUE,"Form Responses 1")))</f>
        <v>BAIK</v>
      </c>
      <c r="H592" s="83" t="str">
        <f ca="1" t="shared" si="1"/>
        <v>Lantai 07</v>
      </c>
      <c r="I592" s="83" t="str">
        <f ca="1" t="shared" si="596"/>
        <v>Pantry</v>
      </c>
      <c r="J592" s="83" t="str">
        <f ca="1" t="shared" si="2"/>
        <v>CLEANING SERVICE</v>
      </c>
      <c r="K592" s="83">
        <f ca="1" t="array" ref="K592">IFERROR(INDEX(MASTER!B:B,MATCH(G592,MASTER!A:A,0))/100," ")</f>
        <v>0.95</v>
      </c>
      <c r="L592" s="65">
        <f ca="1" t="shared" si="3"/>
        <v>16</v>
      </c>
      <c r="M592" s="65" t="str">
        <f ca="1" t="shared" si="4"/>
        <v>2023 - WEEK 16</v>
      </c>
      <c r="N592" s="65" t="str">
        <f ca="1" t="shared" si="5"/>
        <v>2023 - MONTH 04</v>
      </c>
      <c r="O592" s="83">
        <f ca="1" t="shared" ref="O592:P592" si="610">IFERROR(AVERAGEIF(M:M,M592,$K:$K)," ")</f>
        <v>0.950225225225222</v>
      </c>
      <c r="P592" s="83">
        <f ca="1" t="shared" si="610"/>
        <v>0.950150150150152</v>
      </c>
      <c r="Q592" s="65" t="str">
        <f ca="1">IF(ISBLANK(A592)," ",IF(O592&gt;MASTER!$B$3/100,"SB",IF(O592&gt;MASTER!$B$4/100,"B",IF(O592&gt;MASTER!$B$5/100,"C","K"))))</f>
        <v>SB</v>
      </c>
      <c r="R592" s="65" t="str">
        <f ca="1">IF(ISBLANK(B592)," ",IF(P592&gt;MASTER!$B$3/100,"SB",IF(P592&gt;MASTER!$B$4/100,"B",IF(P592&gt;MASTER!$B$5/100,"C","K"))))</f>
        <v>SB</v>
      </c>
    </row>
    <row r="593" customHeight="1" spans="1:18">
      <c r="A593" s="80">
        <f ca="1">INDIRECT(ADDRESS(2+QUOTIENT(ROW()-2,COUNTA('Form Responses 1'!$1:$1)-4),1,,TRUE,"Form Responses 1"))</f>
        <v>45033.7481278009</v>
      </c>
      <c r="B593" s="65" t="str">
        <f ca="1">INDIRECT(ADDRESS(2+QUOTIENT(ROW()-2,COUNTA('Form Responses 1'!$1:$1)-4),2,,TRUE,"Form Responses 1"))</f>
        <v>bobdaulay@gmail.comb</v>
      </c>
      <c r="C593" s="65" t="str">
        <f ca="1">INDIRECT(ADDRESS(2+QUOTIENT(ROW()-2,COUNTA('Form Responses 1'!$1:$1)-4),3,,TRUE,"Form Responses 1"))</f>
        <v>Bobby Wijaya Daulay </v>
      </c>
      <c r="D593" s="81">
        <f ca="1">INDIRECT(ADDRESS(2+QUOTIENT(ROW()-2,COUNTA('Form Responses 1'!$1:$1)-4),4,,TRUE,"Form Responses 1"))</f>
        <v>45033</v>
      </c>
      <c r="E593" s="82">
        <f ca="1" t="shared" si="0"/>
        <v>1</v>
      </c>
      <c r="F593" s="65" t="str">
        <f ca="1">IF(ISBLANK(A593)," ",INDIRECT(ADDRESS(1,5+MOD(ROW()-2,COUNTA('Form Responses 1'!$1:$1)-4),,TRUE,"Form Responses 1")))</f>
        <v>Lantai 07 [Ruang Rapat 1-2-3]</v>
      </c>
      <c r="G593" s="65" t="str">
        <f ca="1">IF(ISBLANK(A593)," ",INDIRECT(ADDRESS(MATCH(A593,'Form Responses 1'!A:A,0),5+MOD(ROW()-2,COUNTA('Form Responses 1'!$1:$1)-4),,TRUE,"Form Responses 1")))</f>
        <v>BAIK</v>
      </c>
      <c r="H593" s="83" t="str">
        <f ca="1" t="shared" si="1"/>
        <v>Lantai 07</v>
      </c>
      <c r="I593" s="83" t="str">
        <f ca="1" t="shared" si="596"/>
        <v>Ruang Rapat 1-2-3</v>
      </c>
      <c r="J593" s="83" t="str">
        <f ca="1" t="shared" si="2"/>
        <v>CLEANING SERVICE</v>
      </c>
      <c r="K593" s="83">
        <f ca="1" t="array" ref="K593">IFERROR(INDEX(MASTER!B:B,MATCH(G593,MASTER!A:A,0))/100," ")</f>
        <v>0.95</v>
      </c>
      <c r="L593" s="65">
        <f ca="1" t="shared" si="3"/>
        <v>16</v>
      </c>
      <c r="M593" s="65" t="str">
        <f ca="1" t="shared" si="4"/>
        <v>2023 - WEEK 16</v>
      </c>
      <c r="N593" s="65" t="str">
        <f ca="1" t="shared" si="5"/>
        <v>2023 - MONTH 04</v>
      </c>
      <c r="O593" s="83">
        <f ca="1" t="shared" ref="O593:P593" si="611">IFERROR(AVERAGEIF(M:M,M593,$K:$K)," ")</f>
        <v>0.950225225225222</v>
      </c>
      <c r="P593" s="83">
        <f ca="1" t="shared" si="611"/>
        <v>0.950150150150152</v>
      </c>
      <c r="Q593" s="65" t="str">
        <f ca="1">IF(ISBLANK(A593)," ",IF(O593&gt;MASTER!$B$3/100,"SB",IF(O593&gt;MASTER!$B$4/100,"B",IF(O593&gt;MASTER!$B$5/100,"C","K"))))</f>
        <v>SB</v>
      </c>
      <c r="R593" s="65" t="str">
        <f ca="1">IF(ISBLANK(B593)," ",IF(P593&gt;MASTER!$B$3/100,"SB",IF(P593&gt;MASTER!$B$4/100,"B",IF(P593&gt;MASTER!$B$5/100,"C","K"))))</f>
        <v>SB</v>
      </c>
    </row>
    <row r="594" customHeight="1" spans="1:18">
      <c r="A594" s="80">
        <f ca="1">INDIRECT(ADDRESS(2+QUOTIENT(ROW()-2,COUNTA('Form Responses 1'!$1:$1)-4),1,,TRUE,"Form Responses 1"))</f>
        <v>45033.7481278009</v>
      </c>
      <c r="B594" s="65" t="str">
        <f ca="1">INDIRECT(ADDRESS(2+QUOTIENT(ROW()-2,COUNTA('Form Responses 1'!$1:$1)-4),2,,TRUE,"Form Responses 1"))</f>
        <v>bobdaulay@gmail.comb</v>
      </c>
      <c r="C594" s="65" t="str">
        <f ca="1">INDIRECT(ADDRESS(2+QUOTIENT(ROW()-2,COUNTA('Form Responses 1'!$1:$1)-4),3,,TRUE,"Form Responses 1"))</f>
        <v>Bobby Wijaya Daulay </v>
      </c>
      <c r="D594" s="81">
        <f ca="1">INDIRECT(ADDRESS(2+QUOTIENT(ROW()-2,COUNTA('Form Responses 1'!$1:$1)-4),4,,TRUE,"Form Responses 1"))</f>
        <v>45033</v>
      </c>
      <c r="E594" s="82">
        <f ca="1" t="shared" si="0"/>
        <v>1</v>
      </c>
      <c r="F594" s="65" t="str">
        <f ca="1">IF(ISBLANK(A594)," ",INDIRECT(ADDRESS(1,5+MOD(ROW()-2,COUNTA('Form Responses 1'!$1:$1)-4),,TRUE,"Form Responses 1")))</f>
        <v>Lantai 07 [Ruang Kerja]</v>
      </c>
      <c r="G594" s="65" t="str">
        <f ca="1">IF(ISBLANK(A594)," ",INDIRECT(ADDRESS(MATCH(A594,'Form Responses 1'!A:A,0),5+MOD(ROW()-2,COUNTA('Form Responses 1'!$1:$1)-4),,TRUE,"Form Responses 1")))</f>
        <v>BAIK</v>
      </c>
      <c r="H594" s="83" t="str">
        <f ca="1" t="shared" si="1"/>
        <v>Lantai 07</v>
      </c>
      <c r="I594" s="83" t="str">
        <f ca="1" t="shared" si="596"/>
        <v>Ruang Kerja</v>
      </c>
      <c r="J594" s="83" t="str">
        <f ca="1" t="shared" si="2"/>
        <v>CLEANING SERVICE</v>
      </c>
      <c r="K594" s="83">
        <f ca="1" t="array" ref="K594">IFERROR(INDEX(MASTER!B:B,MATCH(G594,MASTER!A:A,0))/100," ")</f>
        <v>0.95</v>
      </c>
      <c r="L594" s="65">
        <f ca="1" t="shared" si="3"/>
        <v>16</v>
      </c>
      <c r="M594" s="65" t="str">
        <f ca="1" t="shared" si="4"/>
        <v>2023 - WEEK 16</v>
      </c>
      <c r="N594" s="65" t="str">
        <f ca="1" t="shared" si="5"/>
        <v>2023 - MONTH 04</v>
      </c>
      <c r="O594" s="83">
        <f ca="1" t="shared" ref="O594:P594" si="612">IFERROR(AVERAGEIF(M:M,M594,$K:$K)," ")</f>
        <v>0.950225225225222</v>
      </c>
      <c r="P594" s="83">
        <f ca="1" t="shared" si="612"/>
        <v>0.950150150150152</v>
      </c>
      <c r="Q594" s="65" t="str">
        <f ca="1">IF(ISBLANK(A594)," ",IF(O594&gt;MASTER!$B$3/100,"SB",IF(O594&gt;MASTER!$B$4/100,"B",IF(O594&gt;MASTER!$B$5/100,"C","K"))))</f>
        <v>SB</v>
      </c>
      <c r="R594" s="65" t="str">
        <f ca="1">IF(ISBLANK(B594)," ",IF(P594&gt;MASTER!$B$3/100,"SB",IF(P594&gt;MASTER!$B$4/100,"B",IF(P594&gt;MASTER!$B$5/100,"C","K"))))</f>
        <v>SB</v>
      </c>
    </row>
    <row r="595" customHeight="1" spans="1:18">
      <c r="A595" s="80">
        <f ca="1">INDIRECT(ADDRESS(2+QUOTIENT(ROW()-2,COUNTA('Form Responses 1'!$1:$1)-4),1,,TRUE,"Form Responses 1"))</f>
        <v>45033.7481278009</v>
      </c>
      <c r="B595" s="65" t="str">
        <f ca="1">INDIRECT(ADDRESS(2+QUOTIENT(ROW()-2,COUNTA('Form Responses 1'!$1:$1)-4),2,,TRUE,"Form Responses 1"))</f>
        <v>bobdaulay@gmail.comb</v>
      </c>
      <c r="C595" s="65" t="str">
        <f ca="1">INDIRECT(ADDRESS(2+QUOTIENT(ROW()-2,COUNTA('Form Responses 1'!$1:$1)-4),3,,TRUE,"Form Responses 1"))</f>
        <v>Bobby Wijaya Daulay </v>
      </c>
      <c r="D595" s="81">
        <f ca="1">INDIRECT(ADDRESS(2+QUOTIENT(ROW()-2,COUNTA('Form Responses 1'!$1:$1)-4),4,,TRUE,"Form Responses 1"))</f>
        <v>45033</v>
      </c>
      <c r="E595" s="82">
        <f ca="1" t="shared" si="0"/>
        <v>1</v>
      </c>
      <c r="F595" s="65" t="str">
        <f ca="1">IF(ISBLANK(A595)," ",INDIRECT(ADDRESS(1,5+MOD(ROW()-2,COUNTA('Form Responses 1'!$1:$1)-4),,TRUE,"Form Responses 1")))</f>
        <v>Lantai 07 [Koridor]</v>
      </c>
      <c r="G595" s="65" t="str">
        <f ca="1">IF(ISBLANK(A595)," ",INDIRECT(ADDRESS(MATCH(A595,'Form Responses 1'!A:A,0),5+MOD(ROW()-2,COUNTA('Form Responses 1'!$1:$1)-4),,TRUE,"Form Responses 1")))</f>
        <v>BAIK</v>
      </c>
      <c r="H595" s="83" t="str">
        <f ca="1" t="shared" si="1"/>
        <v>Lantai 07</v>
      </c>
      <c r="I595" s="83" t="str">
        <f ca="1" t="shared" si="596"/>
        <v>Koridor</v>
      </c>
      <c r="J595" s="83" t="str">
        <f ca="1" t="shared" si="2"/>
        <v>CLEANING SERVICE</v>
      </c>
      <c r="K595" s="83">
        <f ca="1" t="array" ref="K595">IFERROR(INDEX(MASTER!B:B,MATCH(G595,MASTER!A:A,0))/100," ")</f>
        <v>0.95</v>
      </c>
      <c r="L595" s="65">
        <f ca="1" t="shared" si="3"/>
        <v>16</v>
      </c>
      <c r="M595" s="65" t="str">
        <f ca="1" t="shared" si="4"/>
        <v>2023 - WEEK 16</v>
      </c>
      <c r="N595" s="65" t="str">
        <f ca="1" t="shared" si="5"/>
        <v>2023 - MONTH 04</v>
      </c>
      <c r="O595" s="83">
        <f ca="1" t="shared" ref="O595:P595" si="613">IFERROR(AVERAGEIF(M:M,M595,$K:$K)," ")</f>
        <v>0.950225225225222</v>
      </c>
      <c r="P595" s="83">
        <f ca="1" t="shared" si="613"/>
        <v>0.950150150150152</v>
      </c>
      <c r="Q595" s="65" t="str">
        <f ca="1">IF(ISBLANK(A595)," ",IF(O595&gt;MASTER!$B$3/100,"SB",IF(O595&gt;MASTER!$B$4/100,"B",IF(O595&gt;MASTER!$B$5/100,"C","K"))))</f>
        <v>SB</v>
      </c>
      <c r="R595" s="65" t="str">
        <f ca="1">IF(ISBLANK(B595)," ",IF(P595&gt;MASTER!$B$3/100,"SB",IF(P595&gt;MASTER!$B$4/100,"B",IF(P595&gt;MASTER!$B$5/100,"C","K"))))</f>
        <v>SB</v>
      </c>
    </row>
    <row r="596" customHeight="1" spans="1:18">
      <c r="A596" s="80">
        <f ca="1">INDIRECT(ADDRESS(2+QUOTIENT(ROW()-2,COUNTA('Form Responses 1'!$1:$1)-4),1,,TRUE,"Form Responses 1"))</f>
        <v>45033.7481278009</v>
      </c>
      <c r="B596" s="65" t="str">
        <f ca="1">INDIRECT(ADDRESS(2+QUOTIENT(ROW()-2,COUNTA('Form Responses 1'!$1:$1)-4),2,,TRUE,"Form Responses 1"))</f>
        <v>bobdaulay@gmail.comb</v>
      </c>
      <c r="C596" s="65" t="str">
        <f ca="1">INDIRECT(ADDRESS(2+QUOTIENT(ROW()-2,COUNTA('Form Responses 1'!$1:$1)-4),3,,TRUE,"Form Responses 1"))</f>
        <v>Bobby Wijaya Daulay </v>
      </c>
      <c r="D596" s="81">
        <f ca="1">INDIRECT(ADDRESS(2+QUOTIENT(ROW()-2,COUNTA('Form Responses 1'!$1:$1)-4),4,,TRUE,"Form Responses 1"))</f>
        <v>45033</v>
      </c>
      <c r="E596" s="82">
        <f ca="1" t="shared" si="0"/>
        <v>1</v>
      </c>
      <c r="F596" s="65" t="str">
        <f ca="1">IF(ISBLANK(A596)," ",INDIRECT(ADDRESS(1,5+MOD(ROW()-2,COUNTA('Form Responses 1'!$1:$1)-4),,TRUE,"Form Responses 1")))</f>
        <v>Lantai 07 [Toilet Pria / Wanita]</v>
      </c>
      <c r="G596" s="65" t="str">
        <f ca="1">IF(ISBLANK(A596)," ",INDIRECT(ADDRESS(MATCH(A596,'Form Responses 1'!A:A,0),5+MOD(ROW()-2,COUNTA('Form Responses 1'!$1:$1)-4),,TRUE,"Form Responses 1")))</f>
        <v>BAIK</v>
      </c>
      <c r="H596" s="83" t="str">
        <f ca="1" t="shared" si="1"/>
        <v>Lantai 07</v>
      </c>
      <c r="I596" s="83" t="str">
        <f ca="1" t="shared" si="596"/>
        <v>Toilet Pria / Wanita</v>
      </c>
      <c r="J596" s="83" t="str">
        <f ca="1" t="shared" si="2"/>
        <v>CLEANING SERVICE</v>
      </c>
      <c r="K596" s="83">
        <f ca="1" t="array" ref="K596">IFERROR(INDEX(MASTER!B:B,MATCH(G596,MASTER!A:A,0))/100," ")</f>
        <v>0.95</v>
      </c>
      <c r="L596" s="65">
        <f ca="1" t="shared" si="3"/>
        <v>16</v>
      </c>
      <c r="M596" s="65" t="str">
        <f ca="1" t="shared" si="4"/>
        <v>2023 - WEEK 16</v>
      </c>
      <c r="N596" s="65" t="str">
        <f ca="1" t="shared" si="5"/>
        <v>2023 - MONTH 04</v>
      </c>
      <c r="O596" s="83">
        <f ca="1" t="shared" ref="O596:P596" si="614">IFERROR(AVERAGEIF(M:M,M596,$K:$K)," ")</f>
        <v>0.950225225225222</v>
      </c>
      <c r="P596" s="83">
        <f ca="1" t="shared" si="614"/>
        <v>0.950150150150152</v>
      </c>
      <c r="Q596" s="65" t="str">
        <f ca="1">IF(ISBLANK(A596)," ",IF(O596&gt;MASTER!$B$3/100,"SB",IF(O596&gt;MASTER!$B$4/100,"B",IF(O596&gt;MASTER!$B$5/100,"C","K"))))</f>
        <v>SB</v>
      </c>
      <c r="R596" s="65" t="str">
        <f ca="1">IF(ISBLANK(B596)," ",IF(P596&gt;MASTER!$B$3/100,"SB",IF(P596&gt;MASTER!$B$4/100,"B",IF(P596&gt;MASTER!$B$5/100,"C","K"))))</f>
        <v>SB</v>
      </c>
    </row>
    <row r="597" customHeight="1" spans="1:18">
      <c r="A597" s="80">
        <f ca="1">INDIRECT(ADDRESS(2+QUOTIENT(ROW()-2,COUNTA('Form Responses 1'!$1:$1)-4),1,,TRUE,"Form Responses 1"))</f>
        <v>45033.7481278009</v>
      </c>
      <c r="B597" s="65" t="str">
        <f ca="1">INDIRECT(ADDRESS(2+QUOTIENT(ROW()-2,COUNTA('Form Responses 1'!$1:$1)-4),2,,TRUE,"Form Responses 1"))</f>
        <v>bobdaulay@gmail.comb</v>
      </c>
      <c r="C597" s="65" t="str">
        <f ca="1">INDIRECT(ADDRESS(2+QUOTIENT(ROW()-2,COUNTA('Form Responses 1'!$1:$1)-4),3,,TRUE,"Form Responses 1"))</f>
        <v>Bobby Wijaya Daulay </v>
      </c>
      <c r="D597" s="81">
        <f ca="1">INDIRECT(ADDRESS(2+QUOTIENT(ROW()-2,COUNTA('Form Responses 1'!$1:$1)-4),4,,TRUE,"Form Responses 1"))</f>
        <v>45033</v>
      </c>
      <c r="E597" s="82">
        <f ca="1" t="shared" si="0"/>
        <v>1</v>
      </c>
      <c r="F597" s="65" t="str">
        <f ca="1">IF(ISBLANK(A597)," ",INDIRECT(ADDRESS(1,5+MOD(ROW()-2,COUNTA('Form Responses 1'!$1:$1)-4),,TRUE,"Form Responses 1")))</f>
        <v>Lantai 06 [Tangga Exit Barat]</v>
      </c>
      <c r="G597" s="65" t="str">
        <f ca="1">IF(ISBLANK(A597)," ",INDIRECT(ADDRESS(MATCH(A597,'Form Responses 1'!A:A,0),5+MOD(ROW()-2,COUNTA('Form Responses 1'!$1:$1)-4),,TRUE,"Form Responses 1")))</f>
        <v>BAIK</v>
      </c>
      <c r="H597" s="83" t="str">
        <f ca="1" t="shared" si="1"/>
        <v>Lantai 06</v>
      </c>
      <c r="I597" s="83" t="str">
        <f ca="1" t="shared" si="596"/>
        <v>Tangga Exit Barat</v>
      </c>
      <c r="J597" s="83" t="str">
        <f ca="1" t="shared" si="2"/>
        <v>CLEANING SERVICE</v>
      </c>
      <c r="K597" s="83">
        <f ca="1" t="array" ref="K597">IFERROR(INDEX(MASTER!B:B,MATCH(G597,MASTER!A:A,0))/100," ")</f>
        <v>0.95</v>
      </c>
      <c r="L597" s="65">
        <f ca="1" t="shared" si="3"/>
        <v>16</v>
      </c>
      <c r="M597" s="65" t="str">
        <f ca="1" t="shared" si="4"/>
        <v>2023 - WEEK 16</v>
      </c>
      <c r="N597" s="65" t="str">
        <f ca="1" t="shared" si="5"/>
        <v>2023 - MONTH 04</v>
      </c>
      <c r="O597" s="83">
        <f ca="1" t="shared" ref="O597:P597" si="615">IFERROR(AVERAGEIF(M:M,M597,$K:$K)," ")</f>
        <v>0.950225225225222</v>
      </c>
      <c r="P597" s="83">
        <f ca="1" t="shared" si="615"/>
        <v>0.950150150150152</v>
      </c>
      <c r="Q597" s="65" t="str">
        <f ca="1">IF(ISBLANK(A597)," ",IF(O597&gt;MASTER!$B$3/100,"SB",IF(O597&gt;MASTER!$B$4/100,"B",IF(O597&gt;MASTER!$B$5/100,"C","K"))))</f>
        <v>SB</v>
      </c>
      <c r="R597" s="65" t="str">
        <f ca="1">IF(ISBLANK(B597)," ",IF(P597&gt;MASTER!$B$3/100,"SB",IF(P597&gt;MASTER!$B$4/100,"B",IF(P597&gt;MASTER!$B$5/100,"C","K"))))</f>
        <v>SB</v>
      </c>
    </row>
    <row r="598" customHeight="1" spans="1:18">
      <c r="A598" s="80">
        <f ca="1">INDIRECT(ADDRESS(2+QUOTIENT(ROW()-2,COUNTA('Form Responses 1'!$1:$1)-4),1,,TRUE,"Form Responses 1"))</f>
        <v>45033.7481278009</v>
      </c>
      <c r="B598" s="65" t="str">
        <f ca="1">INDIRECT(ADDRESS(2+QUOTIENT(ROW()-2,COUNTA('Form Responses 1'!$1:$1)-4),2,,TRUE,"Form Responses 1"))</f>
        <v>bobdaulay@gmail.comb</v>
      </c>
      <c r="C598" s="65" t="str">
        <f ca="1">INDIRECT(ADDRESS(2+QUOTIENT(ROW()-2,COUNTA('Form Responses 1'!$1:$1)-4),3,,TRUE,"Form Responses 1"))</f>
        <v>Bobby Wijaya Daulay </v>
      </c>
      <c r="D598" s="81">
        <f ca="1">INDIRECT(ADDRESS(2+QUOTIENT(ROW()-2,COUNTA('Form Responses 1'!$1:$1)-4),4,,TRUE,"Form Responses 1"))</f>
        <v>45033</v>
      </c>
      <c r="E598" s="82">
        <f ca="1" t="shared" si="0"/>
        <v>1</v>
      </c>
      <c r="F598" s="65" t="str">
        <f ca="1">IF(ISBLANK(A598)," ",INDIRECT(ADDRESS(1,5+MOD(ROW()-2,COUNTA('Form Responses 1'!$1:$1)-4),,TRUE,"Form Responses 1")))</f>
        <v>Lantai 06 [ &amp; Timur]</v>
      </c>
      <c r="G598" s="65" t="str">
        <f ca="1">IF(ISBLANK(A598)," ",INDIRECT(ADDRESS(MATCH(A598,'Form Responses 1'!A:A,0),5+MOD(ROW()-2,COUNTA('Form Responses 1'!$1:$1)-4),,TRUE,"Form Responses 1")))</f>
        <v>BAIK</v>
      </c>
      <c r="H598" s="83" t="str">
        <f ca="1" t="shared" si="1"/>
        <v>Lantai 06</v>
      </c>
      <c r="I598" s="83" t="str">
        <f ca="1" t="shared" si="596"/>
        <v> &amp; Timur</v>
      </c>
      <c r="J598" s="83" t="str">
        <f ca="1" t="shared" si="2"/>
        <v>CLEANING SERVICE</v>
      </c>
      <c r="K598" s="83">
        <f ca="1" t="array" ref="K598">IFERROR(INDEX(MASTER!B:B,MATCH(G598,MASTER!A:A,0))/100," ")</f>
        <v>0.95</v>
      </c>
      <c r="L598" s="65">
        <f ca="1" t="shared" si="3"/>
        <v>16</v>
      </c>
      <c r="M598" s="65" t="str">
        <f ca="1" t="shared" si="4"/>
        <v>2023 - WEEK 16</v>
      </c>
      <c r="N598" s="65" t="str">
        <f ca="1" t="shared" si="5"/>
        <v>2023 - MONTH 04</v>
      </c>
      <c r="O598" s="83">
        <f ca="1" t="shared" ref="O598:P598" si="616">IFERROR(AVERAGEIF(M:M,M598,$K:$K)," ")</f>
        <v>0.950225225225222</v>
      </c>
      <c r="P598" s="83">
        <f ca="1" t="shared" si="616"/>
        <v>0.950150150150152</v>
      </c>
      <c r="Q598" s="65" t="str">
        <f ca="1">IF(ISBLANK(A598)," ",IF(O598&gt;MASTER!$B$3/100,"SB",IF(O598&gt;MASTER!$B$4/100,"B",IF(O598&gt;MASTER!$B$5/100,"C","K"))))</f>
        <v>SB</v>
      </c>
      <c r="R598" s="65" t="str">
        <f ca="1">IF(ISBLANK(B598)," ",IF(P598&gt;MASTER!$B$3/100,"SB",IF(P598&gt;MASTER!$B$4/100,"B",IF(P598&gt;MASTER!$B$5/100,"C","K"))))</f>
        <v>SB</v>
      </c>
    </row>
    <row r="599" customHeight="1" spans="1:18">
      <c r="A599" s="80">
        <f ca="1">INDIRECT(ADDRESS(2+QUOTIENT(ROW()-2,COUNTA('Form Responses 1'!$1:$1)-4),1,,TRUE,"Form Responses 1"))</f>
        <v>45033.7481278009</v>
      </c>
      <c r="B599" s="65" t="str">
        <f ca="1">INDIRECT(ADDRESS(2+QUOTIENT(ROW()-2,COUNTA('Form Responses 1'!$1:$1)-4),2,,TRUE,"Form Responses 1"))</f>
        <v>bobdaulay@gmail.comb</v>
      </c>
      <c r="C599" s="65" t="str">
        <f ca="1">INDIRECT(ADDRESS(2+QUOTIENT(ROW()-2,COUNTA('Form Responses 1'!$1:$1)-4),3,,TRUE,"Form Responses 1"))</f>
        <v>Bobby Wijaya Daulay </v>
      </c>
      <c r="D599" s="81">
        <f ca="1">INDIRECT(ADDRESS(2+QUOTIENT(ROW()-2,COUNTA('Form Responses 1'!$1:$1)-4),4,,TRUE,"Form Responses 1"))</f>
        <v>45033</v>
      </c>
      <c r="E599" s="82">
        <f ca="1" t="shared" si="0"/>
        <v>1</v>
      </c>
      <c r="F599" s="65" t="str">
        <f ca="1">IF(ISBLANK(A599)," ",INDIRECT(ADDRESS(1,5+MOD(ROW()-2,COUNTA('Form Responses 1'!$1:$1)-4),,TRUE,"Form Responses 1")))</f>
        <v>Lantai 06 [Mushola]</v>
      </c>
      <c r="G599" s="65" t="str">
        <f ca="1">IF(ISBLANK(A599)," ",INDIRECT(ADDRESS(MATCH(A599,'Form Responses 1'!A:A,0),5+MOD(ROW()-2,COUNTA('Form Responses 1'!$1:$1)-4),,TRUE,"Form Responses 1")))</f>
        <v>BAIK</v>
      </c>
      <c r="H599" s="83" t="str">
        <f ca="1" t="shared" si="1"/>
        <v>Lantai 06</v>
      </c>
      <c r="I599" s="83" t="str">
        <f ca="1" t="shared" si="596"/>
        <v>Mushola</v>
      </c>
      <c r="J599" s="83" t="str">
        <f ca="1" t="shared" si="2"/>
        <v>CLEANING SERVICE</v>
      </c>
      <c r="K599" s="83">
        <f ca="1" t="array" ref="K599">IFERROR(INDEX(MASTER!B:B,MATCH(G599,MASTER!A:A,0))/100," ")</f>
        <v>0.95</v>
      </c>
      <c r="L599" s="65">
        <f ca="1" t="shared" si="3"/>
        <v>16</v>
      </c>
      <c r="M599" s="65" t="str">
        <f ca="1" t="shared" si="4"/>
        <v>2023 - WEEK 16</v>
      </c>
      <c r="N599" s="65" t="str">
        <f ca="1" t="shared" si="5"/>
        <v>2023 - MONTH 04</v>
      </c>
      <c r="O599" s="83">
        <f ca="1" t="shared" ref="O599:P599" si="617">IFERROR(AVERAGEIF(M:M,M599,$K:$K)," ")</f>
        <v>0.950225225225222</v>
      </c>
      <c r="P599" s="83">
        <f ca="1" t="shared" si="617"/>
        <v>0.950150150150152</v>
      </c>
      <c r="Q599" s="65" t="str">
        <f ca="1">IF(ISBLANK(A599)," ",IF(O599&gt;MASTER!$B$3/100,"SB",IF(O599&gt;MASTER!$B$4/100,"B",IF(O599&gt;MASTER!$B$5/100,"C","K"))))</f>
        <v>SB</v>
      </c>
      <c r="R599" s="65" t="str">
        <f ca="1">IF(ISBLANK(B599)," ",IF(P599&gt;MASTER!$B$3/100,"SB",IF(P599&gt;MASTER!$B$4/100,"B",IF(P599&gt;MASTER!$B$5/100,"C","K"))))</f>
        <v>SB</v>
      </c>
    </row>
    <row r="600" customHeight="1" spans="1:18">
      <c r="A600" s="80">
        <f ca="1">INDIRECT(ADDRESS(2+QUOTIENT(ROW()-2,COUNTA('Form Responses 1'!$1:$1)-4),1,,TRUE,"Form Responses 1"))</f>
        <v>45033.7481278009</v>
      </c>
      <c r="B600" s="65" t="str">
        <f ca="1">INDIRECT(ADDRESS(2+QUOTIENT(ROW()-2,COUNTA('Form Responses 1'!$1:$1)-4),2,,TRUE,"Form Responses 1"))</f>
        <v>bobdaulay@gmail.comb</v>
      </c>
      <c r="C600" s="65" t="str">
        <f ca="1">INDIRECT(ADDRESS(2+QUOTIENT(ROW()-2,COUNTA('Form Responses 1'!$1:$1)-4),3,,TRUE,"Form Responses 1"))</f>
        <v>Bobby Wijaya Daulay </v>
      </c>
      <c r="D600" s="81">
        <f ca="1">INDIRECT(ADDRESS(2+QUOTIENT(ROW()-2,COUNTA('Form Responses 1'!$1:$1)-4),4,,TRUE,"Form Responses 1"))</f>
        <v>45033</v>
      </c>
      <c r="E600" s="82">
        <f ca="1" t="shared" si="0"/>
        <v>1</v>
      </c>
      <c r="F600" s="65" t="str">
        <f ca="1">IF(ISBLANK(A600)," ",INDIRECT(ADDRESS(1,5+MOD(ROW()-2,COUNTA('Form Responses 1'!$1:$1)-4),,TRUE,"Form Responses 1")))</f>
        <v>Lantai 06 [Pantry]</v>
      </c>
      <c r="G600" s="65" t="str">
        <f ca="1">IF(ISBLANK(A600)," ",INDIRECT(ADDRESS(MATCH(A600,'Form Responses 1'!A:A,0),5+MOD(ROW()-2,COUNTA('Form Responses 1'!$1:$1)-4),,TRUE,"Form Responses 1")))</f>
        <v>BAIK</v>
      </c>
      <c r="H600" s="83" t="str">
        <f ca="1" t="shared" si="1"/>
        <v>Lantai 06</v>
      </c>
      <c r="I600" s="83" t="str">
        <f ca="1" t="shared" si="596"/>
        <v>Pantry</v>
      </c>
      <c r="J600" s="83" t="str">
        <f ca="1" t="shared" si="2"/>
        <v>CLEANING SERVICE</v>
      </c>
      <c r="K600" s="83">
        <f ca="1" t="array" ref="K600">IFERROR(INDEX(MASTER!B:B,MATCH(G600,MASTER!A:A,0))/100," ")</f>
        <v>0.95</v>
      </c>
      <c r="L600" s="65">
        <f ca="1" t="shared" si="3"/>
        <v>16</v>
      </c>
      <c r="M600" s="65" t="str">
        <f ca="1" t="shared" si="4"/>
        <v>2023 - WEEK 16</v>
      </c>
      <c r="N600" s="65" t="str">
        <f ca="1" t="shared" si="5"/>
        <v>2023 - MONTH 04</v>
      </c>
      <c r="O600" s="83">
        <f ca="1" t="shared" ref="O600:P600" si="618">IFERROR(AVERAGEIF(M:M,M600,$K:$K)," ")</f>
        <v>0.950225225225222</v>
      </c>
      <c r="P600" s="83">
        <f ca="1" t="shared" si="618"/>
        <v>0.950150150150152</v>
      </c>
      <c r="Q600" s="65" t="str">
        <f ca="1">IF(ISBLANK(A600)," ",IF(O600&gt;MASTER!$B$3/100,"SB",IF(O600&gt;MASTER!$B$4/100,"B",IF(O600&gt;MASTER!$B$5/100,"C","K"))))</f>
        <v>SB</v>
      </c>
      <c r="R600" s="65" t="str">
        <f ca="1">IF(ISBLANK(B600)," ",IF(P600&gt;MASTER!$B$3/100,"SB",IF(P600&gt;MASTER!$B$4/100,"B",IF(P600&gt;MASTER!$B$5/100,"C","K"))))</f>
        <v>SB</v>
      </c>
    </row>
    <row r="601" customHeight="1" spans="1:18">
      <c r="A601" s="80">
        <f ca="1">INDIRECT(ADDRESS(2+QUOTIENT(ROW()-2,COUNTA('Form Responses 1'!$1:$1)-4),1,,TRUE,"Form Responses 1"))</f>
        <v>45033.7481278009</v>
      </c>
      <c r="B601" s="65" t="str">
        <f ca="1">INDIRECT(ADDRESS(2+QUOTIENT(ROW()-2,COUNTA('Form Responses 1'!$1:$1)-4),2,,TRUE,"Form Responses 1"))</f>
        <v>bobdaulay@gmail.comb</v>
      </c>
      <c r="C601" s="65" t="str">
        <f ca="1">INDIRECT(ADDRESS(2+QUOTIENT(ROW()-2,COUNTA('Form Responses 1'!$1:$1)-4),3,,TRUE,"Form Responses 1"))</f>
        <v>Bobby Wijaya Daulay </v>
      </c>
      <c r="D601" s="81">
        <f ca="1">INDIRECT(ADDRESS(2+QUOTIENT(ROW()-2,COUNTA('Form Responses 1'!$1:$1)-4),4,,TRUE,"Form Responses 1"))</f>
        <v>45033</v>
      </c>
      <c r="E601" s="82">
        <f ca="1" t="shared" si="0"/>
        <v>1</v>
      </c>
      <c r="F601" s="65" t="str">
        <f ca="1">IF(ISBLANK(A601)," ",INDIRECT(ADDRESS(1,5+MOD(ROW()-2,COUNTA('Form Responses 1'!$1:$1)-4),,TRUE,"Form Responses 1")))</f>
        <v>Lantai 06 [Ruang Rapat 1-2-3]</v>
      </c>
      <c r="G601" s="65" t="str">
        <f ca="1">IF(ISBLANK(A601)," ",INDIRECT(ADDRESS(MATCH(A601,'Form Responses 1'!A:A,0),5+MOD(ROW()-2,COUNTA('Form Responses 1'!$1:$1)-4),,TRUE,"Form Responses 1")))</f>
        <v>BAIK</v>
      </c>
      <c r="H601" s="83" t="str">
        <f ca="1" t="shared" si="1"/>
        <v>Lantai 06</v>
      </c>
      <c r="I601" s="83" t="str">
        <f ca="1" t="shared" si="596"/>
        <v>Ruang Rapat 1-2-3</v>
      </c>
      <c r="J601" s="83" t="str">
        <f ca="1" t="shared" si="2"/>
        <v>CLEANING SERVICE</v>
      </c>
      <c r="K601" s="83">
        <f ca="1" t="array" ref="K601">IFERROR(INDEX(MASTER!B:B,MATCH(G601,MASTER!A:A,0))/100," ")</f>
        <v>0.95</v>
      </c>
      <c r="L601" s="65">
        <f ca="1" t="shared" si="3"/>
        <v>16</v>
      </c>
      <c r="M601" s="65" t="str">
        <f ca="1" t="shared" si="4"/>
        <v>2023 - WEEK 16</v>
      </c>
      <c r="N601" s="65" t="str">
        <f ca="1" t="shared" si="5"/>
        <v>2023 - MONTH 04</v>
      </c>
      <c r="O601" s="83">
        <f ca="1" t="shared" ref="O601:P601" si="619">IFERROR(AVERAGEIF(M:M,M601,$K:$K)," ")</f>
        <v>0.950225225225222</v>
      </c>
      <c r="P601" s="83">
        <f ca="1" t="shared" si="619"/>
        <v>0.950150150150152</v>
      </c>
      <c r="Q601" s="65" t="str">
        <f ca="1">IF(ISBLANK(A601)," ",IF(O601&gt;MASTER!$B$3/100,"SB",IF(O601&gt;MASTER!$B$4/100,"B",IF(O601&gt;MASTER!$B$5/100,"C","K"))))</f>
        <v>SB</v>
      </c>
      <c r="R601" s="65" t="str">
        <f ca="1">IF(ISBLANK(B601)," ",IF(P601&gt;MASTER!$B$3/100,"SB",IF(P601&gt;MASTER!$B$4/100,"B",IF(P601&gt;MASTER!$B$5/100,"C","K"))))</f>
        <v>SB</v>
      </c>
    </row>
    <row r="602" customHeight="1" spans="1:18">
      <c r="A602" s="80">
        <f ca="1">INDIRECT(ADDRESS(2+QUOTIENT(ROW()-2,COUNTA('Form Responses 1'!$1:$1)-4),1,,TRUE,"Form Responses 1"))</f>
        <v>45033.7481278009</v>
      </c>
      <c r="B602" s="65" t="str">
        <f ca="1">INDIRECT(ADDRESS(2+QUOTIENT(ROW()-2,COUNTA('Form Responses 1'!$1:$1)-4),2,,TRUE,"Form Responses 1"))</f>
        <v>bobdaulay@gmail.comb</v>
      </c>
      <c r="C602" s="65" t="str">
        <f ca="1">INDIRECT(ADDRESS(2+QUOTIENT(ROW()-2,COUNTA('Form Responses 1'!$1:$1)-4),3,,TRUE,"Form Responses 1"))</f>
        <v>Bobby Wijaya Daulay </v>
      </c>
      <c r="D602" s="81">
        <f ca="1">INDIRECT(ADDRESS(2+QUOTIENT(ROW()-2,COUNTA('Form Responses 1'!$1:$1)-4),4,,TRUE,"Form Responses 1"))</f>
        <v>45033</v>
      </c>
      <c r="E602" s="82">
        <f ca="1" t="shared" si="0"/>
        <v>1</v>
      </c>
      <c r="F602" s="65" t="str">
        <f ca="1">IF(ISBLANK(A602)," ",INDIRECT(ADDRESS(1,5+MOD(ROW()-2,COUNTA('Form Responses 1'!$1:$1)-4),,TRUE,"Form Responses 1")))</f>
        <v>Lantai 06 [Ruang Kerja]</v>
      </c>
      <c r="G602" s="65" t="str">
        <f ca="1">IF(ISBLANK(A602)," ",INDIRECT(ADDRESS(MATCH(A602,'Form Responses 1'!A:A,0),5+MOD(ROW()-2,COUNTA('Form Responses 1'!$1:$1)-4),,TRUE,"Form Responses 1")))</f>
        <v>BAIK</v>
      </c>
      <c r="H602" s="83" t="str">
        <f ca="1" t="shared" si="1"/>
        <v>Lantai 06</v>
      </c>
      <c r="I602" s="83" t="str">
        <f ca="1" t="shared" si="596"/>
        <v>Ruang Kerja</v>
      </c>
      <c r="J602" s="83" t="str">
        <f ca="1" t="shared" si="2"/>
        <v>CLEANING SERVICE</v>
      </c>
      <c r="K602" s="83">
        <f ca="1" t="array" ref="K602">IFERROR(INDEX(MASTER!B:B,MATCH(G602,MASTER!A:A,0))/100," ")</f>
        <v>0.95</v>
      </c>
      <c r="L602" s="65">
        <f ca="1" t="shared" si="3"/>
        <v>16</v>
      </c>
      <c r="M602" s="65" t="str">
        <f ca="1" t="shared" si="4"/>
        <v>2023 - WEEK 16</v>
      </c>
      <c r="N602" s="65" t="str">
        <f ca="1" t="shared" si="5"/>
        <v>2023 - MONTH 04</v>
      </c>
      <c r="O602" s="83">
        <f ca="1" t="shared" ref="O602:P602" si="620">IFERROR(AVERAGEIF(M:M,M602,$K:$K)," ")</f>
        <v>0.950225225225222</v>
      </c>
      <c r="P602" s="83">
        <f ca="1" t="shared" si="620"/>
        <v>0.950150150150152</v>
      </c>
      <c r="Q602" s="65" t="str">
        <f ca="1">IF(ISBLANK(A602)," ",IF(O602&gt;MASTER!$B$3/100,"SB",IF(O602&gt;MASTER!$B$4/100,"B",IF(O602&gt;MASTER!$B$5/100,"C","K"))))</f>
        <v>SB</v>
      </c>
      <c r="R602" s="65" t="str">
        <f ca="1">IF(ISBLANK(B602)," ",IF(P602&gt;MASTER!$B$3/100,"SB",IF(P602&gt;MASTER!$B$4/100,"B",IF(P602&gt;MASTER!$B$5/100,"C","K"))))</f>
        <v>SB</v>
      </c>
    </row>
    <row r="603" customHeight="1" spans="1:18">
      <c r="A603" s="80">
        <f ca="1">INDIRECT(ADDRESS(2+QUOTIENT(ROW()-2,COUNTA('Form Responses 1'!$1:$1)-4),1,,TRUE,"Form Responses 1"))</f>
        <v>45033.7481278009</v>
      </c>
      <c r="B603" s="65" t="str">
        <f ca="1">INDIRECT(ADDRESS(2+QUOTIENT(ROW()-2,COUNTA('Form Responses 1'!$1:$1)-4),2,,TRUE,"Form Responses 1"))</f>
        <v>bobdaulay@gmail.comb</v>
      </c>
      <c r="C603" s="65" t="str">
        <f ca="1">INDIRECT(ADDRESS(2+QUOTIENT(ROW()-2,COUNTA('Form Responses 1'!$1:$1)-4),3,,TRUE,"Form Responses 1"))</f>
        <v>Bobby Wijaya Daulay </v>
      </c>
      <c r="D603" s="81">
        <f ca="1">INDIRECT(ADDRESS(2+QUOTIENT(ROW()-2,COUNTA('Form Responses 1'!$1:$1)-4),4,,TRUE,"Form Responses 1"))</f>
        <v>45033</v>
      </c>
      <c r="E603" s="82">
        <f ca="1" t="shared" si="0"/>
        <v>1</v>
      </c>
      <c r="F603" s="65" t="str">
        <f ca="1">IF(ISBLANK(A603)," ",INDIRECT(ADDRESS(1,5+MOD(ROW()-2,COUNTA('Form Responses 1'!$1:$1)-4),,TRUE,"Form Responses 1")))</f>
        <v>Lantai 06 [Koridor]</v>
      </c>
      <c r="G603" s="65" t="str">
        <f ca="1">IF(ISBLANK(A603)," ",INDIRECT(ADDRESS(MATCH(A603,'Form Responses 1'!A:A,0),5+MOD(ROW()-2,COUNTA('Form Responses 1'!$1:$1)-4),,TRUE,"Form Responses 1")))</f>
        <v>BAIK</v>
      </c>
      <c r="H603" s="83" t="str">
        <f ca="1" t="shared" si="1"/>
        <v>Lantai 06</v>
      </c>
      <c r="I603" s="83" t="str">
        <f ca="1" t="shared" si="596"/>
        <v>Koridor</v>
      </c>
      <c r="J603" s="83" t="str">
        <f ca="1" t="shared" si="2"/>
        <v>CLEANING SERVICE</v>
      </c>
      <c r="K603" s="83">
        <f ca="1" t="array" ref="K603">IFERROR(INDEX(MASTER!B:B,MATCH(G603,MASTER!A:A,0))/100," ")</f>
        <v>0.95</v>
      </c>
      <c r="L603" s="65">
        <f ca="1" t="shared" si="3"/>
        <v>16</v>
      </c>
      <c r="M603" s="65" t="str">
        <f ca="1" t="shared" si="4"/>
        <v>2023 - WEEK 16</v>
      </c>
      <c r="N603" s="65" t="str">
        <f ca="1" t="shared" si="5"/>
        <v>2023 - MONTH 04</v>
      </c>
      <c r="O603" s="83">
        <f ca="1" t="shared" ref="O603:P603" si="621">IFERROR(AVERAGEIF(M:M,M603,$K:$K)," ")</f>
        <v>0.950225225225222</v>
      </c>
      <c r="P603" s="83">
        <f ca="1" t="shared" si="621"/>
        <v>0.950150150150152</v>
      </c>
      <c r="Q603" s="65" t="str">
        <f ca="1">IF(ISBLANK(A603)," ",IF(O603&gt;MASTER!$B$3/100,"SB",IF(O603&gt;MASTER!$B$4/100,"B",IF(O603&gt;MASTER!$B$5/100,"C","K"))))</f>
        <v>SB</v>
      </c>
      <c r="R603" s="65" t="str">
        <f ca="1">IF(ISBLANK(B603)," ",IF(P603&gt;MASTER!$B$3/100,"SB",IF(P603&gt;MASTER!$B$4/100,"B",IF(P603&gt;MASTER!$B$5/100,"C","K"))))</f>
        <v>SB</v>
      </c>
    </row>
    <row r="604" customHeight="1" spans="1:18">
      <c r="A604" s="80">
        <f ca="1">INDIRECT(ADDRESS(2+QUOTIENT(ROW()-2,COUNTA('Form Responses 1'!$1:$1)-4),1,,TRUE,"Form Responses 1"))</f>
        <v>45033.7481278009</v>
      </c>
      <c r="B604" s="65" t="str">
        <f ca="1">INDIRECT(ADDRESS(2+QUOTIENT(ROW()-2,COUNTA('Form Responses 1'!$1:$1)-4),2,,TRUE,"Form Responses 1"))</f>
        <v>bobdaulay@gmail.comb</v>
      </c>
      <c r="C604" s="65" t="str">
        <f ca="1">INDIRECT(ADDRESS(2+QUOTIENT(ROW()-2,COUNTA('Form Responses 1'!$1:$1)-4),3,,TRUE,"Form Responses 1"))</f>
        <v>Bobby Wijaya Daulay </v>
      </c>
      <c r="D604" s="81">
        <f ca="1">INDIRECT(ADDRESS(2+QUOTIENT(ROW()-2,COUNTA('Form Responses 1'!$1:$1)-4),4,,TRUE,"Form Responses 1"))</f>
        <v>45033</v>
      </c>
      <c r="E604" s="82">
        <f ca="1" t="shared" si="0"/>
        <v>1</v>
      </c>
      <c r="F604" s="65" t="str">
        <f ca="1">IF(ISBLANK(A604)," ",INDIRECT(ADDRESS(1,5+MOD(ROW()-2,COUNTA('Form Responses 1'!$1:$1)-4),,TRUE,"Form Responses 1")))</f>
        <v>Lantai 06 [Toilet Pria / Wanita]</v>
      </c>
      <c r="G604" s="65" t="str">
        <f ca="1">IF(ISBLANK(A604)," ",INDIRECT(ADDRESS(MATCH(A604,'Form Responses 1'!A:A,0),5+MOD(ROW()-2,COUNTA('Form Responses 1'!$1:$1)-4),,TRUE,"Form Responses 1")))</f>
        <v>BAIK</v>
      </c>
      <c r="H604" s="83" t="str">
        <f ca="1" t="shared" si="1"/>
        <v>Lantai 06</v>
      </c>
      <c r="I604" s="83" t="str">
        <f ca="1" t="shared" si="596"/>
        <v>Toilet Pria / Wanita</v>
      </c>
      <c r="J604" s="83" t="str">
        <f ca="1" t="shared" si="2"/>
        <v>CLEANING SERVICE</v>
      </c>
      <c r="K604" s="83">
        <f ca="1" t="array" ref="K604">IFERROR(INDEX(MASTER!B:B,MATCH(G604,MASTER!A:A,0))/100," ")</f>
        <v>0.95</v>
      </c>
      <c r="L604" s="65">
        <f ca="1" t="shared" si="3"/>
        <v>16</v>
      </c>
      <c r="M604" s="65" t="str">
        <f ca="1" t="shared" si="4"/>
        <v>2023 - WEEK 16</v>
      </c>
      <c r="N604" s="65" t="str">
        <f ca="1" t="shared" si="5"/>
        <v>2023 - MONTH 04</v>
      </c>
      <c r="O604" s="83">
        <f ca="1" t="shared" ref="O604:P604" si="622">IFERROR(AVERAGEIF(M:M,M604,$K:$K)," ")</f>
        <v>0.950225225225222</v>
      </c>
      <c r="P604" s="83">
        <f ca="1" t="shared" si="622"/>
        <v>0.950150150150152</v>
      </c>
      <c r="Q604" s="65" t="str">
        <f ca="1">IF(ISBLANK(A604)," ",IF(O604&gt;MASTER!$B$3/100,"SB",IF(O604&gt;MASTER!$B$4/100,"B",IF(O604&gt;MASTER!$B$5/100,"C","K"))))</f>
        <v>SB</v>
      </c>
      <c r="R604" s="65" t="str">
        <f ca="1">IF(ISBLANK(B604)," ",IF(P604&gt;MASTER!$B$3/100,"SB",IF(P604&gt;MASTER!$B$4/100,"B",IF(P604&gt;MASTER!$B$5/100,"C","K"))))</f>
        <v>SB</v>
      </c>
    </row>
    <row r="605" customHeight="1" spans="1:18">
      <c r="A605" s="80">
        <f ca="1">INDIRECT(ADDRESS(2+QUOTIENT(ROW()-2,COUNTA('Form Responses 1'!$1:$1)-4),1,,TRUE,"Form Responses 1"))</f>
        <v>45033.7481278009</v>
      </c>
      <c r="B605" s="65" t="str">
        <f ca="1">INDIRECT(ADDRESS(2+QUOTIENT(ROW()-2,COUNTA('Form Responses 1'!$1:$1)-4),2,,TRUE,"Form Responses 1"))</f>
        <v>bobdaulay@gmail.comb</v>
      </c>
      <c r="C605" s="65" t="str">
        <f ca="1">INDIRECT(ADDRESS(2+QUOTIENT(ROW()-2,COUNTA('Form Responses 1'!$1:$1)-4),3,,TRUE,"Form Responses 1"))</f>
        <v>Bobby Wijaya Daulay </v>
      </c>
      <c r="D605" s="81">
        <f ca="1">INDIRECT(ADDRESS(2+QUOTIENT(ROW()-2,COUNTA('Form Responses 1'!$1:$1)-4),4,,TRUE,"Form Responses 1"))</f>
        <v>45033</v>
      </c>
      <c r="E605" s="82">
        <f ca="1" t="shared" si="0"/>
        <v>1</v>
      </c>
      <c r="F605" s="65" t="str">
        <f ca="1">IF(ISBLANK(A605)," ",INDIRECT(ADDRESS(1,5+MOD(ROW()-2,COUNTA('Form Responses 1'!$1:$1)-4),,TRUE,"Form Responses 1")))</f>
        <v>Lantai 05 [Tangga Exit Barat]</v>
      </c>
      <c r="G605" s="65" t="str">
        <f ca="1">IF(ISBLANK(A605)," ",INDIRECT(ADDRESS(MATCH(A605,'Form Responses 1'!A:A,0),5+MOD(ROW()-2,COUNTA('Form Responses 1'!$1:$1)-4),,TRUE,"Form Responses 1")))</f>
        <v>BAIK</v>
      </c>
      <c r="H605" s="83" t="str">
        <f ca="1" t="shared" si="1"/>
        <v>Lantai 05</v>
      </c>
      <c r="I605" s="83" t="str">
        <f ca="1" t="shared" si="596"/>
        <v>Tangga Exit Barat</v>
      </c>
      <c r="J605" s="83" t="str">
        <f ca="1" t="shared" si="2"/>
        <v>CLEANING SERVICE</v>
      </c>
      <c r="K605" s="83">
        <f ca="1" t="array" ref="K605">IFERROR(INDEX(MASTER!B:B,MATCH(G605,MASTER!A:A,0))/100," ")</f>
        <v>0.95</v>
      </c>
      <c r="L605" s="65">
        <f ca="1" t="shared" si="3"/>
        <v>16</v>
      </c>
      <c r="M605" s="65" t="str">
        <f ca="1" t="shared" si="4"/>
        <v>2023 - WEEK 16</v>
      </c>
      <c r="N605" s="65" t="str">
        <f ca="1" t="shared" si="5"/>
        <v>2023 - MONTH 04</v>
      </c>
      <c r="O605" s="83">
        <f ca="1" t="shared" ref="O605:P605" si="623">IFERROR(AVERAGEIF(M:M,M605,$K:$K)," ")</f>
        <v>0.950225225225222</v>
      </c>
      <c r="P605" s="83">
        <f ca="1" t="shared" si="623"/>
        <v>0.950150150150152</v>
      </c>
      <c r="Q605" s="65" t="str">
        <f ca="1">IF(ISBLANK(A605)," ",IF(O605&gt;MASTER!$B$3/100,"SB",IF(O605&gt;MASTER!$B$4/100,"B",IF(O605&gt;MASTER!$B$5/100,"C","K"))))</f>
        <v>SB</v>
      </c>
      <c r="R605" s="65" t="str">
        <f ca="1">IF(ISBLANK(B605)," ",IF(P605&gt;MASTER!$B$3/100,"SB",IF(P605&gt;MASTER!$B$4/100,"B",IF(P605&gt;MASTER!$B$5/100,"C","K"))))</f>
        <v>SB</v>
      </c>
    </row>
    <row r="606" customHeight="1" spans="1:18">
      <c r="A606" s="80">
        <f ca="1">INDIRECT(ADDRESS(2+QUOTIENT(ROW()-2,COUNTA('Form Responses 1'!$1:$1)-4),1,,TRUE,"Form Responses 1"))</f>
        <v>45033.7481278009</v>
      </c>
      <c r="B606" s="65" t="str">
        <f ca="1">INDIRECT(ADDRESS(2+QUOTIENT(ROW()-2,COUNTA('Form Responses 1'!$1:$1)-4),2,,TRUE,"Form Responses 1"))</f>
        <v>bobdaulay@gmail.comb</v>
      </c>
      <c r="C606" s="65" t="str">
        <f ca="1">INDIRECT(ADDRESS(2+QUOTIENT(ROW()-2,COUNTA('Form Responses 1'!$1:$1)-4),3,,TRUE,"Form Responses 1"))</f>
        <v>Bobby Wijaya Daulay </v>
      </c>
      <c r="D606" s="81">
        <f ca="1">INDIRECT(ADDRESS(2+QUOTIENT(ROW()-2,COUNTA('Form Responses 1'!$1:$1)-4),4,,TRUE,"Form Responses 1"))</f>
        <v>45033</v>
      </c>
      <c r="E606" s="82">
        <f ca="1" t="shared" si="0"/>
        <v>1</v>
      </c>
      <c r="F606" s="65" t="str">
        <f ca="1">IF(ISBLANK(A606)," ",INDIRECT(ADDRESS(1,5+MOD(ROW()-2,COUNTA('Form Responses 1'!$1:$1)-4),,TRUE,"Form Responses 1")))</f>
        <v>Lantai 05 [ &amp; Timur]</v>
      </c>
      <c r="G606" s="65" t="str">
        <f ca="1">IF(ISBLANK(A606)," ",INDIRECT(ADDRESS(MATCH(A606,'Form Responses 1'!A:A,0),5+MOD(ROW()-2,COUNTA('Form Responses 1'!$1:$1)-4),,TRUE,"Form Responses 1")))</f>
        <v>BAIK</v>
      </c>
      <c r="H606" s="83" t="str">
        <f ca="1" t="shared" si="1"/>
        <v>Lantai 05</v>
      </c>
      <c r="I606" s="83" t="str">
        <f ca="1" t="shared" si="596"/>
        <v> &amp; Timur</v>
      </c>
      <c r="J606" s="83" t="str">
        <f ca="1" t="shared" si="2"/>
        <v>CLEANING SERVICE</v>
      </c>
      <c r="K606" s="83">
        <f ca="1" t="array" ref="K606">IFERROR(INDEX(MASTER!B:B,MATCH(G606,MASTER!A:A,0))/100," ")</f>
        <v>0.95</v>
      </c>
      <c r="L606" s="65">
        <f ca="1" t="shared" si="3"/>
        <v>16</v>
      </c>
      <c r="M606" s="65" t="str">
        <f ca="1" t="shared" si="4"/>
        <v>2023 - WEEK 16</v>
      </c>
      <c r="N606" s="65" t="str">
        <f ca="1" t="shared" si="5"/>
        <v>2023 - MONTH 04</v>
      </c>
      <c r="O606" s="83">
        <f ca="1" t="shared" ref="O606:P606" si="624">IFERROR(AVERAGEIF(M:M,M606,$K:$K)," ")</f>
        <v>0.950225225225222</v>
      </c>
      <c r="P606" s="83">
        <f ca="1" t="shared" si="624"/>
        <v>0.950150150150152</v>
      </c>
      <c r="Q606" s="65" t="str">
        <f ca="1">IF(ISBLANK(A606)," ",IF(O606&gt;MASTER!$B$3/100,"SB",IF(O606&gt;MASTER!$B$4/100,"B",IF(O606&gt;MASTER!$B$5/100,"C","K"))))</f>
        <v>SB</v>
      </c>
      <c r="R606" s="65" t="str">
        <f ca="1">IF(ISBLANK(B606)," ",IF(P606&gt;MASTER!$B$3/100,"SB",IF(P606&gt;MASTER!$B$4/100,"B",IF(P606&gt;MASTER!$B$5/100,"C","K"))))</f>
        <v>SB</v>
      </c>
    </row>
    <row r="607" customHeight="1" spans="1:18">
      <c r="A607" s="80">
        <f ca="1">INDIRECT(ADDRESS(2+QUOTIENT(ROW()-2,COUNTA('Form Responses 1'!$1:$1)-4),1,,TRUE,"Form Responses 1"))</f>
        <v>45033.7481278009</v>
      </c>
      <c r="B607" s="65" t="str">
        <f ca="1">INDIRECT(ADDRESS(2+QUOTIENT(ROW()-2,COUNTA('Form Responses 1'!$1:$1)-4),2,,TRUE,"Form Responses 1"))</f>
        <v>bobdaulay@gmail.comb</v>
      </c>
      <c r="C607" s="65" t="str">
        <f ca="1">INDIRECT(ADDRESS(2+QUOTIENT(ROW()-2,COUNTA('Form Responses 1'!$1:$1)-4),3,,TRUE,"Form Responses 1"))</f>
        <v>Bobby Wijaya Daulay </v>
      </c>
      <c r="D607" s="81">
        <f ca="1">INDIRECT(ADDRESS(2+QUOTIENT(ROW()-2,COUNTA('Form Responses 1'!$1:$1)-4),4,,TRUE,"Form Responses 1"))</f>
        <v>45033</v>
      </c>
      <c r="E607" s="82">
        <f ca="1" t="shared" si="0"/>
        <v>1</v>
      </c>
      <c r="F607" s="65" t="str">
        <f ca="1">IF(ISBLANK(A607)," ",INDIRECT(ADDRESS(1,5+MOD(ROW()-2,COUNTA('Form Responses 1'!$1:$1)-4),,TRUE,"Form Responses 1")))</f>
        <v>Lantai 05 [Mushola]</v>
      </c>
      <c r="G607" s="65" t="str">
        <f ca="1">IF(ISBLANK(A607)," ",INDIRECT(ADDRESS(MATCH(A607,'Form Responses 1'!A:A,0),5+MOD(ROW()-2,COUNTA('Form Responses 1'!$1:$1)-4),,TRUE,"Form Responses 1")))</f>
        <v>BAIK</v>
      </c>
      <c r="H607" s="83" t="str">
        <f ca="1" t="shared" si="1"/>
        <v>Lantai 05</v>
      </c>
      <c r="I607" s="83" t="str">
        <f ca="1" t="shared" si="596"/>
        <v>Mushola</v>
      </c>
      <c r="J607" s="83" t="str">
        <f ca="1" t="shared" si="2"/>
        <v>CLEANING SERVICE</v>
      </c>
      <c r="K607" s="83">
        <f ca="1" t="array" ref="K607">IFERROR(INDEX(MASTER!B:B,MATCH(G607,MASTER!A:A,0))/100," ")</f>
        <v>0.95</v>
      </c>
      <c r="L607" s="65">
        <f ca="1" t="shared" si="3"/>
        <v>16</v>
      </c>
      <c r="M607" s="65" t="str">
        <f ca="1" t="shared" si="4"/>
        <v>2023 - WEEK 16</v>
      </c>
      <c r="N607" s="65" t="str">
        <f ca="1" t="shared" si="5"/>
        <v>2023 - MONTH 04</v>
      </c>
      <c r="O607" s="83">
        <f ca="1" t="shared" ref="O607:P607" si="625">IFERROR(AVERAGEIF(M:M,M607,$K:$K)," ")</f>
        <v>0.950225225225222</v>
      </c>
      <c r="P607" s="83">
        <f ca="1" t="shared" si="625"/>
        <v>0.950150150150152</v>
      </c>
      <c r="Q607" s="65" t="str">
        <f ca="1">IF(ISBLANK(A607)," ",IF(O607&gt;MASTER!$B$3/100,"SB",IF(O607&gt;MASTER!$B$4/100,"B",IF(O607&gt;MASTER!$B$5/100,"C","K"))))</f>
        <v>SB</v>
      </c>
      <c r="R607" s="65" t="str">
        <f ca="1">IF(ISBLANK(B607)," ",IF(P607&gt;MASTER!$B$3/100,"SB",IF(P607&gt;MASTER!$B$4/100,"B",IF(P607&gt;MASTER!$B$5/100,"C","K"))))</f>
        <v>SB</v>
      </c>
    </row>
    <row r="608" customHeight="1" spans="1:18">
      <c r="A608" s="80">
        <f ca="1">INDIRECT(ADDRESS(2+QUOTIENT(ROW()-2,COUNTA('Form Responses 1'!$1:$1)-4),1,,TRUE,"Form Responses 1"))</f>
        <v>45033.7481278009</v>
      </c>
      <c r="B608" s="65" t="str">
        <f ca="1">INDIRECT(ADDRESS(2+QUOTIENT(ROW()-2,COUNTA('Form Responses 1'!$1:$1)-4),2,,TRUE,"Form Responses 1"))</f>
        <v>bobdaulay@gmail.comb</v>
      </c>
      <c r="C608" s="65" t="str">
        <f ca="1">INDIRECT(ADDRESS(2+QUOTIENT(ROW()-2,COUNTA('Form Responses 1'!$1:$1)-4),3,,TRUE,"Form Responses 1"))</f>
        <v>Bobby Wijaya Daulay </v>
      </c>
      <c r="D608" s="81">
        <f ca="1">INDIRECT(ADDRESS(2+QUOTIENT(ROW()-2,COUNTA('Form Responses 1'!$1:$1)-4),4,,TRUE,"Form Responses 1"))</f>
        <v>45033</v>
      </c>
      <c r="E608" s="82">
        <f ca="1" t="shared" si="0"/>
        <v>1</v>
      </c>
      <c r="F608" s="65" t="str">
        <f ca="1">IF(ISBLANK(A608)," ",INDIRECT(ADDRESS(1,5+MOD(ROW()-2,COUNTA('Form Responses 1'!$1:$1)-4),,TRUE,"Form Responses 1")))</f>
        <v>Lantai 05 [Pantry]</v>
      </c>
      <c r="G608" s="65" t="str">
        <f ca="1">IF(ISBLANK(A608)," ",INDIRECT(ADDRESS(MATCH(A608,'Form Responses 1'!A:A,0),5+MOD(ROW()-2,COUNTA('Form Responses 1'!$1:$1)-4),,TRUE,"Form Responses 1")))</f>
        <v>BAIK</v>
      </c>
      <c r="H608" s="83" t="str">
        <f ca="1" t="shared" si="1"/>
        <v>Lantai 05</v>
      </c>
      <c r="I608" s="83" t="str">
        <f ca="1" t="shared" si="596"/>
        <v>Pantry</v>
      </c>
      <c r="J608" s="83" t="str">
        <f ca="1" t="shared" si="2"/>
        <v>CLEANING SERVICE</v>
      </c>
      <c r="K608" s="83">
        <f ca="1" t="array" ref="K608">IFERROR(INDEX(MASTER!B:B,MATCH(G608,MASTER!A:A,0))/100," ")</f>
        <v>0.95</v>
      </c>
      <c r="L608" s="65">
        <f ca="1" t="shared" si="3"/>
        <v>16</v>
      </c>
      <c r="M608" s="65" t="str">
        <f ca="1" t="shared" si="4"/>
        <v>2023 - WEEK 16</v>
      </c>
      <c r="N608" s="65" t="str">
        <f ca="1" t="shared" si="5"/>
        <v>2023 - MONTH 04</v>
      </c>
      <c r="O608" s="83">
        <f ca="1" t="shared" ref="O608:P608" si="626">IFERROR(AVERAGEIF(M:M,M608,$K:$K)," ")</f>
        <v>0.950225225225222</v>
      </c>
      <c r="P608" s="83">
        <f ca="1" t="shared" si="626"/>
        <v>0.950150150150152</v>
      </c>
      <c r="Q608" s="65" t="str">
        <f ca="1">IF(ISBLANK(A608)," ",IF(O608&gt;MASTER!$B$3/100,"SB",IF(O608&gt;MASTER!$B$4/100,"B",IF(O608&gt;MASTER!$B$5/100,"C","K"))))</f>
        <v>SB</v>
      </c>
      <c r="R608" s="65" t="str">
        <f ca="1">IF(ISBLANK(B608)," ",IF(P608&gt;MASTER!$B$3/100,"SB",IF(P608&gt;MASTER!$B$4/100,"B",IF(P608&gt;MASTER!$B$5/100,"C","K"))))</f>
        <v>SB</v>
      </c>
    </row>
    <row r="609" customHeight="1" spans="1:18">
      <c r="A609" s="80">
        <f ca="1">INDIRECT(ADDRESS(2+QUOTIENT(ROW()-2,COUNTA('Form Responses 1'!$1:$1)-4),1,,TRUE,"Form Responses 1"))</f>
        <v>45033.7481278009</v>
      </c>
      <c r="B609" s="65" t="str">
        <f ca="1">INDIRECT(ADDRESS(2+QUOTIENT(ROW()-2,COUNTA('Form Responses 1'!$1:$1)-4),2,,TRUE,"Form Responses 1"))</f>
        <v>bobdaulay@gmail.comb</v>
      </c>
      <c r="C609" s="65" t="str">
        <f ca="1">INDIRECT(ADDRESS(2+QUOTIENT(ROW()-2,COUNTA('Form Responses 1'!$1:$1)-4),3,,TRUE,"Form Responses 1"))</f>
        <v>Bobby Wijaya Daulay </v>
      </c>
      <c r="D609" s="81">
        <f ca="1">INDIRECT(ADDRESS(2+QUOTIENT(ROW()-2,COUNTA('Form Responses 1'!$1:$1)-4),4,,TRUE,"Form Responses 1"))</f>
        <v>45033</v>
      </c>
      <c r="E609" s="82">
        <f ca="1" t="shared" si="0"/>
        <v>1</v>
      </c>
      <c r="F609" s="65" t="str">
        <f ca="1">IF(ISBLANK(A609)," ",INDIRECT(ADDRESS(1,5+MOD(ROW()-2,COUNTA('Form Responses 1'!$1:$1)-4),,TRUE,"Form Responses 1")))</f>
        <v>Lantai 05 [Ruang Rapat 1-2-3]</v>
      </c>
      <c r="G609" s="65" t="str">
        <f ca="1">IF(ISBLANK(A609)," ",INDIRECT(ADDRESS(MATCH(A609,'Form Responses 1'!A:A,0),5+MOD(ROW()-2,COUNTA('Form Responses 1'!$1:$1)-4),,TRUE,"Form Responses 1")))</f>
        <v>BAIK</v>
      </c>
      <c r="H609" s="83" t="str">
        <f ca="1" t="shared" si="1"/>
        <v>Lantai 05</v>
      </c>
      <c r="I609" s="83" t="str">
        <f ca="1" t="shared" si="596"/>
        <v>Ruang Rapat 1-2-3</v>
      </c>
      <c r="J609" s="83" t="str">
        <f ca="1" t="shared" si="2"/>
        <v>CLEANING SERVICE</v>
      </c>
      <c r="K609" s="83">
        <f ca="1" t="array" ref="K609">IFERROR(INDEX(MASTER!B:B,MATCH(G609,MASTER!A:A,0))/100," ")</f>
        <v>0.95</v>
      </c>
      <c r="L609" s="65">
        <f ca="1" t="shared" si="3"/>
        <v>16</v>
      </c>
      <c r="M609" s="65" t="str">
        <f ca="1" t="shared" si="4"/>
        <v>2023 - WEEK 16</v>
      </c>
      <c r="N609" s="65" t="str">
        <f ca="1" t="shared" si="5"/>
        <v>2023 - MONTH 04</v>
      </c>
      <c r="O609" s="83">
        <f ca="1" t="shared" ref="O609:P609" si="627">IFERROR(AVERAGEIF(M:M,M609,$K:$K)," ")</f>
        <v>0.950225225225222</v>
      </c>
      <c r="P609" s="83">
        <f ca="1" t="shared" si="627"/>
        <v>0.950150150150152</v>
      </c>
      <c r="Q609" s="65" t="str">
        <f ca="1">IF(ISBLANK(A609)," ",IF(O609&gt;MASTER!$B$3/100,"SB",IF(O609&gt;MASTER!$B$4/100,"B",IF(O609&gt;MASTER!$B$5/100,"C","K"))))</f>
        <v>SB</v>
      </c>
      <c r="R609" s="65" t="str">
        <f ca="1">IF(ISBLANK(B609)," ",IF(P609&gt;MASTER!$B$3/100,"SB",IF(P609&gt;MASTER!$B$4/100,"B",IF(P609&gt;MASTER!$B$5/100,"C","K"))))</f>
        <v>SB</v>
      </c>
    </row>
    <row r="610" customHeight="1" spans="1:18">
      <c r="A610" s="80">
        <f ca="1">INDIRECT(ADDRESS(2+QUOTIENT(ROW()-2,COUNTA('Form Responses 1'!$1:$1)-4),1,,TRUE,"Form Responses 1"))</f>
        <v>45033.7481278009</v>
      </c>
      <c r="B610" s="65" t="str">
        <f ca="1">INDIRECT(ADDRESS(2+QUOTIENT(ROW()-2,COUNTA('Form Responses 1'!$1:$1)-4),2,,TRUE,"Form Responses 1"))</f>
        <v>bobdaulay@gmail.comb</v>
      </c>
      <c r="C610" s="65" t="str">
        <f ca="1">INDIRECT(ADDRESS(2+QUOTIENT(ROW()-2,COUNTA('Form Responses 1'!$1:$1)-4),3,,TRUE,"Form Responses 1"))</f>
        <v>Bobby Wijaya Daulay </v>
      </c>
      <c r="D610" s="81">
        <f ca="1">INDIRECT(ADDRESS(2+QUOTIENT(ROW()-2,COUNTA('Form Responses 1'!$1:$1)-4),4,,TRUE,"Form Responses 1"))</f>
        <v>45033</v>
      </c>
      <c r="E610" s="82">
        <f ca="1" t="shared" si="0"/>
        <v>1</v>
      </c>
      <c r="F610" s="65" t="str">
        <f ca="1">IF(ISBLANK(A610)," ",INDIRECT(ADDRESS(1,5+MOD(ROW()-2,COUNTA('Form Responses 1'!$1:$1)-4),,TRUE,"Form Responses 1")))</f>
        <v>Lantai 05 [Ruang Kerja]</v>
      </c>
      <c r="G610" s="65" t="str">
        <f ca="1">IF(ISBLANK(A610)," ",INDIRECT(ADDRESS(MATCH(A610,'Form Responses 1'!A:A,0),5+MOD(ROW()-2,COUNTA('Form Responses 1'!$1:$1)-4),,TRUE,"Form Responses 1")))</f>
        <v>BAIK</v>
      </c>
      <c r="H610" s="83" t="str">
        <f ca="1" t="shared" si="1"/>
        <v>Lantai 05</v>
      </c>
      <c r="I610" s="83" t="str">
        <f ca="1" t="shared" si="596"/>
        <v>Ruang Kerja</v>
      </c>
      <c r="J610" s="83" t="str">
        <f ca="1" t="shared" si="2"/>
        <v>CLEANING SERVICE</v>
      </c>
      <c r="K610" s="83">
        <f ca="1" t="array" ref="K610">IFERROR(INDEX(MASTER!B:B,MATCH(G610,MASTER!A:A,0))/100," ")</f>
        <v>0.95</v>
      </c>
      <c r="L610" s="65">
        <f ca="1" t="shared" si="3"/>
        <v>16</v>
      </c>
      <c r="M610" s="65" t="str">
        <f ca="1" t="shared" si="4"/>
        <v>2023 - WEEK 16</v>
      </c>
      <c r="N610" s="65" t="str">
        <f ca="1" t="shared" si="5"/>
        <v>2023 - MONTH 04</v>
      </c>
      <c r="O610" s="83">
        <f ca="1" t="shared" ref="O610:P610" si="628">IFERROR(AVERAGEIF(M:M,M610,$K:$K)," ")</f>
        <v>0.950225225225222</v>
      </c>
      <c r="P610" s="83">
        <f ca="1" t="shared" si="628"/>
        <v>0.950150150150152</v>
      </c>
      <c r="Q610" s="65" t="str">
        <f ca="1">IF(ISBLANK(A610)," ",IF(O610&gt;MASTER!$B$3/100,"SB",IF(O610&gt;MASTER!$B$4/100,"B",IF(O610&gt;MASTER!$B$5/100,"C","K"))))</f>
        <v>SB</v>
      </c>
      <c r="R610" s="65" t="str">
        <f ca="1">IF(ISBLANK(B610)," ",IF(P610&gt;MASTER!$B$3/100,"SB",IF(P610&gt;MASTER!$B$4/100,"B",IF(P610&gt;MASTER!$B$5/100,"C","K"))))</f>
        <v>SB</v>
      </c>
    </row>
    <row r="611" customHeight="1" spans="1:18">
      <c r="A611" s="80">
        <f ca="1">INDIRECT(ADDRESS(2+QUOTIENT(ROW()-2,COUNTA('Form Responses 1'!$1:$1)-4),1,,TRUE,"Form Responses 1"))</f>
        <v>45033.7481278009</v>
      </c>
      <c r="B611" s="65" t="str">
        <f ca="1">INDIRECT(ADDRESS(2+QUOTIENT(ROW()-2,COUNTA('Form Responses 1'!$1:$1)-4),2,,TRUE,"Form Responses 1"))</f>
        <v>bobdaulay@gmail.comb</v>
      </c>
      <c r="C611" s="65" t="str">
        <f ca="1">INDIRECT(ADDRESS(2+QUOTIENT(ROW()-2,COUNTA('Form Responses 1'!$1:$1)-4),3,,TRUE,"Form Responses 1"))</f>
        <v>Bobby Wijaya Daulay </v>
      </c>
      <c r="D611" s="81">
        <f ca="1">INDIRECT(ADDRESS(2+QUOTIENT(ROW()-2,COUNTA('Form Responses 1'!$1:$1)-4),4,,TRUE,"Form Responses 1"))</f>
        <v>45033</v>
      </c>
      <c r="E611" s="82">
        <f ca="1" t="shared" si="0"/>
        <v>1</v>
      </c>
      <c r="F611" s="65" t="str">
        <f ca="1">IF(ISBLANK(A611)," ",INDIRECT(ADDRESS(1,5+MOD(ROW()-2,COUNTA('Form Responses 1'!$1:$1)-4),,TRUE,"Form Responses 1")))</f>
        <v>Lantai 05 [Koridor]</v>
      </c>
      <c r="G611" s="65" t="str">
        <f ca="1">IF(ISBLANK(A611)," ",INDIRECT(ADDRESS(MATCH(A611,'Form Responses 1'!A:A,0),5+MOD(ROW()-2,COUNTA('Form Responses 1'!$1:$1)-4),,TRUE,"Form Responses 1")))</f>
        <v>BAIK</v>
      </c>
      <c r="H611" s="83" t="str">
        <f ca="1" t="shared" si="1"/>
        <v>Lantai 05</v>
      </c>
      <c r="I611" s="83" t="str">
        <f ca="1" t="shared" si="596"/>
        <v>Koridor</v>
      </c>
      <c r="J611" s="83" t="str">
        <f ca="1" t="shared" si="2"/>
        <v>CLEANING SERVICE</v>
      </c>
      <c r="K611" s="83">
        <f ca="1" t="array" ref="K611">IFERROR(INDEX(MASTER!B:B,MATCH(G611,MASTER!A:A,0))/100," ")</f>
        <v>0.95</v>
      </c>
      <c r="L611" s="65">
        <f ca="1" t="shared" si="3"/>
        <v>16</v>
      </c>
      <c r="M611" s="65" t="str">
        <f ca="1" t="shared" si="4"/>
        <v>2023 - WEEK 16</v>
      </c>
      <c r="N611" s="65" t="str">
        <f ca="1" t="shared" si="5"/>
        <v>2023 - MONTH 04</v>
      </c>
      <c r="O611" s="83">
        <f ca="1" t="shared" ref="O611:P611" si="629">IFERROR(AVERAGEIF(M:M,M611,$K:$K)," ")</f>
        <v>0.950225225225222</v>
      </c>
      <c r="P611" s="83">
        <f ca="1" t="shared" si="629"/>
        <v>0.950150150150152</v>
      </c>
      <c r="Q611" s="65" t="str">
        <f ca="1">IF(ISBLANK(A611)," ",IF(O611&gt;MASTER!$B$3/100,"SB",IF(O611&gt;MASTER!$B$4/100,"B",IF(O611&gt;MASTER!$B$5/100,"C","K"))))</f>
        <v>SB</v>
      </c>
      <c r="R611" s="65" t="str">
        <f ca="1">IF(ISBLANK(B611)," ",IF(P611&gt;MASTER!$B$3/100,"SB",IF(P611&gt;MASTER!$B$4/100,"B",IF(P611&gt;MASTER!$B$5/100,"C","K"))))</f>
        <v>SB</v>
      </c>
    </row>
    <row r="612" customHeight="1" spans="1:18">
      <c r="A612" s="80">
        <f ca="1">INDIRECT(ADDRESS(2+QUOTIENT(ROW()-2,COUNTA('Form Responses 1'!$1:$1)-4),1,,TRUE,"Form Responses 1"))</f>
        <v>45033.7481278009</v>
      </c>
      <c r="B612" s="65" t="str">
        <f ca="1">INDIRECT(ADDRESS(2+QUOTIENT(ROW()-2,COUNTA('Form Responses 1'!$1:$1)-4),2,,TRUE,"Form Responses 1"))</f>
        <v>bobdaulay@gmail.comb</v>
      </c>
      <c r="C612" s="65" t="str">
        <f ca="1">INDIRECT(ADDRESS(2+QUOTIENT(ROW()-2,COUNTA('Form Responses 1'!$1:$1)-4),3,,TRUE,"Form Responses 1"))</f>
        <v>Bobby Wijaya Daulay </v>
      </c>
      <c r="D612" s="81">
        <f ca="1">INDIRECT(ADDRESS(2+QUOTIENT(ROW()-2,COUNTA('Form Responses 1'!$1:$1)-4),4,,TRUE,"Form Responses 1"))</f>
        <v>45033</v>
      </c>
      <c r="E612" s="82">
        <f ca="1" t="shared" si="0"/>
        <v>1</v>
      </c>
      <c r="F612" s="65" t="str">
        <f ca="1">IF(ISBLANK(A612)," ",INDIRECT(ADDRESS(1,5+MOD(ROW()-2,COUNTA('Form Responses 1'!$1:$1)-4),,TRUE,"Form Responses 1")))</f>
        <v>Lantai 05 [Toilet Pria / Wanita]</v>
      </c>
      <c r="G612" s="65" t="str">
        <f ca="1">IF(ISBLANK(A612)," ",INDIRECT(ADDRESS(MATCH(A612,'Form Responses 1'!A:A,0),5+MOD(ROW()-2,COUNTA('Form Responses 1'!$1:$1)-4),,TRUE,"Form Responses 1")))</f>
        <v>BAIK</v>
      </c>
      <c r="H612" s="83" t="str">
        <f ca="1" t="shared" si="1"/>
        <v>Lantai 05</v>
      </c>
      <c r="I612" s="83" t="str">
        <f ca="1" t="shared" si="596"/>
        <v>Toilet Pria / Wanita</v>
      </c>
      <c r="J612" s="83" t="str">
        <f ca="1" t="shared" si="2"/>
        <v>CLEANING SERVICE</v>
      </c>
      <c r="K612" s="83">
        <f ca="1" t="array" ref="K612">IFERROR(INDEX(MASTER!B:B,MATCH(G612,MASTER!A:A,0))/100," ")</f>
        <v>0.95</v>
      </c>
      <c r="L612" s="65">
        <f ca="1" t="shared" si="3"/>
        <v>16</v>
      </c>
      <c r="M612" s="65" t="str">
        <f ca="1" t="shared" si="4"/>
        <v>2023 - WEEK 16</v>
      </c>
      <c r="N612" s="65" t="str">
        <f ca="1" t="shared" si="5"/>
        <v>2023 - MONTH 04</v>
      </c>
      <c r="O612" s="83">
        <f ca="1" t="shared" ref="O612:P612" si="630">IFERROR(AVERAGEIF(M:M,M612,$K:$K)," ")</f>
        <v>0.950225225225222</v>
      </c>
      <c r="P612" s="83">
        <f ca="1" t="shared" si="630"/>
        <v>0.950150150150152</v>
      </c>
      <c r="Q612" s="65" t="str">
        <f ca="1">IF(ISBLANK(A612)," ",IF(O612&gt;MASTER!$B$3/100,"SB",IF(O612&gt;MASTER!$B$4/100,"B",IF(O612&gt;MASTER!$B$5/100,"C","K"))))</f>
        <v>SB</v>
      </c>
      <c r="R612" s="65" t="str">
        <f ca="1">IF(ISBLANK(B612)," ",IF(P612&gt;MASTER!$B$3/100,"SB",IF(P612&gt;MASTER!$B$4/100,"B",IF(P612&gt;MASTER!$B$5/100,"C","K"))))</f>
        <v>SB</v>
      </c>
    </row>
    <row r="613" customHeight="1" spans="1:18">
      <c r="A613" s="80">
        <f ca="1">INDIRECT(ADDRESS(2+QUOTIENT(ROW()-2,COUNTA('Form Responses 1'!$1:$1)-4),1,,TRUE,"Form Responses 1"))</f>
        <v>45033.7481278009</v>
      </c>
      <c r="B613" s="65" t="str">
        <f ca="1">INDIRECT(ADDRESS(2+QUOTIENT(ROW()-2,COUNTA('Form Responses 1'!$1:$1)-4),2,,TRUE,"Form Responses 1"))</f>
        <v>bobdaulay@gmail.comb</v>
      </c>
      <c r="C613" s="65" t="str">
        <f ca="1">INDIRECT(ADDRESS(2+QUOTIENT(ROW()-2,COUNTA('Form Responses 1'!$1:$1)-4),3,,TRUE,"Form Responses 1"))</f>
        <v>Bobby Wijaya Daulay </v>
      </c>
      <c r="D613" s="81">
        <f ca="1">INDIRECT(ADDRESS(2+QUOTIENT(ROW()-2,COUNTA('Form Responses 1'!$1:$1)-4),4,,TRUE,"Form Responses 1"))</f>
        <v>45033</v>
      </c>
      <c r="E613" s="82">
        <f ca="1" t="shared" si="0"/>
        <v>1</v>
      </c>
      <c r="F613" s="65" t="str">
        <f ca="1">IF(ISBLANK(A613)," ",INDIRECT(ADDRESS(1,5+MOD(ROW()-2,COUNTA('Form Responses 1'!$1:$1)-4),,TRUE,"Form Responses 1")))</f>
        <v>Lantai 04 [Tangga Exit Barat]</v>
      </c>
      <c r="G613" s="65" t="str">
        <f ca="1">IF(ISBLANK(A613)," ",INDIRECT(ADDRESS(MATCH(A613,'Form Responses 1'!A:A,0),5+MOD(ROW()-2,COUNTA('Form Responses 1'!$1:$1)-4),,TRUE,"Form Responses 1")))</f>
        <v>BAIK</v>
      </c>
      <c r="H613" s="83" t="str">
        <f ca="1" t="shared" si="1"/>
        <v>Lantai 04</v>
      </c>
      <c r="I613" s="83" t="str">
        <f ca="1" t="shared" si="596"/>
        <v>Tangga Exit Barat</v>
      </c>
      <c r="J613" s="83" t="str">
        <f ca="1" t="shared" si="2"/>
        <v>CLEANING SERVICE</v>
      </c>
      <c r="K613" s="83">
        <f ca="1" t="array" ref="K613">IFERROR(INDEX(MASTER!B:B,MATCH(G613,MASTER!A:A,0))/100," ")</f>
        <v>0.95</v>
      </c>
      <c r="L613" s="65">
        <f ca="1" t="shared" si="3"/>
        <v>16</v>
      </c>
      <c r="M613" s="65" t="str">
        <f ca="1" t="shared" si="4"/>
        <v>2023 - WEEK 16</v>
      </c>
      <c r="N613" s="65" t="str">
        <f ca="1" t="shared" si="5"/>
        <v>2023 - MONTH 04</v>
      </c>
      <c r="O613" s="83">
        <f ca="1" t="shared" ref="O613:P613" si="631">IFERROR(AVERAGEIF(M:M,M613,$K:$K)," ")</f>
        <v>0.950225225225222</v>
      </c>
      <c r="P613" s="83">
        <f ca="1" t="shared" si="631"/>
        <v>0.950150150150152</v>
      </c>
      <c r="Q613" s="65" t="str">
        <f ca="1">IF(ISBLANK(A613)," ",IF(O613&gt;MASTER!$B$3/100,"SB",IF(O613&gt;MASTER!$B$4/100,"B",IF(O613&gt;MASTER!$B$5/100,"C","K"))))</f>
        <v>SB</v>
      </c>
      <c r="R613" s="65" t="str">
        <f ca="1">IF(ISBLANK(B613)," ",IF(P613&gt;MASTER!$B$3/100,"SB",IF(P613&gt;MASTER!$B$4/100,"B",IF(P613&gt;MASTER!$B$5/100,"C","K"))))</f>
        <v>SB</v>
      </c>
    </row>
    <row r="614" customHeight="1" spans="1:18">
      <c r="A614" s="80">
        <f ca="1">INDIRECT(ADDRESS(2+QUOTIENT(ROW()-2,COUNTA('Form Responses 1'!$1:$1)-4),1,,TRUE,"Form Responses 1"))</f>
        <v>45033.7481278009</v>
      </c>
      <c r="B614" s="65" t="str">
        <f ca="1">INDIRECT(ADDRESS(2+QUOTIENT(ROW()-2,COUNTA('Form Responses 1'!$1:$1)-4),2,,TRUE,"Form Responses 1"))</f>
        <v>bobdaulay@gmail.comb</v>
      </c>
      <c r="C614" s="65" t="str">
        <f ca="1">INDIRECT(ADDRESS(2+QUOTIENT(ROW()-2,COUNTA('Form Responses 1'!$1:$1)-4),3,,TRUE,"Form Responses 1"))</f>
        <v>Bobby Wijaya Daulay </v>
      </c>
      <c r="D614" s="81">
        <f ca="1">INDIRECT(ADDRESS(2+QUOTIENT(ROW()-2,COUNTA('Form Responses 1'!$1:$1)-4),4,,TRUE,"Form Responses 1"))</f>
        <v>45033</v>
      </c>
      <c r="E614" s="82">
        <f ca="1" t="shared" si="0"/>
        <v>1</v>
      </c>
      <c r="F614" s="65" t="str">
        <f ca="1">IF(ISBLANK(A614)," ",INDIRECT(ADDRESS(1,5+MOD(ROW()-2,COUNTA('Form Responses 1'!$1:$1)-4),,TRUE,"Form Responses 1")))</f>
        <v>Lantai 04 [ &amp; Timur]</v>
      </c>
      <c r="G614" s="65" t="str">
        <f ca="1">IF(ISBLANK(A614)," ",INDIRECT(ADDRESS(MATCH(A614,'Form Responses 1'!A:A,0),5+MOD(ROW()-2,COUNTA('Form Responses 1'!$1:$1)-4),,TRUE,"Form Responses 1")))</f>
        <v>BAIK</v>
      </c>
      <c r="H614" s="83" t="str">
        <f ca="1" t="shared" si="1"/>
        <v>Lantai 04</v>
      </c>
      <c r="I614" s="83" t="str">
        <f ca="1" t="shared" si="596"/>
        <v> &amp; Timur</v>
      </c>
      <c r="J614" s="83" t="str">
        <f ca="1" t="shared" si="2"/>
        <v>CLEANING SERVICE</v>
      </c>
      <c r="K614" s="83">
        <f ca="1" t="array" ref="K614">IFERROR(INDEX(MASTER!B:B,MATCH(G614,MASTER!A:A,0))/100," ")</f>
        <v>0.95</v>
      </c>
      <c r="L614" s="65">
        <f ca="1" t="shared" si="3"/>
        <v>16</v>
      </c>
      <c r="M614" s="65" t="str">
        <f ca="1" t="shared" si="4"/>
        <v>2023 - WEEK 16</v>
      </c>
      <c r="N614" s="65" t="str">
        <f ca="1" t="shared" si="5"/>
        <v>2023 - MONTH 04</v>
      </c>
      <c r="O614" s="83">
        <f ca="1" t="shared" ref="O614:P614" si="632">IFERROR(AVERAGEIF(M:M,M614,$K:$K)," ")</f>
        <v>0.950225225225222</v>
      </c>
      <c r="P614" s="83">
        <f ca="1" t="shared" si="632"/>
        <v>0.950150150150152</v>
      </c>
      <c r="Q614" s="65" t="str">
        <f ca="1">IF(ISBLANK(A614)," ",IF(O614&gt;MASTER!$B$3/100,"SB",IF(O614&gt;MASTER!$B$4/100,"B",IF(O614&gt;MASTER!$B$5/100,"C","K"))))</f>
        <v>SB</v>
      </c>
      <c r="R614" s="65" t="str">
        <f ca="1">IF(ISBLANK(B614)," ",IF(P614&gt;MASTER!$B$3/100,"SB",IF(P614&gt;MASTER!$B$4/100,"B",IF(P614&gt;MASTER!$B$5/100,"C","K"))))</f>
        <v>SB</v>
      </c>
    </row>
    <row r="615" customHeight="1" spans="1:18">
      <c r="A615" s="80">
        <f ca="1">INDIRECT(ADDRESS(2+QUOTIENT(ROW()-2,COUNTA('Form Responses 1'!$1:$1)-4),1,,TRUE,"Form Responses 1"))</f>
        <v>45033.7481278009</v>
      </c>
      <c r="B615" s="65" t="str">
        <f ca="1">INDIRECT(ADDRESS(2+QUOTIENT(ROW()-2,COUNTA('Form Responses 1'!$1:$1)-4),2,,TRUE,"Form Responses 1"))</f>
        <v>bobdaulay@gmail.comb</v>
      </c>
      <c r="C615" s="65" t="str">
        <f ca="1">INDIRECT(ADDRESS(2+QUOTIENT(ROW()-2,COUNTA('Form Responses 1'!$1:$1)-4),3,,TRUE,"Form Responses 1"))</f>
        <v>Bobby Wijaya Daulay </v>
      </c>
      <c r="D615" s="81">
        <f ca="1">INDIRECT(ADDRESS(2+QUOTIENT(ROW()-2,COUNTA('Form Responses 1'!$1:$1)-4),4,,TRUE,"Form Responses 1"))</f>
        <v>45033</v>
      </c>
      <c r="E615" s="82">
        <f ca="1" t="shared" si="0"/>
        <v>1</v>
      </c>
      <c r="F615" s="65" t="str">
        <f ca="1">IF(ISBLANK(A615)," ",INDIRECT(ADDRESS(1,5+MOD(ROW()-2,COUNTA('Form Responses 1'!$1:$1)-4),,TRUE,"Form Responses 1")))</f>
        <v>Lantai 04 [Mushola]</v>
      </c>
      <c r="G615" s="65" t="str">
        <f ca="1">IF(ISBLANK(A615)," ",INDIRECT(ADDRESS(MATCH(A615,'Form Responses 1'!A:A,0),5+MOD(ROW()-2,COUNTA('Form Responses 1'!$1:$1)-4),,TRUE,"Form Responses 1")))</f>
        <v>BAIK</v>
      </c>
      <c r="H615" s="83" t="str">
        <f ca="1" t="shared" si="1"/>
        <v>Lantai 04</v>
      </c>
      <c r="I615" s="83" t="str">
        <f ca="1" t="shared" si="596"/>
        <v>Mushola</v>
      </c>
      <c r="J615" s="83" t="str">
        <f ca="1" t="shared" si="2"/>
        <v>CLEANING SERVICE</v>
      </c>
      <c r="K615" s="83">
        <f ca="1" t="array" ref="K615">IFERROR(INDEX(MASTER!B:B,MATCH(G615,MASTER!A:A,0))/100," ")</f>
        <v>0.95</v>
      </c>
      <c r="L615" s="65">
        <f ca="1" t="shared" si="3"/>
        <v>16</v>
      </c>
      <c r="M615" s="65" t="str">
        <f ca="1" t="shared" si="4"/>
        <v>2023 - WEEK 16</v>
      </c>
      <c r="N615" s="65" t="str">
        <f ca="1" t="shared" si="5"/>
        <v>2023 - MONTH 04</v>
      </c>
      <c r="O615" s="83">
        <f ca="1" t="shared" ref="O615:P615" si="633">IFERROR(AVERAGEIF(M:M,M615,$K:$K)," ")</f>
        <v>0.950225225225222</v>
      </c>
      <c r="P615" s="83">
        <f ca="1" t="shared" si="633"/>
        <v>0.950150150150152</v>
      </c>
      <c r="Q615" s="65" t="str">
        <f ca="1">IF(ISBLANK(A615)," ",IF(O615&gt;MASTER!$B$3/100,"SB",IF(O615&gt;MASTER!$B$4/100,"B",IF(O615&gt;MASTER!$B$5/100,"C","K"))))</f>
        <v>SB</v>
      </c>
      <c r="R615" s="65" t="str">
        <f ca="1">IF(ISBLANK(B615)," ",IF(P615&gt;MASTER!$B$3/100,"SB",IF(P615&gt;MASTER!$B$4/100,"B",IF(P615&gt;MASTER!$B$5/100,"C","K"))))</f>
        <v>SB</v>
      </c>
    </row>
    <row r="616" customHeight="1" spans="1:18">
      <c r="A616" s="80">
        <f ca="1">INDIRECT(ADDRESS(2+QUOTIENT(ROW()-2,COUNTA('Form Responses 1'!$1:$1)-4),1,,TRUE,"Form Responses 1"))</f>
        <v>45033.7481278009</v>
      </c>
      <c r="B616" s="65" t="str">
        <f ca="1">INDIRECT(ADDRESS(2+QUOTIENT(ROW()-2,COUNTA('Form Responses 1'!$1:$1)-4),2,,TRUE,"Form Responses 1"))</f>
        <v>bobdaulay@gmail.comb</v>
      </c>
      <c r="C616" s="65" t="str">
        <f ca="1">INDIRECT(ADDRESS(2+QUOTIENT(ROW()-2,COUNTA('Form Responses 1'!$1:$1)-4),3,,TRUE,"Form Responses 1"))</f>
        <v>Bobby Wijaya Daulay </v>
      </c>
      <c r="D616" s="81">
        <f ca="1">INDIRECT(ADDRESS(2+QUOTIENT(ROW()-2,COUNTA('Form Responses 1'!$1:$1)-4),4,,TRUE,"Form Responses 1"))</f>
        <v>45033</v>
      </c>
      <c r="E616" s="82">
        <f ca="1" t="shared" si="0"/>
        <v>1</v>
      </c>
      <c r="F616" s="65" t="str">
        <f ca="1">IF(ISBLANK(A616)," ",INDIRECT(ADDRESS(1,5+MOD(ROW()-2,COUNTA('Form Responses 1'!$1:$1)-4),,TRUE,"Form Responses 1")))</f>
        <v>Lantai 04 [Pantry]</v>
      </c>
      <c r="G616" s="65" t="str">
        <f ca="1">IF(ISBLANK(A616)," ",INDIRECT(ADDRESS(MATCH(A616,'Form Responses 1'!A:A,0),5+MOD(ROW()-2,COUNTA('Form Responses 1'!$1:$1)-4),,TRUE,"Form Responses 1")))</f>
        <v>BAIK</v>
      </c>
      <c r="H616" s="83" t="str">
        <f ca="1" t="shared" si="1"/>
        <v>Lantai 04</v>
      </c>
      <c r="I616" s="83" t="str">
        <f ca="1" t="shared" si="596"/>
        <v>Pantry</v>
      </c>
      <c r="J616" s="83" t="str">
        <f ca="1" t="shared" si="2"/>
        <v>CLEANING SERVICE</v>
      </c>
      <c r="K616" s="83">
        <f ca="1" t="array" ref="K616">IFERROR(INDEX(MASTER!B:B,MATCH(G616,MASTER!A:A,0))/100," ")</f>
        <v>0.95</v>
      </c>
      <c r="L616" s="65">
        <f ca="1" t="shared" si="3"/>
        <v>16</v>
      </c>
      <c r="M616" s="65" t="str">
        <f ca="1" t="shared" si="4"/>
        <v>2023 - WEEK 16</v>
      </c>
      <c r="N616" s="65" t="str">
        <f ca="1" t="shared" si="5"/>
        <v>2023 - MONTH 04</v>
      </c>
      <c r="O616" s="83">
        <f ca="1" t="shared" ref="O616:P616" si="634">IFERROR(AVERAGEIF(M:M,M616,$K:$K)," ")</f>
        <v>0.950225225225222</v>
      </c>
      <c r="P616" s="83">
        <f ca="1" t="shared" si="634"/>
        <v>0.950150150150152</v>
      </c>
      <c r="Q616" s="65" t="str">
        <f ca="1">IF(ISBLANK(A616)," ",IF(O616&gt;MASTER!$B$3/100,"SB",IF(O616&gt;MASTER!$B$4/100,"B",IF(O616&gt;MASTER!$B$5/100,"C","K"))))</f>
        <v>SB</v>
      </c>
      <c r="R616" s="65" t="str">
        <f ca="1">IF(ISBLANK(B616)," ",IF(P616&gt;MASTER!$B$3/100,"SB",IF(P616&gt;MASTER!$B$4/100,"B",IF(P616&gt;MASTER!$B$5/100,"C","K"))))</f>
        <v>SB</v>
      </c>
    </row>
    <row r="617" customHeight="1" spans="1:18">
      <c r="A617" s="80">
        <f ca="1">INDIRECT(ADDRESS(2+QUOTIENT(ROW()-2,COUNTA('Form Responses 1'!$1:$1)-4),1,,TRUE,"Form Responses 1"))</f>
        <v>45033.7481278009</v>
      </c>
      <c r="B617" s="65" t="str">
        <f ca="1">INDIRECT(ADDRESS(2+QUOTIENT(ROW()-2,COUNTA('Form Responses 1'!$1:$1)-4),2,,TRUE,"Form Responses 1"))</f>
        <v>bobdaulay@gmail.comb</v>
      </c>
      <c r="C617" s="65" t="str">
        <f ca="1">INDIRECT(ADDRESS(2+QUOTIENT(ROW()-2,COUNTA('Form Responses 1'!$1:$1)-4),3,,TRUE,"Form Responses 1"))</f>
        <v>Bobby Wijaya Daulay </v>
      </c>
      <c r="D617" s="81">
        <f ca="1">INDIRECT(ADDRESS(2+QUOTIENT(ROW()-2,COUNTA('Form Responses 1'!$1:$1)-4),4,,TRUE,"Form Responses 1"))</f>
        <v>45033</v>
      </c>
      <c r="E617" s="82">
        <f ca="1" t="shared" si="0"/>
        <v>1</v>
      </c>
      <c r="F617" s="65" t="str">
        <f ca="1">IF(ISBLANK(A617)," ",INDIRECT(ADDRESS(1,5+MOD(ROW()-2,COUNTA('Form Responses 1'!$1:$1)-4),,TRUE,"Form Responses 1")))</f>
        <v>Lantai 04 [Ruang Rapat 1-2-3]</v>
      </c>
      <c r="G617" s="65" t="str">
        <f ca="1">IF(ISBLANK(A617)," ",INDIRECT(ADDRESS(MATCH(A617,'Form Responses 1'!A:A,0),5+MOD(ROW()-2,COUNTA('Form Responses 1'!$1:$1)-4),,TRUE,"Form Responses 1")))</f>
        <v>BAIK</v>
      </c>
      <c r="H617" s="83" t="str">
        <f ca="1" t="shared" si="1"/>
        <v>Lantai 04</v>
      </c>
      <c r="I617" s="83" t="str">
        <f ca="1" t="shared" si="596"/>
        <v>Ruang Rapat 1-2-3</v>
      </c>
      <c r="J617" s="83" t="str">
        <f ca="1" t="shared" si="2"/>
        <v>CLEANING SERVICE</v>
      </c>
      <c r="K617" s="83">
        <f ca="1" t="array" ref="K617">IFERROR(INDEX(MASTER!B:B,MATCH(G617,MASTER!A:A,0))/100," ")</f>
        <v>0.95</v>
      </c>
      <c r="L617" s="65">
        <f ca="1" t="shared" si="3"/>
        <v>16</v>
      </c>
      <c r="M617" s="65" t="str">
        <f ca="1" t="shared" si="4"/>
        <v>2023 - WEEK 16</v>
      </c>
      <c r="N617" s="65" t="str">
        <f ca="1" t="shared" si="5"/>
        <v>2023 - MONTH 04</v>
      </c>
      <c r="O617" s="83">
        <f ca="1" t="shared" ref="O617:P617" si="635">IFERROR(AVERAGEIF(M:M,M617,$K:$K)," ")</f>
        <v>0.950225225225222</v>
      </c>
      <c r="P617" s="83">
        <f ca="1" t="shared" si="635"/>
        <v>0.950150150150152</v>
      </c>
      <c r="Q617" s="65" t="str">
        <f ca="1">IF(ISBLANK(A617)," ",IF(O617&gt;MASTER!$B$3/100,"SB",IF(O617&gt;MASTER!$B$4/100,"B",IF(O617&gt;MASTER!$B$5/100,"C","K"))))</f>
        <v>SB</v>
      </c>
      <c r="R617" s="65" t="str">
        <f ca="1">IF(ISBLANK(B617)," ",IF(P617&gt;MASTER!$B$3/100,"SB",IF(P617&gt;MASTER!$B$4/100,"B",IF(P617&gt;MASTER!$B$5/100,"C","K"))))</f>
        <v>SB</v>
      </c>
    </row>
    <row r="618" customHeight="1" spans="1:18">
      <c r="A618" s="80">
        <f ca="1">INDIRECT(ADDRESS(2+QUOTIENT(ROW()-2,COUNTA('Form Responses 1'!$1:$1)-4),1,,TRUE,"Form Responses 1"))</f>
        <v>45033.7481278009</v>
      </c>
      <c r="B618" s="65" t="str">
        <f ca="1">INDIRECT(ADDRESS(2+QUOTIENT(ROW()-2,COUNTA('Form Responses 1'!$1:$1)-4),2,,TRUE,"Form Responses 1"))</f>
        <v>bobdaulay@gmail.comb</v>
      </c>
      <c r="C618" s="65" t="str">
        <f ca="1">INDIRECT(ADDRESS(2+QUOTIENT(ROW()-2,COUNTA('Form Responses 1'!$1:$1)-4),3,,TRUE,"Form Responses 1"))</f>
        <v>Bobby Wijaya Daulay </v>
      </c>
      <c r="D618" s="81">
        <f ca="1">INDIRECT(ADDRESS(2+QUOTIENT(ROW()-2,COUNTA('Form Responses 1'!$1:$1)-4),4,,TRUE,"Form Responses 1"))</f>
        <v>45033</v>
      </c>
      <c r="E618" s="82">
        <f ca="1" t="shared" si="0"/>
        <v>1</v>
      </c>
      <c r="F618" s="65" t="str">
        <f ca="1">IF(ISBLANK(A618)," ",INDIRECT(ADDRESS(1,5+MOD(ROW()-2,COUNTA('Form Responses 1'!$1:$1)-4),,TRUE,"Form Responses 1")))</f>
        <v>Lantai 04 [Ruang Kerja]</v>
      </c>
      <c r="G618" s="65" t="str">
        <f ca="1">IF(ISBLANK(A618)," ",INDIRECT(ADDRESS(MATCH(A618,'Form Responses 1'!A:A,0),5+MOD(ROW()-2,COUNTA('Form Responses 1'!$1:$1)-4),,TRUE,"Form Responses 1")))</f>
        <v>BAIK</v>
      </c>
      <c r="H618" s="83" t="str">
        <f ca="1" t="shared" si="1"/>
        <v>Lantai 04</v>
      </c>
      <c r="I618" s="83" t="str">
        <f ca="1" t="shared" si="596"/>
        <v>Ruang Kerja</v>
      </c>
      <c r="J618" s="83" t="str">
        <f ca="1" t="shared" si="2"/>
        <v>CLEANING SERVICE</v>
      </c>
      <c r="K618" s="83">
        <f ca="1" t="array" ref="K618">IFERROR(INDEX(MASTER!B:B,MATCH(G618,MASTER!A:A,0))/100," ")</f>
        <v>0.95</v>
      </c>
      <c r="L618" s="65">
        <f ca="1" t="shared" si="3"/>
        <v>16</v>
      </c>
      <c r="M618" s="65" t="str">
        <f ca="1" t="shared" si="4"/>
        <v>2023 - WEEK 16</v>
      </c>
      <c r="N618" s="65" t="str">
        <f ca="1" t="shared" si="5"/>
        <v>2023 - MONTH 04</v>
      </c>
      <c r="O618" s="83">
        <f ca="1" t="shared" ref="O618:P618" si="636">IFERROR(AVERAGEIF(M:M,M618,$K:$K)," ")</f>
        <v>0.950225225225222</v>
      </c>
      <c r="P618" s="83">
        <f ca="1" t="shared" si="636"/>
        <v>0.950150150150152</v>
      </c>
      <c r="Q618" s="65" t="str">
        <f ca="1">IF(ISBLANK(A618)," ",IF(O618&gt;MASTER!$B$3/100,"SB",IF(O618&gt;MASTER!$B$4/100,"B",IF(O618&gt;MASTER!$B$5/100,"C","K"))))</f>
        <v>SB</v>
      </c>
      <c r="R618" s="65" t="str">
        <f ca="1">IF(ISBLANK(B618)," ",IF(P618&gt;MASTER!$B$3/100,"SB",IF(P618&gt;MASTER!$B$4/100,"B",IF(P618&gt;MASTER!$B$5/100,"C","K"))))</f>
        <v>SB</v>
      </c>
    </row>
    <row r="619" customHeight="1" spans="1:18">
      <c r="A619" s="80">
        <f ca="1">INDIRECT(ADDRESS(2+QUOTIENT(ROW()-2,COUNTA('Form Responses 1'!$1:$1)-4),1,,TRUE,"Form Responses 1"))</f>
        <v>45033.7481278009</v>
      </c>
      <c r="B619" s="65" t="str">
        <f ca="1">INDIRECT(ADDRESS(2+QUOTIENT(ROW()-2,COUNTA('Form Responses 1'!$1:$1)-4),2,,TRUE,"Form Responses 1"))</f>
        <v>bobdaulay@gmail.comb</v>
      </c>
      <c r="C619" s="65" t="str">
        <f ca="1">INDIRECT(ADDRESS(2+QUOTIENT(ROW()-2,COUNTA('Form Responses 1'!$1:$1)-4),3,,TRUE,"Form Responses 1"))</f>
        <v>Bobby Wijaya Daulay </v>
      </c>
      <c r="D619" s="81">
        <f ca="1">INDIRECT(ADDRESS(2+QUOTIENT(ROW()-2,COUNTA('Form Responses 1'!$1:$1)-4),4,,TRUE,"Form Responses 1"))</f>
        <v>45033</v>
      </c>
      <c r="E619" s="82">
        <f ca="1" t="shared" si="0"/>
        <v>1</v>
      </c>
      <c r="F619" s="65" t="str">
        <f ca="1">IF(ISBLANK(A619)," ",INDIRECT(ADDRESS(1,5+MOD(ROW()-2,COUNTA('Form Responses 1'!$1:$1)-4),,TRUE,"Form Responses 1")))</f>
        <v>Lantai 04 [Koridor]</v>
      </c>
      <c r="G619" s="65" t="str">
        <f ca="1">IF(ISBLANK(A619)," ",INDIRECT(ADDRESS(MATCH(A619,'Form Responses 1'!A:A,0),5+MOD(ROW()-2,COUNTA('Form Responses 1'!$1:$1)-4),,TRUE,"Form Responses 1")))</f>
        <v>BAIK</v>
      </c>
      <c r="H619" s="83" t="str">
        <f ca="1" t="shared" si="1"/>
        <v>Lantai 04</v>
      </c>
      <c r="I619" s="83" t="str">
        <f ca="1" t="shared" si="596"/>
        <v>Koridor</v>
      </c>
      <c r="J619" s="83" t="str">
        <f ca="1" t="shared" si="2"/>
        <v>CLEANING SERVICE</v>
      </c>
      <c r="K619" s="83">
        <f ca="1" t="array" ref="K619">IFERROR(INDEX(MASTER!B:B,MATCH(G619,MASTER!A:A,0))/100," ")</f>
        <v>0.95</v>
      </c>
      <c r="L619" s="65">
        <f ca="1" t="shared" si="3"/>
        <v>16</v>
      </c>
      <c r="M619" s="65" t="str">
        <f ca="1" t="shared" si="4"/>
        <v>2023 - WEEK 16</v>
      </c>
      <c r="N619" s="65" t="str">
        <f ca="1" t="shared" si="5"/>
        <v>2023 - MONTH 04</v>
      </c>
      <c r="O619" s="83">
        <f ca="1" t="shared" ref="O619:P619" si="637">IFERROR(AVERAGEIF(M:M,M619,$K:$K)," ")</f>
        <v>0.950225225225222</v>
      </c>
      <c r="P619" s="83">
        <f ca="1" t="shared" si="637"/>
        <v>0.950150150150152</v>
      </c>
      <c r="Q619" s="65" t="str">
        <f ca="1">IF(ISBLANK(A619)," ",IF(O619&gt;MASTER!$B$3/100,"SB",IF(O619&gt;MASTER!$B$4/100,"B",IF(O619&gt;MASTER!$B$5/100,"C","K"))))</f>
        <v>SB</v>
      </c>
      <c r="R619" s="65" t="str">
        <f ca="1">IF(ISBLANK(B619)," ",IF(P619&gt;MASTER!$B$3/100,"SB",IF(P619&gt;MASTER!$B$4/100,"B",IF(P619&gt;MASTER!$B$5/100,"C","K"))))</f>
        <v>SB</v>
      </c>
    </row>
    <row r="620" customHeight="1" spans="1:18">
      <c r="A620" s="80">
        <f ca="1">INDIRECT(ADDRESS(2+QUOTIENT(ROW()-2,COUNTA('Form Responses 1'!$1:$1)-4),1,,TRUE,"Form Responses 1"))</f>
        <v>45033.7481278009</v>
      </c>
      <c r="B620" s="65" t="str">
        <f ca="1">INDIRECT(ADDRESS(2+QUOTIENT(ROW()-2,COUNTA('Form Responses 1'!$1:$1)-4),2,,TRUE,"Form Responses 1"))</f>
        <v>bobdaulay@gmail.comb</v>
      </c>
      <c r="C620" s="65" t="str">
        <f ca="1">INDIRECT(ADDRESS(2+QUOTIENT(ROW()-2,COUNTA('Form Responses 1'!$1:$1)-4),3,,TRUE,"Form Responses 1"))</f>
        <v>Bobby Wijaya Daulay </v>
      </c>
      <c r="D620" s="81">
        <f ca="1">INDIRECT(ADDRESS(2+QUOTIENT(ROW()-2,COUNTA('Form Responses 1'!$1:$1)-4),4,,TRUE,"Form Responses 1"))</f>
        <v>45033</v>
      </c>
      <c r="E620" s="82">
        <f ca="1" t="shared" si="0"/>
        <v>1</v>
      </c>
      <c r="F620" s="65" t="str">
        <f ca="1">IF(ISBLANK(A620)," ",INDIRECT(ADDRESS(1,5+MOD(ROW()-2,COUNTA('Form Responses 1'!$1:$1)-4),,TRUE,"Form Responses 1")))</f>
        <v>Lantai 04 [Toilet Pria / Wanita]</v>
      </c>
      <c r="G620" s="65" t="str">
        <f ca="1">IF(ISBLANK(A620)," ",INDIRECT(ADDRESS(MATCH(A620,'Form Responses 1'!A:A,0),5+MOD(ROW()-2,COUNTA('Form Responses 1'!$1:$1)-4),,TRUE,"Form Responses 1")))</f>
        <v>BAIK</v>
      </c>
      <c r="H620" s="83" t="str">
        <f ca="1" t="shared" si="1"/>
        <v>Lantai 04</v>
      </c>
      <c r="I620" s="83" t="str">
        <f ca="1" t="shared" si="596"/>
        <v>Toilet Pria / Wanita</v>
      </c>
      <c r="J620" s="83" t="str">
        <f ca="1" t="shared" si="2"/>
        <v>CLEANING SERVICE</v>
      </c>
      <c r="K620" s="83">
        <f ca="1" t="array" ref="K620">IFERROR(INDEX(MASTER!B:B,MATCH(G620,MASTER!A:A,0))/100," ")</f>
        <v>0.95</v>
      </c>
      <c r="L620" s="65">
        <f ca="1" t="shared" si="3"/>
        <v>16</v>
      </c>
      <c r="M620" s="65" t="str">
        <f ca="1" t="shared" si="4"/>
        <v>2023 - WEEK 16</v>
      </c>
      <c r="N620" s="65" t="str">
        <f ca="1" t="shared" si="5"/>
        <v>2023 - MONTH 04</v>
      </c>
      <c r="O620" s="83">
        <f ca="1" t="shared" ref="O620:P620" si="638">IFERROR(AVERAGEIF(M:M,M620,$K:$K)," ")</f>
        <v>0.950225225225222</v>
      </c>
      <c r="P620" s="83">
        <f ca="1" t="shared" si="638"/>
        <v>0.950150150150152</v>
      </c>
      <c r="Q620" s="65" t="str">
        <f ca="1">IF(ISBLANK(A620)," ",IF(O620&gt;MASTER!$B$3/100,"SB",IF(O620&gt;MASTER!$B$4/100,"B",IF(O620&gt;MASTER!$B$5/100,"C","K"))))</f>
        <v>SB</v>
      </c>
      <c r="R620" s="65" t="str">
        <f ca="1">IF(ISBLANK(B620)," ",IF(P620&gt;MASTER!$B$3/100,"SB",IF(P620&gt;MASTER!$B$4/100,"B",IF(P620&gt;MASTER!$B$5/100,"C","K"))))</f>
        <v>SB</v>
      </c>
    </row>
    <row r="621" customHeight="1" spans="1:18">
      <c r="A621" s="80">
        <f ca="1">INDIRECT(ADDRESS(2+QUOTIENT(ROW()-2,COUNTA('Form Responses 1'!$1:$1)-4),1,,TRUE,"Form Responses 1"))</f>
        <v>45033.7481278009</v>
      </c>
      <c r="B621" s="65" t="str">
        <f ca="1">INDIRECT(ADDRESS(2+QUOTIENT(ROW()-2,COUNTA('Form Responses 1'!$1:$1)-4),2,,TRUE,"Form Responses 1"))</f>
        <v>bobdaulay@gmail.comb</v>
      </c>
      <c r="C621" s="65" t="str">
        <f ca="1">INDIRECT(ADDRESS(2+QUOTIENT(ROW()-2,COUNTA('Form Responses 1'!$1:$1)-4),3,,TRUE,"Form Responses 1"))</f>
        <v>Bobby Wijaya Daulay </v>
      </c>
      <c r="D621" s="81">
        <f ca="1">INDIRECT(ADDRESS(2+QUOTIENT(ROW()-2,COUNTA('Form Responses 1'!$1:$1)-4),4,,TRUE,"Form Responses 1"))</f>
        <v>45033</v>
      </c>
      <c r="E621" s="82">
        <f ca="1" t="shared" si="0"/>
        <v>1</v>
      </c>
      <c r="F621" s="65" t="str">
        <f ca="1">IF(ISBLANK(A621)," ",INDIRECT(ADDRESS(1,5+MOD(ROW()-2,COUNTA('Form Responses 1'!$1:$1)-4),,TRUE,"Form Responses 1")))</f>
        <v>Lantai 03 1/2 [Ruang PNBPL]</v>
      </c>
      <c r="G621" s="65" t="str">
        <f ca="1">IF(ISBLANK(A621)," ",INDIRECT(ADDRESS(MATCH(A621,'Form Responses 1'!A:A,0),5+MOD(ROW()-2,COUNTA('Form Responses 1'!$1:$1)-4),,TRUE,"Form Responses 1")))</f>
        <v>BAIK</v>
      </c>
      <c r="H621" s="83" t="str">
        <f ca="1" t="shared" si="1"/>
        <v>Lantai 03 1/2</v>
      </c>
      <c r="I621" s="83" t="str">
        <f ca="1" t="shared" si="596"/>
        <v>Ruang PNBPL</v>
      </c>
      <c r="J621" s="83" t="str">
        <f ca="1" t="shared" si="2"/>
        <v>CLEANING SERVICE</v>
      </c>
      <c r="K621" s="83">
        <f ca="1" t="array" ref="K621">IFERROR(INDEX(MASTER!B:B,MATCH(G621,MASTER!A:A,0))/100," ")</f>
        <v>0.95</v>
      </c>
      <c r="L621" s="65">
        <f ca="1" t="shared" si="3"/>
        <v>16</v>
      </c>
      <c r="M621" s="65" t="str">
        <f ca="1" t="shared" si="4"/>
        <v>2023 - WEEK 16</v>
      </c>
      <c r="N621" s="65" t="str">
        <f ca="1" t="shared" si="5"/>
        <v>2023 - MONTH 04</v>
      </c>
      <c r="O621" s="83">
        <f ca="1" t="shared" ref="O621:P621" si="639">IFERROR(AVERAGEIF(M:M,M621,$K:$K)," ")</f>
        <v>0.950225225225222</v>
      </c>
      <c r="P621" s="83">
        <f ca="1" t="shared" si="639"/>
        <v>0.950150150150152</v>
      </c>
      <c r="Q621" s="65" t="str">
        <f ca="1">IF(ISBLANK(A621)," ",IF(O621&gt;MASTER!$B$3/100,"SB",IF(O621&gt;MASTER!$B$4/100,"B",IF(O621&gt;MASTER!$B$5/100,"C","K"))))</f>
        <v>SB</v>
      </c>
      <c r="R621" s="65" t="str">
        <f ca="1">IF(ISBLANK(B621)," ",IF(P621&gt;MASTER!$B$3/100,"SB",IF(P621&gt;MASTER!$B$4/100,"B",IF(P621&gt;MASTER!$B$5/100,"C","K"))))</f>
        <v>SB</v>
      </c>
    </row>
    <row r="622" customHeight="1" spans="1:18">
      <c r="A622" s="80">
        <f ca="1">INDIRECT(ADDRESS(2+QUOTIENT(ROW()-2,COUNTA('Form Responses 1'!$1:$1)-4),1,,TRUE,"Form Responses 1"))</f>
        <v>45033.7481278009</v>
      </c>
      <c r="B622" s="65" t="str">
        <f ca="1">INDIRECT(ADDRESS(2+QUOTIENT(ROW()-2,COUNTA('Form Responses 1'!$1:$1)-4),2,,TRUE,"Form Responses 1"))</f>
        <v>bobdaulay@gmail.comb</v>
      </c>
      <c r="C622" s="65" t="str">
        <f ca="1">INDIRECT(ADDRESS(2+QUOTIENT(ROW()-2,COUNTA('Form Responses 1'!$1:$1)-4),3,,TRUE,"Form Responses 1"))</f>
        <v>Bobby Wijaya Daulay </v>
      </c>
      <c r="D622" s="81">
        <f ca="1">INDIRECT(ADDRESS(2+QUOTIENT(ROW()-2,COUNTA('Form Responses 1'!$1:$1)-4),4,,TRUE,"Form Responses 1"))</f>
        <v>45033</v>
      </c>
      <c r="E622" s="82">
        <f ca="1" t="shared" si="0"/>
        <v>1</v>
      </c>
      <c r="F622" s="65" t="str">
        <f ca="1">IF(ISBLANK(A622)," ",INDIRECT(ADDRESS(1,5+MOD(ROW()-2,COUNTA('Form Responses 1'!$1:$1)-4),,TRUE,"Form Responses 1")))</f>
        <v>Lantai 03 1/2 [Lapangan Upacara]</v>
      </c>
      <c r="G622" s="65" t="str">
        <f ca="1">IF(ISBLANK(A622)," ",INDIRECT(ADDRESS(MATCH(A622,'Form Responses 1'!A:A,0),5+MOD(ROW()-2,COUNTA('Form Responses 1'!$1:$1)-4),,TRUE,"Form Responses 1")))</f>
        <v>BAIK</v>
      </c>
      <c r="H622" s="83" t="str">
        <f ca="1" t="shared" si="1"/>
        <v>Lantai 03 1/2</v>
      </c>
      <c r="I622" s="83" t="str">
        <f ca="1" t="shared" si="596"/>
        <v>Lapangan Upacara</v>
      </c>
      <c r="J622" s="83" t="str">
        <f ca="1" t="shared" si="2"/>
        <v>CLEANING SERVICE</v>
      </c>
      <c r="K622" s="83">
        <f ca="1" t="array" ref="K622">IFERROR(INDEX(MASTER!B:B,MATCH(G622,MASTER!A:A,0))/100," ")</f>
        <v>0.95</v>
      </c>
      <c r="L622" s="65">
        <f ca="1" t="shared" si="3"/>
        <v>16</v>
      </c>
      <c r="M622" s="65" t="str">
        <f ca="1" t="shared" si="4"/>
        <v>2023 - WEEK 16</v>
      </c>
      <c r="N622" s="65" t="str">
        <f ca="1" t="shared" si="5"/>
        <v>2023 - MONTH 04</v>
      </c>
      <c r="O622" s="83">
        <f ca="1" t="shared" ref="O622:P622" si="640">IFERROR(AVERAGEIF(M:M,M622,$K:$K)," ")</f>
        <v>0.950225225225222</v>
      </c>
      <c r="P622" s="83">
        <f ca="1" t="shared" si="640"/>
        <v>0.950150150150152</v>
      </c>
      <c r="Q622" s="65" t="str">
        <f ca="1">IF(ISBLANK(A622)," ",IF(O622&gt;MASTER!$B$3/100,"SB",IF(O622&gt;MASTER!$B$4/100,"B",IF(O622&gt;MASTER!$B$5/100,"C","K"))))</f>
        <v>SB</v>
      </c>
      <c r="R622" s="65" t="str">
        <f ca="1">IF(ISBLANK(B622)," ",IF(P622&gt;MASTER!$B$3/100,"SB",IF(P622&gt;MASTER!$B$4/100,"B",IF(P622&gt;MASTER!$B$5/100,"C","K"))))</f>
        <v>SB</v>
      </c>
    </row>
    <row r="623" customHeight="1" spans="1:18">
      <c r="A623" s="80">
        <f ca="1">INDIRECT(ADDRESS(2+QUOTIENT(ROW()-2,COUNTA('Form Responses 1'!$1:$1)-4),1,,TRUE,"Form Responses 1"))</f>
        <v>45033.7481278009</v>
      </c>
      <c r="B623" s="65" t="str">
        <f ca="1">INDIRECT(ADDRESS(2+QUOTIENT(ROW()-2,COUNTA('Form Responses 1'!$1:$1)-4),2,,TRUE,"Form Responses 1"))</f>
        <v>bobdaulay@gmail.comb</v>
      </c>
      <c r="C623" s="65" t="str">
        <f ca="1">INDIRECT(ADDRESS(2+QUOTIENT(ROW()-2,COUNTA('Form Responses 1'!$1:$1)-4),3,,TRUE,"Form Responses 1"))</f>
        <v>Bobby Wijaya Daulay </v>
      </c>
      <c r="D623" s="81">
        <f ca="1">INDIRECT(ADDRESS(2+QUOTIENT(ROW()-2,COUNTA('Form Responses 1'!$1:$1)-4),4,,TRUE,"Form Responses 1"))</f>
        <v>45033</v>
      </c>
      <c r="E623" s="82">
        <f ca="1" t="shared" si="0"/>
        <v>1</v>
      </c>
      <c r="F623" s="65" t="str">
        <f ca="1">IF(ISBLANK(A623)," ",INDIRECT(ADDRESS(1,5+MOD(ROW()-2,COUNTA('Form Responses 1'!$1:$1)-4),,TRUE,"Form Responses 1")))</f>
        <v>Lantai 03 1/2 [Pantry]</v>
      </c>
      <c r="G623" s="65" t="str">
        <f ca="1">IF(ISBLANK(A623)," ",INDIRECT(ADDRESS(MATCH(A623,'Form Responses 1'!A:A,0),5+MOD(ROW()-2,COUNTA('Form Responses 1'!$1:$1)-4),,TRUE,"Form Responses 1")))</f>
        <v>BAIK</v>
      </c>
      <c r="H623" s="83" t="str">
        <f ca="1" t="shared" si="1"/>
        <v>Lantai 03 1/2</v>
      </c>
      <c r="I623" s="83" t="str">
        <f ca="1" t="shared" si="596"/>
        <v>Pantry</v>
      </c>
      <c r="J623" s="83" t="str">
        <f ca="1" t="shared" si="2"/>
        <v>CLEANING SERVICE</v>
      </c>
      <c r="K623" s="83">
        <f ca="1" t="array" ref="K623">IFERROR(INDEX(MASTER!B:B,MATCH(G623,MASTER!A:A,0))/100," ")</f>
        <v>0.95</v>
      </c>
      <c r="L623" s="65">
        <f ca="1" t="shared" si="3"/>
        <v>16</v>
      </c>
      <c r="M623" s="65" t="str">
        <f ca="1" t="shared" si="4"/>
        <v>2023 - WEEK 16</v>
      </c>
      <c r="N623" s="65" t="str">
        <f ca="1" t="shared" si="5"/>
        <v>2023 - MONTH 04</v>
      </c>
      <c r="O623" s="83">
        <f ca="1" t="shared" ref="O623:P623" si="641">IFERROR(AVERAGEIF(M:M,M623,$K:$K)," ")</f>
        <v>0.950225225225222</v>
      </c>
      <c r="P623" s="83">
        <f ca="1" t="shared" si="641"/>
        <v>0.950150150150152</v>
      </c>
      <c r="Q623" s="65" t="str">
        <f ca="1">IF(ISBLANK(A623)," ",IF(O623&gt;MASTER!$B$3/100,"SB",IF(O623&gt;MASTER!$B$4/100,"B",IF(O623&gt;MASTER!$B$5/100,"C","K"))))</f>
        <v>SB</v>
      </c>
      <c r="R623" s="65" t="str">
        <f ca="1">IF(ISBLANK(B623)," ",IF(P623&gt;MASTER!$B$3/100,"SB",IF(P623&gt;MASTER!$B$4/100,"B",IF(P623&gt;MASTER!$B$5/100,"C","K"))))</f>
        <v>SB</v>
      </c>
    </row>
    <row r="624" customHeight="1" spans="1:18">
      <c r="A624" s="80">
        <f ca="1">INDIRECT(ADDRESS(2+QUOTIENT(ROW()-2,COUNTA('Form Responses 1'!$1:$1)-4),1,,TRUE,"Form Responses 1"))</f>
        <v>45033.7481278009</v>
      </c>
      <c r="B624" s="65" t="str">
        <f ca="1">INDIRECT(ADDRESS(2+QUOTIENT(ROW()-2,COUNTA('Form Responses 1'!$1:$1)-4),2,,TRUE,"Form Responses 1"))</f>
        <v>bobdaulay@gmail.comb</v>
      </c>
      <c r="C624" s="65" t="str">
        <f ca="1">INDIRECT(ADDRESS(2+QUOTIENT(ROW()-2,COUNTA('Form Responses 1'!$1:$1)-4),3,,TRUE,"Form Responses 1"))</f>
        <v>Bobby Wijaya Daulay </v>
      </c>
      <c r="D624" s="81">
        <f ca="1">INDIRECT(ADDRESS(2+QUOTIENT(ROW()-2,COUNTA('Form Responses 1'!$1:$1)-4),4,,TRUE,"Form Responses 1"))</f>
        <v>45033</v>
      </c>
      <c r="E624" s="82">
        <f ca="1" t="shared" si="0"/>
        <v>1</v>
      </c>
      <c r="F624" s="65" t="str">
        <f ca="1">IF(ISBLANK(A624)," ",INDIRECT(ADDRESS(1,5+MOD(ROW()-2,COUNTA('Form Responses 1'!$1:$1)-4),,TRUE,"Form Responses 1")))</f>
        <v>Lantai 03 1/2 [Koridor]</v>
      </c>
      <c r="G624" s="65" t="str">
        <f ca="1">IF(ISBLANK(A624)," ",INDIRECT(ADDRESS(MATCH(A624,'Form Responses 1'!A:A,0),5+MOD(ROW()-2,COUNTA('Form Responses 1'!$1:$1)-4),,TRUE,"Form Responses 1")))</f>
        <v>BAIK</v>
      </c>
      <c r="H624" s="83" t="str">
        <f ca="1" t="shared" si="1"/>
        <v>Lantai 03 1/2</v>
      </c>
      <c r="I624" s="83" t="str">
        <f ca="1" t="shared" si="596"/>
        <v>Koridor</v>
      </c>
      <c r="J624" s="83" t="str">
        <f ca="1" t="shared" si="2"/>
        <v>CLEANING SERVICE</v>
      </c>
      <c r="K624" s="83">
        <f ca="1" t="array" ref="K624">IFERROR(INDEX(MASTER!B:B,MATCH(G624,MASTER!A:A,0))/100," ")</f>
        <v>0.95</v>
      </c>
      <c r="L624" s="65">
        <f ca="1" t="shared" si="3"/>
        <v>16</v>
      </c>
      <c r="M624" s="65" t="str">
        <f ca="1" t="shared" si="4"/>
        <v>2023 - WEEK 16</v>
      </c>
      <c r="N624" s="65" t="str">
        <f ca="1" t="shared" si="5"/>
        <v>2023 - MONTH 04</v>
      </c>
      <c r="O624" s="83">
        <f ca="1" t="shared" ref="O624:P624" si="642">IFERROR(AVERAGEIF(M:M,M624,$K:$K)," ")</f>
        <v>0.950225225225222</v>
      </c>
      <c r="P624" s="83">
        <f ca="1" t="shared" si="642"/>
        <v>0.950150150150152</v>
      </c>
      <c r="Q624" s="65" t="str">
        <f ca="1">IF(ISBLANK(A624)," ",IF(O624&gt;MASTER!$B$3/100,"SB",IF(O624&gt;MASTER!$B$4/100,"B",IF(O624&gt;MASTER!$B$5/100,"C","K"))))</f>
        <v>SB</v>
      </c>
      <c r="R624" s="65" t="str">
        <f ca="1">IF(ISBLANK(B624)," ",IF(P624&gt;MASTER!$B$3/100,"SB",IF(P624&gt;MASTER!$B$4/100,"B",IF(P624&gt;MASTER!$B$5/100,"C","K"))))</f>
        <v>SB</v>
      </c>
    </row>
    <row r="625" customHeight="1" spans="1:18">
      <c r="A625" s="80">
        <f ca="1">INDIRECT(ADDRESS(2+QUOTIENT(ROW()-2,COUNTA('Form Responses 1'!$1:$1)-4),1,,TRUE,"Form Responses 1"))</f>
        <v>45033.7481278009</v>
      </c>
      <c r="B625" s="65" t="str">
        <f ca="1">INDIRECT(ADDRESS(2+QUOTIENT(ROW()-2,COUNTA('Form Responses 1'!$1:$1)-4),2,,TRUE,"Form Responses 1"))</f>
        <v>bobdaulay@gmail.comb</v>
      </c>
      <c r="C625" s="65" t="str">
        <f ca="1">INDIRECT(ADDRESS(2+QUOTIENT(ROW()-2,COUNTA('Form Responses 1'!$1:$1)-4),3,,TRUE,"Form Responses 1"))</f>
        <v>Bobby Wijaya Daulay </v>
      </c>
      <c r="D625" s="81">
        <f ca="1">INDIRECT(ADDRESS(2+QUOTIENT(ROW()-2,COUNTA('Form Responses 1'!$1:$1)-4),4,,TRUE,"Form Responses 1"))</f>
        <v>45033</v>
      </c>
      <c r="E625" s="82">
        <f ca="1" t="shared" si="0"/>
        <v>1</v>
      </c>
      <c r="F625" s="65" t="str">
        <f ca="1">IF(ISBLANK(A625)," ",INDIRECT(ADDRESS(1,5+MOD(ROW()-2,COUNTA('Form Responses 1'!$1:$1)-4),,TRUE,"Form Responses 1")))</f>
        <v>Lantai 03 1/2 [Toilet Pria / Wanita]</v>
      </c>
      <c r="G625" s="65" t="str">
        <f ca="1">IF(ISBLANK(A625)," ",INDIRECT(ADDRESS(MATCH(A625,'Form Responses 1'!A:A,0),5+MOD(ROW()-2,COUNTA('Form Responses 1'!$1:$1)-4),,TRUE,"Form Responses 1")))</f>
        <v>BAIK</v>
      </c>
      <c r="H625" s="83" t="str">
        <f ca="1" t="shared" si="1"/>
        <v>Lantai 03 1/2</v>
      </c>
      <c r="I625" s="83" t="str">
        <f ca="1" t="shared" si="596"/>
        <v>Toilet Pria / Wanita</v>
      </c>
      <c r="J625" s="83" t="str">
        <f ca="1" t="shared" si="2"/>
        <v>CLEANING SERVICE</v>
      </c>
      <c r="K625" s="83">
        <f ca="1" t="array" ref="K625">IFERROR(INDEX(MASTER!B:B,MATCH(G625,MASTER!A:A,0))/100," ")</f>
        <v>0.95</v>
      </c>
      <c r="L625" s="65">
        <f ca="1" t="shared" si="3"/>
        <v>16</v>
      </c>
      <c r="M625" s="65" t="str">
        <f ca="1" t="shared" si="4"/>
        <v>2023 - WEEK 16</v>
      </c>
      <c r="N625" s="65" t="str">
        <f ca="1" t="shared" si="5"/>
        <v>2023 - MONTH 04</v>
      </c>
      <c r="O625" s="83">
        <f ca="1" t="shared" ref="O625:P625" si="643">IFERROR(AVERAGEIF(M:M,M625,$K:$K)," ")</f>
        <v>0.950225225225222</v>
      </c>
      <c r="P625" s="83">
        <f ca="1" t="shared" si="643"/>
        <v>0.950150150150152</v>
      </c>
      <c r="Q625" s="65" t="str">
        <f ca="1">IF(ISBLANK(A625)," ",IF(O625&gt;MASTER!$B$3/100,"SB",IF(O625&gt;MASTER!$B$4/100,"B",IF(O625&gt;MASTER!$B$5/100,"C","K"))))</f>
        <v>SB</v>
      </c>
      <c r="R625" s="65" t="str">
        <f ca="1">IF(ISBLANK(B625)," ",IF(P625&gt;MASTER!$B$3/100,"SB",IF(P625&gt;MASTER!$B$4/100,"B",IF(P625&gt;MASTER!$B$5/100,"C","K"))))</f>
        <v>SB</v>
      </c>
    </row>
    <row r="626" customHeight="1" spans="1:18">
      <c r="A626" s="80">
        <f ca="1">INDIRECT(ADDRESS(2+QUOTIENT(ROW()-2,COUNTA('Form Responses 1'!$1:$1)-4),1,,TRUE,"Form Responses 1"))</f>
        <v>45033.7481278009</v>
      </c>
      <c r="B626" s="65" t="str">
        <f ca="1">INDIRECT(ADDRESS(2+QUOTIENT(ROW()-2,COUNTA('Form Responses 1'!$1:$1)-4),2,,TRUE,"Form Responses 1"))</f>
        <v>bobdaulay@gmail.comb</v>
      </c>
      <c r="C626" s="65" t="str">
        <f ca="1">INDIRECT(ADDRESS(2+QUOTIENT(ROW()-2,COUNTA('Form Responses 1'!$1:$1)-4),3,,TRUE,"Form Responses 1"))</f>
        <v>Bobby Wijaya Daulay </v>
      </c>
      <c r="D626" s="81">
        <f ca="1">INDIRECT(ADDRESS(2+QUOTIENT(ROW()-2,COUNTA('Form Responses 1'!$1:$1)-4),4,,TRUE,"Form Responses 1"))</f>
        <v>45033</v>
      </c>
      <c r="E626" s="82">
        <f ca="1" t="shared" si="0"/>
        <v>1</v>
      </c>
      <c r="F626" s="65" t="str">
        <f ca="1">IF(ISBLANK(A626)," ",INDIRECT(ADDRESS(1,5+MOD(ROW()-2,COUNTA('Form Responses 1'!$1:$1)-4),,TRUE,"Form Responses 1")))</f>
        <v>Lantai 03 [Tangga Exit Barat- &amp; Timur]</v>
      </c>
      <c r="G626" s="65" t="str">
        <f ca="1">IF(ISBLANK(A626)," ",INDIRECT(ADDRESS(MATCH(A626,'Form Responses 1'!A:A,0),5+MOD(ROW()-2,COUNTA('Form Responses 1'!$1:$1)-4),,TRUE,"Form Responses 1")))</f>
        <v>BAIK</v>
      </c>
      <c r="H626" s="83" t="str">
        <f ca="1" t="shared" si="1"/>
        <v>Lantai 03</v>
      </c>
      <c r="I626" s="83" t="str">
        <f ca="1" t="shared" si="596"/>
        <v>Tangga Exit Barat- &amp; Timur</v>
      </c>
      <c r="J626" s="83" t="str">
        <f ca="1" t="shared" si="2"/>
        <v>CLEANING SERVICE</v>
      </c>
      <c r="K626" s="83">
        <f ca="1" t="array" ref="K626">IFERROR(INDEX(MASTER!B:B,MATCH(G626,MASTER!A:A,0))/100," ")</f>
        <v>0.95</v>
      </c>
      <c r="L626" s="65">
        <f ca="1" t="shared" si="3"/>
        <v>16</v>
      </c>
      <c r="M626" s="65" t="str">
        <f ca="1" t="shared" si="4"/>
        <v>2023 - WEEK 16</v>
      </c>
      <c r="N626" s="65" t="str">
        <f ca="1" t="shared" si="5"/>
        <v>2023 - MONTH 04</v>
      </c>
      <c r="O626" s="83">
        <f ca="1" t="shared" ref="O626:P626" si="644">IFERROR(AVERAGEIF(M:M,M626,$K:$K)," ")</f>
        <v>0.950225225225222</v>
      </c>
      <c r="P626" s="83">
        <f ca="1" t="shared" si="644"/>
        <v>0.950150150150152</v>
      </c>
      <c r="Q626" s="65" t="str">
        <f ca="1">IF(ISBLANK(A626)," ",IF(O626&gt;MASTER!$B$3/100,"SB",IF(O626&gt;MASTER!$B$4/100,"B",IF(O626&gt;MASTER!$B$5/100,"C","K"))))</f>
        <v>SB</v>
      </c>
      <c r="R626" s="65" t="str">
        <f ca="1">IF(ISBLANK(B626)," ",IF(P626&gt;MASTER!$B$3/100,"SB",IF(P626&gt;MASTER!$B$4/100,"B",IF(P626&gt;MASTER!$B$5/100,"C","K"))))</f>
        <v>SB</v>
      </c>
    </row>
    <row r="627" customHeight="1" spans="1:18">
      <c r="A627" s="80">
        <f ca="1">INDIRECT(ADDRESS(2+QUOTIENT(ROW()-2,COUNTA('Form Responses 1'!$1:$1)-4),1,,TRUE,"Form Responses 1"))</f>
        <v>45033.7481278009</v>
      </c>
      <c r="B627" s="65" t="str">
        <f ca="1">INDIRECT(ADDRESS(2+QUOTIENT(ROW()-2,COUNTA('Form Responses 1'!$1:$1)-4),2,,TRUE,"Form Responses 1"))</f>
        <v>bobdaulay@gmail.comb</v>
      </c>
      <c r="C627" s="65" t="str">
        <f ca="1">INDIRECT(ADDRESS(2+QUOTIENT(ROW()-2,COUNTA('Form Responses 1'!$1:$1)-4),3,,TRUE,"Form Responses 1"))</f>
        <v>Bobby Wijaya Daulay </v>
      </c>
      <c r="D627" s="81">
        <f ca="1">INDIRECT(ADDRESS(2+QUOTIENT(ROW()-2,COUNTA('Form Responses 1'!$1:$1)-4),4,,TRUE,"Form Responses 1"))</f>
        <v>45033</v>
      </c>
      <c r="E627" s="82">
        <f ca="1" t="shared" si="0"/>
        <v>1</v>
      </c>
      <c r="F627" s="65" t="str">
        <f ca="1">IF(ISBLANK(A627)," ",INDIRECT(ADDRESS(1,5+MOD(ROW()-2,COUNTA('Form Responses 1'!$1:$1)-4),,TRUE,"Form Responses 1")))</f>
        <v>Lantai 03 [R. Meeting Audiotium]</v>
      </c>
      <c r="G627" s="65" t="str">
        <f ca="1">IF(ISBLANK(A627)," ",INDIRECT(ADDRESS(MATCH(A627,'Form Responses 1'!A:A,0),5+MOD(ROW()-2,COUNTA('Form Responses 1'!$1:$1)-4),,TRUE,"Form Responses 1")))</f>
        <v>BAIK</v>
      </c>
      <c r="H627" s="83" t="str">
        <f ca="1" t="shared" si="1"/>
        <v>Lantai 03</v>
      </c>
      <c r="I627" s="83" t="str">
        <f ca="1" t="shared" si="596"/>
        <v>R. Meeting Audiotium</v>
      </c>
      <c r="J627" s="83" t="str">
        <f ca="1" t="shared" si="2"/>
        <v>CLEANING SERVICE</v>
      </c>
      <c r="K627" s="83">
        <f ca="1" t="array" ref="K627">IFERROR(INDEX(MASTER!B:B,MATCH(G627,MASTER!A:A,0))/100," ")</f>
        <v>0.95</v>
      </c>
      <c r="L627" s="65">
        <f ca="1" t="shared" si="3"/>
        <v>16</v>
      </c>
      <c r="M627" s="65" t="str">
        <f ca="1" t="shared" si="4"/>
        <v>2023 - WEEK 16</v>
      </c>
      <c r="N627" s="65" t="str">
        <f ca="1" t="shared" si="5"/>
        <v>2023 - MONTH 04</v>
      </c>
      <c r="O627" s="83">
        <f ca="1" t="shared" ref="O627:P627" si="645">IFERROR(AVERAGEIF(M:M,M627,$K:$K)," ")</f>
        <v>0.950225225225222</v>
      </c>
      <c r="P627" s="83">
        <f ca="1" t="shared" si="645"/>
        <v>0.950150150150152</v>
      </c>
      <c r="Q627" s="65" t="str">
        <f ca="1">IF(ISBLANK(A627)," ",IF(O627&gt;MASTER!$B$3/100,"SB",IF(O627&gt;MASTER!$B$4/100,"B",IF(O627&gt;MASTER!$B$5/100,"C","K"))))</f>
        <v>SB</v>
      </c>
      <c r="R627" s="65" t="str">
        <f ca="1">IF(ISBLANK(B627)," ",IF(P627&gt;MASTER!$B$3/100,"SB",IF(P627&gt;MASTER!$B$4/100,"B",IF(P627&gt;MASTER!$B$5/100,"C","K"))))</f>
        <v>SB</v>
      </c>
    </row>
    <row r="628" customHeight="1" spans="1:18">
      <c r="A628" s="80">
        <f ca="1">INDIRECT(ADDRESS(2+QUOTIENT(ROW()-2,COUNTA('Form Responses 1'!$1:$1)-4),1,,TRUE,"Form Responses 1"))</f>
        <v>45033.7481278009</v>
      </c>
      <c r="B628" s="65" t="str">
        <f ca="1">INDIRECT(ADDRESS(2+QUOTIENT(ROW()-2,COUNTA('Form Responses 1'!$1:$1)-4),2,,TRUE,"Form Responses 1"))</f>
        <v>bobdaulay@gmail.comb</v>
      </c>
      <c r="C628" s="65" t="str">
        <f ca="1">INDIRECT(ADDRESS(2+QUOTIENT(ROW()-2,COUNTA('Form Responses 1'!$1:$1)-4),3,,TRUE,"Form Responses 1"))</f>
        <v>Bobby Wijaya Daulay </v>
      </c>
      <c r="D628" s="81">
        <f ca="1">INDIRECT(ADDRESS(2+QUOTIENT(ROW()-2,COUNTA('Form Responses 1'!$1:$1)-4),4,,TRUE,"Form Responses 1"))</f>
        <v>45033</v>
      </c>
      <c r="E628" s="82">
        <f ca="1" t="shared" si="0"/>
        <v>1</v>
      </c>
      <c r="F628" s="65" t="str">
        <f ca="1">IF(ISBLANK(A628)," ",INDIRECT(ADDRESS(1,5+MOD(ROW()-2,COUNTA('Form Responses 1'!$1:$1)-4),,TRUE,"Form Responses 1")))</f>
        <v>Lantai 03 [Pantry]</v>
      </c>
      <c r="G628" s="65" t="str">
        <f ca="1">IF(ISBLANK(A628)," ",INDIRECT(ADDRESS(MATCH(A628,'Form Responses 1'!A:A,0),5+MOD(ROW()-2,COUNTA('Form Responses 1'!$1:$1)-4),,TRUE,"Form Responses 1")))</f>
        <v>BAIK</v>
      </c>
      <c r="H628" s="83" t="str">
        <f ca="1" t="shared" si="1"/>
        <v>Lantai 03</v>
      </c>
      <c r="I628" s="83" t="str">
        <f ca="1" t="shared" si="596"/>
        <v>Pantry</v>
      </c>
      <c r="J628" s="83" t="str">
        <f ca="1" t="shared" si="2"/>
        <v>CLEANING SERVICE</v>
      </c>
      <c r="K628" s="83">
        <f ca="1" t="array" ref="K628">IFERROR(INDEX(MASTER!B:B,MATCH(G628,MASTER!A:A,0))/100," ")</f>
        <v>0.95</v>
      </c>
      <c r="L628" s="65">
        <f ca="1" t="shared" si="3"/>
        <v>16</v>
      </c>
      <c r="M628" s="65" t="str">
        <f ca="1" t="shared" si="4"/>
        <v>2023 - WEEK 16</v>
      </c>
      <c r="N628" s="65" t="str">
        <f ca="1" t="shared" si="5"/>
        <v>2023 - MONTH 04</v>
      </c>
      <c r="O628" s="83">
        <f ca="1" t="shared" ref="O628:P628" si="646">IFERROR(AVERAGEIF(M:M,M628,$K:$K)," ")</f>
        <v>0.950225225225222</v>
      </c>
      <c r="P628" s="83">
        <f ca="1" t="shared" si="646"/>
        <v>0.950150150150152</v>
      </c>
      <c r="Q628" s="65" t="str">
        <f ca="1">IF(ISBLANK(A628)," ",IF(O628&gt;MASTER!$B$3/100,"SB",IF(O628&gt;MASTER!$B$4/100,"B",IF(O628&gt;MASTER!$B$5/100,"C","K"))))</f>
        <v>SB</v>
      </c>
      <c r="R628" s="65" t="str">
        <f ca="1">IF(ISBLANK(B628)," ",IF(P628&gt;MASTER!$B$3/100,"SB",IF(P628&gt;MASTER!$B$4/100,"B",IF(P628&gt;MASTER!$B$5/100,"C","K"))))</f>
        <v>SB</v>
      </c>
    </row>
    <row r="629" customHeight="1" spans="1:18">
      <c r="A629" s="80">
        <f ca="1">INDIRECT(ADDRESS(2+QUOTIENT(ROW()-2,COUNTA('Form Responses 1'!$1:$1)-4),1,,TRUE,"Form Responses 1"))</f>
        <v>45033.7481278009</v>
      </c>
      <c r="B629" s="65" t="str">
        <f ca="1">INDIRECT(ADDRESS(2+QUOTIENT(ROW()-2,COUNTA('Form Responses 1'!$1:$1)-4),2,,TRUE,"Form Responses 1"))</f>
        <v>bobdaulay@gmail.comb</v>
      </c>
      <c r="C629" s="65" t="str">
        <f ca="1">INDIRECT(ADDRESS(2+QUOTIENT(ROW()-2,COUNTA('Form Responses 1'!$1:$1)-4),3,,TRUE,"Form Responses 1"))</f>
        <v>Bobby Wijaya Daulay </v>
      </c>
      <c r="D629" s="81">
        <f ca="1">INDIRECT(ADDRESS(2+QUOTIENT(ROW()-2,COUNTA('Form Responses 1'!$1:$1)-4),4,,TRUE,"Form Responses 1"))</f>
        <v>45033</v>
      </c>
      <c r="E629" s="82">
        <f ca="1" t="shared" si="0"/>
        <v>1</v>
      </c>
      <c r="F629" s="65" t="str">
        <f ca="1">IF(ISBLANK(A629)," ",INDIRECT(ADDRESS(1,5+MOD(ROW()-2,COUNTA('Form Responses 1'!$1:$1)-4),,TRUE,"Form Responses 1")))</f>
        <v>Lantai 03 [Ruang Rapat 1-2-3-4-5]</v>
      </c>
      <c r="G629" s="65" t="str">
        <f ca="1">IF(ISBLANK(A629)," ",INDIRECT(ADDRESS(MATCH(A629,'Form Responses 1'!A:A,0),5+MOD(ROW()-2,COUNTA('Form Responses 1'!$1:$1)-4),,TRUE,"Form Responses 1")))</f>
        <v>BAIK</v>
      </c>
      <c r="H629" s="83" t="str">
        <f ca="1" t="shared" si="1"/>
        <v>Lantai 03</v>
      </c>
      <c r="I629" s="83" t="str">
        <f ca="1" t="shared" si="596"/>
        <v>Ruang Rapat 1-2-3-4-5</v>
      </c>
      <c r="J629" s="83" t="str">
        <f ca="1" t="shared" si="2"/>
        <v>CLEANING SERVICE</v>
      </c>
      <c r="K629" s="83">
        <f ca="1" t="array" ref="K629">IFERROR(INDEX(MASTER!B:B,MATCH(G629,MASTER!A:A,0))/100," ")</f>
        <v>0.95</v>
      </c>
      <c r="L629" s="65">
        <f ca="1" t="shared" si="3"/>
        <v>16</v>
      </c>
      <c r="M629" s="65" t="str">
        <f ca="1" t="shared" si="4"/>
        <v>2023 - WEEK 16</v>
      </c>
      <c r="N629" s="65" t="str">
        <f ca="1" t="shared" si="5"/>
        <v>2023 - MONTH 04</v>
      </c>
      <c r="O629" s="83">
        <f ca="1" t="shared" ref="O629:P629" si="647">IFERROR(AVERAGEIF(M:M,M629,$K:$K)," ")</f>
        <v>0.950225225225222</v>
      </c>
      <c r="P629" s="83">
        <f ca="1" t="shared" si="647"/>
        <v>0.950150150150152</v>
      </c>
      <c r="Q629" s="65" t="str">
        <f ca="1">IF(ISBLANK(A629)," ",IF(O629&gt;MASTER!$B$3/100,"SB",IF(O629&gt;MASTER!$B$4/100,"B",IF(O629&gt;MASTER!$B$5/100,"C","K"))))</f>
        <v>SB</v>
      </c>
      <c r="R629" s="65" t="str">
        <f ca="1">IF(ISBLANK(B629)," ",IF(P629&gt;MASTER!$B$3/100,"SB",IF(P629&gt;MASTER!$B$4/100,"B",IF(P629&gt;MASTER!$B$5/100,"C","K"))))</f>
        <v>SB</v>
      </c>
    </row>
    <row r="630" customHeight="1" spans="1:18">
      <c r="A630" s="80">
        <f ca="1">INDIRECT(ADDRESS(2+QUOTIENT(ROW()-2,COUNTA('Form Responses 1'!$1:$1)-4),1,,TRUE,"Form Responses 1"))</f>
        <v>45033.7481278009</v>
      </c>
      <c r="B630" s="65" t="str">
        <f ca="1">INDIRECT(ADDRESS(2+QUOTIENT(ROW()-2,COUNTA('Form Responses 1'!$1:$1)-4),2,,TRUE,"Form Responses 1"))</f>
        <v>bobdaulay@gmail.comb</v>
      </c>
      <c r="C630" s="65" t="str">
        <f ca="1">INDIRECT(ADDRESS(2+QUOTIENT(ROW()-2,COUNTA('Form Responses 1'!$1:$1)-4),3,,TRUE,"Form Responses 1"))</f>
        <v>Bobby Wijaya Daulay </v>
      </c>
      <c r="D630" s="81">
        <f ca="1">INDIRECT(ADDRESS(2+QUOTIENT(ROW()-2,COUNTA('Form Responses 1'!$1:$1)-4),4,,TRUE,"Form Responses 1"))</f>
        <v>45033</v>
      </c>
      <c r="E630" s="82">
        <f ca="1" t="shared" si="0"/>
        <v>1</v>
      </c>
      <c r="F630" s="65" t="str">
        <f ca="1">IF(ISBLANK(A630)," ",INDIRECT(ADDRESS(1,5+MOD(ROW()-2,COUNTA('Form Responses 1'!$1:$1)-4),,TRUE,"Form Responses 1")))</f>
        <v>Lantai 03 [Ruang Smoking]</v>
      </c>
      <c r="G630" s="65" t="str">
        <f ca="1">IF(ISBLANK(A630)," ",INDIRECT(ADDRESS(MATCH(A630,'Form Responses 1'!A:A,0),5+MOD(ROW()-2,COUNTA('Form Responses 1'!$1:$1)-4),,TRUE,"Form Responses 1")))</f>
        <v>BAIK</v>
      </c>
      <c r="H630" s="83" t="str">
        <f ca="1" t="shared" si="1"/>
        <v>Lantai 03</v>
      </c>
      <c r="I630" s="83" t="str">
        <f ca="1" t="shared" si="596"/>
        <v>Ruang Smoking</v>
      </c>
      <c r="J630" s="83" t="str">
        <f ca="1" t="shared" si="2"/>
        <v>CLEANING SERVICE</v>
      </c>
      <c r="K630" s="83">
        <f ca="1" t="array" ref="K630">IFERROR(INDEX(MASTER!B:B,MATCH(G630,MASTER!A:A,0))/100," ")</f>
        <v>0.95</v>
      </c>
      <c r="L630" s="65">
        <f ca="1" t="shared" si="3"/>
        <v>16</v>
      </c>
      <c r="M630" s="65" t="str">
        <f ca="1" t="shared" si="4"/>
        <v>2023 - WEEK 16</v>
      </c>
      <c r="N630" s="65" t="str">
        <f ca="1" t="shared" si="5"/>
        <v>2023 - MONTH 04</v>
      </c>
      <c r="O630" s="83">
        <f ca="1" t="shared" ref="O630:P630" si="648">IFERROR(AVERAGEIF(M:M,M630,$K:$K)," ")</f>
        <v>0.950225225225222</v>
      </c>
      <c r="P630" s="83">
        <f ca="1" t="shared" si="648"/>
        <v>0.950150150150152</v>
      </c>
      <c r="Q630" s="65" t="str">
        <f ca="1">IF(ISBLANK(A630)," ",IF(O630&gt;MASTER!$B$3/100,"SB",IF(O630&gt;MASTER!$B$4/100,"B",IF(O630&gt;MASTER!$B$5/100,"C","K"))))</f>
        <v>SB</v>
      </c>
      <c r="R630" s="65" t="str">
        <f ca="1">IF(ISBLANK(B630)," ",IF(P630&gt;MASTER!$B$3/100,"SB",IF(P630&gt;MASTER!$B$4/100,"B",IF(P630&gt;MASTER!$B$5/100,"C","K"))))</f>
        <v>SB</v>
      </c>
    </row>
    <row r="631" customHeight="1" spans="1:18">
      <c r="A631" s="80">
        <f ca="1">INDIRECT(ADDRESS(2+QUOTIENT(ROW()-2,COUNTA('Form Responses 1'!$1:$1)-4),1,,TRUE,"Form Responses 1"))</f>
        <v>45033.7481278009</v>
      </c>
      <c r="B631" s="65" t="str">
        <f ca="1">INDIRECT(ADDRESS(2+QUOTIENT(ROW()-2,COUNTA('Form Responses 1'!$1:$1)-4),2,,TRUE,"Form Responses 1"))</f>
        <v>bobdaulay@gmail.comb</v>
      </c>
      <c r="C631" s="65" t="str">
        <f ca="1">INDIRECT(ADDRESS(2+QUOTIENT(ROW()-2,COUNTA('Form Responses 1'!$1:$1)-4),3,,TRUE,"Form Responses 1"))</f>
        <v>Bobby Wijaya Daulay </v>
      </c>
      <c r="D631" s="81">
        <f ca="1">INDIRECT(ADDRESS(2+QUOTIENT(ROW()-2,COUNTA('Form Responses 1'!$1:$1)-4),4,,TRUE,"Form Responses 1"))</f>
        <v>45033</v>
      </c>
      <c r="E631" s="82">
        <f ca="1" t="shared" si="0"/>
        <v>1</v>
      </c>
      <c r="F631" s="65" t="str">
        <f ca="1">IF(ISBLANK(A631)," ",INDIRECT(ADDRESS(1,5+MOD(ROW()-2,COUNTA('Form Responses 1'!$1:$1)-4),,TRUE,"Form Responses 1")))</f>
        <v>Lantai 03 [Koridor]</v>
      </c>
      <c r="G631" s="65" t="str">
        <f ca="1">IF(ISBLANK(A631)," ",INDIRECT(ADDRESS(MATCH(A631,'Form Responses 1'!A:A,0),5+MOD(ROW()-2,COUNTA('Form Responses 1'!$1:$1)-4),,TRUE,"Form Responses 1")))</f>
        <v>BAIK</v>
      </c>
      <c r="H631" s="83" t="str">
        <f ca="1" t="shared" si="1"/>
        <v>Lantai 03</v>
      </c>
      <c r="I631" s="83" t="str">
        <f ca="1" t="shared" si="596"/>
        <v>Koridor</v>
      </c>
      <c r="J631" s="83" t="str">
        <f ca="1" t="shared" si="2"/>
        <v>CLEANING SERVICE</v>
      </c>
      <c r="K631" s="83">
        <f ca="1" t="array" ref="K631">IFERROR(INDEX(MASTER!B:B,MATCH(G631,MASTER!A:A,0))/100," ")</f>
        <v>0.95</v>
      </c>
      <c r="L631" s="65">
        <f ca="1" t="shared" si="3"/>
        <v>16</v>
      </c>
      <c r="M631" s="65" t="str">
        <f ca="1" t="shared" si="4"/>
        <v>2023 - WEEK 16</v>
      </c>
      <c r="N631" s="65" t="str">
        <f ca="1" t="shared" si="5"/>
        <v>2023 - MONTH 04</v>
      </c>
      <c r="O631" s="83">
        <f ca="1" t="shared" ref="O631:P631" si="649">IFERROR(AVERAGEIF(M:M,M631,$K:$K)," ")</f>
        <v>0.950225225225222</v>
      </c>
      <c r="P631" s="83">
        <f ca="1" t="shared" si="649"/>
        <v>0.950150150150152</v>
      </c>
      <c r="Q631" s="65" t="str">
        <f ca="1">IF(ISBLANK(A631)," ",IF(O631&gt;MASTER!$B$3/100,"SB",IF(O631&gt;MASTER!$B$4/100,"B",IF(O631&gt;MASTER!$B$5/100,"C","K"))))</f>
        <v>SB</v>
      </c>
      <c r="R631" s="65" t="str">
        <f ca="1">IF(ISBLANK(B631)," ",IF(P631&gt;MASTER!$B$3/100,"SB",IF(P631&gt;MASTER!$B$4/100,"B",IF(P631&gt;MASTER!$B$5/100,"C","K"))))</f>
        <v>SB</v>
      </c>
    </row>
    <row r="632" customHeight="1" spans="1:18">
      <c r="A632" s="80">
        <f ca="1">INDIRECT(ADDRESS(2+QUOTIENT(ROW()-2,COUNTA('Form Responses 1'!$1:$1)-4),1,,TRUE,"Form Responses 1"))</f>
        <v>45033.7481278009</v>
      </c>
      <c r="B632" s="65" t="str">
        <f ca="1">INDIRECT(ADDRESS(2+QUOTIENT(ROW()-2,COUNTA('Form Responses 1'!$1:$1)-4),2,,TRUE,"Form Responses 1"))</f>
        <v>bobdaulay@gmail.comb</v>
      </c>
      <c r="C632" s="65" t="str">
        <f ca="1">INDIRECT(ADDRESS(2+QUOTIENT(ROW()-2,COUNTA('Form Responses 1'!$1:$1)-4),3,,TRUE,"Form Responses 1"))</f>
        <v>Bobby Wijaya Daulay </v>
      </c>
      <c r="D632" s="81">
        <f ca="1">INDIRECT(ADDRESS(2+QUOTIENT(ROW()-2,COUNTA('Form Responses 1'!$1:$1)-4),4,,TRUE,"Form Responses 1"))</f>
        <v>45033</v>
      </c>
      <c r="E632" s="82">
        <f ca="1" t="shared" si="0"/>
        <v>1</v>
      </c>
      <c r="F632" s="65" t="str">
        <f ca="1">IF(ISBLANK(A632)," ",INDIRECT(ADDRESS(1,5+MOD(ROW()-2,COUNTA('Form Responses 1'!$1:$1)-4),,TRUE,"Form Responses 1")))</f>
        <v>Lantai 03 [Kantin]</v>
      </c>
      <c r="G632" s="65" t="str">
        <f ca="1">IF(ISBLANK(A632)," ",INDIRECT(ADDRESS(MATCH(A632,'Form Responses 1'!A:A,0),5+MOD(ROW()-2,COUNTA('Form Responses 1'!$1:$1)-4),,TRUE,"Form Responses 1")))</f>
        <v>BAIK</v>
      </c>
      <c r="H632" s="83" t="str">
        <f ca="1" t="shared" si="1"/>
        <v>Lantai 03</v>
      </c>
      <c r="I632" s="83" t="str">
        <f ca="1" t="shared" si="596"/>
        <v>Kantin</v>
      </c>
      <c r="J632" s="83" t="str">
        <f ca="1" t="shared" si="2"/>
        <v>CLEANING SERVICE</v>
      </c>
      <c r="K632" s="83">
        <f ca="1" t="array" ref="K632">IFERROR(INDEX(MASTER!B:B,MATCH(G632,MASTER!A:A,0))/100," ")</f>
        <v>0.95</v>
      </c>
      <c r="L632" s="65">
        <f ca="1" t="shared" si="3"/>
        <v>16</v>
      </c>
      <c r="M632" s="65" t="str">
        <f ca="1" t="shared" si="4"/>
        <v>2023 - WEEK 16</v>
      </c>
      <c r="N632" s="65" t="str">
        <f ca="1" t="shared" si="5"/>
        <v>2023 - MONTH 04</v>
      </c>
      <c r="O632" s="83">
        <f ca="1" t="shared" ref="O632:P632" si="650">IFERROR(AVERAGEIF(M:M,M632,$K:$K)," ")</f>
        <v>0.950225225225222</v>
      </c>
      <c r="P632" s="83">
        <f ca="1" t="shared" si="650"/>
        <v>0.950150150150152</v>
      </c>
      <c r="Q632" s="65" t="str">
        <f ca="1">IF(ISBLANK(A632)," ",IF(O632&gt;MASTER!$B$3/100,"SB",IF(O632&gt;MASTER!$B$4/100,"B",IF(O632&gt;MASTER!$B$5/100,"C","K"))))</f>
        <v>SB</v>
      </c>
      <c r="R632" s="65" t="str">
        <f ca="1">IF(ISBLANK(B632)," ",IF(P632&gt;MASTER!$B$3/100,"SB",IF(P632&gt;MASTER!$B$4/100,"B",IF(P632&gt;MASTER!$B$5/100,"C","K"))))</f>
        <v>SB</v>
      </c>
    </row>
    <row r="633" customHeight="1" spans="1:18">
      <c r="A633" s="80">
        <f ca="1">INDIRECT(ADDRESS(2+QUOTIENT(ROW()-2,COUNTA('Form Responses 1'!$1:$1)-4),1,,TRUE,"Form Responses 1"))</f>
        <v>45033.7481278009</v>
      </c>
      <c r="B633" s="65" t="str">
        <f ca="1">INDIRECT(ADDRESS(2+QUOTIENT(ROW()-2,COUNTA('Form Responses 1'!$1:$1)-4),2,,TRUE,"Form Responses 1"))</f>
        <v>bobdaulay@gmail.comb</v>
      </c>
      <c r="C633" s="65" t="str">
        <f ca="1">INDIRECT(ADDRESS(2+QUOTIENT(ROW()-2,COUNTA('Form Responses 1'!$1:$1)-4),3,,TRUE,"Form Responses 1"))</f>
        <v>Bobby Wijaya Daulay </v>
      </c>
      <c r="D633" s="81">
        <f ca="1">INDIRECT(ADDRESS(2+QUOTIENT(ROW()-2,COUNTA('Form Responses 1'!$1:$1)-4),4,,TRUE,"Form Responses 1"))</f>
        <v>45033</v>
      </c>
      <c r="E633" s="82">
        <f ca="1" t="shared" si="0"/>
        <v>1</v>
      </c>
      <c r="F633" s="65" t="str">
        <f ca="1">IF(ISBLANK(A633)," ",INDIRECT(ADDRESS(1,5+MOD(ROW()-2,COUNTA('Form Responses 1'!$1:$1)-4),,TRUE,"Form Responses 1")))</f>
        <v>Lantai 03 [Toilet Pria / Wanita]</v>
      </c>
      <c r="G633" s="65" t="str">
        <f ca="1">IF(ISBLANK(A633)," ",INDIRECT(ADDRESS(MATCH(A633,'Form Responses 1'!A:A,0),5+MOD(ROW()-2,COUNTA('Form Responses 1'!$1:$1)-4),,TRUE,"Form Responses 1")))</f>
        <v>BAIK</v>
      </c>
      <c r="H633" s="83" t="str">
        <f ca="1" t="shared" si="1"/>
        <v>Lantai 03</v>
      </c>
      <c r="I633" s="83" t="str">
        <f ca="1" t="shared" si="596"/>
        <v>Toilet Pria / Wanita</v>
      </c>
      <c r="J633" s="83" t="str">
        <f ca="1" t="shared" si="2"/>
        <v>CLEANING SERVICE</v>
      </c>
      <c r="K633" s="83">
        <f ca="1" t="array" ref="K633">IFERROR(INDEX(MASTER!B:B,MATCH(G633,MASTER!A:A,0))/100," ")</f>
        <v>0.95</v>
      </c>
      <c r="L633" s="65">
        <f ca="1" t="shared" si="3"/>
        <v>16</v>
      </c>
      <c r="M633" s="65" t="str">
        <f ca="1" t="shared" si="4"/>
        <v>2023 - WEEK 16</v>
      </c>
      <c r="N633" s="65" t="str">
        <f ca="1" t="shared" si="5"/>
        <v>2023 - MONTH 04</v>
      </c>
      <c r="O633" s="83">
        <f ca="1" t="shared" ref="O633:P633" si="651">IFERROR(AVERAGEIF(M:M,M633,$K:$K)," ")</f>
        <v>0.950225225225222</v>
      </c>
      <c r="P633" s="83">
        <f ca="1" t="shared" si="651"/>
        <v>0.950150150150152</v>
      </c>
      <c r="Q633" s="65" t="str">
        <f ca="1">IF(ISBLANK(A633)," ",IF(O633&gt;MASTER!$B$3/100,"SB",IF(O633&gt;MASTER!$B$4/100,"B",IF(O633&gt;MASTER!$B$5/100,"C","K"))))</f>
        <v>SB</v>
      </c>
      <c r="R633" s="65" t="str">
        <f ca="1">IF(ISBLANK(B633)," ",IF(P633&gt;MASTER!$B$3/100,"SB",IF(P633&gt;MASTER!$B$4/100,"B",IF(P633&gt;MASTER!$B$5/100,"C","K"))))</f>
        <v>SB</v>
      </c>
    </row>
    <row r="634" customHeight="1" spans="1:18">
      <c r="A634" s="80">
        <f ca="1">INDIRECT(ADDRESS(2+QUOTIENT(ROW()-2,COUNTA('Form Responses 1'!$1:$1)-4),1,,TRUE,"Form Responses 1"))</f>
        <v>45033.7481278009</v>
      </c>
      <c r="B634" s="65" t="str">
        <f ca="1">INDIRECT(ADDRESS(2+QUOTIENT(ROW()-2,COUNTA('Form Responses 1'!$1:$1)-4),2,,TRUE,"Form Responses 1"))</f>
        <v>bobdaulay@gmail.comb</v>
      </c>
      <c r="C634" s="65" t="str">
        <f ca="1">INDIRECT(ADDRESS(2+QUOTIENT(ROW()-2,COUNTA('Form Responses 1'!$1:$1)-4),3,,TRUE,"Form Responses 1"))</f>
        <v>Bobby Wijaya Daulay </v>
      </c>
      <c r="D634" s="81">
        <f ca="1">INDIRECT(ADDRESS(2+QUOTIENT(ROW()-2,COUNTA('Form Responses 1'!$1:$1)-4),4,,TRUE,"Form Responses 1"))</f>
        <v>45033</v>
      </c>
      <c r="E634" s="82">
        <f ca="1" t="shared" si="0"/>
        <v>1</v>
      </c>
      <c r="F634" s="65" t="str">
        <f ca="1">IF(ISBLANK(A634)," ",INDIRECT(ADDRESS(1,5+MOD(ROW()-2,COUNTA('Form Responses 1'!$1:$1)-4),,TRUE,"Form Responses 1")))</f>
        <v>Lantai 02 [Tangga Exit Barat- &amp; Timur]</v>
      </c>
      <c r="G634" s="65" t="str">
        <f ca="1">IF(ISBLANK(A634)," ",INDIRECT(ADDRESS(MATCH(A634,'Form Responses 1'!A:A,0),5+MOD(ROW()-2,COUNTA('Form Responses 1'!$1:$1)-4),,TRUE,"Form Responses 1")))</f>
        <v>BAIK</v>
      </c>
      <c r="H634" s="83" t="str">
        <f ca="1" t="shared" si="1"/>
        <v>Lantai 02</v>
      </c>
      <c r="I634" s="83" t="str">
        <f ca="1" t="shared" si="596"/>
        <v>Tangga Exit Barat- &amp; Timur</v>
      </c>
      <c r="J634" s="83" t="str">
        <f ca="1" t="shared" si="2"/>
        <v>CLEANING SERVICE</v>
      </c>
      <c r="K634" s="83">
        <f ca="1" t="array" ref="K634">IFERROR(INDEX(MASTER!B:B,MATCH(G634,MASTER!A:A,0))/100," ")</f>
        <v>0.95</v>
      </c>
      <c r="L634" s="65">
        <f ca="1" t="shared" si="3"/>
        <v>16</v>
      </c>
      <c r="M634" s="65" t="str">
        <f ca="1" t="shared" si="4"/>
        <v>2023 - WEEK 16</v>
      </c>
      <c r="N634" s="65" t="str">
        <f ca="1" t="shared" si="5"/>
        <v>2023 - MONTH 04</v>
      </c>
      <c r="O634" s="83">
        <f ca="1" t="shared" ref="O634:P634" si="652">IFERROR(AVERAGEIF(M:M,M634,$K:$K)," ")</f>
        <v>0.950225225225222</v>
      </c>
      <c r="P634" s="83">
        <f ca="1" t="shared" si="652"/>
        <v>0.950150150150152</v>
      </c>
      <c r="Q634" s="65" t="str">
        <f ca="1">IF(ISBLANK(A634)," ",IF(O634&gt;MASTER!$B$3/100,"SB",IF(O634&gt;MASTER!$B$4/100,"B",IF(O634&gt;MASTER!$B$5/100,"C","K"))))</f>
        <v>SB</v>
      </c>
      <c r="R634" s="65" t="str">
        <f ca="1">IF(ISBLANK(B634)," ",IF(P634&gt;MASTER!$B$3/100,"SB",IF(P634&gt;MASTER!$B$4/100,"B",IF(P634&gt;MASTER!$B$5/100,"C","K"))))</f>
        <v>SB</v>
      </c>
    </row>
    <row r="635" customHeight="1" spans="1:18">
      <c r="A635" s="80">
        <f ca="1">INDIRECT(ADDRESS(2+QUOTIENT(ROW()-2,COUNTA('Form Responses 1'!$1:$1)-4),1,,TRUE,"Form Responses 1"))</f>
        <v>45033.7481278009</v>
      </c>
      <c r="B635" s="65" t="str">
        <f ca="1">INDIRECT(ADDRESS(2+QUOTIENT(ROW()-2,COUNTA('Form Responses 1'!$1:$1)-4),2,,TRUE,"Form Responses 1"))</f>
        <v>bobdaulay@gmail.comb</v>
      </c>
      <c r="C635" s="65" t="str">
        <f ca="1">INDIRECT(ADDRESS(2+QUOTIENT(ROW()-2,COUNTA('Form Responses 1'!$1:$1)-4),3,,TRUE,"Form Responses 1"))</f>
        <v>Bobby Wijaya Daulay </v>
      </c>
      <c r="D635" s="81">
        <f ca="1">INDIRECT(ADDRESS(2+QUOTIENT(ROW()-2,COUNTA('Form Responses 1'!$1:$1)-4),4,,TRUE,"Form Responses 1"))</f>
        <v>45033</v>
      </c>
      <c r="E635" s="82">
        <f ca="1" t="shared" si="0"/>
        <v>1</v>
      </c>
      <c r="F635" s="65" t="str">
        <f ca="1">IF(ISBLANK(A635)," ",INDIRECT(ADDRESS(1,5+MOD(ROW()-2,COUNTA('Form Responses 1'!$1:$1)-4),,TRUE,"Form Responses 1")))</f>
        <v>Lantai 02 [R. Dewan Pengarah]</v>
      </c>
      <c r="G635" s="65" t="str">
        <f ca="1">IF(ISBLANK(A635)," ",INDIRECT(ADDRESS(MATCH(A635,'Form Responses 1'!A:A,0),5+MOD(ROW()-2,COUNTA('Form Responses 1'!$1:$1)-4),,TRUE,"Form Responses 1")))</f>
        <v>BAIK</v>
      </c>
      <c r="H635" s="83" t="str">
        <f ca="1" t="shared" si="1"/>
        <v>Lantai 02</v>
      </c>
      <c r="I635" s="83" t="str">
        <f ca="1" t="shared" si="596"/>
        <v>R. Dewan Pengarah</v>
      </c>
      <c r="J635" s="83" t="str">
        <f ca="1" t="shared" si="2"/>
        <v>CLEANING SERVICE</v>
      </c>
      <c r="K635" s="83">
        <f ca="1" t="array" ref="K635">IFERROR(INDEX(MASTER!B:B,MATCH(G635,MASTER!A:A,0))/100," ")</f>
        <v>0.95</v>
      </c>
      <c r="L635" s="65">
        <f ca="1" t="shared" si="3"/>
        <v>16</v>
      </c>
      <c r="M635" s="65" t="str">
        <f ca="1" t="shared" si="4"/>
        <v>2023 - WEEK 16</v>
      </c>
      <c r="N635" s="65" t="str">
        <f ca="1" t="shared" si="5"/>
        <v>2023 - MONTH 04</v>
      </c>
      <c r="O635" s="83">
        <f ca="1" t="shared" ref="O635:P635" si="653">IFERROR(AVERAGEIF(M:M,M635,$K:$K)," ")</f>
        <v>0.950225225225222</v>
      </c>
      <c r="P635" s="83">
        <f ca="1" t="shared" si="653"/>
        <v>0.950150150150152</v>
      </c>
      <c r="Q635" s="65" t="str">
        <f ca="1">IF(ISBLANK(A635)," ",IF(O635&gt;MASTER!$B$3/100,"SB",IF(O635&gt;MASTER!$B$4/100,"B",IF(O635&gt;MASTER!$B$5/100,"C","K"))))</f>
        <v>SB</v>
      </c>
      <c r="R635" s="65" t="str">
        <f ca="1">IF(ISBLANK(B635)," ",IF(P635&gt;MASTER!$B$3/100,"SB",IF(P635&gt;MASTER!$B$4/100,"B",IF(P635&gt;MASTER!$B$5/100,"C","K"))))</f>
        <v>SB</v>
      </c>
    </row>
    <row r="636" customHeight="1" spans="1:18">
      <c r="A636" s="80">
        <f ca="1">INDIRECT(ADDRESS(2+QUOTIENT(ROW()-2,COUNTA('Form Responses 1'!$1:$1)-4),1,,TRUE,"Form Responses 1"))</f>
        <v>45033.7481278009</v>
      </c>
      <c r="B636" s="65" t="str">
        <f ca="1">INDIRECT(ADDRESS(2+QUOTIENT(ROW()-2,COUNTA('Form Responses 1'!$1:$1)-4),2,,TRUE,"Form Responses 1"))</f>
        <v>bobdaulay@gmail.comb</v>
      </c>
      <c r="C636" s="65" t="str">
        <f ca="1">INDIRECT(ADDRESS(2+QUOTIENT(ROW()-2,COUNTA('Form Responses 1'!$1:$1)-4),3,,TRUE,"Form Responses 1"))</f>
        <v>Bobby Wijaya Daulay </v>
      </c>
      <c r="D636" s="81">
        <f ca="1">INDIRECT(ADDRESS(2+QUOTIENT(ROW()-2,COUNTA('Form Responses 1'!$1:$1)-4),4,,TRUE,"Form Responses 1"))</f>
        <v>45033</v>
      </c>
      <c r="E636" s="82">
        <f ca="1" t="shared" si="0"/>
        <v>1</v>
      </c>
      <c r="F636" s="65" t="str">
        <f ca="1">IF(ISBLANK(A636)," ",INDIRECT(ADDRESS(1,5+MOD(ROW()-2,COUNTA('Form Responses 1'!$1:$1)-4),,TRUE,"Form Responses 1")))</f>
        <v>Lantai 02 [Pantry]</v>
      </c>
      <c r="G636" s="65" t="str">
        <f ca="1">IF(ISBLANK(A636)," ",INDIRECT(ADDRESS(MATCH(A636,'Form Responses 1'!A:A,0),5+MOD(ROW()-2,COUNTA('Form Responses 1'!$1:$1)-4),,TRUE,"Form Responses 1")))</f>
        <v>BAIK</v>
      </c>
      <c r="H636" s="83" t="str">
        <f ca="1" t="shared" si="1"/>
        <v>Lantai 02</v>
      </c>
      <c r="I636" s="83" t="str">
        <f ca="1" t="shared" si="596"/>
        <v>Pantry</v>
      </c>
      <c r="J636" s="83" t="str">
        <f ca="1" t="shared" si="2"/>
        <v>CLEANING SERVICE</v>
      </c>
      <c r="K636" s="83">
        <f ca="1" t="array" ref="K636">IFERROR(INDEX(MASTER!B:B,MATCH(G636,MASTER!A:A,0))/100," ")</f>
        <v>0.95</v>
      </c>
      <c r="L636" s="65">
        <f ca="1" t="shared" si="3"/>
        <v>16</v>
      </c>
      <c r="M636" s="65" t="str">
        <f ca="1" t="shared" si="4"/>
        <v>2023 - WEEK 16</v>
      </c>
      <c r="N636" s="65" t="str">
        <f ca="1" t="shared" si="5"/>
        <v>2023 - MONTH 04</v>
      </c>
      <c r="O636" s="83">
        <f ca="1" t="shared" ref="O636:P636" si="654">IFERROR(AVERAGEIF(M:M,M636,$K:$K)," ")</f>
        <v>0.950225225225222</v>
      </c>
      <c r="P636" s="83">
        <f ca="1" t="shared" si="654"/>
        <v>0.950150150150152</v>
      </c>
      <c r="Q636" s="65" t="str">
        <f ca="1">IF(ISBLANK(A636)," ",IF(O636&gt;MASTER!$B$3/100,"SB",IF(O636&gt;MASTER!$B$4/100,"B",IF(O636&gt;MASTER!$B$5/100,"C","K"))))</f>
        <v>SB</v>
      </c>
      <c r="R636" s="65" t="str">
        <f ca="1">IF(ISBLANK(B636)," ",IF(P636&gt;MASTER!$B$3/100,"SB",IF(P636&gt;MASTER!$B$4/100,"B",IF(P636&gt;MASTER!$B$5/100,"C","K"))))</f>
        <v>SB</v>
      </c>
    </row>
    <row r="637" customHeight="1" spans="1:18">
      <c r="A637" s="80">
        <f ca="1">INDIRECT(ADDRESS(2+QUOTIENT(ROW()-2,COUNTA('Form Responses 1'!$1:$1)-4),1,,TRUE,"Form Responses 1"))</f>
        <v>45033.7481278009</v>
      </c>
      <c r="B637" s="65" t="str">
        <f ca="1">INDIRECT(ADDRESS(2+QUOTIENT(ROW()-2,COUNTA('Form Responses 1'!$1:$1)-4),2,,TRUE,"Form Responses 1"))</f>
        <v>bobdaulay@gmail.comb</v>
      </c>
      <c r="C637" s="65" t="str">
        <f ca="1">INDIRECT(ADDRESS(2+QUOTIENT(ROW()-2,COUNTA('Form Responses 1'!$1:$1)-4),3,,TRUE,"Form Responses 1"))</f>
        <v>Bobby Wijaya Daulay </v>
      </c>
      <c r="D637" s="81">
        <f ca="1">INDIRECT(ADDRESS(2+QUOTIENT(ROW()-2,COUNTA('Form Responses 1'!$1:$1)-4),4,,TRUE,"Form Responses 1"))</f>
        <v>45033</v>
      </c>
      <c r="E637" s="82">
        <f ca="1" t="shared" si="0"/>
        <v>1</v>
      </c>
      <c r="F637" s="65" t="str">
        <f ca="1">IF(ISBLANK(A637)," ",INDIRECT(ADDRESS(1,5+MOD(ROW()-2,COUNTA('Form Responses 1'!$1:$1)-4),,TRUE,"Form Responses 1")))</f>
        <v>Lantai 02 [Ruang Rapat 1-2-3-4-5]</v>
      </c>
      <c r="G637" s="65" t="str">
        <f ca="1">IF(ISBLANK(A637)," ",INDIRECT(ADDRESS(MATCH(A637,'Form Responses 1'!A:A,0),5+MOD(ROW()-2,COUNTA('Form Responses 1'!$1:$1)-4),,TRUE,"Form Responses 1")))</f>
        <v>BAIK</v>
      </c>
      <c r="H637" s="83" t="str">
        <f ca="1" t="shared" si="1"/>
        <v>Lantai 02</v>
      </c>
      <c r="I637" s="83" t="str">
        <f ca="1" t="shared" si="596"/>
        <v>Ruang Rapat 1-2-3-4-5</v>
      </c>
      <c r="J637" s="83" t="str">
        <f ca="1" t="shared" si="2"/>
        <v>CLEANING SERVICE</v>
      </c>
      <c r="K637" s="83">
        <f ca="1" t="array" ref="K637">IFERROR(INDEX(MASTER!B:B,MATCH(G637,MASTER!A:A,0))/100," ")</f>
        <v>0.95</v>
      </c>
      <c r="L637" s="65">
        <f ca="1" t="shared" si="3"/>
        <v>16</v>
      </c>
      <c r="M637" s="65" t="str">
        <f ca="1" t="shared" si="4"/>
        <v>2023 - WEEK 16</v>
      </c>
      <c r="N637" s="65" t="str">
        <f ca="1" t="shared" si="5"/>
        <v>2023 - MONTH 04</v>
      </c>
      <c r="O637" s="83">
        <f ca="1" t="shared" ref="O637:P637" si="655">IFERROR(AVERAGEIF(M:M,M637,$K:$K)," ")</f>
        <v>0.950225225225222</v>
      </c>
      <c r="P637" s="83">
        <f ca="1" t="shared" si="655"/>
        <v>0.950150150150152</v>
      </c>
      <c r="Q637" s="65" t="str">
        <f ca="1">IF(ISBLANK(A637)," ",IF(O637&gt;MASTER!$B$3/100,"SB",IF(O637&gt;MASTER!$B$4/100,"B",IF(O637&gt;MASTER!$B$5/100,"C","K"))))</f>
        <v>SB</v>
      </c>
      <c r="R637" s="65" t="str">
        <f ca="1">IF(ISBLANK(B637)," ",IF(P637&gt;MASTER!$B$3/100,"SB",IF(P637&gt;MASTER!$B$4/100,"B",IF(P637&gt;MASTER!$B$5/100,"C","K"))))</f>
        <v>SB</v>
      </c>
    </row>
    <row r="638" customHeight="1" spans="1:18">
      <c r="A638" s="80">
        <f ca="1">INDIRECT(ADDRESS(2+QUOTIENT(ROW()-2,COUNTA('Form Responses 1'!$1:$1)-4),1,,TRUE,"Form Responses 1"))</f>
        <v>45033.7481278009</v>
      </c>
      <c r="B638" s="65" t="str">
        <f ca="1">INDIRECT(ADDRESS(2+QUOTIENT(ROW()-2,COUNTA('Form Responses 1'!$1:$1)-4),2,,TRUE,"Form Responses 1"))</f>
        <v>bobdaulay@gmail.comb</v>
      </c>
      <c r="C638" s="65" t="str">
        <f ca="1">INDIRECT(ADDRESS(2+QUOTIENT(ROW()-2,COUNTA('Form Responses 1'!$1:$1)-4),3,,TRUE,"Form Responses 1"))</f>
        <v>Bobby Wijaya Daulay </v>
      </c>
      <c r="D638" s="81">
        <f ca="1">INDIRECT(ADDRESS(2+QUOTIENT(ROW()-2,COUNTA('Form Responses 1'!$1:$1)-4),4,,TRUE,"Form Responses 1"))</f>
        <v>45033</v>
      </c>
      <c r="E638" s="82">
        <f ca="1" t="shared" si="0"/>
        <v>1</v>
      </c>
      <c r="F638" s="65" t="str">
        <f ca="1">IF(ISBLANK(A638)," ",INDIRECT(ADDRESS(1,5+MOD(ROW()-2,COUNTA('Form Responses 1'!$1:$1)-4),,TRUE,"Form Responses 1")))</f>
        <v>Lantai 02 [Koridor]</v>
      </c>
      <c r="G638" s="65" t="str">
        <f ca="1">IF(ISBLANK(A638)," ",INDIRECT(ADDRESS(MATCH(A638,'Form Responses 1'!A:A,0),5+MOD(ROW()-2,COUNTA('Form Responses 1'!$1:$1)-4),,TRUE,"Form Responses 1")))</f>
        <v>BAIK</v>
      </c>
      <c r="H638" s="83" t="str">
        <f ca="1" t="shared" si="1"/>
        <v>Lantai 02</v>
      </c>
      <c r="I638" s="83" t="str">
        <f ca="1" t="shared" si="596"/>
        <v>Koridor</v>
      </c>
      <c r="J638" s="83" t="str">
        <f ca="1" t="shared" si="2"/>
        <v>CLEANING SERVICE</v>
      </c>
      <c r="K638" s="83">
        <f ca="1" t="array" ref="K638">IFERROR(INDEX(MASTER!B:B,MATCH(G638,MASTER!A:A,0))/100," ")</f>
        <v>0.95</v>
      </c>
      <c r="L638" s="65">
        <f ca="1" t="shared" si="3"/>
        <v>16</v>
      </c>
      <c r="M638" s="65" t="str">
        <f ca="1" t="shared" si="4"/>
        <v>2023 - WEEK 16</v>
      </c>
      <c r="N638" s="65" t="str">
        <f ca="1" t="shared" si="5"/>
        <v>2023 - MONTH 04</v>
      </c>
      <c r="O638" s="83">
        <f ca="1" t="shared" ref="O638:P638" si="656">IFERROR(AVERAGEIF(M:M,M638,$K:$K)," ")</f>
        <v>0.950225225225222</v>
      </c>
      <c r="P638" s="83">
        <f ca="1" t="shared" si="656"/>
        <v>0.950150150150152</v>
      </c>
      <c r="Q638" s="65" t="str">
        <f ca="1">IF(ISBLANK(A638)," ",IF(O638&gt;MASTER!$B$3/100,"SB",IF(O638&gt;MASTER!$B$4/100,"B",IF(O638&gt;MASTER!$B$5/100,"C","K"))))</f>
        <v>SB</v>
      </c>
      <c r="R638" s="65" t="str">
        <f ca="1">IF(ISBLANK(B638)," ",IF(P638&gt;MASTER!$B$3/100,"SB",IF(P638&gt;MASTER!$B$4/100,"B",IF(P638&gt;MASTER!$B$5/100,"C","K"))))</f>
        <v>SB</v>
      </c>
    </row>
    <row r="639" customHeight="1" spans="1:18">
      <c r="A639" s="80">
        <f ca="1">INDIRECT(ADDRESS(2+QUOTIENT(ROW()-2,COUNTA('Form Responses 1'!$1:$1)-4),1,,TRUE,"Form Responses 1"))</f>
        <v>45033.7481278009</v>
      </c>
      <c r="B639" s="65" t="str">
        <f ca="1">INDIRECT(ADDRESS(2+QUOTIENT(ROW()-2,COUNTA('Form Responses 1'!$1:$1)-4),2,,TRUE,"Form Responses 1"))</f>
        <v>bobdaulay@gmail.comb</v>
      </c>
      <c r="C639" s="65" t="str">
        <f ca="1">INDIRECT(ADDRESS(2+QUOTIENT(ROW()-2,COUNTA('Form Responses 1'!$1:$1)-4),3,,TRUE,"Form Responses 1"))</f>
        <v>Bobby Wijaya Daulay </v>
      </c>
      <c r="D639" s="81">
        <f ca="1">INDIRECT(ADDRESS(2+QUOTIENT(ROW()-2,COUNTA('Form Responses 1'!$1:$1)-4),4,,TRUE,"Form Responses 1"))</f>
        <v>45033</v>
      </c>
      <c r="E639" s="82">
        <f ca="1" t="shared" si="0"/>
        <v>1</v>
      </c>
      <c r="F639" s="65" t="str">
        <f ca="1">IF(ISBLANK(A639)," ",INDIRECT(ADDRESS(1,5+MOD(ROW()-2,COUNTA('Form Responses 1'!$1:$1)-4),,TRUE,"Form Responses 1")))</f>
        <v>Lantai 02 [Mesjid]</v>
      </c>
      <c r="G639" s="65" t="str">
        <f ca="1">IF(ISBLANK(A639)," ",INDIRECT(ADDRESS(MATCH(A639,'Form Responses 1'!A:A,0),5+MOD(ROW()-2,COUNTA('Form Responses 1'!$1:$1)-4),,TRUE,"Form Responses 1")))</f>
        <v>BAIK</v>
      </c>
      <c r="H639" s="83" t="str">
        <f ca="1" t="shared" si="1"/>
        <v>Lantai 02</v>
      </c>
      <c r="I639" s="83" t="str">
        <f ca="1" t="shared" si="596"/>
        <v>Mesjid</v>
      </c>
      <c r="J639" s="83" t="str">
        <f ca="1" t="shared" si="2"/>
        <v>CLEANING SERVICE</v>
      </c>
      <c r="K639" s="83">
        <f ca="1" t="array" ref="K639">IFERROR(INDEX(MASTER!B:B,MATCH(G639,MASTER!A:A,0))/100," ")</f>
        <v>0.95</v>
      </c>
      <c r="L639" s="65">
        <f ca="1" t="shared" si="3"/>
        <v>16</v>
      </c>
      <c r="M639" s="65" t="str">
        <f ca="1" t="shared" si="4"/>
        <v>2023 - WEEK 16</v>
      </c>
      <c r="N639" s="65" t="str">
        <f ca="1" t="shared" si="5"/>
        <v>2023 - MONTH 04</v>
      </c>
      <c r="O639" s="83">
        <f ca="1" t="shared" ref="O639:P639" si="657">IFERROR(AVERAGEIF(M:M,M639,$K:$K)," ")</f>
        <v>0.950225225225222</v>
      </c>
      <c r="P639" s="83">
        <f ca="1" t="shared" si="657"/>
        <v>0.950150150150152</v>
      </c>
      <c r="Q639" s="65" t="str">
        <f ca="1">IF(ISBLANK(A639)," ",IF(O639&gt;MASTER!$B$3/100,"SB",IF(O639&gt;MASTER!$B$4/100,"B",IF(O639&gt;MASTER!$B$5/100,"C","K"))))</f>
        <v>SB</v>
      </c>
      <c r="R639" s="65" t="str">
        <f ca="1">IF(ISBLANK(B639)," ",IF(P639&gt;MASTER!$B$3/100,"SB",IF(P639&gt;MASTER!$B$4/100,"B",IF(P639&gt;MASTER!$B$5/100,"C","K"))))</f>
        <v>SB</v>
      </c>
    </row>
    <row r="640" customHeight="1" spans="1:18">
      <c r="A640" s="80">
        <f ca="1">INDIRECT(ADDRESS(2+QUOTIENT(ROW()-2,COUNTA('Form Responses 1'!$1:$1)-4),1,,TRUE,"Form Responses 1"))</f>
        <v>45033.7481278009</v>
      </c>
      <c r="B640" s="65" t="str">
        <f ca="1">INDIRECT(ADDRESS(2+QUOTIENT(ROW()-2,COUNTA('Form Responses 1'!$1:$1)-4),2,,TRUE,"Form Responses 1"))</f>
        <v>bobdaulay@gmail.comb</v>
      </c>
      <c r="C640" s="65" t="str">
        <f ca="1">INDIRECT(ADDRESS(2+QUOTIENT(ROW()-2,COUNTA('Form Responses 1'!$1:$1)-4),3,,TRUE,"Form Responses 1"))</f>
        <v>Bobby Wijaya Daulay </v>
      </c>
      <c r="D640" s="81">
        <f ca="1">INDIRECT(ADDRESS(2+QUOTIENT(ROW()-2,COUNTA('Form Responses 1'!$1:$1)-4),4,,TRUE,"Form Responses 1"))</f>
        <v>45033</v>
      </c>
      <c r="E640" s="82">
        <f ca="1" t="shared" si="0"/>
        <v>1</v>
      </c>
      <c r="F640" s="65" t="str">
        <f ca="1">IF(ISBLANK(A640)," ",INDIRECT(ADDRESS(1,5+MOD(ROW()-2,COUNTA('Form Responses 1'!$1:$1)-4),,TRUE,"Form Responses 1")))</f>
        <v>Lantai 02 [Toilet Pria / Wanita]</v>
      </c>
      <c r="G640" s="65" t="str">
        <f ca="1">IF(ISBLANK(A640)," ",INDIRECT(ADDRESS(MATCH(A640,'Form Responses 1'!A:A,0),5+MOD(ROW()-2,COUNTA('Form Responses 1'!$1:$1)-4),,TRUE,"Form Responses 1")))</f>
        <v>BAIK</v>
      </c>
      <c r="H640" s="83" t="str">
        <f ca="1" t="shared" si="1"/>
        <v>Lantai 02</v>
      </c>
      <c r="I640" s="83" t="str">
        <f ca="1" t="shared" si="596"/>
        <v>Toilet Pria / Wanita</v>
      </c>
      <c r="J640" s="83" t="str">
        <f ca="1" t="shared" si="2"/>
        <v>CLEANING SERVICE</v>
      </c>
      <c r="K640" s="83">
        <f ca="1" t="array" ref="K640">IFERROR(INDEX(MASTER!B:B,MATCH(G640,MASTER!A:A,0))/100," ")</f>
        <v>0.95</v>
      </c>
      <c r="L640" s="65">
        <f ca="1" t="shared" si="3"/>
        <v>16</v>
      </c>
      <c r="M640" s="65" t="str">
        <f ca="1" t="shared" si="4"/>
        <v>2023 - WEEK 16</v>
      </c>
      <c r="N640" s="65" t="str">
        <f ca="1" t="shared" si="5"/>
        <v>2023 - MONTH 04</v>
      </c>
      <c r="O640" s="83">
        <f ca="1" t="shared" ref="O640:P640" si="658">IFERROR(AVERAGEIF(M:M,M640,$K:$K)," ")</f>
        <v>0.950225225225222</v>
      </c>
      <c r="P640" s="83">
        <f ca="1" t="shared" si="658"/>
        <v>0.950150150150152</v>
      </c>
      <c r="Q640" s="65" t="str">
        <f ca="1">IF(ISBLANK(A640)," ",IF(O640&gt;MASTER!$B$3/100,"SB",IF(O640&gt;MASTER!$B$4/100,"B",IF(O640&gt;MASTER!$B$5/100,"C","K"))))</f>
        <v>SB</v>
      </c>
      <c r="R640" s="65" t="str">
        <f ca="1">IF(ISBLANK(B640)," ",IF(P640&gt;MASTER!$B$3/100,"SB",IF(P640&gt;MASTER!$B$4/100,"B",IF(P640&gt;MASTER!$B$5/100,"C","K"))))</f>
        <v>SB</v>
      </c>
    </row>
    <row r="641" customHeight="1" spans="1:18">
      <c r="A641" s="80">
        <f ca="1">INDIRECT(ADDRESS(2+QUOTIENT(ROW()-2,COUNTA('Form Responses 1'!$1:$1)-4),1,,TRUE,"Form Responses 1"))</f>
        <v>45033.7481278009</v>
      </c>
      <c r="B641" s="65" t="str">
        <f ca="1">INDIRECT(ADDRESS(2+QUOTIENT(ROW()-2,COUNTA('Form Responses 1'!$1:$1)-4),2,,TRUE,"Form Responses 1"))</f>
        <v>bobdaulay@gmail.comb</v>
      </c>
      <c r="C641" s="65" t="str">
        <f ca="1">INDIRECT(ADDRESS(2+QUOTIENT(ROW()-2,COUNTA('Form Responses 1'!$1:$1)-4),3,,TRUE,"Form Responses 1"))</f>
        <v>Bobby Wijaya Daulay </v>
      </c>
      <c r="D641" s="81">
        <f ca="1">INDIRECT(ADDRESS(2+QUOTIENT(ROW()-2,COUNTA('Form Responses 1'!$1:$1)-4),4,,TRUE,"Form Responses 1"))</f>
        <v>45033</v>
      </c>
      <c r="E641" s="82">
        <f ca="1" t="shared" si="0"/>
        <v>1</v>
      </c>
      <c r="F641" s="65" t="str">
        <f ca="1">IF(ISBLANK(A641)," ",INDIRECT(ADDRESS(1,5+MOD(ROW()-2,COUNTA('Form Responses 1'!$1:$1)-4),,TRUE,"Form Responses 1")))</f>
        <v>Lantai 01 [Lobby Utama]</v>
      </c>
      <c r="G641" s="65" t="str">
        <f ca="1">IF(ISBLANK(A641)," ",INDIRECT(ADDRESS(MATCH(A641,'Form Responses 1'!A:A,0),5+MOD(ROW()-2,COUNTA('Form Responses 1'!$1:$1)-4),,TRUE,"Form Responses 1")))</f>
        <v>BAIK</v>
      </c>
      <c r="H641" s="83" t="str">
        <f ca="1" t="shared" si="1"/>
        <v>Lantai 01</v>
      </c>
      <c r="I641" s="83" t="str">
        <f ca="1" t="shared" si="596"/>
        <v>Lobby Utama</v>
      </c>
      <c r="J641" s="83" t="str">
        <f ca="1" t="shared" si="2"/>
        <v>CLEANING SERVICE</v>
      </c>
      <c r="K641" s="83">
        <f ca="1" t="array" ref="K641">IFERROR(INDEX(MASTER!B:B,MATCH(G641,MASTER!A:A,0))/100," ")</f>
        <v>0.95</v>
      </c>
      <c r="L641" s="65">
        <f ca="1" t="shared" si="3"/>
        <v>16</v>
      </c>
      <c r="M641" s="65" t="str">
        <f ca="1" t="shared" si="4"/>
        <v>2023 - WEEK 16</v>
      </c>
      <c r="N641" s="65" t="str">
        <f ca="1" t="shared" si="5"/>
        <v>2023 - MONTH 04</v>
      </c>
      <c r="O641" s="83">
        <f ca="1" t="shared" ref="O641:P641" si="659">IFERROR(AVERAGEIF(M:M,M641,$K:$K)," ")</f>
        <v>0.950225225225222</v>
      </c>
      <c r="P641" s="83">
        <f ca="1" t="shared" si="659"/>
        <v>0.950150150150152</v>
      </c>
      <c r="Q641" s="65" t="str">
        <f ca="1">IF(ISBLANK(A641)," ",IF(O641&gt;MASTER!$B$3/100,"SB",IF(O641&gt;MASTER!$B$4/100,"B",IF(O641&gt;MASTER!$B$5/100,"C","K"))))</f>
        <v>SB</v>
      </c>
      <c r="R641" s="65" t="str">
        <f ca="1">IF(ISBLANK(B641)," ",IF(P641&gt;MASTER!$B$3/100,"SB",IF(P641&gt;MASTER!$B$4/100,"B",IF(P641&gt;MASTER!$B$5/100,"C","K"))))</f>
        <v>SB</v>
      </c>
    </row>
    <row r="642" customHeight="1" spans="1:18">
      <c r="A642" s="80">
        <f ca="1">INDIRECT(ADDRESS(2+QUOTIENT(ROW()-2,COUNTA('Form Responses 1'!$1:$1)-4),1,,TRUE,"Form Responses 1"))</f>
        <v>45033.7481278009</v>
      </c>
      <c r="B642" s="65" t="str">
        <f ca="1">INDIRECT(ADDRESS(2+QUOTIENT(ROW()-2,COUNTA('Form Responses 1'!$1:$1)-4),2,,TRUE,"Form Responses 1"))</f>
        <v>bobdaulay@gmail.comb</v>
      </c>
      <c r="C642" s="65" t="str">
        <f ca="1">INDIRECT(ADDRESS(2+QUOTIENT(ROW()-2,COUNTA('Form Responses 1'!$1:$1)-4),3,,TRUE,"Form Responses 1"))</f>
        <v>Bobby Wijaya Daulay </v>
      </c>
      <c r="D642" s="81">
        <f ca="1">INDIRECT(ADDRESS(2+QUOTIENT(ROW()-2,COUNTA('Form Responses 1'!$1:$1)-4),4,,TRUE,"Form Responses 1"))</f>
        <v>45033</v>
      </c>
      <c r="E642" s="82">
        <f ca="1" t="shared" si="0"/>
        <v>1</v>
      </c>
      <c r="F642" s="65" t="str">
        <f ca="1">IF(ISBLANK(A642)," ",INDIRECT(ADDRESS(1,5+MOD(ROW()-2,COUNTA('Form Responses 1'!$1:$1)-4),,TRUE,"Form Responses 1")))</f>
        <v>Lantai 01 [Poli klinik]</v>
      </c>
      <c r="G642" s="65" t="str">
        <f ca="1">IF(ISBLANK(A642)," ",INDIRECT(ADDRESS(MATCH(A642,'Form Responses 1'!A:A,0),5+MOD(ROW()-2,COUNTA('Form Responses 1'!$1:$1)-4),,TRUE,"Form Responses 1")))</f>
        <v>BAIK</v>
      </c>
      <c r="H642" s="83" t="str">
        <f ca="1" t="shared" si="1"/>
        <v>Lantai 01</v>
      </c>
      <c r="I642" s="83" t="str">
        <f ca="1" t="shared" si="596"/>
        <v>Poli klinik</v>
      </c>
      <c r="J642" s="83" t="str">
        <f ca="1" t="shared" si="2"/>
        <v>CLEANING SERVICE</v>
      </c>
      <c r="K642" s="83">
        <f ca="1" t="array" ref="K642">IFERROR(INDEX(MASTER!B:B,MATCH(G642,MASTER!A:A,0))/100," ")</f>
        <v>0.95</v>
      </c>
      <c r="L642" s="65">
        <f ca="1" t="shared" si="3"/>
        <v>16</v>
      </c>
      <c r="M642" s="65" t="str">
        <f ca="1" t="shared" si="4"/>
        <v>2023 - WEEK 16</v>
      </c>
      <c r="N642" s="65" t="str">
        <f ca="1" t="shared" si="5"/>
        <v>2023 - MONTH 04</v>
      </c>
      <c r="O642" s="83">
        <f ca="1" t="shared" ref="O642:P642" si="660">IFERROR(AVERAGEIF(M:M,M642,$K:$K)," ")</f>
        <v>0.950225225225222</v>
      </c>
      <c r="P642" s="83">
        <f ca="1" t="shared" si="660"/>
        <v>0.950150150150152</v>
      </c>
      <c r="Q642" s="65" t="str">
        <f ca="1">IF(ISBLANK(A642)," ",IF(O642&gt;MASTER!$B$3/100,"SB",IF(O642&gt;MASTER!$B$4/100,"B",IF(O642&gt;MASTER!$B$5/100,"C","K"))))</f>
        <v>SB</v>
      </c>
      <c r="R642" s="65" t="str">
        <f ca="1">IF(ISBLANK(B642)," ",IF(P642&gt;MASTER!$B$3/100,"SB",IF(P642&gt;MASTER!$B$4/100,"B",IF(P642&gt;MASTER!$B$5/100,"C","K"))))</f>
        <v>SB</v>
      </c>
    </row>
    <row r="643" customHeight="1" spans="1:18">
      <c r="A643" s="80">
        <f ca="1">INDIRECT(ADDRESS(2+QUOTIENT(ROW()-2,COUNTA('Form Responses 1'!$1:$1)-4),1,,TRUE,"Form Responses 1"))</f>
        <v>45033.7481278009</v>
      </c>
      <c r="B643" s="65" t="str">
        <f ca="1">INDIRECT(ADDRESS(2+QUOTIENT(ROW()-2,COUNTA('Form Responses 1'!$1:$1)-4),2,,TRUE,"Form Responses 1"))</f>
        <v>bobdaulay@gmail.comb</v>
      </c>
      <c r="C643" s="65" t="str">
        <f ca="1">INDIRECT(ADDRESS(2+QUOTIENT(ROW()-2,COUNTA('Form Responses 1'!$1:$1)-4),3,,TRUE,"Form Responses 1"))</f>
        <v>Bobby Wijaya Daulay </v>
      </c>
      <c r="D643" s="81">
        <f ca="1">INDIRECT(ADDRESS(2+QUOTIENT(ROW()-2,COUNTA('Form Responses 1'!$1:$1)-4),4,,TRUE,"Form Responses 1"))</f>
        <v>45033</v>
      </c>
      <c r="E643" s="82">
        <f ca="1" t="shared" si="0"/>
        <v>1</v>
      </c>
      <c r="F643" s="65" t="str">
        <f ca="1">IF(ISBLANK(A643)," ",INDIRECT(ADDRESS(1,5+MOD(ROW()-2,COUNTA('Form Responses 1'!$1:$1)-4),,TRUE,"Form Responses 1")))</f>
        <v>Lantai 01 [R.PPID]</v>
      </c>
      <c r="G643" s="65" t="str">
        <f ca="1">IF(ISBLANK(A643)," ",INDIRECT(ADDRESS(MATCH(A643,'Form Responses 1'!A:A,0),5+MOD(ROW()-2,COUNTA('Form Responses 1'!$1:$1)-4),,TRUE,"Form Responses 1")))</f>
        <v>BAIK</v>
      </c>
      <c r="H643" s="83" t="str">
        <f ca="1" t="shared" si="1"/>
        <v>Lantai 01</v>
      </c>
      <c r="I643" s="83" t="str">
        <f ca="1" t="shared" ref="I643:I706" si="661">MID(F643,FIND("[",F643)+1,LEN(F643)-FIND("[",F643)-1)</f>
        <v>R.PPID</v>
      </c>
      <c r="J643" s="83" t="str">
        <f ca="1" t="shared" si="2"/>
        <v>CLEANING SERVICE</v>
      </c>
      <c r="K643" s="83">
        <f ca="1" t="array" ref="K643">IFERROR(INDEX(MASTER!B:B,MATCH(G643,MASTER!A:A,0))/100," ")</f>
        <v>0.95</v>
      </c>
      <c r="L643" s="65">
        <f ca="1" t="shared" si="3"/>
        <v>16</v>
      </c>
      <c r="M643" s="65" t="str">
        <f ca="1" t="shared" si="4"/>
        <v>2023 - WEEK 16</v>
      </c>
      <c r="N643" s="65" t="str">
        <f ca="1" t="shared" si="5"/>
        <v>2023 - MONTH 04</v>
      </c>
      <c r="O643" s="83">
        <f ca="1" t="shared" ref="O643:P643" si="662">IFERROR(AVERAGEIF(M:M,M643,$K:$K)," ")</f>
        <v>0.950225225225222</v>
      </c>
      <c r="P643" s="83">
        <f ca="1" t="shared" si="662"/>
        <v>0.950150150150152</v>
      </c>
      <c r="Q643" s="65" t="str">
        <f ca="1">IF(ISBLANK(A643)," ",IF(O643&gt;MASTER!$B$3/100,"SB",IF(O643&gt;MASTER!$B$4/100,"B",IF(O643&gt;MASTER!$B$5/100,"C","K"))))</f>
        <v>SB</v>
      </c>
      <c r="R643" s="65" t="str">
        <f ca="1">IF(ISBLANK(B643)," ",IF(P643&gt;MASTER!$B$3/100,"SB",IF(P643&gt;MASTER!$B$4/100,"B",IF(P643&gt;MASTER!$B$5/100,"C","K"))))</f>
        <v>SB</v>
      </c>
    </row>
    <row r="644" customHeight="1" spans="1:18">
      <c r="A644" s="80">
        <f ca="1">INDIRECT(ADDRESS(2+QUOTIENT(ROW()-2,COUNTA('Form Responses 1'!$1:$1)-4),1,,TRUE,"Form Responses 1"))</f>
        <v>45033.7481278009</v>
      </c>
      <c r="B644" s="65" t="str">
        <f ca="1">INDIRECT(ADDRESS(2+QUOTIENT(ROW()-2,COUNTA('Form Responses 1'!$1:$1)-4),2,,TRUE,"Form Responses 1"))</f>
        <v>bobdaulay@gmail.comb</v>
      </c>
      <c r="C644" s="65" t="str">
        <f ca="1">INDIRECT(ADDRESS(2+QUOTIENT(ROW()-2,COUNTA('Form Responses 1'!$1:$1)-4),3,,TRUE,"Form Responses 1"))</f>
        <v>Bobby Wijaya Daulay </v>
      </c>
      <c r="D644" s="81">
        <f ca="1">INDIRECT(ADDRESS(2+QUOTIENT(ROW()-2,COUNTA('Form Responses 1'!$1:$1)-4),4,,TRUE,"Form Responses 1"))</f>
        <v>45033</v>
      </c>
      <c r="E644" s="82">
        <f ca="1" t="shared" si="0"/>
        <v>1</v>
      </c>
      <c r="F644" s="65" t="str">
        <f ca="1">IF(ISBLANK(A644)," ",INDIRECT(ADDRESS(1,5+MOD(ROW()-2,COUNTA('Form Responses 1'!$1:$1)-4),,TRUE,"Form Responses 1")))</f>
        <v>Lantai 01 [R. AHU]</v>
      </c>
      <c r="G644" s="65" t="str">
        <f ca="1">IF(ISBLANK(A644)," ",INDIRECT(ADDRESS(MATCH(A644,'Form Responses 1'!A:A,0),5+MOD(ROW()-2,COUNTA('Form Responses 1'!$1:$1)-4),,TRUE,"Form Responses 1")))</f>
        <v>BAIK</v>
      </c>
      <c r="H644" s="83" t="str">
        <f ca="1" t="shared" si="1"/>
        <v>Lantai 01</v>
      </c>
      <c r="I644" s="83" t="str">
        <f ca="1" t="shared" si="661"/>
        <v>R. AHU</v>
      </c>
      <c r="J644" s="83" t="str">
        <f ca="1" t="shared" si="2"/>
        <v>CLEANING SERVICE</v>
      </c>
      <c r="K644" s="83">
        <f ca="1" t="array" ref="K644">IFERROR(INDEX(MASTER!B:B,MATCH(G644,MASTER!A:A,0))/100," ")</f>
        <v>0.95</v>
      </c>
      <c r="L644" s="65">
        <f ca="1" t="shared" si="3"/>
        <v>16</v>
      </c>
      <c r="M644" s="65" t="str">
        <f ca="1" t="shared" si="4"/>
        <v>2023 - WEEK 16</v>
      </c>
      <c r="N644" s="65" t="str">
        <f ca="1" t="shared" si="5"/>
        <v>2023 - MONTH 04</v>
      </c>
      <c r="O644" s="83">
        <f ca="1" t="shared" ref="O644:P644" si="663">IFERROR(AVERAGEIF(M:M,M644,$K:$K)," ")</f>
        <v>0.950225225225222</v>
      </c>
      <c r="P644" s="83">
        <f ca="1" t="shared" si="663"/>
        <v>0.950150150150152</v>
      </c>
      <c r="Q644" s="65" t="str">
        <f ca="1">IF(ISBLANK(A644)," ",IF(O644&gt;MASTER!$B$3/100,"SB",IF(O644&gt;MASTER!$B$4/100,"B",IF(O644&gt;MASTER!$B$5/100,"C","K"))))</f>
        <v>SB</v>
      </c>
      <c r="R644" s="65" t="str">
        <f ca="1">IF(ISBLANK(B644)," ",IF(P644&gt;MASTER!$B$3/100,"SB",IF(P644&gt;MASTER!$B$4/100,"B",IF(P644&gt;MASTER!$B$5/100,"C","K"))))</f>
        <v>SB</v>
      </c>
    </row>
    <row r="645" customHeight="1" spans="1:18">
      <c r="A645" s="80">
        <f ca="1">INDIRECT(ADDRESS(2+QUOTIENT(ROW()-2,COUNTA('Form Responses 1'!$1:$1)-4),1,,TRUE,"Form Responses 1"))</f>
        <v>45033.7481278009</v>
      </c>
      <c r="B645" s="65" t="str">
        <f ca="1">INDIRECT(ADDRESS(2+QUOTIENT(ROW()-2,COUNTA('Form Responses 1'!$1:$1)-4),2,,TRUE,"Form Responses 1"))</f>
        <v>bobdaulay@gmail.comb</v>
      </c>
      <c r="C645" s="65" t="str">
        <f ca="1">INDIRECT(ADDRESS(2+QUOTIENT(ROW()-2,COUNTA('Form Responses 1'!$1:$1)-4),3,,TRUE,"Form Responses 1"))</f>
        <v>Bobby Wijaya Daulay </v>
      </c>
      <c r="D645" s="81">
        <f ca="1">INDIRECT(ADDRESS(2+QUOTIENT(ROW()-2,COUNTA('Form Responses 1'!$1:$1)-4),4,,TRUE,"Form Responses 1"))</f>
        <v>45033</v>
      </c>
      <c r="E645" s="82">
        <f ca="1" t="shared" si="0"/>
        <v>1</v>
      </c>
      <c r="F645" s="65" t="str">
        <f ca="1">IF(ISBLANK(A645)," ",INDIRECT(ADDRESS(1,5+MOD(ROW()-2,COUNTA('Form Responses 1'!$1:$1)-4),,TRUE,"Form Responses 1")))</f>
        <v>Lantai 01 [R. Laktasi]</v>
      </c>
      <c r="G645" s="65" t="str">
        <f ca="1">IF(ISBLANK(A645)," ",INDIRECT(ADDRESS(MATCH(A645,'Form Responses 1'!A:A,0),5+MOD(ROW()-2,COUNTA('Form Responses 1'!$1:$1)-4),,TRUE,"Form Responses 1")))</f>
        <v>BAIK</v>
      </c>
      <c r="H645" s="83" t="str">
        <f ca="1" t="shared" si="1"/>
        <v>Lantai 01</v>
      </c>
      <c r="I645" s="83" t="str">
        <f ca="1" t="shared" si="661"/>
        <v>R. Laktasi</v>
      </c>
      <c r="J645" s="83" t="str">
        <f ca="1" t="shared" si="2"/>
        <v>CLEANING SERVICE</v>
      </c>
      <c r="K645" s="83">
        <f ca="1" t="array" ref="K645">IFERROR(INDEX(MASTER!B:B,MATCH(G645,MASTER!A:A,0))/100," ")</f>
        <v>0.95</v>
      </c>
      <c r="L645" s="65">
        <f ca="1" t="shared" si="3"/>
        <v>16</v>
      </c>
      <c r="M645" s="65" t="str">
        <f ca="1" t="shared" si="4"/>
        <v>2023 - WEEK 16</v>
      </c>
      <c r="N645" s="65" t="str">
        <f ca="1" t="shared" si="5"/>
        <v>2023 - MONTH 04</v>
      </c>
      <c r="O645" s="83">
        <f ca="1" t="shared" ref="O645:P645" si="664">IFERROR(AVERAGEIF(M:M,M645,$K:$K)," ")</f>
        <v>0.950225225225222</v>
      </c>
      <c r="P645" s="83">
        <f ca="1" t="shared" si="664"/>
        <v>0.950150150150152</v>
      </c>
      <c r="Q645" s="65" t="str">
        <f ca="1">IF(ISBLANK(A645)," ",IF(O645&gt;MASTER!$B$3/100,"SB",IF(O645&gt;MASTER!$B$4/100,"B",IF(O645&gt;MASTER!$B$5/100,"C","K"))))</f>
        <v>SB</v>
      </c>
      <c r="R645" s="65" t="str">
        <f ca="1">IF(ISBLANK(B645)," ",IF(P645&gt;MASTER!$B$3/100,"SB",IF(P645&gt;MASTER!$B$4/100,"B",IF(P645&gt;MASTER!$B$5/100,"C","K"))))</f>
        <v>SB</v>
      </c>
    </row>
    <row r="646" customHeight="1" spans="1:18">
      <c r="A646" s="80">
        <f ca="1">INDIRECT(ADDRESS(2+QUOTIENT(ROW()-2,COUNTA('Form Responses 1'!$1:$1)-4),1,,TRUE,"Form Responses 1"))</f>
        <v>45033.7481278009</v>
      </c>
      <c r="B646" s="65" t="str">
        <f ca="1">INDIRECT(ADDRESS(2+QUOTIENT(ROW()-2,COUNTA('Form Responses 1'!$1:$1)-4),2,,TRUE,"Form Responses 1"))</f>
        <v>bobdaulay@gmail.comb</v>
      </c>
      <c r="C646" s="65" t="str">
        <f ca="1">INDIRECT(ADDRESS(2+QUOTIENT(ROW()-2,COUNTA('Form Responses 1'!$1:$1)-4),3,,TRUE,"Form Responses 1"))</f>
        <v>Bobby Wijaya Daulay </v>
      </c>
      <c r="D646" s="81">
        <f ca="1">INDIRECT(ADDRESS(2+QUOTIENT(ROW()-2,COUNTA('Form Responses 1'!$1:$1)-4),4,,TRUE,"Form Responses 1"))</f>
        <v>45033</v>
      </c>
      <c r="E646" s="82">
        <f ca="1" t="shared" si="0"/>
        <v>1</v>
      </c>
      <c r="F646" s="65" t="str">
        <f ca="1">IF(ISBLANK(A646)," ",INDIRECT(ADDRESS(1,5+MOD(ROW()-2,COUNTA('Form Responses 1'!$1:$1)-4),,TRUE,"Form Responses 1")))</f>
        <v>Lantai 01 [Toilet Pria / Wanita]</v>
      </c>
      <c r="G646" s="65" t="str">
        <f ca="1">IF(ISBLANK(A646)," ",INDIRECT(ADDRESS(MATCH(A646,'Form Responses 1'!A:A,0),5+MOD(ROW()-2,COUNTA('Form Responses 1'!$1:$1)-4),,TRUE,"Form Responses 1")))</f>
        <v>BAIK</v>
      </c>
      <c r="H646" s="83" t="str">
        <f ca="1" t="shared" si="1"/>
        <v>Lantai 01</v>
      </c>
      <c r="I646" s="83" t="str">
        <f ca="1" t="shared" si="661"/>
        <v>Toilet Pria / Wanita</v>
      </c>
      <c r="J646" s="83" t="str">
        <f ca="1" t="shared" si="2"/>
        <v>CLEANING SERVICE</v>
      </c>
      <c r="K646" s="83">
        <f ca="1" t="array" ref="K646">IFERROR(INDEX(MASTER!B:B,MATCH(G646,MASTER!A:A,0))/100," ")</f>
        <v>0.95</v>
      </c>
      <c r="L646" s="65">
        <f ca="1" t="shared" si="3"/>
        <v>16</v>
      </c>
      <c r="M646" s="65" t="str">
        <f ca="1" t="shared" si="4"/>
        <v>2023 - WEEK 16</v>
      </c>
      <c r="N646" s="65" t="str">
        <f ca="1" t="shared" si="5"/>
        <v>2023 - MONTH 04</v>
      </c>
      <c r="O646" s="83">
        <f ca="1" t="shared" ref="O646:P646" si="665">IFERROR(AVERAGEIF(M:M,M646,$K:$K)," ")</f>
        <v>0.950225225225222</v>
      </c>
      <c r="P646" s="83">
        <f ca="1" t="shared" si="665"/>
        <v>0.950150150150152</v>
      </c>
      <c r="Q646" s="65" t="str">
        <f ca="1">IF(ISBLANK(A646)," ",IF(O646&gt;MASTER!$B$3/100,"SB",IF(O646&gt;MASTER!$B$4/100,"B",IF(O646&gt;MASTER!$B$5/100,"C","K"))))</f>
        <v>SB</v>
      </c>
      <c r="R646" s="65" t="str">
        <f ca="1">IF(ISBLANK(B646)," ",IF(P646&gt;MASTER!$B$3/100,"SB",IF(P646&gt;MASTER!$B$4/100,"B",IF(P646&gt;MASTER!$B$5/100,"C","K"))))</f>
        <v>SB</v>
      </c>
    </row>
    <row r="647" customHeight="1" spans="1:18">
      <c r="A647" s="80">
        <f ca="1">INDIRECT(ADDRESS(2+QUOTIENT(ROW()-2,COUNTA('Form Responses 1'!$1:$1)-4),1,,TRUE,"Form Responses 1"))</f>
        <v>45033.7481278009</v>
      </c>
      <c r="B647" s="65" t="str">
        <f ca="1">INDIRECT(ADDRESS(2+QUOTIENT(ROW()-2,COUNTA('Form Responses 1'!$1:$1)-4),2,,TRUE,"Form Responses 1"))</f>
        <v>bobdaulay@gmail.comb</v>
      </c>
      <c r="C647" s="65" t="str">
        <f ca="1">INDIRECT(ADDRESS(2+QUOTIENT(ROW()-2,COUNTA('Form Responses 1'!$1:$1)-4),3,,TRUE,"Form Responses 1"))</f>
        <v>Bobby Wijaya Daulay </v>
      </c>
      <c r="D647" s="81">
        <f ca="1">INDIRECT(ADDRESS(2+QUOTIENT(ROW()-2,COUNTA('Form Responses 1'!$1:$1)-4),4,,TRUE,"Form Responses 1"))</f>
        <v>45033</v>
      </c>
      <c r="E647" s="82">
        <f ca="1" t="shared" si="0"/>
        <v>1</v>
      </c>
      <c r="F647" s="65" t="str">
        <f ca="1">IF(ISBLANK(A647)," ",INDIRECT(ADDRESS(1,5+MOD(ROW()-2,COUNTA('Form Responses 1'!$1:$1)-4),,TRUE,"Form Responses 1")))</f>
        <v>Lantai 01 [R. Media]</v>
      </c>
      <c r="G647" s="65" t="str">
        <f ca="1">IF(ISBLANK(A647)," ",INDIRECT(ADDRESS(MATCH(A647,'Form Responses 1'!A:A,0),5+MOD(ROW()-2,COUNTA('Form Responses 1'!$1:$1)-4),,TRUE,"Form Responses 1")))</f>
        <v>BAIK</v>
      </c>
      <c r="H647" s="83" t="str">
        <f ca="1" t="shared" si="1"/>
        <v>Lantai 01</v>
      </c>
      <c r="I647" s="83" t="str">
        <f ca="1" t="shared" si="661"/>
        <v>R. Media</v>
      </c>
      <c r="J647" s="83" t="str">
        <f ca="1" t="shared" si="2"/>
        <v>CLEANING SERVICE</v>
      </c>
      <c r="K647" s="83">
        <f ca="1" t="array" ref="K647">IFERROR(INDEX(MASTER!B:B,MATCH(G647,MASTER!A:A,0))/100," ")</f>
        <v>0.95</v>
      </c>
      <c r="L647" s="65">
        <f ca="1" t="shared" si="3"/>
        <v>16</v>
      </c>
      <c r="M647" s="65" t="str">
        <f ca="1" t="shared" si="4"/>
        <v>2023 - WEEK 16</v>
      </c>
      <c r="N647" s="65" t="str">
        <f ca="1" t="shared" si="5"/>
        <v>2023 - MONTH 04</v>
      </c>
      <c r="O647" s="83">
        <f ca="1" t="shared" ref="O647:P647" si="666">IFERROR(AVERAGEIF(M:M,M647,$K:$K)," ")</f>
        <v>0.950225225225222</v>
      </c>
      <c r="P647" s="83">
        <f ca="1" t="shared" si="666"/>
        <v>0.950150150150152</v>
      </c>
      <c r="Q647" s="65" t="str">
        <f ca="1">IF(ISBLANK(A647)," ",IF(O647&gt;MASTER!$B$3/100,"SB",IF(O647&gt;MASTER!$B$4/100,"B",IF(O647&gt;MASTER!$B$5/100,"C","K"))))</f>
        <v>SB</v>
      </c>
      <c r="R647" s="65" t="str">
        <f ca="1">IF(ISBLANK(B647)," ",IF(P647&gt;MASTER!$B$3/100,"SB",IF(P647&gt;MASTER!$B$4/100,"B",IF(P647&gt;MASTER!$B$5/100,"C","K"))))</f>
        <v>SB</v>
      </c>
    </row>
    <row r="648" customHeight="1" spans="1:18">
      <c r="A648" s="80">
        <f ca="1">INDIRECT(ADDRESS(2+QUOTIENT(ROW()-2,COUNTA('Form Responses 1'!$1:$1)-4),1,,TRUE,"Form Responses 1"))</f>
        <v>45033.7481278009</v>
      </c>
      <c r="B648" s="65" t="str">
        <f ca="1">INDIRECT(ADDRESS(2+QUOTIENT(ROW()-2,COUNTA('Form Responses 1'!$1:$1)-4),2,,TRUE,"Form Responses 1"))</f>
        <v>bobdaulay@gmail.comb</v>
      </c>
      <c r="C648" s="65" t="str">
        <f ca="1">INDIRECT(ADDRESS(2+QUOTIENT(ROW()-2,COUNTA('Form Responses 1'!$1:$1)-4),3,,TRUE,"Form Responses 1"))</f>
        <v>Bobby Wijaya Daulay </v>
      </c>
      <c r="D648" s="81">
        <f ca="1">INDIRECT(ADDRESS(2+QUOTIENT(ROW()-2,COUNTA('Form Responses 1'!$1:$1)-4),4,,TRUE,"Form Responses 1"))</f>
        <v>45033</v>
      </c>
      <c r="E648" s="82">
        <f ca="1" t="shared" si="0"/>
        <v>1</v>
      </c>
      <c r="F648" s="65" t="str">
        <f ca="1">IF(ISBLANK(A648)," ",INDIRECT(ADDRESS(1,5+MOD(ROW()-2,COUNTA('Form Responses 1'!$1:$1)-4),,TRUE,"Form Responses 1")))</f>
        <v>Lantai 01 [Lounge]</v>
      </c>
      <c r="G648" s="65" t="str">
        <f ca="1">IF(ISBLANK(A648)," ",INDIRECT(ADDRESS(MATCH(A648,'Form Responses 1'!A:A,0),5+MOD(ROW()-2,COUNTA('Form Responses 1'!$1:$1)-4),,TRUE,"Form Responses 1")))</f>
        <v>BAIK</v>
      </c>
      <c r="H648" s="83" t="str">
        <f ca="1" t="shared" si="1"/>
        <v>Lantai 01</v>
      </c>
      <c r="I648" s="83" t="str">
        <f ca="1" t="shared" si="661"/>
        <v>Lounge</v>
      </c>
      <c r="J648" s="83" t="str">
        <f ca="1" t="shared" si="2"/>
        <v>CLEANING SERVICE</v>
      </c>
      <c r="K648" s="83">
        <f ca="1" t="array" ref="K648">IFERROR(INDEX(MASTER!B:B,MATCH(G648,MASTER!A:A,0))/100," ")</f>
        <v>0.95</v>
      </c>
      <c r="L648" s="65">
        <f ca="1" t="shared" si="3"/>
        <v>16</v>
      </c>
      <c r="M648" s="65" t="str">
        <f ca="1" t="shared" si="4"/>
        <v>2023 - WEEK 16</v>
      </c>
      <c r="N648" s="65" t="str">
        <f ca="1" t="shared" si="5"/>
        <v>2023 - MONTH 04</v>
      </c>
      <c r="O648" s="83">
        <f ca="1" t="shared" ref="O648:P648" si="667">IFERROR(AVERAGEIF(M:M,M648,$K:$K)," ")</f>
        <v>0.950225225225222</v>
      </c>
      <c r="P648" s="83">
        <f ca="1" t="shared" si="667"/>
        <v>0.950150150150152</v>
      </c>
      <c r="Q648" s="65" t="str">
        <f ca="1">IF(ISBLANK(A648)," ",IF(O648&gt;MASTER!$B$3/100,"SB",IF(O648&gt;MASTER!$B$4/100,"B",IF(O648&gt;MASTER!$B$5/100,"C","K"))))</f>
        <v>SB</v>
      </c>
      <c r="R648" s="65" t="str">
        <f ca="1">IF(ISBLANK(B648)," ",IF(P648&gt;MASTER!$B$3/100,"SB",IF(P648&gt;MASTER!$B$4/100,"B",IF(P648&gt;MASTER!$B$5/100,"C","K"))))</f>
        <v>SB</v>
      </c>
    </row>
    <row r="649" customHeight="1" spans="1:18">
      <c r="A649" s="80">
        <f ca="1">INDIRECT(ADDRESS(2+QUOTIENT(ROW()-2,COUNTA('Form Responses 1'!$1:$1)-4),1,,TRUE,"Form Responses 1"))</f>
        <v>45033.7481278009</v>
      </c>
      <c r="B649" s="65" t="str">
        <f ca="1">INDIRECT(ADDRESS(2+QUOTIENT(ROW()-2,COUNTA('Form Responses 1'!$1:$1)-4),2,,TRUE,"Form Responses 1"))</f>
        <v>bobdaulay@gmail.comb</v>
      </c>
      <c r="C649" s="65" t="str">
        <f ca="1">INDIRECT(ADDRESS(2+QUOTIENT(ROW()-2,COUNTA('Form Responses 1'!$1:$1)-4),3,,TRUE,"Form Responses 1"))</f>
        <v>Bobby Wijaya Daulay </v>
      </c>
      <c r="D649" s="81">
        <f ca="1">INDIRECT(ADDRESS(2+QUOTIENT(ROW()-2,COUNTA('Form Responses 1'!$1:$1)-4),4,,TRUE,"Form Responses 1"))</f>
        <v>45033</v>
      </c>
      <c r="E649" s="82">
        <f ca="1" t="shared" si="0"/>
        <v>1</v>
      </c>
      <c r="F649" s="65" t="str">
        <f ca="1">IF(ISBLANK(A649)," ",INDIRECT(ADDRESS(1,5+MOD(ROW()-2,COUNTA('Form Responses 1'!$1:$1)-4),,TRUE,"Form Responses 1")))</f>
        <v>Ground [Ground]</v>
      </c>
      <c r="G649" s="65" t="str">
        <f ca="1">IF(ISBLANK(A649)," ",INDIRECT(ADDRESS(MATCH(A649,'Form Responses 1'!A:A,0),5+MOD(ROW()-2,COUNTA('Form Responses 1'!$1:$1)-4),,TRUE,"Form Responses 1")))</f>
        <v>BAIK</v>
      </c>
      <c r="H649" s="83" t="str">
        <f ca="1" t="shared" si="1"/>
        <v>Ground</v>
      </c>
      <c r="I649" s="83" t="str">
        <f ca="1" t="shared" si="661"/>
        <v>Ground</v>
      </c>
      <c r="J649" s="83" t="str">
        <f ca="1" t="shared" si="2"/>
        <v>CLEANING SERVICE</v>
      </c>
      <c r="K649" s="83">
        <f ca="1" t="array" ref="K649">IFERROR(INDEX(MASTER!B:B,MATCH(G649,MASTER!A:A,0))/100," ")</f>
        <v>0.95</v>
      </c>
      <c r="L649" s="65">
        <f ca="1" t="shared" si="3"/>
        <v>16</v>
      </c>
      <c r="M649" s="65" t="str">
        <f ca="1" t="shared" si="4"/>
        <v>2023 - WEEK 16</v>
      </c>
      <c r="N649" s="65" t="str">
        <f ca="1" t="shared" si="5"/>
        <v>2023 - MONTH 04</v>
      </c>
      <c r="O649" s="83">
        <f ca="1" t="shared" ref="O649:P649" si="668">IFERROR(AVERAGEIF(M:M,M649,$K:$K)," ")</f>
        <v>0.950225225225222</v>
      </c>
      <c r="P649" s="83">
        <f ca="1" t="shared" si="668"/>
        <v>0.950150150150152</v>
      </c>
      <c r="Q649" s="65" t="str">
        <f ca="1">IF(ISBLANK(A649)," ",IF(O649&gt;MASTER!$B$3/100,"SB",IF(O649&gt;MASTER!$B$4/100,"B",IF(O649&gt;MASTER!$B$5/100,"C","K"))))</f>
        <v>SB</v>
      </c>
      <c r="R649" s="65" t="str">
        <f ca="1">IF(ISBLANK(B649)," ",IF(P649&gt;MASTER!$B$3/100,"SB",IF(P649&gt;MASTER!$B$4/100,"B",IF(P649&gt;MASTER!$B$5/100,"C","K"))))</f>
        <v>SB</v>
      </c>
    </row>
    <row r="650" customHeight="1" spans="1:18">
      <c r="A650" s="80">
        <f ca="1">INDIRECT(ADDRESS(2+QUOTIENT(ROW()-2,COUNTA('Form Responses 1'!$1:$1)-4),1,,TRUE,"Form Responses 1"))</f>
        <v>45033.7481278009</v>
      </c>
      <c r="B650" s="65" t="str">
        <f ca="1">INDIRECT(ADDRESS(2+QUOTIENT(ROW()-2,COUNTA('Form Responses 1'!$1:$1)-4),2,,TRUE,"Form Responses 1"))</f>
        <v>bobdaulay@gmail.comb</v>
      </c>
      <c r="C650" s="65" t="str">
        <f ca="1">INDIRECT(ADDRESS(2+QUOTIENT(ROW()-2,COUNTA('Form Responses 1'!$1:$1)-4),3,,TRUE,"Form Responses 1"))</f>
        <v>Bobby Wijaya Daulay </v>
      </c>
      <c r="D650" s="81">
        <f ca="1">INDIRECT(ADDRESS(2+QUOTIENT(ROW()-2,COUNTA('Form Responses 1'!$1:$1)-4),4,,TRUE,"Form Responses 1"))</f>
        <v>45033</v>
      </c>
      <c r="E650" s="82">
        <f ca="1" t="shared" si="0"/>
        <v>1</v>
      </c>
      <c r="F650" s="65" t="str">
        <f ca="1">IF(ISBLANK(A650)," ",INDIRECT(ADDRESS(1,5+MOD(ROW()-2,COUNTA('Form Responses 1'!$1:$1)-4),,TRUE,"Form Responses 1")))</f>
        <v>Ground [Lift Eksekutif]</v>
      </c>
      <c r="G650" s="65" t="str">
        <f ca="1">IF(ISBLANK(A650)," ",INDIRECT(ADDRESS(MATCH(A650,'Form Responses 1'!A:A,0),5+MOD(ROW()-2,COUNTA('Form Responses 1'!$1:$1)-4),,TRUE,"Form Responses 1")))</f>
        <v>BAIK</v>
      </c>
      <c r="H650" s="83" t="str">
        <f ca="1" t="shared" si="1"/>
        <v>Ground</v>
      </c>
      <c r="I650" s="83" t="str">
        <f ca="1" t="shared" si="661"/>
        <v>Lift Eksekutif</v>
      </c>
      <c r="J650" s="83" t="str">
        <f ca="1" t="shared" si="2"/>
        <v>CLEANING SERVICE</v>
      </c>
      <c r="K650" s="83">
        <f ca="1" t="array" ref="K650">IFERROR(INDEX(MASTER!B:B,MATCH(G650,MASTER!A:A,0))/100," ")</f>
        <v>0.95</v>
      </c>
      <c r="L650" s="65">
        <f ca="1" t="shared" si="3"/>
        <v>16</v>
      </c>
      <c r="M650" s="65" t="str">
        <f ca="1" t="shared" si="4"/>
        <v>2023 - WEEK 16</v>
      </c>
      <c r="N650" s="65" t="str">
        <f ca="1" t="shared" si="5"/>
        <v>2023 - MONTH 04</v>
      </c>
      <c r="O650" s="83">
        <f ca="1" t="shared" ref="O650:P650" si="669">IFERROR(AVERAGEIF(M:M,M650,$K:$K)," ")</f>
        <v>0.950225225225222</v>
      </c>
      <c r="P650" s="83">
        <f ca="1" t="shared" si="669"/>
        <v>0.950150150150152</v>
      </c>
      <c r="Q650" s="65" t="str">
        <f ca="1">IF(ISBLANK(A650)," ",IF(O650&gt;MASTER!$B$3/100,"SB",IF(O650&gt;MASTER!$B$4/100,"B",IF(O650&gt;MASTER!$B$5/100,"C","K"))))</f>
        <v>SB</v>
      </c>
      <c r="R650" s="65" t="str">
        <f ca="1">IF(ISBLANK(B650)," ",IF(P650&gt;MASTER!$B$3/100,"SB",IF(P650&gt;MASTER!$B$4/100,"B",IF(P650&gt;MASTER!$B$5/100,"C","K"))))</f>
        <v>SB</v>
      </c>
    </row>
    <row r="651" customHeight="1" spans="1:18">
      <c r="A651" s="80">
        <f ca="1">INDIRECT(ADDRESS(2+QUOTIENT(ROW()-2,COUNTA('Form Responses 1'!$1:$1)-4),1,,TRUE,"Form Responses 1"))</f>
        <v>45033.7481278009</v>
      </c>
      <c r="B651" s="65" t="str">
        <f ca="1">INDIRECT(ADDRESS(2+QUOTIENT(ROW()-2,COUNTA('Form Responses 1'!$1:$1)-4),2,,TRUE,"Form Responses 1"))</f>
        <v>bobdaulay@gmail.comb</v>
      </c>
      <c r="C651" s="65" t="str">
        <f ca="1">INDIRECT(ADDRESS(2+QUOTIENT(ROW()-2,COUNTA('Form Responses 1'!$1:$1)-4),3,,TRUE,"Form Responses 1"))</f>
        <v>Bobby Wijaya Daulay </v>
      </c>
      <c r="D651" s="81">
        <f ca="1">INDIRECT(ADDRESS(2+QUOTIENT(ROW()-2,COUNTA('Form Responses 1'!$1:$1)-4),4,,TRUE,"Form Responses 1"))</f>
        <v>45033</v>
      </c>
      <c r="E651" s="82">
        <f ca="1" t="shared" si="0"/>
        <v>1</v>
      </c>
      <c r="F651" s="65" t="str">
        <f ca="1">IF(ISBLANK(A651)," ",INDIRECT(ADDRESS(1,5+MOD(ROW()-2,COUNTA('Form Responses 1'!$1:$1)-4),,TRUE,"Form Responses 1")))</f>
        <v>Ground [Lift Barang]</v>
      </c>
      <c r="G651" s="65" t="str">
        <f ca="1">IF(ISBLANK(A651)," ",INDIRECT(ADDRESS(MATCH(A651,'Form Responses 1'!A:A,0),5+MOD(ROW()-2,COUNTA('Form Responses 1'!$1:$1)-4),,TRUE,"Form Responses 1")))</f>
        <v>BAIK</v>
      </c>
      <c r="H651" s="83" t="str">
        <f ca="1" t="shared" si="1"/>
        <v>Ground</v>
      </c>
      <c r="I651" s="83" t="str">
        <f ca="1" t="shared" si="661"/>
        <v>Lift Barang</v>
      </c>
      <c r="J651" s="83" t="str">
        <f ca="1" t="shared" si="2"/>
        <v>CLEANING SERVICE</v>
      </c>
      <c r="K651" s="83">
        <f ca="1" t="array" ref="K651">IFERROR(INDEX(MASTER!B:B,MATCH(G651,MASTER!A:A,0))/100," ")</f>
        <v>0.95</v>
      </c>
      <c r="L651" s="65">
        <f ca="1" t="shared" si="3"/>
        <v>16</v>
      </c>
      <c r="M651" s="65" t="str">
        <f ca="1" t="shared" si="4"/>
        <v>2023 - WEEK 16</v>
      </c>
      <c r="N651" s="65" t="str">
        <f ca="1" t="shared" si="5"/>
        <v>2023 - MONTH 04</v>
      </c>
      <c r="O651" s="83">
        <f ca="1" t="shared" ref="O651:P651" si="670">IFERROR(AVERAGEIF(M:M,M651,$K:$K)," ")</f>
        <v>0.950225225225222</v>
      </c>
      <c r="P651" s="83">
        <f ca="1" t="shared" si="670"/>
        <v>0.950150150150152</v>
      </c>
      <c r="Q651" s="65" t="str">
        <f ca="1">IF(ISBLANK(A651)," ",IF(O651&gt;MASTER!$B$3/100,"SB",IF(O651&gt;MASTER!$B$4/100,"B",IF(O651&gt;MASTER!$B$5/100,"C","K"))))</f>
        <v>SB</v>
      </c>
      <c r="R651" s="65" t="str">
        <f ca="1">IF(ISBLANK(B651)," ",IF(P651&gt;MASTER!$B$3/100,"SB",IF(P651&gt;MASTER!$B$4/100,"B",IF(P651&gt;MASTER!$B$5/100,"C","K"))))</f>
        <v>SB</v>
      </c>
    </row>
    <row r="652" customHeight="1" spans="1:18">
      <c r="A652" s="80">
        <f ca="1">INDIRECT(ADDRESS(2+QUOTIENT(ROW()-2,COUNTA('Form Responses 1'!$1:$1)-4),1,,TRUE,"Form Responses 1"))</f>
        <v>45033.7481278009</v>
      </c>
      <c r="B652" s="65" t="str">
        <f ca="1">INDIRECT(ADDRESS(2+QUOTIENT(ROW()-2,COUNTA('Form Responses 1'!$1:$1)-4),2,,TRUE,"Form Responses 1"))</f>
        <v>bobdaulay@gmail.comb</v>
      </c>
      <c r="C652" s="65" t="str">
        <f ca="1">INDIRECT(ADDRESS(2+QUOTIENT(ROW()-2,COUNTA('Form Responses 1'!$1:$1)-4),3,,TRUE,"Form Responses 1"))</f>
        <v>Bobby Wijaya Daulay </v>
      </c>
      <c r="D652" s="81">
        <f ca="1">INDIRECT(ADDRESS(2+QUOTIENT(ROW()-2,COUNTA('Form Responses 1'!$1:$1)-4),4,,TRUE,"Form Responses 1"))</f>
        <v>45033</v>
      </c>
      <c r="E652" s="82">
        <f ca="1" t="shared" si="0"/>
        <v>1</v>
      </c>
      <c r="F652" s="65" t="str">
        <f ca="1">IF(ISBLANK(A652)," ",INDIRECT(ADDRESS(1,5+MOD(ROW()-2,COUNTA('Form Responses 1'!$1:$1)-4),,TRUE,"Form Responses 1")))</f>
        <v>Ground [Koridor Basement]</v>
      </c>
      <c r="G652" s="65" t="str">
        <f ca="1">IF(ISBLANK(A652)," ",INDIRECT(ADDRESS(MATCH(A652,'Form Responses 1'!A:A,0),5+MOD(ROW()-2,COUNTA('Form Responses 1'!$1:$1)-4),,TRUE,"Form Responses 1")))</f>
        <v>BAIK</v>
      </c>
      <c r="H652" s="83" t="str">
        <f ca="1" t="shared" si="1"/>
        <v>Ground</v>
      </c>
      <c r="I652" s="83" t="str">
        <f ca="1" t="shared" si="661"/>
        <v>Koridor Basement</v>
      </c>
      <c r="J652" s="83" t="str">
        <f ca="1" t="shared" si="2"/>
        <v>CLEANING SERVICE</v>
      </c>
      <c r="K652" s="83">
        <f ca="1" t="array" ref="K652">IFERROR(INDEX(MASTER!B:B,MATCH(G652,MASTER!A:A,0))/100," ")</f>
        <v>0.95</v>
      </c>
      <c r="L652" s="65">
        <f ca="1" t="shared" si="3"/>
        <v>16</v>
      </c>
      <c r="M652" s="65" t="str">
        <f ca="1" t="shared" si="4"/>
        <v>2023 - WEEK 16</v>
      </c>
      <c r="N652" s="65" t="str">
        <f ca="1" t="shared" si="5"/>
        <v>2023 - MONTH 04</v>
      </c>
      <c r="O652" s="83">
        <f ca="1" t="shared" ref="O652:P652" si="671">IFERROR(AVERAGEIF(M:M,M652,$K:$K)," ")</f>
        <v>0.950225225225222</v>
      </c>
      <c r="P652" s="83">
        <f ca="1" t="shared" si="671"/>
        <v>0.950150150150152</v>
      </c>
      <c r="Q652" s="65" t="str">
        <f ca="1">IF(ISBLANK(A652)," ",IF(O652&gt;MASTER!$B$3/100,"SB",IF(O652&gt;MASTER!$B$4/100,"B",IF(O652&gt;MASTER!$B$5/100,"C","K"))))</f>
        <v>SB</v>
      </c>
      <c r="R652" s="65" t="str">
        <f ca="1">IF(ISBLANK(B652)," ",IF(P652&gt;MASTER!$B$3/100,"SB",IF(P652&gt;MASTER!$B$4/100,"B",IF(P652&gt;MASTER!$B$5/100,"C","K"))))</f>
        <v>SB</v>
      </c>
    </row>
    <row r="653" customHeight="1" spans="1:18">
      <c r="A653" s="80">
        <f ca="1">INDIRECT(ADDRESS(2+QUOTIENT(ROW()-2,COUNTA('Form Responses 1'!$1:$1)-4),1,,TRUE,"Form Responses 1"))</f>
        <v>45033.7481278009</v>
      </c>
      <c r="B653" s="65" t="str">
        <f ca="1">INDIRECT(ADDRESS(2+QUOTIENT(ROW()-2,COUNTA('Form Responses 1'!$1:$1)-4),2,,TRUE,"Form Responses 1"))</f>
        <v>bobdaulay@gmail.comb</v>
      </c>
      <c r="C653" s="65" t="str">
        <f ca="1">INDIRECT(ADDRESS(2+QUOTIENT(ROW()-2,COUNTA('Form Responses 1'!$1:$1)-4),3,,TRUE,"Form Responses 1"))</f>
        <v>Bobby Wijaya Daulay </v>
      </c>
      <c r="D653" s="81">
        <f ca="1">INDIRECT(ADDRESS(2+QUOTIENT(ROW()-2,COUNTA('Form Responses 1'!$1:$1)-4),4,,TRUE,"Form Responses 1"))</f>
        <v>45033</v>
      </c>
      <c r="E653" s="82">
        <f ca="1" t="shared" si="0"/>
        <v>1</v>
      </c>
      <c r="F653" s="65" t="str">
        <f ca="1">IF(ISBLANK(A653)," ",INDIRECT(ADDRESS(1,5+MOD(ROW()-2,COUNTA('Form Responses 1'!$1:$1)-4),,TRUE,"Form Responses 1")))</f>
        <v>Ground [Gudang ATK]</v>
      </c>
      <c r="G653" s="65" t="str">
        <f ca="1">IF(ISBLANK(A653)," ",INDIRECT(ADDRESS(MATCH(A653,'Form Responses 1'!A:A,0),5+MOD(ROW()-2,COUNTA('Form Responses 1'!$1:$1)-4),,TRUE,"Form Responses 1")))</f>
        <v>BAIK</v>
      </c>
      <c r="H653" s="83" t="str">
        <f ca="1" t="shared" si="1"/>
        <v>Ground</v>
      </c>
      <c r="I653" s="83" t="str">
        <f ca="1" t="shared" si="661"/>
        <v>Gudang ATK</v>
      </c>
      <c r="J653" s="83" t="str">
        <f ca="1" t="shared" si="2"/>
        <v>CLEANING SERVICE</v>
      </c>
      <c r="K653" s="83">
        <f ca="1" t="array" ref="K653">IFERROR(INDEX(MASTER!B:B,MATCH(G653,MASTER!A:A,0))/100," ")</f>
        <v>0.95</v>
      </c>
      <c r="L653" s="65">
        <f ca="1" t="shared" si="3"/>
        <v>16</v>
      </c>
      <c r="M653" s="65" t="str">
        <f ca="1" t="shared" si="4"/>
        <v>2023 - WEEK 16</v>
      </c>
      <c r="N653" s="65" t="str">
        <f ca="1" t="shared" si="5"/>
        <v>2023 - MONTH 04</v>
      </c>
      <c r="O653" s="83">
        <f ca="1" t="shared" ref="O653:P653" si="672">IFERROR(AVERAGEIF(M:M,M653,$K:$K)," ")</f>
        <v>0.950225225225222</v>
      </c>
      <c r="P653" s="83">
        <f ca="1" t="shared" si="672"/>
        <v>0.950150150150152</v>
      </c>
      <c r="Q653" s="65" t="str">
        <f ca="1">IF(ISBLANK(A653)," ",IF(O653&gt;MASTER!$B$3/100,"SB",IF(O653&gt;MASTER!$B$4/100,"B",IF(O653&gt;MASTER!$B$5/100,"C","K"))))</f>
        <v>SB</v>
      </c>
      <c r="R653" s="65" t="str">
        <f ca="1">IF(ISBLANK(B653)," ",IF(P653&gt;MASTER!$B$3/100,"SB",IF(P653&gt;MASTER!$B$4/100,"B",IF(P653&gt;MASTER!$B$5/100,"C","K"))))</f>
        <v>SB</v>
      </c>
    </row>
    <row r="654" customHeight="1" spans="1:18">
      <c r="A654" s="80">
        <f ca="1">INDIRECT(ADDRESS(2+QUOTIENT(ROW()-2,COUNTA('Form Responses 1'!$1:$1)-4),1,,TRUE,"Form Responses 1"))</f>
        <v>45033.7481278009</v>
      </c>
      <c r="B654" s="65" t="str">
        <f ca="1">INDIRECT(ADDRESS(2+QUOTIENT(ROW()-2,COUNTA('Form Responses 1'!$1:$1)-4),2,,TRUE,"Form Responses 1"))</f>
        <v>bobdaulay@gmail.comb</v>
      </c>
      <c r="C654" s="65" t="str">
        <f ca="1">INDIRECT(ADDRESS(2+QUOTIENT(ROW()-2,COUNTA('Form Responses 1'!$1:$1)-4),3,,TRUE,"Form Responses 1"))</f>
        <v>Bobby Wijaya Daulay </v>
      </c>
      <c r="D654" s="81">
        <f ca="1">INDIRECT(ADDRESS(2+QUOTIENT(ROW()-2,COUNTA('Form Responses 1'!$1:$1)-4),4,,TRUE,"Form Responses 1"))</f>
        <v>45033</v>
      </c>
      <c r="E654" s="82">
        <f ca="1" t="shared" si="0"/>
        <v>1</v>
      </c>
      <c r="F654" s="65" t="str">
        <f ca="1">IF(ISBLANK(A654)," ",INDIRECT(ADDRESS(1,5+MOD(ROW()-2,COUNTA('Form Responses 1'!$1:$1)-4),,TRUE,"Form Responses 1")))</f>
        <v>Ground [Gudang Sipil]</v>
      </c>
      <c r="G654" s="65" t="str">
        <f ca="1">IF(ISBLANK(A654)," ",INDIRECT(ADDRESS(MATCH(A654,'Form Responses 1'!A:A,0),5+MOD(ROW()-2,COUNTA('Form Responses 1'!$1:$1)-4),,TRUE,"Form Responses 1")))</f>
        <v>BAIK</v>
      </c>
      <c r="H654" s="83" t="str">
        <f ca="1" t="shared" si="1"/>
        <v>Ground</v>
      </c>
      <c r="I654" s="83" t="str">
        <f ca="1" t="shared" si="661"/>
        <v>Gudang Sipil</v>
      </c>
      <c r="J654" s="83" t="str">
        <f ca="1" t="shared" si="2"/>
        <v>CLEANING SERVICE</v>
      </c>
      <c r="K654" s="83">
        <f ca="1" t="array" ref="K654">IFERROR(INDEX(MASTER!B:B,MATCH(G654,MASTER!A:A,0))/100," ")</f>
        <v>0.95</v>
      </c>
      <c r="L654" s="65">
        <f ca="1" t="shared" si="3"/>
        <v>16</v>
      </c>
      <c r="M654" s="65" t="str">
        <f ca="1" t="shared" si="4"/>
        <v>2023 - WEEK 16</v>
      </c>
      <c r="N654" s="65" t="str">
        <f ca="1" t="shared" si="5"/>
        <v>2023 - MONTH 04</v>
      </c>
      <c r="O654" s="83">
        <f ca="1" t="shared" ref="O654:P654" si="673">IFERROR(AVERAGEIF(M:M,M654,$K:$K)," ")</f>
        <v>0.950225225225222</v>
      </c>
      <c r="P654" s="83">
        <f ca="1" t="shared" si="673"/>
        <v>0.950150150150152</v>
      </c>
      <c r="Q654" s="65" t="str">
        <f ca="1">IF(ISBLANK(A654)," ",IF(O654&gt;MASTER!$B$3/100,"SB",IF(O654&gt;MASTER!$B$4/100,"B",IF(O654&gt;MASTER!$B$5/100,"C","K"))))</f>
        <v>SB</v>
      </c>
      <c r="R654" s="65" t="str">
        <f ca="1">IF(ISBLANK(B654)," ",IF(P654&gt;MASTER!$B$3/100,"SB",IF(P654&gt;MASTER!$B$4/100,"B",IF(P654&gt;MASTER!$B$5/100,"C","K"))))</f>
        <v>SB</v>
      </c>
    </row>
    <row r="655" customHeight="1" spans="1:18">
      <c r="A655" s="80">
        <f ca="1">INDIRECT(ADDRESS(2+QUOTIENT(ROW()-2,COUNTA('Form Responses 1'!$1:$1)-4),1,,TRUE,"Form Responses 1"))</f>
        <v>45033.7481278009</v>
      </c>
      <c r="B655" s="65" t="str">
        <f ca="1">INDIRECT(ADDRESS(2+QUOTIENT(ROW()-2,COUNTA('Form Responses 1'!$1:$1)-4),2,,TRUE,"Form Responses 1"))</f>
        <v>bobdaulay@gmail.comb</v>
      </c>
      <c r="C655" s="65" t="str">
        <f ca="1">INDIRECT(ADDRESS(2+QUOTIENT(ROW()-2,COUNTA('Form Responses 1'!$1:$1)-4),3,,TRUE,"Form Responses 1"))</f>
        <v>Bobby Wijaya Daulay </v>
      </c>
      <c r="D655" s="81">
        <f ca="1">INDIRECT(ADDRESS(2+QUOTIENT(ROW()-2,COUNTA('Form Responses 1'!$1:$1)-4),4,,TRUE,"Form Responses 1"))</f>
        <v>45033</v>
      </c>
      <c r="E655" s="82">
        <f ca="1" t="shared" si="0"/>
        <v>1</v>
      </c>
      <c r="F655" s="65" t="str">
        <f ca="1">IF(ISBLANK(A655)," ",INDIRECT(ADDRESS(1,5+MOD(ROW()-2,COUNTA('Form Responses 1'!$1:$1)-4),,TRUE,"Form Responses 1")))</f>
        <v>Ground [Mushola]</v>
      </c>
      <c r="G655" s="65" t="str">
        <f ca="1">IF(ISBLANK(A655)," ",INDIRECT(ADDRESS(MATCH(A655,'Form Responses 1'!A:A,0),5+MOD(ROW()-2,COUNTA('Form Responses 1'!$1:$1)-4),,TRUE,"Form Responses 1")))</f>
        <v>BAIK</v>
      </c>
      <c r="H655" s="83" t="str">
        <f ca="1" t="shared" si="1"/>
        <v>Ground</v>
      </c>
      <c r="I655" s="83" t="str">
        <f ca="1" t="shared" si="661"/>
        <v>Mushola</v>
      </c>
      <c r="J655" s="83" t="str">
        <f ca="1" t="shared" si="2"/>
        <v>CLEANING SERVICE</v>
      </c>
      <c r="K655" s="83">
        <f ca="1" t="array" ref="K655">IFERROR(INDEX(MASTER!B:B,MATCH(G655,MASTER!A:A,0))/100," ")</f>
        <v>0.95</v>
      </c>
      <c r="L655" s="65">
        <f ca="1" t="shared" si="3"/>
        <v>16</v>
      </c>
      <c r="M655" s="65" t="str">
        <f ca="1" t="shared" si="4"/>
        <v>2023 - WEEK 16</v>
      </c>
      <c r="N655" s="65" t="str">
        <f ca="1" t="shared" si="5"/>
        <v>2023 - MONTH 04</v>
      </c>
      <c r="O655" s="83">
        <f ca="1" t="shared" ref="O655:P655" si="674">IFERROR(AVERAGEIF(M:M,M655,$K:$K)," ")</f>
        <v>0.950225225225222</v>
      </c>
      <c r="P655" s="83">
        <f ca="1" t="shared" si="674"/>
        <v>0.950150150150152</v>
      </c>
      <c r="Q655" s="65" t="str">
        <f ca="1">IF(ISBLANK(A655)," ",IF(O655&gt;MASTER!$B$3/100,"SB",IF(O655&gt;MASTER!$B$4/100,"B",IF(O655&gt;MASTER!$B$5/100,"C","K"))))</f>
        <v>SB</v>
      </c>
      <c r="R655" s="65" t="str">
        <f ca="1">IF(ISBLANK(B655)," ",IF(P655&gt;MASTER!$B$3/100,"SB",IF(P655&gt;MASTER!$B$4/100,"B",IF(P655&gt;MASTER!$B$5/100,"C","K"))))</f>
        <v>SB</v>
      </c>
    </row>
    <row r="656" customHeight="1" spans="1:18">
      <c r="A656" s="80">
        <f ca="1">INDIRECT(ADDRESS(2+QUOTIENT(ROW()-2,COUNTA('Form Responses 1'!$1:$1)-4),1,,TRUE,"Form Responses 1"))</f>
        <v>45033.7481278009</v>
      </c>
      <c r="B656" s="65" t="str">
        <f ca="1">INDIRECT(ADDRESS(2+QUOTIENT(ROW()-2,COUNTA('Form Responses 1'!$1:$1)-4),2,,TRUE,"Form Responses 1"))</f>
        <v>bobdaulay@gmail.comb</v>
      </c>
      <c r="C656" s="65" t="str">
        <f ca="1">INDIRECT(ADDRESS(2+QUOTIENT(ROW()-2,COUNTA('Form Responses 1'!$1:$1)-4),3,,TRUE,"Form Responses 1"))</f>
        <v>Bobby Wijaya Daulay </v>
      </c>
      <c r="D656" s="81">
        <f ca="1">INDIRECT(ADDRESS(2+QUOTIENT(ROW()-2,COUNTA('Form Responses 1'!$1:$1)-4),4,,TRUE,"Form Responses 1"))</f>
        <v>45033</v>
      </c>
      <c r="E656" s="82">
        <f ca="1" t="shared" si="0"/>
        <v>1</v>
      </c>
      <c r="F656" s="65" t="str">
        <f ca="1">IF(ISBLANK(A656)," ",INDIRECT(ADDRESS(1,5+MOD(ROW()-2,COUNTA('Form Responses 1'!$1:$1)-4),,TRUE,"Form Responses 1")))</f>
        <v>Ground [Pantry]</v>
      </c>
      <c r="G656" s="65" t="str">
        <f ca="1">IF(ISBLANK(A656)," ",INDIRECT(ADDRESS(MATCH(A656,'Form Responses 1'!A:A,0),5+MOD(ROW()-2,COUNTA('Form Responses 1'!$1:$1)-4),,TRUE,"Form Responses 1")))</f>
        <v>BAIK</v>
      </c>
      <c r="H656" s="83" t="str">
        <f ca="1" t="shared" si="1"/>
        <v>Ground</v>
      </c>
      <c r="I656" s="83" t="str">
        <f ca="1" t="shared" si="661"/>
        <v>Pantry</v>
      </c>
      <c r="J656" s="83" t="str">
        <f ca="1" t="shared" si="2"/>
        <v>CLEANING SERVICE</v>
      </c>
      <c r="K656" s="83">
        <f ca="1" t="array" ref="K656">IFERROR(INDEX(MASTER!B:B,MATCH(G656,MASTER!A:A,0))/100," ")</f>
        <v>0.95</v>
      </c>
      <c r="L656" s="65">
        <f ca="1" t="shared" si="3"/>
        <v>16</v>
      </c>
      <c r="M656" s="65" t="str">
        <f ca="1" t="shared" si="4"/>
        <v>2023 - WEEK 16</v>
      </c>
      <c r="N656" s="65" t="str">
        <f ca="1" t="shared" si="5"/>
        <v>2023 - MONTH 04</v>
      </c>
      <c r="O656" s="83">
        <f ca="1" t="shared" ref="O656:P656" si="675">IFERROR(AVERAGEIF(M:M,M656,$K:$K)," ")</f>
        <v>0.950225225225222</v>
      </c>
      <c r="P656" s="83">
        <f ca="1" t="shared" si="675"/>
        <v>0.950150150150152</v>
      </c>
      <c r="Q656" s="65" t="str">
        <f ca="1">IF(ISBLANK(A656)," ",IF(O656&gt;MASTER!$B$3/100,"SB",IF(O656&gt;MASTER!$B$4/100,"B",IF(O656&gt;MASTER!$B$5/100,"C","K"))))</f>
        <v>SB</v>
      </c>
      <c r="R656" s="65" t="str">
        <f ca="1">IF(ISBLANK(B656)," ",IF(P656&gt;MASTER!$B$3/100,"SB",IF(P656&gt;MASTER!$B$4/100,"B",IF(P656&gt;MASTER!$B$5/100,"C","K"))))</f>
        <v>SB</v>
      </c>
    </row>
    <row r="657" customHeight="1" spans="1:18">
      <c r="A657" s="80">
        <f ca="1">INDIRECT(ADDRESS(2+QUOTIENT(ROW()-2,COUNTA('Form Responses 1'!$1:$1)-4),1,,TRUE,"Form Responses 1"))</f>
        <v>45033.7481278009</v>
      </c>
      <c r="B657" s="65" t="str">
        <f ca="1">INDIRECT(ADDRESS(2+QUOTIENT(ROW()-2,COUNTA('Form Responses 1'!$1:$1)-4),2,,TRUE,"Form Responses 1"))</f>
        <v>bobdaulay@gmail.comb</v>
      </c>
      <c r="C657" s="65" t="str">
        <f ca="1">INDIRECT(ADDRESS(2+QUOTIENT(ROW()-2,COUNTA('Form Responses 1'!$1:$1)-4),3,,TRUE,"Form Responses 1"))</f>
        <v>Bobby Wijaya Daulay </v>
      </c>
      <c r="D657" s="81">
        <f ca="1">INDIRECT(ADDRESS(2+QUOTIENT(ROW()-2,COUNTA('Form Responses 1'!$1:$1)-4),4,,TRUE,"Form Responses 1"))</f>
        <v>45033</v>
      </c>
      <c r="E657" s="82">
        <f ca="1" t="shared" si="0"/>
        <v>1</v>
      </c>
      <c r="F657" s="65" t="str">
        <f ca="1">IF(ISBLANK(A657)," ",INDIRECT(ADDRESS(1,5+MOD(ROW()-2,COUNTA('Form Responses 1'!$1:$1)-4),,TRUE,"Form Responses 1")))</f>
        <v>Ground [R. BAS]</v>
      </c>
      <c r="G657" s="65" t="str">
        <f ca="1">IF(ISBLANK(A657)," ",INDIRECT(ADDRESS(MATCH(A657,'Form Responses 1'!A:A,0),5+MOD(ROW()-2,COUNTA('Form Responses 1'!$1:$1)-4),,TRUE,"Form Responses 1")))</f>
        <v>BAIK</v>
      </c>
      <c r="H657" s="83" t="str">
        <f ca="1" t="shared" si="1"/>
        <v>Ground</v>
      </c>
      <c r="I657" s="83" t="str">
        <f ca="1" t="shared" si="661"/>
        <v>R. BAS</v>
      </c>
      <c r="J657" s="83" t="str">
        <f ca="1" t="shared" si="2"/>
        <v>CLEANING SERVICE</v>
      </c>
      <c r="K657" s="83">
        <f ca="1" t="array" ref="K657">IFERROR(INDEX(MASTER!B:B,MATCH(G657,MASTER!A:A,0))/100," ")</f>
        <v>0.95</v>
      </c>
      <c r="L657" s="65">
        <f ca="1" t="shared" si="3"/>
        <v>16</v>
      </c>
      <c r="M657" s="65" t="str">
        <f ca="1" t="shared" si="4"/>
        <v>2023 - WEEK 16</v>
      </c>
      <c r="N657" s="65" t="str">
        <f ca="1" t="shared" si="5"/>
        <v>2023 - MONTH 04</v>
      </c>
      <c r="O657" s="83">
        <f ca="1" t="shared" ref="O657:P657" si="676">IFERROR(AVERAGEIF(M:M,M657,$K:$K)," ")</f>
        <v>0.950225225225222</v>
      </c>
      <c r="P657" s="83">
        <f ca="1" t="shared" si="676"/>
        <v>0.950150150150152</v>
      </c>
      <c r="Q657" s="65" t="str">
        <f ca="1">IF(ISBLANK(A657)," ",IF(O657&gt;MASTER!$B$3/100,"SB",IF(O657&gt;MASTER!$B$4/100,"B",IF(O657&gt;MASTER!$B$5/100,"C","K"))))</f>
        <v>SB</v>
      </c>
      <c r="R657" s="65" t="str">
        <f ca="1">IF(ISBLANK(B657)," ",IF(P657&gt;MASTER!$B$3/100,"SB",IF(P657&gt;MASTER!$B$4/100,"B",IF(P657&gt;MASTER!$B$5/100,"C","K"))))</f>
        <v>SB</v>
      </c>
    </row>
    <row r="658" customHeight="1" spans="1:18">
      <c r="A658" s="80">
        <f ca="1">INDIRECT(ADDRESS(2+QUOTIENT(ROW()-2,COUNTA('Form Responses 1'!$1:$1)-4),1,,TRUE,"Form Responses 1"))</f>
        <v>45033.7481278009</v>
      </c>
      <c r="B658" s="65" t="str">
        <f ca="1">INDIRECT(ADDRESS(2+QUOTIENT(ROW()-2,COUNTA('Form Responses 1'!$1:$1)-4),2,,TRUE,"Form Responses 1"))</f>
        <v>bobdaulay@gmail.comb</v>
      </c>
      <c r="C658" s="65" t="str">
        <f ca="1">INDIRECT(ADDRESS(2+QUOTIENT(ROW()-2,COUNTA('Form Responses 1'!$1:$1)-4),3,,TRUE,"Form Responses 1"))</f>
        <v>Bobby Wijaya Daulay </v>
      </c>
      <c r="D658" s="81">
        <f ca="1">INDIRECT(ADDRESS(2+QUOTIENT(ROW()-2,COUNTA('Form Responses 1'!$1:$1)-4),4,,TRUE,"Form Responses 1"))</f>
        <v>45033</v>
      </c>
      <c r="E658" s="82">
        <f ca="1" t="shared" si="0"/>
        <v>1</v>
      </c>
      <c r="F658" s="65" t="str">
        <f ca="1">IF(ISBLANK(A658)," ",INDIRECT(ADDRESS(1,5+MOD(ROW()-2,COUNTA('Form Responses 1'!$1:$1)-4),,TRUE,"Form Responses 1")))</f>
        <v>Ground [R.Plumbing]</v>
      </c>
      <c r="G658" s="65" t="str">
        <f ca="1">IF(ISBLANK(A658)," ",INDIRECT(ADDRESS(MATCH(A658,'Form Responses 1'!A:A,0),5+MOD(ROW()-2,COUNTA('Form Responses 1'!$1:$1)-4),,TRUE,"Form Responses 1")))</f>
        <v>BAIK</v>
      </c>
      <c r="H658" s="83" t="str">
        <f ca="1" t="shared" si="1"/>
        <v>Ground</v>
      </c>
      <c r="I658" s="83" t="str">
        <f ca="1" t="shared" si="661"/>
        <v>R.Plumbing</v>
      </c>
      <c r="J658" s="83" t="str">
        <f ca="1" t="shared" si="2"/>
        <v>CLEANING SERVICE</v>
      </c>
      <c r="K658" s="83">
        <f ca="1" t="array" ref="K658">IFERROR(INDEX(MASTER!B:B,MATCH(G658,MASTER!A:A,0))/100," ")</f>
        <v>0.95</v>
      </c>
      <c r="L658" s="65">
        <f ca="1" t="shared" si="3"/>
        <v>16</v>
      </c>
      <c r="M658" s="65" t="str">
        <f ca="1" t="shared" si="4"/>
        <v>2023 - WEEK 16</v>
      </c>
      <c r="N658" s="65" t="str">
        <f ca="1" t="shared" si="5"/>
        <v>2023 - MONTH 04</v>
      </c>
      <c r="O658" s="83">
        <f ca="1" t="shared" ref="O658:P658" si="677">IFERROR(AVERAGEIF(M:M,M658,$K:$K)," ")</f>
        <v>0.950225225225222</v>
      </c>
      <c r="P658" s="83">
        <f ca="1" t="shared" si="677"/>
        <v>0.950150150150152</v>
      </c>
      <c r="Q658" s="65" t="str">
        <f ca="1">IF(ISBLANK(A658)," ",IF(O658&gt;MASTER!$B$3/100,"SB",IF(O658&gt;MASTER!$B$4/100,"B",IF(O658&gt;MASTER!$B$5/100,"C","K"))))</f>
        <v>SB</v>
      </c>
      <c r="R658" s="65" t="str">
        <f ca="1">IF(ISBLANK(B658)," ",IF(P658&gt;MASTER!$B$3/100,"SB",IF(P658&gt;MASTER!$B$4/100,"B",IF(P658&gt;MASTER!$B$5/100,"C","K"))))</f>
        <v>SB</v>
      </c>
    </row>
    <row r="659" customHeight="1" spans="1:18">
      <c r="A659" s="80">
        <f ca="1">INDIRECT(ADDRESS(2+QUOTIENT(ROW()-2,COUNTA('Form Responses 1'!$1:$1)-4),1,,TRUE,"Form Responses 1"))</f>
        <v>45033.7481278009</v>
      </c>
      <c r="B659" s="65" t="str">
        <f ca="1">INDIRECT(ADDRESS(2+QUOTIENT(ROW()-2,COUNTA('Form Responses 1'!$1:$1)-4),2,,TRUE,"Form Responses 1"))</f>
        <v>bobdaulay@gmail.comb</v>
      </c>
      <c r="C659" s="65" t="str">
        <f ca="1">INDIRECT(ADDRESS(2+QUOTIENT(ROW()-2,COUNTA('Form Responses 1'!$1:$1)-4),3,,TRUE,"Form Responses 1"))</f>
        <v>Bobby Wijaya Daulay </v>
      </c>
      <c r="D659" s="81">
        <f ca="1">INDIRECT(ADDRESS(2+QUOTIENT(ROW()-2,COUNTA('Form Responses 1'!$1:$1)-4),4,,TRUE,"Form Responses 1"))</f>
        <v>45033</v>
      </c>
      <c r="E659" s="82">
        <f ca="1" t="shared" si="0"/>
        <v>1</v>
      </c>
      <c r="F659" s="65" t="str">
        <f ca="1">IF(ISBLANK(A659)," ",INDIRECT(ADDRESS(1,5+MOD(ROW()-2,COUNTA('Form Responses 1'!$1:$1)-4),,TRUE,"Form Responses 1")))</f>
        <v>Ground [Gudang Logistik]</v>
      </c>
      <c r="G659" s="65" t="str">
        <f ca="1">IF(ISBLANK(A659)," ",INDIRECT(ADDRESS(MATCH(A659,'Form Responses 1'!A:A,0),5+MOD(ROW()-2,COUNTA('Form Responses 1'!$1:$1)-4),,TRUE,"Form Responses 1")))</f>
        <v>BAIK</v>
      </c>
      <c r="H659" s="83" t="str">
        <f ca="1" t="shared" si="1"/>
        <v>Ground</v>
      </c>
      <c r="I659" s="83" t="str">
        <f ca="1" t="shared" si="661"/>
        <v>Gudang Logistik</v>
      </c>
      <c r="J659" s="83" t="str">
        <f ca="1" t="shared" si="2"/>
        <v>CLEANING SERVICE</v>
      </c>
      <c r="K659" s="83">
        <f ca="1" t="array" ref="K659">IFERROR(INDEX(MASTER!B:B,MATCH(G659,MASTER!A:A,0))/100," ")</f>
        <v>0.95</v>
      </c>
      <c r="L659" s="65">
        <f ca="1" t="shared" si="3"/>
        <v>16</v>
      </c>
      <c r="M659" s="65" t="str">
        <f ca="1" t="shared" si="4"/>
        <v>2023 - WEEK 16</v>
      </c>
      <c r="N659" s="65" t="str">
        <f ca="1" t="shared" si="5"/>
        <v>2023 - MONTH 04</v>
      </c>
      <c r="O659" s="83">
        <f ca="1" t="shared" ref="O659:P659" si="678">IFERROR(AVERAGEIF(M:M,M659,$K:$K)," ")</f>
        <v>0.950225225225222</v>
      </c>
      <c r="P659" s="83">
        <f ca="1" t="shared" si="678"/>
        <v>0.950150150150152</v>
      </c>
      <c r="Q659" s="65" t="str">
        <f ca="1">IF(ISBLANK(A659)," ",IF(O659&gt;MASTER!$B$3/100,"SB",IF(O659&gt;MASTER!$B$4/100,"B",IF(O659&gt;MASTER!$B$5/100,"C","K"))))</f>
        <v>SB</v>
      </c>
      <c r="R659" s="65" t="str">
        <f ca="1">IF(ISBLANK(B659)," ",IF(P659&gt;MASTER!$B$3/100,"SB",IF(P659&gt;MASTER!$B$4/100,"B",IF(P659&gt;MASTER!$B$5/100,"C","K"))))</f>
        <v>SB</v>
      </c>
    </row>
    <row r="660" customHeight="1" spans="1:18">
      <c r="A660" s="80">
        <f ca="1">INDIRECT(ADDRESS(2+QUOTIENT(ROW()-2,COUNTA('Form Responses 1'!$1:$1)-4),1,,TRUE,"Form Responses 1"))</f>
        <v>45033.7481278009</v>
      </c>
      <c r="B660" s="65" t="str">
        <f ca="1">INDIRECT(ADDRESS(2+QUOTIENT(ROW()-2,COUNTA('Form Responses 1'!$1:$1)-4),2,,TRUE,"Form Responses 1"))</f>
        <v>bobdaulay@gmail.comb</v>
      </c>
      <c r="C660" s="65" t="str">
        <f ca="1">INDIRECT(ADDRESS(2+QUOTIENT(ROW()-2,COUNTA('Form Responses 1'!$1:$1)-4),3,,TRUE,"Form Responses 1"))</f>
        <v>Bobby Wijaya Daulay </v>
      </c>
      <c r="D660" s="81">
        <f ca="1">INDIRECT(ADDRESS(2+QUOTIENT(ROW()-2,COUNTA('Form Responses 1'!$1:$1)-4),4,,TRUE,"Form Responses 1"))</f>
        <v>45033</v>
      </c>
      <c r="E660" s="82">
        <f ca="1" t="shared" si="0"/>
        <v>1</v>
      </c>
      <c r="F660" s="65" t="str">
        <f ca="1">IF(ISBLANK(A660)," ",INDIRECT(ADDRESS(1,5+MOD(ROW()-2,COUNTA('Form Responses 1'!$1:$1)-4),,TRUE,"Form Responses 1")))</f>
        <v>Ground [Toilet]</v>
      </c>
      <c r="G660" s="65" t="str">
        <f ca="1">IF(ISBLANK(A660)," ",INDIRECT(ADDRESS(MATCH(A660,'Form Responses 1'!A:A,0),5+MOD(ROW()-2,COUNTA('Form Responses 1'!$1:$1)-4),,TRUE,"Form Responses 1")))</f>
        <v>BAIK</v>
      </c>
      <c r="H660" s="83" t="str">
        <f ca="1" t="shared" si="1"/>
        <v>Ground</v>
      </c>
      <c r="I660" s="83" t="str">
        <f ca="1" t="shared" si="661"/>
        <v>Toilet</v>
      </c>
      <c r="J660" s="83" t="str">
        <f ca="1" t="shared" si="2"/>
        <v>CLEANING SERVICE</v>
      </c>
      <c r="K660" s="83">
        <f ca="1" t="array" ref="K660">IFERROR(INDEX(MASTER!B:B,MATCH(G660,MASTER!A:A,0))/100," ")</f>
        <v>0.95</v>
      </c>
      <c r="L660" s="65">
        <f ca="1" t="shared" si="3"/>
        <v>16</v>
      </c>
      <c r="M660" s="65" t="str">
        <f ca="1" t="shared" si="4"/>
        <v>2023 - WEEK 16</v>
      </c>
      <c r="N660" s="65" t="str">
        <f ca="1" t="shared" si="5"/>
        <v>2023 - MONTH 04</v>
      </c>
      <c r="O660" s="83">
        <f ca="1" t="shared" ref="O660:P660" si="679">IFERROR(AVERAGEIF(M:M,M660,$K:$K)," ")</f>
        <v>0.950225225225222</v>
      </c>
      <c r="P660" s="83">
        <f ca="1" t="shared" si="679"/>
        <v>0.950150150150152</v>
      </c>
      <c r="Q660" s="65" t="str">
        <f ca="1">IF(ISBLANK(A660)," ",IF(O660&gt;MASTER!$B$3/100,"SB",IF(O660&gt;MASTER!$B$4/100,"B",IF(O660&gt;MASTER!$B$5/100,"C","K"))))</f>
        <v>SB</v>
      </c>
      <c r="R660" s="65" t="str">
        <f ca="1">IF(ISBLANK(B660)," ",IF(P660&gt;MASTER!$B$3/100,"SB",IF(P660&gt;MASTER!$B$4/100,"B",IF(P660&gt;MASTER!$B$5/100,"C","K"))))</f>
        <v>SB</v>
      </c>
    </row>
    <row r="661" customHeight="1" spans="1:18">
      <c r="A661" s="80">
        <f ca="1">INDIRECT(ADDRESS(2+QUOTIENT(ROW()-2,COUNTA('Form Responses 1'!$1:$1)-4),1,,TRUE,"Form Responses 1"))</f>
        <v>45033.7481278009</v>
      </c>
      <c r="B661" s="65" t="str">
        <f ca="1">INDIRECT(ADDRESS(2+QUOTIENT(ROW()-2,COUNTA('Form Responses 1'!$1:$1)-4),2,,TRUE,"Form Responses 1"))</f>
        <v>bobdaulay@gmail.comb</v>
      </c>
      <c r="C661" s="65" t="str">
        <f ca="1">INDIRECT(ADDRESS(2+QUOTIENT(ROW()-2,COUNTA('Form Responses 1'!$1:$1)-4),3,,TRUE,"Form Responses 1"))</f>
        <v>Bobby Wijaya Daulay </v>
      </c>
      <c r="D661" s="81">
        <f ca="1">INDIRECT(ADDRESS(2+QUOTIENT(ROW()-2,COUNTA('Form Responses 1'!$1:$1)-4),4,,TRUE,"Form Responses 1"))</f>
        <v>45033</v>
      </c>
      <c r="E661" s="82">
        <f ca="1" t="shared" si="0"/>
        <v>1</v>
      </c>
      <c r="F661" s="65" t="str">
        <f ca="1">IF(ISBLANK(A661)," ",INDIRECT(ADDRESS(1,5+MOD(ROW()-2,COUNTA('Form Responses 1'!$1:$1)-4),,TRUE,"Form Responses 1")))</f>
        <v>Ground [Mushola]</v>
      </c>
      <c r="G661" s="65" t="str">
        <f ca="1">IF(ISBLANK(A661)," ",INDIRECT(ADDRESS(MATCH(A661,'Form Responses 1'!A:A,0),5+MOD(ROW()-2,COUNTA('Form Responses 1'!$1:$1)-4),,TRUE,"Form Responses 1")))</f>
        <v>BAIK</v>
      </c>
      <c r="H661" s="83" t="str">
        <f ca="1" t="shared" si="1"/>
        <v>Ground</v>
      </c>
      <c r="I661" s="83" t="str">
        <f ca="1" t="shared" si="661"/>
        <v>Mushola</v>
      </c>
      <c r="J661" s="83" t="str">
        <f ca="1" t="shared" si="2"/>
        <v>CLEANING SERVICE</v>
      </c>
      <c r="K661" s="83">
        <f ca="1" t="array" ref="K661">IFERROR(INDEX(MASTER!B:B,MATCH(G661,MASTER!A:A,0))/100," ")</f>
        <v>0.95</v>
      </c>
      <c r="L661" s="65">
        <f ca="1" t="shared" si="3"/>
        <v>16</v>
      </c>
      <c r="M661" s="65" t="str">
        <f ca="1" t="shared" si="4"/>
        <v>2023 - WEEK 16</v>
      </c>
      <c r="N661" s="65" t="str">
        <f ca="1" t="shared" si="5"/>
        <v>2023 - MONTH 04</v>
      </c>
      <c r="O661" s="83">
        <f ca="1" t="shared" ref="O661:P661" si="680">IFERROR(AVERAGEIF(M:M,M661,$K:$K)," ")</f>
        <v>0.950225225225222</v>
      </c>
      <c r="P661" s="83">
        <f ca="1" t="shared" si="680"/>
        <v>0.950150150150152</v>
      </c>
      <c r="Q661" s="65" t="str">
        <f ca="1">IF(ISBLANK(A661)," ",IF(O661&gt;MASTER!$B$3/100,"SB",IF(O661&gt;MASTER!$B$4/100,"B",IF(O661&gt;MASTER!$B$5/100,"C","K"))))</f>
        <v>SB</v>
      </c>
      <c r="R661" s="65" t="str">
        <f ca="1">IF(ISBLANK(B661)," ",IF(P661&gt;MASTER!$B$3/100,"SB",IF(P661&gt;MASTER!$B$4/100,"B",IF(P661&gt;MASTER!$B$5/100,"C","K"))))</f>
        <v>SB</v>
      </c>
    </row>
    <row r="662" customHeight="1" spans="1:18">
      <c r="A662" s="80">
        <f ca="1">INDIRECT(ADDRESS(2+QUOTIENT(ROW()-2,COUNTA('Form Responses 1'!$1:$1)-4),1,,TRUE,"Form Responses 1"))</f>
        <v>45033.7481278009</v>
      </c>
      <c r="B662" s="65" t="str">
        <f ca="1">INDIRECT(ADDRESS(2+QUOTIENT(ROW()-2,COUNTA('Form Responses 1'!$1:$1)-4),2,,TRUE,"Form Responses 1"))</f>
        <v>bobdaulay@gmail.comb</v>
      </c>
      <c r="C662" s="65" t="str">
        <f ca="1">INDIRECT(ADDRESS(2+QUOTIENT(ROW()-2,COUNTA('Form Responses 1'!$1:$1)-4),3,,TRUE,"Form Responses 1"))</f>
        <v>Bobby Wijaya Daulay </v>
      </c>
      <c r="D662" s="81">
        <f ca="1">INDIRECT(ADDRESS(2+QUOTIENT(ROW()-2,COUNTA('Form Responses 1'!$1:$1)-4),4,,TRUE,"Form Responses 1"))</f>
        <v>45033</v>
      </c>
      <c r="E662" s="82">
        <f ca="1" t="shared" si="0"/>
        <v>1</v>
      </c>
      <c r="F662" s="65" t="str">
        <f ca="1">IF(ISBLANK(A662)," ",INDIRECT(ADDRESS(1,5+MOD(ROW()-2,COUNTA('Form Responses 1'!$1:$1)-4),,TRUE,"Form Responses 1")))</f>
        <v>Halaman [Halaman]</v>
      </c>
      <c r="G662" s="65" t="str">
        <f ca="1">IF(ISBLANK(A662)," ",INDIRECT(ADDRESS(MATCH(A662,'Form Responses 1'!A:A,0),5+MOD(ROW()-2,COUNTA('Form Responses 1'!$1:$1)-4),,TRUE,"Form Responses 1")))</f>
        <v>BAIK</v>
      </c>
      <c r="H662" s="83" t="str">
        <f ca="1" t="shared" si="1"/>
        <v>Halaman</v>
      </c>
      <c r="I662" s="83" t="str">
        <f ca="1" t="shared" si="661"/>
        <v>Halaman</v>
      </c>
      <c r="J662" s="83" t="str">
        <f ca="1" t="shared" si="2"/>
        <v>CLEANING SERVICE</v>
      </c>
      <c r="K662" s="83">
        <f ca="1" t="array" ref="K662">IFERROR(INDEX(MASTER!B:B,MATCH(G662,MASTER!A:A,0))/100," ")</f>
        <v>0.95</v>
      </c>
      <c r="L662" s="65">
        <f ca="1" t="shared" si="3"/>
        <v>16</v>
      </c>
      <c r="M662" s="65" t="str">
        <f ca="1" t="shared" si="4"/>
        <v>2023 - WEEK 16</v>
      </c>
      <c r="N662" s="65" t="str">
        <f ca="1" t="shared" si="5"/>
        <v>2023 - MONTH 04</v>
      </c>
      <c r="O662" s="83">
        <f ca="1" t="shared" ref="O662:P662" si="681">IFERROR(AVERAGEIF(M:M,M662,$K:$K)," ")</f>
        <v>0.950225225225222</v>
      </c>
      <c r="P662" s="83">
        <f ca="1" t="shared" si="681"/>
        <v>0.950150150150152</v>
      </c>
      <c r="Q662" s="65" t="str">
        <f ca="1">IF(ISBLANK(A662)," ",IF(O662&gt;MASTER!$B$3/100,"SB",IF(O662&gt;MASTER!$B$4/100,"B",IF(O662&gt;MASTER!$B$5/100,"C","K"))))</f>
        <v>SB</v>
      </c>
      <c r="R662" s="65" t="str">
        <f ca="1">IF(ISBLANK(B662)," ",IF(P662&gt;MASTER!$B$3/100,"SB",IF(P662&gt;MASTER!$B$4/100,"B",IF(P662&gt;MASTER!$B$5/100,"C","K"))))</f>
        <v>SB</v>
      </c>
    </row>
    <row r="663" customHeight="1" spans="1:18">
      <c r="A663" s="80">
        <f ca="1">INDIRECT(ADDRESS(2+QUOTIENT(ROW()-2,COUNTA('Form Responses 1'!$1:$1)-4),1,,TRUE,"Form Responses 1"))</f>
        <v>45033.7481278009</v>
      </c>
      <c r="B663" s="65" t="str">
        <f ca="1">INDIRECT(ADDRESS(2+QUOTIENT(ROW()-2,COUNTA('Form Responses 1'!$1:$1)-4),2,,TRUE,"Form Responses 1"))</f>
        <v>bobdaulay@gmail.comb</v>
      </c>
      <c r="C663" s="65" t="str">
        <f ca="1">INDIRECT(ADDRESS(2+QUOTIENT(ROW()-2,COUNTA('Form Responses 1'!$1:$1)-4),3,,TRUE,"Form Responses 1"))</f>
        <v>Bobby Wijaya Daulay </v>
      </c>
      <c r="D663" s="81">
        <f ca="1">INDIRECT(ADDRESS(2+QUOTIENT(ROW()-2,COUNTA('Form Responses 1'!$1:$1)-4),4,,TRUE,"Form Responses 1"))</f>
        <v>45033</v>
      </c>
      <c r="E663" s="82">
        <f ca="1" t="shared" si="0"/>
        <v>1</v>
      </c>
      <c r="F663" s="65" t="str">
        <f ca="1">IF(ISBLANK(A663)," ",INDIRECT(ADDRESS(1,5+MOD(ROW()-2,COUNTA('Form Responses 1'!$1:$1)-4),,TRUE,"Form Responses 1")))</f>
        <v>Halaman [Taman]</v>
      </c>
      <c r="G663" s="65" t="str">
        <f ca="1">IF(ISBLANK(A663)," ",INDIRECT(ADDRESS(MATCH(A663,'Form Responses 1'!A:A,0),5+MOD(ROW()-2,COUNTA('Form Responses 1'!$1:$1)-4),,TRUE,"Form Responses 1")))</f>
        <v>BAIK</v>
      </c>
      <c r="H663" s="83" t="str">
        <f ca="1" t="shared" si="1"/>
        <v>Halaman</v>
      </c>
      <c r="I663" s="83" t="str">
        <f ca="1" t="shared" si="661"/>
        <v>Taman</v>
      </c>
      <c r="J663" s="83" t="str">
        <f ca="1" t="shared" si="2"/>
        <v>CLEANING SERVICE</v>
      </c>
      <c r="K663" s="83">
        <f ca="1" t="array" ref="K663">IFERROR(INDEX(MASTER!B:B,MATCH(G663,MASTER!A:A,0))/100," ")</f>
        <v>0.95</v>
      </c>
      <c r="L663" s="65">
        <f ca="1" t="shared" si="3"/>
        <v>16</v>
      </c>
      <c r="M663" s="65" t="str">
        <f ca="1" t="shared" si="4"/>
        <v>2023 - WEEK 16</v>
      </c>
      <c r="N663" s="65" t="str">
        <f ca="1" t="shared" si="5"/>
        <v>2023 - MONTH 04</v>
      </c>
      <c r="O663" s="83">
        <f ca="1" t="shared" ref="O663:P663" si="682">IFERROR(AVERAGEIF(M:M,M663,$K:$K)," ")</f>
        <v>0.950225225225222</v>
      </c>
      <c r="P663" s="83">
        <f ca="1" t="shared" si="682"/>
        <v>0.950150150150152</v>
      </c>
      <c r="Q663" s="65" t="str">
        <f ca="1">IF(ISBLANK(A663)," ",IF(O663&gt;MASTER!$B$3/100,"SB",IF(O663&gt;MASTER!$B$4/100,"B",IF(O663&gt;MASTER!$B$5/100,"C","K"))))</f>
        <v>SB</v>
      </c>
      <c r="R663" s="65" t="str">
        <f ca="1">IF(ISBLANK(B663)," ",IF(P663&gt;MASTER!$B$3/100,"SB",IF(P663&gt;MASTER!$B$4/100,"B",IF(P663&gt;MASTER!$B$5/100,"C","K"))))</f>
        <v>SB</v>
      </c>
    </row>
    <row r="664" customHeight="1" spans="1:18">
      <c r="A664" s="80">
        <f ca="1">INDIRECT(ADDRESS(2+QUOTIENT(ROW()-2,COUNTA('Form Responses 1'!$1:$1)-4),1,,TRUE,"Form Responses 1"))</f>
        <v>45033.7481278009</v>
      </c>
      <c r="B664" s="65" t="str">
        <f ca="1">INDIRECT(ADDRESS(2+QUOTIENT(ROW()-2,COUNTA('Form Responses 1'!$1:$1)-4),2,,TRUE,"Form Responses 1"))</f>
        <v>bobdaulay@gmail.comb</v>
      </c>
      <c r="C664" s="65" t="str">
        <f ca="1">INDIRECT(ADDRESS(2+QUOTIENT(ROW()-2,COUNTA('Form Responses 1'!$1:$1)-4),3,,TRUE,"Form Responses 1"))</f>
        <v>Bobby Wijaya Daulay </v>
      </c>
      <c r="D664" s="81">
        <f ca="1">INDIRECT(ADDRESS(2+QUOTIENT(ROW()-2,COUNTA('Form Responses 1'!$1:$1)-4),4,,TRUE,"Form Responses 1"))</f>
        <v>45033</v>
      </c>
      <c r="E664" s="82">
        <f ca="1" t="shared" si="0"/>
        <v>1</v>
      </c>
      <c r="F664" s="65" t="str">
        <f ca="1">IF(ISBLANK(A664)," ",INDIRECT(ADDRESS(1,5+MOD(ROW()-2,COUNTA('Form Responses 1'!$1:$1)-4),,TRUE,"Form Responses 1")))</f>
        <v>Halaman [Parkir Motor]</v>
      </c>
      <c r="G664" s="65" t="str">
        <f ca="1">IF(ISBLANK(A664)," ",INDIRECT(ADDRESS(MATCH(A664,'Form Responses 1'!A:A,0),5+MOD(ROW()-2,COUNTA('Form Responses 1'!$1:$1)-4),,TRUE,"Form Responses 1")))</f>
        <v>BAIK</v>
      </c>
      <c r="H664" s="83" t="str">
        <f ca="1" t="shared" si="1"/>
        <v>Halaman</v>
      </c>
      <c r="I664" s="83" t="str">
        <f ca="1" t="shared" si="661"/>
        <v>Parkir Motor</v>
      </c>
      <c r="J664" s="83" t="str">
        <f ca="1" t="shared" si="2"/>
        <v>CLEANING SERVICE</v>
      </c>
      <c r="K664" s="83">
        <f ca="1" t="array" ref="K664">IFERROR(INDEX(MASTER!B:B,MATCH(G664,MASTER!A:A,0))/100," ")</f>
        <v>0.95</v>
      </c>
      <c r="L664" s="65">
        <f ca="1" t="shared" si="3"/>
        <v>16</v>
      </c>
      <c r="M664" s="65" t="str">
        <f ca="1" t="shared" si="4"/>
        <v>2023 - WEEK 16</v>
      </c>
      <c r="N664" s="65" t="str">
        <f ca="1" t="shared" si="5"/>
        <v>2023 - MONTH 04</v>
      </c>
      <c r="O664" s="83">
        <f ca="1" t="shared" ref="O664:P664" si="683">IFERROR(AVERAGEIF(M:M,M664,$K:$K)," ")</f>
        <v>0.950225225225222</v>
      </c>
      <c r="P664" s="83">
        <f ca="1" t="shared" si="683"/>
        <v>0.950150150150152</v>
      </c>
      <c r="Q664" s="65" t="str">
        <f ca="1">IF(ISBLANK(A664)," ",IF(O664&gt;MASTER!$B$3/100,"SB",IF(O664&gt;MASTER!$B$4/100,"B",IF(O664&gt;MASTER!$B$5/100,"C","K"))))</f>
        <v>SB</v>
      </c>
      <c r="R664" s="65" t="str">
        <f ca="1">IF(ISBLANK(B664)," ",IF(P664&gt;MASTER!$B$3/100,"SB",IF(P664&gt;MASTER!$B$4/100,"B",IF(P664&gt;MASTER!$B$5/100,"C","K"))))</f>
        <v>SB</v>
      </c>
    </row>
    <row r="665" customHeight="1" spans="1:18">
      <c r="A665" s="80">
        <f ca="1">INDIRECT(ADDRESS(2+QUOTIENT(ROW()-2,COUNTA('Form Responses 1'!$1:$1)-4),1,,TRUE,"Form Responses 1"))</f>
        <v>45033.7481278009</v>
      </c>
      <c r="B665" s="65" t="str">
        <f ca="1">INDIRECT(ADDRESS(2+QUOTIENT(ROW()-2,COUNTA('Form Responses 1'!$1:$1)-4),2,,TRUE,"Form Responses 1"))</f>
        <v>bobdaulay@gmail.comb</v>
      </c>
      <c r="C665" s="65" t="str">
        <f ca="1">INDIRECT(ADDRESS(2+QUOTIENT(ROW()-2,COUNTA('Form Responses 1'!$1:$1)-4),3,,TRUE,"Form Responses 1"))</f>
        <v>Bobby Wijaya Daulay </v>
      </c>
      <c r="D665" s="81">
        <f ca="1">INDIRECT(ADDRESS(2+QUOTIENT(ROW()-2,COUNTA('Form Responses 1'!$1:$1)-4),4,,TRUE,"Form Responses 1"))</f>
        <v>45033</v>
      </c>
      <c r="E665" s="82">
        <f ca="1" t="shared" si="0"/>
        <v>1</v>
      </c>
      <c r="F665" s="65" t="str">
        <f ca="1">IF(ISBLANK(A665)," ",INDIRECT(ADDRESS(1,5+MOD(ROW()-2,COUNTA('Form Responses 1'!$1:$1)-4),,TRUE,"Form Responses 1")))</f>
        <v>Halaman [Parkir Mobil]</v>
      </c>
      <c r="G665" s="65" t="str">
        <f ca="1">IF(ISBLANK(A665)," ",INDIRECT(ADDRESS(MATCH(A665,'Form Responses 1'!A:A,0),5+MOD(ROW()-2,COUNTA('Form Responses 1'!$1:$1)-4),,TRUE,"Form Responses 1")))</f>
        <v>BAIK</v>
      </c>
      <c r="H665" s="83" t="str">
        <f ca="1" t="shared" si="1"/>
        <v>Halaman</v>
      </c>
      <c r="I665" s="83" t="str">
        <f ca="1" t="shared" si="661"/>
        <v>Parkir Mobil</v>
      </c>
      <c r="J665" s="83" t="str">
        <f ca="1" t="shared" si="2"/>
        <v>CLEANING SERVICE</v>
      </c>
      <c r="K665" s="83">
        <f ca="1" t="array" ref="K665">IFERROR(INDEX(MASTER!B:B,MATCH(G665,MASTER!A:A,0))/100," ")</f>
        <v>0.95</v>
      </c>
      <c r="L665" s="65">
        <f ca="1" t="shared" si="3"/>
        <v>16</v>
      </c>
      <c r="M665" s="65" t="str">
        <f ca="1" t="shared" si="4"/>
        <v>2023 - WEEK 16</v>
      </c>
      <c r="N665" s="65" t="str">
        <f ca="1" t="shared" si="5"/>
        <v>2023 - MONTH 04</v>
      </c>
      <c r="O665" s="83">
        <f ca="1" t="shared" ref="O665:P665" si="684">IFERROR(AVERAGEIF(M:M,M665,$K:$K)," ")</f>
        <v>0.950225225225222</v>
      </c>
      <c r="P665" s="83">
        <f ca="1" t="shared" si="684"/>
        <v>0.950150150150152</v>
      </c>
      <c r="Q665" s="65" t="str">
        <f ca="1">IF(ISBLANK(A665)," ",IF(O665&gt;MASTER!$B$3/100,"SB",IF(O665&gt;MASTER!$B$4/100,"B",IF(O665&gt;MASTER!$B$5/100,"C","K"))))</f>
        <v>SB</v>
      </c>
      <c r="R665" s="65" t="str">
        <f ca="1">IF(ISBLANK(B665)," ",IF(P665&gt;MASTER!$B$3/100,"SB",IF(P665&gt;MASTER!$B$4/100,"B",IF(P665&gt;MASTER!$B$5/100,"C","K"))))</f>
        <v>SB</v>
      </c>
    </row>
    <row r="666" customHeight="1" spans="1:18">
      <c r="A666" s="80">
        <f ca="1">INDIRECT(ADDRESS(2+QUOTIENT(ROW()-2,COUNTA('Form Responses 1'!$1:$1)-4),1,,TRUE,"Form Responses 1"))</f>
        <v>45033.7481278009</v>
      </c>
      <c r="B666" s="65" t="str">
        <f ca="1">INDIRECT(ADDRESS(2+QUOTIENT(ROW()-2,COUNTA('Form Responses 1'!$1:$1)-4),2,,TRUE,"Form Responses 1"))</f>
        <v>bobdaulay@gmail.comb</v>
      </c>
      <c r="C666" s="65" t="str">
        <f ca="1">INDIRECT(ADDRESS(2+QUOTIENT(ROW()-2,COUNTA('Form Responses 1'!$1:$1)-4),3,,TRUE,"Form Responses 1"))</f>
        <v>Bobby Wijaya Daulay </v>
      </c>
      <c r="D666" s="81">
        <f ca="1">INDIRECT(ADDRESS(2+QUOTIENT(ROW()-2,COUNTA('Form Responses 1'!$1:$1)-4),4,,TRUE,"Form Responses 1"))</f>
        <v>45033</v>
      </c>
      <c r="E666" s="82">
        <f ca="1" t="shared" si="0"/>
        <v>1</v>
      </c>
      <c r="F666" s="65" t="str">
        <f ca="1">IF(ISBLANK(A666)," ",INDIRECT(ADDRESS(1,5+MOD(ROW()-2,COUNTA('Form Responses 1'!$1:$1)-4),,TRUE,"Form Responses 1")))</f>
        <v>Halaman [Halaman depan samping dan belakang]</v>
      </c>
      <c r="G666" s="65" t="str">
        <f ca="1">IF(ISBLANK(A666)," ",INDIRECT(ADDRESS(MATCH(A666,'Form Responses 1'!A:A,0),5+MOD(ROW()-2,COUNTA('Form Responses 1'!$1:$1)-4),,TRUE,"Form Responses 1")))</f>
        <v>BAIK</v>
      </c>
      <c r="H666" s="83" t="str">
        <f ca="1" t="shared" si="1"/>
        <v>Halaman</v>
      </c>
      <c r="I666" s="83" t="str">
        <f ca="1" t="shared" si="661"/>
        <v>Halaman depan samping dan belakang</v>
      </c>
      <c r="J666" s="83" t="str">
        <f ca="1" t="shared" si="2"/>
        <v>CLEANING SERVICE</v>
      </c>
      <c r="K666" s="83">
        <f ca="1" t="array" ref="K666">IFERROR(INDEX(MASTER!B:B,MATCH(G666,MASTER!A:A,0))/100," ")</f>
        <v>0.95</v>
      </c>
      <c r="L666" s="65">
        <f ca="1" t="shared" si="3"/>
        <v>16</v>
      </c>
      <c r="M666" s="65" t="str">
        <f ca="1" t="shared" si="4"/>
        <v>2023 - WEEK 16</v>
      </c>
      <c r="N666" s="65" t="str">
        <f ca="1" t="shared" si="5"/>
        <v>2023 - MONTH 04</v>
      </c>
      <c r="O666" s="83">
        <f ca="1" t="shared" ref="O666:P666" si="685">IFERROR(AVERAGEIF(M:M,M666,$K:$K)," ")</f>
        <v>0.950225225225222</v>
      </c>
      <c r="P666" s="83">
        <f ca="1" t="shared" si="685"/>
        <v>0.950150150150152</v>
      </c>
      <c r="Q666" s="65" t="str">
        <f ca="1">IF(ISBLANK(A666)," ",IF(O666&gt;MASTER!$B$3/100,"SB",IF(O666&gt;MASTER!$B$4/100,"B",IF(O666&gt;MASTER!$B$5/100,"C","K"))))</f>
        <v>SB</v>
      </c>
      <c r="R666" s="65" t="str">
        <f ca="1">IF(ISBLANK(B666)," ",IF(P666&gt;MASTER!$B$3/100,"SB",IF(P666&gt;MASTER!$B$4/100,"B",IF(P666&gt;MASTER!$B$5/100,"C","K"))))</f>
        <v>SB</v>
      </c>
    </row>
    <row r="667" customHeight="1" spans="1:18">
      <c r="A667" s="80">
        <f ca="1">INDIRECT(ADDRESS(2+QUOTIENT(ROW()-2,COUNTA('Form Responses 1'!$1:$1)-4),1,,TRUE,"Form Responses 1"))</f>
        <v>45033.7481278009</v>
      </c>
      <c r="B667" s="65" t="str">
        <f ca="1">INDIRECT(ADDRESS(2+QUOTIENT(ROW()-2,COUNTA('Form Responses 1'!$1:$1)-4),2,,TRUE,"Form Responses 1"))</f>
        <v>bobdaulay@gmail.comb</v>
      </c>
      <c r="C667" s="65" t="str">
        <f ca="1">INDIRECT(ADDRESS(2+QUOTIENT(ROW()-2,COUNTA('Form Responses 1'!$1:$1)-4),3,,TRUE,"Form Responses 1"))</f>
        <v>Bobby Wijaya Daulay </v>
      </c>
      <c r="D667" s="81">
        <f ca="1">INDIRECT(ADDRESS(2+QUOTIENT(ROW()-2,COUNTA('Form Responses 1'!$1:$1)-4),4,,TRUE,"Form Responses 1"))</f>
        <v>45033</v>
      </c>
      <c r="E667" s="82">
        <f ca="1" t="shared" si="0"/>
        <v>1</v>
      </c>
      <c r="F667" s="65" t="str">
        <f ca="1">IF(ISBLANK(A667)," ",INDIRECT(ADDRESS(1,5+MOD(ROW()-2,COUNTA('Form Responses 1'!$1:$1)-4),,TRUE,"Form Responses 1")))</f>
        <v>Halaman [TPS]</v>
      </c>
      <c r="G667" s="65" t="str">
        <f ca="1">IF(ISBLANK(A667)," ",INDIRECT(ADDRESS(MATCH(A667,'Form Responses 1'!A:A,0),5+MOD(ROW()-2,COUNTA('Form Responses 1'!$1:$1)-4),,TRUE,"Form Responses 1")))</f>
        <v>BAIK</v>
      </c>
      <c r="H667" s="83" t="str">
        <f ca="1" t="shared" si="1"/>
        <v>Halaman</v>
      </c>
      <c r="I667" s="83" t="str">
        <f ca="1" t="shared" si="661"/>
        <v>TPS</v>
      </c>
      <c r="J667" s="83" t="str">
        <f ca="1" t="shared" si="2"/>
        <v>CLEANING SERVICE</v>
      </c>
      <c r="K667" s="83">
        <f ca="1" t="array" ref="K667">IFERROR(INDEX(MASTER!B:B,MATCH(G667,MASTER!A:A,0))/100," ")</f>
        <v>0.95</v>
      </c>
      <c r="L667" s="65">
        <f ca="1" t="shared" si="3"/>
        <v>16</v>
      </c>
      <c r="M667" s="65" t="str">
        <f ca="1" t="shared" si="4"/>
        <v>2023 - WEEK 16</v>
      </c>
      <c r="N667" s="65" t="str">
        <f ca="1" t="shared" si="5"/>
        <v>2023 - MONTH 04</v>
      </c>
      <c r="O667" s="83">
        <f ca="1" t="shared" ref="O667:P667" si="686">IFERROR(AVERAGEIF(M:M,M667,$K:$K)," ")</f>
        <v>0.950225225225222</v>
      </c>
      <c r="P667" s="83">
        <f ca="1" t="shared" si="686"/>
        <v>0.950150150150152</v>
      </c>
      <c r="Q667" s="65" t="str">
        <f ca="1">IF(ISBLANK(A667)," ",IF(O667&gt;MASTER!$B$3/100,"SB",IF(O667&gt;MASTER!$B$4/100,"B",IF(O667&gt;MASTER!$B$5/100,"C","K"))))</f>
        <v>SB</v>
      </c>
      <c r="R667" s="65" t="str">
        <f ca="1">IF(ISBLANK(B667)," ",IF(P667&gt;MASTER!$B$3/100,"SB",IF(P667&gt;MASTER!$B$4/100,"B",IF(P667&gt;MASTER!$B$5/100,"C","K"))))</f>
        <v>SB</v>
      </c>
    </row>
    <row r="668" customHeight="1" spans="1:18">
      <c r="A668" s="80">
        <f ca="1">INDIRECT(ADDRESS(2+QUOTIENT(ROW()-2,COUNTA('Form Responses 1'!$1:$1)-4),1,,TRUE,"Form Responses 1"))</f>
        <v>45034.384370787</v>
      </c>
      <c r="B668" s="65" t="str">
        <f ca="1">INDIRECT(ADDRESS(2+QUOTIENT(ROW()-2,COUNTA('Form Responses 1'!$1:$1)-4),2,,TRUE,"Form Responses 1"))</f>
        <v>bobdaulay@gmail.com</v>
      </c>
      <c r="C668" s="65" t="str">
        <f ca="1">INDIRECT(ADDRESS(2+QUOTIENT(ROW()-2,COUNTA('Form Responses 1'!$1:$1)-4),3,,TRUE,"Form Responses 1"))</f>
        <v>Bobby Wijaya Daulay </v>
      </c>
      <c r="D668" s="81">
        <f ca="1">INDIRECT(ADDRESS(2+QUOTIENT(ROW()-2,COUNTA('Form Responses 1'!$1:$1)-4),4,,TRUE,"Form Responses 1"))</f>
        <v>44951</v>
      </c>
      <c r="E668" s="82">
        <f ca="1" t="shared" si="0"/>
        <v>3</v>
      </c>
      <c r="F668" s="65" t="str">
        <f ca="1">IF(ISBLANK(A668)," ",INDIRECT(ADDRESS(1,5+MOD(ROW()-2,COUNTA('Form Responses 1'!$1:$1)-4),,TRUE,"Form Responses 1")))</f>
        <v>Security [Security Functions]</v>
      </c>
      <c r="G668" s="65" t="str">
        <f ca="1">IF(ISBLANK(A668)," ",INDIRECT(ADDRESS(MATCH(A668,'Form Responses 1'!A:A,0),5+MOD(ROW()-2,COUNTA('Form Responses 1'!$1:$1)-4),,TRUE,"Form Responses 1")))</f>
        <v>SANGATBAIK</v>
      </c>
      <c r="H668" s="83" t="str">
        <f ca="1" t="shared" si="1"/>
        <v>Security</v>
      </c>
      <c r="I668" s="83" t="str">
        <f ca="1" t="shared" si="661"/>
        <v>Security Functions</v>
      </c>
      <c r="J668" s="83" t="str">
        <f ca="1" t="shared" si="2"/>
        <v>SECURITY SERVICE</v>
      </c>
      <c r="K668" s="83">
        <f ca="1" t="array" ref="K668">IFERROR(INDEX(MASTER!B:B,MATCH(G668,MASTER!A:A,0))/100," ")</f>
        <v>1</v>
      </c>
      <c r="L668" s="65">
        <f ca="1" t="shared" si="3"/>
        <v>4</v>
      </c>
      <c r="M668" s="65" t="str">
        <f ca="1" t="shared" si="4"/>
        <v>2023 - WEEK 04</v>
      </c>
      <c r="N668" s="65" t="str">
        <f ca="1" t="shared" si="5"/>
        <v>2023 - MONTH 01</v>
      </c>
      <c r="O668" s="83">
        <f ca="1" t="shared" ref="O668:P668" si="687">IFERROR(AVERAGEIF(M:M,M668,$K:$K)," ")</f>
        <v>0.891576576576572</v>
      </c>
      <c r="P668" s="83">
        <f ca="1" t="shared" si="687"/>
        <v>0.891576576576572</v>
      </c>
      <c r="Q668" s="65" t="str">
        <f ca="1">IF(ISBLANK(A668)," ",IF(O668&gt;MASTER!$B$3/100,"SB",IF(O668&gt;MASTER!$B$4/100,"B",IF(O668&gt;MASTER!$B$5/100,"C","K"))))</f>
        <v>B</v>
      </c>
      <c r="R668" s="65" t="str">
        <f ca="1">IF(ISBLANK(B668)," ",IF(P668&gt;MASTER!$B$3/100,"SB",IF(P668&gt;MASTER!$B$4/100,"B",IF(P668&gt;MASTER!$B$5/100,"C","K"))))</f>
        <v>B</v>
      </c>
    </row>
    <row r="669" customHeight="1" spans="1:18">
      <c r="A669" s="80">
        <f ca="1">INDIRECT(ADDRESS(2+QUOTIENT(ROW()-2,COUNTA('Form Responses 1'!$1:$1)-4),1,,TRUE,"Form Responses 1"))</f>
        <v>45034.384370787</v>
      </c>
      <c r="B669" s="65" t="str">
        <f ca="1">INDIRECT(ADDRESS(2+QUOTIENT(ROW()-2,COUNTA('Form Responses 1'!$1:$1)-4),2,,TRUE,"Form Responses 1"))</f>
        <v>bobdaulay@gmail.com</v>
      </c>
      <c r="C669" s="65" t="str">
        <f ca="1">INDIRECT(ADDRESS(2+QUOTIENT(ROW()-2,COUNTA('Form Responses 1'!$1:$1)-4),3,,TRUE,"Form Responses 1"))</f>
        <v>Bobby Wijaya Daulay </v>
      </c>
      <c r="D669" s="81">
        <f ca="1">INDIRECT(ADDRESS(2+QUOTIENT(ROW()-2,COUNTA('Form Responses 1'!$1:$1)-4),4,,TRUE,"Form Responses 1"))</f>
        <v>44951</v>
      </c>
      <c r="E669" s="82">
        <f ca="1" t="shared" si="0"/>
        <v>3</v>
      </c>
      <c r="F669" s="65" t="str">
        <f ca="1">IF(ISBLANK(A669)," ",INDIRECT(ADDRESS(1,5+MOD(ROW()-2,COUNTA('Form Responses 1'!$1:$1)-4),,TRUE,"Form Responses 1")))</f>
        <v>Driver [Driving Safety]</v>
      </c>
      <c r="G669" s="65" t="str">
        <f ca="1">IF(ISBLANK(A669)," ",INDIRECT(ADDRESS(MATCH(A669,'Form Responses 1'!A:A,0),5+MOD(ROW()-2,COUNTA('Form Responses 1'!$1:$1)-4),,TRUE,"Form Responses 1")))</f>
        <v>BAIK</v>
      </c>
      <c r="H669" s="83" t="str">
        <f ca="1" t="shared" si="1"/>
        <v>Driver</v>
      </c>
      <c r="I669" s="83" t="str">
        <f ca="1" t="shared" si="661"/>
        <v>Driving Safety</v>
      </c>
      <c r="J669" s="83" t="str">
        <f ca="1" t="shared" si="2"/>
        <v>LABOR SERVICE</v>
      </c>
      <c r="K669" s="83">
        <f ca="1" t="array" ref="K669">IFERROR(INDEX(MASTER!B:B,MATCH(G669,MASTER!A:A,0))/100," ")</f>
        <v>0.95</v>
      </c>
      <c r="L669" s="65">
        <f ca="1" t="shared" si="3"/>
        <v>4</v>
      </c>
      <c r="M669" s="65" t="str">
        <f ca="1" t="shared" si="4"/>
        <v>2023 - WEEK 04</v>
      </c>
      <c r="N669" s="65" t="str">
        <f ca="1" t="shared" si="5"/>
        <v>2023 - MONTH 01</v>
      </c>
      <c r="O669" s="83">
        <f ca="1" t="shared" ref="O669:P669" si="688">IFERROR(AVERAGEIF(M:M,M669,$K:$K)," ")</f>
        <v>0.891576576576572</v>
      </c>
      <c r="P669" s="83">
        <f ca="1" t="shared" si="688"/>
        <v>0.891576576576572</v>
      </c>
      <c r="Q669" s="65" t="str">
        <f ca="1">IF(ISBLANK(A669)," ",IF(O669&gt;MASTER!$B$3/100,"SB",IF(O669&gt;MASTER!$B$4/100,"B",IF(O669&gt;MASTER!$B$5/100,"C","K"))))</f>
        <v>B</v>
      </c>
      <c r="R669" s="65" t="str">
        <f ca="1">IF(ISBLANK(B669)," ",IF(P669&gt;MASTER!$B$3/100,"SB",IF(P669&gt;MASTER!$B$4/100,"B",IF(P669&gt;MASTER!$B$5/100,"C","K"))))</f>
        <v>B</v>
      </c>
    </row>
    <row r="670" customHeight="1" spans="1:18">
      <c r="A670" s="80">
        <f ca="1">INDIRECT(ADDRESS(2+QUOTIENT(ROW()-2,COUNTA('Form Responses 1'!$1:$1)-4),1,,TRUE,"Form Responses 1"))</f>
        <v>45034.384370787</v>
      </c>
      <c r="B670" s="65" t="str">
        <f ca="1">INDIRECT(ADDRESS(2+QUOTIENT(ROW()-2,COUNTA('Form Responses 1'!$1:$1)-4),2,,TRUE,"Form Responses 1"))</f>
        <v>bobdaulay@gmail.com</v>
      </c>
      <c r="C670" s="65" t="str">
        <f ca="1">INDIRECT(ADDRESS(2+QUOTIENT(ROW()-2,COUNTA('Form Responses 1'!$1:$1)-4),3,,TRUE,"Form Responses 1"))</f>
        <v>Bobby Wijaya Daulay </v>
      </c>
      <c r="D670" s="81">
        <f ca="1">INDIRECT(ADDRESS(2+QUOTIENT(ROW()-2,COUNTA('Form Responses 1'!$1:$1)-4),4,,TRUE,"Form Responses 1"))</f>
        <v>44951</v>
      </c>
      <c r="E670" s="82">
        <f ca="1" t="shared" si="0"/>
        <v>3</v>
      </c>
      <c r="F670" s="65" t="str">
        <f ca="1">IF(ISBLANK(A670)," ",INDIRECT(ADDRESS(1,5+MOD(ROW()-2,COUNTA('Form Responses 1'!$1:$1)-4),,TRUE,"Form Responses 1")))</f>
        <v>Driver [ Attendance]</v>
      </c>
      <c r="G670" s="65" t="str">
        <f ca="1">IF(ISBLANK(A670)," ",INDIRECT(ADDRESS(MATCH(A670,'Form Responses 1'!A:A,0),5+MOD(ROW()-2,COUNTA('Form Responses 1'!$1:$1)-4),,TRUE,"Form Responses 1")))</f>
        <v>BAIK</v>
      </c>
      <c r="H670" s="83" t="str">
        <f ca="1" t="shared" si="1"/>
        <v>Driver</v>
      </c>
      <c r="I670" s="83" t="str">
        <f ca="1" t="shared" si="661"/>
        <v> Attendance</v>
      </c>
      <c r="J670" s="83" t="str">
        <f ca="1" t="shared" si="2"/>
        <v>LABOR SERVICE</v>
      </c>
      <c r="K670" s="83">
        <f ca="1" t="array" ref="K670">IFERROR(INDEX(MASTER!B:B,MATCH(G670,MASTER!A:A,0))/100," ")</f>
        <v>0.95</v>
      </c>
      <c r="L670" s="65">
        <f ca="1" t="shared" si="3"/>
        <v>4</v>
      </c>
      <c r="M670" s="65" t="str">
        <f ca="1" t="shared" si="4"/>
        <v>2023 - WEEK 04</v>
      </c>
      <c r="N670" s="65" t="str">
        <f ca="1" t="shared" si="5"/>
        <v>2023 - MONTH 01</v>
      </c>
      <c r="O670" s="83">
        <f ca="1" t="shared" ref="O670:P670" si="689">IFERROR(AVERAGEIF(M:M,M670,$K:$K)," ")</f>
        <v>0.891576576576572</v>
      </c>
      <c r="P670" s="83">
        <f ca="1" t="shared" si="689"/>
        <v>0.891576576576572</v>
      </c>
      <c r="Q670" s="65" t="str">
        <f ca="1">IF(ISBLANK(A670)," ",IF(O670&gt;MASTER!$B$3/100,"SB",IF(O670&gt;MASTER!$B$4/100,"B",IF(O670&gt;MASTER!$B$5/100,"C","K"))))</f>
        <v>B</v>
      </c>
      <c r="R670" s="65" t="str">
        <f ca="1">IF(ISBLANK(B670)," ",IF(P670&gt;MASTER!$B$3/100,"SB",IF(P670&gt;MASTER!$B$4/100,"B",IF(P670&gt;MASTER!$B$5/100,"C","K"))))</f>
        <v>B</v>
      </c>
    </row>
    <row r="671" customHeight="1" spans="1:18">
      <c r="A671" s="80">
        <f ca="1">INDIRECT(ADDRESS(2+QUOTIENT(ROW()-2,COUNTA('Form Responses 1'!$1:$1)-4),1,,TRUE,"Form Responses 1"))</f>
        <v>45034.384370787</v>
      </c>
      <c r="B671" s="65" t="str">
        <f ca="1">INDIRECT(ADDRESS(2+QUOTIENT(ROW()-2,COUNTA('Form Responses 1'!$1:$1)-4),2,,TRUE,"Form Responses 1"))</f>
        <v>bobdaulay@gmail.com</v>
      </c>
      <c r="C671" s="65" t="str">
        <f ca="1">INDIRECT(ADDRESS(2+QUOTIENT(ROW()-2,COUNTA('Form Responses 1'!$1:$1)-4),3,,TRUE,"Form Responses 1"))</f>
        <v>Bobby Wijaya Daulay </v>
      </c>
      <c r="D671" s="81">
        <f ca="1">INDIRECT(ADDRESS(2+QUOTIENT(ROW()-2,COUNTA('Form Responses 1'!$1:$1)-4),4,,TRUE,"Form Responses 1"))</f>
        <v>44951</v>
      </c>
      <c r="E671" s="82">
        <f ca="1" t="shared" si="0"/>
        <v>3</v>
      </c>
      <c r="F671" s="65" t="str">
        <f ca="1">IF(ISBLANK(A671)," ",INDIRECT(ADDRESS(1,5+MOD(ROW()-2,COUNTA('Form Responses 1'!$1:$1)-4),,TRUE,"Form Responses 1")))</f>
        <v>Lantai 25 / Roof Top [Tangga Exit Barat]</v>
      </c>
      <c r="G671" s="65" t="str">
        <f ca="1">IF(ISBLANK(A671)," ",INDIRECT(ADDRESS(MATCH(A671,'Form Responses 1'!A:A,0),5+MOD(ROW()-2,COUNTA('Form Responses 1'!$1:$1)-4),,TRUE,"Form Responses 1")))</f>
        <v>CUKUP BAIK</v>
      </c>
      <c r="H671" s="83" t="str">
        <f ca="1" t="shared" si="1"/>
        <v>Lantai 25 / Roof Top</v>
      </c>
      <c r="I671" s="83" t="str">
        <f ca="1" t="shared" si="661"/>
        <v>Tangga Exit Barat</v>
      </c>
      <c r="J671" s="83" t="str">
        <f ca="1" t="shared" si="2"/>
        <v>CLEANING SERVICE</v>
      </c>
      <c r="K671" s="83">
        <f ca="1" t="array" ref="K671">IFERROR(INDEX(MASTER!B:B,MATCH(G671,MASTER!A:A,0))/100," ")</f>
        <v>0.89</v>
      </c>
      <c r="L671" s="65">
        <f ca="1" t="shared" si="3"/>
        <v>4</v>
      </c>
      <c r="M671" s="65" t="str">
        <f ca="1" t="shared" si="4"/>
        <v>2023 - WEEK 04</v>
      </c>
      <c r="N671" s="65" t="str">
        <f ca="1" t="shared" si="5"/>
        <v>2023 - MONTH 01</v>
      </c>
      <c r="O671" s="83">
        <f ca="1" t="shared" ref="O671:P671" si="690">IFERROR(AVERAGEIF(M:M,M671,$K:$K)," ")</f>
        <v>0.891576576576572</v>
      </c>
      <c r="P671" s="83">
        <f ca="1" t="shared" si="690"/>
        <v>0.891576576576572</v>
      </c>
      <c r="Q671" s="65" t="str">
        <f ca="1">IF(ISBLANK(A671)," ",IF(O671&gt;MASTER!$B$3/100,"SB",IF(O671&gt;MASTER!$B$4/100,"B",IF(O671&gt;MASTER!$B$5/100,"C","K"))))</f>
        <v>B</v>
      </c>
      <c r="R671" s="65" t="str">
        <f ca="1">IF(ISBLANK(B671)," ",IF(P671&gt;MASTER!$B$3/100,"SB",IF(P671&gt;MASTER!$B$4/100,"B",IF(P671&gt;MASTER!$B$5/100,"C","K"))))</f>
        <v>B</v>
      </c>
    </row>
    <row r="672" customHeight="1" spans="1:18">
      <c r="A672" s="80">
        <f ca="1">INDIRECT(ADDRESS(2+QUOTIENT(ROW()-2,COUNTA('Form Responses 1'!$1:$1)-4),1,,TRUE,"Form Responses 1"))</f>
        <v>45034.384370787</v>
      </c>
      <c r="B672" s="65" t="str">
        <f ca="1">INDIRECT(ADDRESS(2+QUOTIENT(ROW()-2,COUNTA('Form Responses 1'!$1:$1)-4),2,,TRUE,"Form Responses 1"))</f>
        <v>bobdaulay@gmail.com</v>
      </c>
      <c r="C672" s="65" t="str">
        <f ca="1">INDIRECT(ADDRESS(2+QUOTIENT(ROW()-2,COUNTA('Form Responses 1'!$1:$1)-4),3,,TRUE,"Form Responses 1"))</f>
        <v>Bobby Wijaya Daulay </v>
      </c>
      <c r="D672" s="81">
        <f ca="1">INDIRECT(ADDRESS(2+QUOTIENT(ROW()-2,COUNTA('Form Responses 1'!$1:$1)-4),4,,TRUE,"Form Responses 1"))</f>
        <v>44951</v>
      </c>
      <c r="E672" s="82">
        <f ca="1" t="shared" si="0"/>
        <v>3</v>
      </c>
      <c r="F672" s="65" t="str">
        <f ca="1">IF(ISBLANK(A672)," ",INDIRECT(ADDRESS(1,5+MOD(ROW()-2,COUNTA('Form Responses 1'!$1:$1)-4),,TRUE,"Form Responses 1")))</f>
        <v>Lantai 25 / Roof Top [ &amp; Timur]</v>
      </c>
      <c r="G672" s="65" t="str">
        <f ca="1">IF(ISBLANK(A672)," ",INDIRECT(ADDRESS(MATCH(A672,'Form Responses 1'!A:A,0),5+MOD(ROW()-2,COUNTA('Form Responses 1'!$1:$1)-4),,TRUE,"Form Responses 1")))</f>
        <v>CUKUP BAIK</v>
      </c>
      <c r="H672" s="83" t="str">
        <f ca="1" t="shared" si="1"/>
        <v>Lantai 25 / Roof Top</v>
      </c>
      <c r="I672" s="83" t="str">
        <f ca="1" t="shared" si="661"/>
        <v> &amp; Timur</v>
      </c>
      <c r="J672" s="83" t="str">
        <f ca="1" t="shared" si="2"/>
        <v>CLEANING SERVICE</v>
      </c>
      <c r="K672" s="83">
        <f ca="1" t="array" ref="K672">IFERROR(INDEX(MASTER!B:B,MATCH(G672,MASTER!A:A,0))/100," ")</f>
        <v>0.89</v>
      </c>
      <c r="L672" s="65">
        <f ca="1" t="shared" si="3"/>
        <v>4</v>
      </c>
      <c r="M672" s="65" t="str">
        <f ca="1" t="shared" si="4"/>
        <v>2023 - WEEK 04</v>
      </c>
      <c r="N672" s="65" t="str">
        <f ca="1" t="shared" si="5"/>
        <v>2023 - MONTH 01</v>
      </c>
      <c r="O672" s="83">
        <f ca="1" t="shared" ref="O672:P672" si="691">IFERROR(AVERAGEIF(M:M,M672,$K:$K)," ")</f>
        <v>0.891576576576572</v>
      </c>
      <c r="P672" s="83">
        <f ca="1" t="shared" si="691"/>
        <v>0.891576576576572</v>
      </c>
      <c r="Q672" s="65" t="str">
        <f ca="1">IF(ISBLANK(A672)," ",IF(O672&gt;MASTER!$B$3/100,"SB",IF(O672&gt;MASTER!$B$4/100,"B",IF(O672&gt;MASTER!$B$5/100,"C","K"))))</f>
        <v>B</v>
      </c>
      <c r="R672" s="65" t="str">
        <f ca="1">IF(ISBLANK(B672)," ",IF(P672&gt;MASTER!$B$3/100,"SB",IF(P672&gt;MASTER!$B$4/100,"B",IF(P672&gt;MASTER!$B$5/100,"C","K"))))</f>
        <v>B</v>
      </c>
    </row>
    <row r="673" customHeight="1" spans="1:18">
      <c r="A673" s="80">
        <f ca="1">INDIRECT(ADDRESS(2+QUOTIENT(ROW()-2,COUNTA('Form Responses 1'!$1:$1)-4),1,,TRUE,"Form Responses 1"))</f>
        <v>45034.384370787</v>
      </c>
      <c r="B673" s="65" t="str">
        <f ca="1">INDIRECT(ADDRESS(2+QUOTIENT(ROW()-2,COUNTA('Form Responses 1'!$1:$1)-4),2,,TRUE,"Form Responses 1"))</f>
        <v>bobdaulay@gmail.com</v>
      </c>
      <c r="C673" s="65" t="str">
        <f ca="1">INDIRECT(ADDRESS(2+QUOTIENT(ROW()-2,COUNTA('Form Responses 1'!$1:$1)-4),3,,TRUE,"Form Responses 1"))</f>
        <v>Bobby Wijaya Daulay </v>
      </c>
      <c r="D673" s="81">
        <f ca="1">INDIRECT(ADDRESS(2+QUOTIENT(ROW()-2,COUNTA('Form Responses 1'!$1:$1)-4),4,,TRUE,"Form Responses 1"))</f>
        <v>44951</v>
      </c>
      <c r="E673" s="82">
        <f ca="1" t="shared" si="0"/>
        <v>3</v>
      </c>
      <c r="F673" s="65" t="str">
        <f ca="1">IF(ISBLANK(A673)," ",INDIRECT(ADDRESS(1,5+MOD(ROW()-2,COUNTA('Form Responses 1'!$1:$1)-4),,TRUE,"Form Responses 1")))</f>
        <v>Lantai 25 / Roof Top [Ruang Tekhnsi]</v>
      </c>
      <c r="G673" s="65" t="str">
        <f ca="1">IF(ISBLANK(A673)," ",INDIRECT(ADDRESS(MATCH(A673,'Form Responses 1'!A:A,0),5+MOD(ROW()-2,COUNTA('Form Responses 1'!$1:$1)-4),,TRUE,"Form Responses 1")))</f>
        <v>CUKUP BAIK</v>
      </c>
      <c r="H673" s="83" t="str">
        <f ca="1" t="shared" si="1"/>
        <v>Lantai 25 / Roof Top</v>
      </c>
      <c r="I673" s="83" t="str">
        <f ca="1" t="shared" si="661"/>
        <v>Ruang Tekhnsi</v>
      </c>
      <c r="J673" s="83" t="str">
        <f ca="1" t="shared" si="2"/>
        <v>CLEANING SERVICE</v>
      </c>
      <c r="K673" s="83">
        <f ca="1" t="array" ref="K673">IFERROR(INDEX(MASTER!B:B,MATCH(G673,MASTER!A:A,0))/100," ")</f>
        <v>0.89</v>
      </c>
      <c r="L673" s="65">
        <f ca="1" t="shared" si="3"/>
        <v>4</v>
      </c>
      <c r="M673" s="65" t="str">
        <f ca="1" t="shared" si="4"/>
        <v>2023 - WEEK 04</v>
      </c>
      <c r="N673" s="65" t="str">
        <f ca="1" t="shared" si="5"/>
        <v>2023 - MONTH 01</v>
      </c>
      <c r="O673" s="83">
        <f ca="1" t="shared" ref="O673:P673" si="692">IFERROR(AVERAGEIF(M:M,M673,$K:$K)," ")</f>
        <v>0.891576576576572</v>
      </c>
      <c r="P673" s="83">
        <f ca="1" t="shared" si="692"/>
        <v>0.891576576576572</v>
      </c>
      <c r="Q673" s="65" t="str">
        <f ca="1">IF(ISBLANK(A673)," ",IF(O673&gt;MASTER!$B$3/100,"SB",IF(O673&gt;MASTER!$B$4/100,"B",IF(O673&gt;MASTER!$B$5/100,"C","K"))))</f>
        <v>B</v>
      </c>
      <c r="R673" s="65" t="str">
        <f ca="1">IF(ISBLANK(B673)," ",IF(P673&gt;MASTER!$B$3/100,"SB",IF(P673&gt;MASTER!$B$4/100,"B",IF(P673&gt;MASTER!$B$5/100,"C","K"))))</f>
        <v>B</v>
      </c>
    </row>
    <row r="674" customHeight="1" spans="1:18">
      <c r="A674" s="80">
        <f ca="1">INDIRECT(ADDRESS(2+QUOTIENT(ROW()-2,COUNTA('Form Responses 1'!$1:$1)-4),1,,TRUE,"Form Responses 1"))</f>
        <v>45034.384370787</v>
      </c>
      <c r="B674" s="65" t="str">
        <f ca="1">INDIRECT(ADDRESS(2+QUOTIENT(ROW()-2,COUNTA('Form Responses 1'!$1:$1)-4),2,,TRUE,"Form Responses 1"))</f>
        <v>bobdaulay@gmail.com</v>
      </c>
      <c r="C674" s="65" t="str">
        <f ca="1">INDIRECT(ADDRESS(2+QUOTIENT(ROW()-2,COUNTA('Form Responses 1'!$1:$1)-4),3,,TRUE,"Form Responses 1"))</f>
        <v>Bobby Wijaya Daulay </v>
      </c>
      <c r="D674" s="81">
        <f ca="1">INDIRECT(ADDRESS(2+QUOTIENT(ROW()-2,COUNTA('Form Responses 1'!$1:$1)-4),4,,TRUE,"Form Responses 1"))</f>
        <v>44951</v>
      </c>
      <c r="E674" s="82">
        <f ca="1" t="shared" si="0"/>
        <v>3</v>
      </c>
      <c r="F674" s="65" t="str">
        <f ca="1">IF(ISBLANK(A674)," ",INDIRECT(ADDRESS(1,5+MOD(ROW()-2,COUNTA('Form Responses 1'!$1:$1)-4),,TRUE,"Form Responses 1")))</f>
        <v>Lantai 25 / Roof Top [Gutter]</v>
      </c>
      <c r="G674" s="65" t="str">
        <f ca="1">IF(ISBLANK(A674)," ",INDIRECT(ADDRESS(MATCH(A674,'Form Responses 1'!A:A,0),5+MOD(ROW()-2,COUNTA('Form Responses 1'!$1:$1)-4),,TRUE,"Form Responses 1")))</f>
        <v>CUKUP BAIK</v>
      </c>
      <c r="H674" s="83" t="str">
        <f ca="1" t="shared" si="1"/>
        <v>Lantai 25 / Roof Top</v>
      </c>
      <c r="I674" s="83" t="str">
        <f ca="1" t="shared" si="661"/>
        <v>Gutter</v>
      </c>
      <c r="J674" s="83" t="str">
        <f ca="1" t="shared" si="2"/>
        <v>CLEANING SERVICE</v>
      </c>
      <c r="K674" s="83">
        <f ca="1" t="array" ref="K674">IFERROR(INDEX(MASTER!B:B,MATCH(G674,MASTER!A:A,0))/100," ")</f>
        <v>0.89</v>
      </c>
      <c r="L674" s="65">
        <f ca="1" t="shared" si="3"/>
        <v>4</v>
      </c>
      <c r="M674" s="65" t="str">
        <f ca="1" t="shared" si="4"/>
        <v>2023 - WEEK 04</v>
      </c>
      <c r="N674" s="65" t="str">
        <f ca="1" t="shared" si="5"/>
        <v>2023 - MONTH 01</v>
      </c>
      <c r="O674" s="83">
        <f ca="1" t="shared" ref="O674:P674" si="693">IFERROR(AVERAGEIF(M:M,M674,$K:$K)," ")</f>
        <v>0.891576576576572</v>
      </c>
      <c r="P674" s="83">
        <f ca="1" t="shared" si="693"/>
        <v>0.891576576576572</v>
      </c>
      <c r="Q674" s="65" t="str">
        <f ca="1">IF(ISBLANK(A674)," ",IF(O674&gt;MASTER!$B$3/100,"SB",IF(O674&gt;MASTER!$B$4/100,"B",IF(O674&gt;MASTER!$B$5/100,"C","K"))))</f>
        <v>B</v>
      </c>
      <c r="R674" s="65" t="str">
        <f ca="1">IF(ISBLANK(B674)," ",IF(P674&gt;MASTER!$B$3/100,"SB",IF(P674&gt;MASTER!$B$4/100,"B",IF(P674&gt;MASTER!$B$5/100,"C","K"))))</f>
        <v>B</v>
      </c>
    </row>
    <row r="675" customHeight="1" spans="1:18">
      <c r="A675" s="80">
        <f ca="1">INDIRECT(ADDRESS(2+QUOTIENT(ROW()-2,COUNTA('Form Responses 1'!$1:$1)-4),1,,TRUE,"Form Responses 1"))</f>
        <v>45034.384370787</v>
      </c>
      <c r="B675" s="65" t="str">
        <f ca="1">INDIRECT(ADDRESS(2+QUOTIENT(ROW()-2,COUNTA('Form Responses 1'!$1:$1)-4),2,,TRUE,"Form Responses 1"))</f>
        <v>bobdaulay@gmail.com</v>
      </c>
      <c r="C675" s="65" t="str">
        <f ca="1">INDIRECT(ADDRESS(2+QUOTIENT(ROW()-2,COUNTA('Form Responses 1'!$1:$1)-4),3,,TRUE,"Form Responses 1"))</f>
        <v>Bobby Wijaya Daulay </v>
      </c>
      <c r="D675" s="81">
        <f ca="1">INDIRECT(ADDRESS(2+QUOTIENT(ROW()-2,COUNTA('Form Responses 1'!$1:$1)-4),4,,TRUE,"Form Responses 1"))</f>
        <v>44951</v>
      </c>
      <c r="E675" s="82">
        <f ca="1" t="shared" si="0"/>
        <v>3</v>
      </c>
      <c r="F675" s="65" t="str">
        <f ca="1">IF(ISBLANK(A675)," ",INDIRECT(ADDRESS(1,5+MOD(ROW()-2,COUNTA('Form Responses 1'!$1:$1)-4),,TRUE,"Form Responses 1")))</f>
        <v>Lantai 24 [Tangga Exit Barat]</v>
      </c>
      <c r="G675" s="65" t="str">
        <f ca="1">IF(ISBLANK(A675)," ",INDIRECT(ADDRESS(MATCH(A675,'Form Responses 1'!A:A,0),5+MOD(ROW()-2,COUNTA('Form Responses 1'!$1:$1)-4),,TRUE,"Form Responses 1")))</f>
        <v>CUKUP BAIK</v>
      </c>
      <c r="H675" s="83" t="str">
        <f ca="1" t="shared" si="1"/>
        <v>Lantai 24</v>
      </c>
      <c r="I675" s="83" t="str">
        <f ca="1" t="shared" si="661"/>
        <v>Tangga Exit Barat</v>
      </c>
      <c r="J675" s="83" t="str">
        <f ca="1" t="shared" si="2"/>
        <v>CLEANING SERVICE</v>
      </c>
      <c r="K675" s="83">
        <f ca="1" t="array" ref="K675">IFERROR(INDEX(MASTER!B:B,MATCH(G675,MASTER!A:A,0))/100," ")</f>
        <v>0.89</v>
      </c>
      <c r="L675" s="65">
        <f ca="1" t="shared" si="3"/>
        <v>4</v>
      </c>
      <c r="M675" s="65" t="str">
        <f ca="1" t="shared" si="4"/>
        <v>2023 - WEEK 04</v>
      </c>
      <c r="N675" s="65" t="str">
        <f ca="1" t="shared" si="5"/>
        <v>2023 - MONTH 01</v>
      </c>
      <c r="O675" s="83">
        <f ca="1" t="shared" ref="O675:P675" si="694">IFERROR(AVERAGEIF(M:M,M675,$K:$K)," ")</f>
        <v>0.891576576576572</v>
      </c>
      <c r="P675" s="83">
        <f ca="1" t="shared" si="694"/>
        <v>0.891576576576572</v>
      </c>
      <c r="Q675" s="65" t="str">
        <f ca="1">IF(ISBLANK(A675)," ",IF(O675&gt;MASTER!$B$3/100,"SB",IF(O675&gt;MASTER!$B$4/100,"B",IF(O675&gt;MASTER!$B$5/100,"C","K"))))</f>
        <v>B</v>
      </c>
      <c r="R675" s="65" t="str">
        <f ca="1">IF(ISBLANK(B675)," ",IF(P675&gt;MASTER!$B$3/100,"SB",IF(P675&gt;MASTER!$B$4/100,"B",IF(P675&gt;MASTER!$B$5/100,"C","K"))))</f>
        <v>B</v>
      </c>
    </row>
    <row r="676" customHeight="1" spans="1:18">
      <c r="A676" s="80">
        <f ca="1">INDIRECT(ADDRESS(2+QUOTIENT(ROW()-2,COUNTA('Form Responses 1'!$1:$1)-4),1,,TRUE,"Form Responses 1"))</f>
        <v>45034.384370787</v>
      </c>
      <c r="B676" s="65" t="str">
        <f ca="1">INDIRECT(ADDRESS(2+QUOTIENT(ROW()-2,COUNTA('Form Responses 1'!$1:$1)-4),2,,TRUE,"Form Responses 1"))</f>
        <v>bobdaulay@gmail.com</v>
      </c>
      <c r="C676" s="65" t="str">
        <f ca="1">INDIRECT(ADDRESS(2+QUOTIENT(ROW()-2,COUNTA('Form Responses 1'!$1:$1)-4),3,,TRUE,"Form Responses 1"))</f>
        <v>Bobby Wijaya Daulay </v>
      </c>
      <c r="D676" s="81">
        <f ca="1">INDIRECT(ADDRESS(2+QUOTIENT(ROW()-2,COUNTA('Form Responses 1'!$1:$1)-4),4,,TRUE,"Form Responses 1"))</f>
        <v>44951</v>
      </c>
      <c r="E676" s="82">
        <f ca="1" t="shared" si="0"/>
        <v>3</v>
      </c>
      <c r="F676" s="65" t="str">
        <f ca="1">IF(ISBLANK(A676)," ",INDIRECT(ADDRESS(1,5+MOD(ROW()-2,COUNTA('Form Responses 1'!$1:$1)-4),,TRUE,"Form Responses 1")))</f>
        <v>Lantai 24 [ &amp; Timur]</v>
      </c>
      <c r="G676" s="65" t="str">
        <f ca="1">IF(ISBLANK(A676)," ",INDIRECT(ADDRESS(MATCH(A676,'Form Responses 1'!A:A,0),5+MOD(ROW()-2,COUNTA('Form Responses 1'!$1:$1)-4),,TRUE,"Form Responses 1")))</f>
        <v>CUKUP BAIK</v>
      </c>
      <c r="H676" s="83" t="str">
        <f ca="1" t="shared" si="1"/>
        <v>Lantai 24</v>
      </c>
      <c r="I676" s="83" t="str">
        <f ca="1" t="shared" si="661"/>
        <v> &amp; Timur</v>
      </c>
      <c r="J676" s="83" t="str">
        <f ca="1" t="shared" si="2"/>
        <v>CLEANING SERVICE</v>
      </c>
      <c r="K676" s="83">
        <f ca="1" t="array" ref="K676">IFERROR(INDEX(MASTER!B:B,MATCH(G676,MASTER!A:A,0))/100," ")</f>
        <v>0.89</v>
      </c>
      <c r="L676" s="65">
        <f ca="1" t="shared" si="3"/>
        <v>4</v>
      </c>
      <c r="M676" s="65" t="str">
        <f ca="1" t="shared" si="4"/>
        <v>2023 - WEEK 04</v>
      </c>
      <c r="N676" s="65" t="str">
        <f ca="1" t="shared" si="5"/>
        <v>2023 - MONTH 01</v>
      </c>
      <c r="O676" s="83">
        <f ca="1" t="shared" ref="O676:P676" si="695">IFERROR(AVERAGEIF(M:M,M676,$K:$K)," ")</f>
        <v>0.891576576576572</v>
      </c>
      <c r="P676" s="83">
        <f ca="1" t="shared" si="695"/>
        <v>0.891576576576572</v>
      </c>
      <c r="Q676" s="65" t="str">
        <f ca="1">IF(ISBLANK(A676)," ",IF(O676&gt;MASTER!$B$3/100,"SB",IF(O676&gt;MASTER!$B$4/100,"B",IF(O676&gt;MASTER!$B$5/100,"C","K"))))</f>
        <v>B</v>
      </c>
      <c r="R676" s="65" t="str">
        <f ca="1">IF(ISBLANK(B676)," ",IF(P676&gt;MASTER!$B$3/100,"SB",IF(P676&gt;MASTER!$B$4/100,"B",IF(P676&gt;MASTER!$B$5/100,"C","K"))))</f>
        <v>B</v>
      </c>
    </row>
    <row r="677" customHeight="1" spans="1:18">
      <c r="A677" s="80">
        <f ca="1">INDIRECT(ADDRESS(2+QUOTIENT(ROW()-2,COUNTA('Form Responses 1'!$1:$1)-4),1,,TRUE,"Form Responses 1"))</f>
        <v>45034.384370787</v>
      </c>
      <c r="B677" s="65" t="str">
        <f ca="1">INDIRECT(ADDRESS(2+QUOTIENT(ROW()-2,COUNTA('Form Responses 1'!$1:$1)-4),2,,TRUE,"Form Responses 1"))</f>
        <v>bobdaulay@gmail.com</v>
      </c>
      <c r="C677" s="65" t="str">
        <f ca="1">INDIRECT(ADDRESS(2+QUOTIENT(ROW()-2,COUNTA('Form Responses 1'!$1:$1)-4),3,,TRUE,"Form Responses 1"))</f>
        <v>Bobby Wijaya Daulay </v>
      </c>
      <c r="D677" s="81">
        <f ca="1">INDIRECT(ADDRESS(2+QUOTIENT(ROW()-2,COUNTA('Form Responses 1'!$1:$1)-4),4,,TRUE,"Form Responses 1"))</f>
        <v>44951</v>
      </c>
      <c r="E677" s="82">
        <f ca="1" t="shared" si="0"/>
        <v>3</v>
      </c>
      <c r="F677" s="65" t="str">
        <f ca="1">IF(ISBLANK(A677)," ",INDIRECT(ADDRESS(1,5+MOD(ROW()-2,COUNTA('Form Responses 1'!$1:$1)-4),,TRUE,"Form Responses 1")))</f>
        <v>Lantai 24 [Mushola]</v>
      </c>
      <c r="G677" s="65" t="str">
        <f ca="1">IF(ISBLANK(A677)," ",INDIRECT(ADDRESS(MATCH(A677,'Form Responses 1'!A:A,0),5+MOD(ROW()-2,COUNTA('Form Responses 1'!$1:$1)-4),,TRUE,"Form Responses 1")))</f>
        <v>CUKUP BAIK</v>
      </c>
      <c r="H677" s="83" t="str">
        <f ca="1" t="shared" si="1"/>
        <v>Lantai 24</v>
      </c>
      <c r="I677" s="83" t="str">
        <f ca="1" t="shared" si="661"/>
        <v>Mushola</v>
      </c>
      <c r="J677" s="83" t="str">
        <f ca="1" t="shared" si="2"/>
        <v>CLEANING SERVICE</v>
      </c>
      <c r="K677" s="83">
        <f ca="1" t="array" ref="K677">IFERROR(INDEX(MASTER!B:B,MATCH(G677,MASTER!A:A,0))/100," ")</f>
        <v>0.89</v>
      </c>
      <c r="L677" s="65">
        <f ca="1" t="shared" si="3"/>
        <v>4</v>
      </c>
      <c r="M677" s="65" t="str">
        <f ca="1" t="shared" si="4"/>
        <v>2023 - WEEK 04</v>
      </c>
      <c r="N677" s="65" t="str">
        <f ca="1" t="shared" si="5"/>
        <v>2023 - MONTH 01</v>
      </c>
      <c r="O677" s="83">
        <f ca="1" t="shared" ref="O677:P677" si="696">IFERROR(AVERAGEIF(M:M,M677,$K:$K)," ")</f>
        <v>0.891576576576572</v>
      </c>
      <c r="P677" s="83">
        <f ca="1" t="shared" si="696"/>
        <v>0.891576576576572</v>
      </c>
      <c r="Q677" s="65" t="str">
        <f ca="1">IF(ISBLANK(A677)," ",IF(O677&gt;MASTER!$B$3/100,"SB",IF(O677&gt;MASTER!$B$4/100,"B",IF(O677&gt;MASTER!$B$5/100,"C","K"))))</f>
        <v>B</v>
      </c>
      <c r="R677" s="65" t="str">
        <f ca="1">IF(ISBLANK(B677)," ",IF(P677&gt;MASTER!$B$3/100,"SB",IF(P677&gt;MASTER!$B$4/100,"B",IF(P677&gt;MASTER!$B$5/100,"C","K"))))</f>
        <v>B</v>
      </c>
    </row>
    <row r="678" customHeight="1" spans="1:18">
      <c r="A678" s="80">
        <f ca="1">INDIRECT(ADDRESS(2+QUOTIENT(ROW()-2,COUNTA('Form Responses 1'!$1:$1)-4),1,,TRUE,"Form Responses 1"))</f>
        <v>45034.384370787</v>
      </c>
      <c r="B678" s="65" t="str">
        <f ca="1">INDIRECT(ADDRESS(2+QUOTIENT(ROW()-2,COUNTA('Form Responses 1'!$1:$1)-4),2,,TRUE,"Form Responses 1"))</f>
        <v>bobdaulay@gmail.com</v>
      </c>
      <c r="C678" s="65" t="str">
        <f ca="1">INDIRECT(ADDRESS(2+QUOTIENT(ROW()-2,COUNTA('Form Responses 1'!$1:$1)-4),3,,TRUE,"Form Responses 1"))</f>
        <v>Bobby Wijaya Daulay </v>
      </c>
      <c r="D678" s="81">
        <f ca="1">INDIRECT(ADDRESS(2+QUOTIENT(ROW()-2,COUNTA('Form Responses 1'!$1:$1)-4),4,,TRUE,"Form Responses 1"))</f>
        <v>44951</v>
      </c>
      <c r="E678" s="82">
        <f ca="1" t="shared" si="0"/>
        <v>3</v>
      </c>
      <c r="F678" s="65" t="str">
        <f ca="1">IF(ISBLANK(A678)," ",INDIRECT(ADDRESS(1,5+MOD(ROW()-2,COUNTA('Form Responses 1'!$1:$1)-4),,TRUE,"Form Responses 1")))</f>
        <v>Lantai 24 [Pantry]</v>
      </c>
      <c r="G678" s="65" t="str">
        <f ca="1">IF(ISBLANK(A678)," ",INDIRECT(ADDRESS(MATCH(A678,'Form Responses 1'!A:A,0),5+MOD(ROW()-2,COUNTA('Form Responses 1'!$1:$1)-4),,TRUE,"Form Responses 1")))</f>
        <v>CUKUP BAIK</v>
      </c>
      <c r="H678" s="83" t="str">
        <f ca="1" t="shared" si="1"/>
        <v>Lantai 24</v>
      </c>
      <c r="I678" s="83" t="str">
        <f ca="1" t="shared" si="661"/>
        <v>Pantry</v>
      </c>
      <c r="J678" s="83" t="str">
        <f ca="1" t="shared" si="2"/>
        <v>CLEANING SERVICE</v>
      </c>
      <c r="K678" s="83">
        <f ca="1" t="array" ref="K678">IFERROR(INDEX(MASTER!B:B,MATCH(G678,MASTER!A:A,0))/100," ")</f>
        <v>0.89</v>
      </c>
      <c r="L678" s="65">
        <f ca="1" t="shared" si="3"/>
        <v>4</v>
      </c>
      <c r="M678" s="65" t="str">
        <f ca="1" t="shared" si="4"/>
        <v>2023 - WEEK 04</v>
      </c>
      <c r="N678" s="65" t="str">
        <f ca="1" t="shared" si="5"/>
        <v>2023 - MONTH 01</v>
      </c>
      <c r="O678" s="83">
        <f ca="1" t="shared" ref="O678:P678" si="697">IFERROR(AVERAGEIF(M:M,M678,$K:$K)," ")</f>
        <v>0.891576576576572</v>
      </c>
      <c r="P678" s="83">
        <f ca="1" t="shared" si="697"/>
        <v>0.891576576576572</v>
      </c>
      <c r="Q678" s="65" t="str">
        <f ca="1">IF(ISBLANK(A678)," ",IF(O678&gt;MASTER!$B$3/100,"SB",IF(O678&gt;MASTER!$B$4/100,"B",IF(O678&gt;MASTER!$B$5/100,"C","K"))))</f>
        <v>B</v>
      </c>
      <c r="R678" s="65" t="str">
        <f ca="1">IF(ISBLANK(B678)," ",IF(P678&gt;MASTER!$B$3/100,"SB",IF(P678&gt;MASTER!$B$4/100,"B",IF(P678&gt;MASTER!$B$5/100,"C","K"))))</f>
        <v>B</v>
      </c>
    </row>
    <row r="679" customHeight="1" spans="1:18">
      <c r="A679" s="80">
        <f ca="1">INDIRECT(ADDRESS(2+QUOTIENT(ROW()-2,COUNTA('Form Responses 1'!$1:$1)-4),1,,TRUE,"Form Responses 1"))</f>
        <v>45034.384370787</v>
      </c>
      <c r="B679" s="65" t="str">
        <f ca="1">INDIRECT(ADDRESS(2+QUOTIENT(ROW()-2,COUNTA('Form Responses 1'!$1:$1)-4),2,,TRUE,"Form Responses 1"))</f>
        <v>bobdaulay@gmail.com</v>
      </c>
      <c r="C679" s="65" t="str">
        <f ca="1">INDIRECT(ADDRESS(2+QUOTIENT(ROW()-2,COUNTA('Form Responses 1'!$1:$1)-4),3,,TRUE,"Form Responses 1"))</f>
        <v>Bobby Wijaya Daulay </v>
      </c>
      <c r="D679" s="81">
        <f ca="1">INDIRECT(ADDRESS(2+QUOTIENT(ROW()-2,COUNTA('Form Responses 1'!$1:$1)-4),4,,TRUE,"Form Responses 1"))</f>
        <v>44951</v>
      </c>
      <c r="E679" s="82">
        <f ca="1" t="shared" si="0"/>
        <v>3</v>
      </c>
      <c r="F679" s="65" t="str">
        <f ca="1">IF(ISBLANK(A679)," ",INDIRECT(ADDRESS(1,5+MOD(ROW()-2,COUNTA('Form Responses 1'!$1:$1)-4),,TRUE,"Form Responses 1")))</f>
        <v>Lantai 24 [Ruang Rapat 1-2-3]</v>
      </c>
      <c r="G679" s="65" t="str">
        <f ca="1">IF(ISBLANK(A679)," ",INDIRECT(ADDRESS(MATCH(A679,'Form Responses 1'!A:A,0),5+MOD(ROW()-2,COUNTA('Form Responses 1'!$1:$1)-4),,TRUE,"Form Responses 1")))</f>
        <v>CUKUP BAIK</v>
      </c>
      <c r="H679" s="83" t="str">
        <f ca="1" t="shared" si="1"/>
        <v>Lantai 24</v>
      </c>
      <c r="I679" s="83" t="str">
        <f ca="1" t="shared" si="661"/>
        <v>Ruang Rapat 1-2-3</v>
      </c>
      <c r="J679" s="83" t="str">
        <f ca="1" t="shared" si="2"/>
        <v>CLEANING SERVICE</v>
      </c>
      <c r="K679" s="83">
        <f ca="1" t="array" ref="K679">IFERROR(INDEX(MASTER!B:B,MATCH(G679,MASTER!A:A,0))/100," ")</f>
        <v>0.89</v>
      </c>
      <c r="L679" s="65">
        <f ca="1" t="shared" si="3"/>
        <v>4</v>
      </c>
      <c r="M679" s="65" t="str">
        <f ca="1" t="shared" si="4"/>
        <v>2023 - WEEK 04</v>
      </c>
      <c r="N679" s="65" t="str">
        <f ca="1" t="shared" si="5"/>
        <v>2023 - MONTH 01</v>
      </c>
      <c r="O679" s="83">
        <f ca="1" t="shared" ref="O679:P679" si="698">IFERROR(AVERAGEIF(M:M,M679,$K:$K)," ")</f>
        <v>0.891576576576572</v>
      </c>
      <c r="P679" s="83">
        <f ca="1" t="shared" si="698"/>
        <v>0.891576576576572</v>
      </c>
      <c r="Q679" s="65" t="str">
        <f ca="1">IF(ISBLANK(A679)," ",IF(O679&gt;MASTER!$B$3/100,"SB",IF(O679&gt;MASTER!$B$4/100,"B",IF(O679&gt;MASTER!$B$5/100,"C","K"))))</f>
        <v>B</v>
      </c>
      <c r="R679" s="65" t="str">
        <f ca="1">IF(ISBLANK(B679)," ",IF(P679&gt;MASTER!$B$3/100,"SB",IF(P679&gt;MASTER!$B$4/100,"B",IF(P679&gt;MASTER!$B$5/100,"C","K"))))</f>
        <v>B</v>
      </c>
    </row>
    <row r="680" customHeight="1" spans="1:18">
      <c r="A680" s="80">
        <f ca="1">INDIRECT(ADDRESS(2+QUOTIENT(ROW()-2,COUNTA('Form Responses 1'!$1:$1)-4),1,,TRUE,"Form Responses 1"))</f>
        <v>45034.384370787</v>
      </c>
      <c r="B680" s="65" t="str">
        <f ca="1">INDIRECT(ADDRESS(2+QUOTIENT(ROW()-2,COUNTA('Form Responses 1'!$1:$1)-4),2,,TRUE,"Form Responses 1"))</f>
        <v>bobdaulay@gmail.com</v>
      </c>
      <c r="C680" s="65" t="str">
        <f ca="1">INDIRECT(ADDRESS(2+QUOTIENT(ROW()-2,COUNTA('Form Responses 1'!$1:$1)-4),3,,TRUE,"Form Responses 1"))</f>
        <v>Bobby Wijaya Daulay </v>
      </c>
      <c r="D680" s="81">
        <f ca="1">INDIRECT(ADDRESS(2+QUOTIENT(ROW()-2,COUNTA('Form Responses 1'!$1:$1)-4),4,,TRUE,"Form Responses 1"))</f>
        <v>44951</v>
      </c>
      <c r="E680" s="82">
        <f ca="1" t="shared" si="0"/>
        <v>3</v>
      </c>
      <c r="F680" s="65" t="str">
        <f ca="1">IF(ISBLANK(A680)," ",INDIRECT(ADDRESS(1,5+MOD(ROW()-2,COUNTA('Form Responses 1'!$1:$1)-4),,TRUE,"Form Responses 1")))</f>
        <v>Lantai 24 [Ruang Kerja]</v>
      </c>
      <c r="G680" s="65" t="str">
        <f ca="1">IF(ISBLANK(A680)," ",INDIRECT(ADDRESS(MATCH(A680,'Form Responses 1'!A:A,0),5+MOD(ROW()-2,COUNTA('Form Responses 1'!$1:$1)-4),,TRUE,"Form Responses 1")))</f>
        <v>CUKUP BAIK</v>
      </c>
      <c r="H680" s="83" t="str">
        <f ca="1" t="shared" si="1"/>
        <v>Lantai 24</v>
      </c>
      <c r="I680" s="83" t="str">
        <f ca="1" t="shared" si="661"/>
        <v>Ruang Kerja</v>
      </c>
      <c r="J680" s="83" t="str">
        <f ca="1" t="shared" si="2"/>
        <v>CLEANING SERVICE</v>
      </c>
      <c r="K680" s="83">
        <f ca="1" t="array" ref="K680">IFERROR(INDEX(MASTER!B:B,MATCH(G680,MASTER!A:A,0))/100," ")</f>
        <v>0.89</v>
      </c>
      <c r="L680" s="65">
        <f ca="1" t="shared" si="3"/>
        <v>4</v>
      </c>
      <c r="M680" s="65" t="str">
        <f ca="1" t="shared" si="4"/>
        <v>2023 - WEEK 04</v>
      </c>
      <c r="N680" s="65" t="str">
        <f ca="1" t="shared" si="5"/>
        <v>2023 - MONTH 01</v>
      </c>
      <c r="O680" s="83">
        <f ca="1" t="shared" ref="O680:P680" si="699">IFERROR(AVERAGEIF(M:M,M680,$K:$K)," ")</f>
        <v>0.891576576576572</v>
      </c>
      <c r="P680" s="83">
        <f ca="1" t="shared" si="699"/>
        <v>0.891576576576572</v>
      </c>
      <c r="Q680" s="65" t="str">
        <f ca="1">IF(ISBLANK(A680)," ",IF(O680&gt;MASTER!$B$3/100,"SB",IF(O680&gt;MASTER!$B$4/100,"B",IF(O680&gt;MASTER!$B$5/100,"C","K"))))</f>
        <v>B</v>
      </c>
      <c r="R680" s="65" t="str">
        <f ca="1">IF(ISBLANK(B680)," ",IF(P680&gt;MASTER!$B$3/100,"SB",IF(P680&gt;MASTER!$B$4/100,"B",IF(P680&gt;MASTER!$B$5/100,"C","K"))))</f>
        <v>B</v>
      </c>
    </row>
    <row r="681" customHeight="1" spans="1:18">
      <c r="A681" s="80">
        <f ca="1">INDIRECT(ADDRESS(2+QUOTIENT(ROW()-2,COUNTA('Form Responses 1'!$1:$1)-4),1,,TRUE,"Form Responses 1"))</f>
        <v>45034.384370787</v>
      </c>
      <c r="B681" s="65" t="str">
        <f ca="1">INDIRECT(ADDRESS(2+QUOTIENT(ROW()-2,COUNTA('Form Responses 1'!$1:$1)-4),2,,TRUE,"Form Responses 1"))</f>
        <v>bobdaulay@gmail.com</v>
      </c>
      <c r="C681" s="65" t="str">
        <f ca="1">INDIRECT(ADDRESS(2+QUOTIENT(ROW()-2,COUNTA('Form Responses 1'!$1:$1)-4),3,,TRUE,"Form Responses 1"))</f>
        <v>Bobby Wijaya Daulay </v>
      </c>
      <c r="D681" s="81">
        <f ca="1">INDIRECT(ADDRESS(2+QUOTIENT(ROW()-2,COUNTA('Form Responses 1'!$1:$1)-4),4,,TRUE,"Form Responses 1"))</f>
        <v>44951</v>
      </c>
      <c r="E681" s="82">
        <f ca="1" t="shared" si="0"/>
        <v>3</v>
      </c>
      <c r="F681" s="65" t="str">
        <f ca="1">IF(ISBLANK(A681)," ",INDIRECT(ADDRESS(1,5+MOD(ROW()-2,COUNTA('Form Responses 1'!$1:$1)-4),,TRUE,"Form Responses 1")))</f>
        <v>Lantai 24 [Koridor]</v>
      </c>
      <c r="G681" s="65" t="str">
        <f ca="1">IF(ISBLANK(A681)," ",INDIRECT(ADDRESS(MATCH(A681,'Form Responses 1'!A:A,0),5+MOD(ROW()-2,COUNTA('Form Responses 1'!$1:$1)-4),,TRUE,"Form Responses 1")))</f>
        <v>CUKUP BAIK</v>
      </c>
      <c r="H681" s="83" t="str">
        <f ca="1" t="shared" si="1"/>
        <v>Lantai 24</v>
      </c>
      <c r="I681" s="83" t="str">
        <f ca="1" t="shared" si="661"/>
        <v>Koridor</v>
      </c>
      <c r="J681" s="83" t="str">
        <f ca="1" t="shared" si="2"/>
        <v>CLEANING SERVICE</v>
      </c>
      <c r="K681" s="83">
        <f ca="1" t="array" ref="K681">IFERROR(INDEX(MASTER!B:B,MATCH(G681,MASTER!A:A,0))/100," ")</f>
        <v>0.89</v>
      </c>
      <c r="L681" s="65">
        <f ca="1" t="shared" si="3"/>
        <v>4</v>
      </c>
      <c r="M681" s="65" t="str">
        <f ca="1" t="shared" si="4"/>
        <v>2023 - WEEK 04</v>
      </c>
      <c r="N681" s="65" t="str">
        <f ca="1" t="shared" si="5"/>
        <v>2023 - MONTH 01</v>
      </c>
      <c r="O681" s="83">
        <f ca="1" t="shared" ref="O681:P681" si="700">IFERROR(AVERAGEIF(M:M,M681,$K:$K)," ")</f>
        <v>0.891576576576572</v>
      </c>
      <c r="P681" s="83">
        <f ca="1" t="shared" si="700"/>
        <v>0.891576576576572</v>
      </c>
      <c r="Q681" s="65" t="str">
        <f ca="1">IF(ISBLANK(A681)," ",IF(O681&gt;MASTER!$B$3/100,"SB",IF(O681&gt;MASTER!$B$4/100,"B",IF(O681&gt;MASTER!$B$5/100,"C","K"))))</f>
        <v>B</v>
      </c>
      <c r="R681" s="65" t="str">
        <f ca="1">IF(ISBLANK(B681)," ",IF(P681&gt;MASTER!$B$3/100,"SB",IF(P681&gt;MASTER!$B$4/100,"B",IF(P681&gt;MASTER!$B$5/100,"C","K"))))</f>
        <v>B</v>
      </c>
    </row>
    <row r="682" customHeight="1" spans="1:18">
      <c r="A682" s="80">
        <f ca="1">INDIRECT(ADDRESS(2+QUOTIENT(ROW()-2,COUNTA('Form Responses 1'!$1:$1)-4),1,,TRUE,"Form Responses 1"))</f>
        <v>45034.384370787</v>
      </c>
      <c r="B682" s="65" t="str">
        <f ca="1">INDIRECT(ADDRESS(2+QUOTIENT(ROW()-2,COUNTA('Form Responses 1'!$1:$1)-4),2,,TRUE,"Form Responses 1"))</f>
        <v>bobdaulay@gmail.com</v>
      </c>
      <c r="C682" s="65" t="str">
        <f ca="1">INDIRECT(ADDRESS(2+QUOTIENT(ROW()-2,COUNTA('Form Responses 1'!$1:$1)-4),3,,TRUE,"Form Responses 1"))</f>
        <v>Bobby Wijaya Daulay </v>
      </c>
      <c r="D682" s="81">
        <f ca="1">INDIRECT(ADDRESS(2+QUOTIENT(ROW()-2,COUNTA('Form Responses 1'!$1:$1)-4),4,,TRUE,"Form Responses 1"))</f>
        <v>44951</v>
      </c>
      <c r="E682" s="82">
        <f ca="1" t="shared" si="0"/>
        <v>3</v>
      </c>
      <c r="F682" s="65" t="str">
        <f ca="1">IF(ISBLANK(A682)," ",INDIRECT(ADDRESS(1,5+MOD(ROW()-2,COUNTA('Form Responses 1'!$1:$1)-4),,TRUE,"Form Responses 1")))</f>
        <v>Lantai 24 [Toilet Pria / Wanita]</v>
      </c>
      <c r="G682" s="65" t="str">
        <f ca="1">IF(ISBLANK(A682)," ",INDIRECT(ADDRESS(MATCH(A682,'Form Responses 1'!A:A,0),5+MOD(ROW()-2,COUNTA('Form Responses 1'!$1:$1)-4),,TRUE,"Form Responses 1")))</f>
        <v>CUKUP BAIK</v>
      </c>
      <c r="H682" s="83" t="str">
        <f ca="1" t="shared" si="1"/>
        <v>Lantai 24</v>
      </c>
      <c r="I682" s="83" t="str">
        <f ca="1" t="shared" si="661"/>
        <v>Toilet Pria / Wanita</v>
      </c>
      <c r="J682" s="83" t="str">
        <f ca="1" t="shared" si="2"/>
        <v>CLEANING SERVICE</v>
      </c>
      <c r="K682" s="83">
        <f ca="1" t="array" ref="K682">IFERROR(INDEX(MASTER!B:B,MATCH(G682,MASTER!A:A,0))/100," ")</f>
        <v>0.89</v>
      </c>
      <c r="L682" s="65">
        <f ca="1" t="shared" si="3"/>
        <v>4</v>
      </c>
      <c r="M682" s="65" t="str">
        <f ca="1" t="shared" si="4"/>
        <v>2023 - WEEK 04</v>
      </c>
      <c r="N682" s="65" t="str">
        <f ca="1" t="shared" si="5"/>
        <v>2023 - MONTH 01</v>
      </c>
      <c r="O682" s="83">
        <f ca="1" t="shared" ref="O682:P682" si="701">IFERROR(AVERAGEIF(M:M,M682,$K:$K)," ")</f>
        <v>0.891576576576572</v>
      </c>
      <c r="P682" s="83">
        <f ca="1" t="shared" si="701"/>
        <v>0.891576576576572</v>
      </c>
      <c r="Q682" s="65" t="str">
        <f ca="1">IF(ISBLANK(A682)," ",IF(O682&gt;MASTER!$B$3/100,"SB",IF(O682&gt;MASTER!$B$4/100,"B",IF(O682&gt;MASTER!$B$5/100,"C","K"))))</f>
        <v>B</v>
      </c>
      <c r="R682" s="65" t="str">
        <f ca="1">IF(ISBLANK(B682)," ",IF(P682&gt;MASTER!$B$3/100,"SB",IF(P682&gt;MASTER!$B$4/100,"B",IF(P682&gt;MASTER!$B$5/100,"C","K"))))</f>
        <v>B</v>
      </c>
    </row>
    <row r="683" customHeight="1" spans="1:18">
      <c r="A683" s="80">
        <f ca="1">INDIRECT(ADDRESS(2+QUOTIENT(ROW()-2,COUNTA('Form Responses 1'!$1:$1)-4),1,,TRUE,"Form Responses 1"))</f>
        <v>45034.384370787</v>
      </c>
      <c r="B683" s="65" t="str">
        <f ca="1">INDIRECT(ADDRESS(2+QUOTIENT(ROW()-2,COUNTA('Form Responses 1'!$1:$1)-4),2,,TRUE,"Form Responses 1"))</f>
        <v>bobdaulay@gmail.com</v>
      </c>
      <c r="C683" s="65" t="str">
        <f ca="1">INDIRECT(ADDRESS(2+QUOTIENT(ROW()-2,COUNTA('Form Responses 1'!$1:$1)-4),3,,TRUE,"Form Responses 1"))</f>
        <v>Bobby Wijaya Daulay </v>
      </c>
      <c r="D683" s="81">
        <f ca="1">INDIRECT(ADDRESS(2+QUOTIENT(ROW()-2,COUNTA('Form Responses 1'!$1:$1)-4),4,,TRUE,"Form Responses 1"))</f>
        <v>44951</v>
      </c>
      <c r="E683" s="82">
        <f ca="1" t="shared" si="0"/>
        <v>3</v>
      </c>
      <c r="F683" s="65" t="str">
        <f ca="1">IF(ISBLANK(A683)," ",INDIRECT(ADDRESS(1,5+MOD(ROW()-2,COUNTA('Form Responses 1'!$1:$1)-4),,TRUE,"Form Responses 1")))</f>
        <v>Lantai 23 [Tangga Exit Barat]</v>
      </c>
      <c r="G683" s="65" t="str">
        <f ca="1">IF(ISBLANK(A683)," ",INDIRECT(ADDRESS(MATCH(A683,'Form Responses 1'!A:A,0),5+MOD(ROW()-2,COUNTA('Form Responses 1'!$1:$1)-4),,TRUE,"Form Responses 1")))</f>
        <v>CUKUP BAIK</v>
      </c>
      <c r="H683" s="83" t="str">
        <f ca="1" t="shared" si="1"/>
        <v>Lantai 23</v>
      </c>
      <c r="I683" s="83" t="str">
        <f ca="1" t="shared" si="661"/>
        <v>Tangga Exit Barat</v>
      </c>
      <c r="J683" s="83" t="str">
        <f ca="1" t="shared" si="2"/>
        <v>CLEANING SERVICE</v>
      </c>
      <c r="K683" s="83">
        <f ca="1" t="array" ref="K683">IFERROR(INDEX(MASTER!B:B,MATCH(G683,MASTER!A:A,0))/100," ")</f>
        <v>0.89</v>
      </c>
      <c r="L683" s="65">
        <f ca="1" t="shared" si="3"/>
        <v>4</v>
      </c>
      <c r="M683" s="65" t="str">
        <f ca="1" t="shared" si="4"/>
        <v>2023 - WEEK 04</v>
      </c>
      <c r="N683" s="65" t="str">
        <f ca="1" t="shared" si="5"/>
        <v>2023 - MONTH 01</v>
      </c>
      <c r="O683" s="83">
        <f ca="1" t="shared" ref="O683:P683" si="702">IFERROR(AVERAGEIF(M:M,M683,$K:$K)," ")</f>
        <v>0.891576576576572</v>
      </c>
      <c r="P683" s="83">
        <f ca="1" t="shared" si="702"/>
        <v>0.891576576576572</v>
      </c>
      <c r="Q683" s="65" t="str">
        <f ca="1">IF(ISBLANK(A683)," ",IF(O683&gt;MASTER!$B$3/100,"SB",IF(O683&gt;MASTER!$B$4/100,"B",IF(O683&gt;MASTER!$B$5/100,"C","K"))))</f>
        <v>B</v>
      </c>
      <c r="R683" s="65" t="str">
        <f ca="1">IF(ISBLANK(B683)," ",IF(P683&gt;MASTER!$B$3/100,"SB",IF(P683&gt;MASTER!$B$4/100,"B",IF(P683&gt;MASTER!$B$5/100,"C","K"))))</f>
        <v>B</v>
      </c>
    </row>
    <row r="684" customHeight="1" spans="1:18">
      <c r="A684" s="80">
        <f ca="1">INDIRECT(ADDRESS(2+QUOTIENT(ROW()-2,COUNTA('Form Responses 1'!$1:$1)-4),1,,TRUE,"Form Responses 1"))</f>
        <v>45034.384370787</v>
      </c>
      <c r="B684" s="65" t="str">
        <f ca="1">INDIRECT(ADDRESS(2+QUOTIENT(ROW()-2,COUNTA('Form Responses 1'!$1:$1)-4),2,,TRUE,"Form Responses 1"))</f>
        <v>bobdaulay@gmail.com</v>
      </c>
      <c r="C684" s="65" t="str">
        <f ca="1">INDIRECT(ADDRESS(2+QUOTIENT(ROW()-2,COUNTA('Form Responses 1'!$1:$1)-4),3,,TRUE,"Form Responses 1"))</f>
        <v>Bobby Wijaya Daulay </v>
      </c>
      <c r="D684" s="81">
        <f ca="1">INDIRECT(ADDRESS(2+QUOTIENT(ROW()-2,COUNTA('Form Responses 1'!$1:$1)-4),4,,TRUE,"Form Responses 1"))</f>
        <v>44951</v>
      </c>
      <c r="E684" s="82">
        <f ca="1" t="shared" si="0"/>
        <v>3</v>
      </c>
      <c r="F684" s="65" t="str">
        <f ca="1">IF(ISBLANK(A684)," ",INDIRECT(ADDRESS(1,5+MOD(ROW()-2,COUNTA('Form Responses 1'!$1:$1)-4),,TRUE,"Form Responses 1")))</f>
        <v>Lantai 23 [ &amp; Timur]</v>
      </c>
      <c r="G684" s="65" t="str">
        <f ca="1">IF(ISBLANK(A684)," ",INDIRECT(ADDRESS(MATCH(A684,'Form Responses 1'!A:A,0),5+MOD(ROW()-2,COUNTA('Form Responses 1'!$1:$1)-4),,TRUE,"Form Responses 1")))</f>
        <v>CUKUP BAIK</v>
      </c>
      <c r="H684" s="83" t="str">
        <f ca="1" t="shared" si="1"/>
        <v>Lantai 23</v>
      </c>
      <c r="I684" s="83" t="str">
        <f ca="1" t="shared" si="661"/>
        <v> &amp; Timur</v>
      </c>
      <c r="J684" s="83" t="str">
        <f ca="1" t="shared" si="2"/>
        <v>CLEANING SERVICE</v>
      </c>
      <c r="K684" s="83">
        <f ca="1" t="array" ref="K684">IFERROR(INDEX(MASTER!B:B,MATCH(G684,MASTER!A:A,0))/100," ")</f>
        <v>0.89</v>
      </c>
      <c r="L684" s="65">
        <f ca="1" t="shared" si="3"/>
        <v>4</v>
      </c>
      <c r="M684" s="65" t="str">
        <f ca="1" t="shared" si="4"/>
        <v>2023 - WEEK 04</v>
      </c>
      <c r="N684" s="65" t="str">
        <f ca="1" t="shared" si="5"/>
        <v>2023 - MONTH 01</v>
      </c>
      <c r="O684" s="83">
        <f ca="1" t="shared" ref="O684:P684" si="703">IFERROR(AVERAGEIF(M:M,M684,$K:$K)," ")</f>
        <v>0.891576576576572</v>
      </c>
      <c r="P684" s="83">
        <f ca="1" t="shared" si="703"/>
        <v>0.891576576576572</v>
      </c>
      <c r="Q684" s="65" t="str">
        <f ca="1">IF(ISBLANK(A684)," ",IF(O684&gt;MASTER!$B$3/100,"SB",IF(O684&gt;MASTER!$B$4/100,"B",IF(O684&gt;MASTER!$B$5/100,"C","K"))))</f>
        <v>B</v>
      </c>
      <c r="R684" s="65" t="str">
        <f ca="1">IF(ISBLANK(B684)," ",IF(P684&gt;MASTER!$B$3/100,"SB",IF(P684&gt;MASTER!$B$4/100,"B",IF(P684&gt;MASTER!$B$5/100,"C","K"))))</f>
        <v>B</v>
      </c>
    </row>
    <row r="685" customHeight="1" spans="1:18">
      <c r="A685" s="80">
        <f ca="1">INDIRECT(ADDRESS(2+QUOTIENT(ROW()-2,COUNTA('Form Responses 1'!$1:$1)-4),1,,TRUE,"Form Responses 1"))</f>
        <v>45034.384370787</v>
      </c>
      <c r="B685" s="65" t="str">
        <f ca="1">INDIRECT(ADDRESS(2+QUOTIENT(ROW()-2,COUNTA('Form Responses 1'!$1:$1)-4),2,,TRUE,"Form Responses 1"))</f>
        <v>bobdaulay@gmail.com</v>
      </c>
      <c r="C685" s="65" t="str">
        <f ca="1">INDIRECT(ADDRESS(2+QUOTIENT(ROW()-2,COUNTA('Form Responses 1'!$1:$1)-4),3,,TRUE,"Form Responses 1"))</f>
        <v>Bobby Wijaya Daulay </v>
      </c>
      <c r="D685" s="81">
        <f ca="1">INDIRECT(ADDRESS(2+QUOTIENT(ROW()-2,COUNTA('Form Responses 1'!$1:$1)-4),4,,TRUE,"Form Responses 1"))</f>
        <v>44951</v>
      </c>
      <c r="E685" s="82">
        <f ca="1" t="shared" si="0"/>
        <v>3</v>
      </c>
      <c r="F685" s="65" t="str">
        <f ca="1">IF(ISBLANK(A685)," ",INDIRECT(ADDRESS(1,5+MOD(ROW()-2,COUNTA('Form Responses 1'!$1:$1)-4),,TRUE,"Form Responses 1")))</f>
        <v>Lantai 23 [Mushola]</v>
      </c>
      <c r="G685" s="65" t="str">
        <f ca="1">IF(ISBLANK(A685)," ",INDIRECT(ADDRESS(MATCH(A685,'Form Responses 1'!A:A,0),5+MOD(ROW()-2,COUNTA('Form Responses 1'!$1:$1)-4),,TRUE,"Form Responses 1")))</f>
        <v>CUKUP BAIK</v>
      </c>
      <c r="H685" s="83" t="str">
        <f ca="1" t="shared" si="1"/>
        <v>Lantai 23</v>
      </c>
      <c r="I685" s="83" t="str">
        <f ca="1" t="shared" si="661"/>
        <v>Mushola</v>
      </c>
      <c r="J685" s="83" t="str">
        <f ca="1" t="shared" si="2"/>
        <v>CLEANING SERVICE</v>
      </c>
      <c r="K685" s="83">
        <f ca="1" t="array" ref="K685">IFERROR(INDEX(MASTER!B:B,MATCH(G685,MASTER!A:A,0))/100," ")</f>
        <v>0.89</v>
      </c>
      <c r="L685" s="65">
        <f ca="1" t="shared" si="3"/>
        <v>4</v>
      </c>
      <c r="M685" s="65" t="str">
        <f ca="1" t="shared" si="4"/>
        <v>2023 - WEEK 04</v>
      </c>
      <c r="N685" s="65" t="str">
        <f ca="1" t="shared" si="5"/>
        <v>2023 - MONTH 01</v>
      </c>
      <c r="O685" s="83">
        <f ca="1" t="shared" ref="O685:P685" si="704">IFERROR(AVERAGEIF(M:M,M685,$K:$K)," ")</f>
        <v>0.891576576576572</v>
      </c>
      <c r="P685" s="83">
        <f ca="1" t="shared" si="704"/>
        <v>0.891576576576572</v>
      </c>
      <c r="Q685" s="65" t="str">
        <f ca="1">IF(ISBLANK(A685)," ",IF(O685&gt;MASTER!$B$3/100,"SB",IF(O685&gt;MASTER!$B$4/100,"B",IF(O685&gt;MASTER!$B$5/100,"C","K"))))</f>
        <v>B</v>
      </c>
      <c r="R685" s="65" t="str">
        <f ca="1">IF(ISBLANK(B685)," ",IF(P685&gt;MASTER!$B$3/100,"SB",IF(P685&gt;MASTER!$B$4/100,"B",IF(P685&gt;MASTER!$B$5/100,"C","K"))))</f>
        <v>B</v>
      </c>
    </row>
    <row r="686" customHeight="1" spans="1:18">
      <c r="A686" s="80">
        <f ca="1">INDIRECT(ADDRESS(2+QUOTIENT(ROW()-2,COUNTA('Form Responses 1'!$1:$1)-4),1,,TRUE,"Form Responses 1"))</f>
        <v>45034.384370787</v>
      </c>
      <c r="B686" s="65" t="str">
        <f ca="1">INDIRECT(ADDRESS(2+QUOTIENT(ROW()-2,COUNTA('Form Responses 1'!$1:$1)-4),2,,TRUE,"Form Responses 1"))</f>
        <v>bobdaulay@gmail.com</v>
      </c>
      <c r="C686" s="65" t="str">
        <f ca="1">INDIRECT(ADDRESS(2+QUOTIENT(ROW()-2,COUNTA('Form Responses 1'!$1:$1)-4),3,,TRUE,"Form Responses 1"))</f>
        <v>Bobby Wijaya Daulay </v>
      </c>
      <c r="D686" s="81">
        <f ca="1">INDIRECT(ADDRESS(2+QUOTIENT(ROW()-2,COUNTA('Form Responses 1'!$1:$1)-4),4,,TRUE,"Form Responses 1"))</f>
        <v>44951</v>
      </c>
      <c r="E686" s="82">
        <f ca="1" t="shared" si="0"/>
        <v>3</v>
      </c>
      <c r="F686" s="65" t="str">
        <f ca="1">IF(ISBLANK(A686)," ",INDIRECT(ADDRESS(1,5+MOD(ROW()-2,COUNTA('Form Responses 1'!$1:$1)-4),,TRUE,"Form Responses 1")))</f>
        <v>Lantai 23 [Pantry]</v>
      </c>
      <c r="G686" s="65" t="str">
        <f ca="1">IF(ISBLANK(A686)," ",INDIRECT(ADDRESS(MATCH(A686,'Form Responses 1'!A:A,0),5+MOD(ROW()-2,COUNTA('Form Responses 1'!$1:$1)-4),,TRUE,"Form Responses 1")))</f>
        <v>CUKUP BAIK</v>
      </c>
      <c r="H686" s="83" t="str">
        <f ca="1" t="shared" si="1"/>
        <v>Lantai 23</v>
      </c>
      <c r="I686" s="83" t="str">
        <f ca="1" t="shared" si="661"/>
        <v>Pantry</v>
      </c>
      <c r="J686" s="83" t="str">
        <f ca="1" t="shared" si="2"/>
        <v>CLEANING SERVICE</v>
      </c>
      <c r="K686" s="83">
        <f ca="1" t="array" ref="K686">IFERROR(INDEX(MASTER!B:B,MATCH(G686,MASTER!A:A,0))/100," ")</f>
        <v>0.89</v>
      </c>
      <c r="L686" s="65">
        <f ca="1" t="shared" si="3"/>
        <v>4</v>
      </c>
      <c r="M686" s="65" t="str">
        <f ca="1" t="shared" si="4"/>
        <v>2023 - WEEK 04</v>
      </c>
      <c r="N686" s="65" t="str">
        <f ca="1" t="shared" si="5"/>
        <v>2023 - MONTH 01</v>
      </c>
      <c r="O686" s="83">
        <f ca="1" t="shared" ref="O686:P686" si="705">IFERROR(AVERAGEIF(M:M,M686,$K:$K)," ")</f>
        <v>0.891576576576572</v>
      </c>
      <c r="P686" s="83">
        <f ca="1" t="shared" si="705"/>
        <v>0.891576576576572</v>
      </c>
      <c r="Q686" s="65" t="str">
        <f ca="1">IF(ISBLANK(A686)," ",IF(O686&gt;MASTER!$B$3/100,"SB",IF(O686&gt;MASTER!$B$4/100,"B",IF(O686&gt;MASTER!$B$5/100,"C","K"))))</f>
        <v>B</v>
      </c>
      <c r="R686" s="65" t="str">
        <f ca="1">IF(ISBLANK(B686)," ",IF(P686&gt;MASTER!$B$3/100,"SB",IF(P686&gt;MASTER!$B$4/100,"B",IF(P686&gt;MASTER!$B$5/100,"C","K"))))</f>
        <v>B</v>
      </c>
    </row>
    <row r="687" customHeight="1" spans="1:18">
      <c r="A687" s="80">
        <f ca="1">INDIRECT(ADDRESS(2+QUOTIENT(ROW()-2,COUNTA('Form Responses 1'!$1:$1)-4),1,,TRUE,"Form Responses 1"))</f>
        <v>45034.384370787</v>
      </c>
      <c r="B687" s="65" t="str">
        <f ca="1">INDIRECT(ADDRESS(2+QUOTIENT(ROW()-2,COUNTA('Form Responses 1'!$1:$1)-4),2,,TRUE,"Form Responses 1"))</f>
        <v>bobdaulay@gmail.com</v>
      </c>
      <c r="C687" s="65" t="str">
        <f ca="1">INDIRECT(ADDRESS(2+QUOTIENT(ROW()-2,COUNTA('Form Responses 1'!$1:$1)-4),3,,TRUE,"Form Responses 1"))</f>
        <v>Bobby Wijaya Daulay </v>
      </c>
      <c r="D687" s="81">
        <f ca="1">INDIRECT(ADDRESS(2+QUOTIENT(ROW()-2,COUNTA('Form Responses 1'!$1:$1)-4),4,,TRUE,"Form Responses 1"))</f>
        <v>44951</v>
      </c>
      <c r="E687" s="82">
        <f ca="1" t="shared" si="0"/>
        <v>3</v>
      </c>
      <c r="F687" s="65" t="str">
        <f ca="1">IF(ISBLANK(A687)," ",INDIRECT(ADDRESS(1,5+MOD(ROW()-2,COUNTA('Form Responses 1'!$1:$1)-4),,TRUE,"Form Responses 1")))</f>
        <v>Lantai 23 [Ruang Rapat 1-2-3]</v>
      </c>
      <c r="G687" s="65" t="str">
        <f ca="1">IF(ISBLANK(A687)," ",INDIRECT(ADDRESS(MATCH(A687,'Form Responses 1'!A:A,0),5+MOD(ROW()-2,COUNTA('Form Responses 1'!$1:$1)-4),,TRUE,"Form Responses 1")))</f>
        <v>CUKUP BAIK</v>
      </c>
      <c r="H687" s="83" t="str">
        <f ca="1" t="shared" si="1"/>
        <v>Lantai 23</v>
      </c>
      <c r="I687" s="83" t="str">
        <f ca="1" t="shared" si="661"/>
        <v>Ruang Rapat 1-2-3</v>
      </c>
      <c r="J687" s="83" t="str">
        <f ca="1" t="shared" si="2"/>
        <v>CLEANING SERVICE</v>
      </c>
      <c r="K687" s="83">
        <f ca="1" t="array" ref="K687">IFERROR(INDEX(MASTER!B:B,MATCH(G687,MASTER!A:A,0))/100," ")</f>
        <v>0.89</v>
      </c>
      <c r="L687" s="65">
        <f ca="1" t="shared" si="3"/>
        <v>4</v>
      </c>
      <c r="M687" s="65" t="str">
        <f ca="1" t="shared" si="4"/>
        <v>2023 - WEEK 04</v>
      </c>
      <c r="N687" s="65" t="str">
        <f ca="1" t="shared" si="5"/>
        <v>2023 - MONTH 01</v>
      </c>
      <c r="O687" s="83">
        <f ca="1" t="shared" ref="O687:P687" si="706">IFERROR(AVERAGEIF(M:M,M687,$K:$K)," ")</f>
        <v>0.891576576576572</v>
      </c>
      <c r="P687" s="83">
        <f ca="1" t="shared" si="706"/>
        <v>0.891576576576572</v>
      </c>
      <c r="Q687" s="65" t="str">
        <f ca="1">IF(ISBLANK(A687)," ",IF(O687&gt;MASTER!$B$3/100,"SB",IF(O687&gt;MASTER!$B$4/100,"B",IF(O687&gt;MASTER!$B$5/100,"C","K"))))</f>
        <v>B</v>
      </c>
      <c r="R687" s="65" t="str">
        <f ca="1">IF(ISBLANK(B687)," ",IF(P687&gt;MASTER!$B$3/100,"SB",IF(P687&gt;MASTER!$B$4/100,"B",IF(P687&gt;MASTER!$B$5/100,"C","K"))))</f>
        <v>B</v>
      </c>
    </row>
    <row r="688" customHeight="1" spans="1:18">
      <c r="A688" s="80">
        <f ca="1">INDIRECT(ADDRESS(2+QUOTIENT(ROW()-2,COUNTA('Form Responses 1'!$1:$1)-4),1,,TRUE,"Form Responses 1"))</f>
        <v>45034.384370787</v>
      </c>
      <c r="B688" s="65" t="str">
        <f ca="1">INDIRECT(ADDRESS(2+QUOTIENT(ROW()-2,COUNTA('Form Responses 1'!$1:$1)-4),2,,TRUE,"Form Responses 1"))</f>
        <v>bobdaulay@gmail.com</v>
      </c>
      <c r="C688" s="65" t="str">
        <f ca="1">INDIRECT(ADDRESS(2+QUOTIENT(ROW()-2,COUNTA('Form Responses 1'!$1:$1)-4),3,,TRUE,"Form Responses 1"))</f>
        <v>Bobby Wijaya Daulay </v>
      </c>
      <c r="D688" s="81">
        <f ca="1">INDIRECT(ADDRESS(2+QUOTIENT(ROW()-2,COUNTA('Form Responses 1'!$1:$1)-4),4,,TRUE,"Form Responses 1"))</f>
        <v>44951</v>
      </c>
      <c r="E688" s="82">
        <f ca="1" t="shared" si="0"/>
        <v>3</v>
      </c>
      <c r="F688" s="65" t="str">
        <f ca="1">IF(ISBLANK(A688)," ",INDIRECT(ADDRESS(1,5+MOD(ROW()-2,COUNTA('Form Responses 1'!$1:$1)-4),,TRUE,"Form Responses 1")))</f>
        <v>Lantai 23 [Ruang Kerja]</v>
      </c>
      <c r="G688" s="65" t="str">
        <f ca="1">IF(ISBLANK(A688)," ",INDIRECT(ADDRESS(MATCH(A688,'Form Responses 1'!A:A,0),5+MOD(ROW()-2,COUNTA('Form Responses 1'!$1:$1)-4),,TRUE,"Form Responses 1")))</f>
        <v>CUKUP BAIK</v>
      </c>
      <c r="H688" s="83" t="str">
        <f ca="1" t="shared" si="1"/>
        <v>Lantai 23</v>
      </c>
      <c r="I688" s="83" t="str">
        <f ca="1" t="shared" si="661"/>
        <v>Ruang Kerja</v>
      </c>
      <c r="J688" s="83" t="str">
        <f ca="1" t="shared" si="2"/>
        <v>CLEANING SERVICE</v>
      </c>
      <c r="K688" s="83">
        <f ca="1" t="array" ref="K688">IFERROR(INDEX(MASTER!B:B,MATCH(G688,MASTER!A:A,0))/100," ")</f>
        <v>0.89</v>
      </c>
      <c r="L688" s="65">
        <f ca="1" t="shared" si="3"/>
        <v>4</v>
      </c>
      <c r="M688" s="65" t="str">
        <f ca="1" t="shared" si="4"/>
        <v>2023 - WEEK 04</v>
      </c>
      <c r="N688" s="65" t="str">
        <f ca="1" t="shared" si="5"/>
        <v>2023 - MONTH 01</v>
      </c>
      <c r="O688" s="83">
        <f ca="1" t="shared" ref="O688:P688" si="707">IFERROR(AVERAGEIF(M:M,M688,$K:$K)," ")</f>
        <v>0.891576576576572</v>
      </c>
      <c r="P688" s="83">
        <f ca="1" t="shared" si="707"/>
        <v>0.891576576576572</v>
      </c>
      <c r="Q688" s="65" t="str">
        <f ca="1">IF(ISBLANK(A688)," ",IF(O688&gt;MASTER!$B$3/100,"SB",IF(O688&gt;MASTER!$B$4/100,"B",IF(O688&gt;MASTER!$B$5/100,"C","K"))))</f>
        <v>B</v>
      </c>
      <c r="R688" s="65" t="str">
        <f ca="1">IF(ISBLANK(B688)," ",IF(P688&gt;MASTER!$B$3/100,"SB",IF(P688&gt;MASTER!$B$4/100,"B",IF(P688&gt;MASTER!$B$5/100,"C","K"))))</f>
        <v>B</v>
      </c>
    </row>
    <row r="689" customHeight="1" spans="1:18">
      <c r="A689" s="80">
        <f ca="1">INDIRECT(ADDRESS(2+QUOTIENT(ROW()-2,COUNTA('Form Responses 1'!$1:$1)-4),1,,TRUE,"Form Responses 1"))</f>
        <v>45034.384370787</v>
      </c>
      <c r="B689" s="65" t="str">
        <f ca="1">INDIRECT(ADDRESS(2+QUOTIENT(ROW()-2,COUNTA('Form Responses 1'!$1:$1)-4),2,,TRUE,"Form Responses 1"))</f>
        <v>bobdaulay@gmail.com</v>
      </c>
      <c r="C689" s="65" t="str">
        <f ca="1">INDIRECT(ADDRESS(2+QUOTIENT(ROW()-2,COUNTA('Form Responses 1'!$1:$1)-4),3,,TRUE,"Form Responses 1"))</f>
        <v>Bobby Wijaya Daulay </v>
      </c>
      <c r="D689" s="81">
        <f ca="1">INDIRECT(ADDRESS(2+QUOTIENT(ROW()-2,COUNTA('Form Responses 1'!$1:$1)-4),4,,TRUE,"Form Responses 1"))</f>
        <v>44951</v>
      </c>
      <c r="E689" s="82">
        <f ca="1" t="shared" si="0"/>
        <v>3</v>
      </c>
      <c r="F689" s="65" t="str">
        <f ca="1">IF(ISBLANK(A689)," ",INDIRECT(ADDRESS(1,5+MOD(ROW()-2,COUNTA('Form Responses 1'!$1:$1)-4),,TRUE,"Form Responses 1")))</f>
        <v>Lantai 23 [Koridor]</v>
      </c>
      <c r="G689" s="65" t="str">
        <f ca="1">IF(ISBLANK(A689)," ",INDIRECT(ADDRESS(MATCH(A689,'Form Responses 1'!A:A,0),5+MOD(ROW()-2,COUNTA('Form Responses 1'!$1:$1)-4),,TRUE,"Form Responses 1")))</f>
        <v>CUKUP BAIK</v>
      </c>
      <c r="H689" s="83" t="str">
        <f ca="1" t="shared" si="1"/>
        <v>Lantai 23</v>
      </c>
      <c r="I689" s="83" t="str">
        <f ca="1" t="shared" si="661"/>
        <v>Koridor</v>
      </c>
      <c r="J689" s="83" t="str">
        <f ca="1" t="shared" si="2"/>
        <v>CLEANING SERVICE</v>
      </c>
      <c r="K689" s="83">
        <f ca="1" t="array" ref="K689">IFERROR(INDEX(MASTER!B:B,MATCH(G689,MASTER!A:A,0))/100," ")</f>
        <v>0.89</v>
      </c>
      <c r="L689" s="65">
        <f ca="1" t="shared" si="3"/>
        <v>4</v>
      </c>
      <c r="M689" s="65" t="str">
        <f ca="1" t="shared" si="4"/>
        <v>2023 - WEEK 04</v>
      </c>
      <c r="N689" s="65" t="str">
        <f ca="1" t="shared" si="5"/>
        <v>2023 - MONTH 01</v>
      </c>
      <c r="O689" s="83">
        <f ca="1" t="shared" ref="O689:P689" si="708">IFERROR(AVERAGEIF(M:M,M689,$K:$K)," ")</f>
        <v>0.891576576576572</v>
      </c>
      <c r="P689" s="83">
        <f ca="1" t="shared" si="708"/>
        <v>0.891576576576572</v>
      </c>
      <c r="Q689" s="65" t="str">
        <f ca="1">IF(ISBLANK(A689)," ",IF(O689&gt;MASTER!$B$3/100,"SB",IF(O689&gt;MASTER!$B$4/100,"B",IF(O689&gt;MASTER!$B$5/100,"C","K"))))</f>
        <v>B</v>
      </c>
      <c r="R689" s="65" t="str">
        <f ca="1">IF(ISBLANK(B689)," ",IF(P689&gt;MASTER!$B$3/100,"SB",IF(P689&gt;MASTER!$B$4/100,"B",IF(P689&gt;MASTER!$B$5/100,"C","K"))))</f>
        <v>B</v>
      </c>
    </row>
    <row r="690" customHeight="1" spans="1:18">
      <c r="A690" s="80">
        <f ca="1">INDIRECT(ADDRESS(2+QUOTIENT(ROW()-2,COUNTA('Form Responses 1'!$1:$1)-4),1,,TRUE,"Form Responses 1"))</f>
        <v>45034.384370787</v>
      </c>
      <c r="B690" s="65" t="str">
        <f ca="1">INDIRECT(ADDRESS(2+QUOTIENT(ROW()-2,COUNTA('Form Responses 1'!$1:$1)-4),2,,TRUE,"Form Responses 1"))</f>
        <v>bobdaulay@gmail.com</v>
      </c>
      <c r="C690" s="65" t="str">
        <f ca="1">INDIRECT(ADDRESS(2+QUOTIENT(ROW()-2,COUNTA('Form Responses 1'!$1:$1)-4),3,,TRUE,"Form Responses 1"))</f>
        <v>Bobby Wijaya Daulay </v>
      </c>
      <c r="D690" s="81">
        <f ca="1">INDIRECT(ADDRESS(2+QUOTIENT(ROW()-2,COUNTA('Form Responses 1'!$1:$1)-4),4,,TRUE,"Form Responses 1"))</f>
        <v>44951</v>
      </c>
      <c r="E690" s="82">
        <f ca="1" t="shared" si="0"/>
        <v>3</v>
      </c>
      <c r="F690" s="65" t="str">
        <f ca="1">IF(ISBLANK(A690)," ",INDIRECT(ADDRESS(1,5+MOD(ROW()-2,COUNTA('Form Responses 1'!$1:$1)-4),,TRUE,"Form Responses 1")))</f>
        <v>Lantai 23 [Toilet Pria / Wanita]</v>
      </c>
      <c r="G690" s="65" t="str">
        <f ca="1">IF(ISBLANK(A690)," ",INDIRECT(ADDRESS(MATCH(A690,'Form Responses 1'!A:A,0),5+MOD(ROW()-2,COUNTA('Form Responses 1'!$1:$1)-4),,TRUE,"Form Responses 1")))</f>
        <v>CUKUP BAIK</v>
      </c>
      <c r="H690" s="83" t="str">
        <f ca="1" t="shared" si="1"/>
        <v>Lantai 23</v>
      </c>
      <c r="I690" s="83" t="str">
        <f ca="1" t="shared" si="661"/>
        <v>Toilet Pria / Wanita</v>
      </c>
      <c r="J690" s="83" t="str">
        <f ca="1" t="shared" si="2"/>
        <v>CLEANING SERVICE</v>
      </c>
      <c r="K690" s="83">
        <f ca="1" t="array" ref="K690">IFERROR(INDEX(MASTER!B:B,MATCH(G690,MASTER!A:A,0))/100," ")</f>
        <v>0.89</v>
      </c>
      <c r="L690" s="65">
        <f ca="1" t="shared" si="3"/>
        <v>4</v>
      </c>
      <c r="M690" s="65" t="str">
        <f ca="1" t="shared" si="4"/>
        <v>2023 - WEEK 04</v>
      </c>
      <c r="N690" s="65" t="str">
        <f ca="1" t="shared" si="5"/>
        <v>2023 - MONTH 01</v>
      </c>
      <c r="O690" s="83">
        <f ca="1" t="shared" ref="O690:P690" si="709">IFERROR(AVERAGEIF(M:M,M690,$K:$K)," ")</f>
        <v>0.891576576576572</v>
      </c>
      <c r="P690" s="83">
        <f ca="1" t="shared" si="709"/>
        <v>0.891576576576572</v>
      </c>
      <c r="Q690" s="65" t="str">
        <f ca="1">IF(ISBLANK(A690)," ",IF(O690&gt;MASTER!$B$3/100,"SB",IF(O690&gt;MASTER!$B$4/100,"B",IF(O690&gt;MASTER!$B$5/100,"C","K"))))</f>
        <v>B</v>
      </c>
      <c r="R690" s="65" t="str">
        <f ca="1">IF(ISBLANK(B690)," ",IF(P690&gt;MASTER!$B$3/100,"SB",IF(P690&gt;MASTER!$B$4/100,"B",IF(P690&gt;MASTER!$B$5/100,"C","K"))))</f>
        <v>B</v>
      </c>
    </row>
    <row r="691" customHeight="1" spans="1:18">
      <c r="A691" s="80">
        <f ca="1">INDIRECT(ADDRESS(2+QUOTIENT(ROW()-2,COUNTA('Form Responses 1'!$1:$1)-4),1,,TRUE,"Form Responses 1"))</f>
        <v>45034.384370787</v>
      </c>
      <c r="B691" s="65" t="str">
        <f ca="1">INDIRECT(ADDRESS(2+QUOTIENT(ROW()-2,COUNTA('Form Responses 1'!$1:$1)-4),2,,TRUE,"Form Responses 1"))</f>
        <v>bobdaulay@gmail.com</v>
      </c>
      <c r="C691" s="65" t="str">
        <f ca="1">INDIRECT(ADDRESS(2+QUOTIENT(ROW()-2,COUNTA('Form Responses 1'!$1:$1)-4),3,,TRUE,"Form Responses 1"))</f>
        <v>Bobby Wijaya Daulay </v>
      </c>
      <c r="D691" s="81">
        <f ca="1">INDIRECT(ADDRESS(2+QUOTIENT(ROW()-2,COUNTA('Form Responses 1'!$1:$1)-4),4,,TRUE,"Form Responses 1"))</f>
        <v>44951</v>
      </c>
      <c r="E691" s="82">
        <f ca="1" t="shared" si="0"/>
        <v>3</v>
      </c>
      <c r="F691" s="65" t="str">
        <f ca="1">IF(ISBLANK(A691)," ",INDIRECT(ADDRESS(1,5+MOD(ROW()-2,COUNTA('Form Responses 1'!$1:$1)-4),,TRUE,"Form Responses 1")))</f>
        <v>Lantai 22 [Tangga Exit Barat]</v>
      </c>
      <c r="G691" s="65" t="str">
        <f ca="1">IF(ISBLANK(A691)," ",INDIRECT(ADDRESS(MATCH(A691,'Form Responses 1'!A:A,0),5+MOD(ROW()-2,COUNTA('Form Responses 1'!$1:$1)-4),,TRUE,"Form Responses 1")))</f>
        <v>CUKUP BAIK</v>
      </c>
      <c r="H691" s="83" t="str">
        <f ca="1" t="shared" si="1"/>
        <v>Lantai 22</v>
      </c>
      <c r="I691" s="83" t="str">
        <f ca="1" t="shared" si="661"/>
        <v>Tangga Exit Barat</v>
      </c>
      <c r="J691" s="83" t="str">
        <f ca="1" t="shared" si="2"/>
        <v>CLEANING SERVICE</v>
      </c>
      <c r="K691" s="83">
        <f ca="1" t="array" ref="K691">IFERROR(INDEX(MASTER!B:B,MATCH(G691,MASTER!A:A,0))/100," ")</f>
        <v>0.89</v>
      </c>
      <c r="L691" s="65">
        <f ca="1" t="shared" si="3"/>
        <v>4</v>
      </c>
      <c r="M691" s="65" t="str">
        <f ca="1" t="shared" si="4"/>
        <v>2023 - WEEK 04</v>
      </c>
      <c r="N691" s="65" t="str">
        <f ca="1" t="shared" si="5"/>
        <v>2023 - MONTH 01</v>
      </c>
      <c r="O691" s="83">
        <f ca="1" t="shared" ref="O691:P691" si="710">IFERROR(AVERAGEIF(M:M,M691,$K:$K)," ")</f>
        <v>0.891576576576572</v>
      </c>
      <c r="P691" s="83">
        <f ca="1" t="shared" si="710"/>
        <v>0.891576576576572</v>
      </c>
      <c r="Q691" s="65" t="str">
        <f ca="1">IF(ISBLANK(A691)," ",IF(O691&gt;MASTER!$B$3/100,"SB",IF(O691&gt;MASTER!$B$4/100,"B",IF(O691&gt;MASTER!$B$5/100,"C","K"))))</f>
        <v>B</v>
      </c>
      <c r="R691" s="65" t="str">
        <f ca="1">IF(ISBLANK(B691)," ",IF(P691&gt;MASTER!$B$3/100,"SB",IF(P691&gt;MASTER!$B$4/100,"B",IF(P691&gt;MASTER!$B$5/100,"C","K"))))</f>
        <v>B</v>
      </c>
    </row>
    <row r="692" customHeight="1" spans="1:18">
      <c r="A692" s="80">
        <f ca="1">INDIRECT(ADDRESS(2+QUOTIENT(ROW()-2,COUNTA('Form Responses 1'!$1:$1)-4),1,,TRUE,"Form Responses 1"))</f>
        <v>45034.384370787</v>
      </c>
      <c r="B692" s="65" t="str">
        <f ca="1">INDIRECT(ADDRESS(2+QUOTIENT(ROW()-2,COUNTA('Form Responses 1'!$1:$1)-4),2,,TRUE,"Form Responses 1"))</f>
        <v>bobdaulay@gmail.com</v>
      </c>
      <c r="C692" s="65" t="str">
        <f ca="1">INDIRECT(ADDRESS(2+QUOTIENT(ROW()-2,COUNTA('Form Responses 1'!$1:$1)-4),3,,TRUE,"Form Responses 1"))</f>
        <v>Bobby Wijaya Daulay </v>
      </c>
      <c r="D692" s="81">
        <f ca="1">INDIRECT(ADDRESS(2+QUOTIENT(ROW()-2,COUNTA('Form Responses 1'!$1:$1)-4),4,,TRUE,"Form Responses 1"))</f>
        <v>44951</v>
      </c>
      <c r="E692" s="82">
        <f ca="1" t="shared" si="0"/>
        <v>3</v>
      </c>
      <c r="F692" s="65" t="str">
        <f ca="1">IF(ISBLANK(A692)," ",INDIRECT(ADDRESS(1,5+MOD(ROW()-2,COUNTA('Form Responses 1'!$1:$1)-4),,TRUE,"Form Responses 1")))</f>
        <v>Lantai 22 [ &amp; Timur]</v>
      </c>
      <c r="G692" s="65" t="str">
        <f ca="1">IF(ISBLANK(A692)," ",INDIRECT(ADDRESS(MATCH(A692,'Form Responses 1'!A:A,0),5+MOD(ROW()-2,COUNTA('Form Responses 1'!$1:$1)-4),,TRUE,"Form Responses 1")))</f>
        <v>CUKUP BAIK</v>
      </c>
      <c r="H692" s="83" t="str">
        <f ca="1" t="shared" si="1"/>
        <v>Lantai 22</v>
      </c>
      <c r="I692" s="83" t="str">
        <f ca="1" t="shared" si="661"/>
        <v> &amp; Timur</v>
      </c>
      <c r="J692" s="83" t="str">
        <f ca="1" t="shared" si="2"/>
        <v>CLEANING SERVICE</v>
      </c>
      <c r="K692" s="83">
        <f ca="1" t="array" ref="K692">IFERROR(INDEX(MASTER!B:B,MATCH(G692,MASTER!A:A,0))/100," ")</f>
        <v>0.89</v>
      </c>
      <c r="L692" s="65">
        <f ca="1" t="shared" si="3"/>
        <v>4</v>
      </c>
      <c r="M692" s="65" t="str">
        <f ca="1" t="shared" si="4"/>
        <v>2023 - WEEK 04</v>
      </c>
      <c r="N692" s="65" t="str">
        <f ca="1" t="shared" si="5"/>
        <v>2023 - MONTH 01</v>
      </c>
      <c r="O692" s="83">
        <f ca="1" t="shared" ref="O692:P692" si="711">IFERROR(AVERAGEIF(M:M,M692,$K:$K)," ")</f>
        <v>0.891576576576572</v>
      </c>
      <c r="P692" s="83">
        <f ca="1" t="shared" si="711"/>
        <v>0.891576576576572</v>
      </c>
      <c r="Q692" s="65" t="str">
        <f ca="1">IF(ISBLANK(A692)," ",IF(O692&gt;MASTER!$B$3/100,"SB",IF(O692&gt;MASTER!$B$4/100,"B",IF(O692&gt;MASTER!$B$5/100,"C","K"))))</f>
        <v>B</v>
      </c>
      <c r="R692" s="65" t="str">
        <f ca="1">IF(ISBLANK(B692)," ",IF(P692&gt;MASTER!$B$3/100,"SB",IF(P692&gt;MASTER!$B$4/100,"B",IF(P692&gt;MASTER!$B$5/100,"C","K"))))</f>
        <v>B</v>
      </c>
    </row>
    <row r="693" customHeight="1" spans="1:18">
      <c r="A693" s="80">
        <f ca="1">INDIRECT(ADDRESS(2+QUOTIENT(ROW()-2,COUNTA('Form Responses 1'!$1:$1)-4),1,,TRUE,"Form Responses 1"))</f>
        <v>45034.384370787</v>
      </c>
      <c r="B693" s="65" t="str">
        <f ca="1">INDIRECT(ADDRESS(2+QUOTIENT(ROW()-2,COUNTA('Form Responses 1'!$1:$1)-4),2,,TRUE,"Form Responses 1"))</f>
        <v>bobdaulay@gmail.com</v>
      </c>
      <c r="C693" s="65" t="str">
        <f ca="1">INDIRECT(ADDRESS(2+QUOTIENT(ROW()-2,COUNTA('Form Responses 1'!$1:$1)-4),3,,TRUE,"Form Responses 1"))</f>
        <v>Bobby Wijaya Daulay </v>
      </c>
      <c r="D693" s="81">
        <f ca="1">INDIRECT(ADDRESS(2+QUOTIENT(ROW()-2,COUNTA('Form Responses 1'!$1:$1)-4),4,,TRUE,"Form Responses 1"))</f>
        <v>44951</v>
      </c>
      <c r="E693" s="82">
        <f ca="1" t="shared" si="0"/>
        <v>3</v>
      </c>
      <c r="F693" s="65" t="str">
        <f ca="1">IF(ISBLANK(A693)," ",INDIRECT(ADDRESS(1,5+MOD(ROW()-2,COUNTA('Form Responses 1'!$1:$1)-4),,TRUE,"Form Responses 1")))</f>
        <v>Lantai 22 [Mushola]</v>
      </c>
      <c r="G693" s="65" t="str">
        <f ca="1">IF(ISBLANK(A693)," ",INDIRECT(ADDRESS(MATCH(A693,'Form Responses 1'!A:A,0),5+MOD(ROW()-2,COUNTA('Form Responses 1'!$1:$1)-4),,TRUE,"Form Responses 1")))</f>
        <v>CUKUP BAIK</v>
      </c>
      <c r="H693" s="83" t="str">
        <f ca="1" t="shared" si="1"/>
        <v>Lantai 22</v>
      </c>
      <c r="I693" s="83" t="str">
        <f ca="1" t="shared" si="661"/>
        <v>Mushola</v>
      </c>
      <c r="J693" s="83" t="str">
        <f ca="1" t="shared" si="2"/>
        <v>CLEANING SERVICE</v>
      </c>
      <c r="K693" s="83">
        <f ca="1" t="array" ref="K693">IFERROR(INDEX(MASTER!B:B,MATCH(G693,MASTER!A:A,0))/100," ")</f>
        <v>0.89</v>
      </c>
      <c r="L693" s="65">
        <f ca="1" t="shared" si="3"/>
        <v>4</v>
      </c>
      <c r="M693" s="65" t="str">
        <f ca="1" t="shared" si="4"/>
        <v>2023 - WEEK 04</v>
      </c>
      <c r="N693" s="65" t="str">
        <f ca="1" t="shared" si="5"/>
        <v>2023 - MONTH 01</v>
      </c>
      <c r="O693" s="83">
        <f ca="1" t="shared" ref="O693:P693" si="712">IFERROR(AVERAGEIF(M:M,M693,$K:$K)," ")</f>
        <v>0.891576576576572</v>
      </c>
      <c r="P693" s="83">
        <f ca="1" t="shared" si="712"/>
        <v>0.891576576576572</v>
      </c>
      <c r="Q693" s="65" t="str">
        <f ca="1">IF(ISBLANK(A693)," ",IF(O693&gt;MASTER!$B$3/100,"SB",IF(O693&gt;MASTER!$B$4/100,"B",IF(O693&gt;MASTER!$B$5/100,"C","K"))))</f>
        <v>B</v>
      </c>
      <c r="R693" s="65" t="str">
        <f ca="1">IF(ISBLANK(B693)," ",IF(P693&gt;MASTER!$B$3/100,"SB",IF(P693&gt;MASTER!$B$4/100,"B",IF(P693&gt;MASTER!$B$5/100,"C","K"))))</f>
        <v>B</v>
      </c>
    </row>
    <row r="694" customHeight="1" spans="1:18">
      <c r="A694" s="80">
        <f ca="1">INDIRECT(ADDRESS(2+QUOTIENT(ROW()-2,COUNTA('Form Responses 1'!$1:$1)-4),1,,TRUE,"Form Responses 1"))</f>
        <v>45034.384370787</v>
      </c>
      <c r="B694" s="65" t="str">
        <f ca="1">INDIRECT(ADDRESS(2+QUOTIENT(ROW()-2,COUNTA('Form Responses 1'!$1:$1)-4),2,,TRUE,"Form Responses 1"))</f>
        <v>bobdaulay@gmail.com</v>
      </c>
      <c r="C694" s="65" t="str">
        <f ca="1">INDIRECT(ADDRESS(2+QUOTIENT(ROW()-2,COUNTA('Form Responses 1'!$1:$1)-4),3,,TRUE,"Form Responses 1"))</f>
        <v>Bobby Wijaya Daulay </v>
      </c>
      <c r="D694" s="81">
        <f ca="1">INDIRECT(ADDRESS(2+QUOTIENT(ROW()-2,COUNTA('Form Responses 1'!$1:$1)-4),4,,TRUE,"Form Responses 1"))</f>
        <v>44951</v>
      </c>
      <c r="E694" s="82">
        <f ca="1" t="shared" si="0"/>
        <v>3</v>
      </c>
      <c r="F694" s="65" t="str">
        <f ca="1">IF(ISBLANK(A694)," ",INDIRECT(ADDRESS(1,5+MOD(ROW()-2,COUNTA('Form Responses 1'!$1:$1)-4),,TRUE,"Form Responses 1")))</f>
        <v>Lantai 22 [Pantry]</v>
      </c>
      <c r="G694" s="65" t="str">
        <f ca="1">IF(ISBLANK(A694)," ",INDIRECT(ADDRESS(MATCH(A694,'Form Responses 1'!A:A,0),5+MOD(ROW()-2,COUNTA('Form Responses 1'!$1:$1)-4),,TRUE,"Form Responses 1")))</f>
        <v>CUKUP BAIK</v>
      </c>
      <c r="H694" s="83" t="str">
        <f ca="1" t="shared" si="1"/>
        <v>Lantai 22</v>
      </c>
      <c r="I694" s="83" t="str">
        <f ca="1" t="shared" si="661"/>
        <v>Pantry</v>
      </c>
      <c r="J694" s="83" t="str">
        <f ca="1" t="shared" si="2"/>
        <v>CLEANING SERVICE</v>
      </c>
      <c r="K694" s="83">
        <f ca="1" t="array" ref="K694">IFERROR(INDEX(MASTER!B:B,MATCH(G694,MASTER!A:A,0))/100," ")</f>
        <v>0.89</v>
      </c>
      <c r="L694" s="65">
        <f ca="1" t="shared" si="3"/>
        <v>4</v>
      </c>
      <c r="M694" s="65" t="str">
        <f ca="1" t="shared" si="4"/>
        <v>2023 - WEEK 04</v>
      </c>
      <c r="N694" s="65" t="str">
        <f ca="1" t="shared" si="5"/>
        <v>2023 - MONTH 01</v>
      </c>
      <c r="O694" s="83">
        <f ca="1" t="shared" ref="O694:P694" si="713">IFERROR(AVERAGEIF(M:M,M694,$K:$K)," ")</f>
        <v>0.891576576576572</v>
      </c>
      <c r="P694" s="83">
        <f ca="1" t="shared" si="713"/>
        <v>0.891576576576572</v>
      </c>
      <c r="Q694" s="65" t="str">
        <f ca="1">IF(ISBLANK(A694)," ",IF(O694&gt;MASTER!$B$3/100,"SB",IF(O694&gt;MASTER!$B$4/100,"B",IF(O694&gt;MASTER!$B$5/100,"C","K"))))</f>
        <v>B</v>
      </c>
      <c r="R694" s="65" t="str">
        <f ca="1">IF(ISBLANK(B694)," ",IF(P694&gt;MASTER!$B$3/100,"SB",IF(P694&gt;MASTER!$B$4/100,"B",IF(P694&gt;MASTER!$B$5/100,"C","K"))))</f>
        <v>B</v>
      </c>
    </row>
    <row r="695" customHeight="1" spans="1:18">
      <c r="A695" s="80">
        <f ca="1">INDIRECT(ADDRESS(2+QUOTIENT(ROW()-2,COUNTA('Form Responses 1'!$1:$1)-4),1,,TRUE,"Form Responses 1"))</f>
        <v>45034.384370787</v>
      </c>
      <c r="B695" s="65" t="str">
        <f ca="1">INDIRECT(ADDRESS(2+QUOTIENT(ROW()-2,COUNTA('Form Responses 1'!$1:$1)-4),2,,TRUE,"Form Responses 1"))</f>
        <v>bobdaulay@gmail.com</v>
      </c>
      <c r="C695" s="65" t="str">
        <f ca="1">INDIRECT(ADDRESS(2+QUOTIENT(ROW()-2,COUNTA('Form Responses 1'!$1:$1)-4),3,,TRUE,"Form Responses 1"))</f>
        <v>Bobby Wijaya Daulay </v>
      </c>
      <c r="D695" s="81">
        <f ca="1">INDIRECT(ADDRESS(2+QUOTIENT(ROW()-2,COUNTA('Form Responses 1'!$1:$1)-4),4,,TRUE,"Form Responses 1"))</f>
        <v>44951</v>
      </c>
      <c r="E695" s="82">
        <f ca="1" t="shared" si="0"/>
        <v>3</v>
      </c>
      <c r="F695" s="65" t="str">
        <f ca="1">IF(ISBLANK(A695)," ",INDIRECT(ADDRESS(1,5+MOD(ROW()-2,COUNTA('Form Responses 1'!$1:$1)-4),,TRUE,"Form Responses 1")))</f>
        <v>Lantai 22 [Ruang Rapat 1-2-3]</v>
      </c>
      <c r="G695" s="65" t="str">
        <f ca="1">IF(ISBLANK(A695)," ",INDIRECT(ADDRESS(MATCH(A695,'Form Responses 1'!A:A,0),5+MOD(ROW()-2,COUNTA('Form Responses 1'!$1:$1)-4),,TRUE,"Form Responses 1")))</f>
        <v>CUKUP BAIK</v>
      </c>
      <c r="H695" s="83" t="str">
        <f ca="1" t="shared" si="1"/>
        <v>Lantai 22</v>
      </c>
      <c r="I695" s="83" t="str">
        <f ca="1" t="shared" si="661"/>
        <v>Ruang Rapat 1-2-3</v>
      </c>
      <c r="J695" s="83" t="str">
        <f ca="1" t="shared" si="2"/>
        <v>CLEANING SERVICE</v>
      </c>
      <c r="K695" s="83">
        <f ca="1" t="array" ref="K695">IFERROR(INDEX(MASTER!B:B,MATCH(G695,MASTER!A:A,0))/100," ")</f>
        <v>0.89</v>
      </c>
      <c r="L695" s="65">
        <f ca="1" t="shared" si="3"/>
        <v>4</v>
      </c>
      <c r="M695" s="65" t="str">
        <f ca="1" t="shared" si="4"/>
        <v>2023 - WEEK 04</v>
      </c>
      <c r="N695" s="65" t="str">
        <f ca="1" t="shared" si="5"/>
        <v>2023 - MONTH 01</v>
      </c>
      <c r="O695" s="83">
        <f ca="1" t="shared" ref="O695:P695" si="714">IFERROR(AVERAGEIF(M:M,M695,$K:$K)," ")</f>
        <v>0.891576576576572</v>
      </c>
      <c r="P695" s="83">
        <f ca="1" t="shared" si="714"/>
        <v>0.891576576576572</v>
      </c>
      <c r="Q695" s="65" t="str">
        <f ca="1">IF(ISBLANK(A695)," ",IF(O695&gt;MASTER!$B$3/100,"SB",IF(O695&gt;MASTER!$B$4/100,"B",IF(O695&gt;MASTER!$B$5/100,"C","K"))))</f>
        <v>B</v>
      </c>
      <c r="R695" s="65" t="str">
        <f ca="1">IF(ISBLANK(B695)," ",IF(P695&gt;MASTER!$B$3/100,"SB",IF(P695&gt;MASTER!$B$4/100,"B",IF(P695&gt;MASTER!$B$5/100,"C","K"))))</f>
        <v>B</v>
      </c>
    </row>
    <row r="696" customHeight="1" spans="1:18">
      <c r="A696" s="80">
        <f ca="1">INDIRECT(ADDRESS(2+QUOTIENT(ROW()-2,COUNTA('Form Responses 1'!$1:$1)-4),1,,TRUE,"Form Responses 1"))</f>
        <v>45034.384370787</v>
      </c>
      <c r="B696" s="65" t="str">
        <f ca="1">INDIRECT(ADDRESS(2+QUOTIENT(ROW()-2,COUNTA('Form Responses 1'!$1:$1)-4),2,,TRUE,"Form Responses 1"))</f>
        <v>bobdaulay@gmail.com</v>
      </c>
      <c r="C696" s="65" t="str">
        <f ca="1">INDIRECT(ADDRESS(2+QUOTIENT(ROW()-2,COUNTA('Form Responses 1'!$1:$1)-4),3,,TRUE,"Form Responses 1"))</f>
        <v>Bobby Wijaya Daulay </v>
      </c>
      <c r="D696" s="81">
        <f ca="1">INDIRECT(ADDRESS(2+QUOTIENT(ROW()-2,COUNTA('Form Responses 1'!$1:$1)-4),4,,TRUE,"Form Responses 1"))</f>
        <v>44951</v>
      </c>
      <c r="E696" s="82">
        <f ca="1" t="shared" si="0"/>
        <v>3</v>
      </c>
      <c r="F696" s="65" t="str">
        <f ca="1">IF(ISBLANK(A696)," ",INDIRECT(ADDRESS(1,5+MOD(ROW()-2,COUNTA('Form Responses 1'!$1:$1)-4),,TRUE,"Form Responses 1")))</f>
        <v>Lantai 22 [Ruang Kerja]</v>
      </c>
      <c r="G696" s="65" t="str">
        <f ca="1">IF(ISBLANK(A696)," ",INDIRECT(ADDRESS(MATCH(A696,'Form Responses 1'!A:A,0),5+MOD(ROW()-2,COUNTA('Form Responses 1'!$1:$1)-4),,TRUE,"Form Responses 1")))</f>
        <v>CUKUP BAIK</v>
      </c>
      <c r="H696" s="83" t="str">
        <f ca="1" t="shared" si="1"/>
        <v>Lantai 22</v>
      </c>
      <c r="I696" s="83" t="str">
        <f ca="1" t="shared" si="661"/>
        <v>Ruang Kerja</v>
      </c>
      <c r="J696" s="83" t="str">
        <f ca="1" t="shared" si="2"/>
        <v>CLEANING SERVICE</v>
      </c>
      <c r="K696" s="83">
        <f ca="1" t="array" ref="K696">IFERROR(INDEX(MASTER!B:B,MATCH(G696,MASTER!A:A,0))/100," ")</f>
        <v>0.89</v>
      </c>
      <c r="L696" s="65">
        <f ca="1" t="shared" si="3"/>
        <v>4</v>
      </c>
      <c r="M696" s="65" t="str">
        <f ca="1" t="shared" si="4"/>
        <v>2023 - WEEK 04</v>
      </c>
      <c r="N696" s="65" t="str">
        <f ca="1" t="shared" si="5"/>
        <v>2023 - MONTH 01</v>
      </c>
      <c r="O696" s="83">
        <f ca="1" t="shared" ref="O696:P696" si="715">IFERROR(AVERAGEIF(M:M,M696,$K:$K)," ")</f>
        <v>0.891576576576572</v>
      </c>
      <c r="P696" s="83">
        <f ca="1" t="shared" si="715"/>
        <v>0.891576576576572</v>
      </c>
      <c r="Q696" s="65" t="str">
        <f ca="1">IF(ISBLANK(A696)," ",IF(O696&gt;MASTER!$B$3/100,"SB",IF(O696&gt;MASTER!$B$4/100,"B",IF(O696&gt;MASTER!$B$5/100,"C","K"))))</f>
        <v>B</v>
      </c>
      <c r="R696" s="65" t="str">
        <f ca="1">IF(ISBLANK(B696)," ",IF(P696&gt;MASTER!$B$3/100,"SB",IF(P696&gt;MASTER!$B$4/100,"B",IF(P696&gt;MASTER!$B$5/100,"C","K"))))</f>
        <v>B</v>
      </c>
    </row>
    <row r="697" customHeight="1" spans="1:18">
      <c r="A697" s="80">
        <f ca="1">INDIRECT(ADDRESS(2+QUOTIENT(ROW()-2,COUNTA('Form Responses 1'!$1:$1)-4),1,,TRUE,"Form Responses 1"))</f>
        <v>45034.384370787</v>
      </c>
      <c r="B697" s="65" t="str">
        <f ca="1">INDIRECT(ADDRESS(2+QUOTIENT(ROW()-2,COUNTA('Form Responses 1'!$1:$1)-4),2,,TRUE,"Form Responses 1"))</f>
        <v>bobdaulay@gmail.com</v>
      </c>
      <c r="C697" s="65" t="str">
        <f ca="1">INDIRECT(ADDRESS(2+QUOTIENT(ROW()-2,COUNTA('Form Responses 1'!$1:$1)-4),3,,TRUE,"Form Responses 1"))</f>
        <v>Bobby Wijaya Daulay </v>
      </c>
      <c r="D697" s="81">
        <f ca="1">INDIRECT(ADDRESS(2+QUOTIENT(ROW()-2,COUNTA('Form Responses 1'!$1:$1)-4),4,,TRUE,"Form Responses 1"))</f>
        <v>44951</v>
      </c>
      <c r="E697" s="82">
        <f ca="1" t="shared" si="0"/>
        <v>3</v>
      </c>
      <c r="F697" s="65" t="str">
        <f ca="1">IF(ISBLANK(A697)," ",INDIRECT(ADDRESS(1,5+MOD(ROW()-2,COUNTA('Form Responses 1'!$1:$1)-4),,TRUE,"Form Responses 1")))</f>
        <v>Lantai 22 [Koridor]</v>
      </c>
      <c r="G697" s="65" t="str">
        <f ca="1">IF(ISBLANK(A697)," ",INDIRECT(ADDRESS(MATCH(A697,'Form Responses 1'!A:A,0),5+MOD(ROW()-2,COUNTA('Form Responses 1'!$1:$1)-4),,TRUE,"Form Responses 1")))</f>
        <v>CUKUP BAIK</v>
      </c>
      <c r="H697" s="83" t="str">
        <f ca="1" t="shared" si="1"/>
        <v>Lantai 22</v>
      </c>
      <c r="I697" s="83" t="str">
        <f ca="1" t="shared" si="661"/>
        <v>Koridor</v>
      </c>
      <c r="J697" s="83" t="str">
        <f ca="1" t="shared" si="2"/>
        <v>CLEANING SERVICE</v>
      </c>
      <c r="K697" s="83">
        <f ca="1" t="array" ref="K697">IFERROR(INDEX(MASTER!B:B,MATCH(G697,MASTER!A:A,0))/100," ")</f>
        <v>0.89</v>
      </c>
      <c r="L697" s="65">
        <f ca="1" t="shared" si="3"/>
        <v>4</v>
      </c>
      <c r="M697" s="65" t="str">
        <f ca="1" t="shared" si="4"/>
        <v>2023 - WEEK 04</v>
      </c>
      <c r="N697" s="65" t="str">
        <f ca="1" t="shared" si="5"/>
        <v>2023 - MONTH 01</v>
      </c>
      <c r="O697" s="83">
        <f ca="1" t="shared" ref="O697:P697" si="716">IFERROR(AVERAGEIF(M:M,M697,$K:$K)," ")</f>
        <v>0.891576576576572</v>
      </c>
      <c r="P697" s="83">
        <f ca="1" t="shared" si="716"/>
        <v>0.891576576576572</v>
      </c>
      <c r="Q697" s="65" t="str">
        <f ca="1">IF(ISBLANK(A697)," ",IF(O697&gt;MASTER!$B$3/100,"SB",IF(O697&gt;MASTER!$B$4/100,"B",IF(O697&gt;MASTER!$B$5/100,"C","K"))))</f>
        <v>B</v>
      </c>
      <c r="R697" s="65" t="str">
        <f ca="1">IF(ISBLANK(B697)," ",IF(P697&gt;MASTER!$B$3/100,"SB",IF(P697&gt;MASTER!$B$4/100,"B",IF(P697&gt;MASTER!$B$5/100,"C","K"))))</f>
        <v>B</v>
      </c>
    </row>
    <row r="698" customHeight="1" spans="1:18">
      <c r="A698" s="80">
        <f ca="1">INDIRECT(ADDRESS(2+QUOTIENT(ROW()-2,COUNTA('Form Responses 1'!$1:$1)-4),1,,TRUE,"Form Responses 1"))</f>
        <v>45034.384370787</v>
      </c>
      <c r="B698" s="65" t="str">
        <f ca="1">INDIRECT(ADDRESS(2+QUOTIENT(ROW()-2,COUNTA('Form Responses 1'!$1:$1)-4),2,,TRUE,"Form Responses 1"))</f>
        <v>bobdaulay@gmail.com</v>
      </c>
      <c r="C698" s="65" t="str">
        <f ca="1">INDIRECT(ADDRESS(2+QUOTIENT(ROW()-2,COUNTA('Form Responses 1'!$1:$1)-4),3,,TRUE,"Form Responses 1"))</f>
        <v>Bobby Wijaya Daulay </v>
      </c>
      <c r="D698" s="81">
        <f ca="1">INDIRECT(ADDRESS(2+QUOTIENT(ROW()-2,COUNTA('Form Responses 1'!$1:$1)-4),4,,TRUE,"Form Responses 1"))</f>
        <v>44951</v>
      </c>
      <c r="E698" s="82">
        <f ca="1" t="shared" si="0"/>
        <v>3</v>
      </c>
      <c r="F698" s="65" t="str">
        <f ca="1">IF(ISBLANK(A698)," ",INDIRECT(ADDRESS(1,5+MOD(ROW()-2,COUNTA('Form Responses 1'!$1:$1)-4),,TRUE,"Form Responses 1")))</f>
        <v>Lantai 22 [Toilet Pria / Wanita]</v>
      </c>
      <c r="G698" s="65" t="str">
        <f ca="1">IF(ISBLANK(A698)," ",INDIRECT(ADDRESS(MATCH(A698,'Form Responses 1'!A:A,0),5+MOD(ROW()-2,COUNTA('Form Responses 1'!$1:$1)-4),,TRUE,"Form Responses 1")))</f>
        <v>CUKUP BAIK</v>
      </c>
      <c r="H698" s="83" t="str">
        <f ca="1" t="shared" si="1"/>
        <v>Lantai 22</v>
      </c>
      <c r="I698" s="83" t="str">
        <f ca="1" t="shared" si="661"/>
        <v>Toilet Pria / Wanita</v>
      </c>
      <c r="J698" s="83" t="str">
        <f ca="1" t="shared" si="2"/>
        <v>CLEANING SERVICE</v>
      </c>
      <c r="K698" s="83">
        <f ca="1" t="array" ref="K698">IFERROR(INDEX(MASTER!B:B,MATCH(G698,MASTER!A:A,0))/100," ")</f>
        <v>0.89</v>
      </c>
      <c r="L698" s="65">
        <f ca="1" t="shared" si="3"/>
        <v>4</v>
      </c>
      <c r="M698" s="65" t="str">
        <f ca="1" t="shared" si="4"/>
        <v>2023 - WEEK 04</v>
      </c>
      <c r="N698" s="65" t="str">
        <f ca="1" t="shared" si="5"/>
        <v>2023 - MONTH 01</v>
      </c>
      <c r="O698" s="83">
        <f ca="1" t="shared" ref="O698:P698" si="717">IFERROR(AVERAGEIF(M:M,M698,$K:$K)," ")</f>
        <v>0.891576576576572</v>
      </c>
      <c r="P698" s="83">
        <f ca="1" t="shared" si="717"/>
        <v>0.891576576576572</v>
      </c>
      <c r="Q698" s="65" t="str">
        <f ca="1">IF(ISBLANK(A698)," ",IF(O698&gt;MASTER!$B$3/100,"SB",IF(O698&gt;MASTER!$B$4/100,"B",IF(O698&gt;MASTER!$B$5/100,"C","K"))))</f>
        <v>B</v>
      </c>
      <c r="R698" s="65" t="str">
        <f ca="1">IF(ISBLANK(B698)," ",IF(P698&gt;MASTER!$B$3/100,"SB",IF(P698&gt;MASTER!$B$4/100,"B",IF(P698&gt;MASTER!$B$5/100,"C","K"))))</f>
        <v>B</v>
      </c>
    </row>
    <row r="699" customHeight="1" spans="1:18">
      <c r="A699" s="80">
        <f ca="1">INDIRECT(ADDRESS(2+QUOTIENT(ROW()-2,COUNTA('Form Responses 1'!$1:$1)-4),1,,TRUE,"Form Responses 1"))</f>
        <v>45034.384370787</v>
      </c>
      <c r="B699" s="65" t="str">
        <f ca="1">INDIRECT(ADDRESS(2+QUOTIENT(ROW()-2,COUNTA('Form Responses 1'!$1:$1)-4),2,,TRUE,"Form Responses 1"))</f>
        <v>bobdaulay@gmail.com</v>
      </c>
      <c r="C699" s="65" t="str">
        <f ca="1">INDIRECT(ADDRESS(2+QUOTIENT(ROW()-2,COUNTA('Form Responses 1'!$1:$1)-4),3,,TRUE,"Form Responses 1"))</f>
        <v>Bobby Wijaya Daulay </v>
      </c>
      <c r="D699" s="81">
        <f ca="1">INDIRECT(ADDRESS(2+QUOTIENT(ROW()-2,COUNTA('Form Responses 1'!$1:$1)-4),4,,TRUE,"Form Responses 1"))</f>
        <v>44951</v>
      </c>
      <c r="E699" s="82">
        <f ca="1" t="shared" si="0"/>
        <v>3</v>
      </c>
      <c r="F699" s="65" t="str">
        <f ca="1">IF(ISBLANK(A699)," ",INDIRECT(ADDRESS(1,5+MOD(ROW()-2,COUNTA('Form Responses 1'!$1:$1)-4),,TRUE,"Form Responses 1")))</f>
        <v>Lantai 21 [Tangga Exit Barat]</v>
      </c>
      <c r="G699" s="65" t="str">
        <f ca="1">IF(ISBLANK(A699)," ",INDIRECT(ADDRESS(MATCH(A699,'Form Responses 1'!A:A,0),5+MOD(ROW()-2,COUNTA('Form Responses 1'!$1:$1)-4),,TRUE,"Form Responses 1")))</f>
        <v>CUKUP BAIK</v>
      </c>
      <c r="H699" s="83" t="str">
        <f ca="1" t="shared" si="1"/>
        <v>Lantai 21</v>
      </c>
      <c r="I699" s="83" t="str">
        <f ca="1" t="shared" si="661"/>
        <v>Tangga Exit Barat</v>
      </c>
      <c r="J699" s="83" t="str">
        <f ca="1" t="shared" si="2"/>
        <v>CLEANING SERVICE</v>
      </c>
      <c r="K699" s="83">
        <f ca="1" t="array" ref="K699">IFERROR(INDEX(MASTER!B:B,MATCH(G699,MASTER!A:A,0))/100," ")</f>
        <v>0.89</v>
      </c>
      <c r="L699" s="65">
        <f ca="1" t="shared" si="3"/>
        <v>4</v>
      </c>
      <c r="M699" s="65" t="str">
        <f ca="1" t="shared" si="4"/>
        <v>2023 - WEEK 04</v>
      </c>
      <c r="N699" s="65" t="str">
        <f ca="1" t="shared" si="5"/>
        <v>2023 - MONTH 01</v>
      </c>
      <c r="O699" s="83">
        <f ca="1" t="shared" ref="O699:P699" si="718">IFERROR(AVERAGEIF(M:M,M699,$K:$K)," ")</f>
        <v>0.891576576576572</v>
      </c>
      <c r="P699" s="83">
        <f ca="1" t="shared" si="718"/>
        <v>0.891576576576572</v>
      </c>
      <c r="Q699" s="65" t="str">
        <f ca="1">IF(ISBLANK(A699)," ",IF(O699&gt;MASTER!$B$3/100,"SB",IF(O699&gt;MASTER!$B$4/100,"B",IF(O699&gt;MASTER!$B$5/100,"C","K"))))</f>
        <v>B</v>
      </c>
      <c r="R699" s="65" t="str">
        <f ca="1">IF(ISBLANK(B699)," ",IF(P699&gt;MASTER!$B$3/100,"SB",IF(P699&gt;MASTER!$B$4/100,"B",IF(P699&gt;MASTER!$B$5/100,"C","K"))))</f>
        <v>B</v>
      </c>
    </row>
    <row r="700" customHeight="1" spans="1:18">
      <c r="A700" s="80">
        <f ca="1">INDIRECT(ADDRESS(2+QUOTIENT(ROW()-2,COUNTA('Form Responses 1'!$1:$1)-4),1,,TRUE,"Form Responses 1"))</f>
        <v>45034.384370787</v>
      </c>
      <c r="B700" s="65" t="str">
        <f ca="1">INDIRECT(ADDRESS(2+QUOTIENT(ROW()-2,COUNTA('Form Responses 1'!$1:$1)-4),2,,TRUE,"Form Responses 1"))</f>
        <v>bobdaulay@gmail.com</v>
      </c>
      <c r="C700" s="65" t="str">
        <f ca="1">INDIRECT(ADDRESS(2+QUOTIENT(ROW()-2,COUNTA('Form Responses 1'!$1:$1)-4),3,,TRUE,"Form Responses 1"))</f>
        <v>Bobby Wijaya Daulay </v>
      </c>
      <c r="D700" s="81">
        <f ca="1">INDIRECT(ADDRESS(2+QUOTIENT(ROW()-2,COUNTA('Form Responses 1'!$1:$1)-4),4,,TRUE,"Form Responses 1"))</f>
        <v>44951</v>
      </c>
      <c r="E700" s="82">
        <f ca="1" t="shared" si="0"/>
        <v>3</v>
      </c>
      <c r="F700" s="65" t="str">
        <f ca="1">IF(ISBLANK(A700)," ",INDIRECT(ADDRESS(1,5+MOD(ROW()-2,COUNTA('Form Responses 1'!$1:$1)-4),,TRUE,"Form Responses 1")))</f>
        <v>Lantai 21 [ &amp; Timur]</v>
      </c>
      <c r="G700" s="65" t="str">
        <f ca="1">IF(ISBLANK(A700)," ",INDIRECT(ADDRESS(MATCH(A700,'Form Responses 1'!A:A,0),5+MOD(ROW()-2,COUNTA('Form Responses 1'!$1:$1)-4),,TRUE,"Form Responses 1")))</f>
        <v>CUKUP BAIK</v>
      </c>
      <c r="H700" s="83" t="str">
        <f ca="1" t="shared" si="1"/>
        <v>Lantai 21</v>
      </c>
      <c r="I700" s="83" t="str">
        <f ca="1" t="shared" si="661"/>
        <v> &amp; Timur</v>
      </c>
      <c r="J700" s="83" t="str">
        <f ca="1" t="shared" si="2"/>
        <v>CLEANING SERVICE</v>
      </c>
      <c r="K700" s="83">
        <f ca="1" t="array" ref="K700">IFERROR(INDEX(MASTER!B:B,MATCH(G700,MASTER!A:A,0))/100," ")</f>
        <v>0.89</v>
      </c>
      <c r="L700" s="65">
        <f ca="1" t="shared" si="3"/>
        <v>4</v>
      </c>
      <c r="M700" s="65" t="str">
        <f ca="1" t="shared" si="4"/>
        <v>2023 - WEEK 04</v>
      </c>
      <c r="N700" s="65" t="str">
        <f ca="1" t="shared" si="5"/>
        <v>2023 - MONTH 01</v>
      </c>
      <c r="O700" s="83">
        <f ca="1" t="shared" ref="O700:P700" si="719">IFERROR(AVERAGEIF(M:M,M700,$K:$K)," ")</f>
        <v>0.891576576576572</v>
      </c>
      <c r="P700" s="83">
        <f ca="1" t="shared" si="719"/>
        <v>0.891576576576572</v>
      </c>
      <c r="Q700" s="65" t="str">
        <f ca="1">IF(ISBLANK(A700)," ",IF(O700&gt;MASTER!$B$3/100,"SB",IF(O700&gt;MASTER!$B$4/100,"B",IF(O700&gt;MASTER!$B$5/100,"C","K"))))</f>
        <v>B</v>
      </c>
      <c r="R700" s="65" t="str">
        <f ca="1">IF(ISBLANK(B700)," ",IF(P700&gt;MASTER!$B$3/100,"SB",IF(P700&gt;MASTER!$B$4/100,"B",IF(P700&gt;MASTER!$B$5/100,"C","K"))))</f>
        <v>B</v>
      </c>
    </row>
    <row r="701" customHeight="1" spans="1:18">
      <c r="A701" s="80">
        <f ca="1">INDIRECT(ADDRESS(2+QUOTIENT(ROW()-2,COUNTA('Form Responses 1'!$1:$1)-4),1,,TRUE,"Form Responses 1"))</f>
        <v>45034.384370787</v>
      </c>
      <c r="B701" s="65" t="str">
        <f ca="1">INDIRECT(ADDRESS(2+QUOTIENT(ROW()-2,COUNTA('Form Responses 1'!$1:$1)-4),2,,TRUE,"Form Responses 1"))</f>
        <v>bobdaulay@gmail.com</v>
      </c>
      <c r="C701" s="65" t="str">
        <f ca="1">INDIRECT(ADDRESS(2+QUOTIENT(ROW()-2,COUNTA('Form Responses 1'!$1:$1)-4),3,,TRUE,"Form Responses 1"))</f>
        <v>Bobby Wijaya Daulay </v>
      </c>
      <c r="D701" s="81">
        <f ca="1">INDIRECT(ADDRESS(2+QUOTIENT(ROW()-2,COUNTA('Form Responses 1'!$1:$1)-4),4,,TRUE,"Form Responses 1"))</f>
        <v>44951</v>
      </c>
      <c r="E701" s="82">
        <f ca="1" t="shared" si="0"/>
        <v>3</v>
      </c>
      <c r="F701" s="65" t="str">
        <f ca="1">IF(ISBLANK(A701)," ",INDIRECT(ADDRESS(1,5+MOD(ROW()-2,COUNTA('Form Responses 1'!$1:$1)-4),,TRUE,"Form Responses 1")))</f>
        <v>Lantai 21 [Mushola]</v>
      </c>
      <c r="G701" s="65" t="str">
        <f ca="1">IF(ISBLANK(A701)," ",INDIRECT(ADDRESS(MATCH(A701,'Form Responses 1'!A:A,0),5+MOD(ROW()-2,COUNTA('Form Responses 1'!$1:$1)-4),,TRUE,"Form Responses 1")))</f>
        <v>CUKUP BAIK</v>
      </c>
      <c r="H701" s="83" t="str">
        <f ca="1" t="shared" si="1"/>
        <v>Lantai 21</v>
      </c>
      <c r="I701" s="83" t="str">
        <f ca="1" t="shared" si="661"/>
        <v>Mushola</v>
      </c>
      <c r="J701" s="83" t="str">
        <f ca="1" t="shared" si="2"/>
        <v>CLEANING SERVICE</v>
      </c>
      <c r="K701" s="83">
        <f ca="1" t="array" ref="K701">IFERROR(INDEX(MASTER!B:B,MATCH(G701,MASTER!A:A,0))/100," ")</f>
        <v>0.89</v>
      </c>
      <c r="L701" s="65">
        <f ca="1" t="shared" si="3"/>
        <v>4</v>
      </c>
      <c r="M701" s="65" t="str">
        <f ca="1" t="shared" si="4"/>
        <v>2023 - WEEK 04</v>
      </c>
      <c r="N701" s="65" t="str">
        <f ca="1" t="shared" si="5"/>
        <v>2023 - MONTH 01</v>
      </c>
      <c r="O701" s="83">
        <f ca="1" t="shared" ref="O701:P701" si="720">IFERROR(AVERAGEIF(M:M,M701,$K:$K)," ")</f>
        <v>0.891576576576572</v>
      </c>
      <c r="P701" s="83">
        <f ca="1" t="shared" si="720"/>
        <v>0.891576576576572</v>
      </c>
      <c r="Q701" s="65" t="str">
        <f ca="1">IF(ISBLANK(A701)," ",IF(O701&gt;MASTER!$B$3/100,"SB",IF(O701&gt;MASTER!$B$4/100,"B",IF(O701&gt;MASTER!$B$5/100,"C","K"))))</f>
        <v>B</v>
      </c>
      <c r="R701" s="65" t="str">
        <f ca="1">IF(ISBLANK(B701)," ",IF(P701&gt;MASTER!$B$3/100,"SB",IF(P701&gt;MASTER!$B$4/100,"B",IF(P701&gt;MASTER!$B$5/100,"C","K"))))</f>
        <v>B</v>
      </c>
    </row>
    <row r="702" customHeight="1" spans="1:18">
      <c r="A702" s="80">
        <f ca="1">INDIRECT(ADDRESS(2+QUOTIENT(ROW()-2,COUNTA('Form Responses 1'!$1:$1)-4),1,,TRUE,"Form Responses 1"))</f>
        <v>45034.384370787</v>
      </c>
      <c r="B702" s="65" t="str">
        <f ca="1">INDIRECT(ADDRESS(2+QUOTIENT(ROW()-2,COUNTA('Form Responses 1'!$1:$1)-4),2,,TRUE,"Form Responses 1"))</f>
        <v>bobdaulay@gmail.com</v>
      </c>
      <c r="C702" s="65" t="str">
        <f ca="1">INDIRECT(ADDRESS(2+QUOTIENT(ROW()-2,COUNTA('Form Responses 1'!$1:$1)-4),3,,TRUE,"Form Responses 1"))</f>
        <v>Bobby Wijaya Daulay </v>
      </c>
      <c r="D702" s="81">
        <f ca="1">INDIRECT(ADDRESS(2+QUOTIENT(ROW()-2,COUNTA('Form Responses 1'!$1:$1)-4),4,,TRUE,"Form Responses 1"))</f>
        <v>44951</v>
      </c>
      <c r="E702" s="82">
        <f ca="1" t="shared" si="0"/>
        <v>3</v>
      </c>
      <c r="F702" s="65" t="str">
        <f ca="1">IF(ISBLANK(A702)," ",INDIRECT(ADDRESS(1,5+MOD(ROW()-2,COUNTA('Form Responses 1'!$1:$1)-4),,TRUE,"Form Responses 1")))</f>
        <v>Lantai 21 [Pantry]</v>
      </c>
      <c r="G702" s="65" t="str">
        <f ca="1">IF(ISBLANK(A702)," ",INDIRECT(ADDRESS(MATCH(A702,'Form Responses 1'!A:A,0),5+MOD(ROW()-2,COUNTA('Form Responses 1'!$1:$1)-4),,TRUE,"Form Responses 1")))</f>
        <v>CUKUP BAIK</v>
      </c>
      <c r="H702" s="83" t="str">
        <f ca="1" t="shared" si="1"/>
        <v>Lantai 21</v>
      </c>
      <c r="I702" s="83" t="str">
        <f ca="1" t="shared" si="661"/>
        <v>Pantry</v>
      </c>
      <c r="J702" s="83" t="str">
        <f ca="1" t="shared" si="2"/>
        <v>CLEANING SERVICE</v>
      </c>
      <c r="K702" s="83">
        <f ca="1" t="array" ref="K702">IFERROR(INDEX(MASTER!B:B,MATCH(G702,MASTER!A:A,0))/100," ")</f>
        <v>0.89</v>
      </c>
      <c r="L702" s="65">
        <f ca="1" t="shared" si="3"/>
        <v>4</v>
      </c>
      <c r="M702" s="65" t="str">
        <f ca="1" t="shared" si="4"/>
        <v>2023 - WEEK 04</v>
      </c>
      <c r="N702" s="65" t="str">
        <f ca="1" t="shared" si="5"/>
        <v>2023 - MONTH 01</v>
      </c>
      <c r="O702" s="83">
        <f ca="1" t="shared" ref="O702:P702" si="721">IFERROR(AVERAGEIF(M:M,M702,$K:$K)," ")</f>
        <v>0.891576576576572</v>
      </c>
      <c r="P702" s="83">
        <f ca="1" t="shared" si="721"/>
        <v>0.891576576576572</v>
      </c>
      <c r="Q702" s="65" t="str">
        <f ca="1">IF(ISBLANK(A702)," ",IF(O702&gt;MASTER!$B$3/100,"SB",IF(O702&gt;MASTER!$B$4/100,"B",IF(O702&gt;MASTER!$B$5/100,"C","K"))))</f>
        <v>B</v>
      </c>
      <c r="R702" s="65" t="str">
        <f ca="1">IF(ISBLANK(B702)," ",IF(P702&gt;MASTER!$B$3/100,"SB",IF(P702&gt;MASTER!$B$4/100,"B",IF(P702&gt;MASTER!$B$5/100,"C","K"))))</f>
        <v>B</v>
      </c>
    </row>
    <row r="703" customHeight="1" spans="1:18">
      <c r="A703" s="80">
        <f ca="1">INDIRECT(ADDRESS(2+QUOTIENT(ROW()-2,COUNTA('Form Responses 1'!$1:$1)-4),1,,TRUE,"Form Responses 1"))</f>
        <v>45034.384370787</v>
      </c>
      <c r="B703" s="65" t="str">
        <f ca="1">INDIRECT(ADDRESS(2+QUOTIENT(ROW()-2,COUNTA('Form Responses 1'!$1:$1)-4),2,,TRUE,"Form Responses 1"))</f>
        <v>bobdaulay@gmail.com</v>
      </c>
      <c r="C703" s="65" t="str">
        <f ca="1">INDIRECT(ADDRESS(2+QUOTIENT(ROW()-2,COUNTA('Form Responses 1'!$1:$1)-4),3,,TRUE,"Form Responses 1"))</f>
        <v>Bobby Wijaya Daulay </v>
      </c>
      <c r="D703" s="81">
        <f ca="1">INDIRECT(ADDRESS(2+QUOTIENT(ROW()-2,COUNTA('Form Responses 1'!$1:$1)-4),4,,TRUE,"Form Responses 1"))</f>
        <v>44951</v>
      </c>
      <c r="E703" s="82">
        <f ca="1" t="shared" si="0"/>
        <v>3</v>
      </c>
      <c r="F703" s="65" t="str">
        <f ca="1">IF(ISBLANK(A703)," ",INDIRECT(ADDRESS(1,5+MOD(ROW()-2,COUNTA('Form Responses 1'!$1:$1)-4),,TRUE,"Form Responses 1")))</f>
        <v>Lantai 21 [Ruang Rapat 1-2-3]</v>
      </c>
      <c r="G703" s="65" t="str">
        <f ca="1">IF(ISBLANK(A703)," ",INDIRECT(ADDRESS(MATCH(A703,'Form Responses 1'!A:A,0),5+MOD(ROW()-2,COUNTA('Form Responses 1'!$1:$1)-4),,TRUE,"Form Responses 1")))</f>
        <v>CUKUP BAIK</v>
      </c>
      <c r="H703" s="83" t="str">
        <f ca="1" t="shared" si="1"/>
        <v>Lantai 21</v>
      </c>
      <c r="I703" s="83" t="str">
        <f ca="1" t="shared" si="661"/>
        <v>Ruang Rapat 1-2-3</v>
      </c>
      <c r="J703" s="83" t="str">
        <f ca="1" t="shared" si="2"/>
        <v>CLEANING SERVICE</v>
      </c>
      <c r="K703" s="83">
        <f ca="1" t="array" ref="K703">IFERROR(INDEX(MASTER!B:B,MATCH(G703,MASTER!A:A,0))/100," ")</f>
        <v>0.89</v>
      </c>
      <c r="L703" s="65">
        <f ca="1" t="shared" si="3"/>
        <v>4</v>
      </c>
      <c r="M703" s="65" t="str">
        <f ca="1" t="shared" si="4"/>
        <v>2023 - WEEK 04</v>
      </c>
      <c r="N703" s="65" t="str">
        <f ca="1" t="shared" si="5"/>
        <v>2023 - MONTH 01</v>
      </c>
      <c r="O703" s="83">
        <f ca="1" t="shared" ref="O703:P703" si="722">IFERROR(AVERAGEIF(M:M,M703,$K:$K)," ")</f>
        <v>0.891576576576572</v>
      </c>
      <c r="P703" s="83">
        <f ca="1" t="shared" si="722"/>
        <v>0.891576576576572</v>
      </c>
      <c r="Q703" s="65" t="str">
        <f ca="1">IF(ISBLANK(A703)," ",IF(O703&gt;MASTER!$B$3/100,"SB",IF(O703&gt;MASTER!$B$4/100,"B",IF(O703&gt;MASTER!$B$5/100,"C","K"))))</f>
        <v>B</v>
      </c>
      <c r="R703" s="65" t="str">
        <f ca="1">IF(ISBLANK(B703)," ",IF(P703&gt;MASTER!$B$3/100,"SB",IF(P703&gt;MASTER!$B$4/100,"B",IF(P703&gt;MASTER!$B$5/100,"C","K"))))</f>
        <v>B</v>
      </c>
    </row>
    <row r="704" customHeight="1" spans="1:18">
      <c r="A704" s="80">
        <f ca="1">INDIRECT(ADDRESS(2+QUOTIENT(ROW()-2,COUNTA('Form Responses 1'!$1:$1)-4),1,,TRUE,"Form Responses 1"))</f>
        <v>45034.384370787</v>
      </c>
      <c r="B704" s="65" t="str">
        <f ca="1">INDIRECT(ADDRESS(2+QUOTIENT(ROW()-2,COUNTA('Form Responses 1'!$1:$1)-4),2,,TRUE,"Form Responses 1"))</f>
        <v>bobdaulay@gmail.com</v>
      </c>
      <c r="C704" s="65" t="str">
        <f ca="1">INDIRECT(ADDRESS(2+QUOTIENT(ROW()-2,COUNTA('Form Responses 1'!$1:$1)-4),3,,TRUE,"Form Responses 1"))</f>
        <v>Bobby Wijaya Daulay </v>
      </c>
      <c r="D704" s="81">
        <f ca="1">INDIRECT(ADDRESS(2+QUOTIENT(ROW()-2,COUNTA('Form Responses 1'!$1:$1)-4),4,,TRUE,"Form Responses 1"))</f>
        <v>44951</v>
      </c>
      <c r="E704" s="82">
        <f ca="1" t="shared" si="0"/>
        <v>3</v>
      </c>
      <c r="F704" s="65" t="str">
        <f ca="1">IF(ISBLANK(A704)," ",INDIRECT(ADDRESS(1,5+MOD(ROW()-2,COUNTA('Form Responses 1'!$1:$1)-4),,TRUE,"Form Responses 1")))</f>
        <v>Lantai 21 [Ruang Kerja]</v>
      </c>
      <c r="G704" s="65" t="str">
        <f ca="1">IF(ISBLANK(A704)," ",INDIRECT(ADDRESS(MATCH(A704,'Form Responses 1'!A:A,0),5+MOD(ROW()-2,COUNTA('Form Responses 1'!$1:$1)-4),,TRUE,"Form Responses 1")))</f>
        <v>CUKUP BAIK</v>
      </c>
      <c r="H704" s="83" t="str">
        <f ca="1" t="shared" si="1"/>
        <v>Lantai 21</v>
      </c>
      <c r="I704" s="83" t="str">
        <f ca="1" t="shared" si="661"/>
        <v>Ruang Kerja</v>
      </c>
      <c r="J704" s="83" t="str">
        <f ca="1" t="shared" si="2"/>
        <v>CLEANING SERVICE</v>
      </c>
      <c r="K704" s="83">
        <f ca="1" t="array" ref="K704">IFERROR(INDEX(MASTER!B:B,MATCH(G704,MASTER!A:A,0))/100," ")</f>
        <v>0.89</v>
      </c>
      <c r="L704" s="65">
        <f ca="1" t="shared" si="3"/>
        <v>4</v>
      </c>
      <c r="M704" s="65" t="str">
        <f ca="1" t="shared" si="4"/>
        <v>2023 - WEEK 04</v>
      </c>
      <c r="N704" s="65" t="str">
        <f ca="1" t="shared" si="5"/>
        <v>2023 - MONTH 01</v>
      </c>
      <c r="O704" s="83">
        <f ca="1" t="shared" ref="O704:P704" si="723">IFERROR(AVERAGEIF(M:M,M704,$K:$K)," ")</f>
        <v>0.891576576576572</v>
      </c>
      <c r="P704" s="83">
        <f ca="1" t="shared" si="723"/>
        <v>0.891576576576572</v>
      </c>
      <c r="Q704" s="65" t="str">
        <f ca="1">IF(ISBLANK(A704)," ",IF(O704&gt;MASTER!$B$3/100,"SB",IF(O704&gt;MASTER!$B$4/100,"B",IF(O704&gt;MASTER!$B$5/100,"C","K"))))</f>
        <v>B</v>
      </c>
      <c r="R704" s="65" t="str">
        <f ca="1">IF(ISBLANK(B704)," ",IF(P704&gt;MASTER!$B$3/100,"SB",IF(P704&gt;MASTER!$B$4/100,"B",IF(P704&gt;MASTER!$B$5/100,"C","K"))))</f>
        <v>B</v>
      </c>
    </row>
    <row r="705" customHeight="1" spans="1:18">
      <c r="A705" s="80">
        <f ca="1">INDIRECT(ADDRESS(2+QUOTIENT(ROW()-2,COUNTA('Form Responses 1'!$1:$1)-4),1,,TRUE,"Form Responses 1"))</f>
        <v>45034.384370787</v>
      </c>
      <c r="B705" s="65" t="str">
        <f ca="1">INDIRECT(ADDRESS(2+QUOTIENT(ROW()-2,COUNTA('Form Responses 1'!$1:$1)-4),2,,TRUE,"Form Responses 1"))</f>
        <v>bobdaulay@gmail.com</v>
      </c>
      <c r="C705" s="65" t="str">
        <f ca="1">INDIRECT(ADDRESS(2+QUOTIENT(ROW()-2,COUNTA('Form Responses 1'!$1:$1)-4),3,,TRUE,"Form Responses 1"))</f>
        <v>Bobby Wijaya Daulay </v>
      </c>
      <c r="D705" s="81">
        <f ca="1">INDIRECT(ADDRESS(2+QUOTIENT(ROW()-2,COUNTA('Form Responses 1'!$1:$1)-4),4,,TRUE,"Form Responses 1"))</f>
        <v>44951</v>
      </c>
      <c r="E705" s="82">
        <f ca="1" t="shared" si="0"/>
        <v>3</v>
      </c>
      <c r="F705" s="65" t="str">
        <f ca="1">IF(ISBLANK(A705)," ",INDIRECT(ADDRESS(1,5+MOD(ROW()-2,COUNTA('Form Responses 1'!$1:$1)-4),,TRUE,"Form Responses 1")))</f>
        <v>Lantai 21 [Koridor]</v>
      </c>
      <c r="G705" s="65" t="str">
        <f ca="1">IF(ISBLANK(A705)," ",INDIRECT(ADDRESS(MATCH(A705,'Form Responses 1'!A:A,0),5+MOD(ROW()-2,COUNTA('Form Responses 1'!$1:$1)-4),,TRUE,"Form Responses 1")))</f>
        <v>CUKUP BAIK</v>
      </c>
      <c r="H705" s="83" t="str">
        <f ca="1" t="shared" si="1"/>
        <v>Lantai 21</v>
      </c>
      <c r="I705" s="83" t="str">
        <f ca="1" t="shared" si="661"/>
        <v>Koridor</v>
      </c>
      <c r="J705" s="83" t="str">
        <f ca="1" t="shared" si="2"/>
        <v>CLEANING SERVICE</v>
      </c>
      <c r="K705" s="83">
        <f ca="1" t="array" ref="K705">IFERROR(INDEX(MASTER!B:B,MATCH(G705,MASTER!A:A,0))/100," ")</f>
        <v>0.89</v>
      </c>
      <c r="L705" s="65">
        <f ca="1" t="shared" si="3"/>
        <v>4</v>
      </c>
      <c r="M705" s="65" t="str">
        <f ca="1" t="shared" si="4"/>
        <v>2023 - WEEK 04</v>
      </c>
      <c r="N705" s="65" t="str">
        <f ca="1" t="shared" si="5"/>
        <v>2023 - MONTH 01</v>
      </c>
      <c r="O705" s="83">
        <f ca="1" t="shared" ref="O705:P705" si="724">IFERROR(AVERAGEIF(M:M,M705,$K:$K)," ")</f>
        <v>0.891576576576572</v>
      </c>
      <c r="P705" s="83">
        <f ca="1" t="shared" si="724"/>
        <v>0.891576576576572</v>
      </c>
      <c r="Q705" s="65" t="str">
        <f ca="1">IF(ISBLANK(A705)," ",IF(O705&gt;MASTER!$B$3/100,"SB",IF(O705&gt;MASTER!$B$4/100,"B",IF(O705&gt;MASTER!$B$5/100,"C","K"))))</f>
        <v>B</v>
      </c>
      <c r="R705" s="65" t="str">
        <f ca="1">IF(ISBLANK(B705)," ",IF(P705&gt;MASTER!$B$3/100,"SB",IF(P705&gt;MASTER!$B$4/100,"B",IF(P705&gt;MASTER!$B$5/100,"C","K"))))</f>
        <v>B</v>
      </c>
    </row>
    <row r="706" customHeight="1" spans="1:18">
      <c r="A706" s="80">
        <f ca="1">INDIRECT(ADDRESS(2+QUOTIENT(ROW()-2,COUNTA('Form Responses 1'!$1:$1)-4),1,,TRUE,"Form Responses 1"))</f>
        <v>45034.384370787</v>
      </c>
      <c r="B706" s="65" t="str">
        <f ca="1">INDIRECT(ADDRESS(2+QUOTIENT(ROW()-2,COUNTA('Form Responses 1'!$1:$1)-4),2,,TRUE,"Form Responses 1"))</f>
        <v>bobdaulay@gmail.com</v>
      </c>
      <c r="C706" s="65" t="str">
        <f ca="1">INDIRECT(ADDRESS(2+QUOTIENT(ROW()-2,COUNTA('Form Responses 1'!$1:$1)-4),3,,TRUE,"Form Responses 1"))</f>
        <v>Bobby Wijaya Daulay </v>
      </c>
      <c r="D706" s="81">
        <f ca="1">INDIRECT(ADDRESS(2+QUOTIENT(ROW()-2,COUNTA('Form Responses 1'!$1:$1)-4),4,,TRUE,"Form Responses 1"))</f>
        <v>44951</v>
      </c>
      <c r="E706" s="82">
        <f ca="1" t="shared" si="0"/>
        <v>3</v>
      </c>
      <c r="F706" s="65" t="str">
        <f ca="1">IF(ISBLANK(A706)," ",INDIRECT(ADDRESS(1,5+MOD(ROW()-2,COUNTA('Form Responses 1'!$1:$1)-4),,TRUE,"Form Responses 1")))</f>
        <v>Lantai 21 [Toilet Pria / Wanita]</v>
      </c>
      <c r="G706" s="65" t="str">
        <f ca="1">IF(ISBLANK(A706)," ",INDIRECT(ADDRESS(MATCH(A706,'Form Responses 1'!A:A,0),5+MOD(ROW()-2,COUNTA('Form Responses 1'!$1:$1)-4),,TRUE,"Form Responses 1")))</f>
        <v>CUKUP BAIK</v>
      </c>
      <c r="H706" s="83" t="str">
        <f ca="1" t="shared" si="1"/>
        <v>Lantai 21</v>
      </c>
      <c r="I706" s="83" t="str">
        <f ca="1" t="shared" si="661"/>
        <v>Toilet Pria / Wanita</v>
      </c>
      <c r="J706" s="83" t="str">
        <f ca="1" t="shared" si="2"/>
        <v>CLEANING SERVICE</v>
      </c>
      <c r="K706" s="83">
        <f ca="1" t="array" ref="K706">IFERROR(INDEX(MASTER!B:B,MATCH(G706,MASTER!A:A,0))/100," ")</f>
        <v>0.89</v>
      </c>
      <c r="L706" s="65">
        <f ca="1" t="shared" si="3"/>
        <v>4</v>
      </c>
      <c r="M706" s="65" t="str">
        <f ca="1" t="shared" si="4"/>
        <v>2023 - WEEK 04</v>
      </c>
      <c r="N706" s="65" t="str">
        <f ca="1" t="shared" si="5"/>
        <v>2023 - MONTH 01</v>
      </c>
      <c r="O706" s="83">
        <f ca="1" t="shared" ref="O706:P706" si="725">IFERROR(AVERAGEIF(M:M,M706,$K:$K)," ")</f>
        <v>0.891576576576572</v>
      </c>
      <c r="P706" s="83">
        <f ca="1" t="shared" si="725"/>
        <v>0.891576576576572</v>
      </c>
      <c r="Q706" s="65" t="str">
        <f ca="1">IF(ISBLANK(A706)," ",IF(O706&gt;MASTER!$B$3/100,"SB",IF(O706&gt;MASTER!$B$4/100,"B",IF(O706&gt;MASTER!$B$5/100,"C","K"))))</f>
        <v>B</v>
      </c>
      <c r="R706" s="65" t="str">
        <f ca="1">IF(ISBLANK(B706)," ",IF(P706&gt;MASTER!$B$3/100,"SB",IF(P706&gt;MASTER!$B$4/100,"B",IF(P706&gt;MASTER!$B$5/100,"C","K"))))</f>
        <v>B</v>
      </c>
    </row>
    <row r="707" customHeight="1" spans="1:18">
      <c r="A707" s="80">
        <f ca="1">INDIRECT(ADDRESS(2+QUOTIENT(ROW()-2,COUNTA('Form Responses 1'!$1:$1)-4),1,,TRUE,"Form Responses 1"))</f>
        <v>45034.384370787</v>
      </c>
      <c r="B707" s="65" t="str">
        <f ca="1">INDIRECT(ADDRESS(2+QUOTIENT(ROW()-2,COUNTA('Form Responses 1'!$1:$1)-4),2,,TRUE,"Form Responses 1"))</f>
        <v>bobdaulay@gmail.com</v>
      </c>
      <c r="C707" s="65" t="str">
        <f ca="1">INDIRECT(ADDRESS(2+QUOTIENT(ROW()-2,COUNTA('Form Responses 1'!$1:$1)-4),3,,TRUE,"Form Responses 1"))</f>
        <v>Bobby Wijaya Daulay </v>
      </c>
      <c r="D707" s="81">
        <f ca="1">INDIRECT(ADDRESS(2+QUOTIENT(ROW()-2,COUNTA('Form Responses 1'!$1:$1)-4),4,,TRUE,"Form Responses 1"))</f>
        <v>44951</v>
      </c>
      <c r="E707" s="82">
        <f ca="1" t="shared" si="0"/>
        <v>3</v>
      </c>
      <c r="F707" s="65" t="str">
        <f ca="1">IF(ISBLANK(A707)," ",INDIRECT(ADDRESS(1,5+MOD(ROW()-2,COUNTA('Form Responses 1'!$1:$1)-4),,TRUE,"Form Responses 1")))</f>
        <v>Lantai 20 [Tangga Exit Barat]</v>
      </c>
      <c r="G707" s="65" t="str">
        <f ca="1">IF(ISBLANK(A707)," ",INDIRECT(ADDRESS(MATCH(A707,'Form Responses 1'!A:A,0),5+MOD(ROW()-2,COUNTA('Form Responses 1'!$1:$1)-4),,TRUE,"Form Responses 1")))</f>
        <v>CUKUP BAIK</v>
      </c>
      <c r="H707" s="83" t="str">
        <f ca="1" t="shared" si="1"/>
        <v>Lantai 20</v>
      </c>
      <c r="I707" s="83" t="str">
        <f ca="1" t="shared" ref="I707:I770" si="726">MID(F707,FIND("[",F707)+1,LEN(F707)-FIND("[",F707)-1)</f>
        <v>Tangga Exit Barat</v>
      </c>
      <c r="J707" s="83" t="str">
        <f ca="1" t="shared" si="2"/>
        <v>CLEANING SERVICE</v>
      </c>
      <c r="K707" s="83">
        <f ca="1" t="array" ref="K707">IFERROR(INDEX(MASTER!B:B,MATCH(G707,MASTER!A:A,0))/100," ")</f>
        <v>0.89</v>
      </c>
      <c r="L707" s="65">
        <f ca="1" t="shared" si="3"/>
        <v>4</v>
      </c>
      <c r="M707" s="65" t="str">
        <f ca="1" t="shared" si="4"/>
        <v>2023 - WEEK 04</v>
      </c>
      <c r="N707" s="65" t="str">
        <f ca="1" t="shared" si="5"/>
        <v>2023 - MONTH 01</v>
      </c>
      <c r="O707" s="83">
        <f ca="1" t="shared" ref="O707:P707" si="727">IFERROR(AVERAGEIF(M:M,M707,$K:$K)," ")</f>
        <v>0.891576576576572</v>
      </c>
      <c r="P707" s="83">
        <f ca="1" t="shared" si="727"/>
        <v>0.891576576576572</v>
      </c>
      <c r="Q707" s="65" t="str">
        <f ca="1">IF(ISBLANK(A707)," ",IF(O707&gt;MASTER!$B$3/100,"SB",IF(O707&gt;MASTER!$B$4/100,"B",IF(O707&gt;MASTER!$B$5/100,"C","K"))))</f>
        <v>B</v>
      </c>
      <c r="R707" s="65" t="str">
        <f ca="1">IF(ISBLANK(B707)," ",IF(P707&gt;MASTER!$B$3/100,"SB",IF(P707&gt;MASTER!$B$4/100,"B",IF(P707&gt;MASTER!$B$5/100,"C","K"))))</f>
        <v>B</v>
      </c>
    </row>
    <row r="708" customHeight="1" spans="1:18">
      <c r="A708" s="80">
        <f ca="1">INDIRECT(ADDRESS(2+QUOTIENT(ROW()-2,COUNTA('Form Responses 1'!$1:$1)-4),1,,TRUE,"Form Responses 1"))</f>
        <v>45034.384370787</v>
      </c>
      <c r="B708" s="65" t="str">
        <f ca="1">INDIRECT(ADDRESS(2+QUOTIENT(ROW()-2,COUNTA('Form Responses 1'!$1:$1)-4),2,,TRUE,"Form Responses 1"))</f>
        <v>bobdaulay@gmail.com</v>
      </c>
      <c r="C708" s="65" t="str">
        <f ca="1">INDIRECT(ADDRESS(2+QUOTIENT(ROW()-2,COUNTA('Form Responses 1'!$1:$1)-4),3,,TRUE,"Form Responses 1"))</f>
        <v>Bobby Wijaya Daulay </v>
      </c>
      <c r="D708" s="81">
        <f ca="1">INDIRECT(ADDRESS(2+QUOTIENT(ROW()-2,COUNTA('Form Responses 1'!$1:$1)-4),4,,TRUE,"Form Responses 1"))</f>
        <v>44951</v>
      </c>
      <c r="E708" s="82">
        <f ca="1" t="shared" si="0"/>
        <v>3</v>
      </c>
      <c r="F708" s="65" t="str">
        <f ca="1">IF(ISBLANK(A708)," ",INDIRECT(ADDRESS(1,5+MOD(ROW()-2,COUNTA('Form Responses 1'!$1:$1)-4),,TRUE,"Form Responses 1")))</f>
        <v>Lantai 20 [ &amp; Timur]</v>
      </c>
      <c r="G708" s="65" t="str">
        <f ca="1">IF(ISBLANK(A708)," ",INDIRECT(ADDRESS(MATCH(A708,'Form Responses 1'!A:A,0),5+MOD(ROW()-2,COUNTA('Form Responses 1'!$1:$1)-4),,TRUE,"Form Responses 1")))</f>
        <v>CUKUP BAIK</v>
      </c>
      <c r="H708" s="83" t="str">
        <f ca="1" t="shared" si="1"/>
        <v>Lantai 20</v>
      </c>
      <c r="I708" s="83" t="str">
        <f ca="1" t="shared" si="726"/>
        <v> &amp; Timur</v>
      </c>
      <c r="J708" s="83" t="str">
        <f ca="1" t="shared" si="2"/>
        <v>CLEANING SERVICE</v>
      </c>
      <c r="K708" s="83">
        <f ca="1" t="array" ref="K708">IFERROR(INDEX(MASTER!B:B,MATCH(G708,MASTER!A:A,0))/100," ")</f>
        <v>0.89</v>
      </c>
      <c r="L708" s="65">
        <f ca="1" t="shared" si="3"/>
        <v>4</v>
      </c>
      <c r="M708" s="65" t="str">
        <f ca="1" t="shared" si="4"/>
        <v>2023 - WEEK 04</v>
      </c>
      <c r="N708" s="65" t="str">
        <f ca="1" t="shared" si="5"/>
        <v>2023 - MONTH 01</v>
      </c>
      <c r="O708" s="83">
        <f ca="1" t="shared" ref="O708:P708" si="728">IFERROR(AVERAGEIF(M:M,M708,$K:$K)," ")</f>
        <v>0.891576576576572</v>
      </c>
      <c r="P708" s="83">
        <f ca="1" t="shared" si="728"/>
        <v>0.891576576576572</v>
      </c>
      <c r="Q708" s="65" t="str">
        <f ca="1">IF(ISBLANK(A708)," ",IF(O708&gt;MASTER!$B$3/100,"SB",IF(O708&gt;MASTER!$B$4/100,"B",IF(O708&gt;MASTER!$B$5/100,"C","K"))))</f>
        <v>B</v>
      </c>
      <c r="R708" s="65" t="str">
        <f ca="1">IF(ISBLANK(B708)," ",IF(P708&gt;MASTER!$B$3/100,"SB",IF(P708&gt;MASTER!$B$4/100,"B",IF(P708&gt;MASTER!$B$5/100,"C","K"))))</f>
        <v>B</v>
      </c>
    </row>
    <row r="709" customHeight="1" spans="1:18">
      <c r="A709" s="80">
        <f ca="1">INDIRECT(ADDRESS(2+QUOTIENT(ROW()-2,COUNTA('Form Responses 1'!$1:$1)-4),1,,TRUE,"Form Responses 1"))</f>
        <v>45034.384370787</v>
      </c>
      <c r="B709" s="65" t="str">
        <f ca="1">INDIRECT(ADDRESS(2+QUOTIENT(ROW()-2,COUNTA('Form Responses 1'!$1:$1)-4),2,,TRUE,"Form Responses 1"))</f>
        <v>bobdaulay@gmail.com</v>
      </c>
      <c r="C709" s="65" t="str">
        <f ca="1">INDIRECT(ADDRESS(2+QUOTIENT(ROW()-2,COUNTA('Form Responses 1'!$1:$1)-4),3,,TRUE,"Form Responses 1"))</f>
        <v>Bobby Wijaya Daulay </v>
      </c>
      <c r="D709" s="81">
        <f ca="1">INDIRECT(ADDRESS(2+QUOTIENT(ROW()-2,COUNTA('Form Responses 1'!$1:$1)-4),4,,TRUE,"Form Responses 1"))</f>
        <v>44951</v>
      </c>
      <c r="E709" s="82">
        <f ca="1" t="shared" si="0"/>
        <v>3</v>
      </c>
      <c r="F709" s="65" t="str">
        <f ca="1">IF(ISBLANK(A709)," ",INDIRECT(ADDRESS(1,5+MOD(ROW()-2,COUNTA('Form Responses 1'!$1:$1)-4),,TRUE,"Form Responses 1")))</f>
        <v>Lantai 20 [Mushola]</v>
      </c>
      <c r="G709" s="65" t="str">
        <f ca="1">IF(ISBLANK(A709)," ",INDIRECT(ADDRESS(MATCH(A709,'Form Responses 1'!A:A,0),5+MOD(ROW()-2,COUNTA('Form Responses 1'!$1:$1)-4),,TRUE,"Form Responses 1")))</f>
        <v>CUKUP BAIK</v>
      </c>
      <c r="H709" s="83" t="str">
        <f ca="1" t="shared" si="1"/>
        <v>Lantai 20</v>
      </c>
      <c r="I709" s="83" t="str">
        <f ca="1" t="shared" si="726"/>
        <v>Mushola</v>
      </c>
      <c r="J709" s="83" t="str">
        <f ca="1" t="shared" si="2"/>
        <v>CLEANING SERVICE</v>
      </c>
      <c r="K709" s="83">
        <f ca="1" t="array" ref="K709">IFERROR(INDEX(MASTER!B:B,MATCH(G709,MASTER!A:A,0))/100," ")</f>
        <v>0.89</v>
      </c>
      <c r="L709" s="65">
        <f ca="1" t="shared" si="3"/>
        <v>4</v>
      </c>
      <c r="M709" s="65" t="str">
        <f ca="1" t="shared" si="4"/>
        <v>2023 - WEEK 04</v>
      </c>
      <c r="N709" s="65" t="str">
        <f ca="1" t="shared" si="5"/>
        <v>2023 - MONTH 01</v>
      </c>
      <c r="O709" s="83">
        <f ca="1" t="shared" ref="O709:P709" si="729">IFERROR(AVERAGEIF(M:M,M709,$K:$K)," ")</f>
        <v>0.891576576576572</v>
      </c>
      <c r="P709" s="83">
        <f ca="1" t="shared" si="729"/>
        <v>0.891576576576572</v>
      </c>
      <c r="Q709" s="65" t="str">
        <f ca="1">IF(ISBLANK(A709)," ",IF(O709&gt;MASTER!$B$3/100,"SB",IF(O709&gt;MASTER!$B$4/100,"B",IF(O709&gt;MASTER!$B$5/100,"C","K"))))</f>
        <v>B</v>
      </c>
      <c r="R709" s="65" t="str">
        <f ca="1">IF(ISBLANK(B709)," ",IF(P709&gt;MASTER!$B$3/100,"SB",IF(P709&gt;MASTER!$B$4/100,"B",IF(P709&gt;MASTER!$B$5/100,"C","K"))))</f>
        <v>B</v>
      </c>
    </row>
    <row r="710" customHeight="1" spans="1:18">
      <c r="A710" s="80">
        <f ca="1">INDIRECT(ADDRESS(2+QUOTIENT(ROW()-2,COUNTA('Form Responses 1'!$1:$1)-4),1,,TRUE,"Form Responses 1"))</f>
        <v>45034.384370787</v>
      </c>
      <c r="B710" s="65" t="str">
        <f ca="1">INDIRECT(ADDRESS(2+QUOTIENT(ROW()-2,COUNTA('Form Responses 1'!$1:$1)-4),2,,TRUE,"Form Responses 1"))</f>
        <v>bobdaulay@gmail.com</v>
      </c>
      <c r="C710" s="65" t="str">
        <f ca="1">INDIRECT(ADDRESS(2+QUOTIENT(ROW()-2,COUNTA('Form Responses 1'!$1:$1)-4),3,,TRUE,"Form Responses 1"))</f>
        <v>Bobby Wijaya Daulay </v>
      </c>
      <c r="D710" s="81">
        <f ca="1">INDIRECT(ADDRESS(2+QUOTIENT(ROW()-2,COUNTA('Form Responses 1'!$1:$1)-4),4,,TRUE,"Form Responses 1"))</f>
        <v>44951</v>
      </c>
      <c r="E710" s="82">
        <f ca="1" t="shared" si="0"/>
        <v>3</v>
      </c>
      <c r="F710" s="65" t="str">
        <f ca="1">IF(ISBLANK(A710)," ",INDIRECT(ADDRESS(1,5+MOD(ROW()-2,COUNTA('Form Responses 1'!$1:$1)-4),,TRUE,"Form Responses 1")))</f>
        <v>Lantai 20 [Pantry]</v>
      </c>
      <c r="G710" s="65" t="str">
        <f ca="1">IF(ISBLANK(A710)," ",INDIRECT(ADDRESS(MATCH(A710,'Form Responses 1'!A:A,0),5+MOD(ROW()-2,COUNTA('Form Responses 1'!$1:$1)-4),,TRUE,"Form Responses 1")))</f>
        <v>CUKUP BAIK</v>
      </c>
      <c r="H710" s="83" t="str">
        <f ca="1" t="shared" si="1"/>
        <v>Lantai 20</v>
      </c>
      <c r="I710" s="83" t="str">
        <f ca="1" t="shared" si="726"/>
        <v>Pantry</v>
      </c>
      <c r="J710" s="83" t="str">
        <f ca="1" t="shared" si="2"/>
        <v>CLEANING SERVICE</v>
      </c>
      <c r="K710" s="83">
        <f ca="1" t="array" ref="K710">IFERROR(INDEX(MASTER!B:B,MATCH(G710,MASTER!A:A,0))/100," ")</f>
        <v>0.89</v>
      </c>
      <c r="L710" s="65">
        <f ca="1" t="shared" si="3"/>
        <v>4</v>
      </c>
      <c r="M710" s="65" t="str">
        <f ca="1" t="shared" si="4"/>
        <v>2023 - WEEK 04</v>
      </c>
      <c r="N710" s="65" t="str">
        <f ca="1" t="shared" si="5"/>
        <v>2023 - MONTH 01</v>
      </c>
      <c r="O710" s="83">
        <f ca="1" t="shared" ref="O710:P710" si="730">IFERROR(AVERAGEIF(M:M,M710,$K:$K)," ")</f>
        <v>0.891576576576572</v>
      </c>
      <c r="P710" s="83">
        <f ca="1" t="shared" si="730"/>
        <v>0.891576576576572</v>
      </c>
      <c r="Q710" s="65" t="str">
        <f ca="1">IF(ISBLANK(A710)," ",IF(O710&gt;MASTER!$B$3/100,"SB",IF(O710&gt;MASTER!$B$4/100,"B",IF(O710&gt;MASTER!$B$5/100,"C","K"))))</f>
        <v>B</v>
      </c>
      <c r="R710" s="65" t="str">
        <f ca="1">IF(ISBLANK(B710)," ",IF(P710&gt;MASTER!$B$3/100,"SB",IF(P710&gt;MASTER!$B$4/100,"B",IF(P710&gt;MASTER!$B$5/100,"C","K"))))</f>
        <v>B</v>
      </c>
    </row>
    <row r="711" customHeight="1" spans="1:18">
      <c r="A711" s="80">
        <f ca="1">INDIRECT(ADDRESS(2+QUOTIENT(ROW()-2,COUNTA('Form Responses 1'!$1:$1)-4),1,,TRUE,"Form Responses 1"))</f>
        <v>45034.384370787</v>
      </c>
      <c r="B711" s="65" t="str">
        <f ca="1">INDIRECT(ADDRESS(2+QUOTIENT(ROW()-2,COUNTA('Form Responses 1'!$1:$1)-4),2,,TRUE,"Form Responses 1"))</f>
        <v>bobdaulay@gmail.com</v>
      </c>
      <c r="C711" s="65" t="str">
        <f ca="1">INDIRECT(ADDRESS(2+QUOTIENT(ROW()-2,COUNTA('Form Responses 1'!$1:$1)-4),3,,TRUE,"Form Responses 1"))</f>
        <v>Bobby Wijaya Daulay </v>
      </c>
      <c r="D711" s="81">
        <f ca="1">INDIRECT(ADDRESS(2+QUOTIENT(ROW()-2,COUNTA('Form Responses 1'!$1:$1)-4),4,,TRUE,"Form Responses 1"))</f>
        <v>44951</v>
      </c>
      <c r="E711" s="82">
        <f ca="1" t="shared" si="0"/>
        <v>3</v>
      </c>
      <c r="F711" s="65" t="str">
        <f ca="1">IF(ISBLANK(A711)," ",INDIRECT(ADDRESS(1,5+MOD(ROW()-2,COUNTA('Form Responses 1'!$1:$1)-4),,TRUE,"Form Responses 1")))</f>
        <v>Lantai 20 [Ruang Rapat 1-2-3]</v>
      </c>
      <c r="G711" s="65" t="str">
        <f ca="1">IF(ISBLANK(A711)," ",INDIRECT(ADDRESS(MATCH(A711,'Form Responses 1'!A:A,0),5+MOD(ROW()-2,COUNTA('Form Responses 1'!$1:$1)-4),,TRUE,"Form Responses 1")))</f>
        <v>CUKUP BAIK</v>
      </c>
      <c r="H711" s="83" t="str">
        <f ca="1" t="shared" si="1"/>
        <v>Lantai 20</v>
      </c>
      <c r="I711" s="83" t="str">
        <f ca="1" t="shared" si="726"/>
        <v>Ruang Rapat 1-2-3</v>
      </c>
      <c r="J711" s="83" t="str">
        <f ca="1" t="shared" si="2"/>
        <v>CLEANING SERVICE</v>
      </c>
      <c r="K711" s="83">
        <f ca="1" t="array" ref="K711">IFERROR(INDEX(MASTER!B:B,MATCH(G711,MASTER!A:A,0))/100," ")</f>
        <v>0.89</v>
      </c>
      <c r="L711" s="65">
        <f ca="1" t="shared" si="3"/>
        <v>4</v>
      </c>
      <c r="M711" s="65" t="str">
        <f ca="1" t="shared" si="4"/>
        <v>2023 - WEEK 04</v>
      </c>
      <c r="N711" s="65" t="str">
        <f ca="1" t="shared" si="5"/>
        <v>2023 - MONTH 01</v>
      </c>
      <c r="O711" s="83">
        <f ca="1" t="shared" ref="O711:P711" si="731">IFERROR(AVERAGEIF(M:M,M711,$K:$K)," ")</f>
        <v>0.891576576576572</v>
      </c>
      <c r="P711" s="83">
        <f ca="1" t="shared" si="731"/>
        <v>0.891576576576572</v>
      </c>
      <c r="Q711" s="65" t="str">
        <f ca="1">IF(ISBLANK(A711)," ",IF(O711&gt;MASTER!$B$3/100,"SB",IF(O711&gt;MASTER!$B$4/100,"B",IF(O711&gt;MASTER!$B$5/100,"C","K"))))</f>
        <v>B</v>
      </c>
      <c r="R711" s="65" t="str">
        <f ca="1">IF(ISBLANK(B711)," ",IF(P711&gt;MASTER!$B$3/100,"SB",IF(P711&gt;MASTER!$B$4/100,"B",IF(P711&gt;MASTER!$B$5/100,"C","K"))))</f>
        <v>B</v>
      </c>
    </row>
    <row r="712" customHeight="1" spans="1:18">
      <c r="A712" s="80">
        <f ca="1">INDIRECT(ADDRESS(2+QUOTIENT(ROW()-2,COUNTA('Form Responses 1'!$1:$1)-4),1,,TRUE,"Form Responses 1"))</f>
        <v>45034.384370787</v>
      </c>
      <c r="B712" s="65" t="str">
        <f ca="1">INDIRECT(ADDRESS(2+QUOTIENT(ROW()-2,COUNTA('Form Responses 1'!$1:$1)-4),2,,TRUE,"Form Responses 1"))</f>
        <v>bobdaulay@gmail.com</v>
      </c>
      <c r="C712" s="65" t="str">
        <f ca="1">INDIRECT(ADDRESS(2+QUOTIENT(ROW()-2,COUNTA('Form Responses 1'!$1:$1)-4),3,,TRUE,"Form Responses 1"))</f>
        <v>Bobby Wijaya Daulay </v>
      </c>
      <c r="D712" s="81">
        <f ca="1">INDIRECT(ADDRESS(2+QUOTIENT(ROW()-2,COUNTA('Form Responses 1'!$1:$1)-4),4,,TRUE,"Form Responses 1"))</f>
        <v>44951</v>
      </c>
      <c r="E712" s="82">
        <f ca="1" t="shared" si="0"/>
        <v>3</v>
      </c>
      <c r="F712" s="65" t="str">
        <f ca="1">IF(ISBLANK(A712)," ",INDIRECT(ADDRESS(1,5+MOD(ROW()-2,COUNTA('Form Responses 1'!$1:$1)-4),,TRUE,"Form Responses 1")))</f>
        <v>Lantai 20 [Ruang Kerja]</v>
      </c>
      <c r="G712" s="65" t="str">
        <f ca="1">IF(ISBLANK(A712)," ",INDIRECT(ADDRESS(MATCH(A712,'Form Responses 1'!A:A,0),5+MOD(ROW()-2,COUNTA('Form Responses 1'!$1:$1)-4),,TRUE,"Form Responses 1")))</f>
        <v>CUKUP BAIK</v>
      </c>
      <c r="H712" s="83" t="str">
        <f ca="1" t="shared" si="1"/>
        <v>Lantai 20</v>
      </c>
      <c r="I712" s="83" t="str">
        <f ca="1" t="shared" si="726"/>
        <v>Ruang Kerja</v>
      </c>
      <c r="J712" s="83" t="str">
        <f ca="1" t="shared" si="2"/>
        <v>CLEANING SERVICE</v>
      </c>
      <c r="K712" s="83">
        <f ca="1" t="array" ref="K712">IFERROR(INDEX(MASTER!B:B,MATCH(G712,MASTER!A:A,0))/100," ")</f>
        <v>0.89</v>
      </c>
      <c r="L712" s="65">
        <f ca="1" t="shared" si="3"/>
        <v>4</v>
      </c>
      <c r="M712" s="65" t="str">
        <f ca="1" t="shared" si="4"/>
        <v>2023 - WEEK 04</v>
      </c>
      <c r="N712" s="65" t="str">
        <f ca="1" t="shared" si="5"/>
        <v>2023 - MONTH 01</v>
      </c>
      <c r="O712" s="83">
        <f ca="1" t="shared" ref="O712:P712" si="732">IFERROR(AVERAGEIF(M:M,M712,$K:$K)," ")</f>
        <v>0.891576576576572</v>
      </c>
      <c r="P712" s="83">
        <f ca="1" t="shared" si="732"/>
        <v>0.891576576576572</v>
      </c>
      <c r="Q712" s="65" t="str">
        <f ca="1">IF(ISBLANK(A712)," ",IF(O712&gt;MASTER!$B$3/100,"SB",IF(O712&gt;MASTER!$B$4/100,"B",IF(O712&gt;MASTER!$B$5/100,"C","K"))))</f>
        <v>B</v>
      </c>
      <c r="R712" s="65" t="str">
        <f ca="1">IF(ISBLANK(B712)," ",IF(P712&gt;MASTER!$B$3/100,"SB",IF(P712&gt;MASTER!$B$4/100,"B",IF(P712&gt;MASTER!$B$5/100,"C","K"))))</f>
        <v>B</v>
      </c>
    </row>
    <row r="713" customHeight="1" spans="1:18">
      <c r="A713" s="80">
        <f ca="1">INDIRECT(ADDRESS(2+QUOTIENT(ROW()-2,COUNTA('Form Responses 1'!$1:$1)-4),1,,TRUE,"Form Responses 1"))</f>
        <v>45034.384370787</v>
      </c>
      <c r="B713" s="65" t="str">
        <f ca="1">INDIRECT(ADDRESS(2+QUOTIENT(ROW()-2,COUNTA('Form Responses 1'!$1:$1)-4),2,,TRUE,"Form Responses 1"))</f>
        <v>bobdaulay@gmail.com</v>
      </c>
      <c r="C713" s="65" t="str">
        <f ca="1">INDIRECT(ADDRESS(2+QUOTIENT(ROW()-2,COUNTA('Form Responses 1'!$1:$1)-4),3,,TRUE,"Form Responses 1"))</f>
        <v>Bobby Wijaya Daulay </v>
      </c>
      <c r="D713" s="81">
        <f ca="1">INDIRECT(ADDRESS(2+QUOTIENT(ROW()-2,COUNTA('Form Responses 1'!$1:$1)-4),4,,TRUE,"Form Responses 1"))</f>
        <v>44951</v>
      </c>
      <c r="E713" s="82">
        <f ca="1" t="shared" si="0"/>
        <v>3</v>
      </c>
      <c r="F713" s="65" t="str">
        <f ca="1">IF(ISBLANK(A713)," ",INDIRECT(ADDRESS(1,5+MOD(ROW()-2,COUNTA('Form Responses 1'!$1:$1)-4),,TRUE,"Form Responses 1")))</f>
        <v>Lantai 20 [Koridor]</v>
      </c>
      <c r="G713" s="65" t="str">
        <f ca="1">IF(ISBLANK(A713)," ",INDIRECT(ADDRESS(MATCH(A713,'Form Responses 1'!A:A,0),5+MOD(ROW()-2,COUNTA('Form Responses 1'!$1:$1)-4),,TRUE,"Form Responses 1")))</f>
        <v>CUKUP BAIK</v>
      </c>
      <c r="H713" s="83" t="str">
        <f ca="1" t="shared" si="1"/>
        <v>Lantai 20</v>
      </c>
      <c r="I713" s="83" t="str">
        <f ca="1" t="shared" si="726"/>
        <v>Koridor</v>
      </c>
      <c r="J713" s="83" t="str">
        <f ca="1" t="shared" si="2"/>
        <v>CLEANING SERVICE</v>
      </c>
      <c r="K713" s="83">
        <f ca="1" t="array" ref="K713">IFERROR(INDEX(MASTER!B:B,MATCH(G713,MASTER!A:A,0))/100," ")</f>
        <v>0.89</v>
      </c>
      <c r="L713" s="65">
        <f ca="1" t="shared" si="3"/>
        <v>4</v>
      </c>
      <c r="M713" s="65" t="str">
        <f ca="1" t="shared" si="4"/>
        <v>2023 - WEEK 04</v>
      </c>
      <c r="N713" s="65" t="str">
        <f ca="1" t="shared" si="5"/>
        <v>2023 - MONTH 01</v>
      </c>
      <c r="O713" s="83">
        <f ca="1" t="shared" ref="O713:P713" si="733">IFERROR(AVERAGEIF(M:M,M713,$K:$K)," ")</f>
        <v>0.891576576576572</v>
      </c>
      <c r="P713" s="83">
        <f ca="1" t="shared" si="733"/>
        <v>0.891576576576572</v>
      </c>
      <c r="Q713" s="65" t="str">
        <f ca="1">IF(ISBLANK(A713)," ",IF(O713&gt;MASTER!$B$3/100,"SB",IF(O713&gt;MASTER!$B$4/100,"B",IF(O713&gt;MASTER!$B$5/100,"C","K"))))</f>
        <v>B</v>
      </c>
      <c r="R713" s="65" t="str">
        <f ca="1">IF(ISBLANK(B713)," ",IF(P713&gt;MASTER!$B$3/100,"SB",IF(P713&gt;MASTER!$B$4/100,"B",IF(P713&gt;MASTER!$B$5/100,"C","K"))))</f>
        <v>B</v>
      </c>
    </row>
    <row r="714" customHeight="1" spans="1:18">
      <c r="A714" s="80">
        <f ca="1">INDIRECT(ADDRESS(2+QUOTIENT(ROW()-2,COUNTA('Form Responses 1'!$1:$1)-4),1,,TRUE,"Form Responses 1"))</f>
        <v>45034.384370787</v>
      </c>
      <c r="B714" s="65" t="str">
        <f ca="1">INDIRECT(ADDRESS(2+QUOTIENT(ROW()-2,COUNTA('Form Responses 1'!$1:$1)-4),2,,TRUE,"Form Responses 1"))</f>
        <v>bobdaulay@gmail.com</v>
      </c>
      <c r="C714" s="65" t="str">
        <f ca="1">INDIRECT(ADDRESS(2+QUOTIENT(ROW()-2,COUNTA('Form Responses 1'!$1:$1)-4),3,,TRUE,"Form Responses 1"))</f>
        <v>Bobby Wijaya Daulay </v>
      </c>
      <c r="D714" s="81">
        <f ca="1">INDIRECT(ADDRESS(2+QUOTIENT(ROW()-2,COUNTA('Form Responses 1'!$1:$1)-4),4,,TRUE,"Form Responses 1"))</f>
        <v>44951</v>
      </c>
      <c r="E714" s="82">
        <f ca="1" t="shared" si="0"/>
        <v>3</v>
      </c>
      <c r="F714" s="65" t="str">
        <f ca="1">IF(ISBLANK(A714)," ",INDIRECT(ADDRESS(1,5+MOD(ROW()-2,COUNTA('Form Responses 1'!$1:$1)-4),,TRUE,"Form Responses 1")))</f>
        <v>Lantai 20 [Toilet Pria / Wanita]</v>
      </c>
      <c r="G714" s="65" t="str">
        <f ca="1">IF(ISBLANK(A714)," ",INDIRECT(ADDRESS(MATCH(A714,'Form Responses 1'!A:A,0),5+MOD(ROW()-2,COUNTA('Form Responses 1'!$1:$1)-4),,TRUE,"Form Responses 1")))</f>
        <v>CUKUP BAIK</v>
      </c>
      <c r="H714" s="83" t="str">
        <f ca="1" t="shared" si="1"/>
        <v>Lantai 20</v>
      </c>
      <c r="I714" s="83" t="str">
        <f ca="1" t="shared" si="726"/>
        <v>Toilet Pria / Wanita</v>
      </c>
      <c r="J714" s="83" t="str">
        <f ca="1" t="shared" si="2"/>
        <v>CLEANING SERVICE</v>
      </c>
      <c r="K714" s="83">
        <f ca="1" t="array" ref="K714">IFERROR(INDEX(MASTER!B:B,MATCH(G714,MASTER!A:A,0))/100," ")</f>
        <v>0.89</v>
      </c>
      <c r="L714" s="65">
        <f ca="1" t="shared" si="3"/>
        <v>4</v>
      </c>
      <c r="M714" s="65" t="str">
        <f ca="1" t="shared" si="4"/>
        <v>2023 - WEEK 04</v>
      </c>
      <c r="N714" s="65" t="str">
        <f ca="1" t="shared" si="5"/>
        <v>2023 - MONTH 01</v>
      </c>
      <c r="O714" s="83">
        <f ca="1" t="shared" ref="O714:P714" si="734">IFERROR(AVERAGEIF(M:M,M714,$K:$K)," ")</f>
        <v>0.891576576576572</v>
      </c>
      <c r="P714" s="83">
        <f ca="1" t="shared" si="734"/>
        <v>0.891576576576572</v>
      </c>
      <c r="Q714" s="65" t="str">
        <f ca="1">IF(ISBLANK(A714)," ",IF(O714&gt;MASTER!$B$3/100,"SB",IF(O714&gt;MASTER!$B$4/100,"B",IF(O714&gt;MASTER!$B$5/100,"C","K"))))</f>
        <v>B</v>
      </c>
      <c r="R714" s="65" t="str">
        <f ca="1">IF(ISBLANK(B714)," ",IF(P714&gt;MASTER!$B$3/100,"SB",IF(P714&gt;MASTER!$B$4/100,"B",IF(P714&gt;MASTER!$B$5/100,"C","K"))))</f>
        <v>B</v>
      </c>
    </row>
    <row r="715" customHeight="1" spans="1:18">
      <c r="A715" s="80">
        <f ca="1">INDIRECT(ADDRESS(2+QUOTIENT(ROW()-2,COUNTA('Form Responses 1'!$1:$1)-4),1,,TRUE,"Form Responses 1"))</f>
        <v>45034.384370787</v>
      </c>
      <c r="B715" s="65" t="str">
        <f ca="1">INDIRECT(ADDRESS(2+QUOTIENT(ROW()-2,COUNTA('Form Responses 1'!$1:$1)-4),2,,TRUE,"Form Responses 1"))</f>
        <v>bobdaulay@gmail.com</v>
      </c>
      <c r="C715" s="65" t="str">
        <f ca="1">INDIRECT(ADDRESS(2+QUOTIENT(ROW()-2,COUNTA('Form Responses 1'!$1:$1)-4),3,,TRUE,"Form Responses 1"))</f>
        <v>Bobby Wijaya Daulay </v>
      </c>
      <c r="D715" s="81">
        <f ca="1">INDIRECT(ADDRESS(2+QUOTIENT(ROW()-2,COUNTA('Form Responses 1'!$1:$1)-4),4,,TRUE,"Form Responses 1"))</f>
        <v>44951</v>
      </c>
      <c r="E715" s="82">
        <f ca="1" t="shared" si="0"/>
        <v>3</v>
      </c>
      <c r="F715" s="65" t="str">
        <f ca="1">IF(ISBLANK(A715)," ",INDIRECT(ADDRESS(1,5+MOD(ROW()-2,COUNTA('Form Responses 1'!$1:$1)-4),,TRUE,"Form Responses 1")))</f>
        <v>Lantai 19 [Tangga Exit Barat]</v>
      </c>
      <c r="G715" s="65" t="str">
        <f ca="1">IF(ISBLANK(A715)," ",INDIRECT(ADDRESS(MATCH(A715,'Form Responses 1'!A:A,0),5+MOD(ROW()-2,COUNTA('Form Responses 1'!$1:$1)-4),,TRUE,"Form Responses 1")))</f>
        <v>CUKUP BAIK</v>
      </c>
      <c r="H715" s="83" t="str">
        <f ca="1" t="shared" si="1"/>
        <v>Lantai 19</v>
      </c>
      <c r="I715" s="83" t="str">
        <f ca="1" t="shared" si="726"/>
        <v>Tangga Exit Barat</v>
      </c>
      <c r="J715" s="83" t="str">
        <f ca="1" t="shared" si="2"/>
        <v>CLEANING SERVICE</v>
      </c>
      <c r="K715" s="83">
        <f ca="1" t="array" ref="K715">IFERROR(INDEX(MASTER!B:B,MATCH(G715,MASTER!A:A,0))/100," ")</f>
        <v>0.89</v>
      </c>
      <c r="L715" s="65">
        <f ca="1" t="shared" si="3"/>
        <v>4</v>
      </c>
      <c r="M715" s="65" t="str">
        <f ca="1" t="shared" si="4"/>
        <v>2023 - WEEK 04</v>
      </c>
      <c r="N715" s="65" t="str">
        <f ca="1" t="shared" si="5"/>
        <v>2023 - MONTH 01</v>
      </c>
      <c r="O715" s="83">
        <f ca="1" t="shared" ref="O715:P715" si="735">IFERROR(AVERAGEIF(M:M,M715,$K:$K)," ")</f>
        <v>0.891576576576572</v>
      </c>
      <c r="P715" s="83">
        <f ca="1" t="shared" si="735"/>
        <v>0.891576576576572</v>
      </c>
      <c r="Q715" s="65" t="str">
        <f ca="1">IF(ISBLANK(A715)," ",IF(O715&gt;MASTER!$B$3/100,"SB",IF(O715&gt;MASTER!$B$4/100,"B",IF(O715&gt;MASTER!$B$5/100,"C","K"))))</f>
        <v>B</v>
      </c>
      <c r="R715" s="65" t="str">
        <f ca="1">IF(ISBLANK(B715)," ",IF(P715&gt;MASTER!$B$3/100,"SB",IF(P715&gt;MASTER!$B$4/100,"B",IF(P715&gt;MASTER!$B$5/100,"C","K"))))</f>
        <v>B</v>
      </c>
    </row>
    <row r="716" customHeight="1" spans="1:18">
      <c r="A716" s="80">
        <f ca="1">INDIRECT(ADDRESS(2+QUOTIENT(ROW()-2,COUNTA('Form Responses 1'!$1:$1)-4),1,,TRUE,"Form Responses 1"))</f>
        <v>45034.384370787</v>
      </c>
      <c r="B716" s="65" t="str">
        <f ca="1">INDIRECT(ADDRESS(2+QUOTIENT(ROW()-2,COUNTA('Form Responses 1'!$1:$1)-4),2,,TRUE,"Form Responses 1"))</f>
        <v>bobdaulay@gmail.com</v>
      </c>
      <c r="C716" s="65" t="str">
        <f ca="1">INDIRECT(ADDRESS(2+QUOTIENT(ROW()-2,COUNTA('Form Responses 1'!$1:$1)-4),3,,TRUE,"Form Responses 1"))</f>
        <v>Bobby Wijaya Daulay </v>
      </c>
      <c r="D716" s="81">
        <f ca="1">INDIRECT(ADDRESS(2+QUOTIENT(ROW()-2,COUNTA('Form Responses 1'!$1:$1)-4),4,,TRUE,"Form Responses 1"))</f>
        <v>44951</v>
      </c>
      <c r="E716" s="82">
        <f ca="1" t="shared" si="0"/>
        <v>3</v>
      </c>
      <c r="F716" s="65" t="str">
        <f ca="1">IF(ISBLANK(A716)," ",INDIRECT(ADDRESS(1,5+MOD(ROW()-2,COUNTA('Form Responses 1'!$1:$1)-4),,TRUE,"Form Responses 1")))</f>
        <v>Lantai 19 [ &amp; Timur]</v>
      </c>
      <c r="G716" s="65" t="str">
        <f ca="1">IF(ISBLANK(A716)," ",INDIRECT(ADDRESS(MATCH(A716,'Form Responses 1'!A:A,0),5+MOD(ROW()-2,COUNTA('Form Responses 1'!$1:$1)-4),,TRUE,"Form Responses 1")))</f>
        <v>CUKUP BAIK</v>
      </c>
      <c r="H716" s="83" t="str">
        <f ca="1" t="shared" si="1"/>
        <v>Lantai 19</v>
      </c>
      <c r="I716" s="83" t="str">
        <f ca="1" t="shared" si="726"/>
        <v> &amp; Timur</v>
      </c>
      <c r="J716" s="83" t="str">
        <f ca="1" t="shared" si="2"/>
        <v>CLEANING SERVICE</v>
      </c>
      <c r="K716" s="83">
        <f ca="1" t="array" ref="K716">IFERROR(INDEX(MASTER!B:B,MATCH(G716,MASTER!A:A,0))/100," ")</f>
        <v>0.89</v>
      </c>
      <c r="L716" s="65">
        <f ca="1" t="shared" si="3"/>
        <v>4</v>
      </c>
      <c r="M716" s="65" t="str">
        <f ca="1" t="shared" si="4"/>
        <v>2023 - WEEK 04</v>
      </c>
      <c r="N716" s="65" t="str">
        <f ca="1" t="shared" si="5"/>
        <v>2023 - MONTH 01</v>
      </c>
      <c r="O716" s="83">
        <f ca="1" t="shared" ref="O716:P716" si="736">IFERROR(AVERAGEIF(M:M,M716,$K:$K)," ")</f>
        <v>0.891576576576572</v>
      </c>
      <c r="P716" s="83">
        <f ca="1" t="shared" si="736"/>
        <v>0.891576576576572</v>
      </c>
      <c r="Q716" s="65" t="str">
        <f ca="1">IF(ISBLANK(A716)," ",IF(O716&gt;MASTER!$B$3/100,"SB",IF(O716&gt;MASTER!$B$4/100,"B",IF(O716&gt;MASTER!$B$5/100,"C","K"))))</f>
        <v>B</v>
      </c>
      <c r="R716" s="65" t="str">
        <f ca="1">IF(ISBLANK(B716)," ",IF(P716&gt;MASTER!$B$3/100,"SB",IF(P716&gt;MASTER!$B$4/100,"B",IF(P716&gt;MASTER!$B$5/100,"C","K"))))</f>
        <v>B</v>
      </c>
    </row>
    <row r="717" customHeight="1" spans="1:18">
      <c r="A717" s="80">
        <f ca="1">INDIRECT(ADDRESS(2+QUOTIENT(ROW()-2,COUNTA('Form Responses 1'!$1:$1)-4),1,,TRUE,"Form Responses 1"))</f>
        <v>45034.384370787</v>
      </c>
      <c r="B717" s="65" t="str">
        <f ca="1">INDIRECT(ADDRESS(2+QUOTIENT(ROW()-2,COUNTA('Form Responses 1'!$1:$1)-4),2,,TRUE,"Form Responses 1"))</f>
        <v>bobdaulay@gmail.com</v>
      </c>
      <c r="C717" s="65" t="str">
        <f ca="1">INDIRECT(ADDRESS(2+QUOTIENT(ROW()-2,COUNTA('Form Responses 1'!$1:$1)-4),3,,TRUE,"Form Responses 1"))</f>
        <v>Bobby Wijaya Daulay </v>
      </c>
      <c r="D717" s="81">
        <f ca="1">INDIRECT(ADDRESS(2+QUOTIENT(ROW()-2,COUNTA('Form Responses 1'!$1:$1)-4),4,,TRUE,"Form Responses 1"))</f>
        <v>44951</v>
      </c>
      <c r="E717" s="82">
        <f ca="1" t="shared" si="0"/>
        <v>3</v>
      </c>
      <c r="F717" s="65" t="str">
        <f ca="1">IF(ISBLANK(A717)," ",INDIRECT(ADDRESS(1,5+MOD(ROW()-2,COUNTA('Form Responses 1'!$1:$1)-4),,TRUE,"Form Responses 1")))</f>
        <v>Lantai 19 [Mushola]</v>
      </c>
      <c r="G717" s="65" t="str">
        <f ca="1">IF(ISBLANK(A717)," ",INDIRECT(ADDRESS(MATCH(A717,'Form Responses 1'!A:A,0),5+MOD(ROW()-2,COUNTA('Form Responses 1'!$1:$1)-4),,TRUE,"Form Responses 1")))</f>
        <v>CUKUP BAIK</v>
      </c>
      <c r="H717" s="83" t="str">
        <f ca="1" t="shared" si="1"/>
        <v>Lantai 19</v>
      </c>
      <c r="I717" s="83" t="str">
        <f ca="1" t="shared" si="726"/>
        <v>Mushola</v>
      </c>
      <c r="J717" s="83" t="str">
        <f ca="1" t="shared" si="2"/>
        <v>CLEANING SERVICE</v>
      </c>
      <c r="K717" s="83">
        <f ca="1" t="array" ref="K717">IFERROR(INDEX(MASTER!B:B,MATCH(G717,MASTER!A:A,0))/100," ")</f>
        <v>0.89</v>
      </c>
      <c r="L717" s="65">
        <f ca="1" t="shared" si="3"/>
        <v>4</v>
      </c>
      <c r="M717" s="65" t="str">
        <f ca="1" t="shared" si="4"/>
        <v>2023 - WEEK 04</v>
      </c>
      <c r="N717" s="65" t="str">
        <f ca="1" t="shared" si="5"/>
        <v>2023 - MONTH 01</v>
      </c>
      <c r="O717" s="83">
        <f ca="1" t="shared" ref="O717:P717" si="737">IFERROR(AVERAGEIF(M:M,M717,$K:$K)," ")</f>
        <v>0.891576576576572</v>
      </c>
      <c r="P717" s="83">
        <f ca="1" t="shared" si="737"/>
        <v>0.891576576576572</v>
      </c>
      <c r="Q717" s="65" t="str">
        <f ca="1">IF(ISBLANK(A717)," ",IF(O717&gt;MASTER!$B$3/100,"SB",IF(O717&gt;MASTER!$B$4/100,"B",IF(O717&gt;MASTER!$B$5/100,"C","K"))))</f>
        <v>B</v>
      </c>
      <c r="R717" s="65" t="str">
        <f ca="1">IF(ISBLANK(B717)," ",IF(P717&gt;MASTER!$B$3/100,"SB",IF(P717&gt;MASTER!$B$4/100,"B",IF(P717&gt;MASTER!$B$5/100,"C","K"))))</f>
        <v>B</v>
      </c>
    </row>
    <row r="718" customHeight="1" spans="1:18">
      <c r="A718" s="80">
        <f ca="1">INDIRECT(ADDRESS(2+QUOTIENT(ROW()-2,COUNTA('Form Responses 1'!$1:$1)-4),1,,TRUE,"Form Responses 1"))</f>
        <v>45034.384370787</v>
      </c>
      <c r="B718" s="65" t="str">
        <f ca="1">INDIRECT(ADDRESS(2+QUOTIENT(ROW()-2,COUNTA('Form Responses 1'!$1:$1)-4),2,,TRUE,"Form Responses 1"))</f>
        <v>bobdaulay@gmail.com</v>
      </c>
      <c r="C718" s="65" t="str">
        <f ca="1">INDIRECT(ADDRESS(2+QUOTIENT(ROW()-2,COUNTA('Form Responses 1'!$1:$1)-4),3,,TRUE,"Form Responses 1"))</f>
        <v>Bobby Wijaya Daulay </v>
      </c>
      <c r="D718" s="81">
        <f ca="1">INDIRECT(ADDRESS(2+QUOTIENT(ROW()-2,COUNTA('Form Responses 1'!$1:$1)-4),4,,TRUE,"Form Responses 1"))</f>
        <v>44951</v>
      </c>
      <c r="E718" s="82">
        <f ca="1" t="shared" si="0"/>
        <v>3</v>
      </c>
      <c r="F718" s="65" t="str">
        <f ca="1">IF(ISBLANK(A718)," ",INDIRECT(ADDRESS(1,5+MOD(ROW()-2,COUNTA('Form Responses 1'!$1:$1)-4),,TRUE,"Form Responses 1")))</f>
        <v>Lantai 19 [Pantry]</v>
      </c>
      <c r="G718" s="65" t="str">
        <f ca="1">IF(ISBLANK(A718)," ",INDIRECT(ADDRESS(MATCH(A718,'Form Responses 1'!A:A,0),5+MOD(ROW()-2,COUNTA('Form Responses 1'!$1:$1)-4),,TRUE,"Form Responses 1")))</f>
        <v>CUKUP BAIK</v>
      </c>
      <c r="H718" s="83" t="str">
        <f ca="1" t="shared" si="1"/>
        <v>Lantai 19</v>
      </c>
      <c r="I718" s="83" t="str">
        <f ca="1" t="shared" si="726"/>
        <v>Pantry</v>
      </c>
      <c r="J718" s="83" t="str">
        <f ca="1" t="shared" si="2"/>
        <v>CLEANING SERVICE</v>
      </c>
      <c r="K718" s="83">
        <f ca="1" t="array" ref="K718">IFERROR(INDEX(MASTER!B:B,MATCH(G718,MASTER!A:A,0))/100," ")</f>
        <v>0.89</v>
      </c>
      <c r="L718" s="65">
        <f ca="1" t="shared" si="3"/>
        <v>4</v>
      </c>
      <c r="M718" s="65" t="str">
        <f ca="1" t="shared" si="4"/>
        <v>2023 - WEEK 04</v>
      </c>
      <c r="N718" s="65" t="str">
        <f ca="1" t="shared" si="5"/>
        <v>2023 - MONTH 01</v>
      </c>
      <c r="O718" s="83">
        <f ca="1" t="shared" ref="O718:P718" si="738">IFERROR(AVERAGEIF(M:M,M718,$K:$K)," ")</f>
        <v>0.891576576576572</v>
      </c>
      <c r="P718" s="83">
        <f ca="1" t="shared" si="738"/>
        <v>0.891576576576572</v>
      </c>
      <c r="Q718" s="65" t="str">
        <f ca="1">IF(ISBLANK(A718)," ",IF(O718&gt;MASTER!$B$3/100,"SB",IF(O718&gt;MASTER!$B$4/100,"B",IF(O718&gt;MASTER!$B$5/100,"C","K"))))</f>
        <v>B</v>
      </c>
      <c r="R718" s="65" t="str">
        <f ca="1">IF(ISBLANK(B718)," ",IF(P718&gt;MASTER!$B$3/100,"SB",IF(P718&gt;MASTER!$B$4/100,"B",IF(P718&gt;MASTER!$B$5/100,"C","K"))))</f>
        <v>B</v>
      </c>
    </row>
    <row r="719" customHeight="1" spans="1:18">
      <c r="A719" s="80">
        <f ca="1">INDIRECT(ADDRESS(2+QUOTIENT(ROW()-2,COUNTA('Form Responses 1'!$1:$1)-4),1,,TRUE,"Form Responses 1"))</f>
        <v>45034.384370787</v>
      </c>
      <c r="B719" s="65" t="str">
        <f ca="1">INDIRECT(ADDRESS(2+QUOTIENT(ROW()-2,COUNTA('Form Responses 1'!$1:$1)-4),2,,TRUE,"Form Responses 1"))</f>
        <v>bobdaulay@gmail.com</v>
      </c>
      <c r="C719" s="65" t="str">
        <f ca="1">INDIRECT(ADDRESS(2+QUOTIENT(ROW()-2,COUNTA('Form Responses 1'!$1:$1)-4),3,,TRUE,"Form Responses 1"))</f>
        <v>Bobby Wijaya Daulay </v>
      </c>
      <c r="D719" s="81">
        <f ca="1">INDIRECT(ADDRESS(2+QUOTIENT(ROW()-2,COUNTA('Form Responses 1'!$1:$1)-4),4,,TRUE,"Form Responses 1"))</f>
        <v>44951</v>
      </c>
      <c r="E719" s="82">
        <f ca="1" t="shared" si="0"/>
        <v>3</v>
      </c>
      <c r="F719" s="65" t="str">
        <f ca="1">IF(ISBLANK(A719)," ",INDIRECT(ADDRESS(1,5+MOD(ROW()-2,COUNTA('Form Responses 1'!$1:$1)-4),,TRUE,"Form Responses 1")))</f>
        <v>Lantai 19 [Ruang Rapat 1-2-3]</v>
      </c>
      <c r="G719" s="65" t="str">
        <f ca="1">IF(ISBLANK(A719)," ",INDIRECT(ADDRESS(MATCH(A719,'Form Responses 1'!A:A,0),5+MOD(ROW()-2,COUNTA('Form Responses 1'!$1:$1)-4),,TRUE,"Form Responses 1")))</f>
        <v>CUKUP BAIK</v>
      </c>
      <c r="H719" s="83" t="str">
        <f ca="1" t="shared" si="1"/>
        <v>Lantai 19</v>
      </c>
      <c r="I719" s="83" t="str">
        <f ca="1" t="shared" si="726"/>
        <v>Ruang Rapat 1-2-3</v>
      </c>
      <c r="J719" s="83" t="str">
        <f ca="1" t="shared" si="2"/>
        <v>CLEANING SERVICE</v>
      </c>
      <c r="K719" s="83">
        <f ca="1" t="array" ref="K719">IFERROR(INDEX(MASTER!B:B,MATCH(G719,MASTER!A:A,0))/100," ")</f>
        <v>0.89</v>
      </c>
      <c r="L719" s="65">
        <f ca="1" t="shared" si="3"/>
        <v>4</v>
      </c>
      <c r="M719" s="65" t="str">
        <f ca="1" t="shared" si="4"/>
        <v>2023 - WEEK 04</v>
      </c>
      <c r="N719" s="65" t="str">
        <f ca="1" t="shared" si="5"/>
        <v>2023 - MONTH 01</v>
      </c>
      <c r="O719" s="83">
        <f ca="1" t="shared" ref="O719:P719" si="739">IFERROR(AVERAGEIF(M:M,M719,$K:$K)," ")</f>
        <v>0.891576576576572</v>
      </c>
      <c r="P719" s="83">
        <f ca="1" t="shared" si="739"/>
        <v>0.891576576576572</v>
      </c>
      <c r="Q719" s="65" t="str">
        <f ca="1">IF(ISBLANK(A719)," ",IF(O719&gt;MASTER!$B$3/100,"SB",IF(O719&gt;MASTER!$B$4/100,"B",IF(O719&gt;MASTER!$B$5/100,"C","K"))))</f>
        <v>B</v>
      </c>
      <c r="R719" s="65" t="str">
        <f ca="1">IF(ISBLANK(B719)," ",IF(P719&gt;MASTER!$B$3/100,"SB",IF(P719&gt;MASTER!$B$4/100,"B",IF(P719&gt;MASTER!$B$5/100,"C","K"))))</f>
        <v>B</v>
      </c>
    </row>
    <row r="720" customHeight="1" spans="1:18">
      <c r="A720" s="80">
        <f ca="1">INDIRECT(ADDRESS(2+QUOTIENT(ROW()-2,COUNTA('Form Responses 1'!$1:$1)-4),1,,TRUE,"Form Responses 1"))</f>
        <v>45034.384370787</v>
      </c>
      <c r="B720" s="65" t="str">
        <f ca="1">INDIRECT(ADDRESS(2+QUOTIENT(ROW()-2,COUNTA('Form Responses 1'!$1:$1)-4),2,,TRUE,"Form Responses 1"))</f>
        <v>bobdaulay@gmail.com</v>
      </c>
      <c r="C720" s="65" t="str">
        <f ca="1">INDIRECT(ADDRESS(2+QUOTIENT(ROW()-2,COUNTA('Form Responses 1'!$1:$1)-4),3,,TRUE,"Form Responses 1"))</f>
        <v>Bobby Wijaya Daulay </v>
      </c>
      <c r="D720" s="81">
        <f ca="1">INDIRECT(ADDRESS(2+QUOTIENT(ROW()-2,COUNTA('Form Responses 1'!$1:$1)-4),4,,TRUE,"Form Responses 1"))</f>
        <v>44951</v>
      </c>
      <c r="E720" s="82">
        <f ca="1" t="shared" si="0"/>
        <v>3</v>
      </c>
      <c r="F720" s="65" t="str">
        <f ca="1">IF(ISBLANK(A720)," ",INDIRECT(ADDRESS(1,5+MOD(ROW()-2,COUNTA('Form Responses 1'!$1:$1)-4),,TRUE,"Form Responses 1")))</f>
        <v>Lantai 19 [Ruang Kerja]</v>
      </c>
      <c r="G720" s="65" t="str">
        <f ca="1">IF(ISBLANK(A720)," ",INDIRECT(ADDRESS(MATCH(A720,'Form Responses 1'!A:A,0),5+MOD(ROW()-2,COUNTA('Form Responses 1'!$1:$1)-4),,TRUE,"Form Responses 1")))</f>
        <v>CUKUP BAIK</v>
      </c>
      <c r="H720" s="83" t="str">
        <f ca="1" t="shared" si="1"/>
        <v>Lantai 19</v>
      </c>
      <c r="I720" s="83" t="str">
        <f ca="1" t="shared" si="726"/>
        <v>Ruang Kerja</v>
      </c>
      <c r="J720" s="83" t="str">
        <f ca="1" t="shared" si="2"/>
        <v>CLEANING SERVICE</v>
      </c>
      <c r="K720" s="83">
        <f ca="1" t="array" ref="K720">IFERROR(INDEX(MASTER!B:B,MATCH(G720,MASTER!A:A,0))/100," ")</f>
        <v>0.89</v>
      </c>
      <c r="L720" s="65">
        <f ca="1" t="shared" si="3"/>
        <v>4</v>
      </c>
      <c r="M720" s="65" t="str">
        <f ca="1" t="shared" si="4"/>
        <v>2023 - WEEK 04</v>
      </c>
      <c r="N720" s="65" t="str">
        <f ca="1" t="shared" si="5"/>
        <v>2023 - MONTH 01</v>
      </c>
      <c r="O720" s="83">
        <f ca="1" t="shared" ref="O720:P720" si="740">IFERROR(AVERAGEIF(M:M,M720,$K:$K)," ")</f>
        <v>0.891576576576572</v>
      </c>
      <c r="P720" s="83">
        <f ca="1" t="shared" si="740"/>
        <v>0.891576576576572</v>
      </c>
      <c r="Q720" s="65" t="str">
        <f ca="1">IF(ISBLANK(A720)," ",IF(O720&gt;MASTER!$B$3/100,"SB",IF(O720&gt;MASTER!$B$4/100,"B",IF(O720&gt;MASTER!$B$5/100,"C","K"))))</f>
        <v>B</v>
      </c>
      <c r="R720" s="65" t="str">
        <f ca="1">IF(ISBLANK(B720)," ",IF(P720&gt;MASTER!$B$3/100,"SB",IF(P720&gt;MASTER!$B$4/100,"B",IF(P720&gt;MASTER!$B$5/100,"C","K"))))</f>
        <v>B</v>
      </c>
    </row>
    <row r="721" customHeight="1" spans="1:18">
      <c r="A721" s="80">
        <f ca="1">INDIRECT(ADDRESS(2+QUOTIENT(ROW()-2,COUNTA('Form Responses 1'!$1:$1)-4),1,,TRUE,"Form Responses 1"))</f>
        <v>45034.384370787</v>
      </c>
      <c r="B721" s="65" t="str">
        <f ca="1">INDIRECT(ADDRESS(2+QUOTIENT(ROW()-2,COUNTA('Form Responses 1'!$1:$1)-4),2,,TRUE,"Form Responses 1"))</f>
        <v>bobdaulay@gmail.com</v>
      </c>
      <c r="C721" s="65" t="str">
        <f ca="1">INDIRECT(ADDRESS(2+QUOTIENT(ROW()-2,COUNTA('Form Responses 1'!$1:$1)-4),3,,TRUE,"Form Responses 1"))</f>
        <v>Bobby Wijaya Daulay </v>
      </c>
      <c r="D721" s="81">
        <f ca="1">INDIRECT(ADDRESS(2+QUOTIENT(ROW()-2,COUNTA('Form Responses 1'!$1:$1)-4),4,,TRUE,"Form Responses 1"))</f>
        <v>44951</v>
      </c>
      <c r="E721" s="82">
        <f ca="1" t="shared" si="0"/>
        <v>3</v>
      </c>
      <c r="F721" s="65" t="str">
        <f ca="1">IF(ISBLANK(A721)," ",INDIRECT(ADDRESS(1,5+MOD(ROW()-2,COUNTA('Form Responses 1'!$1:$1)-4),,TRUE,"Form Responses 1")))</f>
        <v>Lantai 19 [Koridor]</v>
      </c>
      <c r="G721" s="65" t="str">
        <f ca="1">IF(ISBLANK(A721)," ",INDIRECT(ADDRESS(MATCH(A721,'Form Responses 1'!A:A,0),5+MOD(ROW()-2,COUNTA('Form Responses 1'!$1:$1)-4),,TRUE,"Form Responses 1")))</f>
        <v>CUKUP BAIK</v>
      </c>
      <c r="H721" s="83" t="str">
        <f ca="1" t="shared" si="1"/>
        <v>Lantai 19</v>
      </c>
      <c r="I721" s="83" t="str">
        <f ca="1" t="shared" si="726"/>
        <v>Koridor</v>
      </c>
      <c r="J721" s="83" t="str">
        <f ca="1" t="shared" si="2"/>
        <v>CLEANING SERVICE</v>
      </c>
      <c r="K721" s="83">
        <f ca="1" t="array" ref="K721">IFERROR(INDEX(MASTER!B:B,MATCH(G721,MASTER!A:A,0))/100," ")</f>
        <v>0.89</v>
      </c>
      <c r="L721" s="65">
        <f ca="1" t="shared" si="3"/>
        <v>4</v>
      </c>
      <c r="M721" s="65" t="str">
        <f ca="1" t="shared" si="4"/>
        <v>2023 - WEEK 04</v>
      </c>
      <c r="N721" s="65" t="str">
        <f ca="1" t="shared" si="5"/>
        <v>2023 - MONTH 01</v>
      </c>
      <c r="O721" s="83">
        <f ca="1" t="shared" ref="O721:P721" si="741">IFERROR(AVERAGEIF(M:M,M721,$K:$K)," ")</f>
        <v>0.891576576576572</v>
      </c>
      <c r="P721" s="83">
        <f ca="1" t="shared" si="741"/>
        <v>0.891576576576572</v>
      </c>
      <c r="Q721" s="65" t="str">
        <f ca="1">IF(ISBLANK(A721)," ",IF(O721&gt;MASTER!$B$3/100,"SB",IF(O721&gt;MASTER!$B$4/100,"B",IF(O721&gt;MASTER!$B$5/100,"C","K"))))</f>
        <v>B</v>
      </c>
      <c r="R721" s="65" t="str">
        <f ca="1">IF(ISBLANK(B721)," ",IF(P721&gt;MASTER!$B$3/100,"SB",IF(P721&gt;MASTER!$B$4/100,"B",IF(P721&gt;MASTER!$B$5/100,"C","K"))))</f>
        <v>B</v>
      </c>
    </row>
    <row r="722" customHeight="1" spans="1:18">
      <c r="A722" s="80">
        <f ca="1">INDIRECT(ADDRESS(2+QUOTIENT(ROW()-2,COUNTA('Form Responses 1'!$1:$1)-4),1,,TRUE,"Form Responses 1"))</f>
        <v>45034.384370787</v>
      </c>
      <c r="B722" s="65" t="str">
        <f ca="1">INDIRECT(ADDRESS(2+QUOTIENT(ROW()-2,COUNTA('Form Responses 1'!$1:$1)-4),2,,TRUE,"Form Responses 1"))</f>
        <v>bobdaulay@gmail.com</v>
      </c>
      <c r="C722" s="65" t="str">
        <f ca="1">INDIRECT(ADDRESS(2+QUOTIENT(ROW()-2,COUNTA('Form Responses 1'!$1:$1)-4),3,,TRUE,"Form Responses 1"))</f>
        <v>Bobby Wijaya Daulay </v>
      </c>
      <c r="D722" s="81">
        <f ca="1">INDIRECT(ADDRESS(2+QUOTIENT(ROW()-2,COUNTA('Form Responses 1'!$1:$1)-4),4,,TRUE,"Form Responses 1"))</f>
        <v>44951</v>
      </c>
      <c r="E722" s="82">
        <f ca="1" t="shared" si="0"/>
        <v>3</v>
      </c>
      <c r="F722" s="65" t="str">
        <f ca="1">IF(ISBLANK(A722)," ",INDIRECT(ADDRESS(1,5+MOD(ROW()-2,COUNTA('Form Responses 1'!$1:$1)-4),,TRUE,"Form Responses 1")))</f>
        <v>Lantai 19 [Toilet Pria / Wanita]</v>
      </c>
      <c r="G722" s="65" t="str">
        <f ca="1">IF(ISBLANK(A722)," ",INDIRECT(ADDRESS(MATCH(A722,'Form Responses 1'!A:A,0),5+MOD(ROW()-2,COUNTA('Form Responses 1'!$1:$1)-4),,TRUE,"Form Responses 1")))</f>
        <v>CUKUP BAIK</v>
      </c>
      <c r="H722" s="83" t="str">
        <f ca="1" t="shared" si="1"/>
        <v>Lantai 19</v>
      </c>
      <c r="I722" s="83" t="str">
        <f ca="1" t="shared" si="726"/>
        <v>Toilet Pria / Wanita</v>
      </c>
      <c r="J722" s="83" t="str">
        <f ca="1" t="shared" si="2"/>
        <v>CLEANING SERVICE</v>
      </c>
      <c r="K722" s="83">
        <f ca="1" t="array" ref="K722">IFERROR(INDEX(MASTER!B:B,MATCH(G722,MASTER!A:A,0))/100," ")</f>
        <v>0.89</v>
      </c>
      <c r="L722" s="65">
        <f ca="1" t="shared" si="3"/>
        <v>4</v>
      </c>
      <c r="M722" s="65" t="str">
        <f ca="1" t="shared" si="4"/>
        <v>2023 - WEEK 04</v>
      </c>
      <c r="N722" s="65" t="str">
        <f ca="1" t="shared" si="5"/>
        <v>2023 - MONTH 01</v>
      </c>
      <c r="O722" s="83">
        <f ca="1" t="shared" ref="O722:P722" si="742">IFERROR(AVERAGEIF(M:M,M722,$K:$K)," ")</f>
        <v>0.891576576576572</v>
      </c>
      <c r="P722" s="83">
        <f ca="1" t="shared" si="742"/>
        <v>0.891576576576572</v>
      </c>
      <c r="Q722" s="65" t="str">
        <f ca="1">IF(ISBLANK(A722)," ",IF(O722&gt;MASTER!$B$3/100,"SB",IF(O722&gt;MASTER!$B$4/100,"B",IF(O722&gt;MASTER!$B$5/100,"C","K"))))</f>
        <v>B</v>
      </c>
      <c r="R722" s="65" t="str">
        <f ca="1">IF(ISBLANK(B722)," ",IF(P722&gt;MASTER!$B$3/100,"SB",IF(P722&gt;MASTER!$B$4/100,"B",IF(P722&gt;MASTER!$B$5/100,"C","K"))))</f>
        <v>B</v>
      </c>
    </row>
    <row r="723" customHeight="1" spans="1:18">
      <c r="A723" s="80">
        <f ca="1">INDIRECT(ADDRESS(2+QUOTIENT(ROW()-2,COUNTA('Form Responses 1'!$1:$1)-4),1,,TRUE,"Form Responses 1"))</f>
        <v>45034.384370787</v>
      </c>
      <c r="B723" s="65" t="str">
        <f ca="1">INDIRECT(ADDRESS(2+QUOTIENT(ROW()-2,COUNTA('Form Responses 1'!$1:$1)-4),2,,TRUE,"Form Responses 1"))</f>
        <v>bobdaulay@gmail.com</v>
      </c>
      <c r="C723" s="65" t="str">
        <f ca="1">INDIRECT(ADDRESS(2+QUOTIENT(ROW()-2,COUNTA('Form Responses 1'!$1:$1)-4),3,,TRUE,"Form Responses 1"))</f>
        <v>Bobby Wijaya Daulay </v>
      </c>
      <c r="D723" s="81">
        <f ca="1">INDIRECT(ADDRESS(2+QUOTIENT(ROW()-2,COUNTA('Form Responses 1'!$1:$1)-4),4,,TRUE,"Form Responses 1"))</f>
        <v>44951</v>
      </c>
      <c r="E723" s="82">
        <f ca="1" t="shared" si="0"/>
        <v>3</v>
      </c>
      <c r="F723" s="65" t="str">
        <f ca="1">IF(ISBLANK(A723)," ",INDIRECT(ADDRESS(1,5+MOD(ROW()-2,COUNTA('Form Responses 1'!$1:$1)-4),,TRUE,"Form Responses 1")))</f>
        <v>Lantai 18 [Tangga Exit Barat]</v>
      </c>
      <c r="G723" s="65" t="str">
        <f ca="1">IF(ISBLANK(A723)," ",INDIRECT(ADDRESS(MATCH(A723,'Form Responses 1'!A:A,0),5+MOD(ROW()-2,COUNTA('Form Responses 1'!$1:$1)-4),,TRUE,"Form Responses 1")))</f>
        <v>CUKUP BAIK</v>
      </c>
      <c r="H723" s="83" t="str">
        <f ca="1" t="shared" si="1"/>
        <v>Lantai 18</v>
      </c>
      <c r="I723" s="83" t="str">
        <f ca="1" t="shared" si="726"/>
        <v>Tangga Exit Barat</v>
      </c>
      <c r="J723" s="83" t="str">
        <f ca="1" t="shared" si="2"/>
        <v>CLEANING SERVICE</v>
      </c>
      <c r="K723" s="83">
        <f ca="1" t="array" ref="K723">IFERROR(INDEX(MASTER!B:B,MATCH(G723,MASTER!A:A,0))/100," ")</f>
        <v>0.89</v>
      </c>
      <c r="L723" s="65">
        <f ca="1" t="shared" si="3"/>
        <v>4</v>
      </c>
      <c r="M723" s="65" t="str">
        <f ca="1" t="shared" si="4"/>
        <v>2023 - WEEK 04</v>
      </c>
      <c r="N723" s="65" t="str">
        <f ca="1" t="shared" si="5"/>
        <v>2023 - MONTH 01</v>
      </c>
      <c r="O723" s="83">
        <f ca="1" t="shared" ref="O723:P723" si="743">IFERROR(AVERAGEIF(M:M,M723,$K:$K)," ")</f>
        <v>0.891576576576572</v>
      </c>
      <c r="P723" s="83">
        <f ca="1" t="shared" si="743"/>
        <v>0.891576576576572</v>
      </c>
      <c r="Q723" s="65" t="str">
        <f ca="1">IF(ISBLANK(A723)," ",IF(O723&gt;MASTER!$B$3/100,"SB",IF(O723&gt;MASTER!$B$4/100,"B",IF(O723&gt;MASTER!$B$5/100,"C","K"))))</f>
        <v>B</v>
      </c>
      <c r="R723" s="65" t="str">
        <f ca="1">IF(ISBLANK(B723)," ",IF(P723&gt;MASTER!$B$3/100,"SB",IF(P723&gt;MASTER!$B$4/100,"B",IF(P723&gt;MASTER!$B$5/100,"C","K"))))</f>
        <v>B</v>
      </c>
    </row>
    <row r="724" customHeight="1" spans="1:18">
      <c r="A724" s="80">
        <f ca="1">INDIRECT(ADDRESS(2+QUOTIENT(ROW()-2,COUNTA('Form Responses 1'!$1:$1)-4),1,,TRUE,"Form Responses 1"))</f>
        <v>45034.384370787</v>
      </c>
      <c r="B724" s="65" t="str">
        <f ca="1">INDIRECT(ADDRESS(2+QUOTIENT(ROW()-2,COUNTA('Form Responses 1'!$1:$1)-4),2,,TRUE,"Form Responses 1"))</f>
        <v>bobdaulay@gmail.com</v>
      </c>
      <c r="C724" s="65" t="str">
        <f ca="1">INDIRECT(ADDRESS(2+QUOTIENT(ROW()-2,COUNTA('Form Responses 1'!$1:$1)-4),3,,TRUE,"Form Responses 1"))</f>
        <v>Bobby Wijaya Daulay </v>
      </c>
      <c r="D724" s="81">
        <f ca="1">INDIRECT(ADDRESS(2+QUOTIENT(ROW()-2,COUNTA('Form Responses 1'!$1:$1)-4),4,,TRUE,"Form Responses 1"))</f>
        <v>44951</v>
      </c>
      <c r="E724" s="82">
        <f ca="1" t="shared" si="0"/>
        <v>3</v>
      </c>
      <c r="F724" s="65" t="str">
        <f ca="1">IF(ISBLANK(A724)," ",INDIRECT(ADDRESS(1,5+MOD(ROW()-2,COUNTA('Form Responses 1'!$1:$1)-4),,TRUE,"Form Responses 1")))</f>
        <v>Lantai 18 [ &amp; Timur]</v>
      </c>
      <c r="G724" s="65" t="str">
        <f ca="1">IF(ISBLANK(A724)," ",INDIRECT(ADDRESS(MATCH(A724,'Form Responses 1'!A:A,0),5+MOD(ROW()-2,COUNTA('Form Responses 1'!$1:$1)-4),,TRUE,"Form Responses 1")))</f>
        <v>CUKUP BAIK</v>
      </c>
      <c r="H724" s="83" t="str">
        <f ca="1" t="shared" si="1"/>
        <v>Lantai 18</v>
      </c>
      <c r="I724" s="83" t="str">
        <f ca="1" t="shared" si="726"/>
        <v> &amp; Timur</v>
      </c>
      <c r="J724" s="83" t="str">
        <f ca="1" t="shared" si="2"/>
        <v>CLEANING SERVICE</v>
      </c>
      <c r="K724" s="83">
        <f ca="1" t="array" ref="K724">IFERROR(INDEX(MASTER!B:B,MATCH(G724,MASTER!A:A,0))/100," ")</f>
        <v>0.89</v>
      </c>
      <c r="L724" s="65">
        <f ca="1" t="shared" si="3"/>
        <v>4</v>
      </c>
      <c r="M724" s="65" t="str">
        <f ca="1" t="shared" si="4"/>
        <v>2023 - WEEK 04</v>
      </c>
      <c r="N724" s="65" t="str">
        <f ca="1" t="shared" si="5"/>
        <v>2023 - MONTH 01</v>
      </c>
      <c r="O724" s="83">
        <f ca="1" t="shared" ref="O724:P724" si="744">IFERROR(AVERAGEIF(M:M,M724,$K:$K)," ")</f>
        <v>0.891576576576572</v>
      </c>
      <c r="P724" s="83">
        <f ca="1" t="shared" si="744"/>
        <v>0.891576576576572</v>
      </c>
      <c r="Q724" s="65" t="str">
        <f ca="1">IF(ISBLANK(A724)," ",IF(O724&gt;MASTER!$B$3/100,"SB",IF(O724&gt;MASTER!$B$4/100,"B",IF(O724&gt;MASTER!$B$5/100,"C","K"))))</f>
        <v>B</v>
      </c>
      <c r="R724" s="65" t="str">
        <f ca="1">IF(ISBLANK(B724)," ",IF(P724&gt;MASTER!$B$3/100,"SB",IF(P724&gt;MASTER!$B$4/100,"B",IF(P724&gt;MASTER!$B$5/100,"C","K"))))</f>
        <v>B</v>
      </c>
    </row>
    <row r="725" customHeight="1" spans="1:18">
      <c r="A725" s="80">
        <f ca="1">INDIRECT(ADDRESS(2+QUOTIENT(ROW()-2,COUNTA('Form Responses 1'!$1:$1)-4),1,,TRUE,"Form Responses 1"))</f>
        <v>45034.384370787</v>
      </c>
      <c r="B725" s="65" t="str">
        <f ca="1">INDIRECT(ADDRESS(2+QUOTIENT(ROW()-2,COUNTA('Form Responses 1'!$1:$1)-4),2,,TRUE,"Form Responses 1"))</f>
        <v>bobdaulay@gmail.com</v>
      </c>
      <c r="C725" s="65" t="str">
        <f ca="1">INDIRECT(ADDRESS(2+QUOTIENT(ROW()-2,COUNTA('Form Responses 1'!$1:$1)-4),3,,TRUE,"Form Responses 1"))</f>
        <v>Bobby Wijaya Daulay </v>
      </c>
      <c r="D725" s="81">
        <f ca="1">INDIRECT(ADDRESS(2+QUOTIENT(ROW()-2,COUNTA('Form Responses 1'!$1:$1)-4),4,,TRUE,"Form Responses 1"))</f>
        <v>44951</v>
      </c>
      <c r="E725" s="82">
        <f ca="1" t="shared" si="0"/>
        <v>3</v>
      </c>
      <c r="F725" s="65" t="str">
        <f ca="1">IF(ISBLANK(A725)," ",INDIRECT(ADDRESS(1,5+MOD(ROW()-2,COUNTA('Form Responses 1'!$1:$1)-4),,TRUE,"Form Responses 1")))</f>
        <v>Lantai 18 [Mushola]</v>
      </c>
      <c r="G725" s="65" t="str">
        <f ca="1">IF(ISBLANK(A725)," ",INDIRECT(ADDRESS(MATCH(A725,'Form Responses 1'!A:A,0),5+MOD(ROW()-2,COUNTA('Form Responses 1'!$1:$1)-4),,TRUE,"Form Responses 1")))</f>
        <v>CUKUP BAIK</v>
      </c>
      <c r="H725" s="83" t="str">
        <f ca="1" t="shared" si="1"/>
        <v>Lantai 18</v>
      </c>
      <c r="I725" s="83" t="str">
        <f ca="1" t="shared" si="726"/>
        <v>Mushola</v>
      </c>
      <c r="J725" s="83" t="str">
        <f ca="1" t="shared" si="2"/>
        <v>CLEANING SERVICE</v>
      </c>
      <c r="K725" s="83">
        <f ca="1" t="array" ref="K725">IFERROR(INDEX(MASTER!B:B,MATCH(G725,MASTER!A:A,0))/100," ")</f>
        <v>0.89</v>
      </c>
      <c r="L725" s="65">
        <f ca="1" t="shared" si="3"/>
        <v>4</v>
      </c>
      <c r="M725" s="65" t="str">
        <f ca="1" t="shared" si="4"/>
        <v>2023 - WEEK 04</v>
      </c>
      <c r="N725" s="65" t="str">
        <f ca="1" t="shared" si="5"/>
        <v>2023 - MONTH 01</v>
      </c>
      <c r="O725" s="83">
        <f ca="1" t="shared" ref="O725:P725" si="745">IFERROR(AVERAGEIF(M:M,M725,$K:$K)," ")</f>
        <v>0.891576576576572</v>
      </c>
      <c r="P725" s="83">
        <f ca="1" t="shared" si="745"/>
        <v>0.891576576576572</v>
      </c>
      <c r="Q725" s="65" t="str">
        <f ca="1">IF(ISBLANK(A725)," ",IF(O725&gt;MASTER!$B$3/100,"SB",IF(O725&gt;MASTER!$B$4/100,"B",IF(O725&gt;MASTER!$B$5/100,"C","K"))))</f>
        <v>B</v>
      </c>
      <c r="R725" s="65" t="str">
        <f ca="1">IF(ISBLANK(B725)," ",IF(P725&gt;MASTER!$B$3/100,"SB",IF(P725&gt;MASTER!$B$4/100,"B",IF(P725&gt;MASTER!$B$5/100,"C","K"))))</f>
        <v>B</v>
      </c>
    </row>
    <row r="726" customHeight="1" spans="1:18">
      <c r="A726" s="80">
        <f ca="1">INDIRECT(ADDRESS(2+QUOTIENT(ROW()-2,COUNTA('Form Responses 1'!$1:$1)-4),1,,TRUE,"Form Responses 1"))</f>
        <v>45034.384370787</v>
      </c>
      <c r="B726" s="65" t="str">
        <f ca="1">INDIRECT(ADDRESS(2+QUOTIENT(ROW()-2,COUNTA('Form Responses 1'!$1:$1)-4),2,,TRUE,"Form Responses 1"))</f>
        <v>bobdaulay@gmail.com</v>
      </c>
      <c r="C726" s="65" t="str">
        <f ca="1">INDIRECT(ADDRESS(2+QUOTIENT(ROW()-2,COUNTA('Form Responses 1'!$1:$1)-4),3,,TRUE,"Form Responses 1"))</f>
        <v>Bobby Wijaya Daulay </v>
      </c>
      <c r="D726" s="81">
        <f ca="1">INDIRECT(ADDRESS(2+QUOTIENT(ROW()-2,COUNTA('Form Responses 1'!$1:$1)-4),4,,TRUE,"Form Responses 1"))</f>
        <v>44951</v>
      </c>
      <c r="E726" s="82">
        <f ca="1" t="shared" si="0"/>
        <v>3</v>
      </c>
      <c r="F726" s="65" t="str">
        <f ca="1">IF(ISBLANK(A726)," ",INDIRECT(ADDRESS(1,5+MOD(ROW()-2,COUNTA('Form Responses 1'!$1:$1)-4),,TRUE,"Form Responses 1")))</f>
        <v>Lantai 18 [Pantry]</v>
      </c>
      <c r="G726" s="65" t="str">
        <f ca="1">IF(ISBLANK(A726)," ",INDIRECT(ADDRESS(MATCH(A726,'Form Responses 1'!A:A,0),5+MOD(ROW()-2,COUNTA('Form Responses 1'!$1:$1)-4),,TRUE,"Form Responses 1")))</f>
        <v>CUKUP BAIK</v>
      </c>
      <c r="H726" s="83" t="str">
        <f ca="1" t="shared" si="1"/>
        <v>Lantai 18</v>
      </c>
      <c r="I726" s="83" t="str">
        <f ca="1" t="shared" si="726"/>
        <v>Pantry</v>
      </c>
      <c r="J726" s="83" t="str">
        <f ca="1" t="shared" si="2"/>
        <v>CLEANING SERVICE</v>
      </c>
      <c r="K726" s="83">
        <f ca="1" t="array" ref="K726">IFERROR(INDEX(MASTER!B:B,MATCH(G726,MASTER!A:A,0))/100," ")</f>
        <v>0.89</v>
      </c>
      <c r="L726" s="65">
        <f ca="1" t="shared" si="3"/>
        <v>4</v>
      </c>
      <c r="M726" s="65" t="str">
        <f ca="1" t="shared" si="4"/>
        <v>2023 - WEEK 04</v>
      </c>
      <c r="N726" s="65" t="str">
        <f ca="1" t="shared" si="5"/>
        <v>2023 - MONTH 01</v>
      </c>
      <c r="O726" s="83">
        <f ca="1" t="shared" ref="O726:P726" si="746">IFERROR(AVERAGEIF(M:M,M726,$K:$K)," ")</f>
        <v>0.891576576576572</v>
      </c>
      <c r="P726" s="83">
        <f ca="1" t="shared" si="746"/>
        <v>0.891576576576572</v>
      </c>
      <c r="Q726" s="65" t="str">
        <f ca="1">IF(ISBLANK(A726)," ",IF(O726&gt;MASTER!$B$3/100,"SB",IF(O726&gt;MASTER!$B$4/100,"B",IF(O726&gt;MASTER!$B$5/100,"C","K"))))</f>
        <v>B</v>
      </c>
      <c r="R726" s="65" t="str">
        <f ca="1">IF(ISBLANK(B726)," ",IF(P726&gt;MASTER!$B$3/100,"SB",IF(P726&gt;MASTER!$B$4/100,"B",IF(P726&gt;MASTER!$B$5/100,"C","K"))))</f>
        <v>B</v>
      </c>
    </row>
    <row r="727" customHeight="1" spans="1:18">
      <c r="A727" s="80">
        <f ca="1">INDIRECT(ADDRESS(2+QUOTIENT(ROW()-2,COUNTA('Form Responses 1'!$1:$1)-4),1,,TRUE,"Form Responses 1"))</f>
        <v>45034.384370787</v>
      </c>
      <c r="B727" s="65" t="str">
        <f ca="1">INDIRECT(ADDRESS(2+QUOTIENT(ROW()-2,COUNTA('Form Responses 1'!$1:$1)-4),2,,TRUE,"Form Responses 1"))</f>
        <v>bobdaulay@gmail.com</v>
      </c>
      <c r="C727" s="65" t="str">
        <f ca="1">INDIRECT(ADDRESS(2+QUOTIENT(ROW()-2,COUNTA('Form Responses 1'!$1:$1)-4),3,,TRUE,"Form Responses 1"))</f>
        <v>Bobby Wijaya Daulay </v>
      </c>
      <c r="D727" s="81">
        <f ca="1">INDIRECT(ADDRESS(2+QUOTIENT(ROW()-2,COUNTA('Form Responses 1'!$1:$1)-4),4,,TRUE,"Form Responses 1"))</f>
        <v>44951</v>
      </c>
      <c r="E727" s="82">
        <f ca="1" t="shared" si="0"/>
        <v>3</v>
      </c>
      <c r="F727" s="65" t="str">
        <f ca="1">IF(ISBLANK(A727)," ",INDIRECT(ADDRESS(1,5+MOD(ROW()-2,COUNTA('Form Responses 1'!$1:$1)-4),,TRUE,"Form Responses 1")))</f>
        <v>Lantai 18 [Ruang Rapat 1-2-3]</v>
      </c>
      <c r="G727" s="65" t="str">
        <f ca="1">IF(ISBLANK(A727)," ",INDIRECT(ADDRESS(MATCH(A727,'Form Responses 1'!A:A,0),5+MOD(ROW()-2,COUNTA('Form Responses 1'!$1:$1)-4),,TRUE,"Form Responses 1")))</f>
        <v>CUKUP BAIK</v>
      </c>
      <c r="H727" s="83" t="str">
        <f ca="1" t="shared" si="1"/>
        <v>Lantai 18</v>
      </c>
      <c r="I727" s="83" t="str">
        <f ca="1" t="shared" si="726"/>
        <v>Ruang Rapat 1-2-3</v>
      </c>
      <c r="J727" s="83" t="str">
        <f ca="1" t="shared" si="2"/>
        <v>CLEANING SERVICE</v>
      </c>
      <c r="K727" s="83">
        <f ca="1" t="array" ref="K727">IFERROR(INDEX(MASTER!B:B,MATCH(G727,MASTER!A:A,0))/100," ")</f>
        <v>0.89</v>
      </c>
      <c r="L727" s="65">
        <f ca="1" t="shared" si="3"/>
        <v>4</v>
      </c>
      <c r="M727" s="65" t="str">
        <f ca="1" t="shared" si="4"/>
        <v>2023 - WEEK 04</v>
      </c>
      <c r="N727" s="65" t="str">
        <f ca="1" t="shared" si="5"/>
        <v>2023 - MONTH 01</v>
      </c>
      <c r="O727" s="83">
        <f ca="1" t="shared" ref="O727:P727" si="747">IFERROR(AVERAGEIF(M:M,M727,$K:$K)," ")</f>
        <v>0.891576576576572</v>
      </c>
      <c r="P727" s="83">
        <f ca="1" t="shared" si="747"/>
        <v>0.891576576576572</v>
      </c>
      <c r="Q727" s="65" t="str">
        <f ca="1">IF(ISBLANK(A727)," ",IF(O727&gt;MASTER!$B$3/100,"SB",IF(O727&gt;MASTER!$B$4/100,"B",IF(O727&gt;MASTER!$B$5/100,"C","K"))))</f>
        <v>B</v>
      </c>
      <c r="R727" s="65" t="str">
        <f ca="1">IF(ISBLANK(B727)," ",IF(P727&gt;MASTER!$B$3/100,"SB",IF(P727&gt;MASTER!$B$4/100,"B",IF(P727&gt;MASTER!$B$5/100,"C","K"))))</f>
        <v>B</v>
      </c>
    </row>
    <row r="728" customHeight="1" spans="1:18">
      <c r="A728" s="80">
        <f ca="1">INDIRECT(ADDRESS(2+QUOTIENT(ROW()-2,COUNTA('Form Responses 1'!$1:$1)-4),1,,TRUE,"Form Responses 1"))</f>
        <v>45034.384370787</v>
      </c>
      <c r="B728" s="65" t="str">
        <f ca="1">INDIRECT(ADDRESS(2+QUOTIENT(ROW()-2,COUNTA('Form Responses 1'!$1:$1)-4),2,,TRUE,"Form Responses 1"))</f>
        <v>bobdaulay@gmail.com</v>
      </c>
      <c r="C728" s="65" t="str">
        <f ca="1">INDIRECT(ADDRESS(2+QUOTIENT(ROW()-2,COUNTA('Form Responses 1'!$1:$1)-4),3,,TRUE,"Form Responses 1"))</f>
        <v>Bobby Wijaya Daulay </v>
      </c>
      <c r="D728" s="81">
        <f ca="1">INDIRECT(ADDRESS(2+QUOTIENT(ROW()-2,COUNTA('Form Responses 1'!$1:$1)-4),4,,TRUE,"Form Responses 1"))</f>
        <v>44951</v>
      </c>
      <c r="E728" s="82">
        <f ca="1" t="shared" si="0"/>
        <v>3</v>
      </c>
      <c r="F728" s="65" t="str">
        <f ca="1">IF(ISBLANK(A728)," ",INDIRECT(ADDRESS(1,5+MOD(ROW()-2,COUNTA('Form Responses 1'!$1:$1)-4),,TRUE,"Form Responses 1")))</f>
        <v>Lantai 18 [Ruang Kerja]</v>
      </c>
      <c r="G728" s="65" t="str">
        <f ca="1">IF(ISBLANK(A728)," ",INDIRECT(ADDRESS(MATCH(A728,'Form Responses 1'!A:A,0),5+MOD(ROW()-2,COUNTA('Form Responses 1'!$1:$1)-4),,TRUE,"Form Responses 1")))</f>
        <v>CUKUP BAIK</v>
      </c>
      <c r="H728" s="83" t="str">
        <f ca="1" t="shared" si="1"/>
        <v>Lantai 18</v>
      </c>
      <c r="I728" s="83" t="str">
        <f ca="1" t="shared" si="726"/>
        <v>Ruang Kerja</v>
      </c>
      <c r="J728" s="83" t="str">
        <f ca="1" t="shared" si="2"/>
        <v>CLEANING SERVICE</v>
      </c>
      <c r="K728" s="83">
        <f ca="1" t="array" ref="K728">IFERROR(INDEX(MASTER!B:B,MATCH(G728,MASTER!A:A,0))/100," ")</f>
        <v>0.89</v>
      </c>
      <c r="L728" s="65">
        <f ca="1" t="shared" si="3"/>
        <v>4</v>
      </c>
      <c r="M728" s="65" t="str">
        <f ca="1" t="shared" si="4"/>
        <v>2023 - WEEK 04</v>
      </c>
      <c r="N728" s="65" t="str">
        <f ca="1" t="shared" si="5"/>
        <v>2023 - MONTH 01</v>
      </c>
      <c r="O728" s="83">
        <f ca="1" t="shared" ref="O728:P728" si="748">IFERROR(AVERAGEIF(M:M,M728,$K:$K)," ")</f>
        <v>0.891576576576572</v>
      </c>
      <c r="P728" s="83">
        <f ca="1" t="shared" si="748"/>
        <v>0.891576576576572</v>
      </c>
      <c r="Q728" s="65" t="str">
        <f ca="1">IF(ISBLANK(A728)," ",IF(O728&gt;MASTER!$B$3/100,"SB",IF(O728&gt;MASTER!$B$4/100,"B",IF(O728&gt;MASTER!$B$5/100,"C","K"))))</f>
        <v>B</v>
      </c>
      <c r="R728" s="65" t="str">
        <f ca="1">IF(ISBLANK(B728)," ",IF(P728&gt;MASTER!$B$3/100,"SB",IF(P728&gt;MASTER!$B$4/100,"B",IF(P728&gt;MASTER!$B$5/100,"C","K"))))</f>
        <v>B</v>
      </c>
    </row>
    <row r="729" customHeight="1" spans="1:18">
      <c r="A729" s="80">
        <f ca="1">INDIRECT(ADDRESS(2+QUOTIENT(ROW()-2,COUNTA('Form Responses 1'!$1:$1)-4),1,,TRUE,"Form Responses 1"))</f>
        <v>45034.384370787</v>
      </c>
      <c r="B729" s="65" t="str">
        <f ca="1">INDIRECT(ADDRESS(2+QUOTIENT(ROW()-2,COUNTA('Form Responses 1'!$1:$1)-4),2,,TRUE,"Form Responses 1"))</f>
        <v>bobdaulay@gmail.com</v>
      </c>
      <c r="C729" s="65" t="str">
        <f ca="1">INDIRECT(ADDRESS(2+QUOTIENT(ROW()-2,COUNTA('Form Responses 1'!$1:$1)-4),3,,TRUE,"Form Responses 1"))</f>
        <v>Bobby Wijaya Daulay </v>
      </c>
      <c r="D729" s="81">
        <f ca="1">INDIRECT(ADDRESS(2+QUOTIENT(ROW()-2,COUNTA('Form Responses 1'!$1:$1)-4),4,,TRUE,"Form Responses 1"))</f>
        <v>44951</v>
      </c>
      <c r="E729" s="82">
        <f ca="1" t="shared" si="0"/>
        <v>3</v>
      </c>
      <c r="F729" s="65" t="str">
        <f ca="1">IF(ISBLANK(A729)," ",INDIRECT(ADDRESS(1,5+MOD(ROW()-2,COUNTA('Form Responses 1'!$1:$1)-4),,TRUE,"Form Responses 1")))</f>
        <v>Lantai 18 [Koridor]</v>
      </c>
      <c r="G729" s="65" t="str">
        <f ca="1">IF(ISBLANK(A729)," ",INDIRECT(ADDRESS(MATCH(A729,'Form Responses 1'!A:A,0),5+MOD(ROW()-2,COUNTA('Form Responses 1'!$1:$1)-4),,TRUE,"Form Responses 1")))</f>
        <v>CUKUP BAIK</v>
      </c>
      <c r="H729" s="83" t="str">
        <f ca="1" t="shared" si="1"/>
        <v>Lantai 18</v>
      </c>
      <c r="I729" s="83" t="str">
        <f ca="1" t="shared" si="726"/>
        <v>Koridor</v>
      </c>
      <c r="J729" s="83" t="str">
        <f ca="1" t="shared" si="2"/>
        <v>CLEANING SERVICE</v>
      </c>
      <c r="K729" s="83">
        <f ca="1" t="array" ref="K729">IFERROR(INDEX(MASTER!B:B,MATCH(G729,MASTER!A:A,0))/100," ")</f>
        <v>0.89</v>
      </c>
      <c r="L729" s="65">
        <f ca="1" t="shared" si="3"/>
        <v>4</v>
      </c>
      <c r="M729" s="65" t="str">
        <f ca="1" t="shared" si="4"/>
        <v>2023 - WEEK 04</v>
      </c>
      <c r="N729" s="65" t="str">
        <f ca="1" t="shared" si="5"/>
        <v>2023 - MONTH 01</v>
      </c>
      <c r="O729" s="83">
        <f ca="1" t="shared" ref="O729:P729" si="749">IFERROR(AVERAGEIF(M:M,M729,$K:$K)," ")</f>
        <v>0.891576576576572</v>
      </c>
      <c r="P729" s="83">
        <f ca="1" t="shared" si="749"/>
        <v>0.891576576576572</v>
      </c>
      <c r="Q729" s="65" t="str">
        <f ca="1">IF(ISBLANK(A729)," ",IF(O729&gt;MASTER!$B$3/100,"SB",IF(O729&gt;MASTER!$B$4/100,"B",IF(O729&gt;MASTER!$B$5/100,"C","K"))))</f>
        <v>B</v>
      </c>
      <c r="R729" s="65" t="str">
        <f ca="1">IF(ISBLANK(B729)," ",IF(P729&gt;MASTER!$B$3/100,"SB",IF(P729&gt;MASTER!$B$4/100,"B",IF(P729&gt;MASTER!$B$5/100,"C","K"))))</f>
        <v>B</v>
      </c>
    </row>
    <row r="730" customHeight="1" spans="1:18">
      <c r="A730" s="80">
        <f ca="1">INDIRECT(ADDRESS(2+QUOTIENT(ROW()-2,COUNTA('Form Responses 1'!$1:$1)-4),1,,TRUE,"Form Responses 1"))</f>
        <v>45034.384370787</v>
      </c>
      <c r="B730" s="65" t="str">
        <f ca="1">INDIRECT(ADDRESS(2+QUOTIENT(ROW()-2,COUNTA('Form Responses 1'!$1:$1)-4),2,,TRUE,"Form Responses 1"))</f>
        <v>bobdaulay@gmail.com</v>
      </c>
      <c r="C730" s="65" t="str">
        <f ca="1">INDIRECT(ADDRESS(2+QUOTIENT(ROW()-2,COUNTA('Form Responses 1'!$1:$1)-4),3,,TRUE,"Form Responses 1"))</f>
        <v>Bobby Wijaya Daulay </v>
      </c>
      <c r="D730" s="81">
        <f ca="1">INDIRECT(ADDRESS(2+QUOTIENT(ROW()-2,COUNTA('Form Responses 1'!$1:$1)-4),4,,TRUE,"Form Responses 1"))</f>
        <v>44951</v>
      </c>
      <c r="E730" s="82">
        <f ca="1" t="shared" si="0"/>
        <v>3</v>
      </c>
      <c r="F730" s="65" t="str">
        <f ca="1">IF(ISBLANK(A730)," ",INDIRECT(ADDRESS(1,5+MOD(ROW()-2,COUNTA('Form Responses 1'!$1:$1)-4),,TRUE,"Form Responses 1")))</f>
        <v>Lantai 18 [Toilet Pria / Wanita]</v>
      </c>
      <c r="G730" s="65" t="str">
        <f ca="1">IF(ISBLANK(A730)," ",INDIRECT(ADDRESS(MATCH(A730,'Form Responses 1'!A:A,0),5+MOD(ROW()-2,COUNTA('Form Responses 1'!$1:$1)-4),,TRUE,"Form Responses 1")))</f>
        <v>CUKUP BAIK</v>
      </c>
      <c r="H730" s="83" t="str">
        <f ca="1" t="shared" si="1"/>
        <v>Lantai 18</v>
      </c>
      <c r="I730" s="83" t="str">
        <f ca="1" t="shared" si="726"/>
        <v>Toilet Pria / Wanita</v>
      </c>
      <c r="J730" s="83" t="str">
        <f ca="1" t="shared" si="2"/>
        <v>CLEANING SERVICE</v>
      </c>
      <c r="K730" s="83">
        <f ca="1" t="array" ref="K730">IFERROR(INDEX(MASTER!B:B,MATCH(G730,MASTER!A:A,0))/100," ")</f>
        <v>0.89</v>
      </c>
      <c r="L730" s="65">
        <f ca="1" t="shared" si="3"/>
        <v>4</v>
      </c>
      <c r="M730" s="65" t="str">
        <f ca="1" t="shared" si="4"/>
        <v>2023 - WEEK 04</v>
      </c>
      <c r="N730" s="65" t="str">
        <f ca="1" t="shared" si="5"/>
        <v>2023 - MONTH 01</v>
      </c>
      <c r="O730" s="83">
        <f ca="1" t="shared" ref="O730:P730" si="750">IFERROR(AVERAGEIF(M:M,M730,$K:$K)," ")</f>
        <v>0.891576576576572</v>
      </c>
      <c r="P730" s="83">
        <f ca="1" t="shared" si="750"/>
        <v>0.891576576576572</v>
      </c>
      <c r="Q730" s="65" t="str">
        <f ca="1">IF(ISBLANK(A730)," ",IF(O730&gt;MASTER!$B$3/100,"SB",IF(O730&gt;MASTER!$B$4/100,"B",IF(O730&gt;MASTER!$B$5/100,"C","K"))))</f>
        <v>B</v>
      </c>
      <c r="R730" s="65" t="str">
        <f ca="1">IF(ISBLANK(B730)," ",IF(P730&gt;MASTER!$B$3/100,"SB",IF(P730&gt;MASTER!$B$4/100,"B",IF(P730&gt;MASTER!$B$5/100,"C","K"))))</f>
        <v>B</v>
      </c>
    </row>
    <row r="731" customHeight="1" spans="1:18">
      <c r="A731" s="80">
        <f ca="1">INDIRECT(ADDRESS(2+QUOTIENT(ROW()-2,COUNTA('Form Responses 1'!$1:$1)-4),1,,TRUE,"Form Responses 1"))</f>
        <v>45034.384370787</v>
      </c>
      <c r="B731" s="65" t="str">
        <f ca="1">INDIRECT(ADDRESS(2+QUOTIENT(ROW()-2,COUNTA('Form Responses 1'!$1:$1)-4),2,,TRUE,"Form Responses 1"))</f>
        <v>bobdaulay@gmail.com</v>
      </c>
      <c r="C731" s="65" t="str">
        <f ca="1">INDIRECT(ADDRESS(2+QUOTIENT(ROW()-2,COUNTA('Form Responses 1'!$1:$1)-4),3,,TRUE,"Form Responses 1"))</f>
        <v>Bobby Wijaya Daulay </v>
      </c>
      <c r="D731" s="81">
        <f ca="1">INDIRECT(ADDRESS(2+QUOTIENT(ROW()-2,COUNTA('Form Responses 1'!$1:$1)-4),4,,TRUE,"Form Responses 1"))</f>
        <v>44951</v>
      </c>
      <c r="E731" s="82">
        <f ca="1" t="shared" si="0"/>
        <v>3</v>
      </c>
      <c r="F731" s="65" t="str">
        <f ca="1">IF(ISBLANK(A731)," ",INDIRECT(ADDRESS(1,5+MOD(ROW()-2,COUNTA('Form Responses 1'!$1:$1)-4),,TRUE,"Form Responses 1")))</f>
        <v>Lantai 17 [Tangga Exit Barat]</v>
      </c>
      <c r="G731" s="65" t="str">
        <f ca="1">IF(ISBLANK(A731)," ",INDIRECT(ADDRESS(MATCH(A731,'Form Responses 1'!A:A,0),5+MOD(ROW()-2,COUNTA('Form Responses 1'!$1:$1)-4),,TRUE,"Form Responses 1")))</f>
        <v>CUKUP BAIK</v>
      </c>
      <c r="H731" s="83" t="str">
        <f ca="1" t="shared" si="1"/>
        <v>Lantai 17</v>
      </c>
      <c r="I731" s="83" t="str">
        <f ca="1" t="shared" si="726"/>
        <v>Tangga Exit Barat</v>
      </c>
      <c r="J731" s="83" t="str">
        <f ca="1" t="shared" si="2"/>
        <v>CLEANING SERVICE</v>
      </c>
      <c r="K731" s="83">
        <f ca="1" t="array" ref="K731">IFERROR(INDEX(MASTER!B:B,MATCH(G731,MASTER!A:A,0))/100," ")</f>
        <v>0.89</v>
      </c>
      <c r="L731" s="65">
        <f ca="1" t="shared" si="3"/>
        <v>4</v>
      </c>
      <c r="M731" s="65" t="str">
        <f ca="1" t="shared" si="4"/>
        <v>2023 - WEEK 04</v>
      </c>
      <c r="N731" s="65" t="str">
        <f ca="1" t="shared" si="5"/>
        <v>2023 - MONTH 01</v>
      </c>
      <c r="O731" s="83">
        <f ca="1" t="shared" ref="O731:P731" si="751">IFERROR(AVERAGEIF(M:M,M731,$K:$K)," ")</f>
        <v>0.891576576576572</v>
      </c>
      <c r="P731" s="83">
        <f ca="1" t="shared" si="751"/>
        <v>0.891576576576572</v>
      </c>
      <c r="Q731" s="65" t="str">
        <f ca="1">IF(ISBLANK(A731)," ",IF(O731&gt;MASTER!$B$3/100,"SB",IF(O731&gt;MASTER!$B$4/100,"B",IF(O731&gt;MASTER!$B$5/100,"C","K"))))</f>
        <v>B</v>
      </c>
      <c r="R731" s="65" t="str">
        <f ca="1">IF(ISBLANK(B731)," ",IF(P731&gt;MASTER!$B$3/100,"SB",IF(P731&gt;MASTER!$B$4/100,"B",IF(P731&gt;MASTER!$B$5/100,"C","K"))))</f>
        <v>B</v>
      </c>
    </row>
    <row r="732" customHeight="1" spans="1:18">
      <c r="A732" s="80">
        <f ca="1">INDIRECT(ADDRESS(2+QUOTIENT(ROW()-2,COUNTA('Form Responses 1'!$1:$1)-4),1,,TRUE,"Form Responses 1"))</f>
        <v>45034.384370787</v>
      </c>
      <c r="B732" s="65" t="str">
        <f ca="1">INDIRECT(ADDRESS(2+QUOTIENT(ROW()-2,COUNTA('Form Responses 1'!$1:$1)-4),2,,TRUE,"Form Responses 1"))</f>
        <v>bobdaulay@gmail.com</v>
      </c>
      <c r="C732" s="65" t="str">
        <f ca="1">INDIRECT(ADDRESS(2+QUOTIENT(ROW()-2,COUNTA('Form Responses 1'!$1:$1)-4),3,,TRUE,"Form Responses 1"))</f>
        <v>Bobby Wijaya Daulay </v>
      </c>
      <c r="D732" s="81">
        <f ca="1">INDIRECT(ADDRESS(2+QUOTIENT(ROW()-2,COUNTA('Form Responses 1'!$1:$1)-4),4,,TRUE,"Form Responses 1"))</f>
        <v>44951</v>
      </c>
      <c r="E732" s="82">
        <f ca="1" t="shared" si="0"/>
        <v>3</v>
      </c>
      <c r="F732" s="65" t="str">
        <f ca="1">IF(ISBLANK(A732)," ",INDIRECT(ADDRESS(1,5+MOD(ROW()-2,COUNTA('Form Responses 1'!$1:$1)-4),,TRUE,"Form Responses 1")))</f>
        <v>Lantai 17 [ &amp; Timur]</v>
      </c>
      <c r="G732" s="65" t="str">
        <f ca="1">IF(ISBLANK(A732)," ",INDIRECT(ADDRESS(MATCH(A732,'Form Responses 1'!A:A,0),5+MOD(ROW()-2,COUNTA('Form Responses 1'!$1:$1)-4),,TRUE,"Form Responses 1")))</f>
        <v>CUKUP BAIK</v>
      </c>
      <c r="H732" s="83" t="str">
        <f ca="1" t="shared" si="1"/>
        <v>Lantai 17</v>
      </c>
      <c r="I732" s="83" t="str">
        <f ca="1" t="shared" si="726"/>
        <v> &amp; Timur</v>
      </c>
      <c r="J732" s="83" t="str">
        <f ca="1" t="shared" si="2"/>
        <v>CLEANING SERVICE</v>
      </c>
      <c r="K732" s="83">
        <f ca="1" t="array" ref="K732">IFERROR(INDEX(MASTER!B:B,MATCH(G732,MASTER!A:A,0))/100," ")</f>
        <v>0.89</v>
      </c>
      <c r="L732" s="65">
        <f ca="1" t="shared" si="3"/>
        <v>4</v>
      </c>
      <c r="M732" s="65" t="str">
        <f ca="1" t="shared" si="4"/>
        <v>2023 - WEEK 04</v>
      </c>
      <c r="N732" s="65" t="str">
        <f ca="1" t="shared" si="5"/>
        <v>2023 - MONTH 01</v>
      </c>
      <c r="O732" s="83">
        <f ca="1" t="shared" ref="O732:P732" si="752">IFERROR(AVERAGEIF(M:M,M732,$K:$K)," ")</f>
        <v>0.891576576576572</v>
      </c>
      <c r="P732" s="83">
        <f ca="1" t="shared" si="752"/>
        <v>0.891576576576572</v>
      </c>
      <c r="Q732" s="65" t="str">
        <f ca="1">IF(ISBLANK(A732)," ",IF(O732&gt;MASTER!$B$3/100,"SB",IF(O732&gt;MASTER!$B$4/100,"B",IF(O732&gt;MASTER!$B$5/100,"C","K"))))</f>
        <v>B</v>
      </c>
      <c r="R732" s="65" t="str">
        <f ca="1">IF(ISBLANK(B732)," ",IF(P732&gt;MASTER!$B$3/100,"SB",IF(P732&gt;MASTER!$B$4/100,"B",IF(P732&gt;MASTER!$B$5/100,"C","K"))))</f>
        <v>B</v>
      </c>
    </row>
    <row r="733" customHeight="1" spans="1:18">
      <c r="A733" s="80">
        <f ca="1">INDIRECT(ADDRESS(2+QUOTIENT(ROW()-2,COUNTA('Form Responses 1'!$1:$1)-4),1,,TRUE,"Form Responses 1"))</f>
        <v>45034.384370787</v>
      </c>
      <c r="B733" s="65" t="str">
        <f ca="1">INDIRECT(ADDRESS(2+QUOTIENT(ROW()-2,COUNTA('Form Responses 1'!$1:$1)-4),2,,TRUE,"Form Responses 1"))</f>
        <v>bobdaulay@gmail.com</v>
      </c>
      <c r="C733" s="65" t="str">
        <f ca="1">INDIRECT(ADDRESS(2+QUOTIENT(ROW()-2,COUNTA('Form Responses 1'!$1:$1)-4),3,,TRUE,"Form Responses 1"))</f>
        <v>Bobby Wijaya Daulay </v>
      </c>
      <c r="D733" s="81">
        <f ca="1">INDIRECT(ADDRESS(2+QUOTIENT(ROW()-2,COUNTA('Form Responses 1'!$1:$1)-4),4,,TRUE,"Form Responses 1"))</f>
        <v>44951</v>
      </c>
      <c r="E733" s="82">
        <f ca="1" t="shared" si="0"/>
        <v>3</v>
      </c>
      <c r="F733" s="65" t="str">
        <f ca="1">IF(ISBLANK(A733)," ",INDIRECT(ADDRESS(1,5+MOD(ROW()-2,COUNTA('Form Responses 1'!$1:$1)-4),,TRUE,"Form Responses 1")))</f>
        <v>Lantai 17 [Mushola]</v>
      </c>
      <c r="G733" s="65" t="str">
        <f ca="1">IF(ISBLANK(A733)," ",INDIRECT(ADDRESS(MATCH(A733,'Form Responses 1'!A:A,0),5+MOD(ROW()-2,COUNTA('Form Responses 1'!$1:$1)-4),,TRUE,"Form Responses 1")))</f>
        <v>CUKUP BAIK</v>
      </c>
      <c r="H733" s="83" t="str">
        <f ca="1" t="shared" si="1"/>
        <v>Lantai 17</v>
      </c>
      <c r="I733" s="83" t="str">
        <f ca="1" t="shared" si="726"/>
        <v>Mushola</v>
      </c>
      <c r="J733" s="83" t="str">
        <f ca="1" t="shared" si="2"/>
        <v>CLEANING SERVICE</v>
      </c>
      <c r="K733" s="83">
        <f ca="1" t="array" ref="K733">IFERROR(INDEX(MASTER!B:B,MATCH(G733,MASTER!A:A,0))/100," ")</f>
        <v>0.89</v>
      </c>
      <c r="L733" s="65">
        <f ca="1" t="shared" si="3"/>
        <v>4</v>
      </c>
      <c r="M733" s="65" t="str">
        <f ca="1" t="shared" si="4"/>
        <v>2023 - WEEK 04</v>
      </c>
      <c r="N733" s="65" t="str">
        <f ca="1" t="shared" si="5"/>
        <v>2023 - MONTH 01</v>
      </c>
      <c r="O733" s="83">
        <f ca="1" t="shared" ref="O733:P733" si="753">IFERROR(AVERAGEIF(M:M,M733,$K:$K)," ")</f>
        <v>0.891576576576572</v>
      </c>
      <c r="P733" s="83">
        <f ca="1" t="shared" si="753"/>
        <v>0.891576576576572</v>
      </c>
      <c r="Q733" s="65" t="str">
        <f ca="1">IF(ISBLANK(A733)," ",IF(O733&gt;MASTER!$B$3/100,"SB",IF(O733&gt;MASTER!$B$4/100,"B",IF(O733&gt;MASTER!$B$5/100,"C","K"))))</f>
        <v>B</v>
      </c>
      <c r="R733" s="65" t="str">
        <f ca="1">IF(ISBLANK(B733)," ",IF(P733&gt;MASTER!$B$3/100,"SB",IF(P733&gt;MASTER!$B$4/100,"B",IF(P733&gt;MASTER!$B$5/100,"C","K"))))</f>
        <v>B</v>
      </c>
    </row>
    <row r="734" customHeight="1" spans="1:18">
      <c r="A734" s="80">
        <f ca="1">INDIRECT(ADDRESS(2+QUOTIENT(ROW()-2,COUNTA('Form Responses 1'!$1:$1)-4),1,,TRUE,"Form Responses 1"))</f>
        <v>45034.384370787</v>
      </c>
      <c r="B734" s="65" t="str">
        <f ca="1">INDIRECT(ADDRESS(2+QUOTIENT(ROW()-2,COUNTA('Form Responses 1'!$1:$1)-4),2,,TRUE,"Form Responses 1"))</f>
        <v>bobdaulay@gmail.com</v>
      </c>
      <c r="C734" s="65" t="str">
        <f ca="1">INDIRECT(ADDRESS(2+QUOTIENT(ROW()-2,COUNTA('Form Responses 1'!$1:$1)-4),3,,TRUE,"Form Responses 1"))</f>
        <v>Bobby Wijaya Daulay </v>
      </c>
      <c r="D734" s="81">
        <f ca="1">INDIRECT(ADDRESS(2+QUOTIENT(ROW()-2,COUNTA('Form Responses 1'!$1:$1)-4),4,,TRUE,"Form Responses 1"))</f>
        <v>44951</v>
      </c>
      <c r="E734" s="82">
        <f ca="1" t="shared" si="0"/>
        <v>3</v>
      </c>
      <c r="F734" s="65" t="str">
        <f ca="1">IF(ISBLANK(A734)," ",INDIRECT(ADDRESS(1,5+MOD(ROW()-2,COUNTA('Form Responses 1'!$1:$1)-4),,TRUE,"Form Responses 1")))</f>
        <v>Lantai 17 [Pantry]</v>
      </c>
      <c r="G734" s="65" t="str">
        <f ca="1">IF(ISBLANK(A734)," ",INDIRECT(ADDRESS(MATCH(A734,'Form Responses 1'!A:A,0),5+MOD(ROW()-2,COUNTA('Form Responses 1'!$1:$1)-4),,TRUE,"Form Responses 1")))</f>
        <v>CUKUP BAIK</v>
      </c>
      <c r="H734" s="83" t="str">
        <f ca="1" t="shared" si="1"/>
        <v>Lantai 17</v>
      </c>
      <c r="I734" s="83" t="str">
        <f ca="1" t="shared" si="726"/>
        <v>Pantry</v>
      </c>
      <c r="J734" s="83" t="str">
        <f ca="1" t="shared" si="2"/>
        <v>CLEANING SERVICE</v>
      </c>
      <c r="K734" s="83">
        <f ca="1" t="array" ref="K734">IFERROR(INDEX(MASTER!B:B,MATCH(G734,MASTER!A:A,0))/100," ")</f>
        <v>0.89</v>
      </c>
      <c r="L734" s="65">
        <f ca="1" t="shared" si="3"/>
        <v>4</v>
      </c>
      <c r="M734" s="65" t="str">
        <f ca="1" t="shared" si="4"/>
        <v>2023 - WEEK 04</v>
      </c>
      <c r="N734" s="65" t="str">
        <f ca="1" t="shared" si="5"/>
        <v>2023 - MONTH 01</v>
      </c>
      <c r="O734" s="83">
        <f ca="1" t="shared" ref="O734:P734" si="754">IFERROR(AVERAGEIF(M:M,M734,$K:$K)," ")</f>
        <v>0.891576576576572</v>
      </c>
      <c r="P734" s="83">
        <f ca="1" t="shared" si="754"/>
        <v>0.891576576576572</v>
      </c>
      <c r="Q734" s="65" t="str">
        <f ca="1">IF(ISBLANK(A734)," ",IF(O734&gt;MASTER!$B$3/100,"SB",IF(O734&gt;MASTER!$B$4/100,"B",IF(O734&gt;MASTER!$B$5/100,"C","K"))))</f>
        <v>B</v>
      </c>
      <c r="R734" s="65" t="str">
        <f ca="1">IF(ISBLANK(B734)," ",IF(P734&gt;MASTER!$B$3/100,"SB",IF(P734&gt;MASTER!$B$4/100,"B",IF(P734&gt;MASTER!$B$5/100,"C","K"))))</f>
        <v>B</v>
      </c>
    </row>
    <row r="735" customHeight="1" spans="1:18">
      <c r="A735" s="80">
        <f ca="1">INDIRECT(ADDRESS(2+QUOTIENT(ROW()-2,COUNTA('Form Responses 1'!$1:$1)-4),1,,TRUE,"Form Responses 1"))</f>
        <v>45034.384370787</v>
      </c>
      <c r="B735" s="65" t="str">
        <f ca="1">INDIRECT(ADDRESS(2+QUOTIENT(ROW()-2,COUNTA('Form Responses 1'!$1:$1)-4),2,,TRUE,"Form Responses 1"))</f>
        <v>bobdaulay@gmail.com</v>
      </c>
      <c r="C735" s="65" t="str">
        <f ca="1">INDIRECT(ADDRESS(2+QUOTIENT(ROW()-2,COUNTA('Form Responses 1'!$1:$1)-4),3,,TRUE,"Form Responses 1"))</f>
        <v>Bobby Wijaya Daulay </v>
      </c>
      <c r="D735" s="81">
        <f ca="1">INDIRECT(ADDRESS(2+QUOTIENT(ROW()-2,COUNTA('Form Responses 1'!$1:$1)-4),4,,TRUE,"Form Responses 1"))</f>
        <v>44951</v>
      </c>
      <c r="E735" s="82">
        <f ca="1" t="shared" si="0"/>
        <v>3</v>
      </c>
      <c r="F735" s="65" t="str">
        <f ca="1">IF(ISBLANK(A735)," ",INDIRECT(ADDRESS(1,5+MOD(ROW()-2,COUNTA('Form Responses 1'!$1:$1)-4),,TRUE,"Form Responses 1")))</f>
        <v>Lantai 17 [Ruang Rapat 1-2-3]</v>
      </c>
      <c r="G735" s="65" t="str">
        <f ca="1">IF(ISBLANK(A735)," ",INDIRECT(ADDRESS(MATCH(A735,'Form Responses 1'!A:A,0),5+MOD(ROW()-2,COUNTA('Form Responses 1'!$1:$1)-4),,TRUE,"Form Responses 1")))</f>
        <v>CUKUP BAIK</v>
      </c>
      <c r="H735" s="83" t="str">
        <f ca="1" t="shared" si="1"/>
        <v>Lantai 17</v>
      </c>
      <c r="I735" s="83" t="str">
        <f ca="1" t="shared" si="726"/>
        <v>Ruang Rapat 1-2-3</v>
      </c>
      <c r="J735" s="83" t="str">
        <f ca="1" t="shared" si="2"/>
        <v>CLEANING SERVICE</v>
      </c>
      <c r="K735" s="83">
        <f ca="1" t="array" ref="K735">IFERROR(INDEX(MASTER!B:B,MATCH(G735,MASTER!A:A,0))/100," ")</f>
        <v>0.89</v>
      </c>
      <c r="L735" s="65">
        <f ca="1" t="shared" si="3"/>
        <v>4</v>
      </c>
      <c r="M735" s="65" t="str">
        <f ca="1" t="shared" si="4"/>
        <v>2023 - WEEK 04</v>
      </c>
      <c r="N735" s="65" t="str">
        <f ca="1" t="shared" si="5"/>
        <v>2023 - MONTH 01</v>
      </c>
      <c r="O735" s="83">
        <f ca="1" t="shared" ref="O735:P735" si="755">IFERROR(AVERAGEIF(M:M,M735,$K:$K)," ")</f>
        <v>0.891576576576572</v>
      </c>
      <c r="P735" s="83">
        <f ca="1" t="shared" si="755"/>
        <v>0.891576576576572</v>
      </c>
      <c r="Q735" s="65" t="str">
        <f ca="1">IF(ISBLANK(A735)," ",IF(O735&gt;MASTER!$B$3/100,"SB",IF(O735&gt;MASTER!$B$4/100,"B",IF(O735&gt;MASTER!$B$5/100,"C","K"))))</f>
        <v>B</v>
      </c>
      <c r="R735" s="65" t="str">
        <f ca="1">IF(ISBLANK(B735)," ",IF(P735&gt;MASTER!$B$3/100,"SB",IF(P735&gt;MASTER!$B$4/100,"B",IF(P735&gt;MASTER!$B$5/100,"C","K"))))</f>
        <v>B</v>
      </c>
    </row>
    <row r="736" customHeight="1" spans="1:18">
      <c r="A736" s="80">
        <f ca="1">INDIRECT(ADDRESS(2+QUOTIENT(ROW()-2,COUNTA('Form Responses 1'!$1:$1)-4),1,,TRUE,"Form Responses 1"))</f>
        <v>45034.384370787</v>
      </c>
      <c r="B736" s="65" t="str">
        <f ca="1">INDIRECT(ADDRESS(2+QUOTIENT(ROW()-2,COUNTA('Form Responses 1'!$1:$1)-4),2,,TRUE,"Form Responses 1"))</f>
        <v>bobdaulay@gmail.com</v>
      </c>
      <c r="C736" s="65" t="str">
        <f ca="1">INDIRECT(ADDRESS(2+QUOTIENT(ROW()-2,COUNTA('Form Responses 1'!$1:$1)-4),3,,TRUE,"Form Responses 1"))</f>
        <v>Bobby Wijaya Daulay </v>
      </c>
      <c r="D736" s="81">
        <f ca="1">INDIRECT(ADDRESS(2+QUOTIENT(ROW()-2,COUNTA('Form Responses 1'!$1:$1)-4),4,,TRUE,"Form Responses 1"))</f>
        <v>44951</v>
      </c>
      <c r="E736" s="82">
        <f ca="1" t="shared" si="0"/>
        <v>3</v>
      </c>
      <c r="F736" s="65" t="str">
        <f ca="1">IF(ISBLANK(A736)," ",INDIRECT(ADDRESS(1,5+MOD(ROW()-2,COUNTA('Form Responses 1'!$1:$1)-4),,TRUE,"Form Responses 1")))</f>
        <v>Lantai 17 [Ruang Kerja]</v>
      </c>
      <c r="G736" s="65" t="str">
        <f ca="1">IF(ISBLANK(A736)," ",INDIRECT(ADDRESS(MATCH(A736,'Form Responses 1'!A:A,0),5+MOD(ROW()-2,COUNTA('Form Responses 1'!$1:$1)-4),,TRUE,"Form Responses 1")))</f>
        <v>CUKUP BAIK</v>
      </c>
      <c r="H736" s="83" t="str">
        <f ca="1" t="shared" si="1"/>
        <v>Lantai 17</v>
      </c>
      <c r="I736" s="83" t="str">
        <f ca="1" t="shared" si="726"/>
        <v>Ruang Kerja</v>
      </c>
      <c r="J736" s="83" t="str">
        <f ca="1" t="shared" si="2"/>
        <v>CLEANING SERVICE</v>
      </c>
      <c r="K736" s="83">
        <f ca="1" t="array" ref="K736">IFERROR(INDEX(MASTER!B:B,MATCH(G736,MASTER!A:A,0))/100," ")</f>
        <v>0.89</v>
      </c>
      <c r="L736" s="65">
        <f ca="1" t="shared" si="3"/>
        <v>4</v>
      </c>
      <c r="M736" s="65" t="str">
        <f ca="1" t="shared" si="4"/>
        <v>2023 - WEEK 04</v>
      </c>
      <c r="N736" s="65" t="str">
        <f ca="1" t="shared" si="5"/>
        <v>2023 - MONTH 01</v>
      </c>
      <c r="O736" s="83">
        <f ca="1" t="shared" ref="O736:P736" si="756">IFERROR(AVERAGEIF(M:M,M736,$K:$K)," ")</f>
        <v>0.891576576576572</v>
      </c>
      <c r="P736" s="83">
        <f ca="1" t="shared" si="756"/>
        <v>0.891576576576572</v>
      </c>
      <c r="Q736" s="65" t="str">
        <f ca="1">IF(ISBLANK(A736)," ",IF(O736&gt;MASTER!$B$3/100,"SB",IF(O736&gt;MASTER!$B$4/100,"B",IF(O736&gt;MASTER!$B$5/100,"C","K"))))</f>
        <v>B</v>
      </c>
      <c r="R736" s="65" t="str">
        <f ca="1">IF(ISBLANK(B736)," ",IF(P736&gt;MASTER!$B$3/100,"SB",IF(P736&gt;MASTER!$B$4/100,"B",IF(P736&gt;MASTER!$B$5/100,"C","K"))))</f>
        <v>B</v>
      </c>
    </row>
    <row r="737" customHeight="1" spans="1:18">
      <c r="A737" s="80">
        <f ca="1">INDIRECT(ADDRESS(2+QUOTIENT(ROW()-2,COUNTA('Form Responses 1'!$1:$1)-4),1,,TRUE,"Form Responses 1"))</f>
        <v>45034.384370787</v>
      </c>
      <c r="B737" s="65" t="str">
        <f ca="1">INDIRECT(ADDRESS(2+QUOTIENT(ROW()-2,COUNTA('Form Responses 1'!$1:$1)-4),2,,TRUE,"Form Responses 1"))</f>
        <v>bobdaulay@gmail.com</v>
      </c>
      <c r="C737" s="65" t="str">
        <f ca="1">INDIRECT(ADDRESS(2+QUOTIENT(ROW()-2,COUNTA('Form Responses 1'!$1:$1)-4),3,,TRUE,"Form Responses 1"))</f>
        <v>Bobby Wijaya Daulay </v>
      </c>
      <c r="D737" s="81">
        <f ca="1">INDIRECT(ADDRESS(2+QUOTIENT(ROW()-2,COUNTA('Form Responses 1'!$1:$1)-4),4,,TRUE,"Form Responses 1"))</f>
        <v>44951</v>
      </c>
      <c r="E737" s="82">
        <f ca="1" t="shared" si="0"/>
        <v>3</v>
      </c>
      <c r="F737" s="65" t="str">
        <f ca="1">IF(ISBLANK(A737)," ",INDIRECT(ADDRESS(1,5+MOD(ROW()-2,COUNTA('Form Responses 1'!$1:$1)-4),,TRUE,"Form Responses 1")))</f>
        <v>Lantai 17 [Koridor]</v>
      </c>
      <c r="G737" s="65" t="str">
        <f ca="1">IF(ISBLANK(A737)," ",INDIRECT(ADDRESS(MATCH(A737,'Form Responses 1'!A:A,0),5+MOD(ROW()-2,COUNTA('Form Responses 1'!$1:$1)-4),,TRUE,"Form Responses 1")))</f>
        <v>CUKUP BAIK</v>
      </c>
      <c r="H737" s="83" t="str">
        <f ca="1" t="shared" si="1"/>
        <v>Lantai 17</v>
      </c>
      <c r="I737" s="83" t="str">
        <f ca="1" t="shared" si="726"/>
        <v>Koridor</v>
      </c>
      <c r="J737" s="83" t="str">
        <f ca="1" t="shared" si="2"/>
        <v>CLEANING SERVICE</v>
      </c>
      <c r="K737" s="83">
        <f ca="1" t="array" ref="K737">IFERROR(INDEX(MASTER!B:B,MATCH(G737,MASTER!A:A,0))/100," ")</f>
        <v>0.89</v>
      </c>
      <c r="L737" s="65">
        <f ca="1" t="shared" si="3"/>
        <v>4</v>
      </c>
      <c r="M737" s="65" t="str">
        <f ca="1" t="shared" si="4"/>
        <v>2023 - WEEK 04</v>
      </c>
      <c r="N737" s="65" t="str">
        <f ca="1" t="shared" si="5"/>
        <v>2023 - MONTH 01</v>
      </c>
      <c r="O737" s="83">
        <f ca="1" t="shared" ref="O737:P737" si="757">IFERROR(AVERAGEIF(M:M,M737,$K:$K)," ")</f>
        <v>0.891576576576572</v>
      </c>
      <c r="P737" s="83">
        <f ca="1" t="shared" si="757"/>
        <v>0.891576576576572</v>
      </c>
      <c r="Q737" s="65" t="str">
        <f ca="1">IF(ISBLANK(A737)," ",IF(O737&gt;MASTER!$B$3/100,"SB",IF(O737&gt;MASTER!$B$4/100,"B",IF(O737&gt;MASTER!$B$5/100,"C","K"))))</f>
        <v>B</v>
      </c>
      <c r="R737" s="65" t="str">
        <f ca="1">IF(ISBLANK(B737)," ",IF(P737&gt;MASTER!$B$3/100,"SB",IF(P737&gt;MASTER!$B$4/100,"B",IF(P737&gt;MASTER!$B$5/100,"C","K"))))</f>
        <v>B</v>
      </c>
    </row>
    <row r="738" customHeight="1" spans="1:18">
      <c r="A738" s="80">
        <f ca="1">INDIRECT(ADDRESS(2+QUOTIENT(ROW()-2,COUNTA('Form Responses 1'!$1:$1)-4),1,,TRUE,"Form Responses 1"))</f>
        <v>45034.384370787</v>
      </c>
      <c r="B738" s="65" t="str">
        <f ca="1">INDIRECT(ADDRESS(2+QUOTIENT(ROW()-2,COUNTA('Form Responses 1'!$1:$1)-4),2,,TRUE,"Form Responses 1"))</f>
        <v>bobdaulay@gmail.com</v>
      </c>
      <c r="C738" s="65" t="str">
        <f ca="1">INDIRECT(ADDRESS(2+QUOTIENT(ROW()-2,COUNTA('Form Responses 1'!$1:$1)-4),3,,TRUE,"Form Responses 1"))</f>
        <v>Bobby Wijaya Daulay </v>
      </c>
      <c r="D738" s="81">
        <f ca="1">INDIRECT(ADDRESS(2+QUOTIENT(ROW()-2,COUNTA('Form Responses 1'!$1:$1)-4),4,,TRUE,"Form Responses 1"))</f>
        <v>44951</v>
      </c>
      <c r="E738" s="82">
        <f ca="1" t="shared" si="0"/>
        <v>3</v>
      </c>
      <c r="F738" s="65" t="str">
        <f ca="1">IF(ISBLANK(A738)," ",INDIRECT(ADDRESS(1,5+MOD(ROW()-2,COUNTA('Form Responses 1'!$1:$1)-4),,TRUE,"Form Responses 1")))</f>
        <v>Lantai 17 [Toilet Pria / Wanita]</v>
      </c>
      <c r="G738" s="65" t="str">
        <f ca="1">IF(ISBLANK(A738)," ",INDIRECT(ADDRESS(MATCH(A738,'Form Responses 1'!A:A,0),5+MOD(ROW()-2,COUNTA('Form Responses 1'!$1:$1)-4),,TRUE,"Form Responses 1")))</f>
        <v>CUKUP BAIK</v>
      </c>
      <c r="H738" s="83" t="str">
        <f ca="1" t="shared" si="1"/>
        <v>Lantai 17</v>
      </c>
      <c r="I738" s="83" t="str">
        <f ca="1" t="shared" si="726"/>
        <v>Toilet Pria / Wanita</v>
      </c>
      <c r="J738" s="83" t="str">
        <f ca="1" t="shared" si="2"/>
        <v>CLEANING SERVICE</v>
      </c>
      <c r="K738" s="83">
        <f ca="1" t="array" ref="K738">IFERROR(INDEX(MASTER!B:B,MATCH(G738,MASTER!A:A,0))/100," ")</f>
        <v>0.89</v>
      </c>
      <c r="L738" s="65">
        <f ca="1" t="shared" si="3"/>
        <v>4</v>
      </c>
      <c r="M738" s="65" t="str">
        <f ca="1" t="shared" si="4"/>
        <v>2023 - WEEK 04</v>
      </c>
      <c r="N738" s="65" t="str">
        <f ca="1" t="shared" si="5"/>
        <v>2023 - MONTH 01</v>
      </c>
      <c r="O738" s="83">
        <f ca="1" t="shared" ref="O738:P738" si="758">IFERROR(AVERAGEIF(M:M,M738,$K:$K)," ")</f>
        <v>0.891576576576572</v>
      </c>
      <c r="P738" s="83">
        <f ca="1" t="shared" si="758"/>
        <v>0.891576576576572</v>
      </c>
      <c r="Q738" s="65" t="str">
        <f ca="1">IF(ISBLANK(A738)," ",IF(O738&gt;MASTER!$B$3/100,"SB",IF(O738&gt;MASTER!$B$4/100,"B",IF(O738&gt;MASTER!$B$5/100,"C","K"))))</f>
        <v>B</v>
      </c>
      <c r="R738" s="65" t="str">
        <f ca="1">IF(ISBLANK(B738)," ",IF(P738&gt;MASTER!$B$3/100,"SB",IF(P738&gt;MASTER!$B$4/100,"B",IF(P738&gt;MASTER!$B$5/100,"C","K"))))</f>
        <v>B</v>
      </c>
    </row>
    <row r="739" customHeight="1" spans="1:18">
      <c r="A739" s="80">
        <f ca="1">INDIRECT(ADDRESS(2+QUOTIENT(ROW()-2,COUNTA('Form Responses 1'!$1:$1)-4),1,,TRUE,"Form Responses 1"))</f>
        <v>45034.384370787</v>
      </c>
      <c r="B739" s="65" t="str">
        <f ca="1">INDIRECT(ADDRESS(2+QUOTIENT(ROW()-2,COUNTA('Form Responses 1'!$1:$1)-4),2,,TRUE,"Form Responses 1"))</f>
        <v>bobdaulay@gmail.com</v>
      </c>
      <c r="C739" s="65" t="str">
        <f ca="1">INDIRECT(ADDRESS(2+QUOTIENT(ROW()-2,COUNTA('Form Responses 1'!$1:$1)-4),3,,TRUE,"Form Responses 1"))</f>
        <v>Bobby Wijaya Daulay </v>
      </c>
      <c r="D739" s="81">
        <f ca="1">INDIRECT(ADDRESS(2+QUOTIENT(ROW()-2,COUNTA('Form Responses 1'!$1:$1)-4),4,,TRUE,"Form Responses 1"))</f>
        <v>44951</v>
      </c>
      <c r="E739" s="82">
        <f ca="1" t="shared" si="0"/>
        <v>3</v>
      </c>
      <c r="F739" s="65" t="str">
        <f ca="1">IF(ISBLANK(A739)," ",INDIRECT(ADDRESS(1,5+MOD(ROW()-2,COUNTA('Form Responses 1'!$1:$1)-4),,TRUE,"Form Responses 1")))</f>
        <v>Lantai 16 [Tangga Exit Barat]</v>
      </c>
      <c r="G739" s="65" t="str">
        <f ca="1">IF(ISBLANK(A739)," ",INDIRECT(ADDRESS(MATCH(A739,'Form Responses 1'!A:A,0),5+MOD(ROW()-2,COUNTA('Form Responses 1'!$1:$1)-4),,TRUE,"Form Responses 1")))</f>
        <v>CUKUP BAIK</v>
      </c>
      <c r="H739" s="83" t="str">
        <f ca="1" t="shared" si="1"/>
        <v>Lantai 16</v>
      </c>
      <c r="I739" s="83" t="str">
        <f ca="1" t="shared" si="726"/>
        <v>Tangga Exit Barat</v>
      </c>
      <c r="J739" s="83" t="str">
        <f ca="1" t="shared" si="2"/>
        <v>CLEANING SERVICE</v>
      </c>
      <c r="K739" s="83">
        <f ca="1" t="array" ref="K739">IFERROR(INDEX(MASTER!B:B,MATCH(G739,MASTER!A:A,0))/100," ")</f>
        <v>0.89</v>
      </c>
      <c r="L739" s="65">
        <f ca="1" t="shared" si="3"/>
        <v>4</v>
      </c>
      <c r="M739" s="65" t="str">
        <f ca="1" t="shared" si="4"/>
        <v>2023 - WEEK 04</v>
      </c>
      <c r="N739" s="65" t="str">
        <f ca="1" t="shared" si="5"/>
        <v>2023 - MONTH 01</v>
      </c>
      <c r="O739" s="83">
        <f ca="1" t="shared" ref="O739:P739" si="759">IFERROR(AVERAGEIF(M:M,M739,$K:$K)," ")</f>
        <v>0.891576576576572</v>
      </c>
      <c r="P739" s="83">
        <f ca="1" t="shared" si="759"/>
        <v>0.891576576576572</v>
      </c>
      <c r="Q739" s="65" t="str">
        <f ca="1">IF(ISBLANK(A739)," ",IF(O739&gt;MASTER!$B$3/100,"SB",IF(O739&gt;MASTER!$B$4/100,"B",IF(O739&gt;MASTER!$B$5/100,"C","K"))))</f>
        <v>B</v>
      </c>
      <c r="R739" s="65" t="str">
        <f ca="1">IF(ISBLANK(B739)," ",IF(P739&gt;MASTER!$B$3/100,"SB",IF(P739&gt;MASTER!$B$4/100,"B",IF(P739&gt;MASTER!$B$5/100,"C","K"))))</f>
        <v>B</v>
      </c>
    </row>
    <row r="740" customHeight="1" spans="1:18">
      <c r="A740" s="80">
        <f ca="1">INDIRECT(ADDRESS(2+QUOTIENT(ROW()-2,COUNTA('Form Responses 1'!$1:$1)-4),1,,TRUE,"Form Responses 1"))</f>
        <v>45034.384370787</v>
      </c>
      <c r="B740" s="65" t="str">
        <f ca="1">INDIRECT(ADDRESS(2+QUOTIENT(ROW()-2,COUNTA('Form Responses 1'!$1:$1)-4),2,,TRUE,"Form Responses 1"))</f>
        <v>bobdaulay@gmail.com</v>
      </c>
      <c r="C740" s="65" t="str">
        <f ca="1">INDIRECT(ADDRESS(2+QUOTIENT(ROW()-2,COUNTA('Form Responses 1'!$1:$1)-4),3,,TRUE,"Form Responses 1"))</f>
        <v>Bobby Wijaya Daulay </v>
      </c>
      <c r="D740" s="81">
        <f ca="1">INDIRECT(ADDRESS(2+QUOTIENT(ROW()-2,COUNTA('Form Responses 1'!$1:$1)-4),4,,TRUE,"Form Responses 1"))</f>
        <v>44951</v>
      </c>
      <c r="E740" s="82">
        <f ca="1" t="shared" si="0"/>
        <v>3</v>
      </c>
      <c r="F740" s="65" t="str">
        <f ca="1">IF(ISBLANK(A740)," ",INDIRECT(ADDRESS(1,5+MOD(ROW()-2,COUNTA('Form Responses 1'!$1:$1)-4),,TRUE,"Form Responses 1")))</f>
        <v>Lantai 16 [ &amp; Timur]</v>
      </c>
      <c r="G740" s="65" t="str">
        <f ca="1">IF(ISBLANK(A740)," ",INDIRECT(ADDRESS(MATCH(A740,'Form Responses 1'!A:A,0),5+MOD(ROW()-2,COUNTA('Form Responses 1'!$1:$1)-4),,TRUE,"Form Responses 1")))</f>
        <v>CUKUP BAIK</v>
      </c>
      <c r="H740" s="83" t="str">
        <f ca="1" t="shared" si="1"/>
        <v>Lantai 16</v>
      </c>
      <c r="I740" s="83" t="str">
        <f ca="1" t="shared" si="726"/>
        <v> &amp; Timur</v>
      </c>
      <c r="J740" s="83" t="str">
        <f ca="1" t="shared" si="2"/>
        <v>CLEANING SERVICE</v>
      </c>
      <c r="K740" s="83">
        <f ca="1" t="array" ref="K740">IFERROR(INDEX(MASTER!B:B,MATCH(G740,MASTER!A:A,0))/100," ")</f>
        <v>0.89</v>
      </c>
      <c r="L740" s="65">
        <f ca="1" t="shared" si="3"/>
        <v>4</v>
      </c>
      <c r="M740" s="65" t="str">
        <f ca="1" t="shared" si="4"/>
        <v>2023 - WEEK 04</v>
      </c>
      <c r="N740" s="65" t="str">
        <f ca="1" t="shared" si="5"/>
        <v>2023 - MONTH 01</v>
      </c>
      <c r="O740" s="83">
        <f ca="1" t="shared" ref="O740:P740" si="760">IFERROR(AVERAGEIF(M:M,M740,$K:$K)," ")</f>
        <v>0.891576576576572</v>
      </c>
      <c r="P740" s="83">
        <f ca="1" t="shared" si="760"/>
        <v>0.891576576576572</v>
      </c>
      <c r="Q740" s="65" t="str">
        <f ca="1">IF(ISBLANK(A740)," ",IF(O740&gt;MASTER!$B$3/100,"SB",IF(O740&gt;MASTER!$B$4/100,"B",IF(O740&gt;MASTER!$B$5/100,"C","K"))))</f>
        <v>B</v>
      </c>
      <c r="R740" s="65" t="str">
        <f ca="1">IF(ISBLANK(B740)," ",IF(P740&gt;MASTER!$B$3/100,"SB",IF(P740&gt;MASTER!$B$4/100,"B",IF(P740&gt;MASTER!$B$5/100,"C","K"))))</f>
        <v>B</v>
      </c>
    </row>
    <row r="741" customHeight="1" spans="1:18">
      <c r="A741" s="80">
        <f ca="1">INDIRECT(ADDRESS(2+QUOTIENT(ROW()-2,COUNTA('Form Responses 1'!$1:$1)-4),1,,TRUE,"Form Responses 1"))</f>
        <v>45034.384370787</v>
      </c>
      <c r="B741" s="65" t="str">
        <f ca="1">INDIRECT(ADDRESS(2+QUOTIENT(ROW()-2,COUNTA('Form Responses 1'!$1:$1)-4),2,,TRUE,"Form Responses 1"))</f>
        <v>bobdaulay@gmail.com</v>
      </c>
      <c r="C741" s="65" t="str">
        <f ca="1">INDIRECT(ADDRESS(2+QUOTIENT(ROW()-2,COUNTA('Form Responses 1'!$1:$1)-4),3,,TRUE,"Form Responses 1"))</f>
        <v>Bobby Wijaya Daulay </v>
      </c>
      <c r="D741" s="81">
        <f ca="1">INDIRECT(ADDRESS(2+QUOTIENT(ROW()-2,COUNTA('Form Responses 1'!$1:$1)-4),4,,TRUE,"Form Responses 1"))</f>
        <v>44951</v>
      </c>
      <c r="E741" s="82">
        <f ca="1" t="shared" si="0"/>
        <v>3</v>
      </c>
      <c r="F741" s="65" t="str">
        <f ca="1">IF(ISBLANK(A741)," ",INDIRECT(ADDRESS(1,5+MOD(ROW()-2,COUNTA('Form Responses 1'!$1:$1)-4),,TRUE,"Form Responses 1")))</f>
        <v>Lantai 16 [Mushola]</v>
      </c>
      <c r="G741" s="65" t="str">
        <f ca="1">IF(ISBLANK(A741)," ",INDIRECT(ADDRESS(MATCH(A741,'Form Responses 1'!A:A,0),5+MOD(ROW()-2,COUNTA('Form Responses 1'!$1:$1)-4),,TRUE,"Form Responses 1")))</f>
        <v>CUKUP BAIK</v>
      </c>
      <c r="H741" s="83" t="str">
        <f ca="1" t="shared" si="1"/>
        <v>Lantai 16</v>
      </c>
      <c r="I741" s="83" t="str">
        <f ca="1" t="shared" si="726"/>
        <v>Mushola</v>
      </c>
      <c r="J741" s="83" t="str">
        <f ca="1" t="shared" si="2"/>
        <v>CLEANING SERVICE</v>
      </c>
      <c r="K741" s="83">
        <f ca="1" t="array" ref="K741">IFERROR(INDEX(MASTER!B:B,MATCH(G741,MASTER!A:A,0))/100," ")</f>
        <v>0.89</v>
      </c>
      <c r="L741" s="65">
        <f ca="1" t="shared" si="3"/>
        <v>4</v>
      </c>
      <c r="M741" s="65" t="str">
        <f ca="1" t="shared" si="4"/>
        <v>2023 - WEEK 04</v>
      </c>
      <c r="N741" s="65" t="str">
        <f ca="1" t="shared" si="5"/>
        <v>2023 - MONTH 01</v>
      </c>
      <c r="O741" s="83">
        <f ca="1" t="shared" ref="O741:P741" si="761">IFERROR(AVERAGEIF(M:M,M741,$K:$K)," ")</f>
        <v>0.891576576576572</v>
      </c>
      <c r="P741" s="83">
        <f ca="1" t="shared" si="761"/>
        <v>0.891576576576572</v>
      </c>
      <c r="Q741" s="65" t="str">
        <f ca="1">IF(ISBLANK(A741)," ",IF(O741&gt;MASTER!$B$3/100,"SB",IF(O741&gt;MASTER!$B$4/100,"B",IF(O741&gt;MASTER!$B$5/100,"C","K"))))</f>
        <v>B</v>
      </c>
      <c r="R741" s="65" t="str">
        <f ca="1">IF(ISBLANK(B741)," ",IF(P741&gt;MASTER!$B$3/100,"SB",IF(P741&gt;MASTER!$B$4/100,"B",IF(P741&gt;MASTER!$B$5/100,"C","K"))))</f>
        <v>B</v>
      </c>
    </row>
    <row r="742" customHeight="1" spans="1:18">
      <c r="A742" s="80">
        <f ca="1">INDIRECT(ADDRESS(2+QUOTIENT(ROW()-2,COUNTA('Form Responses 1'!$1:$1)-4),1,,TRUE,"Form Responses 1"))</f>
        <v>45034.384370787</v>
      </c>
      <c r="B742" s="65" t="str">
        <f ca="1">INDIRECT(ADDRESS(2+QUOTIENT(ROW()-2,COUNTA('Form Responses 1'!$1:$1)-4),2,,TRUE,"Form Responses 1"))</f>
        <v>bobdaulay@gmail.com</v>
      </c>
      <c r="C742" s="65" t="str">
        <f ca="1">INDIRECT(ADDRESS(2+QUOTIENT(ROW()-2,COUNTA('Form Responses 1'!$1:$1)-4),3,,TRUE,"Form Responses 1"))</f>
        <v>Bobby Wijaya Daulay </v>
      </c>
      <c r="D742" s="81">
        <f ca="1">INDIRECT(ADDRESS(2+QUOTIENT(ROW()-2,COUNTA('Form Responses 1'!$1:$1)-4),4,,TRUE,"Form Responses 1"))</f>
        <v>44951</v>
      </c>
      <c r="E742" s="82">
        <f ca="1" t="shared" si="0"/>
        <v>3</v>
      </c>
      <c r="F742" s="65" t="str">
        <f ca="1">IF(ISBLANK(A742)," ",INDIRECT(ADDRESS(1,5+MOD(ROW()-2,COUNTA('Form Responses 1'!$1:$1)-4),,TRUE,"Form Responses 1")))</f>
        <v>Lantai 16 [Pantry]</v>
      </c>
      <c r="G742" s="65" t="str">
        <f ca="1">IF(ISBLANK(A742)," ",INDIRECT(ADDRESS(MATCH(A742,'Form Responses 1'!A:A,0),5+MOD(ROW()-2,COUNTA('Form Responses 1'!$1:$1)-4),,TRUE,"Form Responses 1")))</f>
        <v>CUKUP BAIK</v>
      </c>
      <c r="H742" s="83" t="str">
        <f ca="1" t="shared" si="1"/>
        <v>Lantai 16</v>
      </c>
      <c r="I742" s="83" t="str">
        <f ca="1" t="shared" si="726"/>
        <v>Pantry</v>
      </c>
      <c r="J742" s="83" t="str">
        <f ca="1" t="shared" si="2"/>
        <v>CLEANING SERVICE</v>
      </c>
      <c r="K742" s="83">
        <f ca="1" t="array" ref="K742">IFERROR(INDEX(MASTER!B:B,MATCH(G742,MASTER!A:A,0))/100," ")</f>
        <v>0.89</v>
      </c>
      <c r="L742" s="65">
        <f ca="1" t="shared" si="3"/>
        <v>4</v>
      </c>
      <c r="M742" s="65" t="str">
        <f ca="1" t="shared" si="4"/>
        <v>2023 - WEEK 04</v>
      </c>
      <c r="N742" s="65" t="str">
        <f ca="1" t="shared" si="5"/>
        <v>2023 - MONTH 01</v>
      </c>
      <c r="O742" s="83">
        <f ca="1" t="shared" ref="O742:P742" si="762">IFERROR(AVERAGEIF(M:M,M742,$K:$K)," ")</f>
        <v>0.891576576576572</v>
      </c>
      <c r="P742" s="83">
        <f ca="1" t="shared" si="762"/>
        <v>0.891576576576572</v>
      </c>
      <c r="Q742" s="65" t="str">
        <f ca="1">IF(ISBLANK(A742)," ",IF(O742&gt;MASTER!$B$3/100,"SB",IF(O742&gt;MASTER!$B$4/100,"B",IF(O742&gt;MASTER!$B$5/100,"C","K"))))</f>
        <v>B</v>
      </c>
      <c r="R742" s="65" t="str">
        <f ca="1">IF(ISBLANK(B742)," ",IF(P742&gt;MASTER!$B$3/100,"SB",IF(P742&gt;MASTER!$B$4/100,"B",IF(P742&gt;MASTER!$B$5/100,"C","K"))))</f>
        <v>B</v>
      </c>
    </row>
    <row r="743" customHeight="1" spans="1:18">
      <c r="A743" s="80">
        <f ca="1">INDIRECT(ADDRESS(2+QUOTIENT(ROW()-2,COUNTA('Form Responses 1'!$1:$1)-4),1,,TRUE,"Form Responses 1"))</f>
        <v>45034.384370787</v>
      </c>
      <c r="B743" s="65" t="str">
        <f ca="1">INDIRECT(ADDRESS(2+QUOTIENT(ROW()-2,COUNTA('Form Responses 1'!$1:$1)-4),2,,TRUE,"Form Responses 1"))</f>
        <v>bobdaulay@gmail.com</v>
      </c>
      <c r="C743" s="65" t="str">
        <f ca="1">INDIRECT(ADDRESS(2+QUOTIENT(ROW()-2,COUNTA('Form Responses 1'!$1:$1)-4),3,,TRUE,"Form Responses 1"))</f>
        <v>Bobby Wijaya Daulay </v>
      </c>
      <c r="D743" s="81">
        <f ca="1">INDIRECT(ADDRESS(2+QUOTIENT(ROW()-2,COUNTA('Form Responses 1'!$1:$1)-4),4,,TRUE,"Form Responses 1"))</f>
        <v>44951</v>
      </c>
      <c r="E743" s="82">
        <f ca="1" t="shared" si="0"/>
        <v>3</v>
      </c>
      <c r="F743" s="65" t="str">
        <f ca="1">IF(ISBLANK(A743)," ",INDIRECT(ADDRESS(1,5+MOD(ROW()-2,COUNTA('Form Responses 1'!$1:$1)-4),,TRUE,"Form Responses 1")))</f>
        <v>Lantai 16 [Ruang Rapat 1-2-3]</v>
      </c>
      <c r="G743" s="65" t="str">
        <f ca="1">IF(ISBLANK(A743)," ",INDIRECT(ADDRESS(MATCH(A743,'Form Responses 1'!A:A,0),5+MOD(ROW()-2,COUNTA('Form Responses 1'!$1:$1)-4),,TRUE,"Form Responses 1")))</f>
        <v>CUKUP BAIK</v>
      </c>
      <c r="H743" s="83" t="str">
        <f ca="1" t="shared" si="1"/>
        <v>Lantai 16</v>
      </c>
      <c r="I743" s="83" t="str">
        <f ca="1" t="shared" si="726"/>
        <v>Ruang Rapat 1-2-3</v>
      </c>
      <c r="J743" s="83" t="str">
        <f ca="1" t="shared" si="2"/>
        <v>CLEANING SERVICE</v>
      </c>
      <c r="K743" s="83">
        <f ca="1" t="array" ref="K743">IFERROR(INDEX(MASTER!B:B,MATCH(G743,MASTER!A:A,0))/100," ")</f>
        <v>0.89</v>
      </c>
      <c r="L743" s="65">
        <f ca="1" t="shared" si="3"/>
        <v>4</v>
      </c>
      <c r="M743" s="65" t="str">
        <f ca="1" t="shared" si="4"/>
        <v>2023 - WEEK 04</v>
      </c>
      <c r="N743" s="65" t="str">
        <f ca="1" t="shared" si="5"/>
        <v>2023 - MONTH 01</v>
      </c>
      <c r="O743" s="83">
        <f ca="1" t="shared" ref="O743:P743" si="763">IFERROR(AVERAGEIF(M:M,M743,$K:$K)," ")</f>
        <v>0.891576576576572</v>
      </c>
      <c r="P743" s="83">
        <f ca="1" t="shared" si="763"/>
        <v>0.891576576576572</v>
      </c>
      <c r="Q743" s="65" t="str">
        <f ca="1">IF(ISBLANK(A743)," ",IF(O743&gt;MASTER!$B$3/100,"SB",IF(O743&gt;MASTER!$B$4/100,"B",IF(O743&gt;MASTER!$B$5/100,"C","K"))))</f>
        <v>B</v>
      </c>
      <c r="R743" s="65" t="str">
        <f ca="1">IF(ISBLANK(B743)," ",IF(P743&gt;MASTER!$B$3/100,"SB",IF(P743&gt;MASTER!$B$4/100,"B",IF(P743&gt;MASTER!$B$5/100,"C","K"))))</f>
        <v>B</v>
      </c>
    </row>
    <row r="744" customHeight="1" spans="1:18">
      <c r="A744" s="80">
        <f ca="1">INDIRECT(ADDRESS(2+QUOTIENT(ROW()-2,COUNTA('Form Responses 1'!$1:$1)-4),1,,TRUE,"Form Responses 1"))</f>
        <v>45034.384370787</v>
      </c>
      <c r="B744" s="65" t="str">
        <f ca="1">INDIRECT(ADDRESS(2+QUOTIENT(ROW()-2,COUNTA('Form Responses 1'!$1:$1)-4),2,,TRUE,"Form Responses 1"))</f>
        <v>bobdaulay@gmail.com</v>
      </c>
      <c r="C744" s="65" t="str">
        <f ca="1">INDIRECT(ADDRESS(2+QUOTIENT(ROW()-2,COUNTA('Form Responses 1'!$1:$1)-4),3,,TRUE,"Form Responses 1"))</f>
        <v>Bobby Wijaya Daulay </v>
      </c>
      <c r="D744" s="81">
        <f ca="1">INDIRECT(ADDRESS(2+QUOTIENT(ROW()-2,COUNTA('Form Responses 1'!$1:$1)-4),4,,TRUE,"Form Responses 1"))</f>
        <v>44951</v>
      </c>
      <c r="E744" s="82">
        <f ca="1" t="shared" si="0"/>
        <v>3</v>
      </c>
      <c r="F744" s="65" t="str">
        <f ca="1">IF(ISBLANK(A744)," ",INDIRECT(ADDRESS(1,5+MOD(ROW()-2,COUNTA('Form Responses 1'!$1:$1)-4),,TRUE,"Form Responses 1")))</f>
        <v>Lantai 16 [Ruang Kerja]</v>
      </c>
      <c r="G744" s="65" t="str">
        <f ca="1">IF(ISBLANK(A744)," ",INDIRECT(ADDRESS(MATCH(A744,'Form Responses 1'!A:A,0),5+MOD(ROW()-2,COUNTA('Form Responses 1'!$1:$1)-4),,TRUE,"Form Responses 1")))</f>
        <v>CUKUP BAIK</v>
      </c>
      <c r="H744" s="83" t="str">
        <f ca="1" t="shared" si="1"/>
        <v>Lantai 16</v>
      </c>
      <c r="I744" s="83" t="str">
        <f ca="1" t="shared" si="726"/>
        <v>Ruang Kerja</v>
      </c>
      <c r="J744" s="83" t="str">
        <f ca="1" t="shared" si="2"/>
        <v>CLEANING SERVICE</v>
      </c>
      <c r="K744" s="83">
        <f ca="1" t="array" ref="K744">IFERROR(INDEX(MASTER!B:B,MATCH(G744,MASTER!A:A,0))/100," ")</f>
        <v>0.89</v>
      </c>
      <c r="L744" s="65">
        <f ca="1" t="shared" si="3"/>
        <v>4</v>
      </c>
      <c r="M744" s="65" t="str">
        <f ca="1" t="shared" si="4"/>
        <v>2023 - WEEK 04</v>
      </c>
      <c r="N744" s="65" t="str">
        <f ca="1" t="shared" si="5"/>
        <v>2023 - MONTH 01</v>
      </c>
      <c r="O744" s="83">
        <f ca="1" t="shared" ref="O744:P744" si="764">IFERROR(AVERAGEIF(M:M,M744,$K:$K)," ")</f>
        <v>0.891576576576572</v>
      </c>
      <c r="P744" s="83">
        <f ca="1" t="shared" si="764"/>
        <v>0.891576576576572</v>
      </c>
      <c r="Q744" s="65" t="str">
        <f ca="1">IF(ISBLANK(A744)," ",IF(O744&gt;MASTER!$B$3/100,"SB",IF(O744&gt;MASTER!$B$4/100,"B",IF(O744&gt;MASTER!$B$5/100,"C","K"))))</f>
        <v>B</v>
      </c>
      <c r="R744" s="65" t="str">
        <f ca="1">IF(ISBLANK(B744)," ",IF(P744&gt;MASTER!$B$3/100,"SB",IF(P744&gt;MASTER!$B$4/100,"B",IF(P744&gt;MASTER!$B$5/100,"C","K"))))</f>
        <v>B</v>
      </c>
    </row>
    <row r="745" customHeight="1" spans="1:18">
      <c r="A745" s="80">
        <f ca="1">INDIRECT(ADDRESS(2+QUOTIENT(ROW()-2,COUNTA('Form Responses 1'!$1:$1)-4),1,,TRUE,"Form Responses 1"))</f>
        <v>45034.384370787</v>
      </c>
      <c r="B745" s="65" t="str">
        <f ca="1">INDIRECT(ADDRESS(2+QUOTIENT(ROW()-2,COUNTA('Form Responses 1'!$1:$1)-4),2,,TRUE,"Form Responses 1"))</f>
        <v>bobdaulay@gmail.com</v>
      </c>
      <c r="C745" s="65" t="str">
        <f ca="1">INDIRECT(ADDRESS(2+QUOTIENT(ROW()-2,COUNTA('Form Responses 1'!$1:$1)-4),3,,TRUE,"Form Responses 1"))</f>
        <v>Bobby Wijaya Daulay </v>
      </c>
      <c r="D745" s="81">
        <f ca="1">INDIRECT(ADDRESS(2+QUOTIENT(ROW()-2,COUNTA('Form Responses 1'!$1:$1)-4),4,,TRUE,"Form Responses 1"))</f>
        <v>44951</v>
      </c>
      <c r="E745" s="82">
        <f ca="1" t="shared" si="0"/>
        <v>3</v>
      </c>
      <c r="F745" s="65" t="str">
        <f ca="1">IF(ISBLANK(A745)," ",INDIRECT(ADDRESS(1,5+MOD(ROW()-2,COUNTA('Form Responses 1'!$1:$1)-4),,TRUE,"Form Responses 1")))</f>
        <v>Lantai 16 [Koridor]</v>
      </c>
      <c r="G745" s="65" t="str">
        <f ca="1">IF(ISBLANK(A745)," ",INDIRECT(ADDRESS(MATCH(A745,'Form Responses 1'!A:A,0),5+MOD(ROW()-2,COUNTA('Form Responses 1'!$1:$1)-4),,TRUE,"Form Responses 1")))</f>
        <v>CUKUP BAIK</v>
      </c>
      <c r="H745" s="83" t="str">
        <f ca="1" t="shared" si="1"/>
        <v>Lantai 16</v>
      </c>
      <c r="I745" s="83" t="str">
        <f ca="1" t="shared" si="726"/>
        <v>Koridor</v>
      </c>
      <c r="J745" s="83" t="str">
        <f ca="1" t="shared" si="2"/>
        <v>CLEANING SERVICE</v>
      </c>
      <c r="K745" s="83">
        <f ca="1" t="array" ref="K745">IFERROR(INDEX(MASTER!B:B,MATCH(G745,MASTER!A:A,0))/100," ")</f>
        <v>0.89</v>
      </c>
      <c r="L745" s="65">
        <f ca="1" t="shared" si="3"/>
        <v>4</v>
      </c>
      <c r="M745" s="65" t="str">
        <f ca="1" t="shared" si="4"/>
        <v>2023 - WEEK 04</v>
      </c>
      <c r="N745" s="65" t="str">
        <f ca="1" t="shared" si="5"/>
        <v>2023 - MONTH 01</v>
      </c>
      <c r="O745" s="83">
        <f ca="1" t="shared" ref="O745:P745" si="765">IFERROR(AVERAGEIF(M:M,M745,$K:$K)," ")</f>
        <v>0.891576576576572</v>
      </c>
      <c r="P745" s="83">
        <f ca="1" t="shared" si="765"/>
        <v>0.891576576576572</v>
      </c>
      <c r="Q745" s="65" t="str">
        <f ca="1">IF(ISBLANK(A745)," ",IF(O745&gt;MASTER!$B$3/100,"SB",IF(O745&gt;MASTER!$B$4/100,"B",IF(O745&gt;MASTER!$B$5/100,"C","K"))))</f>
        <v>B</v>
      </c>
      <c r="R745" s="65" t="str">
        <f ca="1">IF(ISBLANK(B745)," ",IF(P745&gt;MASTER!$B$3/100,"SB",IF(P745&gt;MASTER!$B$4/100,"B",IF(P745&gt;MASTER!$B$5/100,"C","K"))))</f>
        <v>B</v>
      </c>
    </row>
    <row r="746" customHeight="1" spans="1:18">
      <c r="A746" s="80">
        <f ca="1">INDIRECT(ADDRESS(2+QUOTIENT(ROW()-2,COUNTA('Form Responses 1'!$1:$1)-4),1,,TRUE,"Form Responses 1"))</f>
        <v>45034.384370787</v>
      </c>
      <c r="B746" s="65" t="str">
        <f ca="1">INDIRECT(ADDRESS(2+QUOTIENT(ROW()-2,COUNTA('Form Responses 1'!$1:$1)-4),2,,TRUE,"Form Responses 1"))</f>
        <v>bobdaulay@gmail.com</v>
      </c>
      <c r="C746" s="65" t="str">
        <f ca="1">INDIRECT(ADDRESS(2+QUOTIENT(ROW()-2,COUNTA('Form Responses 1'!$1:$1)-4),3,,TRUE,"Form Responses 1"))</f>
        <v>Bobby Wijaya Daulay </v>
      </c>
      <c r="D746" s="81">
        <f ca="1">INDIRECT(ADDRESS(2+QUOTIENT(ROW()-2,COUNTA('Form Responses 1'!$1:$1)-4),4,,TRUE,"Form Responses 1"))</f>
        <v>44951</v>
      </c>
      <c r="E746" s="82">
        <f ca="1" t="shared" si="0"/>
        <v>3</v>
      </c>
      <c r="F746" s="65" t="str">
        <f ca="1">IF(ISBLANK(A746)," ",INDIRECT(ADDRESS(1,5+MOD(ROW()-2,COUNTA('Form Responses 1'!$1:$1)-4),,TRUE,"Form Responses 1")))</f>
        <v>Lantai 16 [Toilet Pria / Wanita]</v>
      </c>
      <c r="G746" s="65" t="str">
        <f ca="1">IF(ISBLANK(A746)," ",INDIRECT(ADDRESS(MATCH(A746,'Form Responses 1'!A:A,0),5+MOD(ROW()-2,COUNTA('Form Responses 1'!$1:$1)-4),,TRUE,"Form Responses 1")))</f>
        <v>CUKUP BAIK</v>
      </c>
      <c r="H746" s="83" t="str">
        <f ca="1" t="shared" si="1"/>
        <v>Lantai 16</v>
      </c>
      <c r="I746" s="83" t="str">
        <f ca="1" t="shared" si="726"/>
        <v>Toilet Pria / Wanita</v>
      </c>
      <c r="J746" s="83" t="str">
        <f ca="1" t="shared" si="2"/>
        <v>CLEANING SERVICE</v>
      </c>
      <c r="K746" s="83">
        <f ca="1" t="array" ref="K746">IFERROR(INDEX(MASTER!B:B,MATCH(G746,MASTER!A:A,0))/100," ")</f>
        <v>0.89</v>
      </c>
      <c r="L746" s="65">
        <f ca="1" t="shared" si="3"/>
        <v>4</v>
      </c>
      <c r="M746" s="65" t="str">
        <f ca="1" t="shared" si="4"/>
        <v>2023 - WEEK 04</v>
      </c>
      <c r="N746" s="65" t="str">
        <f ca="1" t="shared" si="5"/>
        <v>2023 - MONTH 01</v>
      </c>
      <c r="O746" s="83">
        <f ca="1" t="shared" ref="O746:P746" si="766">IFERROR(AVERAGEIF(M:M,M746,$K:$K)," ")</f>
        <v>0.891576576576572</v>
      </c>
      <c r="P746" s="83">
        <f ca="1" t="shared" si="766"/>
        <v>0.891576576576572</v>
      </c>
      <c r="Q746" s="65" t="str">
        <f ca="1">IF(ISBLANK(A746)," ",IF(O746&gt;MASTER!$B$3/100,"SB",IF(O746&gt;MASTER!$B$4/100,"B",IF(O746&gt;MASTER!$B$5/100,"C","K"))))</f>
        <v>B</v>
      </c>
      <c r="R746" s="65" t="str">
        <f ca="1">IF(ISBLANK(B746)," ",IF(P746&gt;MASTER!$B$3/100,"SB",IF(P746&gt;MASTER!$B$4/100,"B",IF(P746&gt;MASTER!$B$5/100,"C","K"))))</f>
        <v>B</v>
      </c>
    </row>
    <row r="747" customHeight="1" spans="1:18">
      <c r="A747" s="80">
        <f ca="1">INDIRECT(ADDRESS(2+QUOTIENT(ROW()-2,COUNTA('Form Responses 1'!$1:$1)-4),1,,TRUE,"Form Responses 1"))</f>
        <v>45034.384370787</v>
      </c>
      <c r="B747" s="65" t="str">
        <f ca="1">INDIRECT(ADDRESS(2+QUOTIENT(ROW()-2,COUNTA('Form Responses 1'!$1:$1)-4),2,,TRUE,"Form Responses 1"))</f>
        <v>bobdaulay@gmail.com</v>
      </c>
      <c r="C747" s="65" t="str">
        <f ca="1">INDIRECT(ADDRESS(2+QUOTIENT(ROW()-2,COUNTA('Form Responses 1'!$1:$1)-4),3,,TRUE,"Form Responses 1"))</f>
        <v>Bobby Wijaya Daulay </v>
      </c>
      <c r="D747" s="81">
        <f ca="1">INDIRECT(ADDRESS(2+QUOTIENT(ROW()-2,COUNTA('Form Responses 1'!$1:$1)-4),4,,TRUE,"Form Responses 1"))</f>
        <v>44951</v>
      </c>
      <c r="E747" s="82">
        <f ca="1" t="shared" si="0"/>
        <v>3</v>
      </c>
      <c r="F747" s="65" t="str">
        <f ca="1">IF(ISBLANK(A747)," ",INDIRECT(ADDRESS(1,5+MOD(ROW()-2,COUNTA('Form Responses 1'!$1:$1)-4),,TRUE,"Form Responses 1")))</f>
        <v>Lantai 15 [Tangga Exit Barat]</v>
      </c>
      <c r="G747" s="65" t="str">
        <f ca="1">IF(ISBLANK(A747)," ",INDIRECT(ADDRESS(MATCH(A747,'Form Responses 1'!A:A,0),5+MOD(ROW()-2,COUNTA('Form Responses 1'!$1:$1)-4),,TRUE,"Form Responses 1")))</f>
        <v>CUKUP BAIK</v>
      </c>
      <c r="H747" s="83" t="str">
        <f ca="1" t="shared" si="1"/>
        <v>Lantai 15</v>
      </c>
      <c r="I747" s="83" t="str">
        <f ca="1" t="shared" si="726"/>
        <v>Tangga Exit Barat</v>
      </c>
      <c r="J747" s="83" t="str">
        <f ca="1" t="shared" si="2"/>
        <v>CLEANING SERVICE</v>
      </c>
      <c r="K747" s="83">
        <f ca="1" t="array" ref="K747">IFERROR(INDEX(MASTER!B:B,MATCH(G747,MASTER!A:A,0))/100," ")</f>
        <v>0.89</v>
      </c>
      <c r="L747" s="65">
        <f ca="1" t="shared" si="3"/>
        <v>4</v>
      </c>
      <c r="M747" s="65" t="str">
        <f ca="1" t="shared" si="4"/>
        <v>2023 - WEEK 04</v>
      </c>
      <c r="N747" s="65" t="str">
        <f ca="1" t="shared" si="5"/>
        <v>2023 - MONTH 01</v>
      </c>
      <c r="O747" s="83">
        <f ca="1" t="shared" ref="O747:P747" si="767">IFERROR(AVERAGEIF(M:M,M747,$K:$K)," ")</f>
        <v>0.891576576576572</v>
      </c>
      <c r="P747" s="83">
        <f ca="1" t="shared" si="767"/>
        <v>0.891576576576572</v>
      </c>
      <c r="Q747" s="65" t="str">
        <f ca="1">IF(ISBLANK(A747)," ",IF(O747&gt;MASTER!$B$3/100,"SB",IF(O747&gt;MASTER!$B$4/100,"B",IF(O747&gt;MASTER!$B$5/100,"C","K"))))</f>
        <v>B</v>
      </c>
      <c r="R747" s="65" t="str">
        <f ca="1">IF(ISBLANK(B747)," ",IF(P747&gt;MASTER!$B$3/100,"SB",IF(P747&gt;MASTER!$B$4/100,"B",IF(P747&gt;MASTER!$B$5/100,"C","K"))))</f>
        <v>B</v>
      </c>
    </row>
    <row r="748" customHeight="1" spans="1:18">
      <c r="A748" s="80">
        <f ca="1">INDIRECT(ADDRESS(2+QUOTIENT(ROW()-2,COUNTA('Form Responses 1'!$1:$1)-4),1,,TRUE,"Form Responses 1"))</f>
        <v>45034.384370787</v>
      </c>
      <c r="B748" s="65" t="str">
        <f ca="1">INDIRECT(ADDRESS(2+QUOTIENT(ROW()-2,COUNTA('Form Responses 1'!$1:$1)-4),2,,TRUE,"Form Responses 1"))</f>
        <v>bobdaulay@gmail.com</v>
      </c>
      <c r="C748" s="65" t="str">
        <f ca="1">INDIRECT(ADDRESS(2+QUOTIENT(ROW()-2,COUNTA('Form Responses 1'!$1:$1)-4),3,,TRUE,"Form Responses 1"))</f>
        <v>Bobby Wijaya Daulay </v>
      </c>
      <c r="D748" s="81">
        <f ca="1">INDIRECT(ADDRESS(2+QUOTIENT(ROW()-2,COUNTA('Form Responses 1'!$1:$1)-4),4,,TRUE,"Form Responses 1"))</f>
        <v>44951</v>
      </c>
      <c r="E748" s="82">
        <f ca="1" t="shared" si="0"/>
        <v>3</v>
      </c>
      <c r="F748" s="65" t="str">
        <f ca="1">IF(ISBLANK(A748)," ",INDIRECT(ADDRESS(1,5+MOD(ROW()-2,COUNTA('Form Responses 1'!$1:$1)-4),,TRUE,"Form Responses 1")))</f>
        <v>Lantai 15 [ &amp; Timur]</v>
      </c>
      <c r="G748" s="65" t="str">
        <f ca="1">IF(ISBLANK(A748)," ",INDIRECT(ADDRESS(MATCH(A748,'Form Responses 1'!A:A,0),5+MOD(ROW()-2,COUNTA('Form Responses 1'!$1:$1)-4),,TRUE,"Form Responses 1")))</f>
        <v>CUKUP BAIK</v>
      </c>
      <c r="H748" s="83" t="str">
        <f ca="1" t="shared" si="1"/>
        <v>Lantai 15</v>
      </c>
      <c r="I748" s="83" t="str">
        <f ca="1" t="shared" si="726"/>
        <v> &amp; Timur</v>
      </c>
      <c r="J748" s="83" t="str">
        <f ca="1" t="shared" si="2"/>
        <v>CLEANING SERVICE</v>
      </c>
      <c r="K748" s="83">
        <f ca="1" t="array" ref="K748">IFERROR(INDEX(MASTER!B:B,MATCH(G748,MASTER!A:A,0))/100," ")</f>
        <v>0.89</v>
      </c>
      <c r="L748" s="65">
        <f ca="1" t="shared" si="3"/>
        <v>4</v>
      </c>
      <c r="M748" s="65" t="str">
        <f ca="1" t="shared" si="4"/>
        <v>2023 - WEEK 04</v>
      </c>
      <c r="N748" s="65" t="str">
        <f ca="1" t="shared" si="5"/>
        <v>2023 - MONTH 01</v>
      </c>
      <c r="O748" s="83">
        <f ca="1" t="shared" ref="O748:P748" si="768">IFERROR(AVERAGEIF(M:M,M748,$K:$K)," ")</f>
        <v>0.891576576576572</v>
      </c>
      <c r="P748" s="83">
        <f ca="1" t="shared" si="768"/>
        <v>0.891576576576572</v>
      </c>
      <c r="Q748" s="65" t="str">
        <f ca="1">IF(ISBLANK(A748)," ",IF(O748&gt;MASTER!$B$3/100,"SB",IF(O748&gt;MASTER!$B$4/100,"B",IF(O748&gt;MASTER!$B$5/100,"C","K"))))</f>
        <v>B</v>
      </c>
      <c r="R748" s="65" t="str">
        <f ca="1">IF(ISBLANK(B748)," ",IF(P748&gt;MASTER!$B$3/100,"SB",IF(P748&gt;MASTER!$B$4/100,"B",IF(P748&gt;MASTER!$B$5/100,"C","K"))))</f>
        <v>B</v>
      </c>
    </row>
    <row r="749" customHeight="1" spans="1:18">
      <c r="A749" s="80">
        <f ca="1">INDIRECT(ADDRESS(2+QUOTIENT(ROW()-2,COUNTA('Form Responses 1'!$1:$1)-4),1,,TRUE,"Form Responses 1"))</f>
        <v>45034.384370787</v>
      </c>
      <c r="B749" s="65" t="str">
        <f ca="1">INDIRECT(ADDRESS(2+QUOTIENT(ROW()-2,COUNTA('Form Responses 1'!$1:$1)-4),2,,TRUE,"Form Responses 1"))</f>
        <v>bobdaulay@gmail.com</v>
      </c>
      <c r="C749" s="65" t="str">
        <f ca="1">INDIRECT(ADDRESS(2+QUOTIENT(ROW()-2,COUNTA('Form Responses 1'!$1:$1)-4),3,,TRUE,"Form Responses 1"))</f>
        <v>Bobby Wijaya Daulay </v>
      </c>
      <c r="D749" s="81">
        <f ca="1">INDIRECT(ADDRESS(2+QUOTIENT(ROW()-2,COUNTA('Form Responses 1'!$1:$1)-4),4,,TRUE,"Form Responses 1"))</f>
        <v>44951</v>
      </c>
      <c r="E749" s="82">
        <f ca="1" t="shared" si="0"/>
        <v>3</v>
      </c>
      <c r="F749" s="65" t="str">
        <f ca="1">IF(ISBLANK(A749)," ",INDIRECT(ADDRESS(1,5+MOD(ROW()-2,COUNTA('Form Responses 1'!$1:$1)-4),,TRUE,"Form Responses 1")))</f>
        <v>Lantai 15 [Mushola]</v>
      </c>
      <c r="G749" s="65" t="str">
        <f ca="1">IF(ISBLANK(A749)," ",INDIRECT(ADDRESS(MATCH(A749,'Form Responses 1'!A:A,0),5+MOD(ROW()-2,COUNTA('Form Responses 1'!$1:$1)-4),,TRUE,"Form Responses 1")))</f>
        <v>CUKUP BAIK</v>
      </c>
      <c r="H749" s="83" t="str">
        <f ca="1" t="shared" si="1"/>
        <v>Lantai 15</v>
      </c>
      <c r="I749" s="83" t="str">
        <f ca="1" t="shared" si="726"/>
        <v>Mushola</v>
      </c>
      <c r="J749" s="83" t="str">
        <f ca="1" t="shared" si="2"/>
        <v>CLEANING SERVICE</v>
      </c>
      <c r="K749" s="83">
        <f ca="1" t="array" ref="K749">IFERROR(INDEX(MASTER!B:B,MATCH(G749,MASTER!A:A,0))/100," ")</f>
        <v>0.89</v>
      </c>
      <c r="L749" s="65">
        <f ca="1" t="shared" si="3"/>
        <v>4</v>
      </c>
      <c r="M749" s="65" t="str">
        <f ca="1" t="shared" si="4"/>
        <v>2023 - WEEK 04</v>
      </c>
      <c r="N749" s="65" t="str">
        <f ca="1" t="shared" si="5"/>
        <v>2023 - MONTH 01</v>
      </c>
      <c r="O749" s="83">
        <f ca="1" t="shared" ref="O749:P749" si="769">IFERROR(AVERAGEIF(M:M,M749,$K:$K)," ")</f>
        <v>0.891576576576572</v>
      </c>
      <c r="P749" s="83">
        <f ca="1" t="shared" si="769"/>
        <v>0.891576576576572</v>
      </c>
      <c r="Q749" s="65" t="str">
        <f ca="1">IF(ISBLANK(A749)," ",IF(O749&gt;MASTER!$B$3/100,"SB",IF(O749&gt;MASTER!$B$4/100,"B",IF(O749&gt;MASTER!$B$5/100,"C","K"))))</f>
        <v>B</v>
      </c>
      <c r="R749" s="65" t="str">
        <f ca="1">IF(ISBLANK(B749)," ",IF(P749&gt;MASTER!$B$3/100,"SB",IF(P749&gt;MASTER!$B$4/100,"B",IF(P749&gt;MASTER!$B$5/100,"C","K"))))</f>
        <v>B</v>
      </c>
    </row>
    <row r="750" customHeight="1" spans="1:18">
      <c r="A750" s="80">
        <f ca="1">INDIRECT(ADDRESS(2+QUOTIENT(ROW()-2,COUNTA('Form Responses 1'!$1:$1)-4),1,,TRUE,"Form Responses 1"))</f>
        <v>45034.384370787</v>
      </c>
      <c r="B750" s="65" t="str">
        <f ca="1">INDIRECT(ADDRESS(2+QUOTIENT(ROW()-2,COUNTA('Form Responses 1'!$1:$1)-4),2,,TRUE,"Form Responses 1"))</f>
        <v>bobdaulay@gmail.com</v>
      </c>
      <c r="C750" s="65" t="str">
        <f ca="1">INDIRECT(ADDRESS(2+QUOTIENT(ROW()-2,COUNTA('Form Responses 1'!$1:$1)-4),3,,TRUE,"Form Responses 1"))</f>
        <v>Bobby Wijaya Daulay </v>
      </c>
      <c r="D750" s="81">
        <f ca="1">INDIRECT(ADDRESS(2+QUOTIENT(ROW()-2,COUNTA('Form Responses 1'!$1:$1)-4),4,,TRUE,"Form Responses 1"))</f>
        <v>44951</v>
      </c>
      <c r="E750" s="82">
        <f ca="1" t="shared" si="0"/>
        <v>3</v>
      </c>
      <c r="F750" s="65" t="str">
        <f ca="1">IF(ISBLANK(A750)," ",INDIRECT(ADDRESS(1,5+MOD(ROW()-2,COUNTA('Form Responses 1'!$1:$1)-4),,TRUE,"Form Responses 1")))</f>
        <v>Lantai 15 [Pantry]</v>
      </c>
      <c r="G750" s="65" t="str">
        <f ca="1">IF(ISBLANK(A750)," ",INDIRECT(ADDRESS(MATCH(A750,'Form Responses 1'!A:A,0),5+MOD(ROW()-2,COUNTA('Form Responses 1'!$1:$1)-4),,TRUE,"Form Responses 1")))</f>
        <v>CUKUP BAIK</v>
      </c>
      <c r="H750" s="83" t="str">
        <f ca="1" t="shared" si="1"/>
        <v>Lantai 15</v>
      </c>
      <c r="I750" s="83" t="str">
        <f ca="1" t="shared" si="726"/>
        <v>Pantry</v>
      </c>
      <c r="J750" s="83" t="str">
        <f ca="1" t="shared" si="2"/>
        <v>CLEANING SERVICE</v>
      </c>
      <c r="K750" s="83">
        <f ca="1" t="array" ref="K750">IFERROR(INDEX(MASTER!B:B,MATCH(G750,MASTER!A:A,0))/100," ")</f>
        <v>0.89</v>
      </c>
      <c r="L750" s="65">
        <f ca="1" t="shared" si="3"/>
        <v>4</v>
      </c>
      <c r="M750" s="65" t="str">
        <f ca="1" t="shared" si="4"/>
        <v>2023 - WEEK 04</v>
      </c>
      <c r="N750" s="65" t="str">
        <f ca="1" t="shared" si="5"/>
        <v>2023 - MONTH 01</v>
      </c>
      <c r="O750" s="83">
        <f ca="1" t="shared" ref="O750:P750" si="770">IFERROR(AVERAGEIF(M:M,M750,$K:$K)," ")</f>
        <v>0.891576576576572</v>
      </c>
      <c r="P750" s="83">
        <f ca="1" t="shared" si="770"/>
        <v>0.891576576576572</v>
      </c>
      <c r="Q750" s="65" t="str">
        <f ca="1">IF(ISBLANK(A750)," ",IF(O750&gt;MASTER!$B$3/100,"SB",IF(O750&gt;MASTER!$B$4/100,"B",IF(O750&gt;MASTER!$B$5/100,"C","K"))))</f>
        <v>B</v>
      </c>
      <c r="R750" s="65" t="str">
        <f ca="1">IF(ISBLANK(B750)," ",IF(P750&gt;MASTER!$B$3/100,"SB",IF(P750&gt;MASTER!$B$4/100,"B",IF(P750&gt;MASTER!$B$5/100,"C","K"))))</f>
        <v>B</v>
      </c>
    </row>
    <row r="751" customHeight="1" spans="1:18">
      <c r="A751" s="80">
        <f ca="1">INDIRECT(ADDRESS(2+QUOTIENT(ROW()-2,COUNTA('Form Responses 1'!$1:$1)-4),1,,TRUE,"Form Responses 1"))</f>
        <v>45034.384370787</v>
      </c>
      <c r="B751" s="65" t="str">
        <f ca="1">INDIRECT(ADDRESS(2+QUOTIENT(ROW()-2,COUNTA('Form Responses 1'!$1:$1)-4),2,,TRUE,"Form Responses 1"))</f>
        <v>bobdaulay@gmail.com</v>
      </c>
      <c r="C751" s="65" t="str">
        <f ca="1">INDIRECT(ADDRESS(2+QUOTIENT(ROW()-2,COUNTA('Form Responses 1'!$1:$1)-4),3,,TRUE,"Form Responses 1"))</f>
        <v>Bobby Wijaya Daulay </v>
      </c>
      <c r="D751" s="81">
        <f ca="1">INDIRECT(ADDRESS(2+QUOTIENT(ROW()-2,COUNTA('Form Responses 1'!$1:$1)-4),4,,TRUE,"Form Responses 1"))</f>
        <v>44951</v>
      </c>
      <c r="E751" s="82">
        <f ca="1" t="shared" si="0"/>
        <v>3</v>
      </c>
      <c r="F751" s="65" t="str">
        <f ca="1">IF(ISBLANK(A751)," ",INDIRECT(ADDRESS(1,5+MOD(ROW()-2,COUNTA('Form Responses 1'!$1:$1)-4),,TRUE,"Form Responses 1")))</f>
        <v>Lantai 15 [Ruang Rapat 1-2-3]</v>
      </c>
      <c r="G751" s="65" t="str">
        <f ca="1">IF(ISBLANK(A751)," ",INDIRECT(ADDRESS(MATCH(A751,'Form Responses 1'!A:A,0),5+MOD(ROW()-2,COUNTA('Form Responses 1'!$1:$1)-4),,TRUE,"Form Responses 1")))</f>
        <v>BAIK</v>
      </c>
      <c r="H751" s="83" t="str">
        <f ca="1" t="shared" si="1"/>
        <v>Lantai 15</v>
      </c>
      <c r="I751" s="83" t="str">
        <f ca="1" t="shared" si="726"/>
        <v>Ruang Rapat 1-2-3</v>
      </c>
      <c r="J751" s="83" t="str">
        <f ca="1" t="shared" si="2"/>
        <v>CLEANING SERVICE</v>
      </c>
      <c r="K751" s="83">
        <f ca="1" t="array" ref="K751">IFERROR(INDEX(MASTER!B:B,MATCH(G751,MASTER!A:A,0))/100," ")</f>
        <v>0.95</v>
      </c>
      <c r="L751" s="65">
        <f ca="1" t="shared" si="3"/>
        <v>4</v>
      </c>
      <c r="M751" s="65" t="str">
        <f ca="1" t="shared" si="4"/>
        <v>2023 - WEEK 04</v>
      </c>
      <c r="N751" s="65" t="str">
        <f ca="1" t="shared" si="5"/>
        <v>2023 - MONTH 01</v>
      </c>
      <c r="O751" s="83">
        <f ca="1" t="shared" ref="O751:P751" si="771">IFERROR(AVERAGEIF(M:M,M751,$K:$K)," ")</f>
        <v>0.891576576576572</v>
      </c>
      <c r="P751" s="83">
        <f ca="1" t="shared" si="771"/>
        <v>0.891576576576572</v>
      </c>
      <c r="Q751" s="65" t="str">
        <f ca="1">IF(ISBLANK(A751)," ",IF(O751&gt;MASTER!$B$3/100,"SB",IF(O751&gt;MASTER!$B$4/100,"B",IF(O751&gt;MASTER!$B$5/100,"C","K"))))</f>
        <v>B</v>
      </c>
      <c r="R751" s="65" t="str">
        <f ca="1">IF(ISBLANK(B751)," ",IF(P751&gt;MASTER!$B$3/100,"SB",IF(P751&gt;MASTER!$B$4/100,"B",IF(P751&gt;MASTER!$B$5/100,"C","K"))))</f>
        <v>B</v>
      </c>
    </row>
    <row r="752" customHeight="1" spans="1:18">
      <c r="A752" s="80">
        <f ca="1">INDIRECT(ADDRESS(2+QUOTIENT(ROW()-2,COUNTA('Form Responses 1'!$1:$1)-4),1,,TRUE,"Form Responses 1"))</f>
        <v>45034.384370787</v>
      </c>
      <c r="B752" s="65" t="str">
        <f ca="1">INDIRECT(ADDRESS(2+QUOTIENT(ROW()-2,COUNTA('Form Responses 1'!$1:$1)-4),2,,TRUE,"Form Responses 1"))</f>
        <v>bobdaulay@gmail.com</v>
      </c>
      <c r="C752" s="65" t="str">
        <f ca="1">INDIRECT(ADDRESS(2+QUOTIENT(ROW()-2,COUNTA('Form Responses 1'!$1:$1)-4),3,,TRUE,"Form Responses 1"))</f>
        <v>Bobby Wijaya Daulay </v>
      </c>
      <c r="D752" s="81">
        <f ca="1">INDIRECT(ADDRESS(2+QUOTIENT(ROW()-2,COUNTA('Form Responses 1'!$1:$1)-4),4,,TRUE,"Form Responses 1"))</f>
        <v>44951</v>
      </c>
      <c r="E752" s="82">
        <f ca="1" t="shared" si="0"/>
        <v>3</v>
      </c>
      <c r="F752" s="65" t="str">
        <f ca="1">IF(ISBLANK(A752)," ",INDIRECT(ADDRESS(1,5+MOD(ROW()-2,COUNTA('Form Responses 1'!$1:$1)-4),,TRUE,"Form Responses 1")))</f>
        <v>Lantai 15 [Ruang Kerja]</v>
      </c>
      <c r="G752" s="65" t="str">
        <f ca="1">IF(ISBLANK(A752)," ",INDIRECT(ADDRESS(MATCH(A752,'Form Responses 1'!A:A,0),5+MOD(ROW()-2,COUNTA('Form Responses 1'!$1:$1)-4),,TRUE,"Form Responses 1")))</f>
        <v>CUKUP BAIK</v>
      </c>
      <c r="H752" s="83" t="str">
        <f ca="1" t="shared" si="1"/>
        <v>Lantai 15</v>
      </c>
      <c r="I752" s="83" t="str">
        <f ca="1" t="shared" si="726"/>
        <v>Ruang Kerja</v>
      </c>
      <c r="J752" s="83" t="str">
        <f ca="1" t="shared" si="2"/>
        <v>CLEANING SERVICE</v>
      </c>
      <c r="K752" s="83">
        <f ca="1" t="array" ref="K752">IFERROR(INDEX(MASTER!B:B,MATCH(G752,MASTER!A:A,0))/100," ")</f>
        <v>0.89</v>
      </c>
      <c r="L752" s="65">
        <f ca="1" t="shared" si="3"/>
        <v>4</v>
      </c>
      <c r="M752" s="65" t="str">
        <f ca="1" t="shared" si="4"/>
        <v>2023 - WEEK 04</v>
      </c>
      <c r="N752" s="65" t="str">
        <f ca="1" t="shared" si="5"/>
        <v>2023 - MONTH 01</v>
      </c>
      <c r="O752" s="83">
        <f ca="1" t="shared" ref="O752:P752" si="772">IFERROR(AVERAGEIF(M:M,M752,$K:$K)," ")</f>
        <v>0.891576576576572</v>
      </c>
      <c r="P752" s="83">
        <f ca="1" t="shared" si="772"/>
        <v>0.891576576576572</v>
      </c>
      <c r="Q752" s="65" t="str">
        <f ca="1">IF(ISBLANK(A752)," ",IF(O752&gt;MASTER!$B$3/100,"SB",IF(O752&gt;MASTER!$B$4/100,"B",IF(O752&gt;MASTER!$B$5/100,"C","K"))))</f>
        <v>B</v>
      </c>
      <c r="R752" s="65" t="str">
        <f ca="1">IF(ISBLANK(B752)," ",IF(P752&gt;MASTER!$B$3/100,"SB",IF(P752&gt;MASTER!$B$4/100,"B",IF(P752&gt;MASTER!$B$5/100,"C","K"))))</f>
        <v>B</v>
      </c>
    </row>
    <row r="753" customHeight="1" spans="1:18">
      <c r="A753" s="80">
        <f ca="1">INDIRECT(ADDRESS(2+QUOTIENT(ROW()-2,COUNTA('Form Responses 1'!$1:$1)-4),1,,TRUE,"Form Responses 1"))</f>
        <v>45034.384370787</v>
      </c>
      <c r="B753" s="65" t="str">
        <f ca="1">INDIRECT(ADDRESS(2+QUOTIENT(ROW()-2,COUNTA('Form Responses 1'!$1:$1)-4),2,,TRUE,"Form Responses 1"))</f>
        <v>bobdaulay@gmail.com</v>
      </c>
      <c r="C753" s="65" t="str">
        <f ca="1">INDIRECT(ADDRESS(2+QUOTIENT(ROW()-2,COUNTA('Form Responses 1'!$1:$1)-4),3,,TRUE,"Form Responses 1"))</f>
        <v>Bobby Wijaya Daulay </v>
      </c>
      <c r="D753" s="81">
        <f ca="1">INDIRECT(ADDRESS(2+QUOTIENT(ROW()-2,COUNTA('Form Responses 1'!$1:$1)-4),4,,TRUE,"Form Responses 1"))</f>
        <v>44951</v>
      </c>
      <c r="E753" s="82">
        <f ca="1" t="shared" si="0"/>
        <v>3</v>
      </c>
      <c r="F753" s="65" t="str">
        <f ca="1">IF(ISBLANK(A753)," ",INDIRECT(ADDRESS(1,5+MOD(ROW()-2,COUNTA('Form Responses 1'!$1:$1)-4),,TRUE,"Form Responses 1")))</f>
        <v>Lantai 15 [Koridor]</v>
      </c>
      <c r="G753" s="65" t="str">
        <f ca="1">IF(ISBLANK(A753)," ",INDIRECT(ADDRESS(MATCH(A753,'Form Responses 1'!A:A,0),5+MOD(ROW()-2,COUNTA('Form Responses 1'!$1:$1)-4),,TRUE,"Form Responses 1")))</f>
        <v>BAIK</v>
      </c>
      <c r="H753" s="83" t="str">
        <f ca="1" t="shared" si="1"/>
        <v>Lantai 15</v>
      </c>
      <c r="I753" s="83" t="str">
        <f ca="1" t="shared" si="726"/>
        <v>Koridor</v>
      </c>
      <c r="J753" s="83" t="str">
        <f ca="1" t="shared" si="2"/>
        <v>CLEANING SERVICE</v>
      </c>
      <c r="K753" s="83">
        <f ca="1" t="array" ref="K753">IFERROR(INDEX(MASTER!B:B,MATCH(G753,MASTER!A:A,0))/100," ")</f>
        <v>0.95</v>
      </c>
      <c r="L753" s="65">
        <f ca="1" t="shared" si="3"/>
        <v>4</v>
      </c>
      <c r="M753" s="65" t="str">
        <f ca="1" t="shared" si="4"/>
        <v>2023 - WEEK 04</v>
      </c>
      <c r="N753" s="65" t="str">
        <f ca="1" t="shared" si="5"/>
        <v>2023 - MONTH 01</v>
      </c>
      <c r="O753" s="83">
        <f ca="1" t="shared" ref="O753:P753" si="773">IFERROR(AVERAGEIF(M:M,M753,$K:$K)," ")</f>
        <v>0.891576576576572</v>
      </c>
      <c r="P753" s="83">
        <f ca="1" t="shared" si="773"/>
        <v>0.891576576576572</v>
      </c>
      <c r="Q753" s="65" t="str">
        <f ca="1">IF(ISBLANK(A753)," ",IF(O753&gt;MASTER!$B$3/100,"SB",IF(O753&gt;MASTER!$B$4/100,"B",IF(O753&gt;MASTER!$B$5/100,"C","K"))))</f>
        <v>B</v>
      </c>
      <c r="R753" s="65" t="str">
        <f ca="1">IF(ISBLANK(B753)," ",IF(P753&gt;MASTER!$B$3/100,"SB",IF(P753&gt;MASTER!$B$4/100,"B",IF(P753&gt;MASTER!$B$5/100,"C","K"))))</f>
        <v>B</v>
      </c>
    </row>
    <row r="754" customHeight="1" spans="1:18">
      <c r="A754" s="80">
        <f ca="1">INDIRECT(ADDRESS(2+QUOTIENT(ROW()-2,COUNTA('Form Responses 1'!$1:$1)-4),1,,TRUE,"Form Responses 1"))</f>
        <v>45034.384370787</v>
      </c>
      <c r="B754" s="65" t="str">
        <f ca="1">INDIRECT(ADDRESS(2+QUOTIENT(ROW()-2,COUNTA('Form Responses 1'!$1:$1)-4),2,,TRUE,"Form Responses 1"))</f>
        <v>bobdaulay@gmail.com</v>
      </c>
      <c r="C754" s="65" t="str">
        <f ca="1">INDIRECT(ADDRESS(2+QUOTIENT(ROW()-2,COUNTA('Form Responses 1'!$1:$1)-4),3,,TRUE,"Form Responses 1"))</f>
        <v>Bobby Wijaya Daulay </v>
      </c>
      <c r="D754" s="81">
        <f ca="1">INDIRECT(ADDRESS(2+QUOTIENT(ROW()-2,COUNTA('Form Responses 1'!$1:$1)-4),4,,TRUE,"Form Responses 1"))</f>
        <v>44951</v>
      </c>
      <c r="E754" s="82">
        <f ca="1" t="shared" si="0"/>
        <v>3</v>
      </c>
      <c r="F754" s="65" t="str">
        <f ca="1">IF(ISBLANK(A754)," ",INDIRECT(ADDRESS(1,5+MOD(ROW()-2,COUNTA('Form Responses 1'!$1:$1)-4),,TRUE,"Form Responses 1")))</f>
        <v>Lantai 15 [Toilet Pria / Wanita]</v>
      </c>
      <c r="G754" s="65" t="str">
        <f ca="1">IF(ISBLANK(A754)," ",INDIRECT(ADDRESS(MATCH(A754,'Form Responses 1'!A:A,0),5+MOD(ROW()-2,COUNTA('Form Responses 1'!$1:$1)-4),,TRUE,"Form Responses 1")))</f>
        <v>CUKUP BAIK</v>
      </c>
      <c r="H754" s="83" t="str">
        <f ca="1" t="shared" si="1"/>
        <v>Lantai 15</v>
      </c>
      <c r="I754" s="83" t="str">
        <f ca="1" t="shared" si="726"/>
        <v>Toilet Pria / Wanita</v>
      </c>
      <c r="J754" s="83" t="str">
        <f ca="1" t="shared" si="2"/>
        <v>CLEANING SERVICE</v>
      </c>
      <c r="K754" s="83">
        <f ca="1" t="array" ref="K754">IFERROR(INDEX(MASTER!B:B,MATCH(G754,MASTER!A:A,0))/100," ")</f>
        <v>0.89</v>
      </c>
      <c r="L754" s="65">
        <f ca="1" t="shared" si="3"/>
        <v>4</v>
      </c>
      <c r="M754" s="65" t="str">
        <f ca="1" t="shared" si="4"/>
        <v>2023 - WEEK 04</v>
      </c>
      <c r="N754" s="65" t="str">
        <f ca="1" t="shared" si="5"/>
        <v>2023 - MONTH 01</v>
      </c>
      <c r="O754" s="83">
        <f ca="1" t="shared" ref="O754:P754" si="774">IFERROR(AVERAGEIF(M:M,M754,$K:$K)," ")</f>
        <v>0.891576576576572</v>
      </c>
      <c r="P754" s="83">
        <f ca="1" t="shared" si="774"/>
        <v>0.891576576576572</v>
      </c>
      <c r="Q754" s="65" t="str">
        <f ca="1">IF(ISBLANK(A754)," ",IF(O754&gt;MASTER!$B$3/100,"SB",IF(O754&gt;MASTER!$B$4/100,"B",IF(O754&gt;MASTER!$B$5/100,"C","K"))))</f>
        <v>B</v>
      </c>
      <c r="R754" s="65" t="str">
        <f ca="1">IF(ISBLANK(B754)," ",IF(P754&gt;MASTER!$B$3/100,"SB",IF(P754&gt;MASTER!$B$4/100,"B",IF(P754&gt;MASTER!$B$5/100,"C","K"))))</f>
        <v>B</v>
      </c>
    </row>
    <row r="755" customHeight="1" spans="1:18">
      <c r="A755" s="80">
        <f ca="1">INDIRECT(ADDRESS(2+QUOTIENT(ROW()-2,COUNTA('Form Responses 1'!$1:$1)-4),1,,TRUE,"Form Responses 1"))</f>
        <v>45034.384370787</v>
      </c>
      <c r="B755" s="65" t="str">
        <f ca="1">INDIRECT(ADDRESS(2+QUOTIENT(ROW()-2,COUNTA('Form Responses 1'!$1:$1)-4),2,,TRUE,"Form Responses 1"))</f>
        <v>bobdaulay@gmail.com</v>
      </c>
      <c r="C755" s="65" t="str">
        <f ca="1">INDIRECT(ADDRESS(2+QUOTIENT(ROW()-2,COUNTA('Form Responses 1'!$1:$1)-4),3,,TRUE,"Form Responses 1"))</f>
        <v>Bobby Wijaya Daulay </v>
      </c>
      <c r="D755" s="81">
        <f ca="1">INDIRECT(ADDRESS(2+QUOTIENT(ROW()-2,COUNTA('Form Responses 1'!$1:$1)-4),4,,TRUE,"Form Responses 1"))</f>
        <v>44951</v>
      </c>
      <c r="E755" s="82">
        <f ca="1" t="shared" si="0"/>
        <v>3</v>
      </c>
      <c r="F755" s="65" t="str">
        <f ca="1">IF(ISBLANK(A755)," ",INDIRECT(ADDRESS(1,5+MOD(ROW()-2,COUNTA('Form Responses 1'!$1:$1)-4),,TRUE,"Form Responses 1")))</f>
        <v>Lantai 14 [Tangga Exit Barat]</v>
      </c>
      <c r="G755" s="65" t="str">
        <f ca="1">IF(ISBLANK(A755)," ",INDIRECT(ADDRESS(MATCH(A755,'Form Responses 1'!A:A,0),5+MOD(ROW()-2,COUNTA('Form Responses 1'!$1:$1)-4),,TRUE,"Form Responses 1")))</f>
        <v>CUKUP BAIK</v>
      </c>
      <c r="H755" s="83" t="str">
        <f ca="1" t="shared" si="1"/>
        <v>Lantai 14</v>
      </c>
      <c r="I755" s="83" t="str">
        <f ca="1" t="shared" si="726"/>
        <v>Tangga Exit Barat</v>
      </c>
      <c r="J755" s="83" t="str">
        <f ca="1" t="shared" si="2"/>
        <v>CLEANING SERVICE</v>
      </c>
      <c r="K755" s="83">
        <f ca="1" t="array" ref="K755">IFERROR(INDEX(MASTER!B:B,MATCH(G755,MASTER!A:A,0))/100," ")</f>
        <v>0.89</v>
      </c>
      <c r="L755" s="65">
        <f ca="1" t="shared" si="3"/>
        <v>4</v>
      </c>
      <c r="M755" s="65" t="str">
        <f ca="1" t="shared" si="4"/>
        <v>2023 - WEEK 04</v>
      </c>
      <c r="N755" s="65" t="str">
        <f ca="1" t="shared" si="5"/>
        <v>2023 - MONTH 01</v>
      </c>
      <c r="O755" s="83">
        <f ca="1" t="shared" ref="O755:P755" si="775">IFERROR(AVERAGEIF(M:M,M755,$K:$K)," ")</f>
        <v>0.891576576576572</v>
      </c>
      <c r="P755" s="83">
        <f ca="1" t="shared" si="775"/>
        <v>0.891576576576572</v>
      </c>
      <c r="Q755" s="65" t="str">
        <f ca="1">IF(ISBLANK(A755)," ",IF(O755&gt;MASTER!$B$3/100,"SB",IF(O755&gt;MASTER!$B$4/100,"B",IF(O755&gt;MASTER!$B$5/100,"C","K"))))</f>
        <v>B</v>
      </c>
      <c r="R755" s="65" t="str">
        <f ca="1">IF(ISBLANK(B755)," ",IF(P755&gt;MASTER!$B$3/100,"SB",IF(P755&gt;MASTER!$B$4/100,"B",IF(P755&gt;MASTER!$B$5/100,"C","K"))))</f>
        <v>B</v>
      </c>
    </row>
    <row r="756" customHeight="1" spans="1:18">
      <c r="A756" s="80">
        <f ca="1">INDIRECT(ADDRESS(2+QUOTIENT(ROW()-2,COUNTA('Form Responses 1'!$1:$1)-4),1,,TRUE,"Form Responses 1"))</f>
        <v>45034.384370787</v>
      </c>
      <c r="B756" s="65" t="str">
        <f ca="1">INDIRECT(ADDRESS(2+QUOTIENT(ROW()-2,COUNTA('Form Responses 1'!$1:$1)-4),2,,TRUE,"Form Responses 1"))</f>
        <v>bobdaulay@gmail.com</v>
      </c>
      <c r="C756" s="65" t="str">
        <f ca="1">INDIRECT(ADDRESS(2+QUOTIENT(ROW()-2,COUNTA('Form Responses 1'!$1:$1)-4),3,,TRUE,"Form Responses 1"))</f>
        <v>Bobby Wijaya Daulay </v>
      </c>
      <c r="D756" s="81">
        <f ca="1">INDIRECT(ADDRESS(2+QUOTIENT(ROW()-2,COUNTA('Form Responses 1'!$1:$1)-4),4,,TRUE,"Form Responses 1"))</f>
        <v>44951</v>
      </c>
      <c r="E756" s="82">
        <f ca="1" t="shared" si="0"/>
        <v>3</v>
      </c>
      <c r="F756" s="65" t="str">
        <f ca="1">IF(ISBLANK(A756)," ",INDIRECT(ADDRESS(1,5+MOD(ROW()-2,COUNTA('Form Responses 1'!$1:$1)-4),,TRUE,"Form Responses 1")))</f>
        <v>Lantai 14 [ &amp; Timur]</v>
      </c>
      <c r="G756" s="65" t="str">
        <f ca="1">IF(ISBLANK(A756)," ",INDIRECT(ADDRESS(MATCH(A756,'Form Responses 1'!A:A,0),5+MOD(ROW()-2,COUNTA('Form Responses 1'!$1:$1)-4),,TRUE,"Form Responses 1")))</f>
        <v>CUKUP BAIK</v>
      </c>
      <c r="H756" s="83" t="str">
        <f ca="1" t="shared" si="1"/>
        <v>Lantai 14</v>
      </c>
      <c r="I756" s="83" t="str">
        <f ca="1" t="shared" si="726"/>
        <v> &amp; Timur</v>
      </c>
      <c r="J756" s="83" t="str">
        <f ca="1" t="shared" si="2"/>
        <v>CLEANING SERVICE</v>
      </c>
      <c r="K756" s="83">
        <f ca="1" t="array" ref="K756">IFERROR(INDEX(MASTER!B:B,MATCH(G756,MASTER!A:A,0))/100," ")</f>
        <v>0.89</v>
      </c>
      <c r="L756" s="65">
        <f ca="1" t="shared" si="3"/>
        <v>4</v>
      </c>
      <c r="M756" s="65" t="str">
        <f ca="1" t="shared" si="4"/>
        <v>2023 - WEEK 04</v>
      </c>
      <c r="N756" s="65" t="str">
        <f ca="1" t="shared" si="5"/>
        <v>2023 - MONTH 01</v>
      </c>
      <c r="O756" s="83">
        <f ca="1" t="shared" ref="O756:P756" si="776">IFERROR(AVERAGEIF(M:M,M756,$K:$K)," ")</f>
        <v>0.891576576576572</v>
      </c>
      <c r="P756" s="83">
        <f ca="1" t="shared" si="776"/>
        <v>0.891576576576572</v>
      </c>
      <c r="Q756" s="65" t="str">
        <f ca="1">IF(ISBLANK(A756)," ",IF(O756&gt;MASTER!$B$3/100,"SB",IF(O756&gt;MASTER!$B$4/100,"B",IF(O756&gt;MASTER!$B$5/100,"C","K"))))</f>
        <v>B</v>
      </c>
      <c r="R756" s="65" t="str">
        <f ca="1">IF(ISBLANK(B756)," ",IF(P756&gt;MASTER!$B$3/100,"SB",IF(P756&gt;MASTER!$B$4/100,"B",IF(P756&gt;MASTER!$B$5/100,"C","K"))))</f>
        <v>B</v>
      </c>
    </row>
    <row r="757" customHeight="1" spans="1:18">
      <c r="A757" s="80">
        <f ca="1">INDIRECT(ADDRESS(2+QUOTIENT(ROW()-2,COUNTA('Form Responses 1'!$1:$1)-4),1,,TRUE,"Form Responses 1"))</f>
        <v>45034.384370787</v>
      </c>
      <c r="B757" s="65" t="str">
        <f ca="1">INDIRECT(ADDRESS(2+QUOTIENT(ROW()-2,COUNTA('Form Responses 1'!$1:$1)-4),2,,TRUE,"Form Responses 1"))</f>
        <v>bobdaulay@gmail.com</v>
      </c>
      <c r="C757" s="65" t="str">
        <f ca="1">INDIRECT(ADDRESS(2+QUOTIENT(ROW()-2,COUNTA('Form Responses 1'!$1:$1)-4),3,,TRUE,"Form Responses 1"))</f>
        <v>Bobby Wijaya Daulay </v>
      </c>
      <c r="D757" s="81">
        <f ca="1">INDIRECT(ADDRESS(2+QUOTIENT(ROW()-2,COUNTA('Form Responses 1'!$1:$1)-4),4,,TRUE,"Form Responses 1"))</f>
        <v>44951</v>
      </c>
      <c r="E757" s="82">
        <f ca="1" t="shared" si="0"/>
        <v>3</v>
      </c>
      <c r="F757" s="65" t="str">
        <f ca="1">IF(ISBLANK(A757)," ",INDIRECT(ADDRESS(1,5+MOD(ROW()-2,COUNTA('Form Responses 1'!$1:$1)-4),,TRUE,"Form Responses 1")))</f>
        <v>Lantai 14 [Mushola]</v>
      </c>
      <c r="G757" s="65" t="str">
        <f ca="1">IF(ISBLANK(A757)," ",INDIRECT(ADDRESS(MATCH(A757,'Form Responses 1'!A:A,0),5+MOD(ROW()-2,COUNTA('Form Responses 1'!$1:$1)-4),,TRUE,"Form Responses 1")))</f>
        <v>CUKUP BAIK</v>
      </c>
      <c r="H757" s="83" t="str">
        <f ca="1" t="shared" si="1"/>
        <v>Lantai 14</v>
      </c>
      <c r="I757" s="83" t="str">
        <f ca="1" t="shared" si="726"/>
        <v>Mushola</v>
      </c>
      <c r="J757" s="83" t="str">
        <f ca="1" t="shared" si="2"/>
        <v>CLEANING SERVICE</v>
      </c>
      <c r="K757" s="83">
        <f ca="1" t="array" ref="K757">IFERROR(INDEX(MASTER!B:B,MATCH(G757,MASTER!A:A,0))/100," ")</f>
        <v>0.89</v>
      </c>
      <c r="L757" s="65">
        <f ca="1" t="shared" si="3"/>
        <v>4</v>
      </c>
      <c r="M757" s="65" t="str">
        <f ca="1" t="shared" si="4"/>
        <v>2023 - WEEK 04</v>
      </c>
      <c r="N757" s="65" t="str">
        <f ca="1" t="shared" si="5"/>
        <v>2023 - MONTH 01</v>
      </c>
      <c r="O757" s="83">
        <f ca="1" t="shared" ref="O757:P757" si="777">IFERROR(AVERAGEIF(M:M,M757,$K:$K)," ")</f>
        <v>0.891576576576572</v>
      </c>
      <c r="P757" s="83">
        <f ca="1" t="shared" si="777"/>
        <v>0.891576576576572</v>
      </c>
      <c r="Q757" s="65" t="str">
        <f ca="1">IF(ISBLANK(A757)," ",IF(O757&gt;MASTER!$B$3/100,"SB",IF(O757&gt;MASTER!$B$4/100,"B",IF(O757&gt;MASTER!$B$5/100,"C","K"))))</f>
        <v>B</v>
      </c>
      <c r="R757" s="65" t="str">
        <f ca="1">IF(ISBLANK(B757)," ",IF(P757&gt;MASTER!$B$3/100,"SB",IF(P757&gt;MASTER!$B$4/100,"B",IF(P757&gt;MASTER!$B$5/100,"C","K"))))</f>
        <v>B</v>
      </c>
    </row>
    <row r="758" customHeight="1" spans="1:18">
      <c r="A758" s="80">
        <f ca="1">INDIRECT(ADDRESS(2+QUOTIENT(ROW()-2,COUNTA('Form Responses 1'!$1:$1)-4),1,,TRUE,"Form Responses 1"))</f>
        <v>45034.384370787</v>
      </c>
      <c r="B758" s="65" t="str">
        <f ca="1">INDIRECT(ADDRESS(2+QUOTIENT(ROW()-2,COUNTA('Form Responses 1'!$1:$1)-4),2,,TRUE,"Form Responses 1"))</f>
        <v>bobdaulay@gmail.com</v>
      </c>
      <c r="C758" s="65" t="str">
        <f ca="1">INDIRECT(ADDRESS(2+QUOTIENT(ROW()-2,COUNTA('Form Responses 1'!$1:$1)-4),3,,TRUE,"Form Responses 1"))</f>
        <v>Bobby Wijaya Daulay </v>
      </c>
      <c r="D758" s="81">
        <f ca="1">INDIRECT(ADDRESS(2+QUOTIENT(ROW()-2,COUNTA('Form Responses 1'!$1:$1)-4),4,,TRUE,"Form Responses 1"))</f>
        <v>44951</v>
      </c>
      <c r="E758" s="82">
        <f ca="1" t="shared" si="0"/>
        <v>3</v>
      </c>
      <c r="F758" s="65" t="str">
        <f ca="1">IF(ISBLANK(A758)," ",INDIRECT(ADDRESS(1,5+MOD(ROW()-2,COUNTA('Form Responses 1'!$1:$1)-4),,TRUE,"Form Responses 1")))</f>
        <v>Lantai 14 [Pantry]</v>
      </c>
      <c r="G758" s="65" t="str">
        <f ca="1">IF(ISBLANK(A758)," ",INDIRECT(ADDRESS(MATCH(A758,'Form Responses 1'!A:A,0),5+MOD(ROW()-2,COUNTA('Form Responses 1'!$1:$1)-4),,TRUE,"Form Responses 1")))</f>
        <v>CUKUP BAIK</v>
      </c>
      <c r="H758" s="83" t="str">
        <f ca="1" t="shared" si="1"/>
        <v>Lantai 14</v>
      </c>
      <c r="I758" s="83" t="str">
        <f ca="1" t="shared" si="726"/>
        <v>Pantry</v>
      </c>
      <c r="J758" s="83" t="str">
        <f ca="1" t="shared" si="2"/>
        <v>CLEANING SERVICE</v>
      </c>
      <c r="K758" s="83">
        <f ca="1" t="array" ref="K758">IFERROR(INDEX(MASTER!B:B,MATCH(G758,MASTER!A:A,0))/100," ")</f>
        <v>0.89</v>
      </c>
      <c r="L758" s="65">
        <f ca="1" t="shared" si="3"/>
        <v>4</v>
      </c>
      <c r="M758" s="65" t="str">
        <f ca="1" t="shared" si="4"/>
        <v>2023 - WEEK 04</v>
      </c>
      <c r="N758" s="65" t="str">
        <f ca="1" t="shared" si="5"/>
        <v>2023 - MONTH 01</v>
      </c>
      <c r="O758" s="83">
        <f ca="1" t="shared" ref="O758:P758" si="778">IFERROR(AVERAGEIF(M:M,M758,$K:$K)," ")</f>
        <v>0.891576576576572</v>
      </c>
      <c r="P758" s="83">
        <f ca="1" t="shared" si="778"/>
        <v>0.891576576576572</v>
      </c>
      <c r="Q758" s="65" t="str">
        <f ca="1">IF(ISBLANK(A758)," ",IF(O758&gt;MASTER!$B$3/100,"SB",IF(O758&gt;MASTER!$B$4/100,"B",IF(O758&gt;MASTER!$B$5/100,"C","K"))))</f>
        <v>B</v>
      </c>
      <c r="R758" s="65" t="str">
        <f ca="1">IF(ISBLANK(B758)," ",IF(P758&gt;MASTER!$B$3/100,"SB",IF(P758&gt;MASTER!$B$4/100,"B",IF(P758&gt;MASTER!$B$5/100,"C","K"))))</f>
        <v>B</v>
      </c>
    </row>
    <row r="759" customHeight="1" spans="1:18">
      <c r="A759" s="80">
        <f ca="1">INDIRECT(ADDRESS(2+QUOTIENT(ROW()-2,COUNTA('Form Responses 1'!$1:$1)-4),1,,TRUE,"Form Responses 1"))</f>
        <v>45034.384370787</v>
      </c>
      <c r="B759" s="65" t="str">
        <f ca="1">INDIRECT(ADDRESS(2+QUOTIENT(ROW()-2,COUNTA('Form Responses 1'!$1:$1)-4),2,,TRUE,"Form Responses 1"))</f>
        <v>bobdaulay@gmail.com</v>
      </c>
      <c r="C759" s="65" t="str">
        <f ca="1">INDIRECT(ADDRESS(2+QUOTIENT(ROW()-2,COUNTA('Form Responses 1'!$1:$1)-4),3,,TRUE,"Form Responses 1"))</f>
        <v>Bobby Wijaya Daulay </v>
      </c>
      <c r="D759" s="81">
        <f ca="1">INDIRECT(ADDRESS(2+QUOTIENT(ROW()-2,COUNTA('Form Responses 1'!$1:$1)-4),4,,TRUE,"Form Responses 1"))</f>
        <v>44951</v>
      </c>
      <c r="E759" s="82">
        <f ca="1" t="shared" si="0"/>
        <v>3</v>
      </c>
      <c r="F759" s="65" t="str">
        <f ca="1">IF(ISBLANK(A759)," ",INDIRECT(ADDRESS(1,5+MOD(ROW()-2,COUNTA('Form Responses 1'!$1:$1)-4),,TRUE,"Form Responses 1")))</f>
        <v>Lantai 14 [Ruang Rapat 1-2-3]</v>
      </c>
      <c r="G759" s="65" t="str">
        <f ca="1">IF(ISBLANK(A759)," ",INDIRECT(ADDRESS(MATCH(A759,'Form Responses 1'!A:A,0),5+MOD(ROW()-2,COUNTA('Form Responses 1'!$1:$1)-4),,TRUE,"Form Responses 1")))</f>
        <v>CUKUP BAIK</v>
      </c>
      <c r="H759" s="83" t="str">
        <f ca="1" t="shared" si="1"/>
        <v>Lantai 14</v>
      </c>
      <c r="I759" s="83" t="str">
        <f ca="1" t="shared" si="726"/>
        <v>Ruang Rapat 1-2-3</v>
      </c>
      <c r="J759" s="83" t="str">
        <f ca="1" t="shared" si="2"/>
        <v>CLEANING SERVICE</v>
      </c>
      <c r="K759" s="83">
        <f ca="1" t="array" ref="K759">IFERROR(INDEX(MASTER!B:B,MATCH(G759,MASTER!A:A,0))/100," ")</f>
        <v>0.89</v>
      </c>
      <c r="L759" s="65">
        <f ca="1" t="shared" si="3"/>
        <v>4</v>
      </c>
      <c r="M759" s="65" t="str">
        <f ca="1" t="shared" si="4"/>
        <v>2023 - WEEK 04</v>
      </c>
      <c r="N759" s="65" t="str">
        <f ca="1" t="shared" si="5"/>
        <v>2023 - MONTH 01</v>
      </c>
      <c r="O759" s="83">
        <f ca="1" t="shared" ref="O759:P759" si="779">IFERROR(AVERAGEIF(M:M,M759,$K:$K)," ")</f>
        <v>0.891576576576572</v>
      </c>
      <c r="P759" s="83">
        <f ca="1" t="shared" si="779"/>
        <v>0.891576576576572</v>
      </c>
      <c r="Q759" s="65" t="str">
        <f ca="1">IF(ISBLANK(A759)," ",IF(O759&gt;MASTER!$B$3/100,"SB",IF(O759&gt;MASTER!$B$4/100,"B",IF(O759&gt;MASTER!$B$5/100,"C","K"))))</f>
        <v>B</v>
      </c>
      <c r="R759" s="65" t="str">
        <f ca="1">IF(ISBLANK(B759)," ",IF(P759&gt;MASTER!$B$3/100,"SB",IF(P759&gt;MASTER!$B$4/100,"B",IF(P759&gt;MASTER!$B$5/100,"C","K"))))</f>
        <v>B</v>
      </c>
    </row>
    <row r="760" customHeight="1" spans="1:18">
      <c r="A760" s="80">
        <f ca="1">INDIRECT(ADDRESS(2+QUOTIENT(ROW()-2,COUNTA('Form Responses 1'!$1:$1)-4),1,,TRUE,"Form Responses 1"))</f>
        <v>45034.384370787</v>
      </c>
      <c r="B760" s="65" t="str">
        <f ca="1">INDIRECT(ADDRESS(2+QUOTIENT(ROW()-2,COUNTA('Form Responses 1'!$1:$1)-4),2,,TRUE,"Form Responses 1"))</f>
        <v>bobdaulay@gmail.com</v>
      </c>
      <c r="C760" s="65" t="str">
        <f ca="1">INDIRECT(ADDRESS(2+QUOTIENT(ROW()-2,COUNTA('Form Responses 1'!$1:$1)-4),3,,TRUE,"Form Responses 1"))</f>
        <v>Bobby Wijaya Daulay </v>
      </c>
      <c r="D760" s="81">
        <f ca="1">INDIRECT(ADDRESS(2+QUOTIENT(ROW()-2,COUNTA('Form Responses 1'!$1:$1)-4),4,,TRUE,"Form Responses 1"))</f>
        <v>44951</v>
      </c>
      <c r="E760" s="82">
        <f ca="1" t="shared" si="0"/>
        <v>3</v>
      </c>
      <c r="F760" s="65" t="str">
        <f ca="1">IF(ISBLANK(A760)," ",INDIRECT(ADDRESS(1,5+MOD(ROW()-2,COUNTA('Form Responses 1'!$1:$1)-4),,TRUE,"Form Responses 1")))</f>
        <v>Lantai 14 [Ruang Kerja]</v>
      </c>
      <c r="G760" s="65" t="str">
        <f ca="1">IF(ISBLANK(A760)," ",INDIRECT(ADDRESS(MATCH(A760,'Form Responses 1'!A:A,0),5+MOD(ROW()-2,COUNTA('Form Responses 1'!$1:$1)-4),,TRUE,"Form Responses 1")))</f>
        <v>CUKUP BAIK</v>
      </c>
      <c r="H760" s="83" t="str">
        <f ca="1" t="shared" si="1"/>
        <v>Lantai 14</v>
      </c>
      <c r="I760" s="83" t="str">
        <f ca="1" t="shared" si="726"/>
        <v>Ruang Kerja</v>
      </c>
      <c r="J760" s="83" t="str">
        <f ca="1" t="shared" si="2"/>
        <v>CLEANING SERVICE</v>
      </c>
      <c r="K760" s="83">
        <f ca="1" t="array" ref="K760">IFERROR(INDEX(MASTER!B:B,MATCH(G760,MASTER!A:A,0))/100," ")</f>
        <v>0.89</v>
      </c>
      <c r="L760" s="65">
        <f ca="1" t="shared" si="3"/>
        <v>4</v>
      </c>
      <c r="M760" s="65" t="str">
        <f ca="1" t="shared" si="4"/>
        <v>2023 - WEEK 04</v>
      </c>
      <c r="N760" s="65" t="str">
        <f ca="1" t="shared" si="5"/>
        <v>2023 - MONTH 01</v>
      </c>
      <c r="O760" s="83">
        <f ca="1" t="shared" ref="O760:P760" si="780">IFERROR(AVERAGEIF(M:M,M760,$K:$K)," ")</f>
        <v>0.891576576576572</v>
      </c>
      <c r="P760" s="83">
        <f ca="1" t="shared" si="780"/>
        <v>0.891576576576572</v>
      </c>
      <c r="Q760" s="65" t="str">
        <f ca="1">IF(ISBLANK(A760)," ",IF(O760&gt;MASTER!$B$3/100,"SB",IF(O760&gt;MASTER!$B$4/100,"B",IF(O760&gt;MASTER!$B$5/100,"C","K"))))</f>
        <v>B</v>
      </c>
      <c r="R760" s="65" t="str">
        <f ca="1">IF(ISBLANK(B760)," ",IF(P760&gt;MASTER!$B$3/100,"SB",IF(P760&gt;MASTER!$B$4/100,"B",IF(P760&gt;MASTER!$B$5/100,"C","K"))))</f>
        <v>B</v>
      </c>
    </row>
    <row r="761" customHeight="1" spans="1:18">
      <c r="A761" s="80">
        <f ca="1">INDIRECT(ADDRESS(2+QUOTIENT(ROW()-2,COUNTA('Form Responses 1'!$1:$1)-4),1,,TRUE,"Form Responses 1"))</f>
        <v>45034.384370787</v>
      </c>
      <c r="B761" s="65" t="str">
        <f ca="1">INDIRECT(ADDRESS(2+QUOTIENT(ROW()-2,COUNTA('Form Responses 1'!$1:$1)-4),2,,TRUE,"Form Responses 1"))</f>
        <v>bobdaulay@gmail.com</v>
      </c>
      <c r="C761" s="65" t="str">
        <f ca="1">INDIRECT(ADDRESS(2+QUOTIENT(ROW()-2,COUNTA('Form Responses 1'!$1:$1)-4),3,,TRUE,"Form Responses 1"))</f>
        <v>Bobby Wijaya Daulay </v>
      </c>
      <c r="D761" s="81">
        <f ca="1">INDIRECT(ADDRESS(2+QUOTIENT(ROW()-2,COUNTA('Form Responses 1'!$1:$1)-4),4,,TRUE,"Form Responses 1"))</f>
        <v>44951</v>
      </c>
      <c r="E761" s="82">
        <f ca="1" t="shared" si="0"/>
        <v>3</v>
      </c>
      <c r="F761" s="65" t="str">
        <f ca="1">IF(ISBLANK(A761)," ",INDIRECT(ADDRESS(1,5+MOD(ROW()-2,COUNTA('Form Responses 1'!$1:$1)-4),,TRUE,"Form Responses 1")))</f>
        <v>Lantai 14 [Koridor]</v>
      </c>
      <c r="G761" s="65" t="str">
        <f ca="1">IF(ISBLANK(A761)," ",INDIRECT(ADDRESS(MATCH(A761,'Form Responses 1'!A:A,0),5+MOD(ROW()-2,COUNTA('Form Responses 1'!$1:$1)-4),,TRUE,"Form Responses 1")))</f>
        <v>CUKUP BAIK</v>
      </c>
      <c r="H761" s="83" t="str">
        <f ca="1" t="shared" si="1"/>
        <v>Lantai 14</v>
      </c>
      <c r="I761" s="83" t="str">
        <f ca="1" t="shared" si="726"/>
        <v>Koridor</v>
      </c>
      <c r="J761" s="83" t="str">
        <f ca="1" t="shared" si="2"/>
        <v>CLEANING SERVICE</v>
      </c>
      <c r="K761" s="83">
        <f ca="1" t="array" ref="K761">IFERROR(INDEX(MASTER!B:B,MATCH(G761,MASTER!A:A,0))/100," ")</f>
        <v>0.89</v>
      </c>
      <c r="L761" s="65">
        <f ca="1" t="shared" si="3"/>
        <v>4</v>
      </c>
      <c r="M761" s="65" t="str">
        <f ca="1" t="shared" si="4"/>
        <v>2023 - WEEK 04</v>
      </c>
      <c r="N761" s="65" t="str">
        <f ca="1" t="shared" si="5"/>
        <v>2023 - MONTH 01</v>
      </c>
      <c r="O761" s="83">
        <f ca="1" t="shared" ref="O761:P761" si="781">IFERROR(AVERAGEIF(M:M,M761,$K:$K)," ")</f>
        <v>0.891576576576572</v>
      </c>
      <c r="P761" s="83">
        <f ca="1" t="shared" si="781"/>
        <v>0.891576576576572</v>
      </c>
      <c r="Q761" s="65" t="str">
        <f ca="1">IF(ISBLANK(A761)," ",IF(O761&gt;MASTER!$B$3/100,"SB",IF(O761&gt;MASTER!$B$4/100,"B",IF(O761&gt;MASTER!$B$5/100,"C","K"))))</f>
        <v>B</v>
      </c>
      <c r="R761" s="65" t="str">
        <f ca="1">IF(ISBLANK(B761)," ",IF(P761&gt;MASTER!$B$3/100,"SB",IF(P761&gt;MASTER!$B$4/100,"B",IF(P761&gt;MASTER!$B$5/100,"C","K"))))</f>
        <v>B</v>
      </c>
    </row>
    <row r="762" customHeight="1" spans="1:18">
      <c r="A762" s="80">
        <f ca="1">INDIRECT(ADDRESS(2+QUOTIENT(ROW()-2,COUNTA('Form Responses 1'!$1:$1)-4),1,,TRUE,"Form Responses 1"))</f>
        <v>45034.384370787</v>
      </c>
      <c r="B762" s="65" t="str">
        <f ca="1">INDIRECT(ADDRESS(2+QUOTIENT(ROW()-2,COUNTA('Form Responses 1'!$1:$1)-4),2,,TRUE,"Form Responses 1"))</f>
        <v>bobdaulay@gmail.com</v>
      </c>
      <c r="C762" s="65" t="str">
        <f ca="1">INDIRECT(ADDRESS(2+QUOTIENT(ROW()-2,COUNTA('Form Responses 1'!$1:$1)-4),3,,TRUE,"Form Responses 1"))</f>
        <v>Bobby Wijaya Daulay </v>
      </c>
      <c r="D762" s="81">
        <f ca="1">INDIRECT(ADDRESS(2+QUOTIENT(ROW()-2,COUNTA('Form Responses 1'!$1:$1)-4),4,,TRUE,"Form Responses 1"))</f>
        <v>44951</v>
      </c>
      <c r="E762" s="82">
        <f ca="1" t="shared" si="0"/>
        <v>3</v>
      </c>
      <c r="F762" s="65" t="str">
        <f ca="1">IF(ISBLANK(A762)," ",INDIRECT(ADDRESS(1,5+MOD(ROW()-2,COUNTA('Form Responses 1'!$1:$1)-4),,TRUE,"Form Responses 1")))</f>
        <v>Lantai 14 [Toilet Pria / Wanita]</v>
      </c>
      <c r="G762" s="65" t="str">
        <f ca="1">IF(ISBLANK(A762)," ",INDIRECT(ADDRESS(MATCH(A762,'Form Responses 1'!A:A,0),5+MOD(ROW()-2,COUNTA('Form Responses 1'!$1:$1)-4),,TRUE,"Form Responses 1")))</f>
        <v>CUKUP BAIK</v>
      </c>
      <c r="H762" s="83" t="str">
        <f ca="1" t="shared" si="1"/>
        <v>Lantai 14</v>
      </c>
      <c r="I762" s="83" t="str">
        <f ca="1" t="shared" si="726"/>
        <v>Toilet Pria / Wanita</v>
      </c>
      <c r="J762" s="83" t="str">
        <f ca="1" t="shared" si="2"/>
        <v>CLEANING SERVICE</v>
      </c>
      <c r="K762" s="83">
        <f ca="1" t="array" ref="K762">IFERROR(INDEX(MASTER!B:B,MATCH(G762,MASTER!A:A,0))/100," ")</f>
        <v>0.89</v>
      </c>
      <c r="L762" s="65">
        <f ca="1" t="shared" si="3"/>
        <v>4</v>
      </c>
      <c r="M762" s="65" t="str">
        <f ca="1" t="shared" si="4"/>
        <v>2023 - WEEK 04</v>
      </c>
      <c r="N762" s="65" t="str">
        <f ca="1" t="shared" si="5"/>
        <v>2023 - MONTH 01</v>
      </c>
      <c r="O762" s="83">
        <f ca="1" t="shared" ref="O762:P762" si="782">IFERROR(AVERAGEIF(M:M,M762,$K:$K)," ")</f>
        <v>0.891576576576572</v>
      </c>
      <c r="P762" s="83">
        <f ca="1" t="shared" si="782"/>
        <v>0.891576576576572</v>
      </c>
      <c r="Q762" s="65" t="str">
        <f ca="1">IF(ISBLANK(A762)," ",IF(O762&gt;MASTER!$B$3/100,"SB",IF(O762&gt;MASTER!$B$4/100,"B",IF(O762&gt;MASTER!$B$5/100,"C","K"))))</f>
        <v>B</v>
      </c>
      <c r="R762" s="65" t="str">
        <f ca="1">IF(ISBLANK(B762)," ",IF(P762&gt;MASTER!$B$3/100,"SB",IF(P762&gt;MASTER!$B$4/100,"B",IF(P762&gt;MASTER!$B$5/100,"C","K"))))</f>
        <v>B</v>
      </c>
    </row>
    <row r="763" customHeight="1" spans="1:18">
      <c r="A763" s="80">
        <f ca="1">INDIRECT(ADDRESS(2+QUOTIENT(ROW()-2,COUNTA('Form Responses 1'!$1:$1)-4),1,,TRUE,"Form Responses 1"))</f>
        <v>45034.384370787</v>
      </c>
      <c r="B763" s="65" t="str">
        <f ca="1">INDIRECT(ADDRESS(2+QUOTIENT(ROW()-2,COUNTA('Form Responses 1'!$1:$1)-4),2,,TRUE,"Form Responses 1"))</f>
        <v>bobdaulay@gmail.com</v>
      </c>
      <c r="C763" s="65" t="str">
        <f ca="1">INDIRECT(ADDRESS(2+QUOTIENT(ROW()-2,COUNTA('Form Responses 1'!$1:$1)-4),3,,TRUE,"Form Responses 1"))</f>
        <v>Bobby Wijaya Daulay </v>
      </c>
      <c r="D763" s="81">
        <f ca="1">INDIRECT(ADDRESS(2+QUOTIENT(ROW()-2,COUNTA('Form Responses 1'!$1:$1)-4),4,,TRUE,"Form Responses 1"))</f>
        <v>44951</v>
      </c>
      <c r="E763" s="82">
        <f ca="1" t="shared" si="0"/>
        <v>3</v>
      </c>
      <c r="F763" s="65" t="str">
        <f ca="1">IF(ISBLANK(A763)," ",INDIRECT(ADDRESS(1,5+MOD(ROW()-2,COUNTA('Form Responses 1'!$1:$1)-4),,TRUE,"Form Responses 1")))</f>
        <v>Lantai 13 [Tangga Exit Barat]</v>
      </c>
      <c r="G763" s="65" t="str">
        <f ca="1">IF(ISBLANK(A763)," ",INDIRECT(ADDRESS(MATCH(A763,'Form Responses 1'!A:A,0),5+MOD(ROW()-2,COUNTA('Form Responses 1'!$1:$1)-4),,TRUE,"Form Responses 1")))</f>
        <v>CUKUP BAIK</v>
      </c>
      <c r="H763" s="83" t="str">
        <f ca="1" t="shared" si="1"/>
        <v>Lantai 13</v>
      </c>
      <c r="I763" s="83" t="str">
        <f ca="1" t="shared" si="726"/>
        <v>Tangga Exit Barat</v>
      </c>
      <c r="J763" s="83" t="str">
        <f ca="1" t="shared" si="2"/>
        <v>CLEANING SERVICE</v>
      </c>
      <c r="K763" s="83">
        <f ca="1" t="array" ref="K763">IFERROR(INDEX(MASTER!B:B,MATCH(G763,MASTER!A:A,0))/100," ")</f>
        <v>0.89</v>
      </c>
      <c r="L763" s="65">
        <f ca="1" t="shared" si="3"/>
        <v>4</v>
      </c>
      <c r="M763" s="65" t="str">
        <f ca="1" t="shared" si="4"/>
        <v>2023 - WEEK 04</v>
      </c>
      <c r="N763" s="65" t="str">
        <f ca="1" t="shared" si="5"/>
        <v>2023 - MONTH 01</v>
      </c>
      <c r="O763" s="83">
        <f ca="1" t="shared" ref="O763:P763" si="783">IFERROR(AVERAGEIF(M:M,M763,$K:$K)," ")</f>
        <v>0.891576576576572</v>
      </c>
      <c r="P763" s="83">
        <f ca="1" t="shared" si="783"/>
        <v>0.891576576576572</v>
      </c>
      <c r="Q763" s="65" t="str">
        <f ca="1">IF(ISBLANK(A763)," ",IF(O763&gt;MASTER!$B$3/100,"SB",IF(O763&gt;MASTER!$B$4/100,"B",IF(O763&gt;MASTER!$B$5/100,"C","K"))))</f>
        <v>B</v>
      </c>
      <c r="R763" s="65" t="str">
        <f ca="1">IF(ISBLANK(B763)," ",IF(P763&gt;MASTER!$B$3/100,"SB",IF(P763&gt;MASTER!$B$4/100,"B",IF(P763&gt;MASTER!$B$5/100,"C","K"))))</f>
        <v>B</v>
      </c>
    </row>
    <row r="764" customHeight="1" spans="1:18">
      <c r="A764" s="80">
        <f ca="1">INDIRECT(ADDRESS(2+QUOTIENT(ROW()-2,COUNTA('Form Responses 1'!$1:$1)-4),1,,TRUE,"Form Responses 1"))</f>
        <v>45034.384370787</v>
      </c>
      <c r="B764" s="65" t="str">
        <f ca="1">INDIRECT(ADDRESS(2+QUOTIENT(ROW()-2,COUNTA('Form Responses 1'!$1:$1)-4),2,,TRUE,"Form Responses 1"))</f>
        <v>bobdaulay@gmail.com</v>
      </c>
      <c r="C764" s="65" t="str">
        <f ca="1">INDIRECT(ADDRESS(2+QUOTIENT(ROW()-2,COUNTA('Form Responses 1'!$1:$1)-4),3,,TRUE,"Form Responses 1"))</f>
        <v>Bobby Wijaya Daulay </v>
      </c>
      <c r="D764" s="81">
        <f ca="1">INDIRECT(ADDRESS(2+QUOTIENT(ROW()-2,COUNTA('Form Responses 1'!$1:$1)-4),4,,TRUE,"Form Responses 1"))</f>
        <v>44951</v>
      </c>
      <c r="E764" s="82">
        <f ca="1" t="shared" si="0"/>
        <v>3</v>
      </c>
      <c r="F764" s="65" t="str">
        <f ca="1">IF(ISBLANK(A764)," ",INDIRECT(ADDRESS(1,5+MOD(ROW()-2,COUNTA('Form Responses 1'!$1:$1)-4),,TRUE,"Form Responses 1")))</f>
        <v>Lantai 13 [ &amp; Timur]</v>
      </c>
      <c r="G764" s="65" t="str">
        <f ca="1">IF(ISBLANK(A764)," ",INDIRECT(ADDRESS(MATCH(A764,'Form Responses 1'!A:A,0),5+MOD(ROW()-2,COUNTA('Form Responses 1'!$1:$1)-4),,TRUE,"Form Responses 1")))</f>
        <v>CUKUP BAIK</v>
      </c>
      <c r="H764" s="83" t="str">
        <f ca="1" t="shared" si="1"/>
        <v>Lantai 13</v>
      </c>
      <c r="I764" s="83" t="str">
        <f ca="1" t="shared" si="726"/>
        <v> &amp; Timur</v>
      </c>
      <c r="J764" s="83" t="str">
        <f ca="1" t="shared" si="2"/>
        <v>CLEANING SERVICE</v>
      </c>
      <c r="K764" s="83">
        <f ca="1" t="array" ref="K764">IFERROR(INDEX(MASTER!B:B,MATCH(G764,MASTER!A:A,0))/100," ")</f>
        <v>0.89</v>
      </c>
      <c r="L764" s="65">
        <f ca="1" t="shared" si="3"/>
        <v>4</v>
      </c>
      <c r="M764" s="65" t="str">
        <f ca="1" t="shared" si="4"/>
        <v>2023 - WEEK 04</v>
      </c>
      <c r="N764" s="65" t="str">
        <f ca="1" t="shared" si="5"/>
        <v>2023 - MONTH 01</v>
      </c>
      <c r="O764" s="83">
        <f ca="1" t="shared" ref="O764:P764" si="784">IFERROR(AVERAGEIF(M:M,M764,$K:$K)," ")</f>
        <v>0.891576576576572</v>
      </c>
      <c r="P764" s="83">
        <f ca="1" t="shared" si="784"/>
        <v>0.891576576576572</v>
      </c>
      <c r="Q764" s="65" t="str">
        <f ca="1">IF(ISBLANK(A764)," ",IF(O764&gt;MASTER!$B$3/100,"SB",IF(O764&gt;MASTER!$B$4/100,"B",IF(O764&gt;MASTER!$B$5/100,"C","K"))))</f>
        <v>B</v>
      </c>
      <c r="R764" s="65" t="str">
        <f ca="1">IF(ISBLANK(B764)," ",IF(P764&gt;MASTER!$B$3/100,"SB",IF(P764&gt;MASTER!$B$4/100,"B",IF(P764&gt;MASTER!$B$5/100,"C","K"))))</f>
        <v>B</v>
      </c>
    </row>
    <row r="765" customHeight="1" spans="1:18">
      <c r="A765" s="80">
        <f ca="1">INDIRECT(ADDRESS(2+QUOTIENT(ROW()-2,COUNTA('Form Responses 1'!$1:$1)-4),1,,TRUE,"Form Responses 1"))</f>
        <v>45034.384370787</v>
      </c>
      <c r="B765" s="65" t="str">
        <f ca="1">INDIRECT(ADDRESS(2+QUOTIENT(ROW()-2,COUNTA('Form Responses 1'!$1:$1)-4),2,,TRUE,"Form Responses 1"))</f>
        <v>bobdaulay@gmail.com</v>
      </c>
      <c r="C765" s="65" t="str">
        <f ca="1">INDIRECT(ADDRESS(2+QUOTIENT(ROW()-2,COUNTA('Form Responses 1'!$1:$1)-4),3,,TRUE,"Form Responses 1"))</f>
        <v>Bobby Wijaya Daulay </v>
      </c>
      <c r="D765" s="81">
        <f ca="1">INDIRECT(ADDRESS(2+QUOTIENT(ROW()-2,COUNTA('Form Responses 1'!$1:$1)-4),4,,TRUE,"Form Responses 1"))</f>
        <v>44951</v>
      </c>
      <c r="E765" s="82">
        <f ca="1" t="shared" si="0"/>
        <v>3</v>
      </c>
      <c r="F765" s="65" t="str">
        <f ca="1">IF(ISBLANK(A765)," ",INDIRECT(ADDRESS(1,5+MOD(ROW()-2,COUNTA('Form Responses 1'!$1:$1)-4),,TRUE,"Form Responses 1")))</f>
        <v>Lantai 13 [Mushola]</v>
      </c>
      <c r="G765" s="65" t="str">
        <f ca="1">IF(ISBLANK(A765)," ",INDIRECT(ADDRESS(MATCH(A765,'Form Responses 1'!A:A,0),5+MOD(ROW()-2,COUNTA('Form Responses 1'!$1:$1)-4),,TRUE,"Form Responses 1")))</f>
        <v>CUKUP BAIK</v>
      </c>
      <c r="H765" s="83" t="str">
        <f ca="1" t="shared" si="1"/>
        <v>Lantai 13</v>
      </c>
      <c r="I765" s="83" t="str">
        <f ca="1" t="shared" si="726"/>
        <v>Mushola</v>
      </c>
      <c r="J765" s="83" t="str">
        <f ca="1" t="shared" si="2"/>
        <v>CLEANING SERVICE</v>
      </c>
      <c r="K765" s="83">
        <f ca="1" t="array" ref="K765">IFERROR(INDEX(MASTER!B:B,MATCH(G765,MASTER!A:A,0))/100," ")</f>
        <v>0.89</v>
      </c>
      <c r="L765" s="65">
        <f ca="1" t="shared" si="3"/>
        <v>4</v>
      </c>
      <c r="M765" s="65" t="str">
        <f ca="1" t="shared" si="4"/>
        <v>2023 - WEEK 04</v>
      </c>
      <c r="N765" s="65" t="str">
        <f ca="1" t="shared" si="5"/>
        <v>2023 - MONTH 01</v>
      </c>
      <c r="O765" s="83">
        <f ca="1" t="shared" ref="O765:P765" si="785">IFERROR(AVERAGEIF(M:M,M765,$K:$K)," ")</f>
        <v>0.891576576576572</v>
      </c>
      <c r="P765" s="83">
        <f ca="1" t="shared" si="785"/>
        <v>0.891576576576572</v>
      </c>
      <c r="Q765" s="65" t="str">
        <f ca="1">IF(ISBLANK(A765)," ",IF(O765&gt;MASTER!$B$3/100,"SB",IF(O765&gt;MASTER!$B$4/100,"B",IF(O765&gt;MASTER!$B$5/100,"C","K"))))</f>
        <v>B</v>
      </c>
      <c r="R765" s="65" t="str">
        <f ca="1">IF(ISBLANK(B765)," ",IF(P765&gt;MASTER!$B$3/100,"SB",IF(P765&gt;MASTER!$B$4/100,"B",IF(P765&gt;MASTER!$B$5/100,"C","K"))))</f>
        <v>B</v>
      </c>
    </row>
    <row r="766" customHeight="1" spans="1:18">
      <c r="A766" s="80">
        <f ca="1">INDIRECT(ADDRESS(2+QUOTIENT(ROW()-2,COUNTA('Form Responses 1'!$1:$1)-4),1,,TRUE,"Form Responses 1"))</f>
        <v>45034.384370787</v>
      </c>
      <c r="B766" s="65" t="str">
        <f ca="1">INDIRECT(ADDRESS(2+QUOTIENT(ROW()-2,COUNTA('Form Responses 1'!$1:$1)-4),2,,TRUE,"Form Responses 1"))</f>
        <v>bobdaulay@gmail.com</v>
      </c>
      <c r="C766" s="65" t="str">
        <f ca="1">INDIRECT(ADDRESS(2+QUOTIENT(ROW()-2,COUNTA('Form Responses 1'!$1:$1)-4),3,,TRUE,"Form Responses 1"))</f>
        <v>Bobby Wijaya Daulay </v>
      </c>
      <c r="D766" s="81">
        <f ca="1">INDIRECT(ADDRESS(2+QUOTIENT(ROW()-2,COUNTA('Form Responses 1'!$1:$1)-4),4,,TRUE,"Form Responses 1"))</f>
        <v>44951</v>
      </c>
      <c r="E766" s="82">
        <f ca="1" t="shared" si="0"/>
        <v>3</v>
      </c>
      <c r="F766" s="65" t="str">
        <f ca="1">IF(ISBLANK(A766)," ",INDIRECT(ADDRESS(1,5+MOD(ROW()-2,COUNTA('Form Responses 1'!$1:$1)-4),,TRUE,"Form Responses 1")))</f>
        <v>Lantai 13 [Pantry]</v>
      </c>
      <c r="G766" s="65" t="str">
        <f ca="1">IF(ISBLANK(A766)," ",INDIRECT(ADDRESS(MATCH(A766,'Form Responses 1'!A:A,0),5+MOD(ROW()-2,COUNTA('Form Responses 1'!$1:$1)-4),,TRUE,"Form Responses 1")))</f>
        <v>CUKUP BAIK</v>
      </c>
      <c r="H766" s="83" t="str">
        <f ca="1" t="shared" si="1"/>
        <v>Lantai 13</v>
      </c>
      <c r="I766" s="83" t="str">
        <f ca="1" t="shared" si="726"/>
        <v>Pantry</v>
      </c>
      <c r="J766" s="83" t="str">
        <f ca="1" t="shared" si="2"/>
        <v>CLEANING SERVICE</v>
      </c>
      <c r="K766" s="83">
        <f ca="1" t="array" ref="K766">IFERROR(INDEX(MASTER!B:B,MATCH(G766,MASTER!A:A,0))/100," ")</f>
        <v>0.89</v>
      </c>
      <c r="L766" s="65">
        <f ca="1" t="shared" si="3"/>
        <v>4</v>
      </c>
      <c r="M766" s="65" t="str">
        <f ca="1" t="shared" si="4"/>
        <v>2023 - WEEK 04</v>
      </c>
      <c r="N766" s="65" t="str">
        <f ca="1" t="shared" si="5"/>
        <v>2023 - MONTH 01</v>
      </c>
      <c r="O766" s="83">
        <f ca="1" t="shared" ref="O766:P766" si="786">IFERROR(AVERAGEIF(M:M,M766,$K:$K)," ")</f>
        <v>0.891576576576572</v>
      </c>
      <c r="P766" s="83">
        <f ca="1" t="shared" si="786"/>
        <v>0.891576576576572</v>
      </c>
      <c r="Q766" s="65" t="str">
        <f ca="1">IF(ISBLANK(A766)," ",IF(O766&gt;MASTER!$B$3/100,"SB",IF(O766&gt;MASTER!$B$4/100,"B",IF(O766&gt;MASTER!$B$5/100,"C","K"))))</f>
        <v>B</v>
      </c>
      <c r="R766" s="65" t="str">
        <f ca="1">IF(ISBLANK(B766)," ",IF(P766&gt;MASTER!$B$3/100,"SB",IF(P766&gt;MASTER!$B$4/100,"B",IF(P766&gt;MASTER!$B$5/100,"C","K"))))</f>
        <v>B</v>
      </c>
    </row>
    <row r="767" customHeight="1" spans="1:18">
      <c r="A767" s="80">
        <f ca="1">INDIRECT(ADDRESS(2+QUOTIENT(ROW()-2,COUNTA('Form Responses 1'!$1:$1)-4),1,,TRUE,"Form Responses 1"))</f>
        <v>45034.384370787</v>
      </c>
      <c r="B767" s="65" t="str">
        <f ca="1">INDIRECT(ADDRESS(2+QUOTIENT(ROW()-2,COUNTA('Form Responses 1'!$1:$1)-4),2,,TRUE,"Form Responses 1"))</f>
        <v>bobdaulay@gmail.com</v>
      </c>
      <c r="C767" s="65" t="str">
        <f ca="1">INDIRECT(ADDRESS(2+QUOTIENT(ROW()-2,COUNTA('Form Responses 1'!$1:$1)-4),3,,TRUE,"Form Responses 1"))</f>
        <v>Bobby Wijaya Daulay </v>
      </c>
      <c r="D767" s="81">
        <f ca="1">INDIRECT(ADDRESS(2+QUOTIENT(ROW()-2,COUNTA('Form Responses 1'!$1:$1)-4),4,,TRUE,"Form Responses 1"))</f>
        <v>44951</v>
      </c>
      <c r="E767" s="82">
        <f ca="1" t="shared" si="0"/>
        <v>3</v>
      </c>
      <c r="F767" s="65" t="str">
        <f ca="1">IF(ISBLANK(A767)," ",INDIRECT(ADDRESS(1,5+MOD(ROW()-2,COUNTA('Form Responses 1'!$1:$1)-4),,TRUE,"Form Responses 1")))</f>
        <v>Lantai 13 [Ruang Rapat 1-2-3]</v>
      </c>
      <c r="G767" s="65" t="str">
        <f ca="1">IF(ISBLANK(A767)," ",INDIRECT(ADDRESS(MATCH(A767,'Form Responses 1'!A:A,0),5+MOD(ROW()-2,COUNTA('Form Responses 1'!$1:$1)-4),,TRUE,"Form Responses 1")))</f>
        <v>CUKUP BAIK</v>
      </c>
      <c r="H767" s="83" t="str">
        <f ca="1" t="shared" si="1"/>
        <v>Lantai 13</v>
      </c>
      <c r="I767" s="83" t="str">
        <f ca="1" t="shared" si="726"/>
        <v>Ruang Rapat 1-2-3</v>
      </c>
      <c r="J767" s="83" t="str">
        <f ca="1" t="shared" si="2"/>
        <v>CLEANING SERVICE</v>
      </c>
      <c r="K767" s="83">
        <f ca="1" t="array" ref="K767">IFERROR(INDEX(MASTER!B:B,MATCH(G767,MASTER!A:A,0))/100," ")</f>
        <v>0.89</v>
      </c>
      <c r="L767" s="65">
        <f ca="1" t="shared" si="3"/>
        <v>4</v>
      </c>
      <c r="M767" s="65" t="str">
        <f ca="1" t="shared" si="4"/>
        <v>2023 - WEEK 04</v>
      </c>
      <c r="N767" s="65" t="str">
        <f ca="1" t="shared" si="5"/>
        <v>2023 - MONTH 01</v>
      </c>
      <c r="O767" s="83">
        <f ca="1" t="shared" ref="O767:P767" si="787">IFERROR(AVERAGEIF(M:M,M767,$K:$K)," ")</f>
        <v>0.891576576576572</v>
      </c>
      <c r="P767" s="83">
        <f ca="1" t="shared" si="787"/>
        <v>0.891576576576572</v>
      </c>
      <c r="Q767" s="65" t="str">
        <f ca="1">IF(ISBLANK(A767)," ",IF(O767&gt;MASTER!$B$3/100,"SB",IF(O767&gt;MASTER!$B$4/100,"B",IF(O767&gt;MASTER!$B$5/100,"C","K"))))</f>
        <v>B</v>
      </c>
      <c r="R767" s="65" t="str">
        <f ca="1">IF(ISBLANK(B767)," ",IF(P767&gt;MASTER!$B$3/100,"SB",IF(P767&gt;MASTER!$B$4/100,"B",IF(P767&gt;MASTER!$B$5/100,"C","K"))))</f>
        <v>B</v>
      </c>
    </row>
    <row r="768" customHeight="1" spans="1:18">
      <c r="A768" s="80">
        <f ca="1">INDIRECT(ADDRESS(2+QUOTIENT(ROW()-2,COUNTA('Form Responses 1'!$1:$1)-4),1,,TRUE,"Form Responses 1"))</f>
        <v>45034.384370787</v>
      </c>
      <c r="B768" s="65" t="str">
        <f ca="1">INDIRECT(ADDRESS(2+QUOTIENT(ROW()-2,COUNTA('Form Responses 1'!$1:$1)-4),2,,TRUE,"Form Responses 1"))</f>
        <v>bobdaulay@gmail.com</v>
      </c>
      <c r="C768" s="65" t="str">
        <f ca="1">INDIRECT(ADDRESS(2+QUOTIENT(ROW()-2,COUNTA('Form Responses 1'!$1:$1)-4),3,,TRUE,"Form Responses 1"))</f>
        <v>Bobby Wijaya Daulay </v>
      </c>
      <c r="D768" s="81">
        <f ca="1">INDIRECT(ADDRESS(2+QUOTIENT(ROW()-2,COUNTA('Form Responses 1'!$1:$1)-4),4,,TRUE,"Form Responses 1"))</f>
        <v>44951</v>
      </c>
      <c r="E768" s="82">
        <f ca="1" t="shared" si="0"/>
        <v>3</v>
      </c>
      <c r="F768" s="65" t="str">
        <f ca="1">IF(ISBLANK(A768)," ",INDIRECT(ADDRESS(1,5+MOD(ROW()-2,COUNTA('Form Responses 1'!$1:$1)-4),,TRUE,"Form Responses 1")))</f>
        <v>Lantai 13 [Ruang Kerja]</v>
      </c>
      <c r="G768" s="65" t="str">
        <f ca="1">IF(ISBLANK(A768)," ",INDIRECT(ADDRESS(MATCH(A768,'Form Responses 1'!A:A,0),5+MOD(ROW()-2,COUNTA('Form Responses 1'!$1:$1)-4),,TRUE,"Form Responses 1")))</f>
        <v>CUKUP BAIK</v>
      </c>
      <c r="H768" s="83" t="str">
        <f ca="1" t="shared" si="1"/>
        <v>Lantai 13</v>
      </c>
      <c r="I768" s="83" t="str">
        <f ca="1" t="shared" si="726"/>
        <v>Ruang Kerja</v>
      </c>
      <c r="J768" s="83" t="str">
        <f ca="1" t="shared" si="2"/>
        <v>CLEANING SERVICE</v>
      </c>
      <c r="K768" s="83">
        <f ca="1" t="array" ref="K768">IFERROR(INDEX(MASTER!B:B,MATCH(G768,MASTER!A:A,0))/100," ")</f>
        <v>0.89</v>
      </c>
      <c r="L768" s="65">
        <f ca="1" t="shared" si="3"/>
        <v>4</v>
      </c>
      <c r="M768" s="65" t="str">
        <f ca="1" t="shared" si="4"/>
        <v>2023 - WEEK 04</v>
      </c>
      <c r="N768" s="65" t="str">
        <f ca="1" t="shared" si="5"/>
        <v>2023 - MONTH 01</v>
      </c>
      <c r="O768" s="83">
        <f ca="1" t="shared" ref="O768:P768" si="788">IFERROR(AVERAGEIF(M:M,M768,$K:$K)," ")</f>
        <v>0.891576576576572</v>
      </c>
      <c r="P768" s="83">
        <f ca="1" t="shared" si="788"/>
        <v>0.891576576576572</v>
      </c>
      <c r="Q768" s="65" t="str">
        <f ca="1">IF(ISBLANK(A768)," ",IF(O768&gt;MASTER!$B$3/100,"SB",IF(O768&gt;MASTER!$B$4/100,"B",IF(O768&gt;MASTER!$B$5/100,"C","K"))))</f>
        <v>B</v>
      </c>
      <c r="R768" s="65" t="str">
        <f ca="1">IF(ISBLANK(B768)," ",IF(P768&gt;MASTER!$B$3/100,"SB",IF(P768&gt;MASTER!$B$4/100,"B",IF(P768&gt;MASTER!$B$5/100,"C","K"))))</f>
        <v>B</v>
      </c>
    </row>
    <row r="769" customHeight="1" spans="1:18">
      <c r="A769" s="80">
        <f ca="1">INDIRECT(ADDRESS(2+QUOTIENT(ROW()-2,COUNTA('Form Responses 1'!$1:$1)-4),1,,TRUE,"Form Responses 1"))</f>
        <v>45034.384370787</v>
      </c>
      <c r="B769" s="65" t="str">
        <f ca="1">INDIRECT(ADDRESS(2+QUOTIENT(ROW()-2,COUNTA('Form Responses 1'!$1:$1)-4),2,,TRUE,"Form Responses 1"))</f>
        <v>bobdaulay@gmail.com</v>
      </c>
      <c r="C769" s="65" t="str">
        <f ca="1">INDIRECT(ADDRESS(2+QUOTIENT(ROW()-2,COUNTA('Form Responses 1'!$1:$1)-4),3,,TRUE,"Form Responses 1"))</f>
        <v>Bobby Wijaya Daulay </v>
      </c>
      <c r="D769" s="81">
        <f ca="1">INDIRECT(ADDRESS(2+QUOTIENT(ROW()-2,COUNTA('Form Responses 1'!$1:$1)-4),4,,TRUE,"Form Responses 1"))</f>
        <v>44951</v>
      </c>
      <c r="E769" s="82">
        <f ca="1" t="shared" si="0"/>
        <v>3</v>
      </c>
      <c r="F769" s="65" t="str">
        <f ca="1">IF(ISBLANK(A769)," ",INDIRECT(ADDRESS(1,5+MOD(ROW()-2,COUNTA('Form Responses 1'!$1:$1)-4),,TRUE,"Form Responses 1")))</f>
        <v>Lantai 13 [Koridor]</v>
      </c>
      <c r="G769" s="65" t="str">
        <f ca="1">IF(ISBLANK(A769)," ",INDIRECT(ADDRESS(MATCH(A769,'Form Responses 1'!A:A,0),5+MOD(ROW()-2,COUNTA('Form Responses 1'!$1:$1)-4),,TRUE,"Form Responses 1")))</f>
        <v>CUKUP BAIK</v>
      </c>
      <c r="H769" s="83" t="str">
        <f ca="1" t="shared" si="1"/>
        <v>Lantai 13</v>
      </c>
      <c r="I769" s="83" t="str">
        <f ca="1" t="shared" si="726"/>
        <v>Koridor</v>
      </c>
      <c r="J769" s="83" t="str">
        <f ca="1" t="shared" si="2"/>
        <v>CLEANING SERVICE</v>
      </c>
      <c r="K769" s="83">
        <f ca="1" t="array" ref="K769">IFERROR(INDEX(MASTER!B:B,MATCH(G769,MASTER!A:A,0))/100," ")</f>
        <v>0.89</v>
      </c>
      <c r="L769" s="65">
        <f ca="1" t="shared" si="3"/>
        <v>4</v>
      </c>
      <c r="M769" s="65" t="str">
        <f ca="1" t="shared" si="4"/>
        <v>2023 - WEEK 04</v>
      </c>
      <c r="N769" s="65" t="str">
        <f ca="1" t="shared" si="5"/>
        <v>2023 - MONTH 01</v>
      </c>
      <c r="O769" s="83">
        <f ca="1" t="shared" ref="O769:P769" si="789">IFERROR(AVERAGEIF(M:M,M769,$K:$K)," ")</f>
        <v>0.891576576576572</v>
      </c>
      <c r="P769" s="83">
        <f ca="1" t="shared" si="789"/>
        <v>0.891576576576572</v>
      </c>
      <c r="Q769" s="65" t="str">
        <f ca="1">IF(ISBLANK(A769)," ",IF(O769&gt;MASTER!$B$3/100,"SB",IF(O769&gt;MASTER!$B$4/100,"B",IF(O769&gt;MASTER!$B$5/100,"C","K"))))</f>
        <v>B</v>
      </c>
      <c r="R769" s="65" t="str">
        <f ca="1">IF(ISBLANK(B769)," ",IF(P769&gt;MASTER!$B$3/100,"SB",IF(P769&gt;MASTER!$B$4/100,"B",IF(P769&gt;MASTER!$B$5/100,"C","K"))))</f>
        <v>B</v>
      </c>
    </row>
    <row r="770" customHeight="1" spans="1:18">
      <c r="A770" s="80">
        <f ca="1">INDIRECT(ADDRESS(2+QUOTIENT(ROW()-2,COUNTA('Form Responses 1'!$1:$1)-4),1,,TRUE,"Form Responses 1"))</f>
        <v>45034.384370787</v>
      </c>
      <c r="B770" s="65" t="str">
        <f ca="1">INDIRECT(ADDRESS(2+QUOTIENT(ROW()-2,COUNTA('Form Responses 1'!$1:$1)-4),2,,TRUE,"Form Responses 1"))</f>
        <v>bobdaulay@gmail.com</v>
      </c>
      <c r="C770" s="65" t="str">
        <f ca="1">INDIRECT(ADDRESS(2+QUOTIENT(ROW()-2,COUNTA('Form Responses 1'!$1:$1)-4),3,,TRUE,"Form Responses 1"))</f>
        <v>Bobby Wijaya Daulay </v>
      </c>
      <c r="D770" s="81">
        <f ca="1">INDIRECT(ADDRESS(2+QUOTIENT(ROW()-2,COUNTA('Form Responses 1'!$1:$1)-4),4,,TRUE,"Form Responses 1"))</f>
        <v>44951</v>
      </c>
      <c r="E770" s="82">
        <f ca="1" t="shared" si="0"/>
        <v>3</v>
      </c>
      <c r="F770" s="65" t="str">
        <f ca="1">IF(ISBLANK(A770)," ",INDIRECT(ADDRESS(1,5+MOD(ROW()-2,COUNTA('Form Responses 1'!$1:$1)-4),,TRUE,"Form Responses 1")))</f>
        <v>Lantai 13 [Toilet Pria / Wanita]</v>
      </c>
      <c r="G770" s="65" t="str">
        <f ca="1">IF(ISBLANK(A770)," ",INDIRECT(ADDRESS(MATCH(A770,'Form Responses 1'!A:A,0),5+MOD(ROW()-2,COUNTA('Form Responses 1'!$1:$1)-4),,TRUE,"Form Responses 1")))</f>
        <v>CUKUP BAIK</v>
      </c>
      <c r="H770" s="83" t="str">
        <f ca="1" t="shared" si="1"/>
        <v>Lantai 13</v>
      </c>
      <c r="I770" s="83" t="str">
        <f ca="1" t="shared" si="726"/>
        <v>Toilet Pria / Wanita</v>
      </c>
      <c r="J770" s="83" t="str">
        <f ca="1" t="shared" si="2"/>
        <v>CLEANING SERVICE</v>
      </c>
      <c r="K770" s="83">
        <f ca="1" t="array" ref="K770">IFERROR(INDEX(MASTER!B:B,MATCH(G770,MASTER!A:A,0))/100," ")</f>
        <v>0.89</v>
      </c>
      <c r="L770" s="65">
        <f ca="1" t="shared" si="3"/>
        <v>4</v>
      </c>
      <c r="M770" s="65" t="str">
        <f ca="1" t="shared" si="4"/>
        <v>2023 - WEEK 04</v>
      </c>
      <c r="N770" s="65" t="str">
        <f ca="1" t="shared" si="5"/>
        <v>2023 - MONTH 01</v>
      </c>
      <c r="O770" s="83">
        <f ca="1" t="shared" ref="O770:P770" si="790">IFERROR(AVERAGEIF(M:M,M770,$K:$K)," ")</f>
        <v>0.891576576576572</v>
      </c>
      <c r="P770" s="83">
        <f ca="1" t="shared" si="790"/>
        <v>0.891576576576572</v>
      </c>
      <c r="Q770" s="65" t="str">
        <f ca="1">IF(ISBLANK(A770)," ",IF(O770&gt;MASTER!$B$3/100,"SB",IF(O770&gt;MASTER!$B$4/100,"B",IF(O770&gt;MASTER!$B$5/100,"C","K"))))</f>
        <v>B</v>
      </c>
      <c r="R770" s="65" t="str">
        <f ca="1">IF(ISBLANK(B770)," ",IF(P770&gt;MASTER!$B$3/100,"SB",IF(P770&gt;MASTER!$B$4/100,"B",IF(P770&gt;MASTER!$B$5/100,"C","K"))))</f>
        <v>B</v>
      </c>
    </row>
    <row r="771" customHeight="1" spans="1:18">
      <c r="A771" s="80">
        <f ca="1">INDIRECT(ADDRESS(2+QUOTIENT(ROW()-2,COUNTA('Form Responses 1'!$1:$1)-4),1,,TRUE,"Form Responses 1"))</f>
        <v>45034.384370787</v>
      </c>
      <c r="B771" s="65" t="str">
        <f ca="1">INDIRECT(ADDRESS(2+QUOTIENT(ROW()-2,COUNTA('Form Responses 1'!$1:$1)-4),2,,TRUE,"Form Responses 1"))</f>
        <v>bobdaulay@gmail.com</v>
      </c>
      <c r="C771" s="65" t="str">
        <f ca="1">INDIRECT(ADDRESS(2+QUOTIENT(ROW()-2,COUNTA('Form Responses 1'!$1:$1)-4),3,,TRUE,"Form Responses 1"))</f>
        <v>Bobby Wijaya Daulay </v>
      </c>
      <c r="D771" s="81">
        <f ca="1">INDIRECT(ADDRESS(2+QUOTIENT(ROW()-2,COUNTA('Form Responses 1'!$1:$1)-4),4,,TRUE,"Form Responses 1"))</f>
        <v>44951</v>
      </c>
      <c r="E771" s="82">
        <f ca="1" t="shared" si="0"/>
        <v>3</v>
      </c>
      <c r="F771" s="65" t="str">
        <f ca="1">IF(ISBLANK(A771)," ",INDIRECT(ADDRESS(1,5+MOD(ROW()-2,COUNTA('Form Responses 1'!$1:$1)-4),,TRUE,"Form Responses 1")))</f>
        <v>Lantai 12 [Tangga Exit Barat]</v>
      </c>
      <c r="G771" s="65" t="str">
        <f ca="1">IF(ISBLANK(A771)," ",INDIRECT(ADDRESS(MATCH(A771,'Form Responses 1'!A:A,0),5+MOD(ROW()-2,COUNTA('Form Responses 1'!$1:$1)-4),,TRUE,"Form Responses 1")))</f>
        <v>CUKUP BAIK</v>
      </c>
      <c r="H771" s="83" t="str">
        <f ca="1" t="shared" si="1"/>
        <v>Lantai 12</v>
      </c>
      <c r="I771" s="83" t="str">
        <f ca="1" t="shared" ref="I771:I834" si="791">MID(F771,FIND("[",F771)+1,LEN(F771)-FIND("[",F771)-1)</f>
        <v>Tangga Exit Barat</v>
      </c>
      <c r="J771" s="83" t="str">
        <f ca="1" t="shared" si="2"/>
        <v>CLEANING SERVICE</v>
      </c>
      <c r="K771" s="83">
        <f ca="1" t="array" ref="K771">IFERROR(INDEX(MASTER!B:B,MATCH(G771,MASTER!A:A,0))/100," ")</f>
        <v>0.89</v>
      </c>
      <c r="L771" s="65">
        <f ca="1" t="shared" si="3"/>
        <v>4</v>
      </c>
      <c r="M771" s="65" t="str">
        <f ca="1" t="shared" si="4"/>
        <v>2023 - WEEK 04</v>
      </c>
      <c r="N771" s="65" t="str">
        <f ca="1" t="shared" si="5"/>
        <v>2023 - MONTH 01</v>
      </c>
      <c r="O771" s="83">
        <f ca="1" t="shared" ref="O771:P771" si="792">IFERROR(AVERAGEIF(M:M,M771,$K:$K)," ")</f>
        <v>0.891576576576572</v>
      </c>
      <c r="P771" s="83">
        <f ca="1" t="shared" si="792"/>
        <v>0.891576576576572</v>
      </c>
      <c r="Q771" s="65" t="str">
        <f ca="1">IF(ISBLANK(A771)," ",IF(O771&gt;MASTER!$B$3/100,"SB",IF(O771&gt;MASTER!$B$4/100,"B",IF(O771&gt;MASTER!$B$5/100,"C","K"))))</f>
        <v>B</v>
      </c>
      <c r="R771" s="65" t="str">
        <f ca="1">IF(ISBLANK(B771)," ",IF(P771&gt;MASTER!$B$3/100,"SB",IF(P771&gt;MASTER!$B$4/100,"B",IF(P771&gt;MASTER!$B$5/100,"C","K"))))</f>
        <v>B</v>
      </c>
    </row>
    <row r="772" customHeight="1" spans="1:18">
      <c r="A772" s="80">
        <f ca="1">INDIRECT(ADDRESS(2+QUOTIENT(ROW()-2,COUNTA('Form Responses 1'!$1:$1)-4),1,,TRUE,"Form Responses 1"))</f>
        <v>45034.384370787</v>
      </c>
      <c r="B772" s="65" t="str">
        <f ca="1">INDIRECT(ADDRESS(2+QUOTIENT(ROW()-2,COUNTA('Form Responses 1'!$1:$1)-4),2,,TRUE,"Form Responses 1"))</f>
        <v>bobdaulay@gmail.com</v>
      </c>
      <c r="C772" s="65" t="str">
        <f ca="1">INDIRECT(ADDRESS(2+QUOTIENT(ROW()-2,COUNTA('Form Responses 1'!$1:$1)-4),3,,TRUE,"Form Responses 1"))</f>
        <v>Bobby Wijaya Daulay </v>
      </c>
      <c r="D772" s="81">
        <f ca="1">INDIRECT(ADDRESS(2+QUOTIENT(ROW()-2,COUNTA('Form Responses 1'!$1:$1)-4),4,,TRUE,"Form Responses 1"))</f>
        <v>44951</v>
      </c>
      <c r="E772" s="82">
        <f ca="1" t="shared" si="0"/>
        <v>3</v>
      </c>
      <c r="F772" s="65" t="str">
        <f ca="1">IF(ISBLANK(A772)," ",INDIRECT(ADDRESS(1,5+MOD(ROW()-2,COUNTA('Form Responses 1'!$1:$1)-4),,TRUE,"Form Responses 1")))</f>
        <v>Lantai 12 [ &amp; Timur]</v>
      </c>
      <c r="G772" s="65" t="str">
        <f ca="1">IF(ISBLANK(A772)," ",INDIRECT(ADDRESS(MATCH(A772,'Form Responses 1'!A:A,0),5+MOD(ROW()-2,COUNTA('Form Responses 1'!$1:$1)-4),,TRUE,"Form Responses 1")))</f>
        <v>CUKUP BAIK</v>
      </c>
      <c r="H772" s="83" t="str">
        <f ca="1" t="shared" si="1"/>
        <v>Lantai 12</v>
      </c>
      <c r="I772" s="83" t="str">
        <f ca="1" t="shared" si="791"/>
        <v> &amp; Timur</v>
      </c>
      <c r="J772" s="83" t="str">
        <f ca="1" t="shared" si="2"/>
        <v>CLEANING SERVICE</v>
      </c>
      <c r="K772" s="83">
        <f ca="1" t="array" ref="K772">IFERROR(INDEX(MASTER!B:B,MATCH(G772,MASTER!A:A,0))/100," ")</f>
        <v>0.89</v>
      </c>
      <c r="L772" s="65">
        <f ca="1" t="shared" si="3"/>
        <v>4</v>
      </c>
      <c r="M772" s="65" t="str">
        <f ca="1" t="shared" si="4"/>
        <v>2023 - WEEK 04</v>
      </c>
      <c r="N772" s="65" t="str">
        <f ca="1" t="shared" si="5"/>
        <v>2023 - MONTH 01</v>
      </c>
      <c r="O772" s="83">
        <f ca="1" t="shared" ref="O772:P772" si="793">IFERROR(AVERAGEIF(M:M,M772,$K:$K)," ")</f>
        <v>0.891576576576572</v>
      </c>
      <c r="P772" s="83">
        <f ca="1" t="shared" si="793"/>
        <v>0.891576576576572</v>
      </c>
      <c r="Q772" s="65" t="str">
        <f ca="1">IF(ISBLANK(A772)," ",IF(O772&gt;MASTER!$B$3/100,"SB",IF(O772&gt;MASTER!$B$4/100,"B",IF(O772&gt;MASTER!$B$5/100,"C","K"))))</f>
        <v>B</v>
      </c>
      <c r="R772" s="65" t="str">
        <f ca="1">IF(ISBLANK(B772)," ",IF(P772&gt;MASTER!$B$3/100,"SB",IF(P772&gt;MASTER!$B$4/100,"B",IF(P772&gt;MASTER!$B$5/100,"C","K"))))</f>
        <v>B</v>
      </c>
    </row>
    <row r="773" customHeight="1" spans="1:18">
      <c r="A773" s="80">
        <f ca="1">INDIRECT(ADDRESS(2+QUOTIENT(ROW()-2,COUNTA('Form Responses 1'!$1:$1)-4),1,,TRUE,"Form Responses 1"))</f>
        <v>45034.384370787</v>
      </c>
      <c r="B773" s="65" t="str">
        <f ca="1">INDIRECT(ADDRESS(2+QUOTIENT(ROW()-2,COUNTA('Form Responses 1'!$1:$1)-4),2,,TRUE,"Form Responses 1"))</f>
        <v>bobdaulay@gmail.com</v>
      </c>
      <c r="C773" s="65" t="str">
        <f ca="1">INDIRECT(ADDRESS(2+QUOTIENT(ROW()-2,COUNTA('Form Responses 1'!$1:$1)-4),3,,TRUE,"Form Responses 1"))</f>
        <v>Bobby Wijaya Daulay </v>
      </c>
      <c r="D773" s="81">
        <f ca="1">INDIRECT(ADDRESS(2+QUOTIENT(ROW()-2,COUNTA('Form Responses 1'!$1:$1)-4),4,,TRUE,"Form Responses 1"))</f>
        <v>44951</v>
      </c>
      <c r="E773" s="82">
        <f ca="1" t="shared" si="0"/>
        <v>3</v>
      </c>
      <c r="F773" s="65" t="str">
        <f ca="1">IF(ISBLANK(A773)," ",INDIRECT(ADDRESS(1,5+MOD(ROW()-2,COUNTA('Form Responses 1'!$1:$1)-4),,TRUE,"Form Responses 1")))</f>
        <v>Lantai 12 [Mushola]</v>
      </c>
      <c r="G773" s="65" t="str">
        <f ca="1">IF(ISBLANK(A773)," ",INDIRECT(ADDRESS(MATCH(A773,'Form Responses 1'!A:A,0),5+MOD(ROW()-2,COUNTA('Form Responses 1'!$1:$1)-4),,TRUE,"Form Responses 1")))</f>
        <v>CUKUP BAIK</v>
      </c>
      <c r="H773" s="83" t="str">
        <f ca="1" t="shared" si="1"/>
        <v>Lantai 12</v>
      </c>
      <c r="I773" s="83" t="str">
        <f ca="1" t="shared" si="791"/>
        <v>Mushola</v>
      </c>
      <c r="J773" s="83" t="str">
        <f ca="1" t="shared" si="2"/>
        <v>CLEANING SERVICE</v>
      </c>
      <c r="K773" s="83">
        <f ca="1" t="array" ref="K773">IFERROR(INDEX(MASTER!B:B,MATCH(G773,MASTER!A:A,0))/100," ")</f>
        <v>0.89</v>
      </c>
      <c r="L773" s="65">
        <f ca="1" t="shared" si="3"/>
        <v>4</v>
      </c>
      <c r="M773" s="65" t="str">
        <f ca="1" t="shared" si="4"/>
        <v>2023 - WEEK 04</v>
      </c>
      <c r="N773" s="65" t="str">
        <f ca="1" t="shared" si="5"/>
        <v>2023 - MONTH 01</v>
      </c>
      <c r="O773" s="83">
        <f ca="1" t="shared" ref="O773:P773" si="794">IFERROR(AVERAGEIF(M:M,M773,$K:$K)," ")</f>
        <v>0.891576576576572</v>
      </c>
      <c r="P773" s="83">
        <f ca="1" t="shared" si="794"/>
        <v>0.891576576576572</v>
      </c>
      <c r="Q773" s="65" t="str">
        <f ca="1">IF(ISBLANK(A773)," ",IF(O773&gt;MASTER!$B$3/100,"SB",IF(O773&gt;MASTER!$B$4/100,"B",IF(O773&gt;MASTER!$B$5/100,"C","K"))))</f>
        <v>B</v>
      </c>
      <c r="R773" s="65" t="str">
        <f ca="1">IF(ISBLANK(B773)," ",IF(P773&gt;MASTER!$B$3/100,"SB",IF(P773&gt;MASTER!$B$4/100,"B",IF(P773&gt;MASTER!$B$5/100,"C","K"))))</f>
        <v>B</v>
      </c>
    </row>
    <row r="774" customHeight="1" spans="1:18">
      <c r="A774" s="80">
        <f ca="1">INDIRECT(ADDRESS(2+QUOTIENT(ROW()-2,COUNTA('Form Responses 1'!$1:$1)-4),1,,TRUE,"Form Responses 1"))</f>
        <v>45034.384370787</v>
      </c>
      <c r="B774" s="65" t="str">
        <f ca="1">INDIRECT(ADDRESS(2+QUOTIENT(ROW()-2,COUNTA('Form Responses 1'!$1:$1)-4),2,,TRUE,"Form Responses 1"))</f>
        <v>bobdaulay@gmail.com</v>
      </c>
      <c r="C774" s="65" t="str">
        <f ca="1">INDIRECT(ADDRESS(2+QUOTIENT(ROW()-2,COUNTA('Form Responses 1'!$1:$1)-4),3,,TRUE,"Form Responses 1"))</f>
        <v>Bobby Wijaya Daulay </v>
      </c>
      <c r="D774" s="81">
        <f ca="1">INDIRECT(ADDRESS(2+QUOTIENT(ROW()-2,COUNTA('Form Responses 1'!$1:$1)-4),4,,TRUE,"Form Responses 1"))</f>
        <v>44951</v>
      </c>
      <c r="E774" s="82">
        <f ca="1" t="shared" si="0"/>
        <v>3</v>
      </c>
      <c r="F774" s="65" t="str">
        <f ca="1">IF(ISBLANK(A774)," ",INDIRECT(ADDRESS(1,5+MOD(ROW()-2,COUNTA('Form Responses 1'!$1:$1)-4),,TRUE,"Form Responses 1")))</f>
        <v>Lantai 12 [Pantry]</v>
      </c>
      <c r="G774" s="65" t="str">
        <f ca="1">IF(ISBLANK(A774)," ",INDIRECT(ADDRESS(MATCH(A774,'Form Responses 1'!A:A,0),5+MOD(ROW()-2,COUNTA('Form Responses 1'!$1:$1)-4),,TRUE,"Form Responses 1")))</f>
        <v>CUKUP BAIK</v>
      </c>
      <c r="H774" s="83" t="str">
        <f ca="1" t="shared" si="1"/>
        <v>Lantai 12</v>
      </c>
      <c r="I774" s="83" t="str">
        <f ca="1" t="shared" si="791"/>
        <v>Pantry</v>
      </c>
      <c r="J774" s="83" t="str">
        <f ca="1" t="shared" si="2"/>
        <v>CLEANING SERVICE</v>
      </c>
      <c r="K774" s="83">
        <f ca="1" t="array" ref="K774">IFERROR(INDEX(MASTER!B:B,MATCH(G774,MASTER!A:A,0))/100," ")</f>
        <v>0.89</v>
      </c>
      <c r="L774" s="65">
        <f ca="1" t="shared" si="3"/>
        <v>4</v>
      </c>
      <c r="M774" s="65" t="str">
        <f ca="1" t="shared" si="4"/>
        <v>2023 - WEEK 04</v>
      </c>
      <c r="N774" s="65" t="str">
        <f ca="1" t="shared" si="5"/>
        <v>2023 - MONTH 01</v>
      </c>
      <c r="O774" s="83">
        <f ca="1" t="shared" ref="O774:P774" si="795">IFERROR(AVERAGEIF(M:M,M774,$K:$K)," ")</f>
        <v>0.891576576576572</v>
      </c>
      <c r="P774" s="83">
        <f ca="1" t="shared" si="795"/>
        <v>0.891576576576572</v>
      </c>
      <c r="Q774" s="65" t="str">
        <f ca="1">IF(ISBLANK(A774)," ",IF(O774&gt;MASTER!$B$3/100,"SB",IF(O774&gt;MASTER!$B$4/100,"B",IF(O774&gt;MASTER!$B$5/100,"C","K"))))</f>
        <v>B</v>
      </c>
      <c r="R774" s="65" t="str">
        <f ca="1">IF(ISBLANK(B774)," ",IF(P774&gt;MASTER!$B$3/100,"SB",IF(P774&gt;MASTER!$B$4/100,"B",IF(P774&gt;MASTER!$B$5/100,"C","K"))))</f>
        <v>B</v>
      </c>
    </row>
    <row r="775" customHeight="1" spans="1:18">
      <c r="A775" s="80">
        <f ca="1">INDIRECT(ADDRESS(2+QUOTIENT(ROW()-2,COUNTA('Form Responses 1'!$1:$1)-4),1,,TRUE,"Form Responses 1"))</f>
        <v>45034.384370787</v>
      </c>
      <c r="B775" s="65" t="str">
        <f ca="1">INDIRECT(ADDRESS(2+QUOTIENT(ROW()-2,COUNTA('Form Responses 1'!$1:$1)-4),2,,TRUE,"Form Responses 1"))</f>
        <v>bobdaulay@gmail.com</v>
      </c>
      <c r="C775" s="65" t="str">
        <f ca="1">INDIRECT(ADDRESS(2+QUOTIENT(ROW()-2,COUNTA('Form Responses 1'!$1:$1)-4),3,,TRUE,"Form Responses 1"))</f>
        <v>Bobby Wijaya Daulay </v>
      </c>
      <c r="D775" s="81">
        <f ca="1">INDIRECT(ADDRESS(2+QUOTIENT(ROW()-2,COUNTA('Form Responses 1'!$1:$1)-4),4,,TRUE,"Form Responses 1"))</f>
        <v>44951</v>
      </c>
      <c r="E775" s="82">
        <f ca="1" t="shared" si="0"/>
        <v>3</v>
      </c>
      <c r="F775" s="65" t="str">
        <f ca="1">IF(ISBLANK(A775)," ",INDIRECT(ADDRESS(1,5+MOD(ROW()-2,COUNTA('Form Responses 1'!$1:$1)-4),,TRUE,"Form Responses 1")))</f>
        <v>Lantai 12 [Ruang Rapat 1-2-3]</v>
      </c>
      <c r="G775" s="65" t="str">
        <f ca="1">IF(ISBLANK(A775)," ",INDIRECT(ADDRESS(MATCH(A775,'Form Responses 1'!A:A,0),5+MOD(ROW()-2,COUNTA('Form Responses 1'!$1:$1)-4),,TRUE,"Form Responses 1")))</f>
        <v>CUKUP BAIK</v>
      </c>
      <c r="H775" s="83" t="str">
        <f ca="1" t="shared" si="1"/>
        <v>Lantai 12</v>
      </c>
      <c r="I775" s="83" t="str">
        <f ca="1" t="shared" si="791"/>
        <v>Ruang Rapat 1-2-3</v>
      </c>
      <c r="J775" s="83" t="str">
        <f ca="1" t="shared" si="2"/>
        <v>CLEANING SERVICE</v>
      </c>
      <c r="K775" s="83">
        <f ca="1" t="array" ref="K775">IFERROR(INDEX(MASTER!B:B,MATCH(G775,MASTER!A:A,0))/100," ")</f>
        <v>0.89</v>
      </c>
      <c r="L775" s="65">
        <f ca="1" t="shared" si="3"/>
        <v>4</v>
      </c>
      <c r="M775" s="65" t="str">
        <f ca="1" t="shared" si="4"/>
        <v>2023 - WEEK 04</v>
      </c>
      <c r="N775" s="65" t="str">
        <f ca="1" t="shared" si="5"/>
        <v>2023 - MONTH 01</v>
      </c>
      <c r="O775" s="83">
        <f ca="1" t="shared" ref="O775:P775" si="796">IFERROR(AVERAGEIF(M:M,M775,$K:$K)," ")</f>
        <v>0.891576576576572</v>
      </c>
      <c r="P775" s="83">
        <f ca="1" t="shared" si="796"/>
        <v>0.891576576576572</v>
      </c>
      <c r="Q775" s="65" t="str">
        <f ca="1">IF(ISBLANK(A775)," ",IF(O775&gt;MASTER!$B$3/100,"SB",IF(O775&gt;MASTER!$B$4/100,"B",IF(O775&gt;MASTER!$B$5/100,"C","K"))))</f>
        <v>B</v>
      </c>
      <c r="R775" s="65" t="str">
        <f ca="1">IF(ISBLANK(B775)," ",IF(P775&gt;MASTER!$B$3/100,"SB",IF(P775&gt;MASTER!$B$4/100,"B",IF(P775&gt;MASTER!$B$5/100,"C","K"))))</f>
        <v>B</v>
      </c>
    </row>
    <row r="776" customHeight="1" spans="1:18">
      <c r="A776" s="80">
        <f ca="1">INDIRECT(ADDRESS(2+QUOTIENT(ROW()-2,COUNTA('Form Responses 1'!$1:$1)-4),1,,TRUE,"Form Responses 1"))</f>
        <v>45034.384370787</v>
      </c>
      <c r="B776" s="65" t="str">
        <f ca="1">INDIRECT(ADDRESS(2+QUOTIENT(ROW()-2,COUNTA('Form Responses 1'!$1:$1)-4),2,,TRUE,"Form Responses 1"))</f>
        <v>bobdaulay@gmail.com</v>
      </c>
      <c r="C776" s="65" t="str">
        <f ca="1">INDIRECT(ADDRESS(2+QUOTIENT(ROW()-2,COUNTA('Form Responses 1'!$1:$1)-4),3,,TRUE,"Form Responses 1"))</f>
        <v>Bobby Wijaya Daulay </v>
      </c>
      <c r="D776" s="81">
        <f ca="1">INDIRECT(ADDRESS(2+QUOTIENT(ROW()-2,COUNTA('Form Responses 1'!$1:$1)-4),4,,TRUE,"Form Responses 1"))</f>
        <v>44951</v>
      </c>
      <c r="E776" s="82">
        <f ca="1" t="shared" si="0"/>
        <v>3</v>
      </c>
      <c r="F776" s="65" t="str">
        <f ca="1">IF(ISBLANK(A776)," ",INDIRECT(ADDRESS(1,5+MOD(ROW()-2,COUNTA('Form Responses 1'!$1:$1)-4),,TRUE,"Form Responses 1")))</f>
        <v>Lantai 12 [Ruang Kerja]</v>
      </c>
      <c r="G776" s="65" t="str">
        <f ca="1">IF(ISBLANK(A776)," ",INDIRECT(ADDRESS(MATCH(A776,'Form Responses 1'!A:A,0),5+MOD(ROW()-2,COUNTA('Form Responses 1'!$1:$1)-4),,TRUE,"Form Responses 1")))</f>
        <v>CUKUP BAIK</v>
      </c>
      <c r="H776" s="83" t="str">
        <f ca="1" t="shared" si="1"/>
        <v>Lantai 12</v>
      </c>
      <c r="I776" s="83" t="str">
        <f ca="1" t="shared" si="791"/>
        <v>Ruang Kerja</v>
      </c>
      <c r="J776" s="83" t="str">
        <f ca="1" t="shared" si="2"/>
        <v>CLEANING SERVICE</v>
      </c>
      <c r="K776" s="83">
        <f ca="1" t="array" ref="K776">IFERROR(INDEX(MASTER!B:B,MATCH(G776,MASTER!A:A,0))/100," ")</f>
        <v>0.89</v>
      </c>
      <c r="L776" s="65">
        <f ca="1" t="shared" si="3"/>
        <v>4</v>
      </c>
      <c r="M776" s="65" t="str">
        <f ca="1" t="shared" si="4"/>
        <v>2023 - WEEK 04</v>
      </c>
      <c r="N776" s="65" t="str">
        <f ca="1" t="shared" si="5"/>
        <v>2023 - MONTH 01</v>
      </c>
      <c r="O776" s="83">
        <f ca="1" t="shared" ref="O776:P776" si="797">IFERROR(AVERAGEIF(M:M,M776,$K:$K)," ")</f>
        <v>0.891576576576572</v>
      </c>
      <c r="P776" s="83">
        <f ca="1" t="shared" si="797"/>
        <v>0.891576576576572</v>
      </c>
      <c r="Q776" s="65" t="str">
        <f ca="1">IF(ISBLANK(A776)," ",IF(O776&gt;MASTER!$B$3/100,"SB",IF(O776&gt;MASTER!$B$4/100,"B",IF(O776&gt;MASTER!$B$5/100,"C","K"))))</f>
        <v>B</v>
      </c>
      <c r="R776" s="65" t="str">
        <f ca="1">IF(ISBLANK(B776)," ",IF(P776&gt;MASTER!$B$3/100,"SB",IF(P776&gt;MASTER!$B$4/100,"B",IF(P776&gt;MASTER!$B$5/100,"C","K"))))</f>
        <v>B</v>
      </c>
    </row>
    <row r="777" customHeight="1" spans="1:18">
      <c r="A777" s="80">
        <f ca="1">INDIRECT(ADDRESS(2+QUOTIENT(ROW()-2,COUNTA('Form Responses 1'!$1:$1)-4),1,,TRUE,"Form Responses 1"))</f>
        <v>45034.384370787</v>
      </c>
      <c r="B777" s="65" t="str">
        <f ca="1">INDIRECT(ADDRESS(2+QUOTIENT(ROW()-2,COUNTA('Form Responses 1'!$1:$1)-4),2,,TRUE,"Form Responses 1"))</f>
        <v>bobdaulay@gmail.com</v>
      </c>
      <c r="C777" s="65" t="str">
        <f ca="1">INDIRECT(ADDRESS(2+QUOTIENT(ROW()-2,COUNTA('Form Responses 1'!$1:$1)-4),3,,TRUE,"Form Responses 1"))</f>
        <v>Bobby Wijaya Daulay </v>
      </c>
      <c r="D777" s="81">
        <f ca="1">INDIRECT(ADDRESS(2+QUOTIENT(ROW()-2,COUNTA('Form Responses 1'!$1:$1)-4),4,,TRUE,"Form Responses 1"))</f>
        <v>44951</v>
      </c>
      <c r="E777" s="82">
        <f ca="1" t="shared" si="0"/>
        <v>3</v>
      </c>
      <c r="F777" s="65" t="str">
        <f ca="1">IF(ISBLANK(A777)," ",INDIRECT(ADDRESS(1,5+MOD(ROW()-2,COUNTA('Form Responses 1'!$1:$1)-4),,TRUE,"Form Responses 1")))</f>
        <v>Lantai 12 [Koridor]</v>
      </c>
      <c r="G777" s="65" t="str">
        <f ca="1">IF(ISBLANK(A777)," ",INDIRECT(ADDRESS(MATCH(A777,'Form Responses 1'!A:A,0),5+MOD(ROW()-2,COUNTA('Form Responses 1'!$1:$1)-4),,TRUE,"Form Responses 1")))</f>
        <v>CUKUP BAIK</v>
      </c>
      <c r="H777" s="83" t="str">
        <f ca="1" t="shared" si="1"/>
        <v>Lantai 12</v>
      </c>
      <c r="I777" s="83" t="str">
        <f ca="1" t="shared" si="791"/>
        <v>Koridor</v>
      </c>
      <c r="J777" s="83" t="str">
        <f ca="1" t="shared" si="2"/>
        <v>CLEANING SERVICE</v>
      </c>
      <c r="K777" s="83">
        <f ca="1" t="array" ref="K777">IFERROR(INDEX(MASTER!B:B,MATCH(G777,MASTER!A:A,0))/100," ")</f>
        <v>0.89</v>
      </c>
      <c r="L777" s="65">
        <f ca="1" t="shared" si="3"/>
        <v>4</v>
      </c>
      <c r="M777" s="65" t="str">
        <f ca="1" t="shared" si="4"/>
        <v>2023 - WEEK 04</v>
      </c>
      <c r="N777" s="65" t="str">
        <f ca="1" t="shared" si="5"/>
        <v>2023 - MONTH 01</v>
      </c>
      <c r="O777" s="83">
        <f ca="1" t="shared" ref="O777:P777" si="798">IFERROR(AVERAGEIF(M:M,M777,$K:$K)," ")</f>
        <v>0.891576576576572</v>
      </c>
      <c r="P777" s="83">
        <f ca="1" t="shared" si="798"/>
        <v>0.891576576576572</v>
      </c>
      <c r="Q777" s="65" t="str">
        <f ca="1">IF(ISBLANK(A777)," ",IF(O777&gt;MASTER!$B$3/100,"SB",IF(O777&gt;MASTER!$B$4/100,"B",IF(O777&gt;MASTER!$B$5/100,"C","K"))))</f>
        <v>B</v>
      </c>
      <c r="R777" s="65" t="str">
        <f ca="1">IF(ISBLANK(B777)," ",IF(P777&gt;MASTER!$B$3/100,"SB",IF(P777&gt;MASTER!$B$4/100,"B",IF(P777&gt;MASTER!$B$5/100,"C","K"))))</f>
        <v>B</v>
      </c>
    </row>
    <row r="778" customHeight="1" spans="1:18">
      <c r="A778" s="80">
        <f ca="1">INDIRECT(ADDRESS(2+QUOTIENT(ROW()-2,COUNTA('Form Responses 1'!$1:$1)-4),1,,TRUE,"Form Responses 1"))</f>
        <v>45034.384370787</v>
      </c>
      <c r="B778" s="65" t="str">
        <f ca="1">INDIRECT(ADDRESS(2+QUOTIENT(ROW()-2,COUNTA('Form Responses 1'!$1:$1)-4),2,,TRUE,"Form Responses 1"))</f>
        <v>bobdaulay@gmail.com</v>
      </c>
      <c r="C778" s="65" t="str">
        <f ca="1">INDIRECT(ADDRESS(2+QUOTIENT(ROW()-2,COUNTA('Form Responses 1'!$1:$1)-4),3,,TRUE,"Form Responses 1"))</f>
        <v>Bobby Wijaya Daulay </v>
      </c>
      <c r="D778" s="81">
        <f ca="1">INDIRECT(ADDRESS(2+QUOTIENT(ROW()-2,COUNTA('Form Responses 1'!$1:$1)-4),4,,TRUE,"Form Responses 1"))</f>
        <v>44951</v>
      </c>
      <c r="E778" s="82">
        <f ca="1" t="shared" si="0"/>
        <v>3</v>
      </c>
      <c r="F778" s="65" t="str">
        <f ca="1">IF(ISBLANK(A778)," ",INDIRECT(ADDRESS(1,5+MOD(ROW()-2,COUNTA('Form Responses 1'!$1:$1)-4),,TRUE,"Form Responses 1")))</f>
        <v>Lantai 12 [Toilet Pria / Wanita]</v>
      </c>
      <c r="G778" s="65" t="str">
        <f ca="1">IF(ISBLANK(A778)," ",INDIRECT(ADDRESS(MATCH(A778,'Form Responses 1'!A:A,0),5+MOD(ROW()-2,COUNTA('Form Responses 1'!$1:$1)-4),,TRUE,"Form Responses 1")))</f>
        <v>CUKUP BAIK</v>
      </c>
      <c r="H778" s="83" t="str">
        <f ca="1" t="shared" si="1"/>
        <v>Lantai 12</v>
      </c>
      <c r="I778" s="83" t="str">
        <f ca="1" t="shared" si="791"/>
        <v>Toilet Pria / Wanita</v>
      </c>
      <c r="J778" s="83" t="str">
        <f ca="1" t="shared" si="2"/>
        <v>CLEANING SERVICE</v>
      </c>
      <c r="K778" s="83">
        <f ca="1" t="array" ref="K778">IFERROR(INDEX(MASTER!B:B,MATCH(G778,MASTER!A:A,0))/100," ")</f>
        <v>0.89</v>
      </c>
      <c r="L778" s="65">
        <f ca="1" t="shared" si="3"/>
        <v>4</v>
      </c>
      <c r="M778" s="65" t="str">
        <f ca="1" t="shared" si="4"/>
        <v>2023 - WEEK 04</v>
      </c>
      <c r="N778" s="65" t="str">
        <f ca="1" t="shared" si="5"/>
        <v>2023 - MONTH 01</v>
      </c>
      <c r="O778" s="83">
        <f ca="1" t="shared" ref="O778:P778" si="799">IFERROR(AVERAGEIF(M:M,M778,$K:$K)," ")</f>
        <v>0.891576576576572</v>
      </c>
      <c r="P778" s="83">
        <f ca="1" t="shared" si="799"/>
        <v>0.891576576576572</v>
      </c>
      <c r="Q778" s="65" t="str">
        <f ca="1">IF(ISBLANK(A778)," ",IF(O778&gt;MASTER!$B$3/100,"SB",IF(O778&gt;MASTER!$B$4/100,"B",IF(O778&gt;MASTER!$B$5/100,"C","K"))))</f>
        <v>B</v>
      </c>
      <c r="R778" s="65" t="str">
        <f ca="1">IF(ISBLANK(B778)," ",IF(P778&gt;MASTER!$B$3/100,"SB",IF(P778&gt;MASTER!$B$4/100,"B",IF(P778&gt;MASTER!$B$5/100,"C","K"))))</f>
        <v>B</v>
      </c>
    </row>
    <row r="779" customHeight="1" spans="1:18">
      <c r="A779" s="80">
        <f ca="1">INDIRECT(ADDRESS(2+QUOTIENT(ROW()-2,COUNTA('Form Responses 1'!$1:$1)-4),1,,TRUE,"Form Responses 1"))</f>
        <v>45034.384370787</v>
      </c>
      <c r="B779" s="65" t="str">
        <f ca="1">INDIRECT(ADDRESS(2+QUOTIENT(ROW()-2,COUNTA('Form Responses 1'!$1:$1)-4),2,,TRUE,"Form Responses 1"))</f>
        <v>bobdaulay@gmail.com</v>
      </c>
      <c r="C779" s="65" t="str">
        <f ca="1">INDIRECT(ADDRESS(2+QUOTIENT(ROW()-2,COUNTA('Form Responses 1'!$1:$1)-4),3,,TRUE,"Form Responses 1"))</f>
        <v>Bobby Wijaya Daulay </v>
      </c>
      <c r="D779" s="81">
        <f ca="1">INDIRECT(ADDRESS(2+QUOTIENT(ROW()-2,COUNTA('Form Responses 1'!$1:$1)-4),4,,TRUE,"Form Responses 1"))</f>
        <v>44951</v>
      </c>
      <c r="E779" s="82">
        <f ca="1" t="shared" si="0"/>
        <v>3</v>
      </c>
      <c r="F779" s="65" t="str">
        <f ca="1">IF(ISBLANK(A779)," ",INDIRECT(ADDRESS(1,5+MOD(ROW()-2,COUNTA('Form Responses 1'!$1:$1)-4),,TRUE,"Form Responses 1")))</f>
        <v>Lantai 11 [Tangga Exit Barat]</v>
      </c>
      <c r="G779" s="65" t="str">
        <f ca="1">IF(ISBLANK(A779)," ",INDIRECT(ADDRESS(MATCH(A779,'Form Responses 1'!A:A,0),5+MOD(ROW()-2,COUNTA('Form Responses 1'!$1:$1)-4),,TRUE,"Form Responses 1")))</f>
        <v>CUKUP BAIK</v>
      </c>
      <c r="H779" s="83" t="str">
        <f ca="1" t="shared" si="1"/>
        <v>Lantai 11</v>
      </c>
      <c r="I779" s="83" t="str">
        <f ca="1" t="shared" si="791"/>
        <v>Tangga Exit Barat</v>
      </c>
      <c r="J779" s="83" t="str">
        <f ca="1" t="shared" si="2"/>
        <v>CLEANING SERVICE</v>
      </c>
      <c r="K779" s="83">
        <f ca="1" t="array" ref="K779">IFERROR(INDEX(MASTER!B:B,MATCH(G779,MASTER!A:A,0))/100," ")</f>
        <v>0.89</v>
      </c>
      <c r="L779" s="65">
        <f ca="1" t="shared" si="3"/>
        <v>4</v>
      </c>
      <c r="M779" s="65" t="str">
        <f ca="1" t="shared" si="4"/>
        <v>2023 - WEEK 04</v>
      </c>
      <c r="N779" s="65" t="str">
        <f ca="1" t="shared" si="5"/>
        <v>2023 - MONTH 01</v>
      </c>
      <c r="O779" s="83">
        <f ca="1" t="shared" ref="O779:P779" si="800">IFERROR(AVERAGEIF(M:M,M779,$K:$K)," ")</f>
        <v>0.891576576576572</v>
      </c>
      <c r="P779" s="83">
        <f ca="1" t="shared" si="800"/>
        <v>0.891576576576572</v>
      </c>
      <c r="Q779" s="65" t="str">
        <f ca="1">IF(ISBLANK(A779)," ",IF(O779&gt;MASTER!$B$3/100,"SB",IF(O779&gt;MASTER!$B$4/100,"B",IF(O779&gt;MASTER!$B$5/100,"C","K"))))</f>
        <v>B</v>
      </c>
      <c r="R779" s="65" t="str">
        <f ca="1">IF(ISBLANK(B779)," ",IF(P779&gt;MASTER!$B$3/100,"SB",IF(P779&gt;MASTER!$B$4/100,"B",IF(P779&gt;MASTER!$B$5/100,"C","K"))))</f>
        <v>B</v>
      </c>
    </row>
    <row r="780" customHeight="1" spans="1:18">
      <c r="A780" s="80">
        <f ca="1">INDIRECT(ADDRESS(2+QUOTIENT(ROW()-2,COUNTA('Form Responses 1'!$1:$1)-4),1,,TRUE,"Form Responses 1"))</f>
        <v>45034.384370787</v>
      </c>
      <c r="B780" s="65" t="str">
        <f ca="1">INDIRECT(ADDRESS(2+QUOTIENT(ROW()-2,COUNTA('Form Responses 1'!$1:$1)-4),2,,TRUE,"Form Responses 1"))</f>
        <v>bobdaulay@gmail.com</v>
      </c>
      <c r="C780" s="65" t="str">
        <f ca="1">INDIRECT(ADDRESS(2+QUOTIENT(ROW()-2,COUNTA('Form Responses 1'!$1:$1)-4),3,,TRUE,"Form Responses 1"))</f>
        <v>Bobby Wijaya Daulay </v>
      </c>
      <c r="D780" s="81">
        <f ca="1">INDIRECT(ADDRESS(2+QUOTIENT(ROW()-2,COUNTA('Form Responses 1'!$1:$1)-4),4,,TRUE,"Form Responses 1"))</f>
        <v>44951</v>
      </c>
      <c r="E780" s="82">
        <f ca="1" t="shared" si="0"/>
        <v>3</v>
      </c>
      <c r="F780" s="65" t="str">
        <f ca="1">IF(ISBLANK(A780)," ",INDIRECT(ADDRESS(1,5+MOD(ROW()-2,COUNTA('Form Responses 1'!$1:$1)-4),,TRUE,"Form Responses 1")))</f>
        <v>Lantai 11 [ &amp; Timur]</v>
      </c>
      <c r="G780" s="65" t="str">
        <f ca="1">IF(ISBLANK(A780)," ",INDIRECT(ADDRESS(MATCH(A780,'Form Responses 1'!A:A,0),5+MOD(ROW()-2,COUNTA('Form Responses 1'!$1:$1)-4),,TRUE,"Form Responses 1")))</f>
        <v>CUKUP BAIK</v>
      </c>
      <c r="H780" s="83" t="str">
        <f ca="1" t="shared" si="1"/>
        <v>Lantai 11</v>
      </c>
      <c r="I780" s="83" t="str">
        <f ca="1" t="shared" si="791"/>
        <v> &amp; Timur</v>
      </c>
      <c r="J780" s="83" t="str">
        <f ca="1" t="shared" si="2"/>
        <v>CLEANING SERVICE</v>
      </c>
      <c r="K780" s="83">
        <f ca="1" t="array" ref="K780">IFERROR(INDEX(MASTER!B:B,MATCH(G780,MASTER!A:A,0))/100," ")</f>
        <v>0.89</v>
      </c>
      <c r="L780" s="65">
        <f ca="1" t="shared" si="3"/>
        <v>4</v>
      </c>
      <c r="M780" s="65" t="str">
        <f ca="1" t="shared" si="4"/>
        <v>2023 - WEEK 04</v>
      </c>
      <c r="N780" s="65" t="str">
        <f ca="1" t="shared" si="5"/>
        <v>2023 - MONTH 01</v>
      </c>
      <c r="O780" s="83">
        <f ca="1" t="shared" ref="O780:P780" si="801">IFERROR(AVERAGEIF(M:M,M780,$K:$K)," ")</f>
        <v>0.891576576576572</v>
      </c>
      <c r="P780" s="83">
        <f ca="1" t="shared" si="801"/>
        <v>0.891576576576572</v>
      </c>
      <c r="Q780" s="65" t="str">
        <f ca="1">IF(ISBLANK(A780)," ",IF(O780&gt;MASTER!$B$3/100,"SB",IF(O780&gt;MASTER!$B$4/100,"B",IF(O780&gt;MASTER!$B$5/100,"C","K"))))</f>
        <v>B</v>
      </c>
      <c r="R780" s="65" t="str">
        <f ca="1">IF(ISBLANK(B780)," ",IF(P780&gt;MASTER!$B$3/100,"SB",IF(P780&gt;MASTER!$B$4/100,"B",IF(P780&gt;MASTER!$B$5/100,"C","K"))))</f>
        <v>B</v>
      </c>
    </row>
    <row r="781" customHeight="1" spans="1:18">
      <c r="A781" s="80">
        <f ca="1">INDIRECT(ADDRESS(2+QUOTIENT(ROW()-2,COUNTA('Form Responses 1'!$1:$1)-4),1,,TRUE,"Form Responses 1"))</f>
        <v>45034.384370787</v>
      </c>
      <c r="B781" s="65" t="str">
        <f ca="1">INDIRECT(ADDRESS(2+QUOTIENT(ROW()-2,COUNTA('Form Responses 1'!$1:$1)-4),2,,TRUE,"Form Responses 1"))</f>
        <v>bobdaulay@gmail.com</v>
      </c>
      <c r="C781" s="65" t="str">
        <f ca="1">INDIRECT(ADDRESS(2+QUOTIENT(ROW()-2,COUNTA('Form Responses 1'!$1:$1)-4),3,,TRUE,"Form Responses 1"))</f>
        <v>Bobby Wijaya Daulay </v>
      </c>
      <c r="D781" s="81">
        <f ca="1">INDIRECT(ADDRESS(2+QUOTIENT(ROW()-2,COUNTA('Form Responses 1'!$1:$1)-4),4,,TRUE,"Form Responses 1"))</f>
        <v>44951</v>
      </c>
      <c r="E781" s="82">
        <f ca="1" t="shared" si="0"/>
        <v>3</v>
      </c>
      <c r="F781" s="65" t="str">
        <f ca="1">IF(ISBLANK(A781)," ",INDIRECT(ADDRESS(1,5+MOD(ROW()-2,COUNTA('Form Responses 1'!$1:$1)-4),,TRUE,"Form Responses 1")))</f>
        <v>Lantai 11 [Mushola]</v>
      </c>
      <c r="G781" s="65" t="str">
        <f ca="1">IF(ISBLANK(A781)," ",INDIRECT(ADDRESS(MATCH(A781,'Form Responses 1'!A:A,0),5+MOD(ROW()-2,COUNTA('Form Responses 1'!$1:$1)-4),,TRUE,"Form Responses 1")))</f>
        <v>CUKUP BAIK</v>
      </c>
      <c r="H781" s="83" t="str">
        <f ca="1" t="shared" si="1"/>
        <v>Lantai 11</v>
      </c>
      <c r="I781" s="83" t="str">
        <f ca="1" t="shared" si="791"/>
        <v>Mushola</v>
      </c>
      <c r="J781" s="83" t="str">
        <f ca="1" t="shared" si="2"/>
        <v>CLEANING SERVICE</v>
      </c>
      <c r="K781" s="83">
        <f ca="1" t="array" ref="K781">IFERROR(INDEX(MASTER!B:B,MATCH(G781,MASTER!A:A,0))/100," ")</f>
        <v>0.89</v>
      </c>
      <c r="L781" s="65">
        <f ca="1" t="shared" si="3"/>
        <v>4</v>
      </c>
      <c r="M781" s="65" t="str">
        <f ca="1" t="shared" si="4"/>
        <v>2023 - WEEK 04</v>
      </c>
      <c r="N781" s="65" t="str">
        <f ca="1" t="shared" si="5"/>
        <v>2023 - MONTH 01</v>
      </c>
      <c r="O781" s="83">
        <f ca="1" t="shared" ref="O781:P781" si="802">IFERROR(AVERAGEIF(M:M,M781,$K:$K)," ")</f>
        <v>0.891576576576572</v>
      </c>
      <c r="P781" s="83">
        <f ca="1" t="shared" si="802"/>
        <v>0.891576576576572</v>
      </c>
      <c r="Q781" s="65" t="str">
        <f ca="1">IF(ISBLANK(A781)," ",IF(O781&gt;MASTER!$B$3/100,"SB",IF(O781&gt;MASTER!$B$4/100,"B",IF(O781&gt;MASTER!$B$5/100,"C","K"))))</f>
        <v>B</v>
      </c>
      <c r="R781" s="65" t="str">
        <f ca="1">IF(ISBLANK(B781)," ",IF(P781&gt;MASTER!$B$3/100,"SB",IF(P781&gt;MASTER!$B$4/100,"B",IF(P781&gt;MASTER!$B$5/100,"C","K"))))</f>
        <v>B</v>
      </c>
    </row>
    <row r="782" customHeight="1" spans="1:18">
      <c r="A782" s="80">
        <f ca="1">INDIRECT(ADDRESS(2+QUOTIENT(ROW()-2,COUNTA('Form Responses 1'!$1:$1)-4),1,,TRUE,"Form Responses 1"))</f>
        <v>45034.384370787</v>
      </c>
      <c r="B782" s="65" t="str">
        <f ca="1">INDIRECT(ADDRESS(2+QUOTIENT(ROW()-2,COUNTA('Form Responses 1'!$1:$1)-4),2,,TRUE,"Form Responses 1"))</f>
        <v>bobdaulay@gmail.com</v>
      </c>
      <c r="C782" s="65" t="str">
        <f ca="1">INDIRECT(ADDRESS(2+QUOTIENT(ROW()-2,COUNTA('Form Responses 1'!$1:$1)-4),3,,TRUE,"Form Responses 1"))</f>
        <v>Bobby Wijaya Daulay </v>
      </c>
      <c r="D782" s="81">
        <f ca="1">INDIRECT(ADDRESS(2+QUOTIENT(ROW()-2,COUNTA('Form Responses 1'!$1:$1)-4),4,,TRUE,"Form Responses 1"))</f>
        <v>44951</v>
      </c>
      <c r="E782" s="82">
        <f ca="1" t="shared" si="0"/>
        <v>3</v>
      </c>
      <c r="F782" s="65" t="str">
        <f ca="1">IF(ISBLANK(A782)," ",INDIRECT(ADDRESS(1,5+MOD(ROW()-2,COUNTA('Form Responses 1'!$1:$1)-4),,TRUE,"Form Responses 1")))</f>
        <v>Lantai 11 [Pantry]</v>
      </c>
      <c r="G782" s="65" t="str">
        <f ca="1">IF(ISBLANK(A782)," ",INDIRECT(ADDRESS(MATCH(A782,'Form Responses 1'!A:A,0),5+MOD(ROW()-2,COUNTA('Form Responses 1'!$1:$1)-4),,TRUE,"Form Responses 1")))</f>
        <v>CUKUP BAIK</v>
      </c>
      <c r="H782" s="83" t="str">
        <f ca="1" t="shared" si="1"/>
        <v>Lantai 11</v>
      </c>
      <c r="I782" s="83" t="str">
        <f ca="1" t="shared" si="791"/>
        <v>Pantry</v>
      </c>
      <c r="J782" s="83" t="str">
        <f ca="1" t="shared" si="2"/>
        <v>CLEANING SERVICE</v>
      </c>
      <c r="K782" s="83">
        <f ca="1" t="array" ref="K782">IFERROR(INDEX(MASTER!B:B,MATCH(G782,MASTER!A:A,0))/100," ")</f>
        <v>0.89</v>
      </c>
      <c r="L782" s="65">
        <f ca="1" t="shared" si="3"/>
        <v>4</v>
      </c>
      <c r="M782" s="65" t="str">
        <f ca="1" t="shared" si="4"/>
        <v>2023 - WEEK 04</v>
      </c>
      <c r="N782" s="65" t="str">
        <f ca="1" t="shared" si="5"/>
        <v>2023 - MONTH 01</v>
      </c>
      <c r="O782" s="83">
        <f ca="1" t="shared" ref="O782:P782" si="803">IFERROR(AVERAGEIF(M:M,M782,$K:$K)," ")</f>
        <v>0.891576576576572</v>
      </c>
      <c r="P782" s="83">
        <f ca="1" t="shared" si="803"/>
        <v>0.891576576576572</v>
      </c>
      <c r="Q782" s="65" t="str">
        <f ca="1">IF(ISBLANK(A782)," ",IF(O782&gt;MASTER!$B$3/100,"SB",IF(O782&gt;MASTER!$B$4/100,"B",IF(O782&gt;MASTER!$B$5/100,"C","K"))))</f>
        <v>B</v>
      </c>
      <c r="R782" s="65" t="str">
        <f ca="1">IF(ISBLANK(B782)," ",IF(P782&gt;MASTER!$B$3/100,"SB",IF(P782&gt;MASTER!$B$4/100,"B",IF(P782&gt;MASTER!$B$5/100,"C","K"))))</f>
        <v>B</v>
      </c>
    </row>
    <row r="783" customHeight="1" spans="1:18">
      <c r="A783" s="80">
        <f ca="1">INDIRECT(ADDRESS(2+QUOTIENT(ROW()-2,COUNTA('Form Responses 1'!$1:$1)-4),1,,TRUE,"Form Responses 1"))</f>
        <v>45034.384370787</v>
      </c>
      <c r="B783" s="65" t="str">
        <f ca="1">INDIRECT(ADDRESS(2+QUOTIENT(ROW()-2,COUNTA('Form Responses 1'!$1:$1)-4),2,,TRUE,"Form Responses 1"))</f>
        <v>bobdaulay@gmail.com</v>
      </c>
      <c r="C783" s="65" t="str">
        <f ca="1">INDIRECT(ADDRESS(2+QUOTIENT(ROW()-2,COUNTA('Form Responses 1'!$1:$1)-4),3,,TRUE,"Form Responses 1"))</f>
        <v>Bobby Wijaya Daulay </v>
      </c>
      <c r="D783" s="81">
        <f ca="1">INDIRECT(ADDRESS(2+QUOTIENT(ROW()-2,COUNTA('Form Responses 1'!$1:$1)-4),4,,TRUE,"Form Responses 1"))</f>
        <v>44951</v>
      </c>
      <c r="E783" s="82">
        <f ca="1" t="shared" si="0"/>
        <v>3</v>
      </c>
      <c r="F783" s="65" t="str">
        <f ca="1">IF(ISBLANK(A783)," ",INDIRECT(ADDRESS(1,5+MOD(ROW()-2,COUNTA('Form Responses 1'!$1:$1)-4),,TRUE,"Form Responses 1")))</f>
        <v>Lantai 11 [Ruang Rapat 1-2-3]</v>
      </c>
      <c r="G783" s="65" t="str">
        <f ca="1">IF(ISBLANK(A783)," ",INDIRECT(ADDRESS(MATCH(A783,'Form Responses 1'!A:A,0),5+MOD(ROW()-2,COUNTA('Form Responses 1'!$1:$1)-4),,TRUE,"Form Responses 1")))</f>
        <v>CUKUP BAIK</v>
      </c>
      <c r="H783" s="83" t="str">
        <f ca="1" t="shared" si="1"/>
        <v>Lantai 11</v>
      </c>
      <c r="I783" s="83" t="str">
        <f ca="1" t="shared" si="791"/>
        <v>Ruang Rapat 1-2-3</v>
      </c>
      <c r="J783" s="83" t="str">
        <f ca="1" t="shared" si="2"/>
        <v>CLEANING SERVICE</v>
      </c>
      <c r="K783" s="83">
        <f ca="1" t="array" ref="K783">IFERROR(INDEX(MASTER!B:B,MATCH(G783,MASTER!A:A,0))/100," ")</f>
        <v>0.89</v>
      </c>
      <c r="L783" s="65">
        <f ca="1" t="shared" si="3"/>
        <v>4</v>
      </c>
      <c r="M783" s="65" t="str">
        <f ca="1" t="shared" si="4"/>
        <v>2023 - WEEK 04</v>
      </c>
      <c r="N783" s="65" t="str">
        <f ca="1" t="shared" si="5"/>
        <v>2023 - MONTH 01</v>
      </c>
      <c r="O783" s="83">
        <f ca="1" t="shared" ref="O783:P783" si="804">IFERROR(AVERAGEIF(M:M,M783,$K:$K)," ")</f>
        <v>0.891576576576572</v>
      </c>
      <c r="P783" s="83">
        <f ca="1" t="shared" si="804"/>
        <v>0.891576576576572</v>
      </c>
      <c r="Q783" s="65" t="str">
        <f ca="1">IF(ISBLANK(A783)," ",IF(O783&gt;MASTER!$B$3/100,"SB",IF(O783&gt;MASTER!$B$4/100,"B",IF(O783&gt;MASTER!$B$5/100,"C","K"))))</f>
        <v>B</v>
      </c>
      <c r="R783" s="65" t="str">
        <f ca="1">IF(ISBLANK(B783)," ",IF(P783&gt;MASTER!$B$3/100,"SB",IF(P783&gt;MASTER!$B$4/100,"B",IF(P783&gt;MASTER!$B$5/100,"C","K"))))</f>
        <v>B</v>
      </c>
    </row>
    <row r="784" customHeight="1" spans="1:18">
      <c r="A784" s="80">
        <f ca="1">INDIRECT(ADDRESS(2+QUOTIENT(ROW()-2,COUNTA('Form Responses 1'!$1:$1)-4),1,,TRUE,"Form Responses 1"))</f>
        <v>45034.384370787</v>
      </c>
      <c r="B784" s="65" t="str">
        <f ca="1">INDIRECT(ADDRESS(2+QUOTIENT(ROW()-2,COUNTA('Form Responses 1'!$1:$1)-4),2,,TRUE,"Form Responses 1"))</f>
        <v>bobdaulay@gmail.com</v>
      </c>
      <c r="C784" s="65" t="str">
        <f ca="1">INDIRECT(ADDRESS(2+QUOTIENT(ROW()-2,COUNTA('Form Responses 1'!$1:$1)-4),3,,TRUE,"Form Responses 1"))</f>
        <v>Bobby Wijaya Daulay </v>
      </c>
      <c r="D784" s="81">
        <f ca="1">INDIRECT(ADDRESS(2+QUOTIENT(ROW()-2,COUNTA('Form Responses 1'!$1:$1)-4),4,,TRUE,"Form Responses 1"))</f>
        <v>44951</v>
      </c>
      <c r="E784" s="82">
        <f ca="1" t="shared" si="0"/>
        <v>3</v>
      </c>
      <c r="F784" s="65" t="str">
        <f ca="1">IF(ISBLANK(A784)," ",INDIRECT(ADDRESS(1,5+MOD(ROW()-2,COUNTA('Form Responses 1'!$1:$1)-4),,TRUE,"Form Responses 1")))</f>
        <v>Lantai 11 [Ruang Kerja]</v>
      </c>
      <c r="G784" s="65" t="str">
        <f ca="1">IF(ISBLANK(A784)," ",INDIRECT(ADDRESS(MATCH(A784,'Form Responses 1'!A:A,0),5+MOD(ROW()-2,COUNTA('Form Responses 1'!$1:$1)-4),,TRUE,"Form Responses 1")))</f>
        <v>CUKUP BAIK</v>
      </c>
      <c r="H784" s="83" t="str">
        <f ca="1" t="shared" si="1"/>
        <v>Lantai 11</v>
      </c>
      <c r="I784" s="83" t="str">
        <f ca="1" t="shared" si="791"/>
        <v>Ruang Kerja</v>
      </c>
      <c r="J784" s="83" t="str">
        <f ca="1" t="shared" si="2"/>
        <v>CLEANING SERVICE</v>
      </c>
      <c r="K784" s="83">
        <f ca="1" t="array" ref="K784">IFERROR(INDEX(MASTER!B:B,MATCH(G784,MASTER!A:A,0))/100," ")</f>
        <v>0.89</v>
      </c>
      <c r="L784" s="65">
        <f ca="1" t="shared" si="3"/>
        <v>4</v>
      </c>
      <c r="M784" s="65" t="str">
        <f ca="1" t="shared" si="4"/>
        <v>2023 - WEEK 04</v>
      </c>
      <c r="N784" s="65" t="str">
        <f ca="1" t="shared" si="5"/>
        <v>2023 - MONTH 01</v>
      </c>
      <c r="O784" s="83">
        <f ca="1" t="shared" ref="O784:P784" si="805">IFERROR(AVERAGEIF(M:M,M784,$K:$K)," ")</f>
        <v>0.891576576576572</v>
      </c>
      <c r="P784" s="83">
        <f ca="1" t="shared" si="805"/>
        <v>0.891576576576572</v>
      </c>
      <c r="Q784" s="65" t="str">
        <f ca="1">IF(ISBLANK(A784)," ",IF(O784&gt;MASTER!$B$3/100,"SB",IF(O784&gt;MASTER!$B$4/100,"B",IF(O784&gt;MASTER!$B$5/100,"C","K"))))</f>
        <v>B</v>
      </c>
      <c r="R784" s="65" t="str">
        <f ca="1">IF(ISBLANK(B784)," ",IF(P784&gt;MASTER!$B$3/100,"SB",IF(P784&gt;MASTER!$B$4/100,"B",IF(P784&gt;MASTER!$B$5/100,"C","K"))))</f>
        <v>B</v>
      </c>
    </row>
    <row r="785" customHeight="1" spans="1:18">
      <c r="A785" s="80">
        <f ca="1">INDIRECT(ADDRESS(2+QUOTIENT(ROW()-2,COUNTA('Form Responses 1'!$1:$1)-4),1,,TRUE,"Form Responses 1"))</f>
        <v>45034.384370787</v>
      </c>
      <c r="B785" s="65" t="str">
        <f ca="1">INDIRECT(ADDRESS(2+QUOTIENT(ROW()-2,COUNTA('Form Responses 1'!$1:$1)-4),2,,TRUE,"Form Responses 1"))</f>
        <v>bobdaulay@gmail.com</v>
      </c>
      <c r="C785" s="65" t="str">
        <f ca="1">INDIRECT(ADDRESS(2+QUOTIENT(ROW()-2,COUNTA('Form Responses 1'!$1:$1)-4),3,,TRUE,"Form Responses 1"))</f>
        <v>Bobby Wijaya Daulay </v>
      </c>
      <c r="D785" s="81">
        <f ca="1">INDIRECT(ADDRESS(2+QUOTIENT(ROW()-2,COUNTA('Form Responses 1'!$1:$1)-4),4,,TRUE,"Form Responses 1"))</f>
        <v>44951</v>
      </c>
      <c r="E785" s="82">
        <f ca="1" t="shared" si="0"/>
        <v>3</v>
      </c>
      <c r="F785" s="65" t="str">
        <f ca="1">IF(ISBLANK(A785)," ",INDIRECT(ADDRESS(1,5+MOD(ROW()-2,COUNTA('Form Responses 1'!$1:$1)-4),,TRUE,"Form Responses 1")))</f>
        <v>Lantai 11 [Koridor]</v>
      </c>
      <c r="G785" s="65" t="str">
        <f ca="1">IF(ISBLANK(A785)," ",INDIRECT(ADDRESS(MATCH(A785,'Form Responses 1'!A:A,0),5+MOD(ROW()-2,COUNTA('Form Responses 1'!$1:$1)-4),,TRUE,"Form Responses 1")))</f>
        <v>CUKUP BAIK</v>
      </c>
      <c r="H785" s="83" t="str">
        <f ca="1" t="shared" si="1"/>
        <v>Lantai 11</v>
      </c>
      <c r="I785" s="83" t="str">
        <f ca="1" t="shared" si="791"/>
        <v>Koridor</v>
      </c>
      <c r="J785" s="83" t="str">
        <f ca="1" t="shared" si="2"/>
        <v>CLEANING SERVICE</v>
      </c>
      <c r="K785" s="83">
        <f ca="1" t="array" ref="K785">IFERROR(INDEX(MASTER!B:B,MATCH(G785,MASTER!A:A,0))/100," ")</f>
        <v>0.89</v>
      </c>
      <c r="L785" s="65">
        <f ca="1" t="shared" si="3"/>
        <v>4</v>
      </c>
      <c r="M785" s="65" t="str">
        <f ca="1" t="shared" si="4"/>
        <v>2023 - WEEK 04</v>
      </c>
      <c r="N785" s="65" t="str">
        <f ca="1" t="shared" si="5"/>
        <v>2023 - MONTH 01</v>
      </c>
      <c r="O785" s="83">
        <f ca="1" t="shared" ref="O785:P785" si="806">IFERROR(AVERAGEIF(M:M,M785,$K:$K)," ")</f>
        <v>0.891576576576572</v>
      </c>
      <c r="P785" s="83">
        <f ca="1" t="shared" si="806"/>
        <v>0.891576576576572</v>
      </c>
      <c r="Q785" s="65" t="str">
        <f ca="1">IF(ISBLANK(A785)," ",IF(O785&gt;MASTER!$B$3/100,"SB",IF(O785&gt;MASTER!$B$4/100,"B",IF(O785&gt;MASTER!$B$5/100,"C","K"))))</f>
        <v>B</v>
      </c>
      <c r="R785" s="65" t="str">
        <f ca="1">IF(ISBLANK(B785)," ",IF(P785&gt;MASTER!$B$3/100,"SB",IF(P785&gt;MASTER!$B$4/100,"B",IF(P785&gt;MASTER!$B$5/100,"C","K"))))</f>
        <v>B</v>
      </c>
    </row>
    <row r="786" customHeight="1" spans="1:18">
      <c r="A786" s="80">
        <f ca="1">INDIRECT(ADDRESS(2+QUOTIENT(ROW()-2,COUNTA('Form Responses 1'!$1:$1)-4),1,,TRUE,"Form Responses 1"))</f>
        <v>45034.384370787</v>
      </c>
      <c r="B786" s="65" t="str">
        <f ca="1">INDIRECT(ADDRESS(2+QUOTIENT(ROW()-2,COUNTA('Form Responses 1'!$1:$1)-4),2,,TRUE,"Form Responses 1"))</f>
        <v>bobdaulay@gmail.com</v>
      </c>
      <c r="C786" s="65" t="str">
        <f ca="1">INDIRECT(ADDRESS(2+QUOTIENT(ROW()-2,COUNTA('Form Responses 1'!$1:$1)-4),3,,TRUE,"Form Responses 1"))</f>
        <v>Bobby Wijaya Daulay </v>
      </c>
      <c r="D786" s="81">
        <f ca="1">INDIRECT(ADDRESS(2+QUOTIENT(ROW()-2,COUNTA('Form Responses 1'!$1:$1)-4),4,,TRUE,"Form Responses 1"))</f>
        <v>44951</v>
      </c>
      <c r="E786" s="82">
        <f ca="1" t="shared" si="0"/>
        <v>3</v>
      </c>
      <c r="F786" s="65" t="str">
        <f ca="1">IF(ISBLANK(A786)," ",INDIRECT(ADDRESS(1,5+MOD(ROW()-2,COUNTA('Form Responses 1'!$1:$1)-4),,TRUE,"Form Responses 1")))</f>
        <v>Lantai 11 [Toilet Pria / Wanita]</v>
      </c>
      <c r="G786" s="65" t="str">
        <f ca="1">IF(ISBLANK(A786)," ",INDIRECT(ADDRESS(MATCH(A786,'Form Responses 1'!A:A,0),5+MOD(ROW()-2,COUNTA('Form Responses 1'!$1:$1)-4),,TRUE,"Form Responses 1")))</f>
        <v>CUKUP BAIK</v>
      </c>
      <c r="H786" s="83" t="str">
        <f ca="1" t="shared" si="1"/>
        <v>Lantai 11</v>
      </c>
      <c r="I786" s="83" t="str">
        <f ca="1" t="shared" si="791"/>
        <v>Toilet Pria / Wanita</v>
      </c>
      <c r="J786" s="83" t="str">
        <f ca="1" t="shared" si="2"/>
        <v>CLEANING SERVICE</v>
      </c>
      <c r="K786" s="83">
        <f ca="1" t="array" ref="K786">IFERROR(INDEX(MASTER!B:B,MATCH(G786,MASTER!A:A,0))/100," ")</f>
        <v>0.89</v>
      </c>
      <c r="L786" s="65">
        <f ca="1" t="shared" si="3"/>
        <v>4</v>
      </c>
      <c r="M786" s="65" t="str">
        <f ca="1" t="shared" si="4"/>
        <v>2023 - WEEK 04</v>
      </c>
      <c r="N786" s="65" t="str">
        <f ca="1" t="shared" si="5"/>
        <v>2023 - MONTH 01</v>
      </c>
      <c r="O786" s="83">
        <f ca="1" t="shared" ref="O786:P786" si="807">IFERROR(AVERAGEIF(M:M,M786,$K:$K)," ")</f>
        <v>0.891576576576572</v>
      </c>
      <c r="P786" s="83">
        <f ca="1" t="shared" si="807"/>
        <v>0.891576576576572</v>
      </c>
      <c r="Q786" s="65" t="str">
        <f ca="1">IF(ISBLANK(A786)," ",IF(O786&gt;MASTER!$B$3/100,"SB",IF(O786&gt;MASTER!$B$4/100,"B",IF(O786&gt;MASTER!$B$5/100,"C","K"))))</f>
        <v>B</v>
      </c>
      <c r="R786" s="65" t="str">
        <f ca="1">IF(ISBLANK(B786)," ",IF(P786&gt;MASTER!$B$3/100,"SB",IF(P786&gt;MASTER!$B$4/100,"B",IF(P786&gt;MASTER!$B$5/100,"C","K"))))</f>
        <v>B</v>
      </c>
    </row>
    <row r="787" customHeight="1" spans="1:18">
      <c r="A787" s="80">
        <f ca="1">INDIRECT(ADDRESS(2+QUOTIENT(ROW()-2,COUNTA('Form Responses 1'!$1:$1)-4),1,,TRUE,"Form Responses 1"))</f>
        <v>45034.384370787</v>
      </c>
      <c r="B787" s="65" t="str">
        <f ca="1">INDIRECT(ADDRESS(2+QUOTIENT(ROW()-2,COUNTA('Form Responses 1'!$1:$1)-4),2,,TRUE,"Form Responses 1"))</f>
        <v>bobdaulay@gmail.com</v>
      </c>
      <c r="C787" s="65" t="str">
        <f ca="1">INDIRECT(ADDRESS(2+QUOTIENT(ROW()-2,COUNTA('Form Responses 1'!$1:$1)-4),3,,TRUE,"Form Responses 1"))</f>
        <v>Bobby Wijaya Daulay </v>
      </c>
      <c r="D787" s="81">
        <f ca="1">INDIRECT(ADDRESS(2+QUOTIENT(ROW()-2,COUNTA('Form Responses 1'!$1:$1)-4),4,,TRUE,"Form Responses 1"))</f>
        <v>44951</v>
      </c>
      <c r="E787" s="82">
        <f ca="1" t="shared" si="0"/>
        <v>3</v>
      </c>
      <c r="F787" s="65" t="str">
        <f ca="1">IF(ISBLANK(A787)," ",INDIRECT(ADDRESS(1,5+MOD(ROW()-2,COUNTA('Form Responses 1'!$1:$1)-4),,TRUE,"Form Responses 1")))</f>
        <v>Lantai 10 [Tangga Exit Barat]</v>
      </c>
      <c r="G787" s="65" t="str">
        <f ca="1">IF(ISBLANK(A787)," ",INDIRECT(ADDRESS(MATCH(A787,'Form Responses 1'!A:A,0),5+MOD(ROW()-2,COUNTA('Form Responses 1'!$1:$1)-4),,TRUE,"Form Responses 1")))</f>
        <v>CUKUP BAIK</v>
      </c>
      <c r="H787" s="83" t="str">
        <f ca="1" t="shared" si="1"/>
        <v>Lantai 10</v>
      </c>
      <c r="I787" s="83" t="str">
        <f ca="1" t="shared" si="791"/>
        <v>Tangga Exit Barat</v>
      </c>
      <c r="J787" s="83" t="str">
        <f ca="1" t="shared" si="2"/>
        <v>CLEANING SERVICE</v>
      </c>
      <c r="K787" s="83">
        <f ca="1" t="array" ref="K787">IFERROR(INDEX(MASTER!B:B,MATCH(G787,MASTER!A:A,0))/100," ")</f>
        <v>0.89</v>
      </c>
      <c r="L787" s="65">
        <f ca="1" t="shared" si="3"/>
        <v>4</v>
      </c>
      <c r="M787" s="65" t="str">
        <f ca="1" t="shared" si="4"/>
        <v>2023 - WEEK 04</v>
      </c>
      <c r="N787" s="65" t="str">
        <f ca="1" t="shared" si="5"/>
        <v>2023 - MONTH 01</v>
      </c>
      <c r="O787" s="83">
        <f ca="1" t="shared" ref="O787:P787" si="808">IFERROR(AVERAGEIF(M:M,M787,$K:$K)," ")</f>
        <v>0.891576576576572</v>
      </c>
      <c r="P787" s="83">
        <f ca="1" t="shared" si="808"/>
        <v>0.891576576576572</v>
      </c>
      <c r="Q787" s="65" t="str">
        <f ca="1">IF(ISBLANK(A787)," ",IF(O787&gt;MASTER!$B$3/100,"SB",IF(O787&gt;MASTER!$B$4/100,"B",IF(O787&gt;MASTER!$B$5/100,"C","K"))))</f>
        <v>B</v>
      </c>
      <c r="R787" s="65" t="str">
        <f ca="1">IF(ISBLANK(B787)," ",IF(P787&gt;MASTER!$B$3/100,"SB",IF(P787&gt;MASTER!$B$4/100,"B",IF(P787&gt;MASTER!$B$5/100,"C","K"))))</f>
        <v>B</v>
      </c>
    </row>
    <row r="788" customHeight="1" spans="1:18">
      <c r="A788" s="80">
        <f ca="1">INDIRECT(ADDRESS(2+QUOTIENT(ROW()-2,COUNTA('Form Responses 1'!$1:$1)-4),1,,TRUE,"Form Responses 1"))</f>
        <v>45034.384370787</v>
      </c>
      <c r="B788" s="65" t="str">
        <f ca="1">INDIRECT(ADDRESS(2+QUOTIENT(ROW()-2,COUNTA('Form Responses 1'!$1:$1)-4),2,,TRUE,"Form Responses 1"))</f>
        <v>bobdaulay@gmail.com</v>
      </c>
      <c r="C788" s="65" t="str">
        <f ca="1">INDIRECT(ADDRESS(2+QUOTIENT(ROW()-2,COUNTA('Form Responses 1'!$1:$1)-4),3,,TRUE,"Form Responses 1"))</f>
        <v>Bobby Wijaya Daulay </v>
      </c>
      <c r="D788" s="81">
        <f ca="1">INDIRECT(ADDRESS(2+QUOTIENT(ROW()-2,COUNTA('Form Responses 1'!$1:$1)-4),4,,TRUE,"Form Responses 1"))</f>
        <v>44951</v>
      </c>
      <c r="E788" s="82">
        <f ca="1" t="shared" si="0"/>
        <v>3</v>
      </c>
      <c r="F788" s="65" t="str">
        <f ca="1">IF(ISBLANK(A788)," ",INDIRECT(ADDRESS(1,5+MOD(ROW()-2,COUNTA('Form Responses 1'!$1:$1)-4),,TRUE,"Form Responses 1")))</f>
        <v>Lantai 10 [ &amp; Timur]</v>
      </c>
      <c r="G788" s="65" t="str">
        <f ca="1">IF(ISBLANK(A788)," ",INDIRECT(ADDRESS(MATCH(A788,'Form Responses 1'!A:A,0),5+MOD(ROW()-2,COUNTA('Form Responses 1'!$1:$1)-4),,TRUE,"Form Responses 1")))</f>
        <v>CUKUP BAIK</v>
      </c>
      <c r="H788" s="83" t="str">
        <f ca="1" t="shared" si="1"/>
        <v>Lantai 10</v>
      </c>
      <c r="I788" s="83" t="str">
        <f ca="1" t="shared" si="791"/>
        <v> &amp; Timur</v>
      </c>
      <c r="J788" s="83" t="str">
        <f ca="1" t="shared" si="2"/>
        <v>CLEANING SERVICE</v>
      </c>
      <c r="K788" s="83">
        <f ca="1" t="array" ref="K788">IFERROR(INDEX(MASTER!B:B,MATCH(G788,MASTER!A:A,0))/100," ")</f>
        <v>0.89</v>
      </c>
      <c r="L788" s="65">
        <f ca="1" t="shared" si="3"/>
        <v>4</v>
      </c>
      <c r="M788" s="65" t="str">
        <f ca="1" t="shared" si="4"/>
        <v>2023 - WEEK 04</v>
      </c>
      <c r="N788" s="65" t="str">
        <f ca="1" t="shared" si="5"/>
        <v>2023 - MONTH 01</v>
      </c>
      <c r="O788" s="83">
        <f ca="1" t="shared" ref="O788:P788" si="809">IFERROR(AVERAGEIF(M:M,M788,$K:$K)," ")</f>
        <v>0.891576576576572</v>
      </c>
      <c r="P788" s="83">
        <f ca="1" t="shared" si="809"/>
        <v>0.891576576576572</v>
      </c>
      <c r="Q788" s="65" t="str">
        <f ca="1">IF(ISBLANK(A788)," ",IF(O788&gt;MASTER!$B$3/100,"SB",IF(O788&gt;MASTER!$B$4/100,"B",IF(O788&gt;MASTER!$B$5/100,"C","K"))))</f>
        <v>B</v>
      </c>
      <c r="R788" s="65" t="str">
        <f ca="1">IF(ISBLANK(B788)," ",IF(P788&gt;MASTER!$B$3/100,"SB",IF(P788&gt;MASTER!$B$4/100,"B",IF(P788&gt;MASTER!$B$5/100,"C","K"))))</f>
        <v>B</v>
      </c>
    </row>
    <row r="789" customHeight="1" spans="1:18">
      <c r="A789" s="80">
        <f ca="1">INDIRECT(ADDRESS(2+QUOTIENT(ROW()-2,COUNTA('Form Responses 1'!$1:$1)-4),1,,TRUE,"Form Responses 1"))</f>
        <v>45034.384370787</v>
      </c>
      <c r="B789" s="65" t="str">
        <f ca="1">INDIRECT(ADDRESS(2+QUOTIENT(ROW()-2,COUNTA('Form Responses 1'!$1:$1)-4),2,,TRUE,"Form Responses 1"))</f>
        <v>bobdaulay@gmail.com</v>
      </c>
      <c r="C789" s="65" t="str">
        <f ca="1">INDIRECT(ADDRESS(2+QUOTIENT(ROW()-2,COUNTA('Form Responses 1'!$1:$1)-4),3,,TRUE,"Form Responses 1"))</f>
        <v>Bobby Wijaya Daulay </v>
      </c>
      <c r="D789" s="81">
        <f ca="1">INDIRECT(ADDRESS(2+QUOTIENT(ROW()-2,COUNTA('Form Responses 1'!$1:$1)-4),4,,TRUE,"Form Responses 1"))</f>
        <v>44951</v>
      </c>
      <c r="E789" s="82">
        <f ca="1" t="shared" si="0"/>
        <v>3</v>
      </c>
      <c r="F789" s="65" t="str">
        <f ca="1">IF(ISBLANK(A789)," ",INDIRECT(ADDRESS(1,5+MOD(ROW()-2,COUNTA('Form Responses 1'!$1:$1)-4),,TRUE,"Form Responses 1")))</f>
        <v>Lantai 10 [Mushola]</v>
      </c>
      <c r="G789" s="65" t="str">
        <f ca="1">IF(ISBLANK(A789)," ",INDIRECT(ADDRESS(MATCH(A789,'Form Responses 1'!A:A,0),5+MOD(ROW()-2,COUNTA('Form Responses 1'!$1:$1)-4),,TRUE,"Form Responses 1")))</f>
        <v>CUKUP BAIK</v>
      </c>
      <c r="H789" s="83" t="str">
        <f ca="1" t="shared" si="1"/>
        <v>Lantai 10</v>
      </c>
      <c r="I789" s="83" t="str">
        <f ca="1" t="shared" si="791"/>
        <v>Mushola</v>
      </c>
      <c r="J789" s="83" t="str">
        <f ca="1" t="shared" si="2"/>
        <v>CLEANING SERVICE</v>
      </c>
      <c r="K789" s="83">
        <f ca="1" t="array" ref="K789">IFERROR(INDEX(MASTER!B:B,MATCH(G789,MASTER!A:A,0))/100," ")</f>
        <v>0.89</v>
      </c>
      <c r="L789" s="65">
        <f ca="1" t="shared" si="3"/>
        <v>4</v>
      </c>
      <c r="M789" s="65" t="str">
        <f ca="1" t="shared" si="4"/>
        <v>2023 - WEEK 04</v>
      </c>
      <c r="N789" s="65" t="str">
        <f ca="1" t="shared" si="5"/>
        <v>2023 - MONTH 01</v>
      </c>
      <c r="O789" s="83">
        <f ca="1" t="shared" ref="O789:P789" si="810">IFERROR(AVERAGEIF(M:M,M789,$K:$K)," ")</f>
        <v>0.891576576576572</v>
      </c>
      <c r="P789" s="83">
        <f ca="1" t="shared" si="810"/>
        <v>0.891576576576572</v>
      </c>
      <c r="Q789" s="65" t="str">
        <f ca="1">IF(ISBLANK(A789)," ",IF(O789&gt;MASTER!$B$3/100,"SB",IF(O789&gt;MASTER!$B$4/100,"B",IF(O789&gt;MASTER!$B$5/100,"C","K"))))</f>
        <v>B</v>
      </c>
      <c r="R789" s="65" t="str">
        <f ca="1">IF(ISBLANK(B789)," ",IF(P789&gt;MASTER!$B$3/100,"SB",IF(P789&gt;MASTER!$B$4/100,"B",IF(P789&gt;MASTER!$B$5/100,"C","K"))))</f>
        <v>B</v>
      </c>
    </row>
    <row r="790" customHeight="1" spans="1:18">
      <c r="A790" s="80">
        <f ca="1">INDIRECT(ADDRESS(2+QUOTIENT(ROW()-2,COUNTA('Form Responses 1'!$1:$1)-4),1,,TRUE,"Form Responses 1"))</f>
        <v>45034.384370787</v>
      </c>
      <c r="B790" s="65" t="str">
        <f ca="1">INDIRECT(ADDRESS(2+QUOTIENT(ROW()-2,COUNTA('Form Responses 1'!$1:$1)-4),2,,TRUE,"Form Responses 1"))</f>
        <v>bobdaulay@gmail.com</v>
      </c>
      <c r="C790" s="65" t="str">
        <f ca="1">INDIRECT(ADDRESS(2+QUOTIENT(ROW()-2,COUNTA('Form Responses 1'!$1:$1)-4),3,,TRUE,"Form Responses 1"))</f>
        <v>Bobby Wijaya Daulay </v>
      </c>
      <c r="D790" s="81">
        <f ca="1">INDIRECT(ADDRESS(2+QUOTIENT(ROW()-2,COUNTA('Form Responses 1'!$1:$1)-4),4,,TRUE,"Form Responses 1"))</f>
        <v>44951</v>
      </c>
      <c r="E790" s="82">
        <f ca="1" t="shared" si="0"/>
        <v>3</v>
      </c>
      <c r="F790" s="65" t="str">
        <f ca="1">IF(ISBLANK(A790)," ",INDIRECT(ADDRESS(1,5+MOD(ROW()-2,COUNTA('Form Responses 1'!$1:$1)-4),,TRUE,"Form Responses 1")))</f>
        <v>Lantai 10 [Pantry]</v>
      </c>
      <c r="G790" s="65" t="str">
        <f ca="1">IF(ISBLANK(A790)," ",INDIRECT(ADDRESS(MATCH(A790,'Form Responses 1'!A:A,0),5+MOD(ROW()-2,COUNTA('Form Responses 1'!$1:$1)-4),,TRUE,"Form Responses 1")))</f>
        <v>CUKUP BAIK</v>
      </c>
      <c r="H790" s="83" t="str">
        <f ca="1" t="shared" si="1"/>
        <v>Lantai 10</v>
      </c>
      <c r="I790" s="83" t="str">
        <f ca="1" t="shared" si="791"/>
        <v>Pantry</v>
      </c>
      <c r="J790" s="83" t="str">
        <f ca="1" t="shared" si="2"/>
        <v>CLEANING SERVICE</v>
      </c>
      <c r="K790" s="83">
        <f ca="1" t="array" ref="K790">IFERROR(INDEX(MASTER!B:B,MATCH(G790,MASTER!A:A,0))/100," ")</f>
        <v>0.89</v>
      </c>
      <c r="L790" s="65">
        <f ca="1" t="shared" si="3"/>
        <v>4</v>
      </c>
      <c r="M790" s="65" t="str">
        <f ca="1" t="shared" si="4"/>
        <v>2023 - WEEK 04</v>
      </c>
      <c r="N790" s="65" t="str">
        <f ca="1" t="shared" si="5"/>
        <v>2023 - MONTH 01</v>
      </c>
      <c r="O790" s="83">
        <f ca="1" t="shared" ref="O790:P790" si="811">IFERROR(AVERAGEIF(M:M,M790,$K:$K)," ")</f>
        <v>0.891576576576572</v>
      </c>
      <c r="P790" s="83">
        <f ca="1" t="shared" si="811"/>
        <v>0.891576576576572</v>
      </c>
      <c r="Q790" s="65" t="str">
        <f ca="1">IF(ISBLANK(A790)," ",IF(O790&gt;MASTER!$B$3/100,"SB",IF(O790&gt;MASTER!$B$4/100,"B",IF(O790&gt;MASTER!$B$5/100,"C","K"))))</f>
        <v>B</v>
      </c>
      <c r="R790" s="65" t="str">
        <f ca="1">IF(ISBLANK(B790)," ",IF(P790&gt;MASTER!$B$3/100,"SB",IF(P790&gt;MASTER!$B$4/100,"B",IF(P790&gt;MASTER!$B$5/100,"C","K"))))</f>
        <v>B</v>
      </c>
    </row>
    <row r="791" customHeight="1" spans="1:18">
      <c r="A791" s="80">
        <f ca="1">INDIRECT(ADDRESS(2+QUOTIENT(ROW()-2,COUNTA('Form Responses 1'!$1:$1)-4),1,,TRUE,"Form Responses 1"))</f>
        <v>45034.384370787</v>
      </c>
      <c r="B791" s="65" t="str">
        <f ca="1">INDIRECT(ADDRESS(2+QUOTIENT(ROW()-2,COUNTA('Form Responses 1'!$1:$1)-4),2,,TRUE,"Form Responses 1"))</f>
        <v>bobdaulay@gmail.com</v>
      </c>
      <c r="C791" s="65" t="str">
        <f ca="1">INDIRECT(ADDRESS(2+QUOTIENT(ROW()-2,COUNTA('Form Responses 1'!$1:$1)-4),3,,TRUE,"Form Responses 1"))</f>
        <v>Bobby Wijaya Daulay </v>
      </c>
      <c r="D791" s="81">
        <f ca="1">INDIRECT(ADDRESS(2+QUOTIENT(ROW()-2,COUNTA('Form Responses 1'!$1:$1)-4),4,,TRUE,"Form Responses 1"))</f>
        <v>44951</v>
      </c>
      <c r="E791" s="82">
        <f ca="1" t="shared" si="0"/>
        <v>3</v>
      </c>
      <c r="F791" s="65" t="str">
        <f ca="1">IF(ISBLANK(A791)," ",INDIRECT(ADDRESS(1,5+MOD(ROW()-2,COUNTA('Form Responses 1'!$1:$1)-4),,TRUE,"Form Responses 1")))</f>
        <v>Lantai 10 [Ruang Rapat 1-2-3]</v>
      </c>
      <c r="G791" s="65" t="str">
        <f ca="1">IF(ISBLANK(A791)," ",INDIRECT(ADDRESS(MATCH(A791,'Form Responses 1'!A:A,0),5+MOD(ROW()-2,COUNTA('Form Responses 1'!$1:$1)-4),,TRUE,"Form Responses 1")))</f>
        <v>CUKUP BAIK</v>
      </c>
      <c r="H791" s="83" t="str">
        <f ca="1" t="shared" si="1"/>
        <v>Lantai 10</v>
      </c>
      <c r="I791" s="83" t="str">
        <f ca="1" t="shared" si="791"/>
        <v>Ruang Rapat 1-2-3</v>
      </c>
      <c r="J791" s="83" t="str">
        <f ca="1" t="shared" si="2"/>
        <v>CLEANING SERVICE</v>
      </c>
      <c r="K791" s="83">
        <f ca="1" t="array" ref="K791">IFERROR(INDEX(MASTER!B:B,MATCH(G791,MASTER!A:A,0))/100," ")</f>
        <v>0.89</v>
      </c>
      <c r="L791" s="65">
        <f ca="1" t="shared" si="3"/>
        <v>4</v>
      </c>
      <c r="M791" s="65" t="str">
        <f ca="1" t="shared" si="4"/>
        <v>2023 - WEEK 04</v>
      </c>
      <c r="N791" s="65" t="str">
        <f ca="1" t="shared" si="5"/>
        <v>2023 - MONTH 01</v>
      </c>
      <c r="O791" s="83">
        <f ca="1" t="shared" ref="O791:P791" si="812">IFERROR(AVERAGEIF(M:M,M791,$K:$K)," ")</f>
        <v>0.891576576576572</v>
      </c>
      <c r="P791" s="83">
        <f ca="1" t="shared" si="812"/>
        <v>0.891576576576572</v>
      </c>
      <c r="Q791" s="65" t="str">
        <f ca="1">IF(ISBLANK(A791)," ",IF(O791&gt;MASTER!$B$3/100,"SB",IF(O791&gt;MASTER!$B$4/100,"B",IF(O791&gt;MASTER!$B$5/100,"C","K"))))</f>
        <v>B</v>
      </c>
      <c r="R791" s="65" t="str">
        <f ca="1">IF(ISBLANK(B791)," ",IF(P791&gt;MASTER!$B$3/100,"SB",IF(P791&gt;MASTER!$B$4/100,"B",IF(P791&gt;MASTER!$B$5/100,"C","K"))))</f>
        <v>B</v>
      </c>
    </row>
    <row r="792" customHeight="1" spans="1:18">
      <c r="A792" s="80">
        <f ca="1">INDIRECT(ADDRESS(2+QUOTIENT(ROW()-2,COUNTA('Form Responses 1'!$1:$1)-4),1,,TRUE,"Form Responses 1"))</f>
        <v>45034.384370787</v>
      </c>
      <c r="B792" s="65" t="str">
        <f ca="1">INDIRECT(ADDRESS(2+QUOTIENT(ROW()-2,COUNTA('Form Responses 1'!$1:$1)-4),2,,TRUE,"Form Responses 1"))</f>
        <v>bobdaulay@gmail.com</v>
      </c>
      <c r="C792" s="65" t="str">
        <f ca="1">INDIRECT(ADDRESS(2+QUOTIENT(ROW()-2,COUNTA('Form Responses 1'!$1:$1)-4),3,,TRUE,"Form Responses 1"))</f>
        <v>Bobby Wijaya Daulay </v>
      </c>
      <c r="D792" s="81">
        <f ca="1">INDIRECT(ADDRESS(2+QUOTIENT(ROW()-2,COUNTA('Form Responses 1'!$1:$1)-4),4,,TRUE,"Form Responses 1"))</f>
        <v>44951</v>
      </c>
      <c r="E792" s="82">
        <f ca="1" t="shared" si="0"/>
        <v>3</v>
      </c>
      <c r="F792" s="65" t="str">
        <f ca="1">IF(ISBLANK(A792)," ",INDIRECT(ADDRESS(1,5+MOD(ROW()-2,COUNTA('Form Responses 1'!$1:$1)-4),,TRUE,"Form Responses 1")))</f>
        <v>Lantai 10 [Ruang Kerja]</v>
      </c>
      <c r="G792" s="65" t="str">
        <f ca="1">IF(ISBLANK(A792)," ",INDIRECT(ADDRESS(MATCH(A792,'Form Responses 1'!A:A,0),5+MOD(ROW()-2,COUNTA('Form Responses 1'!$1:$1)-4),,TRUE,"Form Responses 1")))</f>
        <v>CUKUP BAIK</v>
      </c>
      <c r="H792" s="83" t="str">
        <f ca="1" t="shared" si="1"/>
        <v>Lantai 10</v>
      </c>
      <c r="I792" s="83" t="str">
        <f ca="1" t="shared" si="791"/>
        <v>Ruang Kerja</v>
      </c>
      <c r="J792" s="83" t="str">
        <f ca="1" t="shared" si="2"/>
        <v>CLEANING SERVICE</v>
      </c>
      <c r="K792" s="83">
        <f ca="1" t="array" ref="K792">IFERROR(INDEX(MASTER!B:B,MATCH(G792,MASTER!A:A,0))/100," ")</f>
        <v>0.89</v>
      </c>
      <c r="L792" s="65">
        <f ca="1" t="shared" si="3"/>
        <v>4</v>
      </c>
      <c r="M792" s="65" t="str">
        <f ca="1" t="shared" si="4"/>
        <v>2023 - WEEK 04</v>
      </c>
      <c r="N792" s="65" t="str">
        <f ca="1" t="shared" si="5"/>
        <v>2023 - MONTH 01</v>
      </c>
      <c r="O792" s="83">
        <f ca="1" t="shared" ref="O792:P792" si="813">IFERROR(AVERAGEIF(M:M,M792,$K:$K)," ")</f>
        <v>0.891576576576572</v>
      </c>
      <c r="P792" s="83">
        <f ca="1" t="shared" si="813"/>
        <v>0.891576576576572</v>
      </c>
      <c r="Q792" s="65" t="str">
        <f ca="1">IF(ISBLANK(A792)," ",IF(O792&gt;MASTER!$B$3/100,"SB",IF(O792&gt;MASTER!$B$4/100,"B",IF(O792&gt;MASTER!$B$5/100,"C","K"))))</f>
        <v>B</v>
      </c>
      <c r="R792" s="65" t="str">
        <f ca="1">IF(ISBLANK(B792)," ",IF(P792&gt;MASTER!$B$3/100,"SB",IF(P792&gt;MASTER!$B$4/100,"B",IF(P792&gt;MASTER!$B$5/100,"C","K"))))</f>
        <v>B</v>
      </c>
    </row>
    <row r="793" customHeight="1" spans="1:18">
      <c r="A793" s="80">
        <f ca="1">INDIRECT(ADDRESS(2+QUOTIENT(ROW()-2,COUNTA('Form Responses 1'!$1:$1)-4),1,,TRUE,"Form Responses 1"))</f>
        <v>45034.384370787</v>
      </c>
      <c r="B793" s="65" t="str">
        <f ca="1">INDIRECT(ADDRESS(2+QUOTIENT(ROW()-2,COUNTA('Form Responses 1'!$1:$1)-4),2,,TRUE,"Form Responses 1"))</f>
        <v>bobdaulay@gmail.com</v>
      </c>
      <c r="C793" s="65" t="str">
        <f ca="1">INDIRECT(ADDRESS(2+QUOTIENT(ROW()-2,COUNTA('Form Responses 1'!$1:$1)-4),3,,TRUE,"Form Responses 1"))</f>
        <v>Bobby Wijaya Daulay </v>
      </c>
      <c r="D793" s="81">
        <f ca="1">INDIRECT(ADDRESS(2+QUOTIENT(ROW()-2,COUNTA('Form Responses 1'!$1:$1)-4),4,,TRUE,"Form Responses 1"))</f>
        <v>44951</v>
      </c>
      <c r="E793" s="82">
        <f ca="1" t="shared" si="0"/>
        <v>3</v>
      </c>
      <c r="F793" s="65" t="str">
        <f ca="1">IF(ISBLANK(A793)," ",INDIRECT(ADDRESS(1,5+MOD(ROW()-2,COUNTA('Form Responses 1'!$1:$1)-4),,TRUE,"Form Responses 1")))</f>
        <v>Lantai 10 [Koridor]</v>
      </c>
      <c r="G793" s="65" t="str">
        <f ca="1">IF(ISBLANK(A793)," ",INDIRECT(ADDRESS(MATCH(A793,'Form Responses 1'!A:A,0),5+MOD(ROW()-2,COUNTA('Form Responses 1'!$1:$1)-4),,TRUE,"Form Responses 1")))</f>
        <v>CUKUP BAIK</v>
      </c>
      <c r="H793" s="83" t="str">
        <f ca="1" t="shared" si="1"/>
        <v>Lantai 10</v>
      </c>
      <c r="I793" s="83" t="str">
        <f ca="1" t="shared" si="791"/>
        <v>Koridor</v>
      </c>
      <c r="J793" s="83" t="str">
        <f ca="1" t="shared" si="2"/>
        <v>CLEANING SERVICE</v>
      </c>
      <c r="K793" s="83">
        <f ca="1" t="array" ref="K793">IFERROR(INDEX(MASTER!B:B,MATCH(G793,MASTER!A:A,0))/100," ")</f>
        <v>0.89</v>
      </c>
      <c r="L793" s="65">
        <f ca="1" t="shared" si="3"/>
        <v>4</v>
      </c>
      <c r="M793" s="65" t="str">
        <f ca="1" t="shared" si="4"/>
        <v>2023 - WEEK 04</v>
      </c>
      <c r="N793" s="65" t="str">
        <f ca="1" t="shared" si="5"/>
        <v>2023 - MONTH 01</v>
      </c>
      <c r="O793" s="83">
        <f ca="1" t="shared" ref="O793:P793" si="814">IFERROR(AVERAGEIF(M:M,M793,$K:$K)," ")</f>
        <v>0.891576576576572</v>
      </c>
      <c r="P793" s="83">
        <f ca="1" t="shared" si="814"/>
        <v>0.891576576576572</v>
      </c>
      <c r="Q793" s="65" t="str">
        <f ca="1">IF(ISBLANK(A793)," ",IF(O793&gt;MASTER!$B$3/100,"SB",IF(O793&gt;MASTER!$B$4/100,"B",IF(O793&gt;MASTER!$B$5/100,"C","K"))))</f>
        <v>B</v>
      </c>
      <c r="R793" s="65" t="str">
        <f ca="1">IF(ISBLANK(B793)," ",IF(P793&gt;MASTER!$B$3/100,"SB",IF(P793&gt;MASTER!$B$4/100,"B",IF(P793&gt;MASTER!$B$5/100,"C","K"))))</f>
        <v>B</v>
      </c>
    </row>
    <row r="794" customHeight="1" spans="1:18">
      <c r="A794" s="80">
        <f ca="1">INDIRECT(ADDRESS(2+QUOTIENT(ROW()-2,COUNTA('Form Responses 1'!$1:$1)-4),1,,TRUE,"Form Responses 1"))</f>
        <v>45034.384370787</v>
      </c>
      <c r="B794" s="65" t="str">
        <f ca="1">INDIRECT(ADDRESS(2+QUOTIENT(ROW()-2,COUNTA('Form Responses 1'!$1:$1)-4),2,,TRUE,"Form Responses 1"))</f>
        <v>bobdaulay@gmail.com</v>
      </c>
      <c r="C794" s="65" t="str">
        <f ca="1">INDIRECT(ADDRESS(2+QUOTIENT(ROW()-2,COUNTA('Form Responses 1'!$1:$1)-4),3,,TRUE,"Form Responses 1"))</f>
        <v>Bobby Wijaya Daulay </v>
      </c>
      <c r="D794" s="81">
        <f ca="1">INDIRECT(ADDRESS(2+QUOTIENT(ROW()-2,COUNTA('Form Responses 1'!$1:$1)-4),4,,TRUE,"Form Responses 1"))</f>
        <v>44951</v>
      </c>
      <c r="E794" s="82">
        <f ca="1" t="shared" si="0"/>
        <v>3</v>
      </c>
      <c r="F794" s="65" t="str">
        <f ca="1">IF(ISBLANK(A794)," ",INDIRECT(ADDRESS(1,5+MOD(ROW()-2,COUNTA('Form Responses 1'!$1:$1)-4),,TRUE,"Form Responses 1")))</f>
        <v>Lantai 10 [Toilet Pria / Wanita]</v>
      </c>
      <c r="G794" s="65" t="str">
        <f ca="1">IF(ISBLANK(A794)," ",INDIRECT(ADDRESS(MATCH(A794,'Form Responses 1'!A:A,0),5+MOD(ROW()-2,COUNTA('Form Responses 1'!$1:$1)-4),,TRUE,"Form Responses 1")))</f>
        <v>CUKUP BAIK</v>
      </c>
      <c r="H794" s="83" t="str">
        <f ca="1" t="shared" si="1"/>
        <v>Lantai 10</v>
      </c>
      <c r="I794" s="83" t="str">
        <f ca="1" t="shared" si="791"/>
        <v>Toilet Pria / Wanita</v>
      </c>
      <c r="J794" s="83" t="str">
        <f ca="1" t="shared" si="2"/>
        <v>CLEANING SERVICE</v>
      </c>
      <c r="K794" s="83">
        <f ca="1" t="array" ref="K794">IFERROR(INDEX(MASTER!B:B,MATCH(G794,MASTER!A:A,0))/100," ")</f>
        <v>0.89</v>
      </c>
      <c r="L794" s="65">
        <f ca="1" t="shared" si="3"/>
        <v>4</v>
      </c>
      <c r="M794" s="65" t="str">
        <f ca="1" t="shared" si="4"/>
        <v>2023 - WEEK 04</v>
      </c>
      <c r="N794" s="65" t="str">
        <f ca="1" t="shared" si="5"/>
        <v>2023 - MONTH 01</v>
      </c>
      <c r="O794" s="83">
        <f ca="1" t="shared" ref="O794:P794" si="815">IFERROR(AVERAGEIF(M:M,M794,$K:$K)," ")</f>
        <v>0.891576576576572</v>
      </c>
      <c r="P794" s="83">
        <f ca="1" t="shared" si="815"/>
        <v>0.891576576576572</v>
      </c>
      <c r="Q794" s="65" t="str">
        <f ca="1">IF(ISBLANK(A794)," ",IF(O794&gt;MASTER!$B$3/100,"SB",IF(O794&gt;MASTER!$B$4/100,"B",IF(O794&gt;MASTER!$B$5/100,"C","K"))))</f>
        <v>B</v>
      </c>
      <c r="R794" s="65" t="str">
        <f ca="1">IF(ISBLANK(B794)," ",IF(P794&gt;MASTER!$B$3/100,"SB",IF(P794&gt;MASTER!$B$4/100,"B",IF(P794&gt;MASTER!$B$5/100,"C","K"))))</f>
        <v>B</v>
      </c>
    </row>
    <row r="795" customHeight="1" spans="1:18">
      <c r="A795" s="80">
        <f ca="1">INDIRECT(ADDRESS(2+QUOTIENT(ROW()-2,COUNTA('Form Responses 1'!$1:$1)-4),1,,TRUE,"Form Responses 1"))</f>
        <v>45034.384370787</v>
      </c>
      <c r="B795" s="65" t="str">
        <f ca="1">INDIRECT(ADDRESS(2+QUOTIENT(ROW()-2,COUNTA('Form Responses 1'!$1:$1)-4),2,,TRUE,"Form Responses 1"))</f>
        <v>bobdaulay@gmail.com</v>
      </c>
      <c r="C795" s="65" t="str">
        <f ca="1">INDIRECT(ADDRESS(2+QUOTIENT(ROW()-2,COUNTA('Form Responses 1'!$1:$1)-4),3,,TRUE,"Form Responses 1"))</f>
        <v>Bobby Wijaya Daulay </v>
      </c>
      <c r="D795" s="81">
        <f ca="1">INDIRECT(ADDRESS(2+QUOTIENT(ROW()-2,COUNTA('Form Responses 1'!$1:$1)-4),4,,TRUE,"Form Responses 1"))</f>
        <v>44951</v>
      </c>
      <c r="E795" s="82">
        <f ca="1" t="shared" si="0"/>
        <v>3</v>
      </c>
      <c r="F795" s="65" t="str">
        <f ca="1">IF(ISBLANK(A795)," ",INDIRECT(ADDRESS(1,5+MOD(ROW()-2,COUNTA('Form Responses 1'!$1:$1)-4),,TRUE,"Form Responses 1")))</f>
        <v>Lantai 09 [Tangga Exit Barat]</v>
      </c>
      <c r="G795" s="65" t="str">
        <f ca="1">IF(ISBLANK(A795)," ",INDIRECT(ADDRESS(MATCH(A795,'Form Responses 1'!A:A,0),5+MOD(ROW()-2,COUNTA('Form Responses 1'!$1:$1)-4),,TRUE,"Form Responses 1")))</f>
        <v>CUKUP BAIK</v>
      </c>
      <c r="H795" s="83" t="str">
        <f ca="1" t="shared" si="1"/>
        <v>Lantai 09</v>
      </c>
      <c r="I795" s="83" t="str">
        <f ca="1" t="shared" si="791"/>
        <v>Tangga Exit Barat</v>
      </c>
      <c r="J795" s="83" t="str">
        <f ca="1" t="shared" si="2"/>
        <v>CLEANING SERVICE</v>
      </c>
      <c r="K795" s="83">
        <f ca="1" t="array" ref="K795">IFERROR(INDEX(MASTER!B:B,MATCH(G795,MASTER!A:A,0))/100," ")</f>
        <v>0.89</v>
      </c>
      <c r="L795" s="65">
        <f ca="1" t="shared" si="3"/>
        <v>4</v>
      </c>
      <c r="M795" s="65" t="str">
        <f ca="1" t="shared" si="4"/>
        <v>2023 - WEEK 04</v>
      </c>
      <c r="N795" s="65" t="str">
        <f ca="1" t="shared" si="5"/>
        <v>2023 - MONTH 01</v>
      </c>
      <c r="O795" s="83">
        <f ca="1" t="shared" ref="O795:P795" si="816">IFERROR(AVERAGEIF(M:M,M795,$K:$K)," ")</f>
        <v>0.891576576576572</v>
      </c>
      <c r="P795" s="83">
        <f ca="1" t="shared" si="816"/>
        <v>0.891576576576572</v>
      </c>
      <c r="Q795" s="65" t="str">
        <f ca="1">IF(ISBLANK(A795)," ",IF(O795&gt;MASTER!$B$3/100,"SB",IF(O795&gt;MASTER!$B$4/100,"B",IF(O795&gt;MASTER!$B$5/100,"C","K"))))</f>
        <v>B</v>
      </c>
      <c r="R795" s="65" t="str">
        <f ca="1">IF(ISBLANK(B795)," ",IF(P795&gt;MASTER!$B$3/100,"SB",IF(P795&gt;MASTER!$B$4/100,"B",IF(P795&gt;MASTER!$B$5/100,"C","K"))))</f>
        <v>B</v>
      </c>
    </row>
    <row r="796" customHeight="1" spans="1:18">
      <c r="A796" s="80">
        <f ca="1">INDIRECT(ADDRESS(2+QUOTIENT(ROW()-2,COUNTA('Form Responses 1'!$1:$1)-4),1,,TRUE,"Form Responses 1"))</f>
        <v>45034.384370787</v>
      </c>
      <c r="B796" s="65" t="str">
        <f ca="1">INDIRECT(ADDRESS(2+QUOTIENT(ROW()-2,COUNTA('Form Responses 1'!$1:$1)-4),2,,TRUE,"Form Responses 1"))</f>
        <v>bobdaulay@gmail.com</v>
      </c>
      <c r="C796" s="65" t="str">
        <f ca="1">INDIRECT(ADDRESS(2+QUOTIENT(ROW()-2,COUNTA('Form Responses 1'!$1:$1)-4),3,,TRUE,"Form Responses 1"))</f>
        <v>Bobby Wijaya Daulay </v>
      </c>
      <c r="D796" s="81">
        <f ca="1">INDIRECT(ADDRESS(2+QUOTIENT(ROW()-2,COUNTA('Form Responses 1'!$1:$1)-4),4,,TRUE,"Form Responses 1"))</f>
        <v>44951</v>
      </c>
      <c r="E796" s="82">
        <f ca="1" t="shared" si="0"/>
        <v>3</v>
      </c>
      <c r="F796" s="65" t="str">
        <f ca="1">IF(ISBLANK(A796)," ",INDIRECT(ADDRESS(1,5+MOD(ROW()-2,COUNTA('Form Responses 1'!$1:$1)-4),,TRUE,"Form Responses 1")))</f>
        <v>Lantai 09 [ &amp; Timur]</v>
      </c>
      <c r="G796" s="65" t="str">
        <f ca="1">IF(ISBLANK(A796)," ",INDIRECT(ADDRESS(MATCH(A796,'Form Responses 1'!A:A,0),5+MOD(ROW()-2,COUNTA('Form Responses 1'!$1:$1)-4),,TRUE,"Form Responses 1")))</f>
        <v>CUKUP BAIK</v>
      </c>
      <c r="H796" s="83" t="str">
        <f ca="1" t="shared" si="1"/>
        <v>Lantai 09</v>
      </c>
      <c r="I796" s="83" t="str">
        <f ca="1" t="shared" si="791"/>
        <v> &amp; Timur</v>
      </c>
      <c r="J796" s="83" t="str">
        <f ca="1" t="shared" si="2"/>
        <v>CLEANING SERVICE</v>
      </c>
      <c r="K796" s="83">
        <f ca="1" t="array" ref="K796">IFERROR(INDEX(MASTER!B:B,MATCH(G796,MASTER!A:A,0))/100," ")</f>
        <v>0.89</v>
      </c>
      <c r="L796" s="65">
        <f ca="1" t="shared" si="3"/>
        <v>4</v>
      </c>
      <c r="M796" s="65" t="str">
        <f ca="1" t="shared" si="4"/>
        <v>2023 - WEEK 04</v>
      </c>
      <c r="N796" s="65" t="str">
        <f ca="1" t="shared" si="5"/>
        <v>2023 - MONTH 01</v>
      </c>
      <c r="O796" s="83">
        <f ca="1" t="shared" ref="O796:P796" si="817">IFERROR(AVERAGEIF(M:M,M796,$K:$K)," ")</f>
        <v>0.891576576576572</v>
      </c>
      <c r="P796" s="83">
        <f ca="1" t="shared" si="817"/>
        <v>0.891576576576572</v>
      </c>
      <c r="Q796" s="65" t="str">
        <f ca="1">IF(ISBLANK(A796)," ",IF(O796&gt;MASTER!$B$3/100,"SB",IF(O796&gt;MASTER!$B$4/100,"B",IF(O796&gt;MASTER!$B$5/100,"C","K"))))</f>
        <v>B</v>
      </c>
      <c r="R796" s="65" t="str">
        <f ca="1">IF(ISBLANK(B796)," ",IF(P796&gt;MASTER!$B$3/100,"SB",IF(P796&gt;MASTER!$B$4/100,"B",IF(P796&gt;MASTER!$B$5/100,"C","K"))))</f>
        <v>B</v>
      </c>
    </row>
    <row r="797" customHeight="1" spans="1:18">
      <c r="A797" s="80">
        <f ca="1">INDIRECT(ADDRESS(2+QUOTIENT(ROW()-2,COUNTA('Form Responses 1'!$1:$1)-4),1,,TRUE,"Form Responses 1"))</f>
        <v>45034.384370787</v>
      </c>
      <c r="B797" s="65" t="str">
        <f ca="1">INDIRECT(ADDRESS(2+QUOTIENT(ROW()-2,COUNTA('Form Responses 1'!$1:$1)-4),2,,TRUE,"Form Responses 1"))</f>
        <v>bobdaulay@gmail.com</v>
      </c>
      <c r="C797" s="65" t="str">
        <f ca="1">INDIRECT(ADDRESS(2+QUOTIENT(ROW()-2,COUNTA('Form Responses 1'!$1:$1)-4),3,,TRUE,"Form Responses 1"))</f>
        <v>Bobby Wijaya Daulay </v>
      </c>
      <c r="D797" s="81">
        <f ca="1">INDIRECT(ADDRESS(2+QUOTIENT(ROW()-2,COUNTA('Form Responses 1'!$1:$1)-4),4,,TRUE,"Form Responses 1"))</f>
        <v>44951</v>
      </c>
      <c r="E797" s="82">
        <f ca="1" t="shared" si="0"/>
        <v>3</v>
      </c>
      <c r="F797" s="65" t="str">
        <f ca="1">IF(ISBLANK(A797)," ",INDIRECT(ADDRESS(1,5+MOD(ROW()-2,COUNTA('Form Responses 1'!$1:$1)-4),,TRUE,"Form Responses 1")))</f>
        <v>Lantai 09 [Mushola]</v>
      </c>
      <c r="G797" s="65" t="str">
        <f ca="1">IF(ISBLANK(A797)," ",INDIRECT(ADDRESS(MATCH(A797,'Form Responses 1'!A:A,0),5+MOD(ROW()-2,COUNTA('Form Responses 1'!$1:$1)-4),,TRUE,"Form Responses 1")))</f>
        <v>CUKUP BAIK</v>
      </c>
      <c r="H797" s="83" t="str">
        <f ca="1" t="shared" si="1"/>
        <v>Lantai 09</v>
      </c>
      <c r="I797" s="83" t="str">
        <f ca="1" t="shared" si="791"/>
        <v>Mushola</v>
      </c>
      <c r="J797" s="83" t="str">
        <f ca="1" t="shared" si="2"/>
        <v>CLEANING SERVICE</v>
      </c>
      <c r="K797" s="83">
        <f ca="1" t="array" ref="K797">IFERROR(INDEX(MASTER!B:B,MATCH(G797,MASTER!A:A,0))/100," ")</f>
        <v>0.89</v>
      </c>
      <c r="L797" s="65">
        <f ca="1" t="shared" si="3"/>
        <v>4</v>
      </c>
      <c r="M797" s="65" t="str">
        <f ca="1" t="shared" si="4"/>
        <v>2023 - WEEK 04</v>
      </c>
      <c r="N797" s="65" t="str">
        <f ca="1" t="shared" si="5"/>
        <v>2023 - MONTH 01</v>
      </c>
      <c r="O797" s="83">
        <f ca="1" t="shared" ref="O797:P797" si="818">IFERROR(AVERAGEIF(M:M,M797,$K:$K)," ")</f>
        <v>0.891576576576572</v>
      </c>
      <c r="P797" s="83">
        <f ca="1" t="shared" si="818"/>
        <v>0.891576576576572</v>
      </c>
      <c r="Q797" s="65" t="str">
        <f ca="1">IF(ISBLANK(A797)," ",IF(O797&gt;MASTER!$B$3/100,"SB",IF(O797&gt;MASTER!$B$4/100,"B",IF(O797&gt;MASTER!$B$5/100,"C","K"))))</f>
        <v>B</v>
      </c>
      <c r="R797" s="65" t="str">
        <f ca="1">IF(ISBLANK(B797)," ",IF(P797&gt;MASTER!$B$3/100,"SB",IF(P797&gt;MASTER!$B$4/100,"B",IF(P797&gt;MASTER!$B$5/100,"C","K"))))</f>
        <v>B</v>
      </c>
    </row>
    <row r="798" customHeight="1" spans="1:18">
      <c r="A798" s="80">
        <f ca="1">INDIRECT(ADDRESS(2+QUOTIENT(ROW()-2,COUNTA('Form Responses 1'!$1:$1)-4),1,,TRUE,"Form Responses 1"))</f>
        <v>45034.384370787</v>
      </c>
      <c r="B798" s="65" t="str">
        <f ca="1">INDIRECT(ADDRESS(2+QUOTIENT(ROW()-2,COUNTA('Form Responses 1'!$1:$1)-4),2,,TRUE,"Form Responses 1"))</f>
        <v>bobdaulay@gmail.com</v>
      </c>
      <c r="C798" s="65" t="str">
        <f ca="1">INDIRECT(ADDRESS(2+QUOTIENT(ROW()-2,COUNTA('Form Responses 1'!$1:$1)-4),3,,TRUE,"Form Responses 1"))</f>
        <v>Bobby Wijaya Daulay </v>
      </c>
      <c r="D798" s="81">
        <f ca="1">INDIRECT(ADDRESS(2+QUOTIENT(ROW()-2,COUNTA('Form Responses 1'!$1:$1)-4),4,,TRUE,"Form Responses 1"))</f>
        <v>44951</v>
      </c>
      <c r="E798" s="82">
        <f ca="1" t="shared" si="0"/>
        <v>3</v>
      </c>
      <c r="F798" s="65" t="str">
        <f ca="1">IF(ISBLANK(A798)," ",INDIRECT(ADDRESS(1,5+MOD(ROW()-2,COUNTA('Form Responses 1'!$1:$1)-4),,TRUE,"Form Responses 1")))</f>
        <v>Lantai 09 [Pantry]</v>
      </c>
      <c r="G798" s="65" t="str">
        <f ca="1">IF(ISBLANK(A798)," ",INDIRECT(ADDRESS(MATCH(A798,'Form Responses 1'!A:A,0),5+MOD(ROW()-2,COUNTA('Form Responses 1'!$1:$1)-4),,TRUE,"Form Responses 1")))</f>
        <v>CUKUP BAIK</v>
      </c>
      <c r="H798" s="83" t="str">
        <f ca="1" t="shared" si="1"/>
        <v>Lantai 09</v>
      </c>
      <c r="I798" s="83" t="str">
        <f ca="1" t="shared" si="791"/>
        <v>Pantry</v>
      </c>
      <c r="J798" s="83" t="str">
        <f ca="1" t="shared" si="2"/>
        <v>CLEANING SERVICE</v>
      </c>
      <c r="K798" s="83">
        <f ca="1" t="array" ref="K798">IFERROR(INDEX(MASTER!B:B,MATCH(G798,MASTER!A:A,0))/100," ")</f>
        <v>0.89</v>
      </c>
      <c r="L798" s="65">
        <f ca="1" t="shared" si="3"/>
        <v>4</v>
      </c>
      <c r="M798" s="65" t="str">
        <f ca="1" t="shared" si="4"/>
        <v>2023 - WEEK 04</v>
      </c>
      <c r="N798" s="65" t="str">
        <f ca="1" t="shared" si="5"/>
        <v>2023 - MONTH 01</v>
      </c>
      <c r="O798" s="83">
        <f ca="1" t="shared" ref="O798:P798" si="819">IFERROR(AVERAGEIF(M:M,M798,$K:$K)," ")</f>
        <v>0.891576576576572</v>
      </c>
      <c r="P798" s="83">
        <f ca="1" t="shared" si="819"/>
        <v>0.891576576576572</v>
      </c>
      <c r="Q798" s="65" t="str">
        <f ca="1">IF(ISBLANK(A798)," ",IF(O798&gt;MASTER!$B$3/100,"SB",IF(O798&gt;MASTER!$B$4/100,"B",IF(O798&gt;MASTER!$B$5/100,"C","K"))))</f>
        <v>B</v>
      </c>
      <c r="R798" s="65" t="str">
        <f ca="1">IF(ISBLANK(B798)," ",IF(P798&gt;MASTER!$B$3/100,"SB",IF(P798&gt;MASTER!$B$4/100,"B",IF(P798&gt;MASTER!$B$5/100,"C","K"))))</f>
        <v>B</v>
      </c>
    </row>
    <row r="799" customHeight="1" spans="1:18">
      <c r="A799" s="80">
        <f ca="1">INDIRECT(ADDRESS(2+QUOTIENT(ROW()-2,COUNTA('Form Responses 1'!$1:$1)-4),1,,TRUE,"Form Responses 1"))</f>
        <v>45034.384370787</v>
      </c>
      <c r="B799" s="65" t="str">
        <f ca="1">INDIRECT(ADDRESS(2+QUOTIENT(ROW()-2,COUNTA('Form Responses 1'!$1:$1)-4),2,,TRUE,"Form Responses 1"))</f>
        <v>bobdaulay@gmail.com</v>
      </c>
      <c r="C799" s="65" t="str">
        <f ca="1">INDIRECT(ADDRESS(2+QUOTIENT(ROW()-2,COUNTA('Form Responses 1'!$1:$1)-4),3,,TRUE,"Form Responses 1"))</f>
        <v>Bobby Wijaya Daulay </v>
      </c>
      <c r="D799" s="81">
        <f ca="1">INDIRECT(ADDRESS(2+QUOTIENT(ROW()-2,COUNTA('Form Responses 1'!$1:$1)-4),4,,TRUE,"Form Responses 1"))</f>
        <v>44951</v>
      </c>
      <c r="E799" s="82">
        <f ca="1" t="shared" si="0"/>
        <v>3</v>
      </c>
      <c r="F799" s="65" t="str">
        <f ca="1">IF(ISBLANK(A799)," ",INDIRECT(ADDRESS(1,5+MOD(ROW()-2,COUNTA('Form Responses 1'!$1:$1)-4),,TRUE,"Form Responses 1")))</f>
        <v>Lantai 09 [Ruang Rapat 1-2-3]</v>
      </c>
      <c r="G799" s="65" t="str">
        <f ca="1">IF(ISBLANK(A799)," ",INDIRECT(ADDRESS(MATCH(A799,'Form Responses 1'!A:A,0),5+MOD(ROW()-2,COUNTA('Form Responses 1'!$1:$1)-4),,TRUE,"Form Responses 1")))</f>
        <v>CUKUP BAIK</v>
      </c>
      <c r="H799" s="83" t="str">
        <f ca="1" t="shared" si="1"/>
        <v>Lantai 09</v>
      </c>
      <c r="I799" s="83" t="str">
        <f ca="1" t="shared" si="791"/>
        <v>Ruang Rapat 1-2-3</v>
      </c>
      <c r="J799" s="83" t="str">
        <f ca="1" t="shared" si="2"/>
        <v>CLEANING SERVICE</v>
      </c>
      <c r="K799" s="83">
        <f ca="1" t="array" ref="K799">IFERROR(INDEX(MASTER!B:B,MATCH(G799,MASTER!A:A,0))/100," ")</f>
        <v>0.89</v>
      </c>
      <c r="L799" s="65">
        <f ca="1" t="shared" si="3"/>
        <v>4</v>
      </c>
      <c r="M799" s="65" t="str">
        <f ca="1" t="shared" si="4"/>
        <v>2023 - WEEK 04</v>
      </c>
      <c r="N799" s="65" t="str">
        <f ca="1" t="shared" si="5"/>
        <v>2023 - MONTH 01</v>
      </c>
      <c r="O799" s="83">
        <f ca="1" t="shared" ref="O799:P799" si="820">IFERROR(AVERAGEIF(M:M,M799,$K:$K)," ")</f>
        <v>0.891576576576572</v>
      </c>
      <c r="P799" s="83">
        <f ca="1" t="shared" si="820"/>
        <v>0.891576576576572</v>
      </c>
      <c r="Q799" s="65" t="str">
        <f ca="1">IF(ISBLANK(A799)," ",IF(O799&gt;MASTER!$B$3/100,"SB",IF(O799&gt;MASTER!$B$4/100,"B",IF(O799&gt;MASTER!$B$5/100,"C","K"))))</f>
        <v>B</v>
      </c>
      <c r="R799" s="65" t="str">
        <f ca="1">IF(ISBLANK(B799)," ",IF(P799&gt;MASTER!$B$3/100,"SB",IF(P799&gt;MASTER!$B$4/100,"B",IF(P799&gt;MASTER!$B$5/100,"C","K"))))</f>
        <v>B</v>
      </c>
    </row>
    <row r="800" customHeight="1" spans="1:18">
      <c r="A800" s="80">
        <f ca="1">INDIRECT(ADDRESS(2+QUOTIENT(ROW()-2,COUNTA('Form Responses 1'!$1:$1)-4),1,,TRUE,"Form Responses 1"))</f>
        <v>45034.384370787</v>
      </c>
      <c r="B800" s="65" t="str">
        <f ca="1">INDIRECT(ADDRESS(2+QUOTIENT(ROW()-2,COUNTA('Form Responses 1'!$1:$1)-4),2,,TRUE,"Form Responses 1"))</f>
        <v>bobdaulay@gmail.com</v>
      </c>
      <c r="C800" s="65" t="str">
        <f ca="1">INDIRECT(ADDRESS(2+QUOTIENT(ROW()-2,COUNTA('Form Responses 1'!$1:$1)-4),3,,TRUE,"Form Responses 1"))</f>
        <v>Bobby Wijaya Daulay </v>
      </c>
      <c r="D800" s="81">
        <f ca="1">INDIRECT(ADDRESS(2+QUOTIENT(ROW()-2,COUNTA('Form Responses 1'!$1:$1)-4),4,,TRUE,"Form Responses 1"))</f>
        <v>44951</v>
      </c>
      <c r="E800" s="82">
        <f ca="1" t="shared" si="0"/>
        <v>3</v>
      </c>
      <c r="F800" s="65" t="str">
        <f ca="1">IF(ISBLANK(A800)," ",INDIRECT(ADDRESS(1,5+MOD(ROW()-2,COUNTA('Form Responses 1'!$1:$1)-4),,TRUE,"Form Responses 1")))</f>
        <v>Lantai 09 [Ruang Kerja]</v>
      </c>
      <c r="G800" s="65" t="str">
        <f ca="1">IF(ISBLANK(A800)," ",INDIRECT(ADDRESS(MATCH(A800,'Form Responses 1'!A:A,0),5+MOD(ROW()-2,COUNTA('Form Responses 1'!$1:$1)-4),,TRUE,"Form Responses 1")))</f>
        <v>CUKUP BAIK</v>
      </c>
      <c r="H800" s="83" t="str">
        <f ca="1" t="shared" si="1"/>
        <v>Lantai 09</v>
      </c>
      <c r="I800" s="83" t="str">
        <f ca="1" t="shared" si="791"/>
        <v>Ruang Kerja</v>
      </c>
      <c r="J800" s="83" t="str">
        <f ca="1" t="shared" si="2"/>
        <v>CLEANING SERVICE</v>
      </c>
      <c r="K800" s="83">
        <f ca="1" t="array" ref="K800">IFERROR(INDEX(MASTER!B:B,MATCH(G800,MASTER!A:A,0))/100," ")</f>
        <v>0.89</v>
      </c>
      <c r="L800" s="65">
        <f ca="1" t="shared" si="3"/>
        <v>4</v>
      </c>
      <c r="M800" s="65" t="str">
        <f ca="1" t="shared" si="4"/>
        <v>2023 - WEEK 04</v>
      </c>
      <c r="N800" s="65" t="str">
        <f ca="1" t="shared" si="5"/>
        <v>2023 - MONTH 01</v>
      </c>
      <c r="O800" s="83">
        <f ca="1" t="shared" ref="O800:P800" si="821">IFERROR(AVERAGEIF(M:M,M800,$K:$K)," ")</f>
        <v>0.891576576576572</v>
      </c>
      <c r="P800" s="83">
        <f ca="1" t="shared" si="821"/>
        <v>0.891576576576572</v>
      </c>
      <c r="Q800" s="65" t="str">
        <f ca="1">IF(ISBLANK(A800)," ",IF(O800&gt;MASTER!$B$3/100,"SB",IF(O800&gt;MASTER!$B$4/100,"B",IF(O800&gt;MASTER!$B$5/100,"C","K"))))</f>
        <v>B</v>
      </c>
      <c r="R800" s="65" t="str">
        <f ca="1">IF(ISBLANK(B800)," ",IF(P800&gt;MASTER!$B$3/100,"SB",IF(P800&gt;MASTER!$B$4/100,"B",IF(P800&gt;MASTER!$B$5/100,"C","K"))))</f>
        <v>B</v>
      </c>
    </row>
    <row r="801" customHeight="1" spans="1:18">
      <c r="A801" s="80">
        <f ca="1">INDIRECT(ADDRESS(2+QUOTIENT(ROW()-2,COUNTA('Form Responses 1'!$1:$1)-4),1,,TRUE,"Form Responses 1"))</f>
        <v>45034.384370787</v>
      </c>
      <c r="B801" s="65" t="str">
        <f ca="1">INDIRECT(ADDRESS(2+QUOTIENT(ROW()-2,COUNTA('Form Responses 1'!$1:$1)-4),2,,TRUE,"Form Responses 1"))</f>
        <v>bobdaulay@gmail.com</v>
      </c>
      <c r="C801" s="65" t="str">
        <f ca="1">INDIRECT(ADDRESS(2+QUOTIENT(ROW()-2,COUNTA('Form Responses 1'!$1:$1)-4),3,,TRUE,"Form Responses 1"))</f>
        <v>Bobby Wijaya Daulay </v>
      </c>
      <c r="D801" s="81">
        <f ca="1">INDIRECT(ADDRESS(2+QUOTIENT(ROW()-2,COUNTA('Form Responses 1'!$1:$1)-4),4,,TRUE,"Form Responses 1"))</f>
        <v>44951</v>
      </c>
      <c r="E801" s="82">
        <f ca="1" t="shared" si="0"/>
        <v>3</v>
      </c>
      <c r="F801" s="65" t="str">
        <f ca="1">IF(ISBLANK(A801)," ",INDIRECT(ADDRESS(1,5+MOD(ROW()-2,COUNTA('Form Responses 1'!$1:$1)-4),,TRUE,"Form Responses 1")))</f>
        <v>Lantai 09 [Koridor]</v>
      </c>
      <c r="G801" s="65" t="str">
        <f ca="1">IF(ISBLANK(A801)," ",INDIRECT(ADDRESS(MATCH(A801,'Form Responses 1'!A:A,0),5+MOD(ROW()-2,COUNTA('Form Responses 1'!$1:$1)-4),,TRUE,"Form Responses 1")))</f>
        <v>CUKUP BAIK</v>
      </c>
      <c r="H801" s="83" t="str">
        <f ca="1" t="shared" si="1"/>
        <v>Lantai 09</v>
      </c>
      <c r="I801" s="83" t="str">
        <f ca="1" t="shared" si="791"/>
        <v>Koridor</v>
      </c>
      <c r="J801" s="83" t="str">
        <f ca="1" t="shared" si="2"/>
        <v>CLEANING SERVICE</v>
      </c>
      <c r="K801" s="83">
        <f ca="1" t="array" ref="K801">IFERROR(INDEX(MASTER!B:B,MATCH(G801,MASTER!A:A,0))/100," ")</f>
        <v>0.89</v>
      </c>
      <c r="L801" s="65">
        <f ca="1" t="shared" si="3"/>
        <v>4</v>
      </c>
      <c r="M801" s="65" t="str">
        <f ca="1" t="shared" si="4"/>
        <v>2023 - WEEK 04</v>
      </c>
      <c r="N801" s="65" t="str">
        <f ca="1" t="shared" si="5"/>
        <v>2023 - MONTH 01</v>
      </c>
      <c r="O801" s="83">
        <f ca="1" t="shared" ref="O801:P801" si="822">IFERROR(AVERAGEIF(M:M,M801,$K:$K)," ")</f>
        <v>0.891576576576572</v>
      </c>
      <c r="P801" s="83">
        <f ca="1" t="shared" si="822"/>
        <v>0.891576576576572</v>
      </c>
      <c r="Q801" s="65" t="str">
        <f ca="1">IF(ISBLANK(A801)," ",IF(O801&gt;MASTER!$B$3/100,"SB",IF(O801&gt;MASTER!$B$4/100,"B",IF(O801&gt;MASTER!$B$5/100,"C","K"))))</f>
        <v>B</v>
      </c>
      <c r="R801" s="65" t="str">
        <f ca="1">IF(ISBLANK(B801)," ",IF(P801&gt;MASTER!$B$3/100,"SB",IF(P801&gt;MASTER!$B$4/100,"B",IF(P801&gt;MASTER!$B$5/100,"C","K"))))</f>
        <v>B</v>
      </c>
    </row>
    <row r="802" customHeight="1" spans="1:18">
      <c r="A802" s="80">
        <f ca="1">INDIRECT(ADDRESS(2+QUOTIENT(ROW()-2,COUNTA('Form Responses 1'!$1:$1)-4),1,,TRUE,"Form Responses 1"))</f>
        <v>45034.384370787</v>
      </c>
      <c r="B802" s="65" t="str">
        <f ca="1">INDIRECT(ADDRESS(2+QUOTIENT(ROW()-2,COUNTA('Form Responses 1'!$1:$1)-4),2,,TRUE,"Form Responses 1"))</f>
        <v>bobdaulay@gmail.com</v>
      </c>
      <c r="C802" s="65" t="str">
        <f ca="1">INDIRECT(ADDRESS(2+QUOTIENT(ROW()-2,COUNTA('Form Responses 1'!$1:$1)-4),3,,TRUE,"Form Responses 1"))</f>
        <v>Bobby Wijaya Daulay </v>
      </c>
      <c r="D802" s="81">
        <f ca="1">INDIRECT(ADDRESS(2+QUOTIENT(ROW()-2,COUNTA('Form Responses 1'!$1:$1)-4),4,,TRUE,"Form Responses 1"))</f>
        <v>44951</v>
      </c>
      <c r="E802" s="82">
        <f ca="1" t="shared" si="0"/>
        <v>3</v>
      </c>
      <c r="F802" s="65" t="str">
        <f ca="1">IF(ISBLANK(A802)," ",INDIRECT(ADDRESS(1,5+MOD(ROW()-2,COUNTA('Form Responses 1'!$1:$1)-4),,TRUE,"Form Responses 1")))</f>
        <v>Lantai 09 [Toilet Pria / Wanita]</v>
      </c>
      <c r="G802" s="65" t="str">
        <f ca="1">IF(ISBLANK(A802)," ",INDIRECT(ADDRESS(MATCH(A802,'Form Responses 1'!A:A,0),5+MOD(ROW()-2,COUNTA('Form Responses 1'!$1:$1)-4),,TRUE,"Form Responses 1")))</f>
        <v>CUKUP BAIK</v>
      </c>
      <c r="H802" s="83" t="str">
        <f ca="1" t="shared" si="1"/>
        <v>Lantai 09</v>
      </c>
      <c r="I802" s="83" t="str">
        <f ca="1" t="shared" si="791"/>
        <v>Toilet Pria / Wanita</v>
      </c>
      <c r="J802" s="83" t="str">
        <f ca="1" t="shared" si="2"/>
        <v>CLEANING SERVICE</v>
      </c>
      <c r="K802" s="83">
        <f ca="1" t="array" ref="K802">IFERROR(INDEX(MASTER!B:B,MATCH(G802,MASTER!A:A,0))/100," ")</f>
        <v>0.89</v>
      </c>
      <c r="L802" s="65">
        <f ca="1" t="shared" si="3"/>
        <v>4</v>
      </c>
      <c r="M802" s="65" t="str">
        <f ca="1" t="shared" si="4"/>
        <v>2023 - WEEK 04</v>
      </c>
      <c r="N802" s="65" t="str">
        <f ca="1" t="shared" si="5"/>
        <v>2023 - MONTH 01</v>
      </c>
      <c r="O802" s="83">
        <f ca="1" t="shared" ref="O802:P802" si="823">IFERROR(AVERAGEIF(M:M,M802,$K:$K)," ")</f>
        <v>0.891576576576572</v>
      </c>
      <c r="P802" s="83">
        <f ca="1" t="shared" si="823"/>
        <v>0.891576576576572</v>
      </c>
      <c r="Q802" s="65" t="str">
        <f ca="1">IF(ISBLANK(A802)," ",IF(O802&gt;MASTER!$B$3/100,"SB",IF(O802&gt;MASTER!$B$4/100,"B",IF(O802&gt;MASTER!$B$5/100,"C","K"))))</f>
        <v>B</v>
      </c>
      <c r="R802" s="65" t="str">
        <f ca="1">IF(ISBLANK(B802)," ",IF(P802&gt;MASTER!$B$3/100,"SB",IF(P802&gt;MASTER!$B$4/100,"B",IF(P802&gt;MASTER!$B$5/100,"C","K"))))</f>
        <v>B</v>
      </c>
    </row>
    <row r="803" customHeight="1" spans="1:18">
      <c r="A803" s="80">
        <f ca="1">INDIRECT(ADDRESS(2+QUOTIENT(ROW()-2,COUNTA('Form Responses 1'!$1:$1)-4),1,,TRUE,"Form Responses 1"))</f>
        <v>45034.384370787</v>
      </c>
      <c r="B803" s="65" t="str">
        <f ca="1">INDIRECT(ADDRESS(2+QUOTIENT(ROW()-2,COUNTA('Form Responses 1'!$1:$1)-4),2,,TRUE,"Form Responses 1"))</f>
        <v>bobdaulay@gmail.com</v>
      </c>
      <c r="C803" s="65" t="str">
        <f ca="1">INDIRECT(ADDRESS(2+QUOTIENT(ROW()-2,COUNTA('Form Responses 1'!$1:$1)-4),3,,TRUE,"Form Responses 1"))</f>
        <v>Bobby Wijaya Daulay </v>
      </c>
      <c r="D803" s="81">
        <f ca="1">INDIRECT(ADDRESS(2+QUOTIENT(ROW()-2,COUNTA('Form Responses 1'!$1:$1)-4),4,,TRUE,"Form Responses 1"))</f>
        <v>44951</v>
      </c>
      <c r="E803" s="82">
        <f ca="1" t="shared" si="0"/>
        <v>3</v>
      </c>
      <c r="F803" s="65" t="str">
        <f ca="1">IF(ISBLANK(A803)," ",INDIRECT(ADDRESS(1,5+MOD(ROW()-2,COUNTA('Form Responses 1'!$1:$1)-4),,TRUE,"Form Responses 1")))</f>
        <v>Lantai 08 [Tangga Exit Barat]</v>
      </c>
      <c r="G803" s="65" t="str">
        <f ca="1">IF(ISBLANK(A803)," ",INDIRECT(ADDRESS(MATCH(A803,'Form Responses 1'!A:A,0),5+MOD(ROW()-2,COUNTA('Form Responses 1'!$1:$1)-4),,TRUE,"Form Responses 1")))</f>
        <v>CUKUP BAIK</v>
      </c>
      <c r="H803" s="83" t="str">
        <f ca="1" t="shared" si="1"/>
        <v>Lantai 08</v>
      </c>
      <c r="I803" s="83" t="str">
        <f ca="1" t="shared" si="791"/>
        <v>Tangga Exit Barat</v>
      </c>
      <c r="J803" s="83" t="str">
        <f ca="1" t="shared" si="2"/>
        <v>CLEANING SERVICE</v>
      </c>
      <c r="K803" s="83">
        <f ca="1" t="array" ref="K803">IFERROR(INDEX(MASTER!B:B,MATCH(G803,MASTER!A:A,0))/100," ")</f>
        <v>0.89</v>
      </c>
      <c r="L803" s="65">
        <f ca="1" t="shared" si="3"/>
        <v>4</v>
      </c>
      <c r="M803" s="65" t="str">
        <f ca="1" t="shared" si="4"/>
        <v>2023 - WEEK 04</v>
      </c>
      <c r="N803" s="65" t="str">
        <f ca="1" t="shared" si="5"/>
        <v>2023 - MONTH 01</v>
      </c>
      <c r="O803" s="83">
        <f ca="1" t="shared" ref="O803:P803" si="824">IFERROR(AVERAGEIF(M:M,M803,$K:$K)," ")</f>
        <v>0.891576576576572</v>
      </c>
      <c r="P803" s="83">
        <f ca="1" t="shared" si="824"/>
        <v>0.891576576576572</v>
      </c>
      <c r="Q803" s="65" t="str">
        <f ca="1">IF(ISBLANK(A803)," ",IF(O803&gt;MASTER!$B$3/100,"SB",IF(O803&gt;MASTER!$B$4/100,"B",IF(O803&gt;MASTER!$B$5/100,"C","K"))))</f>
        <v>B</v>
      </c>
      <c r="R803" s="65" t="str">
        <f ca="1">IF(ISBLANK(B803)," ",IF(P803&gt;MASTER!$B$3/100,"SB",IF(P803&gt;MASTER!$B$4/100,"B",IF(P803&gt;MASTER!$B$5/100,"C","K"))))</f>
        <v>B</v>
      </c>
    </row>
    <row r="804" customHeight="1" spans="1:18">
      <c r="A804" s="80">
        <f ca="1">INDIRECT(ADDRESS(2+QUOTIENT(ROW()-2,COUNTA('Form Responses 1'!$1:$1)-4),1,,TRUE,"Form Responses 1"))</f>
        <v>45034.384370787</v>
      </c>
      <c r="B804" s="65" t="str">
        <f ca="1">INDIRECT(ADDRESS(2+QUOTIENT(ROW()-2,COUNTA('Form Responses 1'!$1:$1)-4),2,,TRUE,"Form Responses 1"))</f>
        <v>bobdaulay@gmail.com</v>
      </c>
      <c r="C804" s="65" t="str">
        <f ca="1">INDIRECT(ADDRESS(2+QUOTIENT(ROW()-2,COUNTA('Form Responses 1'!$1:$1)-4),3,,TRUE,"Form Responses 1"))</f>
        <v>Bobby Wijaya Daulay </v>
      </c>
      <c r="D804" s="81">
        <f ca="1">INDIRECT(ADDRESS(2+QUOTIENT(ROW()-2,COUNTA('Form Responses 1'!$1:$1)-4),4,,TRUE,"Form Responses 1"))</f>
        <v>44951</v>
      </c>
      <c r="E804" s="82">
        <f ca="1" t="shared" si="0"/>
        <v>3</v>
      </c>
      <c r="F804" s="65" t="str">
        <f ca="1">IF(ISBLANK(A804)," ",INDIRECT(ADDRESS(1,5+MOD(ROW()-2,COUNTA('Form Responses 1'!$1:$1)-4),,TRUE,"Form Responses 1")))</f>
        <v>Lantai 08 [ &amp; Timur]</v>
      </c>
      <c r="G804" s="65" t="str">
        <f ca="1">IF(ISBLANK(A804)," ",INDIRECT(ADDRESS(MATCH(A804,'Form Responses 1'!A:A,0),5+MOD(ROW()-2,COUNTA('Form Responses 1'!$1:$1)-4),,TRUE,"Form Responses 1")))</f>
        <v>CUKUP BAIK</v>
      </c>
      <c r="H804" s="83" t="str">
        <f ca="1" t="shared" si="1"/>
        <v>Lantai 08</v>
      </c>
      <c r="I804" s="83" t="str">
        <f ca="1" t="shared" si="791"/>
        <v> &amp; Timur</v>
      </c>
      <c r="J804" s="83" t="str">
        <f ca="1" t="shared" si="2"/>
        <v>CLEANING SERVICE</v>
      </c>
      <c r="K804" s="83">
        <f ca="1" t="array" ref="K804">IFERROR(INDEX(MASTER!B:B,MATCH(G804,MASTER!A:A,0))/100," ")</f>
        <v>0.89</v>
      </c>
      <c r="L804" s="65">
        <f ca="1" t="shared" si="3"/>
        <v>4</v>
      </c>
      <c r="M804" s="65" t="str">
        <f ca="1" t="shared" si="4"/>
        <v>2023 - WEEK 04</v>
      </c>
      <c r="N804" s="65" t="str">
        <f ca="1" t="shared" si="5"/>
        <v>2023 - MONTH 01</v>
      </c>
      <c r="O804" s="83">
        <f ca="1" t="shared" ref="O804:P804" si="825">IFERROR(AVERAGEIF(M:M,M804,$K:$K)," ")</f>
        <v>0.891576576576572</v>
      </c>
      <c r="P804" s="83">
        <f ca="1" t="shared" si="825"/>
        <v>0.891576576576572</v>
      </c>
      <c r="Q804" s="65" t="str">
        <f ca="1">IF(ISBLANK(A804)," ",IF(O804&gt;MASTER!$B$3/100,"SB",IF(O804&gt;MASTER!$B$4/100,"B",IF(O804&gt;MASTER!$B$5/100,"C","K"))))</f>
        <v>B</v>
      </c>
      <c r="R804" s="65" t="str">
        <f ca="1">IF(ISBLANK(B804)," ",IF(P804&gt;MASTER!$B$3/100,"SB",IF(P804&gt;MASTER!$B$4/100,"B",IF(P804&gt;MASTER!$B$5/100,"C","K"))))</f>
        <v>B</v>
      </c>
    </row>
    <row r="805" customHeight="1" spans="1:18">
      <c r="A805" s="80">
        <f ca="1">INDIRECT(ADDRESS(2+QUOTIENT(ROW()-2,COUNTA('Form Responses 1'!$1:$1)-4),1,,TRUE,"Form Responses 1"))</f>
        <v>45034.384370787</v>
      </c>
      <c r="B805" s="65" t="str">
        <f ca="1">INDIRECT(ADDRESS(2+QUOTIENT(ROW()-2,COUNTA('Form Responses 1'!$1:$1)-4),2,,TRUE,"Form Responses 1"))</f>
        <v>bobdaulay@gmail.com</v>
      </c>
      <c r="C805" s="65" t="str">
        <f ca="1">INDIRECT(ADDRESS(2+QUOTIENT(ROW()-2,COUNTA('Form Responses 1'!$1:$1)-4),3,,TRUE,"Form Responses 1"))</f>
        <v>Bobby Wijaya Daulay </v>
      </c>
      <c r="D805" s="81">
        <f ca="1">INDIRECT(ADDRESS(2+QUOTIENT(ROW()-2,COUNTA('Form Responses 1'!$1:$1)-4),4,,TRUE,"Form Responses 1"))</f>
        <v>44951</v>
      </c>
      <c r="E805" s="82">
        <f ca="1" t="shared" si="0"/>
        <v>3</v>
      </c>
      <c r="F805" s="65" t="str">
        <f ca="1">IF(ISBLANK(A805)," ",INDIRECT(ADDRESS(1,5+MOD(ROW()-2,COUNTA('Form Responses 1'!$1:$1)-4),,TRUE,"Form Responses 1")))</f>
        <v>Lantai 08 [Mushola]</v>
      </c>
      <c r="G805" s="65" t="str">
        <f ca="1">IF(ISBLANK(A805)," ",INDIRECT(ADDRESS(MATCH(A805,'Form Responses 1'!A:A,0),5+MOD(ROW()-2,COUNTA('Form Responses 1'!$1:$1)-4),,TRUE,"Form Responses 1")))</f>
        <v>CUKUP BAIK</v>
      </c>
      <c r="H805" s="83" t="str">
        <f ca="1" t="shared" si="1"/>
        <v>Lantai 08</v>
      </c>
      <c r="I805" s="83" t="str">
        <f ca="1" t="shared" si="791"/>
        <v>Mushola</v>
      </c>
      <c r="J805" s="83" t="str">
        <f ca="1" t="shared" si="2"/>
        <v>CLEANING SERVICE</v>
      </c>
      <c r="K805" s="83">
        <f ca="1" t="array" ref="K805">IFERROR(INDEX(MASTER!B:B,MATCH(G805,MASTER!A:A,0))/100," ")</f>
        <v>0.89</v>
      </c>
      <c r="L805" s="65">
        <f ca="1" t="shared" si="3"/>
        <v>4</v>
      </c>
      <c r="M805" s="65" t="str">
        <f ca="1" t="shared" si="4"/>
        <v>2023 - WEEK 04</v>
      </c>
      <c r="N805" s="65" t="str">
        <f ca="1" t="shared" si="5"/>
        <v>2023 - MONTH 01</v>
      </c>
      <c r="O805" s="83">
        <f ca="1" t="shared" ref="O805:P805" si="826">IFERROR(AVERAGEIF(M:M,M805,$K:$K)," ")</f>
        <v>0.891576576576572</v>
      </c>
      <c r="P805" s="83">
        <f ca="1" t="shared" si="826"/>
        <v>0.891576576576572</v>
      </c>
      <c r="Q805" s="65" t="str">
        <f ca="1">IF(ISBLANK(A805)," ",IF(O805&gt;MASTER!$B$3/100,"SB",IF(O805&gt;MASTER!$B$4/100,"B",IF(O805&gt;MASTER!$B$5/100,"C","K"))))</f>
        <v>B</v>
      </c>
      <c r="R805" s="65" t="str">
        <f ca="1">IF(ISBLANK(B805)," ",IF(P805&gt;MASTER!$B$3/100,"SB",IF(P805&gt;MASTER!$B$4/100,"B",IF(P805&gt;MASTER!$B$5/100,"C","K"))))</f>
        <v>B</v>
      </c>
    </row>
    <row r="806" customHeight="1" spans="1:18">
      <c r="A806" s="80">
        <f ca="1">INDIRECT(ADDRESS(2+QUOTIENT(ROW()-2,COUNTA('Form Responses 1'!$1:$1)-4),1,,TRUE,"Form Responses 1"))</f>
        <v>45034.384370787</v>
      </c>
      <c r="B806" s="65" t="str">
        <f ca="1">INDIRECT(ADDRESS(2+QUOTIENT(ROW()-2,COUNTA('Form Responses 1'!$1:$1)-4),2,,TRUE,"Form Responses 1"))</f>
        <v>bobdaulay@gmail.com</v>
      </c>
      <c r="C806" s="65" t="str">
        <f ca="1">INDIRECT(ADDRESS(2+QUOTIENT(ROW()-2,COUNTA('Form Responses 1'!$1:$1)-4),3,,TRUE,"Form Responses 1"))</f>
        <v>Bobby Wijaya Daulay </v>
      </c>
      <c r="D806" s="81">
        <f ca="1">INDIRECT(ADDRESS(2+QUOTIENT(ROW()-2,COUNTA('Form Responses 1'!$1:$1)-4),4,,TRUE,"Form Responses 1"))</f>
        <v>44951</v>
      </c>
      <c r="E806" s="82">
        <f ca="1" t="shared" si="0"/>
        <v>3</v>
      </c>
      <c r="F806" s="65" t="str">
        <f ca="1">IF(ISBLANK(A806)," ",INDIRECT(ADDRESS(1,5+MOD(ROW()-2,COUNTA('Form Responses 1'!$1:$1)-4),,TRUE,"Form Responses 1")))</f>
        <v>Lantai 08 [Pantry]</v>
      </c>
      <c r="G806" s="65" t="str">
        <f ca="1">IF(ISBLANK(A806)," ",INDIRECT(ADDRESS(MATCH(A806,'Form Responses 1'!A:A,0),5+MOD(ROW()-2,COUNTA('Form Responses 1'!$1:$1)-4),,TRUE,"Form Responses 1")))</f>
        <v>CUKUP BAIK</v>
      </c>
      <c r="H806" s="83" t="str">
        <f ca="1" t="shared" si="1"/>
        <v>Lantai 08</v>
      </c>
      <c r="I806" s="83" t="str">
        <f ca="1" t="shared" si="791"/>
        <v>Pantry</v>
      </c>
      <c r="J806" s="83" t="str">
        <f ca="1" t="shared" si="2"/>
        <v>CLEANING SERVICE</v>
      </c>
      <c r="K806" s="83">
        <f ca="1" t="array" ref="K806">IFERROR(INDEX(MASTER!B:B,MATCH(G806,MASTER!A:A,0))/100," ")</f>
        <v>0.89</v>
      </c>
      <c r="L806" s="65">
        <f ca="1" t="shared" si="3"/>
        <v>4</v>
      </c>
      <c r="M806" s="65" t="str">
        <f ca="1" t="shared" si="4"/>
        <v>2023 - WEEK 04</v>
      </c>
      <c r="N806" s="65" t="str">
        <f ca="1" t="shared" si="5"/>
        <v>2023 - MONTH 01</v>
      </c>
      <c r="O806" s="83">
        <f ca="1" t="shared" ref="O806:P806" si="827">IFERROR(AVERAGEIF(M:M,M806,$K:$K)," ")</f>
        <v>0.891576576576572</v>
      </c>
      <c r="P806" s="83">
        <f ca="1" t="shared" si="827"/>
        <v>0.891576576576572</v>
      </c>
      <c r="Q806" s="65" t="str">
        <f ca="1">IF(ISBLANK(A806)," ",IF(O806&gt;MASTER!$B$3/100,"SB",IF(O806&gt;MASTER!$B$4/100,"B",IF(O806&gt;MASTER!$B$5/100,"C","K"))))</f>
        <v>B</v>
      </c>
      <c r="R806" s="65" t="str">
        <f ca="1">IF(ISBLANK(B806)," ",IF(P806&gt;MASTER!$B$3/100,"SB",IF(P806&gt;MASTER!$B$4/100,"B",IF(P806&gt;MASTER!$B$5/100,"C","K"))))</f>
        <v>B</v>
      </c>
    </row>
    <row r="807" customHeight="1" spans="1:18">
      <c r="A807" s="80">
        <f ca="1">INDIRECT(ADDRESS(2+QUOTIENT(ROW()-2,COUNTA('Form Responses 1'!$1:$1)-4),1,,TRUE,"Form Responses 1"))</f>
        <v>45034.384370787</v>
      </c>
      <c r="B807" s="65" t="str">
        <f ca="1">INDIRECT(ADDRESS(2+QUOTIENT(ROW()-2,COUNTA('Form Responses 1'!$1:$1)-4),2,,TRUE,"Form Responses 1"))</f>
        <v>bobdaulay@gmail.com</v>
      </c>
      <c r="C807" s="65" t="str">
        <f ca="1">INDIRECT(ADDRESS(2+QUOTIENT(ROW()-2,COUNTA('Form Responses 1'!$1:$1)-4),3,,TRUE,"Form Responses 1"))</f>
        <v>Bobby Wijaya Daulay </v>
      </c>
      <c r="D807" s="81">
        <f ca="1">INDIRECT(ADDRESS(2+QUOTIENT(ROW()-2,COUNTA('Form Responses 1'!$1:$1)-4),4,,TRUE,"Form Responses 1"))</f>
        <v>44951</v>
      </c>
      <c r="E807" s="82">
        <f ca="1" t="shared" si="0"/>
        <v>3</v>
      </c>
      <c r="F807" s="65" t="str">
        <f ca="1">IF(ISBLANK(A807)," ",INDIRECT(ADDRESS(1,5+MOD(ROW()-2,COUNTA('Form Responses 1'!$1:$1)-4),,TRUE,"Form Responses 1")))</f>
        <v>Lantai 08 [Ruang Rapat 1-2-3]</v>
      </c>
      <c r="G807" s="65" t="str">
        <f ca="1">IF(ISBLANK(A807)," ",INDIRECT(ADDRESS(MATCH(A807,'Form Responses 1'!A:A,0),5+MOD(ROW()-2,COUNTA('Form Responses 1'!$1:$1)-4),,TRUE,"Form Responses 1")))</f>
        <v>CUKUP BAIK</v>
      </c>
      <c r="H807" s="83" t="str">
        <f ca="1" t="shared" si="1"/>
        <v>Lantai 08</v>
      </c>
      <c r="I807" s="83" t="str">
        <f ca="1" t="shared" si="791"/>
        <v>Ruang Rapat 1-2-3</v>
      </c>
      <c r="J807" s="83" t="str">
        <f ca="1" t="shared" si="2"/>
        <v>CLEANING SERVICE</v>
      </c>
      <c r="K807" s="83">
        <f ca="1" t="array" ref="K807">IFERROR(INDEX(MASTER!B:B,MATCH(G807,MASTER!A:A,0))/100," ")</f>
        <v>0.89</v>
      </c>
      <c r="L807" s="65">
        <f ca="1" t="shared" si="3"/>
        <v>4</v>
      </c>
      <c r="M807" s="65" t="str">
        <f ca="1" t="shared" si="4"/>
        <v>2023 - WEEK 04</v>
      </c>
      <c r="N807" s="65" t="str">
        <f ca="1" t="shared" si="5"/>
        <v>2023 - MONTH 01</v>
      </c>
      <c r="O807" s="83">
        <f ca="1" t="shared" ref="O807:P807" si="828">IFERROR(AVERAGEIF(M:M,M807,$K:$K)," ")</f>
        <v>0.891576576576572</v>
      </c>
      <c r="P807" s="83">
        <f ca="1" t="shared" si="828"/>
        <v>0.891576576576572</v>
      </c>
      <c r="Q807" s="65" t="str">
        <f ca="1">IF(ISBLANK(A807)," ",IF(O807&gt;MASTER!$B$3/100,"SB",IF(O807&gt;MASTER!$B$4/100,"B",IF(O807&gt;MASTER!$B$5/100,"C","K"))))</f>
        <v>B</v>
      </c>
      <c r="R807" s="65" t="str">
        <f ca="1">IF(ISBLANK(B807)," ",IF(P807&gt;MASTER!$B$3/100,"SB",IF(P807&gt;MASTER!$B$4/100,"B",IF(P807&gt;MASTER!$B$5/100,"C","K"))))</f>
        <v>B</v>
      </c>
    </row>
    <row r="808" customHeight="1" spans="1:18">
      <c r="A808" s="80">
        <f ca="1">INDIRECT(ADDRESS(2+QUOTIENT(ROW()-2,COUNTA('Form Responses 1'!$1:$1)-4),1,,TRUE,"Form Responses 1"))</f>
        <v>45034.384370787</v>
      </c>
      <c r="B808" s="65" t="str">
        <f ca="1">INDIRECT(ADDRESS(2+QUOTIENT(ROW()-2,COUNTA('Form Responses 1'!$1:$1)-4),2,,TRUE,"Form Responses 1"))</f>
        <v>bobdaulay@gmail.com</v>
      </c>
      <c r="C808" s="65" t="str">
        <f ca="1">INDIRECT(ADDRESS(2+QUOTIENT(ROW()-2,COUNTA('Form Responses 1'!$1:$1)-4),3,,TRUE,"Form Responses 1"))</f>
        <v>Bobby Wijaya Daulay </v>
      </c>
      <c r="D808" s="81">
        <f ca="1">INDIRECT(ADDRESS(2+QUOTIENT(ROW()-2,COUNTA('Form Responses 1'!$1:$1)-4),4,,TRUE,"Form Responses 1"))</f>
        <v>44951</v>
      </c>
      <c r="E808" s="82">
        <f ca="1" t="shared" si="0"/>
        <v>3</v>
      </c>
      <c r="F808" s="65" t="str">
        <f ca="1">IF(ISBLANK(A808)," ",INDIRECT(ADDRESS(1,5+MOD(ROW()-2,COUNTA('Form Responses 1'!$1:$1)-4),,TRUE,"Form Responses 1")))</f>
        <v>Lantai 08 [Ruang Kerja]</v>
      </c>
      <c r="G808" s="65" t="str">
        <f ca="1">IF(ISBLANK(A808)," ",INDIRECT(ADDRESS(MATCH(A808,'Form Responses 1'!A:A,0),5+MOD(ROW()-2,COUNTA('Form Responses 1'!$1:$1)-4),,TRUE,"Form Responses 1")))</f>
        <v>CUKUP BAIK</v>
      </c>
      <c r="H808" s="83" t="str">
        <f ca="1" t="shared" si="1"/>
        <v>Lantai 08</v>
      </c>
      <c r="I808" s="83" t="str">
        <f ca="1" t="shared" si="791"/>
        <v>Ruang Kerja</v>
      </c>
      <c r="J808" s="83" t="str">
        <f ca="1" t="shared" si="2"/>
        <v>CLEANING SERVICE</v>
      </c>
      <c r="K808" s="83">
        <f ca="1" t="array" ref="K808">IFERROR(INDEX(MASTER!B:B,MATCH(G808,MASTER!A:A,0))/100," ")</f>
        <v>0.89</v>
      </c>
      <c r="L808" s="65">
        <f ca="1" t="shared" si="3"/>
        <v>4</v>
      </c>
      <c r="M808" s="65" t="str">
        <f ca="1" t="shared" si="4"/>
        <v>2023 - WEEK 04</v>
      </c>
      <c r="N808" s="65" t="str">
        <f ca="1" t="shared" si="5"/>
        <v>2023 - MONTH 01</v>
      </c>
      <c r="O808" s="83">
        <f ca="1" t="shared" ref="O808:P808" si="829">IFERROR(AVERAGEIF(M:M,M808,$K:$K)," ")</f>
        <v>0.891576576576572</v>
      </c>
      <c r="P808" s="83">
        <f ca="1" t="shared" si="829"/>
        <v>0.891576576576572</v>
      </c>
      <c r="Q808" s="65" t="str">
        <f ca="1">IF(ISBLANK(A808)," ",IF(O808&gt;MASTER!$B$3/100,"SB",IF(O808&gt;MASTER!$B$4/100,"B",IF(O808&gt;MASTER!$B$5/100,"C","K"))))</f>
        <v>B</v>
      </c>
      <c r="R808" s="65" t="str">
        <f ca="1">IF(ISBLANK(B808)," ",IF(P808&gt;MASTER!$B$3/100,"SB",IF(P808&gt;MASTER!$B$4/100,"B",IF(P808&gt;MASTER!$B$5/100,"C","K"))))</f>
        <v>B</v>
      </c>
    </row>
    <row r="809" customHeight="1" spans="1:18">
      <c r="A809" s="80">
        <f ca="1">INDIRECT(ADDRESS(2+QUOTIENT(ROW()-2,COUNTA('Form Responses 1'!$1:$1)-4),1,,TRUE,"Form Responses 1"))</f>
        <v>45034.384370787</v>
      </c>
      <c r="B809" s="65" t="str">
        <f ca="1">INDIRECT(ADDRESS(2+QUOTIENT(ROW()-2,COUNTA('Form Responses 1'!$1:$1)-4),2,,TRUE,"Form Responses 1"))</f>
        <v>bobdaulay@gmail.com</v>
      </c>
      <c r="C809" s="65" t="str">
        <f ca="1">INDIRECT(ADDRESS(2+QUOTIENT(ROW()-2,COUNTA('Form Responses 1'!$1:$1)-4),3,,TRUE,"Form Responses 1"))</f>
        <v>Bobby Wijaya Daulay </v>
      </c>
      <c r="D809" s="81">
        <f ca="1">INDIRECT(ADDRESS(2+QUOTIENT(ROW()-2,COUNTA('Form Responses 1'!$1:$1)-4),4,,TRUE,"Form Responses 1"))</f>
        <v>44951</v>
      </c>
      <c r="E809" s="82">
        <f ca="1" t="shared" si="0"/>
        <v>3</v>
      </c>
      <c r="F809" s="65" t="str">
        <f ca="1">IF(ISBLANK(A809)," ",INDIRECT(ADDRESS(1,5+MOD(ROW()-2,COUNTA('Form Responses 1'!$1:$1)-4),,TRUE,"Form Responses 1")))</f>
        <v>Lantai 08 [Koridor]</v>
      </c>
      <c r="G809" s="65" t="str">
        <f ca="1">IF(ISBLANK(A809)," ",INDIRECT(ADDRESS(MATCH(A809,'Form Responses 1'!A:A,0),5+MOD(ROW()-2,COUNTA('Form Responses 1'!$1:$1)-4),,TRUE,"Form Responses 1")))</f>
        <v>CUKUP BAIK</v>
      </c>
      <c r="H809" s="83" t="str">
        <f ca="1" t="shared" si="1"/>
        <v>Lantai 08</v>
      </c>
      <c r="I809" s="83" t="str">
        <f ca="1" t="shared" si="791"/>
        <v>Koridor</v>
      </c>
      <c r="J809" s="83" t="str">
        <f ca="1" t="shared" si="2"/>
        <v>CLEANING SERVICE</v>
      </c>
      <c r="K809" s="83">
        <f ca="1" t="array" ref="K809">IFERROR(INDEX(MASTER!B:B,MATCH(G809,MASTER!A:A,0))/100," ")</f>
        <v>0.89</v>
      </c>
      <c r="L809" s="65">
        <f ca="1" t="shared" si="3"/>
        <v>4</v>
      </c>
      <c r="M809" s="65" t="str">
        <f ca="1" t="shared" si="4"/>
        <v>2023 - WEEK 04</v>
      </c>
      <c r="N809" s="65" t="str">
        <f ca="1" t="shared" si="5"/>
        <v>2023 - MONTH 01</v>
      </c>
      <c r="O809" s="83">
        <f ca="1" t="shared" ref="O809:P809" si="830">IFERROR(AVERAGEIF(M:M,M809,$K:$K)," ")</f>
        <v>0.891576576576572</v>
      </c>
      <c r="P809" s="83">
        <f ca="1" t="shared" si="830"/>
        <v>0.891576576576572</v>
      </c>
      <c r="Q809" s="65" t="str">
        <f ca="1">IF(ISBLANK(A809)," ",IF(O809&gt;MASTER!$B$3/100,"SB",IF(O809&gt;MASTER!$B$4/100,"B",IF(O809&gt;MASTER!$B$5/100,"C","K"))))</f>
        <v>B</v>
      </c>
      <c r="R809" s="65" t="str">
        <f ca="1">IF(ISBLANK(B809)," ",IF(P809&gt;MASTER!$B$3/100,"SB",IF(P809&gt;MASTER!$B$4/100,"B",IF(P809&gt;MASTER!$B$5/100,"C","K"))))</f>
        <v>B</v>
      </c>
    </row>
    <row r="810" customHeight="1" spans="1:18">
      <c r="A810" s="80">
        <f ca="1">INDIRECT(ADDRESS(2+QUOTIENT(ROW()-2,COUNTA('Form Responses 1'!$1:$1)-4),1,,TRUE,"Form Responses 1"))</f>
        <v>45034.384370787</v>
      </c>
      <c r="B810" s="65" t="str">
        <f ca="1">INDIRECT(ADDRESS(2+QUOTIENT(ROW()-2,COUNTA('Form Responses 1'!$1:$1)-4),2,,TRUE,"Form Responses 1"))</f>
        <v>bobdaulay@gmail.com</v>
      </c>
      <c r="C810" s="65" t="str">
        <f ca="1">INDIRECT(ADDRESS(2+QUOTIENT(ROW()-2,COUNTA('Form Responses 1'!$1:$1)-4),3,,TRUE,"Form Responses 1"))</f>
        <v>Bobby Wijaya Daulay </v>
      </c>
      <c r="D810" s="81">
        <f ca="1">INDIRECT(ADDRESS(2+QUOTIENT(ROW()-2,COUNTA('Form Responses 1'!$1:$1)-4),4,,TRUE,"Form Responses 1"))</f>
        <v>44951</v>
      </c>
      <c r="E810" s="82">
        <f ca="1" t="shared" si="0"/>
        <v>3</v>
      </c>
      <c r="F810" s="65" t="str">
        <f ca="1">IF(ISBLANK(A810)," ",INDIRECT(ADDRESS(1,5+MOD(ROW()-2,COUNTA('Form Responses 1'!$1:$1)-4),,TRUE,"Form Responses 1")))</f>
        <v>Lantai 08 [Toilet Pria / Wanita]</v>
      </c>
      <c r="G810" s="65" t="str">
        <f ca="1">IF(ISBLANK(A810)," ",INDIRECT(ADDRESS(MATCH(A810,'Form Responses 1'!A:A,0),5+MOD(ROW()-2,COUNTA('Form Responses 1'!$1:$1)-4),,TRUE,"Form Responses 1")))</f>
        <v>CUKUP BAIK</v>
      </c>
      <c r="H810" s="83" t="str">
        <f ca="1" t="shared" si="1"/>
        <v>Lantai 08</v>
      </c>
      <c r="I810" s="83" t="str">
        <f ca="1" t="shared" si="791"/>
        <v>Toilet Pria / Wanita</v>
      </c>
      <c r="J810" s="83" t="str">
        <f ca="1" t="shared" si="2"/>
        <v>CLEANING SERVICE</v>
      </c>
      <c r="K810" s="83">
        <f ca="1" t="array" ref="K810">IFERROR(INDEX(MASTER!B:B,MATCH(G810,MASTER!A:A,0))/100," ")</f>
        <v>0.89</v>
      </c>
      <c r="L810" s="65">
        <f ca="1" t="shared" si="3"/>
        <v>4</v>
      </c>
      <c r="M810" s="65" t="str">
        <f ca="1" t="shared" si="4"/>
        <v>2023 - WEEK 04</v>
      </c>
      <c r="N810" s="65" t="str">
        <f ca="1" t="shared" si="5"/>
        <v>2023 - MONTH 01</v>
      </c>
      <c r="O810" s="83">
        <f ca="1" t="shared" ref="O810:P810" si="831">IFERROR(AVERAGEIF(M:M,M810,$K:$K)," ")</f>
        <v>0.891576576576572</v>
      </c>
      <c r="P810" s="83">
        <f ca="1" t="shared" si="831"/>
        <v>0.891576576576572</v>
      </c>
      <c r="Q810" s="65" t="str">
        <f ca="1">IF(ISBLANK(A810)," ",IF(O810&gt;MASTER!$B$3/100,"SB",IF(O810&gt;MASTER!$B$4/100,"B",IF(O810&gt;MASTER!$B$5/100,"C","K"))))</f>
        <v>B</v>
      </c>
      <c r="R810" s="65" t="str">
        <f ca="1">IF(ISBLANK(B810)," ",IF(P810&gt;MASTER!$B$3/100,"SB",IF(P810&gt;MASTER!$B$4/100,"B",IF(P810&gt;MASTER!$B$5/100,"C","K"))))</f>
        <v>B</v>
      </c>
    </row>
    <row r="811" customHeight="1" spans="1:18">
      <c r="A811" s="80">
        <f ca="1">INDIRECT(ADDRESS(2+QUOTIENT(ROW()-2,COUNTA('Form Responses 1'!$1:$1)-4),1,,TRUE,"Form Responses 1"))</f>
        <v>45034.384370787</v>
      </c>
      <c r="B811" s="65" t="str">
        <f ca="1">INDIRECT(ADDRESS(2+QUOTIENT(ROW()-2,COUNTA('Form Responses 1'!$1:$1)-4),2,,TRUE,"Form Responses 1"))</f>
        <v>bobdaulay@gmail.com</v>
      </c>
      <c r="C811" s="65" t="str">
        <f ca="1">INDIRECT(ADDRESS(2+QUOTIENT(ROW()-2,COUNTA('Form Responses 1'!$1:$1)-4),3,,TRUE,"Form Responses 1"))</f>
        <v>Bobby Wijaya Daulay </v>
      </c>
      <c r="D811" s="81">
        <f ca="1">INDIRECT(ADDRESS(2+QUOTIENT(ROW()-2,COUNTA('Form Responses 1'!$1:$1)-4),4,,TRUE,"Form Responses 1"))</f>
        <v>44951</v>
      </c>
      <c r="E811" s="82">
        <f ca="1" t="shared" si="0"/>
        <v>3</v>
      </c>
      <c r="F811" s="65" t="str">
        <f ca="1">IF(ISBLANK(A811)," ",INDIRECT(ADDRESS(1,5+MOD(ROW()-2,COUNTA('Form Responses 1'!$1:$1)-4),,TRUE,"Form Responses 1")))</f>
        <v>Lantai 07 [Tangga Exit Barat]</v>
      </c>
      <c r="G811" s="65" t="str">
        <f ca="1">IF(ISBLANK(A811)," ",INDIRECT(ADDRESS(MATCH(A811,'Form Responses 1'!A:A,0),5+MOD(ROW()-2,COUNTA('Form Responses 1'!$1:$1)-4),,TRUE,"Form Responses 1")))</f>
        <v>CUKUP BAIK</v>
      </c>
      <c r="H811" s="83" t="str">
        <f ca="1" t="shared" si="1"/>
        <v>Lantai 07</v>
      </c>
      <c r="I811" s="83" t="str">
        <f ca="1" t="shared" si="791"/>
        <v>Tangga Exit Barat</v>
      </c>
      <c r="J811" s="83" t="str">
        <f ca="1" t="shared" si="2"/>
        <v>CLEANING SERVICE</v>
      </c>
      <c r="K811" s="83">
        <f ca="1" t="array" ref="K811">IFERROR(INDEX(MASTER!B:B,MATCH(G811,MASTER!A:A,0))/100," ")</f>
        <v>0.89</v>
      </c>
      <c r="L811" s="65">
        <f ca="1" t="shared" si="3"/>
        <v>4</v>
      </c>
      <c r="M811" s="65" t="str">
        <f ca="1" t="shared" si="4"/>
        <v>2023 - WEEK 04</v>
      </c>
      <c r="N811" s="65" t="str">
        <f ca="1" t="shared" si="5"/>
        <v>2023 - MONTH 01</v>
      </c>
      <c r="O811" s="83">
        <f ca="1" t="shared" ref="O811:P811" si="832">IFERROR(AVERAGEIF(M:M,M811,$K:$K)," ")</f>
        <v>0.891576576576572</v>
      </c>
      <c r="P811" s="83">
        <f ca="1" t="shared" si="832"/>
        <v>0.891576576576572</v>
      </c>
      <c r="Q811" s="65" t="str">
        <f ca="1">IF(ISBLANK(A811)," ",IF(O811&gt;MASTER!$B$3/100,"SB",IF(O811&gt;MASTER!$B$4/100,"B",IF(O811&gt;MASTER!$B$5/100,"C","K"))))</f>
        <v>B</v>
      </c>
      <c r="R811" s="65" t="str">
        <f ca="1">IF(ISBLANK(B811)," ",IF(P811&gt;MASTER!$B$3/100,"SB",IF(P811&gt;MASTER!$B$4/100,"B",IF(P811&gt;MASTER!$B$5/100,"C","K"))))</f>
        <v>B</v>
      </c>
    </row>
    <row r="812" customHeight="1" spans="1:18">
      <c r="A812" s="80">
        <f ca="1">INDIRECT(ADDRESS(2+QUOTIENT(ROW()-2,COUNTA('Form Responses 1'!$1:$1)-4),1,,TRUE,"Form Responses 1"))</f>
        <v>45034.384370787</v>
      </c>
      <c r="B812" s="65" t="str">
        <f ca="1">INDIRECT(ADDRESS(2+QUOTIENT(ROW()-2,COUNTA('Form Responses 1'!$1:$1)-4),2,,TRUE,"Form Responses 1"))</f>
        <v>bobdaulay@gmail.com</v>
      </c>
      <c r="C812" s="65" t="str">
        <f ca="1">INDIRECT(ADDRESS(2+QUOTIENT(ROW()-2,COUNTA('Form Responses 1'!$1:$1)-4),3,,TRUE,"Form Responses 1"))</f>
        <v>Bobby Wijaya Daulay </v>
      </c>
      <c r="D812" s="81">
        <f ca="1">INDIRECT(ADDRESS(2+QUOTIENT(ROW()-2,COUNTA('Form Responses 1'!$1:$1)-4),4,,TRUE,"Form Responses 1"))</f>
        <v>44951</v>
      </c>
      <c r="E812" s="82">
        <f ca="1" t="shared" si="0"/>
        <v>3</v>
      </c>
      <c r="F812" s="65" t="str">
        <f ca="1">IF(ISBLANK(A812)," ",INDIRECT(ADDRESS(1,5+MOD(ROW()-2,COUNTA('Form Responses 1'!$1:$1)-4),,TRUE,"Form Responses 1")))</f>
        <v>Lantai 07 [ &amp; Timur]</v>
      </c>
      <c r="G812" s="65" t="str">
        <f ca="1">IF(ISBLANK(A812)," ",INDIRECT(ADDRESS(MATCH(A812,'Form Responses 1'!A:A,0),5+MOD(ROW()-2,COUNTA('Form Responses 1'!$1:$1)-4),,TRUE,"Form Responses 1")))</f>
        <v>CUKUP BAIK</v>
      </c>
      <c r="H812" s="83" t="str">
        <f ca="1" t="shared" si="1"/>
        <v>Lantai 07</v>
      </c>
      <c r="I812" s="83" t="str">
        <f ca="1" t="shared" si="791"/>
        <v> &amp; Timur</v>
      </c>
      <c r="J812" s="83" t="str">
        <f ca="1" t="shared" si="2"/>
        <v>CLEANING SERVICE</v>
      </c>
      <c r="K812" s="83">
        <f ca="1" t="array" ref="K812">IFERROR(INDEX(MASTER!B:B,MATCH(G812,MASTER!A:A,0))/100," ")</f>
        <v>0.89</v>
      </c>
      <c r="L812" s="65">
        <f ca="1" t="shared" si="3"/>
        <v>4</v>
      </c>
      <c r="M812" s="65" t="str">
        <f ca="1" t="shared" si="4"/>
        <v>2023 - WEEK 04</v>
      </c>
      <c r="N812" s="65" t="str">
        <f ca="1" t="shared" si="5"/>
        <v>2023 - MONTH 01</v>
      </c>
      <c r="O812" s="83">
        <f ca="1" t="shared" ref="O812:P812" si="833">IFERROR(AVERAGEIF(M:M,M812,$K:$K)," ")</f>
        <v>0.891576576576572</v>
      </c>
      <c r="P812" s="83">
        <f ca="1" t="shared" si="833"/>
        <v>0.891576576576572</v>
      </c>
      <c r="Q812" s="65" t="str">
        <f ca="1">IF(ISBLANK(A812)," ",IF(O812&gt;MASTER!$B$3/100,"SB",IF(O812&gt;MASTER!$B$4/100,"B",IF(O812&gt;MASTER!$B$5/100,"C","K"))))</f>
        <v>B</v>
      </c>
      <c r="R812" s="65" t="str">
        <f ca="1">IF(ISBLANK(B812)," ",IF(P812&gt;MASTER!$B$3/100,"SB",IF(P812&gt;MASTER!$B$4/100,"B",IF(P812&gt;MASTER!$B$5/100,"C","K"))))</f>
        <v>B</v>
      </c>
    </row>
    <row r="813" customHeight="1" spans="1:18">
      <c r="A813" s="80">
        <f ca="1">INDIRECT(ADDRESS(2+QUOTIENT(ROW()-2,COUNTA('Form Responses 1'!$1:$1)-4),1,,TRUE,"Form Responses 1"))</f>
        <v>45034.384370787</v>
      </c>
      <c r="B813" s="65" t="str">
        <f ca="1">INDIRECT(ADDRESS(2+QUOTIENT(ROW()-2,COUNTA('Form Responses 1'!$1:$1)-4),2,,TRUE,"Form Responses 1"))</f>
        <v>bobdaulay@gmail.com</v>
      </c>
      <c r="C813" s="65" t="str">
        <f ca="1">INDIRECT(ADDRESS(2+QUOTIENT(ROW()-2,COUNTA('Form Responses 1'!$1:$1)-4),3,,TRUE,"Form Responses 1"))</f>
        <v>Bobby Wijaya Daulay </v>
      </c>
      <c r="D813" s="81">
        <f ca="1">INDIRECT(ADDRESS(2+QUOTIENT(ROW()-2,COUNTA('Form Responses 1'!$1:$1)-4),4,,TRUE,"Form Responses 1"))</f>
        <v>44951</v>
      </c>
      <c r="E813" s="82">
        <f ca="1" t="shared" si="0"/>
        <v>3</v>
      </c>
      <c r="F813" s="65" t="str">
        <f ca="1">IF(ISBLANK(A813)," ",INDIRECT(ADDRESS(1,5+MOD(ROW()-2,COUNTA('Form Responses 1'!$1:$1)-4),,TRUE,"Form Responses 1")))</f>
        <v>Lantai 07 [Mushola]</v>
      </c>
      <c r="G813" s="65" t="str">
        <f ca="1">IF(ISBLANK(A813)," ",INDIRECT(ADDRESS(MATCH(A813,'Form Responses 1'!A:A,0),5+MOD(ROW()-2,COUNTA('Form Responses 1'!$1:$1)-4),,TRUE,"Form Responses 1")))</f>
        <v>CUKUP BAIK</v>
      </c>
      <c r="H813" s="83" t="str">
        <f ca="1" t="shared" si="1"/>
        <v>Lantai 07</v>
      </c>
      <c r="I813" s="83" t="str">
        <f ca="1" t="shared" si="791"/>
        <v>Mushola</v>
      </c>
      <c r="J813" s="83" t="str">
        <f ca="1" t="shared" si="2"/>
        <v>CLEANING SERVICE</v>
      </c>
      <c r="K813" s="83">
        <f ca="1" t="array" ref="K813">IFERROR(INDEX(MASTER!B:B,MATCH(G813,MASTER!A:A,0))/100," ")</f>
        <v>0.89</v>
      </c>
      <c r="L813" s="65">
        <f ca="1" t="shared" si="3"/>
        <v>4</v>
      </c>
      <c r="M813" s="65" t="str">
        <f ca="1" t="shared" si="4"/>
        <v>2023 - WEEK 04</v>
      </c>
      <c r="N813" s="65" t="str">
        <f ca="1" t="shared" si="5"/>
        <v>2023 - MONTH 01</v>
      </c>
      <c r="O813" s="83">
        <f ca="1" t="shared" ref="O813:P813" si="834">IFERROR(AVERAGEIF(M:M,M813,$K:$K)," ")</f>
        <v>0.891576576576572</v>
      </c>
      <c r="P813" s="83">
        <f ca="1" t="shared" si="834"/>
        <v>0.891576576576572</v>
      </c>
      <c r="Q813" s="65" t="str">
        <f ca="1">IF(ISBLANK(A813)," ",IF(O813&gt;MASTER!$B$3/100,"SB",IF(O813&gt;MASTER!$B$4/100,"B",IF(O813&gt;MASTER!$B$5/100,"C","K"))))</f>
        <v>B</v>
      </c>
      <c r="R813" s="65" t="str">
        <f ca="1">IF(ISBLANK(B813)," ",IF(P813&gt;MASTER!$B$3/100,"SB",IF(P813&gt;MASTER!$B$4/100,"B",IF(P813&gt;MASTER!$B$5/100,"C","K"))))</f>
        <v>B</v>
      </c>
    </row>
    <row r="814" customHeight="1" spans="1:18">
      <c r="A814" s="80">
        <f ca="1">INDIRECT(ADDRESS(2+QUOTIENT(ROW()-2,COUNTA('Form Responses 1'!$1:$1)-4),1,,TRUE,"Form Responses 1"))</f>
        <v>45034.384370787</v>
      </c>
      <c r="B814" s="65" t="str">
        <f ca="1">INDIRECT(ADDRESS(2+QUOTIENT(ROW()-2,COUNTA('Form Responses 1'!$1:$1)-4),2,,TRUE,"Form Responses 1"))</f>
        <v>bobdaulay@gmail.com</v>
      </c>
      <c r="C814" s="65" t="str">
        <f ca="1">INDIRECT(ADDRESS(2+QUOTIENT(ROW()-2,COUNTA('Form Responses 1'!$1:$1)-4),3,,TRUE,"Form Responses 1"))</f>
        <v>Bobby Wijaya Daulay </v>
      </c>
      <c r="D814" s="81">
        <f ca="1">INDIRECT(ADDRESS(2+QUOTIENT(ROW()-2,COUNTA('Form Responses 1'!$1:$1)-4),4,,TRUE,"Form Responses 1"))</f>
        <v>44951</v>
      </c>
      <c r="E814" s="82">
        <f ca="1" t="shared" si="0"/>
        <v>3</v>
      </c>
      <c r="F814" s="65" t="str">
        <f ca="1">IF(ISBLANK(A814)," ",INDIRECT(ADDRESS(1,5+MOD(ROW()-2,COUNTA('Form Responses 1'!$1:$1)-4),,TRUE,"Form Responses 1")))</f>
        <v>Lantai 07 [Pantry]</v>
      </c>
      <c r="G814" s="65" t="str">
        <f ca="1">IF(ISBLANK(A814)," ",INDIRECT(ADDRESS(MATCH(A814,'Form Responses 1'!A:A,0),5+MOD(ROW()-2,COUNTA('Form Responses 1'!$1:$1)-4),,TRUE,"Form Responses 1")))</f>
        <v>CUKUP BAIK</v>
      </c>
      <c r="H814" s="83" t="str">
        <f ca="1" t="shared" si="1"/>
        <v>Lantai 07</v>
      </c>
      <c r="I814" s="83" t="str">
        <f ca="1" t="shared" si="791"/>
        <v>Pantry</v>
      </c>
      <c r="J814" s="83" t="str">
        <f ca="1" t="shared" si="2"/>
        <v>CLEANING SERVICE</v>
      </c>
      <c r="K814" s="83">
        <f ca="1" t="array" ref="K814">IFERROR(INDEX(MASTER!B:B,MATCH(G814,MASTER!A:A,0))/100," ")</f>
        <v>0.89</v>
      </c>
      <c r="L814" s="65">
        <f ca="1" t="shared" si="3"/>
        <v>4</v>
      </c>
      <c r="M814" s="65" t="str">
        <f ca="1" t="shared" si="4"/>
        <v>2023 - WEEK 04</v>
      </c>
      <c r="N814" s="65" t="str">
        <f ca="1" t="shared" si="5"/>
        <v>2023 - MONTH 01</v>
      </c>
      <c r="O814" s="83">
        <f ca="1" t="shared" ref="O814:P814" si="835">IFERROR(AVERAGEIF(M:M,M814,$K:$K)," ")</f>
        <v>0.891576576576572</v>
      </c>
      <c r="P814" s="83">
        <f ca="1" t="shared" si="835"/>
        <v>0.891576576576572</v>
      </c>
      <c r="Q814" s="65" t="str">
        <f ca="1">IF(ISBLANK(A814)," ",IF(O814&gt;MASTER!$B$3/100,"SB",IF(O814&gt;MASTER!$B$4/100,"B",IF(O814&gt;MASTER!$B$5/100,"C","K"))))</f>
        <v>B</v>
      </c>
      <c r="R814" s="65" t="str">
        <f ca="1">IF(ISBLANK(B814)," ",IF(P814&gt;MASTER!$B$3/100,"SB",IF(P814&gt;MASTER!$B$4/100,"B",IF(P814&gt;MASTER!$B$5/100,"C","K"))))</f>
        <v>B</v>
      </c>
    </row>
    <row r="815" customHeight="1" spans="1:18">
      <c r="A815" s="80">
        <f ca="1">INDIRECT(ADDRESS(2+QUOTIENT(ROW()-2,COUNTA('Form Responses 1'!$1:$1)-4),1,,TRUE,"Form Responses 1"))</f>
        <v>45034.384370787</v>
      </c>
      <c r="B815" s="65" t="str">
        <f ca="1">INDIRECT(ADDRESS(2+QUOTIENT(ROW()-2,COUNTA('Form Responses 1'!$1:$1)-4),2,,TRUE,"Form Responses 1"))</f>
        <v>bobdaulay@gmail.com</v>
      </c>
      <c r="C815" s="65" t="str">
        <f ca="1">INDIRECT(ADDRESS(2+QUOTIENT(ROW()-2,COUNTA('Form Responses 1'!$1:$1)-4),3,,TRUE,"Form Responses 1"))</f>
        <v>Bobby Wijaya Daulay </v>
      </c>
      <c r="D815" s="81">
        <f ca="1">INDIRECT(ADDRESS(2+QUOTIENT(ROW()-2,COUNTA('Form Responses 1'!$1:$1)-4),4,,TRUE,"Form Responses 1"))</f>
        <v>44951</v>
      </c>
      <c r="E815" s="82">
        <f ca="1" t="shared" si="0"/>
        <v>3</v>
      </c>
      <c r="F815" s="65" t="str">
        <f ca="1">IF(ISBLANK(A815)," ",INDIRECT(ADDRESS(1,5+MOD(ROW()-2,COUNTA('Form Responses 1'!$1:$1)-4),,TRUE,"Form Responses 1")))</f>
        <v>Lantai 07 [Ruang Rapat 1-2-3]</v>
      </c>
      <c r="G815" s="65" t="str">
        <f ca="1">IF(ISBLANK(A815)," ",INDIRECT(ADDRESS(MATCH(A815,'Form Responses 1'!A:A,0),5+MOD(ROW()-2,COUNTA('Form Responses 1'!$1:$1)-4),,TRUE,"Form Responses 1")))</f>
        <v>CUKUP BAIK</v>
      </c>
      <c r="H815" s="83" t="str">
        <f ca="1" t="shared" si="1"/>
        <v>Lantai 07</v>
      </c>
      <c r="I815" s="83" t="str">
        <f ca="1" t="shared" si="791"/>
        <v>Ruang Rapat 1-2-3</v>
      </c>
      <c r="J815" s="83" t="str">
        <f ca="1" t="shared" si="2"/>
        <v>CLEANING SERVICE</v>
      </c>
      <c r="K815" s="83">
        <f ca="1" t="array" ref="K815">IFERROR(INDEX(MASTER!B:B,MATCH(G815,MASTER!A:A,0))/100," ")</f>
        <v>0.89</v>
      </c>
      <c r="L815" s="65">
        <f ca="1" t="shared" si="3"/>
        <v>4</v>
      </c>
      <c r="M815" s="65" t="str">
        <f ca="1" t="shared" si="4"/>
        <v>2023 - WEEK 04</v>
      </c>
      <c r="N815" s="65" t="str">
        <f ca="1" t="shared" si="5"/>
        <v>2023 - MONTH 01</v>
      </c>
      <c r="O815" s="83">
        <f ca="1" t="shared" ref="O815:P815" si="836">IFERROR(AVERAGEIF(M:M,M815,$K:$K)," ")</f>
        <v>0.891576576576572</v>
      </c>
      <c r="P815" s="83">
        <f ca="1" t="shared" si="836"/>
        <v>0.891576576576572</v>
      </c>
      <c r="Q815" s="65" t="str">
        <f ca="1">IF(ISBLANK(A815)," ",IF(O815&gt;MASTER!$B$3/100,"SB",IF(O815&gt;MASTER!$B$4/100,"B",IF(O815&gt;MASTER!$B$5/100,"C","K"))))</f>
        <v>B</v>
      </c>
      <c r="R815" s="65" t="str">
        <f ca="1">IF(ISBLANK(B815)," ",IF(P815&gt;MASTER!$B$3/100,"SB",IF(P815&gt;MASTER!$B$4/100,"B",IF(P815&gt;MASTER!$B$5/100,"C","K"))))</f>
        <v>B</v>
      </c>
    </row>
    <row r="816" customHeight="1" spans="1:18">
      <c r="A816" s="80">
        <f ca="1">INDIRECT(ADDRESS(2+QUOTIENT(ROW()-2,COUNTA('Form Responses 1'!$1:$1)-4),1,,TRUE,"Form Responses 1"))</f>
        <v>45034.384370787</v>
      </c>
      <c r="B816" s="65" t="str">
        <f ca="1">INDIRECT(ADDRESS(2+QUOTIENT(ROW()-2,COUNTA('Form Responses 1'!$1:$1)-4),2,,TRUE,"Form Responses 1"))</f>
        <v>bobdaulay@gmail.com</v>
      </c>
      <c r="C816" s="65" t="str">
        <f ca="1">INDIRECT(ADDRESS(2+QUOTIENT(ROW()-2,COUNTA('Form Responses 1'!$1:$1)-4),3,,TRUE,"Form Responses 1"))</f>
        <v>Bobby Wijaya Daulay </v>
      </c>
      <c r="D816" s="81">
        <f ca="1">INDIRECT(ADDRESS(2+QUOTIENT(ROW()-2,COUNTA('Form Responses 1'!$1:$1)-4),4,,TRUE,"Form Responses 1"))</f>
        <v>44951</v>
      </c>
      <c r="E816" s="82">
        <f ca="1" t="shared" si="0"/>
        <v>3</v>
      </c>
      <c r="F816" s="65" t="str">
        <f ca="1">IF(ISBLANK(A816)," ",INDIRECT(ADDRESS(1,5+MOD(ROW()-2,COUNTA('Form Responses 1'!$1:$1)-4),,TRUE,"Form Responses 1")))</f>
        <v>Lantai 07 [Ruang Kerja]</v>
      </c>
      <c r="G816" s="65" t="str">
        <f ca="1">IF(ISBLANK(A816)," ",INDIRECT(ADDRESS(MATCH(A816,'Form Responses 1'!A:A,0),5+MOD(ROW()-2,COUNTA('Form Responses 1'!$1:$1)-4),,TRUE,"Form Responses 1")))</f>
        <v>CUKUP BAIK</v>
      </c>
      <c r="H816" s="83" t="str">
        <f ca="1" t="shared" si="1"/>
        <v>Lantai 07</v>
      </c>
      <c r="I816" s="83" t="str">
        <f ca="1" t="shared" si="791"/>
        <v>Ruang Kerja</v>
      </c>
      <c r="J816" s="83" t="str">
        <f ca="1" t="shared" si="2"/>
        <v>CLEANING SERVICE</v>
      </c>
      <c r="K816" s="83">
        <f ca="1" t="array" ref="K816">IFERROR(INDEX(MASTER!B:B,MATCH(G816,MASTER!A:A,0))/100," ")</f>
        <v>0.89</v>
      </c>
      <c r="L816" s="65">
        <f ca="1" t="shared" si="3"/>
        <v>4</v>
      </c>
      <c r="M816" s="65" t="str">
        <f ca="1" t="shared" si="4"/>
        <v>2023 - WEEK 04</v>
      </c>
      <c r="N816" s="65" t="str">
        <f ca="1" t="shared" si="5"/>
        <v>2023 - MONTH 01</v>
      </c>
      <c r="O816" s="83">
        <f ca="1" t="shared" ref="O816:P816" si="837">IFERROR(AVERAGEIF(M:M,M816,$K:$K)," ")</f>
        <v>0.891576576576572</v>
      </c>
      <c r="P816" s="83">
        <f ca="1" t="shared" si="837"/>
        <v>0.891576576576572</v>
      </c>
      <c r="Q816" s="65" t="str">
        <f ca="1">IF(ISBLANK(A816)," ",IF(O816&gt;MASTER!$B$3/100,"SB",IF(O816&gt;MASTER!$B$4/100,"B",IF(O816&gt;MASTER!$B$5/100,"C","K"))))</f>
        <v>B</v>
      </c>
      <c r="R816" s="65" t="str">
        <f ca="1">IF(ISBLANK(B816)," ",IF(P816&gt;MASTER!$B$3/100,"SB",IF(P816&gt;MASTER!$B$4/100,"B",IF(P816&gt;MASTER!$B$5/100,"C","K"))))</f>
        <v>B</v>
      </c>
    </row>
    <row r="817" customHeight="1" spans="1:18">
      <c r="A817" s="80">
        <f ca="1">INDIRECT(ADDRESS(2+QUOTIENT(ROW()-2,COUNTA('Form Responses 1'!$1:$1)-4),1,,TRUE,"Form Responses 1"))</f>
        <v>45034.384370787</v>
      </c>
      <c r="B817" s="65" t="str">
        <f ca="1">INDIRECT(ADDRESS(2+QUOTIENT(ROW()-2,COUNTA('Form Responses 1'!$1:$1)-4),2,,TRUE,"Form Responses 1"))</f>
        <v>bobdaulay@gmail.com</v>
      </c>
      <c r="C817" s="65" t="str">
        <f ca="1">INDIRECT(ADDRESS(2+QUOTIENT(ROW()-2,COUNTA('Form Responses 1'!$1:$1)-4),3,,TRUE,"Form Responses 1"))</f>
        <v>Bobby Wijaya Daulay </v>
      </c>
      <c r="D817" s="81">
        <f ca="1">INDIRECT(ADDRESS(2+QUOTIENT(ROW()-2,COUNTA('Form Responses 1'!$1:$1)-4),4,,TRUE,"Form Responses 1"))</f>
        <v>44951</v>
      </c>
      <c r="E817" s="82">
        <f ca="1" t="shared" si="0"/>
        <v>3</v>
      </c>
      <c r="F817" s="65" t="str">
        <f ca="1">IF(ISBLANK(A817)," ",INDIRECT(ADDRESS(1,5+MOD(ROW()-2,COUNTA('Form Responses 1'!$1:$1)-4),,TRUE,"Form Responses 1")))</f>
        <v>Lantai 07 [Koridor]</v>
      </c>
      <c r="G817" s="65" t="str">
        <f ca="1">IF(ISBLANK(A817)," ",INDIRECT(ADDRESS(MATCH(A817,'Form Responses 1'!A:A,0),5+MOD(ROW()-2,COUNTA('Form Responses 1'!$1:$1)-4),,TRUE,"Form Responses 1")))</f>
        <v>CUKUP BAIK</v>
      </c>
      <c r="H817" s="83" t="str">
        <f ca="1" t="shared" si="1"/>
        <v>Lantai 07</v>
      </c>
      <c r="I817" s="83" t="str">
        <f ca="1" t="shared" si="791"/>
        <v>Koridor</v>
      </c>
      <c r="J817" s="83" t="str">
        <f ca="1" t="shared" si="2"/>
        <v>CLEANING SERVICE</v>
      </c>
      <c r="K817" s="83">
        <f ca="1" t="array" ref="K817">IFERROR(INDEX(MASTER!B:B,MATCH(G817,MASTER!A:A,0))/100," ")</f>
        <v>0.89</v>
      </c>
      <c r="L817" s="65">
        <f ca="1" t="shared" si="3"/>
        <v>4</v>
      </c>
      <c r="M817" s="65" t="str">
        <f ca="1" t="shared" si="4"/>
        <v>2023 - WEEK 04</v>
      </c>
      <c r="N817" s="65" t="str">
        <f ca="1" t="shared" si="5"/>
        <v>2023 - MONTH 01</v>
      </c>
      <c r="O817" s="83">
        <f ca="1" t="shared" ref="O817:P817" si="838">IFERROR(AVERAGEIF(M:M,M817,$K:$K)," ")</f>
        <v>0.891576576576572</v>
      </c>
      <c r="P817" s="83">
        <f ca="1" t="shared" si="838"/>
        <v>0.891576576576572</v>
      </c>
      <c r="Q817" s="65" t="str">
        <f ca="1">IF(ISBLANK(A817)," ",IF(O817&gt;MASTER!$B$3/100,"SB",IF(O817&gt;MASTER!$B$4/100,"B",IF(O817&gt;MASTER!$B$5/100,"C","K"))))</f>
        <v>B</v>
      </c>
      <c r="R817" s="65" t="str">
        <f ca="1">IF(ISBLANK(B817)," ",IF(P817&gt;MASTER!$B$3/100,"SB",IF(P817&gt;MASTER!$B$4/100,"B",IF(P817&gt;MASTER!$B$5/100,"C","K"))))</f>
        <v>B</v>
      </c>
    </row>
    <row r="818" customHeight="1" spans="1:18">
      <c r="A818" s="80">
        <f ca="1">INDIRECT(ADDRESS(2+QUOTIENT(ROW()-2,COUNTA('Form Responses 1'!$1:$1)-4),1,,TRUE,"Form Responses 1"))</f>
        <v>45034.384370787</v>
      </c>
      <c r="B818" s="65" t="str">
        <f ca="1">INDIRECT(ADDRESS(2+QUOTIENT(ROW()-2,COUNTA('Form Responses 1'!$1:$1)-4),2,,TRUE,"Form Responses 1"))</f>
        <v>bobdaulay@gmail.com</v>
      </c>
      <c r="C818" s="65" t="str">
        <f ca="1">INDIRECT(ADDRESS(2+QUOTIENT(ROW()-2,COUNTA('Form Responses 1'!$1:$1)-4),3,,TRUE,"Form Responses 1"))</f>
        <v>Bobby Wijaya Daulay </v>
      </c>
      <c r="D818" s="81">
        <f ca="1">INDIRECT(ADDRESS(2+QUOTIENT(ROW()-2,COUNTA('Form Responses 1'!$1:$1)-4),4,,TRUE,"Form Responses 1"))</f>
        <v>44951</v>
      </c>
      <c r="E818" s="82">
        <f ca="1" t="shared" si="0"/>
        <v>3</v>
      </c>
      <c r="F818" s="65" t="str">
        <f ca="1">IF(ISBLANK(A818)," ",INDIRECT(ADDRESS(1,5+MOD(ROW()-2,COUNTA('Form Responses 1'!$1:$1)-4),,TRUE,"Form Responses 1")))</f>
        <v>Lantai 07 [Toilet Pria / Wanita]</v>
      </c>
      <c r="G818" s="65" t="str">
        <f ca="1">IF(ISBLANK(A818)," ",INDIRECT(ADDRESS(MATCH(A818,'Form Responses 1'!A:A,0),5+MOD(ROW()-2,COUNTA('Form Responses 1'!$1:$1)-4),,TRUE,"Form Responses 1")))</f>
        <v>CUKUP BAIK</v>
      </c>
      <c r="H818" s="83" t="str">
        <f ca="1" t="shared" si="1"/>
        <v>Lantai 07</v>
      </c>
      <c r="I818" s="83" t="str">
        <f ca="1" t="shared" si="791"/>
        <v>Toilet Pria / Wanita</v>
      </c>
      <c r="J818" s="83" t="str">
        <f ca="1" t="shared" si="2"/>
        <v>CLEANING SERVICE</v>
      </c>
      <c r="K818" s="83">
        <f ca="1" t="array" ref="K818">IFERROR(INDEX(MASTER!B:B,MATCH(G818,MASTER!A:A,0))/100," ")</f>
        <v>0.89</v>
      </c>
      <c r="L818" s="65">
        <f ca="1" t="shared" si="3"/>
        <v>4</v>
      </c>
      <c r="M818" s="65" t="str">
        <f ca="1" t="shared" si="4"/>
        <v>2023 - WEEK 04</v>
      </c>
      <c r="N818" s="65" t="str">
        <f ca="1" t="shared" si="5"/>
        <v>2023 - MONTH 01</v>
      </c>
      <c r="O818" s="83">
        <f ca="1" t="shared" ref="O818:P818" si="839">IFERROR(AVERAGEIF(M:M,M818,$K:$K)," ")</f>
        <v>0.891576576576572</v>
      </c>
      <c r="P818" s="83">
        <f ca="1" t="shared" si="839"/>
        <v>0.891576576576572</v>
      </c>
      <c r="Q818" s="65" t="str">
        <f ca="1">IF(ISBLANK(A818)," ",IF(O818&gt;MASTER!$B$3/100,"SB",IF(O818&gt;MASTER!$B$4/100,"B",IF(O818&gt;MASTER!$B$5/100,"C","K"))))</f>
        <v>B</v>
      </c>
      <c r="R818" s="65" t="str">
        <f ca="1">IF(ISBLANK(B818)," ",IF(P818&gt;MASTER!$B$3/100,"SB",IF(P818&gt;MASTER!$B$4/100,"B",IF(P818&gt;MASTER!$B$5/100,"C","K"))))</f>
        <v>B</v>
      </c>
    </row>
    <row r="819" customHeight="1" spans="1:18">
      <c r="A819" s="80">
        <f ca="1">INDIRECT(ADDRESS(2+QUOTIENT(ROW()-2,COUNTA('Form Responses 1'!$1:$1)-4),1,,TRUE,"Form Responses 1"))</f>
        <v>45034.384370787</v>
      </c>
      <c r="B819" s="65" t="str">
        <f ca="1">INDIRECT(ADDRESS(2+QUOTIENT(ROW()-2,COUNTA('Form Responses 1'!$1:$1)-4),2,,TRUE,"Form Responses 1"))</f>
        <v>bobdaulay@gmail.com</v>
      </c>
      <c r="C819" s="65" t="str">
        <f ca="1">INDIRECT(ADDRESS(2+QUOTIENT(ROW()-2,COUNTA('Form Responses 1'!$1:$1)-4),3,,TRUE,"Form Responses 1"))</f>
        <v>Bobby Wijaya Daulay </v>
      </c>
      <c r="D819" s="81">
        <f ca="1">INDIRECT(ADDRESS(2+QUOTIENT(ROW()-2,COUNTA('Form Responses 1'!$1:$1)-4),4,,TRUE,"Form Responses 1"))</f>
        <v>44951</v>
      </c>
      <c r="E819" s="82">
        <f ca="1" t="shared" si="0"/>
        <v>3</v>
      </c>
      <c r="F819" s="65" t="str">
        <f ca="1">IF(ISBLANK(A819)," ",INDIRECT(ADDRESS(1,5+MOD(ROW()-2,COUNTA('Form Responses 1'!$1:$1)-4),,TRUE,"Form Responses 1")))</f>
        <v>Lantai 06 [Tangga Exit Barat]</v>
      </c>
      <c r="G819" s="65" t="str">
        <f ca="1">IF(ISBLANK(A819)," ",INDIRECT(ADDRESS(MATCH(A819,'Form Responses 1'!A:A,0),5+MOD(ROW()-2,COUNTA('Form Responses 1'!$1:$1)-4),,TRUE,"Form Responses 1")))</f>
        <v>CUKUP BAIK</v>
      </c>
      <c r="H819" s="83" t="str">
        <f ca="1" t="shared" si="1"/>
        <v>Lantai 06</v>
      </c>
      <c r="I819" s="83" t="str">
        <f ca="1" t="shared" si="791"/>
        <v>Tangga Exit Barat</v>
      </c>
      <c r="J819" s="83" t="str">
        <f ca="1" t="shared" si="2"/>
        <v>CLEANING SERVICE</v>
      </c>
      <c r="K819" s="83">
        <f ca="1" t="array" ref="K819">IFERROR(INDEX(MASTER!B:B,MATCH(G819,MASTER!A:A,0))/100," ")</f>
        <v>0.89</v>
      </c>
      <c r="L819" s="65">
        <f ca="1" t="shared" si="3"/>
        <v>4</v>
      </c>
      <c r="M819" s="65" t="str">
        <f ca="1" t="shared" si="4"/>
        <v>2023 - WEEK 04</v>
      </c>
      <c r="N819" s="65" t="str">
        <f ca="1" t="shared" si="5"/>
        <v>2023 - MONTH 01</v>
      </c>
      <c r="O819" s="83">
        <f ca="1" t="shared" ref="O819:P819" si="840">IFERROR(AVERAGEIF(M:M,M819,$K:$K)," ")</f>
        <v>0.891576576576572</v>
      </c>
      <c r="P819" s="83">
        <f ca="1" t="shared" si="840"/>
        <v>0.891576576576572</v>
      </c>
      <c r="Q819" s="65" t="str">
        <f ca="1">IF(ISBLANK(A819)," ",IF(O819&gt;MASTER!$B$3/100,"SB",IF(O819&gt;MASTER!$B$4/100,"B",IF(O819&gt;MASTER!$B$5/100,"C","K"))))</f>
        <v>B</v>
      </c>
      <c r="R819" s="65" t="str">
        <f ca="1">IF(ISBLANK(B819)," ",IF(P819&gt;MASTER!$B$3/100,"SB",IF(P819&gt;MASTER!$B$4/100,"B",IF(P819&gt;MASTER!$B$5/100,"C","K"))))</f>
        <v>B</v>
      </c>
    </row>
    <row r="820" customHeight="1" spans="1:18">
      <c r="A820" s="80">
        <f ca="1">INDIRECT(ADDRESS(2+QUOTIENT(ROW()-2,COUNTA('Form Responses 1'!$1:$1)-4),1,,TRUE,"Form Responses 1"))</f>
        <v>45034.384370787</v>
      </c>
      <c r="B820" s="65" t="str">
        <f ca="1">INDIRECT(ADDRESS(2+QUOTIENT(ROW()-2,COUNTA('Form Responses 1'!$1:$1)-4),2,,TRUE,"Form Responses 1"))</f>
        <v>bobdaulay@gmail.com</v>
      </c>
      <c r="C820" s="65" t="str">
        <f ca="1">INDIRECT(ADDRESS(2+QUOTIENT(ROW()-2,COUNTA('Form Responses 1'!$1:$1)-4),3,,TRUE,"Form Responses 1"))</f>
        <v>Bobby Wijaya Daulay </v>
      </c>
      <c r="D820" s="81">
        <f ca="1">INDIRECT(ADDRESS(2+QUOTIENT(ROW()-2,COUNTA('Form Responses 1'!$1:$1)-4),4,,TRUE,"Form Responses 1"))</f>
        <v>44951</v>
      </c>
      <c r="E820" s="82">
        <f ca="1" t="shared" si="0"/>
        <v>3</v>
      </c>
      <c r="F820" s="65" t="str">
        <f ca="1">IF(ISBLANK(A820)," ",INDIRECT(ADDRESS(1,5+MOD(ROW()-2,COUNTA('Form Responses 1'!$1:$1)-4),,TRUE,"Form Responses 1")))</f>
        <v>Lantai 06 [ &amp; Timur]</v>
      </c>
      <c r="G820" s="65" t="str">
        <f ca="1">IF(ISBLANK(A820)," ",INDIRECT(ADDRESS(MATCH(A820,'Form Responses 1'!A:A,0),5+MOD(ROW()-2,COUNTA('Form Responses 1'!$1:$1)-4),,TRUE,"Form Responses 1")))</f>
        <v>CUKUP BAIK</v>
      </c>
      <c r="H820" s="83" t="str">
        <f ca="1" t="shared" si="1"/>
        <v>Lantai 06</v>
      </c>
      <c r="I820" s="83" t="str">
        <f ca="1" t="shared" si="791"/>
        <v> &amp; Timur</v>
      </c>
      <c r="J820" s="83" t="str">
        <f ca="1" t="shared" si="2"/>
        <v>CLEANING SERVICE</v>
      </c>
      <c r="K820" s="83">
        <f ca="1" t="array" ref="K820">IFERROR(INDEX(MASTER!B:B,MATCH(G820,MASTER!A:A,0))/100," ")</f>
        <v>0.89</v>
      </c>
      <c r="L820" s="65">
        <f ca="1" t="shared" si="3"/>
        <v>4</v>
      </c>
      <c r="M820" s="65" t="str">
        <f ca="1" t="shared" si="4"/>
        <v>2023 - WEEK 04</v>
      </c>
      <c r="N820" s="65" t="str">
        <f ca="1" t="shared" si="5"/>
        <v>2023 - MONTH 01</v>
      </c>
      <c r="O820" s="83">
        <f ca="1" t="shared" ref="O820:P820" si="841">IFERROR(AVERAGEIF(M:M,M820,$K:$K)," ")</f>
        <v>0.891576576576572</v>
      </c>
      <c r="P820" s="83">
        <f ca="1" t="shared" si="841"/>
        <v>0.891576576576572</v>
      </c>
      <c r="Q820" s="65" t="str">
        <f ca="1">IF(ISBLANK(A820)," ",IF(O820&gt;MASTER!$B$3/100,"SB",IF(O820&gt;MASTER!$B$4/100,"B",IF(O820&gt;MASTER!$B$5/100,"C","K"))))</f>
        <v>B</v>
      </c>
      <c r="R820" s="65" t="str">
        <f ca="1">IF(ISBLANK(B820)," ",IF(P820&gt;MASTER!$B$3/100,"SB",IF(P820&gt;MASTER!$B$4/100,"B",IF(P820&gt;MASTER!$B$5/100,"C","K"))))</f>
        <v>B</v>
      </c>
    </row>
    <row r="821" customHeight="1" spans="1:18">
      <c r="A821" s="80">
        <f ca="1">INDIRECT(ADDRESS(2+QUOTIENT(ROW()-2,COUNTA('Form Responses 1'!$1:$1)-4),1,,TRUE,"Form Responses 1"))</f>
        <v>45034.384370787</v>
      </c>
      <c r="B821" s="65" t="str">
        <f ca="1">INDIRECT(ADDRESS(2+QUOTIENT(ROW()-2,COUNTA('Form Responses 1'!$1:$1)-4),2,,TRUE,"Form Responses 1"))</f>
        <v>bobdaulay@gmail.com</v>
      </c>
      <c r="C821" s="65" t="str">
        <f ca="1">INDIRECT(ADDRESS(2+QUOTIENT(ROW()-2,COUNTA('Form Responses 1'!$1:$1)-4),3,,TRUE,"Form Responses 1"))</f>
        <v>Bobby Wijaya Daulay </v>
      </c>
      <c r="D821" s="81">
        <f ca="1">INDIRECT(ADDRESS(2+QUOTIENT(ROW()-2,COUNTA('Form Responses 1'!$1:$1)-4),4,,TRUE,"Form Responses 1"))</f>
        <v>44951</v>
      </c>
      <c r="E821" s="82">
        <f ca="1" t="shared" si="0"/>
        <v>3</v>
      </c>
      <c r="F821" s="65" t="str">
        <f ca="1">IF(ISBLANK(A821)," ",INDIRECT(ADDRESS(1,5+MOD(ROW()-2,COUNTA('Form Responses 1'!$1:$1)-4),,TRUE,"Form Responses 1")))</f>
        <v>Lantai 06 [Mushola]</v>
      </c>
      <c r="G821" s="65" t="str">
        <f ca="1">IF(ISBLANK(A821)," ",INDIRECT(ADDRESS(MATCH(A821,'Form Responses 1'!A:A,0),5+MOD(ROW()-2,COUNTA('Form Responses 1'!$1:$1)-4),,TRUE,"Form Responses 1")))</f>
        <v>CUKUP BAIK</v>
      </c>
      <c r="H821" s="83" t="str">
        <f ca="1" t="shared" si="1"/>
        <v>Lantai 06</v>
      </c>
      <c r="I821" s="83" t="str">
        <f ca="1" t="shared" si="791"/>
        <v>Mushola</v>
      </c>
      <c r="J821" s="83" t="str">
        <f ca="1" t="shared" si="2"/>
        <v>CLEANING SERVICE</v>
      </c>
      <c r="K821" s="83">
        <f ca="1" t="array" ref="K821">IFERROR(INDEX(MASTER!B:B,MATCH(G821,MASTER!A:A,0))/100," ")</f>
        <v>0.89</v>
      </c>
      <c r="L821" s="65">
        <f ca="1" t="shared" si="3"/>
        <v>4</v>
      </c>
      <c r="M821" s="65" t="str">
        <f ca="1" t="shared" si="4"/>
        <v>2023 - WEEK 04</v>
      </c>
      <c r="N821" s="65" t="str">
        <f ca="1" t="shared" si="5"/>
        <v>2023 - MONTH 01</v>
      </c>
      <c r="O821" s="83">
        <f ca="1" t="shared" ref="O821:P821" si="842">IFERROR(AVERAGEIF(M:M,M821,$K:$K)," ")</f>
        <v>0.891576576576572</v>
      </c>
      <c r="P821" s="83">
        <f ca="1" t="shared" si="842"/>
        <v>0.891576576576572</v>
      </c>
      <c r="Q821" s="65" t="str">
        <f ca="1">IF(ISBLANK(A821)," ",IF(O821&gt;MASTER!$B$3/100,"SB",IF(O821&gt;MASTER!$B$4/100,"B",IF(O821&gt;MASTER!$B$5/100,"C","K"))))</f>
        <v>B</v>
      </c>
      <c r="R821" s="65" t="str">
        <f ca="1">IF(ISBLANK(B821)," ",IF(P821&gt;MASTER!$B$3/100,"SB",IF(P821&gt;MASTER!$B$4/100,"B",IF(P821&gt;MASTER!$B$5/100,"C","K"))))</f>
        <v>B</v>
      </c>
    </row>
    <row r="822" customHeight="1" spans="1:18">
      <c r="A822" s="80">
        <f ca="1">INDIRECT(ADDRESS(2+QUOTIENT(ROW()-2,COUNTA('Form Responses 1'!$1:$1)-4),1,,TRUE,"Form Responses 1"))</f>
        <v>45034.384370787</v>
      </c>
      <c r="B822" s="65" t="str">
        <f ca="1">INDIRECT(ADDRESS(2+QUOTIENT(ROW()-2,COUNTA('Form Responses 1'!$1:$1)-4),2,,TRUE,"Form Responses 1"))</f>
        <v>bobdaulay@gmail.com</v>
      </c>
      <c r="C822" s="65" t="str">
        <f ca="1">INDIRECT(ADDRESS(2+QUOTIENT(ROW()-2,COUNTA('Form Responses 1'!$1:$1)-4),3,,TRUE,"Form Responses 1"))</f>
        <v>Bobby Wijaya Daulay </v>
      </c>
      <c r="D822" s="81">
        <f ca="1">INDIRECT(ADDRESS(2+QUOTIENT(ROW()-2,COUNTA('Form Responses 1'!$1:$1)-4),4,,TRUE,"Form Responses 1"))</f>
        <v>44951</v>
      </c>
      <c r="E822" s="82">
        <f ca="1" t="shared" si="0"/>
        <v>3</v>
      </c>
      <c r="F822" s="65" t="str">
        <f ca="1">IF(ISBLANK(A822)," ",INDIRECT(ADDRESS(1,5+MOD(ROW()-2,COUNTA('Form Responses 1'!$1:$1)-4),,TRUE,"Form Responses 1")))</f>
        <v>Lantai 06 [Pantry]</v>
      </c>
      <c r="G822" s="65" t="str">
        <f ca="1">IF(ISBLANK(A822)," ",INDIRECT(ADDRESS(MATCH(A822,'Form Responses 1'!A:A,0),5+MOD(ROW()-2,COUNTA('Form Responses 1'!$1:$1)-4),,TRUE,"Form Responses 1")))</f>
        <v>CUKUP BAIK</v>
      </c>
      <c r="H822" s="83" t="str">
        <f ca="1" t="shared" si="1"/>
        <v>Lantai 06</v>
      </c>
      <c r="I822" s="83" t="str">
        <f ca="1" t="shared" si="791"/>
        <v>Pantry</v>
      </c>
      <c r="J822" s="83" t="str">
        <f ca="1" t="shared" si="2"/>
        <v>CLEANING SERVICE</v>
      </c>
      <c r="K822" s="83">
        <f ca="1" t="array" ref="K822">IFERROR(INDEX(MASTER!B:B,MATCH(G822,MASTER!A:A,0))/100," ")</f>
        <v>0.89</v>
      </c>
      <c r="L822" s="65">
        <f ca="1" t="shared" si="3"/>
        <v>4</v>
      </c>
      <c r="M822" s="65" t="str">
        <f ca="1" t="shared" si="4"/>
        <v>2023 - WEEK 04</v>
      </c>
      <c r="N822" s="65" t="str">
        <f ca="1" t="shared" si="5"/>
        <v>2023 - MONTH 01</v>
      </c>
      <c r="O822" s="83">
        <f ca="1" t="shared" ref="O822:P822" si="843">IFERROR(AVERAGEIF(M:M,M822,$K:$K)," ")</f>
        <v>0.891576576576572</v>
      </c>
      <c r="P822" s="83">
        <f ca="1" t="shared" si="843"/>
        <v>0.891576576576572</v>
      </c>
      <c r="Q822" s="65" t="str">
        <f ca="1">IF(ISBLANK(A822)," ",IF(O822&gt;MASTER!$B$3/100,"SB",IF(O822&gt;MASTER!$B$4/100,"B",IF(O822&gt;MASTER!$B$5/100,"C","K"))))</f>
        <v>B</v>
      </c>
      <c r="R822" s="65" t="str">
        <f ca="1">IF(ISBLANK(B822)," ",IF(P822&gt;MASTER!$B$3/100,"SB",IF(P822&gt;MASTER!$B$4/100,"B",IF(P822&gt;MASTER!$B$5/100,"C","K"))))</f>
        <v>B</v>
      </c>
    </row>
    <row r="823" customHeight="1" spans="1:18">
      <c r="A823" s="80">
        <f ca="1">INDIRECT(ADDRESS(2+QUOTIENT(ROW()-2,COUNTA('Form Responses 1'!$1:$1)-4),1,,TRUE,"Form Responses 1"))</f>
        <v>45034.384370787</v>
      </c>
      <c r="B823" s="65" t="str">
        <f ca="1">INDIRECT(ADDRESS(2+QUOTIENT(ROW()-2,COUNTA('Form Responses 1'!$1:$1)-4),2,,TRUE,"Form Responses 1"))</f>
        <v>bobdaulay@gmail.com</v>
      </c>
      <c r="C823" s="65" t="str">
        <f ca="1">INDIRECT(ADDRESS(2+QUOTIENT(ROW()-2,COUNTA('Form Responses 1'!$1:$1)-4),3,,TRUE,"Form Responses 1"))</f>
        <v>Bobby Wijaya Daulay </v>
      </c>
      <c r="D823" s="81">
        <f ca="1">INDIRECT(ADDRESS(2+QUOTIENT(ROW()-2,COUNTA('Form Responses 1'!$1:$1)-4),4,,TRUE,"Form Responses 1"))</f>
        <v>44951</v>
      </c>
      <c r="E823" s="82">
        <f ca="1" t="shared" si="0"/>
        <v>3</v>
      </c>
      <c r="F823" s="65" t="str">
        <f ca="1">IF(ISBLANK(A823)," ",INDIRECT(ADDRESS(1,5+MOD(ROW()-2,COUNTA('Form Responses 1'!$1:$1)-4),,TRUE,"Form Responses 1")))</f>
        <v>Lantai 06 [Ruang Rapat 1-2-3]</v>
      </c>
      <c r="G823" s="65" t="str">
        <f ca="1">IF(ISBLANK(A823)," ",INDIRECT(ADDRESS(MATCH(A823,'Form Responses 1'!A:A,0),5+MOD(ROW()-2,COUNTA('Form Responses 1'!$1:$1)-4),,TRUE,"Form Responses 1")))</f>
        <v>CUKUP BAIK</v>
      </c>
      <c r="H823" s="83" t="str">
        <f ca="1" t="shared" si="1"/>
        <v>Lantai 06</v>
      </c>
      <c r="I823" s="83" t="str">
        <f ca="1" t="shared" si="791"/>
        <v>Ruang Rapat 1-2-3</v>
      </c>
      <c r="J823" s="83" t="str">
        <f ca="1" t="shared" si="2"/>
        <v>CLEANING SERVICE</v>
      </c>
      <c r="K823" s="83">
        <f ca="1" t="array" ref="K823">IFERROR(INDEX(MASTER!B:B,MATCH(G823,MASTER!A:A,0))/100," ")</f>
        <v>0.89</v>
      </c>
      <c r="L823" s="65">
        <f ca="1" t="shared" si="3"/>
        <v>4</v>
      </c>
      <c r="M823" s="65" t="str">
        <f ca="1" t="shared" si="4"/>
        <v>2023 - WEEK 04</v>
      </c>
      <c r="N823" s="65" t="str">
        <f ca="1" t="shared" si="5"/>
        <v>2023 - MONTH 01</v>
      </c>
      <c r="O823" s="83">
        <f ca="1" t="shared" ref="O823:P823" si="844">IFERROR(AVERAGEIF(M:M,M823,$K:$K)," ")</f>
        <v>0.891576576576572</v>
      </c>
      <c r="P823" s="83">
        <f ca="1" t="shared" si="844"/>
        <v>0.891576576576572</v>
      </c>
      <c r="Q823" s="65" t="str">
        <f ca="1">IF(ISBLANK(A823)," ",IF(O823&gt;MASTER!$B$3/100,"SB",IF(O823&gt;MASTER!$B$4/100,"B",IF(O823&gt;MASTER!$B$5/100,"C","K"))))</f>
        <v>B</v>
      </c>
      <c r="R823" s="65" t="str">
        <f ca="1">IF(ISBLANK(B823)," ",IF(P823&gt;MASTER!$B$3/100,"SB",IF(P823&gt;MASTER!$B$4/100,"B",IF(P823&gt;MASTER!$B$5/100,"C","K"))))</f>
        <v>B</v>
      </c>
    </row>
    <row r="824" customHeight="1" spans="1:18">
      <c r="A824" s="80">
        <f ca="1">INDIRECT(ADDRESS(2+QUOTIENT(ROW()-2,COUNTA('Form Responses 1'!$1:$1)-4),1,,TRUE,"Form Responses 1"))</f>
        <v>45034.384370787</v>
      </c>
      <c r="B824" s="65" t="str">
        <f ca="1">INDIRECT(ADDRESS(2+QUOTIENT(ROW()-2,COUNTA('Form Responses 1'!$1:$1)-4),2,,TRUE,"Form Responses 1"))</f>
        <v>bobdaulay@gmail.com</v>
      </c>
      <c r="C824" s="65" t="str">
        <f ca="1">INDIRECT(ADDRESS(2+QUOTIENT(ROW()-2,COUNTA('Form Responses 1'!$1:$1)-4),3,,TRUE,"Form Responses 1"))</f>
        <v>Bobby Wijaya Daulay </v>
      </c>
      <c r="D824" s="81">
        <f ca="1">INDIRECT(ADDRESS(2+QUOTIENT(ROW()-2,COUNTA('Form Responses 1'!$1:$1)-4),4,,TRUE,"Form Responses 1"))</f>
        <v>44951</v>
      </c>
      <c r="E824" s="82">
        <f ca="1" t="shared" si="0"/>
        <v>3</v>
      </c>
      <c r="F824" s="65" t="str">
        <f ca="1">IF(ISBLANK(A824)," ",INDIRECT(ADDRESS(1,5+MOD(ROW()-2,COUNTA('Form Responses 1'!$1:$1)-4),,TRUE,"Form Responses 1")))</f>
        <v>Lantai 06 [Ruang Kerja]</v>
      </c>
      <c r="G824" s="65" t="str">
        <f ca="1">IF(ISBLANK(A824)," ",INDIRECT(ADDRESS(MATCH(A824,'Form Responses 1'!A:A,0),5+MOD(ROW()-2,COUNTA('Form Responses 1'!$1:$1)-4),,TRUE,"Form Responses 1")))</f>
        <v>CUKUP BAIK</v>
      </c>
      <c r="H824" s="83" t="str">
        <f ca="1" t="shared" si="1"/>
        <v>Lantai 06</v>
      </c>
      <c r="I824" s="83" t="str">
        <f ca="1" t="shared" si="791"/>
        <v>Ruang Kerja</v>
      </c>
      <c r="J824" s="83" t="str">
        <f ca="1" t="shared" si="2"/>
        <v>CLEANING SERVICE</v>
      </c>
      <c r="K824" s="83">
        <f ca="1" t="array" ref="K824">IFERROR(INDEX(MASTER!B:B,MATCH(G824,MASTER!A:A,0))/100," ")</f>
        <v>0.89</v>
      </c>
      <c r="L824" s="65">
        <f ca="1" t="shared" si="3"/>
        <v>4</v>
      </c>
      <c r="M824" s="65" t="str">
        <f ca="1" t="shared" si="4"/>
        <v>2023 - WEEK 04</v>
      </c>
      <c r="N824" s="65" t="str">
        <f ca="1" t="shared" si="5"/>
        <v>2023 - MONTH 01</v>
      </c>
      <c r="O824" s="83">
        <f ca="1" t="shared" ref="O824:P824" si="845">IFERROR(AVERAGEIF(M:M,M824,$K:$K)," ")</f>
        <v>0.891576576576572</v>
      </c>
      <c r="P824" s="83">
        <f ca="1" t="shared" si="845"/>
        <v>0.891576576576572</v>
      </c>
      <c r="Q824" s="65" t="str">
        <f ca="1">IF(ISBLANK(A824)," ",IF(O824&gt;MASTER!$B$3/100,"SB",IF(O824&gt;MASTER!$B$4/100,"B",IF(O824&gt;MASTER!$B$5/100,"C","K"))))</f>
        <v>B</v>
      </c>
      <c r="R824" s="65" t="str">
        <f ca="1">IF(ISBLANK(B824)," ",IF(P824&gt;MASTER!$B$3/100,"SB",IF(P824&gt;MASTER!$B$4/100,"B",IF(P824&gt;MASTER!$B$5/100,"C","K"))))</f>
        <v>B</v>
      </c>
    </row>
    <row r="825" customHeight="1" spans="1:18">
      <c r="A825" s="80">
        <f ca="1">INDIRECT(ADDRESS(2+QUOTIENT(ROW()-2,COUNTA('Form Responses 1'!$1:$1)-4),1,,TRUE,"Form Responses 1"))</f>
        <v>45034.384370787</v>
      </c>
      <c r="B825" s="65" t="str">
        <f ca="1">INDIRECT(ADDRESS(2+QUOTIENT(ROW()-2,COUNTA('Form Responses 1'!$1:$1)-4),2,,TRUE,"Form Responses 1"))</f>
        <v>bobdaulay@gmail.com</v>
      </c>
      <c r="C825" s="65" t="str">
        <f ca="1">INDIRECT(ADDRESS(2+QUOTIENT(ROW()-2,COUNTA('Form Responses 1'!$1:$1)-4),3,,TRUE,"Form Responses 1"))</f>
        <v>Bobby Wijaya Daulay </v>
      </c>
      <c r="D825" s="81">
        <f ca="1">INDIRECT(ADDRESS(2+QUOTIENT(ROW()-2,COUNTA('Form Responses 1'!$1:$1)-4),4,,TRUE,"Form Responses 1"))</f>
        <v>44951</v>
      </c>
      <c r="E825" s="82">
        <f ca="1" t="shared" si="0"/>
        <v>3</v>
      </c>
      <c r="F825" s="65" t="str">
        <f ca="1">IF(ISBLANK(A825)," ",INDIRECT(ADDRESS(1,5+MOD(ROW()-2,COUNTA('Form Responses 1'!$1:$1)-4),,TRUE,"Form Responses 1")))</f>
        <v>Lantai 06 [Koridor]</v>
      </c>
      <c r="G825" s="65" t="str">
        <f ca="1">IF(ISBLANK(A825)," ",INDIRECT(ADDRESS(MATCH(A825,'Form Responses 1'!A:A,0),5+MOD(ROW()-2,COUNTA('Form Responses 1'!$1:$1)-4),,TRUE,"Form Responses 1")))</f>
        <v>CUKUP BAIK</v>
      </c>
      <c r="H825" s="83" t="str">
        <f ca="1" t="shared" si="1"/>
        <v>Lantai 06</v>
      </c>
      <c r="I825" s="83" t="str">
        <f ca="1" t="shared" si="791"/>
        <v>Koridor</v>
      </c>
      <c r="J825" s="83" t="str">
        <f ca="1" t="shared" si="2"/>
        <v>CLEANING SERVICE</v>
      </c>
      <c r="K825" s="83">
        <f ca="1" t="array" ref="K825">IFERROR(INDEX(MASTER!B:B,MATCH(G825,MASTER!A:A,0))/100," ")</f>
        <v>0.89</v>
      </c>
      <c r="L825" s="65">
        <f ca="1" t="shared" si="3"/>
        <v>4</v>
      </c>
      <c r="M825" s="65" t="str">
        <f ca="1" t="shared" si="4"/>
        <v>2023 - WEEK 04</v>
      </c>
      <c r="N825" s="65" t="str">
        <f ca="1" t="shared" si="5"/>
        <v>2023 - MONTH 01</v>
      </c>
      <c r="O825" s="83">
        <f ca="1" t="shared" ref="O825:P825" si="846">IFERROR(AVERAGEIF(M:M,M825,$K:$K)," ")</f>
        <v>0.891576576576572</v>
      </c>
      <c r="P825" s="83">
        <f ca="1" t="shared" si="846"/>
        <v>0.891576576576572</v>
      </c>
      <c r="Q825" s="65" t="str">
        <f ca="1">IF(ISBLANK(A825)," ",IF(O825&gt;MASTER!$B$3/100,"SB",IF(O825&gt;MASTER!$B$4/100,"B",IF(O825&gt;MASTER!$B$5/100,"C","K"))))</f>
        <v>B</v>
      </c>
      <c r="R825" s="65" t="str">
        <f ca="1">IF(ISBLANK(B825)," ",IF(P825&gt;MASTER!$B$3/100,"SB",IF(P825&gt;MASTER!$B$4/100,"B",IF(P825&gt;MASTER!$B$5/100,"C","K"))))</f>
        <v>B</v>
      </c>
    </row>
    <row r="826" customHeight="1" spans="1:18">
      <c r="A826" s="80">
        <f ca="1">INDIRECT(ADDRESS(2+QUOTIENT(ROW()-2,COUNTA('Form Responses 1'!$1:$1)-4),1,,TRUE,"Form Responses 1"))</f>
        <v>45034.384370787</v>
      </c>
      <c r="B826" s="65" t="str">
        <f ca="1">INDIRECT(ADDRESS(2+QUOTIENT(ROW()-2,COUNTA('Form Responses 1'!$1:$1)-4),2,,TRUE,"Form Responses 1"))</f>
        <v>bobdaulay@gmail.com</v>
      </c>
      <c r="C826" s="65" t="str">
        <f ca="1">INDIRECT(ADDRESS(2+QUOTIENT(ROW()-2,COUNTA('Form Responses 1'!$1:$1)-4),3,,TRUE,"Form Responses 1"))</f>
        <v>Bobby Wijaya Daulay </v>
      </c>
      <c r="D826" s="81">
        <f ca="1">INDIRECT(ADDRESS(2+QUOTIENT(ROW()-2,COUNTA('Form Responses 1'!$1:$1)-4),4,,TRUE,"Form Responses 1"))</f>
        <v>44951</v>
      </c>
      <c r="E826" s="82">
        <f ca="1" t="shared" si="0"/>
        <v>3</v>
      </c>
      <c r="F826" s="65" t="str">
        <f ca="1">IF(ISBLANK(A826)," ",INDIRECT(ADDRESS(1,5+MOD(ROW()-2,COUNTA('Form Responses 1'!$1:$1)-4),,TRUE,"Form Responses 1")))</f>
        <v>Lantai 06 [Toilet Pria / Wanita]</v>
      </c>
      <c r="G826" s="65" t="str">
        <f ca="1">IF(ISBLANK(A826)," ",INDIRECT(ADDRESS(MATCH(A826,'Form Responses 1'!A:A,0),5+MOD(ROW()-2,COUNTA('Form Responses 1'!$1:$1)-4),,TRUE,"Form Responses 1")))</f>
        <v>CUKUP BAIK</v>
      </c>
      <c r="H826" s="83" t="str">
        <f ca="1" t="shared" si="1"/>
        <v>Lantai 06</v>
      </c>
      <c r="I826" s="83" t="str">
        <f ca="1" t="shared" si="791"/>
        <v>Toilet Pria / Wanita</v>
      </c>
      <c r="J826" s="83" t="str">
        <f ca="1" t="shared" si="2"/>
        <v>CLEANING SERVICE</v>
      </c>
      <c r="K826" s="83">
        <f ca="1" t="array" ref="K826">IFERROR(INDEX(MASTER!B:B,MATCH(G826,MASTER!A:A,0))/100," ")</f>
        <v>0.89</v>
      </c>
      <c r="L826" s="65">
        <f ca="1" t="shared" si="3"/>
        <v>4</v>
      </c>
      <c r="M826" s="65" t="str">
        <f ca="1" t="shared" si="4"/>
        <v>2023 - WEEK 04</v>
      </c>
      <c r="N826" s="65" t="str">
        <f ca="1" t="shared" si="5"/>
        <v>2023 - MONTH 01</v>
      </c>
      <c r="O826" s="83">
        <f ca="1" t="shared" ref="O826:P826" si="847">IFERROR(AVERAGEIF(M:M,M826,$K:$K)," ")</f>
        <v>0.891576576576572</v>
      </c>
      <c r="P826" s="83">
        <f ca="1" t="shared" si="847"/>
        <v>0.891576576576572</v>
      </c>
      <c r="Q826" s="65" t="str">
        <f ca="1">IF(ISBLANK(A826)," ",IF(O826&gt;MASTER!$B$3/100,"SB",IF(O826&gt;MASTER!$B$4/100,"B",IF(O826&gt;MASTER!$B$5/100,"C","K"))))</f>
        <v>B</v>
      </c>
      <c r="R826" s="65" t="str">
        <f ca="1">IF(ISBLANK(B826)," ",IF(P826&gt;MASTER!$B$3/100,"SB",IF(P826&gt;MASTER!$B$4/100,"B",IF(P826&gt;MASTER!$B$5/100,"C","K"))))</f>
        <v>B</v>
      </c>
    </row>
    <row r="827" customHeight="1" spans="1:18">
      <c r="A827" s="80">
        <f ca="1">INDIRECT(ADDRESS(2+QUOTIENT(ROW()-2,COUNTA('Form Responses 1'!$1:$1)-4),1,,TRUE,"Form Responses 1"))</f>
        <v>45034.384370787</v>
      </c>
      <c r="B827" s="65" t="str">
        <f ca="1">INDIRECT(ADDRESS(2+QUOTIENT(ROW()-2,COUNTA('Form Responses 1'!$1:$1)-4),2,,TRUE,"Form Responses 1"))</f>
        <v>bobdaulay@gmail.com</v>
      </c>
      <c r="C827" s="65" t="str">
        <f ca="1">INDIRECT(ADDRESS(2+QUOTIENT(ROW()-2,COUNTA('Form Responses 1'!$1:$1)-4),3,,TRUE,"Form Responses 1"))</f>
        <v>Bobby Wijaya Daulay </v>
      </c>
      <c r="D827" s="81">
        <f ca="1">INDIRECT(ADDRESS(2+QUOTIENT(ROW()-2,COUNTA('Form Responses 1'!$1:$1)-4),4,,TRUE,"Form Responses 1"))</f>
        <v>44951</v>
      </c>
      <c r="E827" s="82">
        <f ca="1" t="shared" si="0"/>
        <v>3</v>
      </c>
      <c r="F827" s="65" t="str">
        <f ca="1">IF(ISBLANK(A827)," ",INDIRECT(ADDRESS(1,5+MOD(ROW()-2,COUNTA('Form Responses 1'!$1:$1)-4),,TRUE,"Form Responses 1")))</f>
        <v>Lantai 05 [Tangga Exit Barat]</v>
      </c>
      <c r="G827" s="65" t="str">
        <f ca="1">IF(ISBLANK(A827)," ",INDIRECT(ADDRESS(MATCH(A827,'Form Responses 1'!A:A,0),5+MOD(ROW()-2,COUNTA('Form Responses 1'!$1:$1)-4),,TRUE,"Form Responses 1")))</f>
        <v>CUKUP BAIK</v>
      </c>
      <c r="H827" s="83" t="str">
        <f ca="1" t="shared" si="1"/>
        <v>Lantai 05</v>
      </c>
      <c r="I827" s="83" t="str">
        <f ca="1" t="shared" si="791"/>
        <v>Tangga Exit Barat</v>
      </c>
      <c r="J827" s="83" t="str">
        <f ca="1" t="shared" si="2"/>
        <v>CLEANING SERVICE</v>
      </c>
      <c r="K827" s="83">
        <f ca="1" t="array" ref="K827">IFERROR(INDEX(MASTER!B:B,MATCH(G827,MASTER!A:A,0))/100," ")</f>
        <v>0.89</v>
      </c>
      <c r="L827" s="65">
        <f ca="1" t="shared" si="3"/>
        <v>4</v>
      </c>
      <c r="M827" s="65" t="str">
        <f ca="1" t="shared" si="4"/>
        <v>2023 - WEEK 04</v>
      </c>
      <c r="N827" s="65" t="str">
        <f ca="1" t="shared" si="5"/>
        <v>2023 - MONTH 01</v>
      </c>
      <c r="O827" s="83">
        <f ca="1" t="shared" ref="O827:P827" si="848">IFERROR(AVERAGEIF(M:M,M827,$K:$K)," ")</f>
        <v>0.891576576576572</v>
      </c>
      <c r="P827" s="83">
        <f ca="1" t="shared" si="848"/>
        <v>0.891576576576572</v>
      </c>
      <c r="Q827" s="65" t="str">
        <f ca="1">IF(ISBLANK(A827)," ",IF(O827&gt;MASTER!$B$3/100,"SB",IF(O827&gt;MASTER!$B$4/100,"B",IF(O827&gt;MASTER!$B$5/100,"C","K"))))</f>
        <v>B</v>
      </c>
      <c r="R827" s="65" t="str">
        <f ca="1">IF(ISBLANK(B827)," ",IF(P827&gt;MASTER!$B$3/100,"SB",IF(P827&gt;MASTER!$B$4/100,"B",IF(P827&gt;MASTER!$B$5/100,"C","K"))))</f>
        <v>B</v>
      </c>
    </row>
    <row r="828" customHeight="1" spans="1:18">
      <c r="A828" s="80">
        <f ca="1">INDIRECT(ADDRESS(2+QUOTIENT(ROW()-2,COUNTA('Form Responses 1'!$1:$1)-4),1,,TRUE,"Form Responses 1"))</f>
        <v>45034.384370787</v>
      </c>
      <c r="B828" s="65" t="str">
        <f ca="1">INDIRECT(ADDRESS(2+QUOTIENT(ROW()-2,COUNTA('Form Responses 1'!$1:$1)-4),2,,TRUE,"Form Responses 1"))</f>
        <v>bobdaulay@gmail.com</v>
      </c>
      <c r="C828" s="65" t="str">
        <f ca="1">INDIRECT(ADDRESS(2+QUOTIENT(ROW()-2,COUNTA('Form Responses 1'!$1:$1)-4),3,,TRUE,"Form Responses 1"))</f>
        <v>Bobby Wijaya Daulay </v>
      </c>
      <c r="D828" s="81">
        <f ca="1">INDIRECT(ADDRESS(2+QUOTIENT(ROW()-2,COUNTA('Form Responses 1'!$1:$1)-4),4,,TRUE,"Form Responses 1"))</f>
        <v>44951</v>
      </c>
      <c r="E828" s="82">
        <f ca="1" t="shared" si="0"/>
        <v>3</v>
      </c>
      <c r="F828" s="65" t="str">
        <f ca="1">IF(ISBLANK(A828)," ",INDIRECT(ADDRESS(1,5+MOD(ROW()-2,COUNTA('Form Responses 1'!$1:$1)-4),,TRUE,"Form Responses 1")))</f>
        <v>Lantai 05 [ &amp; Timur]</v>
      </c>
      <c r="G828" s="65" t="str">
        <f ca="1">IF(ISBLANK(A828)," ",INDIRECT(ADDRESS(MATCH(A828,'Form Responses 1'!A:A,0),5+MOD(ROW()-2,COUNTA('Form Responses 1'!$1:$1)-4),,TRUE,"Form Responses 1")))</f>
        <v>CUKUP BAIK</v>
      </c>
      <c r="H828" s="83" t="str">
        <f ca="1" t="shared" si="1"/>
        <v>Lantai 05</v>
      </c>
      <c r="I828" s="83" t="str">
        <f ca="1" t="shared" si="791"/>
        <v> &amp; Timur</v>
      </c>
      <c r="J828" s="83" t="str">
        <f ca="1" t="shared" si="2"/>
        <v>CLEANING SERVICE</v>
      </c>
      <c r="K828" s="83">
        <f ca="1" t="array" ref="K828">IFERROR(INDEX(MASTER!B:B,MATCH(G828,MASTER!A:A,0))/100," ")</f>
        <v>0.89</v>
      </c>
      <c r="L828" s="65">
        <f ca="1" t="shared" si="3"/>
        <v>4</v>
      </c>
      <c r="M828" s="65" t="str">
        <f ca="1" t="shared" si="4"/>
        <v>2023 - WEEK 04</v>
      </c>
      <c r="N828" s="65" t="str">
        <f ca="1" t="shared" si="5"/>
        <v>2023 - MONTH 01</v>
      </c>
      <c r="O828" s="83">
        <f ca="1" t="shared" ref="O828:P828" si="849">IFERROR(AVERAGEIF(M:M,M828,$K:$K)," ")</f>
        <v>0.891576576576572</v>
      </c>
      <c r="P828" s="83">
        <f ca="1" t="shared" si="849"/>
        <v>0.891576576576572</v>
      </c>
      <c r="Q828" s="65" t="str">
        <f ca="1">IF(ISBLANK(A828)," ",IF(O828&gt;MASTER!$B$3/100,"SB",IF(O828&gt;MASTER!$B$4/100,"B",IF(O828&gt;MASTER!$B$5/100,"C","K"))))</f>
        <v>B</v>
      </c>
      <c r="R828" s="65" t="str">
        <f ca="1">IF(ISBLANK(B828)," ",IF(P828&gt;MASTER!$B$3/100,"SB",IF(P828&gt;MASTER!$B$4/100,"B",IF(P828&gt;MASTER!$B$5/100,"C","K"))))</f>
        <v>B</v>
      </c>
    </row>
    <row r="829" customHeight="1" spans="1:18">
      <c r="A829" s="80">
        <f ca="1">INDIRECT(ADDRESS(2+QUOTIENT(ROW()-2,COUNTA('Form Responses 1'!$1:$1)-4),1,,TRUE,"Form Responses 1"))</f>
        <v>45034.384370787</v>
      </c>
      <c r="B829" s="65" t="str">
        <f ca="1">INDIRECT(ADDRESS(2+QUOTIENT(ROW()-2,COUNTA('Form Responses 1'!$1:$1)-4),2,,TRUE,"Form Responses 1"))</f>
        <v>bobdaulay@gmail.com</v>
      </c>
      <c r="C829" s="65" t="str">
        <f ca="1">INDIRECT(ADDRESS(2+QUOTIENT(ROW()-2,COUNTA('Form Responses 1'!$1:$1)-4),3,,TRUE,"Form Responses 1"))</f>
        <v>Bobby Wijaya Daulay </v>
      </c>
      <c r="D829" s="81">
        <f ca="1">INDIRECT(ADDRESS(2+QUOTIENT(ROW()-2,COUNTA('Form Responses 1'!$1:$1)-4),4,,TRUE,"Form Responses 1"))</f>
        <v>44951</v>
      </c>
      <c r="E829" s="82">
        <f ca="1" t="shared" si="0"/>
        <v>3</v>
      </c>
      <c r="F829" s="65" t="str">
        <f ca="1">IF(ISBLANK(A829)," ",INDIRECT(ADDRESS(1,5+MOD(ROW()-2,COUNTA('Form Responses 1'!$1:$1)-4),,TRUE,"Form Responses 1")))</f>
        <v>Lantai 05 [Mushola]</v>
      </c>
      <c r="G829" s="65" t="str">
        <f ca="1">IF(ISBLANK(A829)," ",INDIRECT(ADDRESS(MATCH(A829,'Form Responses 1'!A:A,0),5+MOD(ROW()-2,COUNTA('Form Responses 1'!$1:$1)-4),,TRUE,"Form Responses 1")))</f>
        <v>CUKUP BAIK</v>
      </c>
      <c r="H829" s="83" t="str">
        <f ca="1" t="shared" si="1"/>
        <v>Lantai 05</v>
      </c>
      <c r="I829" s="83" t="str">
        <f ca="1" t="shared" si="791"/>
        <v>Mushola</v>
      </c>
      <c r="J829" s="83" t="str">
        <f ca="1" t="shared" si="2"/>
        <v>CLEANING SERVICE</v>
      </c>
      <c r="K829" s="83">
        <f ca="1" t="array" ref="K829">IFERROR(INDEX(MASTER!B:B,MATCH(G829,MASTER!A:A,0))/100," ")</f>
        <v>0.89</v>
      </c>
      <c r="L829" s="65">
        <f ca="1" t="shared" si="3"/>
        <v>4</v>
      </c>
      <c r="M829" s="65" t="str">
        <f ca="1" t="shared" si="4"/>
        <v>2023 - WEEK 04</v>
      </c>
      <c r="N829" s="65" t="str">
        <f ca="1" t="shared" si="5"/>
        <v>2023 - MONTH 01</v>
      </c>
      <c r="O829" s="83">
        <f ca="1" t="shared" ref="O829:P829" si="850">IFERROR(AVERAGEIF(M:M,M829,$K:$K)," ")</f>
        <v>0.891576576576572</v>
      </c>
      <c r="P829" s="83">
        <f ca="1" t="shared" si="850"/>
        <v>0.891576576576572</v>
      </c>
      <c r="Q829" s="65" t="str">
        <f ca="1">IF(ISBLANK(A829)," ",IF(O829&gt;MASTER!$B$3/100,"SB",IF(O829&gt;MASTER!$B$4/100,"B",IF(O829&gt;MASTER!$B$5/100,"C","K"))))</f>
        <v>B</v>
      </c>
      <c r="R829" s="65" t="str">
        <f ca="1">IF(ISBLANK(B829)," ",IF(P829&gt;MASTER!$B$3/100,"SB",IF(P829&gt;MASTER!$B$4/100,"B",IF(P829&gt;MASTER!$B$5/100,"C","K"))))</f>
        <v>B</v>
      </c>
    </row>
    <row r="830" customHeight="1" spans="1:18">
      <c r="A830" s="80">
        <f ca="1">INDIRECT(ADDRESS(2+QUOTIENT(ROW()-2,COUNTA('Form Responses 1'!$1:$1)-4),1,,TRUE,"Form Responses 1"))</f>
        <v>45034.384370787</v>
      </c>
      <c r="B830" s="65" t="str">
        <f ca="1">INDIRECT(ADDRESS(2+QUOTIENT(ROW()-2,COUNTA('Form Responses 1'!$1:$1)-4),2,,TRUE,"Form Responses 1"))</f>
        <v>bobdaulay@gmail.com</v>
      </c>
      <c r="C830" s="65" t="str">
        <f ca="1">INDIRECT(ADDRESS(2+QUOTIENT(ROW()-2,COUNTA('Form Responses 1'!$1:$1)-4),3,,TRUE,"Form Responses 1"))</f>
        <v>Bobby Wijaya Daulay </v>
      </c>
      <c r="D830" s="81">
        <f ca="1">INDIRECT(ADDRESS(2+QUOTIENT(ROW()-2,COUNTA('Form Responses 1'!$1:$1)-4),4,,TRUE,"Form Responses 1"))</f>
        <v>44951</v>
      </c>
      <c r="E830" s="82">
        <f ca="1" t="shared" si="0"/>
        <v>3</v>
      </c>
      <c r="F830" s="65" t="str">
        <f ca="1">IF(ISBLANK(A830)," ",INDIRECT(ADDRESS(1,5+MOD(ROW()-2,COUNTA('Form Responses 1'!$1:$1)-4),,TRUE,"Form Responses 1")))</f>
        <v>Lantai 05 [Pantry]</v>
      </c>
      <c r="G830" s="65" t="str">
        <f ca="1">IF(ISBLANK(A830)," ",INDIRECT(ADDRESS(MATCH(A830,'Form Responses 1'!A:A,0),5+MOD(ROW()-2,COUNTA('Form Responses 1'!$1:$1)-4),,TRUE,"Form Responses 1")))</f>
        <v>CUKUP BAIK</v>
      </c>
      <c r="H830" s="83" t="str">
        <f ca="1" t="shared" si="1"/>
        <v>Lantai 05</v>
      </c>
      <c r="I830" s="83" t="str">
        <f ca="1" t="shared" si="791"/>
        <v>Pantry</v>
      </c>
      <c r="J830" s="83" t="str">
        <f ca="1" t="shared" si="2"/>
        <v>CLEANING SERVICE</v>
      </c>
      <c r="K830" s="83">
        <f ca="1" t="array" ref="K830">IFERROR(INDEX(MASTER!B:B,MATCH(G830,MASTER!A:A,0))/100," ")</f>
        <v>0.89</v>
      </c>
      <c r="L830" s="65">
        <f ca="1" t="shared" si="3"/>
        <v>4</v>
      </c>
      <c r="M830" s="65" t="str">
        <f ca="1" t="shared" si="4"/>
        <v>2023 - WEEK 04</v>
      </c>
      <c r="N830" s="65" t="str">
        <f ca="1" t="shared" si="5"/>
        <v>2023 - MONTH 01</v>
      </c>
      <c r="O830" s="83">
        <f ca="1" t="shared" ref="O830:P830" si="851">IFERROR(AVERAGEIF(M:M,M830,$K:$K)," ")</f>
        <v>0.891576576576572</v>
      </c>
      <c r="P830" s="83">
        <f ca="1" t="shared" si="851"/>
        <v>0.891576576576572</v>
      </c>
      <c r="Q830" s="65" t="str">
        <f ca="1">IF(ISBLANK(A830)," ",IF(O830&gt;MASTER!$B$3/100,"SB",IF(O830&gt;MASTER!$B$4/100,"B",IF(O830&gt;MASTER!$B$5/100,"C","K"))))</f>
        <v>B</v>
      </c>
      <c r="R830" s="65" t="str">
        <f ca="1">IF(ISBLANK(B830)," ",IF(P830&gt;MASTER!$B$3/100,"SB",IF(P830&gt;MASTER!$B$4/100,"B",IF(P830&gt;MASTER!$B$5/100,"C","K"))))</f>
        <v>B</v>
      </c>
    </row>
    <row r="831" customHeight="1" spans="1:18">
      <c r="A831" s="80">
        <f ca="1">INDIRECT(ADDRESS(2+QUOTIENT(ROW()-2,COUNTA('Form Responses 1'!$1:$1)-4),1,,TRUE,"Form Responses 1"))</f>
        <v>45034.384370787</v>
      </c>
      <c r="B831" s="65" t="str">
        <f ca="1">INDIRECT(ADDRESS(2+QUOTIENT(ROW()-2,COUNTA('Form Responses 1'!$1:$1)-4),2,,TRUE,"Form Responses 1"))</f>
        <v>bobdaulay@gmail.com</v>
      </c>
      <c r="C831" s="65" t="str">
        <f ca="1">INDIRECT(ADDRESS(2+QUOTIENT(ROW()-2,COUNTA('Form Responses 1'!$1:$1)-4),3,,TRUE,"Form Responses 1"))</f>
        <v>Bobby Wijaya Daulay </v>
      </c>
      <c r="D831" s="81">
        <f ca="1">INDIRECT(ADDRESS(2+QUOTIENT(ROW()-2,COUNTA('Form Responses 1'!$1:$1)-4),4,,TRUE,"Form Responses 1"))</f>
        <v>44951</v>
      </c>
      <c r="E831" s="82">
        <f ca="1" t="shared" si="0"/>
        <v>3</v>
      </c>
      <c r="F831" s="65" t="str">
        <f ca="1">IF(ISBLANK(A831)," ",INDIRECT(ADDRESS(1,5+MOD(ROW()-2,COUNTA('Form Responses 1'!$1:$1)-4),,TRUE,"Form Responses 1")))</f>
        <v>Lantai 05 [Ruang Rapat 1-2-3]</v>
      </c>
      <c r="G831" s="65" t="str">
        <f ca="1">IF(ISBLANK(A831)," ",INDIRECT(ADDRESS(MATCH(A831,'Form Responses 1'!A:A,0),5+MOD(ROW()-2,COUNTA('Form Responses 1'!$1:$1)-4),,TRUE,"Form Responses 1")))</f>
        <v>CUKUP BAIK</v>
      </c>
      <c r="H831" s="83" t="str">
        <f ca="1" t="shared" si="1"/>
        <v>Lantai 05</v>
      </c>
      <c r="I831" s="83" t="str">
        <f ca="1" t="shared" si="791"/>
        <v>Ruang Rapat 1-2-3</v>
      </c>
      <c r="J831" s="83" t="str">
        <f ca="1" t="shared" si="2"/>
        <v>CLEANING SERVICE</v>
      </c>
      <c r="K831" s="83">
        <f ca="1" t="array" ref="K831">IFERROR(INDEX(MASTER!B:B,MATCH(G831,MASTER!A:A,0))/100," ")</f>
        <v>0.89</v>
      </c>
      <c r="L831" s="65">
        <f ca="1" t="shared" si="3"/>
        <v>4</v>
      </c>
      <c r="M831" s="65" t="str">
        <f ca="1" t="shared" si="4"/>
        <v>2023 - WEEK 04</v>
      </c>
      <c r="N831" s="65" t="str">
        <f ca="1" t="shared" si="5"/>
        <v>2023 - MONTH 01</v>
      </c>
      <c r="O831" s="83">
        <f ca="1" t="shared" ref="O831:P831" si="852">IFERROR(AVERAGEIF(M:M,M831,$K:$K)," ")</f>
        <v>0.891576576576572</v>
      </c>
      <c r="P831" s="83">
        <f ca="1" t="shared" si="852"/>
        <v>0.891576576576572</v>
      </c>
      <c r="Q831" s="65" t="str">
        <f ca="1">IF(ISBLANK(A831)," ",IF(O831&gt;MASTER!$B$3/100,"SB",IF(O831&gt;MASTER!$B$4/100,"B",IF(O831&gt;MASTER!$B$5/100,"C","K"))))</f>
        <v>B</v>
      </c>
      <c r="R831" s="65" t="str">
        <f ca="1">IF(ISBLANK(B831)," ",IF(P831&gt;MASTER!$B$3/100,"SB",IF(P831&gt;MASTER!$B$4/100,"B",IF(P831&gt;MASTER!$B$5/100,"C","K"))))</f>
        <v>B</v>
      </c>
    </row>
    <row r="832" customHeight="1" spans="1:18">
      <c r="A832" s="80">
        <f ca="1">INDIRECT(ADDRESS(2+QUOTIENT(ROW()-2,COUNTA('Form Responses 1'!$1:$1)-4),1,,TRUE,"Form Responses 1"))</f>
        <v>45034.384370787</v>
      </c>
      <c r="B832" s="65" t="str">
        <f ca="1">INDIRECT(ADDRESS(2+QUOTIENT(ROW()-2,COUNTA('Form Responses 1'!$1:$1)-4),2,,TRUE,"Form Responses 1"))</f>
        <v>bobdaulay@gmail.com</v>
      </c>
      <c r="C832" s="65" t="str">
        <f ca="1">INDIRECT(ADDRESS(2+QUOTIENT(ROW()-2,COUNTA('Form Responses 1'!$1:$1)-4),3,,TRUE,"Form Responses 1"))</f>
        <v>Bobby Wijaya Daulay </v>
      </c>
      <c r="D832" s="81">
        <f ca="1">INDIRECT(ADDRESS(2+QUOTIENT(ROW()-2,COUNTA('Form Responses 1'!$1:$1)-4),4,,TRUE,"Form Responses 1"))</f>
        <v>44951</v>
      </c>
      <c r="E832" s="82">
        <f ca="1" t="shared" si="0"/>
        <v>3</v>
      </c>
      <c r="F832" s="65" t="str">
        <f ca="1">IF(ISBLANK(A832)," ",INDIRECT(ADDRESS(1,5+MOD(ROW()-2,COUNTA('Form Responses 1'!$1:$1)-4),,TRUE,"Form Responses 1")))</f>
        <v>Lantai 05 [Ruang Kerja]</v>
      </c>
      <c r="G832" s="65" t="str">
        <f ca="1">IF(ISBLANK(A832)," ",INDIRECT(ADDRESS(MATCH(A832,'Form Responses 1'!A:A,0),5+MOD(ROW()-2,COUNTA('Form Responses 1'!$1:$1)-4),,TRUE,"Form Responses 1")))</f>
        <v>CUKUP BAIK</v>
      </c>
      <c r="H832" s="83" t="str">
        <f ca="1" t="shared" si="1"/>
        <v>Lantai 05</v>
      </c>
      <c r="I832" s="83" t="str">
        <f ca="1" t="shared" si="791"/>
        <v>Ruang Kerja</v>
      </c>
      <c r="J832" s="83" t="str">
        <f ca="1" t="shared" si="2"/>
        <v>CLEANING SERVICE</v>
      </c>
      <c r="K832" s="83">
        <f ca="1" t="array" ref="K832">IFERROR(INDEX(MASTER!B:B,MATCH(G832,MASTER!A:A,0))/100," ")</f>
        <v>0.89</v>
      </c>
      <c r="L832" s="65">
        <f ca="1" t="shared" si="3"/>
        <v>4</v>
      </c>
      <c r="M832" s="65" t="str">
        <f ca="1" t="shared" si="4"/>
        <v>2023 - WEEK 04</v>
      </c>
      <c r="N832" s="65" t="str">
        <f ca="1" t="shared" si="5"/>
        <v>2023 - MONTH 01</v>
      </c>
      <c r="O832" s="83">
        <f ca="1" t="shared" ref="O832:P832" si="853">IFERROR(AVERAGEIF(M:M,M832,$K:$K)," ")</f>
        <v>0.891576576576572</v>
      </c>
      <c r="P832" s="83">
        <f ca="1" t="shared" si="853"/>
        <v>0.891576576576572</v>
      </c>
      <c r="Q832" s="65" t="str">
        <f ca="1">IF(ISBLANK(A832)," ",IF(O832&gt;MASTER!$B$3/100,"SB",IF(O832&gt;MASTER!$B$4/100,"B",IF(O832&gt;MASTER!$B$5/100,"C","K"))))</f>
        <v>B</v>
      </c>
      <c r="R832" s="65" t="str">
        <f ca="1">IF(ISBLANK(B832)," ",IF(P832&gt;MASTER!$B$3/100,"SB",IF(P832&gt;MASTER!$B$4/100,"B",IF(P832&gt;MASTER!$B$5/100,"C","K"))))</f>
        <v>B</v>
      </c>
    </row>
    <row r="833" customHeight="1" spans="1:18">
      <c r="A833" s="80">
        <f ca="1">INDIRECT(ADDRESS(2+QUOTIENT(ROW()-2,COUNTA('Form Responses 1'!$1:$1)-4),1,,TRUE,"Form Responses 1"))</f>
        <v>45034.384370787</v>
      </c>
      <c r="B833" s="65" t="str">
        <f ca="1">INDIRECT(ADDRESS(2+QUOTIENT(ROW()-2,COUNTA('Form Responses 1'!$1:$1)-4),2,,TRUE,"Form Responses 1"))</f>
        <v>bobdaulay@gmail.com</v>
      </c>
      <c r="C833" s="65" t="str">
        <f ca="1">INDIRECT(ADDRESS(2+QUOTIENT(ROW()-2,COUNTA('Form Responses 1'!$1:$1)-4),3,,TRUE,"Form Responses 1"))</f>
        <v>Bobby Wijaya Daulay </v>
      </c>
      <c r="D833" s="81">
        <f ca="1">INDIRECT(ADDRESS(2+QUOTIENT(ROW()-2,COUNTA('Form Responses 1'!$1:$1)-4),4,,TRUE,"Form Responses 1"))</f>
        <v>44951</v>
      </c>
      <c r="E833" s="82">
        <f ca="1" t="shared" si="0"/>
        <v>3</v>
      </c>
      <c r="F833" s="65" t="str">
        <f ca="1">IF(ISBLANK(A833)," ",INDIRECT(ADDRESS(1,5+MOD(ROW()-2,COUNTA('Form Responses 1'!$1:$1)-4),,TRUE,"Form Responses 1")))</f>
        <v>Lantai 05 [Koridor]</v>
      </c>
      <c r="G833" s="65" t="str">
        <f ca="1">IF(ISBLANK(A833)," ",INDIRECT(ADDRESS(MATCH(A833,'Form Responses 1'!A:A,0),5+MOD(ROW()-2,COUNTA('Form Responses 1'!$1:$1)-4),,TRUE,"Form Responses 1")))</f>
        <v>CUKUP BAIK</v>
      </c>
      <c r="H833" s="83" t="str">
        <f ca="1" t="shared" si="1"/>
        <v>Lantai 05</v>
      </c>
      <c r="I833" s="83" t="str">
        <f ca="1" t="shared" si="791"/>
        <v>Koridor</v>
      </c>
      <c r="J833" s="83" t="str">
        <f ca="1" t="shared" si="2"/>
        <v>CLEANING SERVICE</v>
      </c>
      <c r="K833" s="83">
        <f ca="1" t="array" ref="K833">IFERROR(INDEX(MASTER!B:B,MATCH(G833,MASTER!A:A,0))/100," ")</f>
        <v>0.89</v>
      </c>
      <c r="L833" s="65">
        <f ca="1" t="shared" si="3"/>
        <v>4</v>
      </c>
      <c r="M833" s="65" t="str">
        <f ca="1" t="shared" si="4"/>
        <v>2023 - WEEK 04</v>
      </c>
      <c r="N833" s="65" t="str">
        <f ca="1" t="shared" si="5"/>
        <v>2023 - MONTH 01</v>
      </c>
      <c r="O833" s="83">
        <f ca="1" t="shared" ref="O833:P833" si="854">IFERROR(AVERAGEIF(M:M,M833,$K:$K)," ")</f>
        <v>0.891576576576572</v>
      </c>
      <c r="P833" s="83">
        <f ca="1" t="shared" si="854"/>
        <v>0.891576576576572</v>
      </c>
      <c r="Q833" s="65" t="str">
        <f ca="1">IF(ISBLANK(A833)," ",IF(O833&gt;MASTER!$B$3/100,"SB",IF(O833&gt;MASTER!$B$4/100,"B",IF(O833&gt;MASTER!$B$5/100,"C","K"))))</f>
        <v>B</v>
      </c>
      <c r="R833" s="65" t="str">
        <f ca="1">IF(ISBLANK(B833)," ",IF(P833&gt;MASTER!$B$3/100,"SB",IF(P833&gt;MASTER!$B$4/100,"B",IF(P833&gt;MASTER!$B$5/100,"C","K"))))</f>
        <v>B</v>
      </c>
    </row>
    <row r="834" customHeight="1" spans="1:18">
      <c r="A834" s="80">
        <f ca="1">INDIRECT(ADDRESS(2+QUOTIENT(ROW()-2,COUNTA('Form Responses 1'!$1:$1)-4),1,,TRUE,"Form Responses 1"))</f>
        <v>45034.384370787</v>
      </c>
      <c r="B834" s="65" t="str">
        <f ca="1">INDIRECT(ADDRESS(2+QUOTIENT(ROW()-2,COUNTA('Form Responses 1'!$1:$1)-4),2,,TRUE,"Form Responses 1"))</f>
        <v>bobdaulay@gmail.com</v>
      </c>
      <c r="C834" s="65" t="str">
        <f ca="1">INDIRECT(ADDRESS(2+QUOTIENT(ROW()-2,COUNTA('Form Responses 1'!$1:$1)-4),3,,TRUE,"Form Responses 1"))</f>
        <v>Bobby Wijaya Daulay </v>
      </c>
      <c r="D834" s="81">
        <f ca="1">INDIRECT(ADDRESS(2+QUOTIENT(ROW()-2,COUNTA('Form Responses 1'!$1:$1)-4),4,,TRUE,"Form Responses 1"))</f>
        <v>44951</v>
      </c>
      <c r="E834" s="82">
        <f ca="1" t="shared" si="0"/>
        <v>3</v>
      </c>
      <c r="F834" s="65" t="str">
        <f ca="1">IF(ISBLANK(A834)," ",INDIRECT(ADDRESS(1,5+MOD(ROW()-2,COUNTA('Form Responses 1'!$1:$1)-4),,TRUE,"Form Responses 1")))</f>
        <v>Lantai 05 [Toilet Pria / Wanita]</v>
      </c>
      <c r="G834" s="65" t="str">
        <f ca="1">IF(ISBLANK(A834)," ",INDIRECT(ADDRESS(MATCH(A834,'Form Responses 1'!A:A,0),5+MOD(ROW()-2,COUNTA('Form Responses 1'!$1:$1)-4),,TRUE,"Form Responses 1")))</f>
        <v>CUKUP BAIK</v>
      </c>
      <c r="H834" s="83" t="str">
        <f ca="1" t="shared" si="1"/>
        <v>Lantai 05</v>
      </c>
      <c r="I834" s="83" t="str">
        <f ca="1" t="shared" si="791"/>
        <v>Toilet Pria / Wanita</v>
      </c>
      <c r="J834" s="83" t="str">
        <f ca="1" t="shared" si="2"/>
        <v>CLEANING SERVICE</v>
      </c>
      <c r="K834" s="83">
        <f ca="1" t="array" ref="K834">IFERROR(INDEX(MASTER!B:B,MATCH(G834,MASTER!A:A,0))/100," ")</f>
        <v>0.89</v>
      </c>
      <c r="L834" s="65">
        <f ca="1" t="shared" si="3"/>
        <v>4</v>
      </c>
      <c r="M834" s="65" t="str">
        <f ca="1" t="shared" si="4"/>
        <v>2023 - WEEK 04</v>
      </c>
      <c r="N834" s="65" t="str">
        <f ca="1" t="shared" si="5"/>
        <v>2023 - MONTH 01</v>
      </c>
      <c r="O834" s="83">
        <f ca="1" t="shared" ref="O834:P834" si="855">IFERROR(AVERAGEIF(M:M,M834,$K:$K)," ")</f>
        <v>0.891576576576572</v>
      </c>
      <c r="P834" s="83">
        <f ca="1" t="shared" si="855"/>
        <v>0.891576576576572</v>
      </c>
      <c r="Q834" s="65" t="str">
        <f ca="1">IF(ISBLANK(A834)," ",IF(O834&gt;MASTER!$B$3/100,"SB",IF(O834&gt;MASTER!$B$4/100,"B",IF(O834&gt;MASTER!$B$5/100,"C","K"))))</f>
        <v>B</v>
      </c>
      <c r="R834" s="65" t="str">
        <f ca="1">IF(ISBLANK(B834)," ",IF(P834&gt;MASTER!$B$3/100,"SB",IF(P834&gt;MASTER!$B$4/100,"B",IF(P834&gt;MASTER!$B$5/100,"C","K"))))</f>
        <v>B</v>
      </c>
    </row>
    <row r="835" customHeight="1" spans="1:18">
      <c r="A835" s="80">
        <f ca="1">INDIRECT(ADDRESS(2+QUOTIENT(ROW()-2,COUNTA('Form Responses 1'!$1:$1)-4),1,,TRUE,"Form Responses 1"))</f>
        <v>45034.384370787</v>
      </c>
      <c r="B835" s="65" t="str">
        <f ca="1">INDIRECT(ADDRESS(2+QUOTIENT(ROW()-2,COUNTA('Form Responses 1'!$1:$1)-4),2,,TRUE,"Form Responses 1"))</f>
        <v>bobdaulay@gmail.com</v>
      </c>
      <c r="C835" s="65" t="str">
        <f ca="1">INDIRECT(ADDRESS(2+QUOTIENT(ROW()-2,COUNTA('Form Responses 1'!$1:$1)-4),3,,TRUE,"Form Responses 1"))</f>
        <v>Bobby Wijaya Daulay </v>
      </c>
      <c r="D835" s="81">
        <f ca="1">INDIRECT(ADDRESS(2+QUOTIENT(ROW()-2,COUNTA('Form Responses 1'!$1:$1)-4),4,,TRUE,"Form Responses 1"))</f>
        <v>44951</v>
      </c>
      <c r="E835" s="82">
        <f ca="1" t="shared" si="0"/>
        <v>3</v>
      </c>
      <c r="F835" s="65" t="str">
        <f ca="1">IF(ISBLANK(A835)," ",INDIRECT(ADDRESS(1,5+MOD(ROW()-2,COUNTA('Form Responses 1'!$1:$1)-4),,TRUE,"Form Responses 1")))</f>
        <v>Lantai 04 [Tangga Exit Barat]</v>
      </c>
      <c r="G835" s="65" t="str">
        <f ca="1">IF(ISBLANK(A835)," ",INDIRECT(ADDRESS(MATCH(A835,'Form Responses 1'!A:A,0),5+MOD(ROW()-2,COUNTA('Form Responses 1'!$1:$1)-4),,TRUE,"Form Responses 1")))</f>
        <v>CUKUP BAIK</v>
      </c>
      <c r="H835" s="83" t="str">
        <f ca="1" t="shared" si="1"/>
        <v>Lantai 04</v>
      </c>
      <c r="I835" s="83" t="str">
        <f ca="1" t="shared" ref="I835:I898" si="856">MID(F835,FIND("[",F835)+1,LEN(F835)-FIND("[",F835)-1)</f>
        <v>Tangga Exit Barat</v>
      </c>
      <c r="J835" s="83" t="str">
        <f ca="1" t="shared" si="2"/>
        <v>CLEANING SERVICE</v>
      </c>
      <c r="K835" s="83">
        <f ca="1" t="array" ref="K835">IFERROR(INDEX(MASTER!B:B,MATCH(G835,MASTER!A:A,0))/100," ")</f>
        <v>0.89</v>
      </c>
      <c r="L835" s="65">
        <f ca="1" t="shared" si="3"/>
        <v>4</v>
      </c>
      <c r="M835" s="65" t="str">
        <f ca="1" t="shared" si="4"/>
        <v>2023 - WEEK 04</v>
      </c>
      <c r="N835" s="65" t="str">
        <f ca="1" t="shared" si="5"/>
        <v>2023 - MONTH 01</v>
      </c>
      <c r="O835" s="83">
        <f ca="1" t="shared" ref="O835:P835" si="857">IFERROR(AVERAGEIF(M:M,M835,$K:$K)," ")</f>
        <v>0.891576576576572</v>
      </c>
      <c r="P835" s="83">
        <f ca="1" t="shared" si="857"/>
        <v>0.891576576576572</v>
      </c>
      <c r="Q835" s="65" t="str">
        <f ca="1">IF(ISBLANK(A835)," ",IF(O835&gt;MASTER!$B$3/100,"SB",IF(O835&gt;MASTER!$B$4/100,"B",IF(O835&gt;MASTER!$B$5/100,"C","K"))))</f>
        <v>B</v>
      </c>
      <c r="R835" s="65" t="str">
        <f ca="1">IF(ISBLANK(B835)," ",IF(P835&gt;MASTER!$B$3/100,"SB",IF(P835&gt;MASTER!$B$4/100,"B",IF(P835&gt;MASTER!$B$5/100,"C","K"))))</f>
        <v>B</v>
      </c>
    </row>
    <row r="836" customHeight="1" spans="1:18">
      <c r="A836" s="80">
        <f ca="1">INDIRECT(ADDRESS(2+QUOTIENT(ROW()-2,COUNTA('Form Responses 1'!$1:$1)-4),1,,TRUE,"Form Responses 1"))</f>
        <v>45034.384370787</v>
      </c>
      <c r="B836" s="65" t="str">
        <f ca="1">INDIRECT(ADDRESS(2+QUOTIENT(ROW()-2,COUNTA('Form Responses 1'!$1:$1)-4),2,,TRUE,"Form Responses 1"))</f>
        <v>bobdaulay@gmail.com</v>
      </c>
      <c r="C836" s="65" t="str">
        <f ca="1">INDIRECT(ADDRESS(2+QUOTIENT(ROW()-2,COUNTA('Form Responses 1'!$1:$1)-4),3,,TRUE,"Form Responses 1"))</f>
        <v>Bobby Wijaya Daulay </v>
      </c>
      <c r="D836" s="81">
        <f ca="1">INDIRECT(ADDRESS(2+QUOTIENT(ROW()-2,COUNTA('Form Responses 1'!$1:$1)-4),4,,TRUE,"Form Responses 1"))</f>
        <v>44951</v>
      </c>
      <c r="E836" s="82">
        <f ca="1" t="shared" si="0"/>
        <v>3</v>
      </c>
      <c r="F836" s="65" t="str">
        <f ca="1">IF(ISBLANK(A836)," ",INDIRECT(ADDRESS(1,5+MOD(ROW()-2,COUNTA('Form Responses 1'!$1:$1)-4),,TRUE,"Form Responses 1")))</f>
        <v>Lantai 04 [ &amp; Timur]</v>
      </c>
      <c r="G836" s="65" t="str">
        <f ca="1">IF(ISBLANK(A836)," ",INDIRECT(ADDRESS(MATCH(A836,'Form Responses 1'!A:A,0),5+MOD(ROW()-2,COUNTA('Form Responses 1'!$1:$1)-4),,TRUE,"Form Responses 1")))</f>
        <v>CUKUP BAIK</v>
      </c>
      <c r="H836" s="83" t="str">
        <f ca="1" t="shared" si="1"/>
        <v>Lantai 04</v>
      </c>
      <c r="I836" s="83" t="str">
        <f ca="1" t="shared" si="856"/>
        <v> &amp; Timur</v>
      </c>
      <c r="J836" s="83" t="str">
        <f ca="1" t="shared" si="2"/>
        <v>CLEANING SERVICE</v>
      </c>
      <c r="K836" s="83">
        <f ca="1" t="array" ref="K836">IFERROR(INDEX(MASTER!B:B,MATCH(G836,MASTER!A:A,0))/100," ")</f>
        <v>0.89</v>
      </c>
      <c r="L836" s="65">
        <f ca="1" t="shared" si="3"/>
        <v>4</v>
      </c>
      <c r="M836" s="65" t="str">
        <f ca="1" t="shared" si="4"/>
        <v>2023 - WEEK 04</v>
      </c>
      <c r="N836" s="65" t="str">
        <f ca="1" t="shared" si="5"/>
        <v>2023 - MONTH 01</v>
      </c>
      <c r="O836" s="83">
        <f ca="1" t="shared" ref="O836:P836" si="858">IFERROR(AVERAGEIF(M:M,M836,$K:$K)," ")</f>
        <v>0.891576576576572</v>
      </c>
      <c r="P836" s="83">
        <f ca="1" t="shared" si="858"/>
        <v>0.891576576576572</v>
      </c>
      <c r="Q836" s="65" t="str">
        <f ca="1">IF(ISBLANK(A836)," ",IF(O836&gt;MASTER!$B$3/100,"SB",IF(O836&gt;MASTER!$B$4/100,"B",IF(O836&gt;MASTER!$B$5/100,"C","K"))))</f>
        <v>B</v>
      </c>
      <c r="R836" s="65" t="str">
        <f ca="1">IF(ISBLANK(B836)," ",IF(P836&gt;MASTER!$B$3/100,"SB",IF(P836&gt;MASTER!$B$4/100,"B",IF(P836&gt;MASTER!$B$5/100,"C","K"))))</f>
        <v>B</v>
      </c>
    </row>
    <row r="837" customHeight="1" spans="1:18">
      <c r="A837" s="80">
        <f ca="1">INDIRECT(ADDRESS(2+QUOTIENT(ROW()-2,COUNTA('Form Responses 1'!$1:$1)-4),1,,TRUE,"Form Responses 1"))</f>
        <v>45034.384370787</v>
      </c>
      <c r="B837" s="65" t="str">
        <f ca="1">INDIRECT(ADDRESS(2+QUOTIENT(ROW()-2,COUNTA('Form Responses 1'!$1:$1)-4),2,,TRUE,"Form Responses 1"))</f>
        <v>bobdaulay@gmail.com</v>
      </c>
      <c r="C837" s="65" t="str">
        <f ca="1">INDIRECT(ADDRESS(2+QUOTIENT(ROW()-2,COUNTA('Form Responses 1'!$1:$1)-4),3,,TRUE,"Form Responses 1"))</f>
        <v>Bobby Wijaya Daulay </v>
      </c>
      <c r="D837" s="81">
        <f ca="1">INDIRECT(ADDRESS(2+QUOTIENT(ROW()-2,COUNTA('Form Responses 1'!$1:$1)-4),4,,TRUE,"Form Responses 1"))</f>
        <v>44951</v>
      </c>
      <c r="E837" s="82">
        <f ca="1" t="shared" si="0"/>
        <v>3</v>
      </c>
      <c r="F837" s="65" t="str">
        <f ca="1">IF(ISBLANK(A837)," ",INDIRECT(ADDRESS(1,5+MOD(ROW()-2,COUNTA('Form Responses 1'!$1:$1)-4),,TRUE,"Form Responses 1")))</f>
        <v>Lantai 04 [Mushola]</v>
      </c>
      <c r="G837" s="65" t="str">
        <f ca="1">IF(ISBLANK(A837)," ",INDIRECT(ADDRESS(MATCH(A837,'Form Responses 1'!A:A,0),5+MOD(ROW()-2,COUNTA('Form Responses 1'!$1:$1)-4),,TRUE,"Form Responses 1")))</f>
        <v>CUKUP BAIK</v>
      </c>
      <c r="H837" s="83" t="str">
        <f ca="1" t="shared" si="1"/>
        <v>Lantai 04</v>
      </c>
      <c r="I837" s="83" t="str">
        <f ca="1" t="shared" si="856"/>
        <v>Mushola</v>
      </c>
      <c r="J837" s="83" t="str">
        <f ca="1" t="shared" si="2"/>
        <v>CLEANING SERVICE</v>
      </c>
      <c r="K837" s="83">
        <f ca="1" t="array" ref="K837">IFERROR(INDEX(MASTER!B:B,MATCH(G837,MASTER!A:A,0))/100," ")</f>
        <v>0.89</v>
      </c>
      <c r="L837" s="65">
        <f ca="1" t="shared" si="3"/>
        <v>4</v>
      </c>
      <c r="M837" s="65" t="str">
        <f ca="1" t="shared" si="4"/>
        <v>2023 - WEEK 04</v>
      </c>
      <c r="N837" s="65" t="str">
        <f ca="1" t="shared" si="5"/>
        <v>2023 - MONTH 01</v>
      </c>
      <c r="O837" s="83">
        <f ca="1" t="shared" ref="O837:P837" si="859">IFERROR(AVERAGEIF(M:M,M837,$K:$K)," ")</f>
        <v>0.891576576576572</v>
      </c>
      <c r="P837" s="83">
        <f ca="1" t="shared" si="859"/>
        <v>0.891576576576572</v>
      </c>
      <c r="Q837" s="65" t="str">
        <f ca="1">IF(ISBLANK(A837)," ",IF(O837&gt;MASTER!$B$3/100,"SB",IF(O837&gt;MASTER!$B$4/100,"B",IF(O837&gt;MASTER!$B$5/100,"C","K"))))</f>
        <v>B</v>
      </c>
      <c r="R837" s="65" t="str">
        <f ca="1">IF(ISBLANK(B837)," ",IF(P837&gt;MASTER!$B$3/100,"SB",IF(P837&gt;MASTER!$B$4/100,"B",IF(P837&gt;MASTER!$B$5/100,"C","K"))))</f>
        <v>B</v>
      </c>
    </row>
    <row r="838" customHeight="1" spans="1:18">
      <c r="A838" s="80">
        <f ca="1">INDIRECT(ADDRESS(2+QUOTIENT(ROW()-2,COUNTA('Form Responses 1'!$1:$1)-4),1,,TRUE,"Form Responses 1"))</f>
        <v>45034.384370787</v>
      </c>
      <c r="B838" s="65" t="str">
        <f ca="1">INDIRECT(ADDRESS(2+QUOTIENT(ROW()-2,COUNTA('Form Responses 1'!$1:$1)-4),2,,TRUE,"Form Responses 1"))</f>
        <v>bobdaulay@gmail.com</v>
      </c>
      <c r="C838" s="65" t="str">
        <f ca="1">INDIRECT(ADDRESS(2+QUOTIENT(ROW()-2,COUNTA('Form Responses 1'!$1:$1)-4),3,,TRUE,"Form Responses 1"))</f>
        <v>Bobby Wijaya Daulay </v>
      </c>
      <c r="D838" s="81">
        <f ca="1">INDIRECT(ADDRESS(2+QUOTIENT(ROW()-2,COUNTA('Form Responses 1'!$1:$1)-4),4,,TRUE,"Form Responses 1"))</f>
        <v>44951</v>
      </c>
      <c r="E838" s="82">
        <f ca="1" t="shared" si="0"/>
        <v>3</v>
      </c>
      <c r="F838" s="65" t="str">
        <f ca="1">IF(ISBLANK(A838)," ",INDIRECT(ADDRESS(1,5+MOD(ROW()-2,COUNTA('Form Responses 1'!$1:$1)-4),,TRUE,"Form Responses 1")))</f>
        <v>Lantai 04 [Pantry]</v>
      </c>
      <c r="G838" s="65" t="str">
        <f ca="1">IF(ISBLANK(A838)," ",INDIRECT(ADDRESS(MATCH(A838,'Form Responses 1'!A:A,0),5+MOD(ROW()-2,COUNTA('Form Responses 1'!$1:$1)-4),,TRUE,"Form Responses 1")))</f>
        <v>CUKUP BAIK</v>
      </c>
      <c r="H838" s="83" t="str">
        <f ca="1" t="shared" si="1"/>
        <v>Lantai 04</v>
      </c>
      <c r="I838" s="83" t="str">
        <f ca="1" t="shared" si="856"/>
        <v>Pantry</v>
      </c>
      <c r="J838" s="83" t="str">
        <f ca="1" t="shared" si="2"/>
        <v>CLEANING SERVICE</v>
      </c>
      <c r="K838" s="83">
        <f ca="1" t="array" ref="K838">IFERROR(INDEX(MASTER!B:B,MATCH(G838,MASTER!A:A,0))/100," ")</f>
        <v>0.89</v>
      </c>
      <c r="L838" s="65">
        <f ca="1" t="shared" si="3"/>
        <v>4</v>
      </c>
      <c r="M838" s="65" t="str">
        <f ca="1" t="shared" si="4"/>
        <v>2023 - WEEK 04</v>
      </c>
      <c r="N838" s="65" t="str">
        <f ca="1" t="shared" si="5"/>
        <v>2023 - MONTH 01</v>
      </c>
      <c r="O838" s="83">
        <f ca="1" t="shared" ref="O838:P838" si="860">IFERROR(AVERAGEIF(M:M,M838,$K:$K)," ")</f>
        <v>0.891576576576572</v>
      </c>
      <c r="P838" s="83">
        <f ca="1" t="shared" si="860"/>
        <v>0.891576576576572</v>
      </c>
      <c r="Q838" s="65" t="str">
        <f ca="1">IF(ISBLANK(A838)," ",IF(O838&gt;MASTER!$B$3/100,"SB",IF(O838&gt;MASTER!$B$4/100,"B",IF(O838&gt;MASTER!$B$5/100,"C","K"))))</f>
        <v>B</v>
      </c>
      <c r="R838" s="65" t="str">
        <f ca="1">IF(ISBLANK(B838)," ",IF(P838&gt;MASTER!$B$3/100,"SB",IF(P838&gt;MASTER!$B$4/100,"B",IF(P838&gt;MASTER!$B$5/100,"C","K"))))</f>
        <v>B</v>
      </c>
    </row>
    <row r="839" customHeight="1" spans="1:18">
      <c r="A839" s="80">
        <f ca="1">INDIRECT(ADDRESS(2+QUOTIENT(ROW()-2,COUNTA('Form Responses 1'!$1:$1)-4),1,,TRUE,"Form Responses 1"))</f>
        <v>45034.384370787</v>
      </c>
      <c r="B839" s="65" t="str">
        <f ca="1">INDIRECT(ADDRESS(2+QUOTIENT(ROW()-2,COUNTA('Form Responses 1'!$1:$1)-4),2,,TRUE,"Form Responses 1"))</f>
        <v>bobdaulay@gmail.com</v>
      </c>
      <c r="C839" s="65" t="str">
        <f ca="1">INDIRECT(ADDRESS(2+QUOTIENT(ROW()-2,COUNTA('Form Responses 1'!$1:$1)-4),3,,TRUE,"Form Responses 1"))</f>
        <v>Bobby Wijaya Daulay </v>
      </c>
      <c r="D839" s="81">
        <f ca="1">INDIRECT(ADDRESS(2+QUOTIENT(ROW()-2,COUNTA('Form Responses 1'!$1:$1)-4),4,,TRUE,"Form Responses 1"))</f>
        <v>44951</v>
      </c>
      <c r="E839" s="82">
        <f ca="1" t="shared" si="0"/>
        <v>3</v>
      </c>
      <c r="F839" s="65" t="str">
        <f ca="1">IF(ISBLANK(A839)," ",INDIRECT(ADDRESS(1,5+MOD(ROW()-2,COUNTA('Form Responses 1'!$1:$1)-4),,TRUE,"Form Responses 1")))</f>
        <v>Lantai 04 [Ruang Rapat 1-2-3]</v>
      </c>
      <c r="G839" s="65" t="str">
        <f ca="1">IF(ISBLANK(A839)," ",INDIRECT(ADDRESS(MATCH(A839,'Form Responses 1'!A:A,0),5+MOD(ROW()-2,COUNTA('Form Responses 1'!$1:$1)-4),,TRUE,"Form Responses 1")))</f>
        <v>CUKUP BAIK</v>
      </c>
      <c r="H839" s="83" t="str">
        <f ca="1" t="shared" si="1"/>
        <v>Lantai 04</v>
      </c>
      <c r="I839" s="83" t="str">
        <f ca="1" t="shared" si="856"/>
        <v>Ruang Rapat 1-2-3</v>
      </c>
      <c r="J839" s="83" t="str">
        <f ca="1" t="shared" si="2"/>
        <v>CLEANING SERVICE</v>
      </c>
      <c r="K839" s="83">
        <f ca="1" t="array" ref="K839">IFERROR(INDEX(MASTER!B:B,MATCH(G839,MASTER!A:A,0))/100," ")</f>
        <v>0.89</v>
      </c>
      <c r="L839" s="65">
        <f ca="1" t="shared" si="3"/>
        <v>4</v>
      </c>
      <c r="M839" s="65" t="str">
        <f ca="1" t="shared" si="4"/>
        <v>2023 - WEEK 04</v>
      </c>
      <c r="N839" s="65" t="str">
        <f ca="1" t="shared" si="5"/>
        <v>2023 - MONTH 01</v>
      </c>
      <c r="O839" s="83">
        <f ca="1" t="shared" ref="O839:P839" si="861">IFERROR(AVERAGEIF(M:M,M839,$K:$K)," ")</f>
        <v>0.891576576576572</v>
      </c>
      <c r="P839" s="83">
        <f ca="1" t="shared" si="861"/>
        <v>0.891576576576572</v>
      </c>
      <c r="Q839" s="65" t="str">
        <f ca="1">IF(ISBLANK(A839)," ",IF(O839&gt;MASTER!$B$3/100,"SB",IF(O839&gt;MASTER!$B$4/100,"B",IF(O839&gt;MASTER!$B$5/100,"C","K"))))</f>
        <v>B</v>
      </c>
      <c r="R839" s="65" t="str">
        <f ca="1">IF(ISBLANK(B839)," ",IF(P839&gt;MASTER!$B$3/100,"SB",IF(P839&gt;MASTER!$B$4/100,"B",IF(P839&gt;MASTER!$B$5/100,"C","K"))))</f>
        <v>B</v>
      </c>
    </row>
    <row r="840" customHeight="1" spans="1:18">
      <c r="A840" s="80">
        <f ca="1">INDIRECT(ADDRESS(2+QUOTIENT(ROW()-2,COUNTA('Form Responses 1'!$1:$1)-4),1,,TRUE,"Form Responses 1"))</f>
        <v>45034.384370787</v>
      </c>
      <c r="B840" s="65" t="str">
        <f ca="1">INDIRECT(ADDRESS(2+QUOTIENT(ROW()-2,COUNTA('Form Responses 1'!$1:$1)-4),2,,TRUE,"Form Responses 1"))</f>
        <v>bobdaulay@gmail.com</v>
      </c>
      <c r="C840" s="65" t="str">
        <f ca="1">INDIRECT(ADDRESS(2+QUOTIENT(ROW()-2,COUNTA('Form Responses 1'!$1:$1)-4),3,,TRUE,"Form Responses 1"))</f>
        <v>Bobby Wijaya Daulay </v>
      </c>
      <c r="D840" s="81">
        <f ca="1">INDIRECT(ADDRESS(2+QUOTIENT(ROW()-2,COUNTA('Form Responses 1'!$1:$1)-4),4,,TRUE,"Form Responses 1"))</f>
        <v>44951</v>
      </c>
      <c r="E840" s="82">
        <f ca="1" t="shared" si="0"/>
        <v>3</v>
      </c>
      <c r="F840" s="65" t="str">
        <f ca="1">IF(ISBLANK(A840)," ",INDIRECT(ADDRESS(1,5+MOD(ROW()-2,COUNTA('Form Responses 1'!$1:$1)-4),,TRUE,"Form Responses 1")))</f>
        <v>Lantai 04 [Ruang Kerja]</v>
      </c>
      <c r="G840" s="65" t="str">
        <f ca="1">IF(ISBLANK(A840)," ",INDIRECT(ADDRESS(MATCH(A840,'Form Responses 1'!A:A,0),5+MOD(ROW()-2,COUNTA('Form Responses 1'!$1:$1)-4),,TRUE,"Form Responses 1")))</f>
        <v>CUKUP BAIK</v>
      </c>
      <c r="H840" s="83" t="str">
        <f ca="1" t="shared" si="1"/>
        <v>Lantai 04</v>
      </c>
      <c r="I840" s="83" t="str">
        <f ca="1" t="shared" si="856"/>
        <v>Ruang Kerja</v>
      </c>
      <c r="J840" s="83" t="str">
        <f ca="1" t="shared" si="2"/>
        <v>CLEANING SERVICE</v>
      </c>
      <c r="K840" s="83">
        <f ca="1" t="array" ref="K840">IFERROR(INDEX(MASTER!B:B,MATCH(G840,MASTER!A:A,0))/100," ")</f>
        <v>0.89</v>
      </c>
      <c r="L840" s="65">
        <f ca="1" t="shared" si="3"/>
        <v>4</v>
      </c>
      <c r="M840" s="65" t="str">
        <f ca="1" t="shared" si="4"/>
        <v>2023 - WEEK 04</v>
      </c>
      <c r="N840" s="65" t="str">
        <f ca="1" t="shared" si="5"/>
        <v>2023 - MONTH 01</v>
      </c>
      <c r="O840" s="83">
        <f ca="1" t="shared" ref="O840:P840" si="862">IFERROR(AVERAGEIF(M:M,M840,$K:$K)," ")</f>
        <v>0.891576576576572</v>
      </c>
      <c r="P840" s="83">
        <f ca="1" t="shared" si="862"/>
        <v>0.891576576576572</v>
      </c>
      <c r="Q840" s="65" t="str">
        <f ca="1">IF(ISBLANK(A840)," ",IF(O840&gt;MASTER!$B$3/100,"SB",IF(O840&gt;MASTER!$B$4/100,"B",IF(O840&gt;MASTER!$B$5/100,"C","K"))))</f>
        <v>B</v>
      </c>
      <c r="R840" s="65" t="str">
        <f ca="1">IF(ISBLANK(B840)," ",IF(P840&gt;MASTER!$B$3/100,"SB",IF(P840&gt;MASTER!$B$4/100,"B",IF(P840&gt;MASTER!$B$5/100,"C","K"))))</f>
        <v>B</v>
      </c>
    </row>
    <row r="841" customHeight="1" spans="1:18">
      <c r="A841" s="80">
        <f ca="1">INDIRECT(ADDRESS(2+QUOTIENT(ROW()-2,COUNTA('Form Responses 1'!$1:$1)-4),1,,TRUE,"Form Responses 1"))</f>
        <v>45034.384370787</v>
      </c>
      <c r="B841" s="65" t="str">
        <f ca="1">INDIRECT(ADDRESS(2+QUOTIENT(ROW()-2,COUNTA('Form Responses 1'!$1:$1)-4),2,,TRUE,"Form Responses 1"))</f>
        <v>bobdaulay@gmail.com</v>
      </c>
      <c r="C841" s="65" t="str">
        <f ca="1">INDIRECT(ADDRESS(2+QUOTIENT(ROW()-2,COUNTA('Form Responses 1'!$1:$1)-4),3,,TRUE,"Form Responses 1"))</f>
        <v>Bobby Wijaya Daulay </v>
      </c>
      <c r="D841" s="81">
        <f ca="1">INDIRECT(ADDRESS(2+QUOTIENT(ROW()-2,COUNTA('Form Responses 1'!$1:$1)-4),4,,TRUE,"Form Responses 1"))</f>
        <v>44951</v>
      </c>
      <c r="E841" s="82">
        <f ca="1" t="shared" si="0"/>
        <v>3</v>
      </c>
      <c r="F841" s="65" t="str">
        <f ca="1">IF(ISBLANK(A841)," ",INDIRECT(ADDRESS(1,5+MOD(ROW()-2,COUNTA('Form Responses 1'!$1:$1)-4),,TRUE,"Form Responses 1")))</f>
        <v>Lantai 04 [Koridor]</v>
      </c>
      <c r="G841" s="65" t="str">
        <f ca="1">IF(ISBLANK(A841)," ",INDIRECT(ADDRESS(MATCH(A841,'Form Responses 1'!A:A,0),5+MOD(ROW()-2,COUNTA('Form Responses 1'!$1:$1)-4),,TRUE,"Form Responses 1")))</f>
        <v>CUKUP BAIK</v>
      </c>
      <c r="H841" s="83" t="str">
        <f ca="1" t="shared" si="1"/>
        <v>Lantai 04</v>
      </c>
      <c r="I841" s="83" t="str">
        <f ca="1" t="shared" si="856"/>
        <v>Koridor</v>
      </c>
      <c r="J841" s="83" t="str">
        <f ca="1" t="shared" si="2"/>
        <v>CLEANING SERVICE</v>
      </c>
      <c r="K841" s="83">
        <f ca="1" t="array" ref="K841">IFERROR(INDEX(MASTER!B:B,MATCH(G841,MASTER!A:A,0))/100," ")</f>
        <v>0.89</v>
      </c>
      <c r="L841" s="65">
        <f ca="1" t="shared" si="3"/>
        <v>4</v>
      </c>
      <c r="M841" s="65" t="str">
        <f ca="1" t="shared" si="4"/>
        <v>2023 - WEEK 04</v>
      </c>
      <c r="N841" s="65" t="str">
        <f ca="1" t="shared" si="5"/>
        <v>2023 - MONTH 01</v>
      </c>
      <c r="O841" s="83">
        <f ca="1" t="shared" ref="O841:P841" si="863">IFERROR(AVERAGEIF(M:M,M841,$K:$K)," ")</f>
        <v>0.891576576576572</v>
      </c>
      <c r="P841" s="83">
        <f ca="1" t="shared" si="863"/>
        <v>0.891576576576572</v>
      </c>
      <c r="Q841" s="65" t="str">
        <f ca="1">IF(ISBLANK(A841)," ",IF(O841&gt;MASTER!$B$3/100,"SB",IF(O841&gt;MASTER!$B$4/100,"B",IF(O841&gt;MASTER!$B$5/100,"C","K"))))</f>
        <v>B</v>
      </c>
      <c r="R841" s="65" t="str">
        <f ca="1">IF(ISBLANK(B841)," ",IF(P841&gt;MASTER!$B$3/100,"SB",IF(P841&gt;MASTER!$B$4/100,"B",IF(P841&gt;MASTER!$B$5/100,"C","K"))))</f>
        <v>B</v>
      </c>
    </row>
    <row r="842" customHeight="1" spans="1:18">
      <c r="A842" s="80">
        <f ca="1">INDIRECT(ADDRESS(2+QUOTIENT(ROW()-2,COUNTA('Form Responses 1'!$1:$1)-4),1,,TRUE,"Form Responses 1"))</f>
        <v>45034.384370787</v>
      </c>
      <c r="B842" s="65" t="str">
        <f ca="1">INDIRECT(ADDRESS(2+QUOTIENT(ROW()-2,COUNTA('Form Responses 1'!$1:$1)-4),2,,TRUE,"Form Responses 1"))</f>
        <v>bobdaulay@gmail.com</v>
      </c>
      <c r="C842" s="65" t="str">
        <f ca="1">INDIRECT(ADDRESS(2+QUOTIENT(ROW()-2,COUNTA('Form Responses 1'!$1:$1)-4),3,,TRUE,"Form Responses 1"))</f>
        <v>Bobby Wijaya Daulay </v>
      </c>
      <c r="D842" s="81">
        <f ca="1">INDIRECT(ADDRESS(2+QUOTIENT(ROW()-2,COUNTA('Form Responses 1'!$1:$1)-4),4,,TRUE,"Form Responses 1"))</f>
        <v>44951</v>
      </c>
      <c r="E842" s="82">
        <f ca="1" t="shared" si="0"/>
        <v>3</v>
      </c>
      <c r="F842" s="65" t="str">
        <f ca="1">IF(ISBLANK(A842)," ",INDIRECT(ADDRESS(1,5+MOD(ROW()-2,COUNTA('Form Responses 1'!$1:$1)-4),,TRUE,"Form Responses 1")))</f>
        <v>Lantai 04 [Toilet Pria / Wanita]</v>
      </c>
      <c r="G842" s="65" t="str">
        <f ca="1">IF(ISBLANK(A842)," ",INDIRECT(ADDRESS(MATCH(A842,'Form Responses 1'!A:A,0),5+MOD(ROW()-2,COUNTA('Form Responses 1'!$1:$1)-4),,TRUE,"Form Responses 1")))</f>
        <v>CUKUP BAIK</v>
      </c>
      <c r="H842" s="83" t="str">
        <f ca="1" t="shared" si="1"/>
        <v>Lantai 04</v>
      </c>
      <c r="I842" s="83" t="str">
        <f ca="1" t="shared" si="856"/>
        <v>Toilet Pria / Wanita</v>
      </c>
      <c r="J842" s="83" t="str">
        <f ca="1" t="shared" si="2"/>
        <v>CLEANING SERVICE</v>
      </c>
      <c r="K842" s="83">
        <f ca="1" t="array" ref="K842">IFERROR(INDEX(MASTER!B:B,MATCH(G842,MASTER!A:A,0))/100," ")</f>
        <v>0.89</v>
      </c>
      <c r="L842" s="65">
        <f ca="1" t="shared" si="3"/>
        <v>4</v>
      </c>
      <c r="M842" s="65" t="str">
        <f ca="1" t="shared" si="4"/>
        <v>2023 - WEEK 04</v>
      </c>
      <c r="N842" s="65" t="str">
        <f ca="1" t="shared" si="5"/>
        <v>2023 - MONTH 01</v>
      </c>
      <c r="O842" s="83">
        <f ca="1" t="shared" ref="O842:P842" si="864">IFERROR(AVERAGEIF(M:M,M842,$K:$K)," ")</f>
        <v>0.891576576576572</v>
      </c>
      <c r="P842" s="83">
        <f ca="1" t="shared" si="864"/>
        <v>0.891576576576572</v>
      </c>
      <c r="Q842" s="65" t="str">
        <f ca="1">IF(ISBLANK(A842)," ",IF(O842&gt;MASTER!$B$3/100,"SB",IF(O842&gt;MASTER!$B$4/100,"B",IF(O842&gt;MASTER!$B$5/100,"C","K"))))</f>
        <v>B</v>
      </c>
      <c r="R842" s="65" t="str">
        <f ca="1">IF(ISBLANK(B842)," ",IF(P842&gt;MASTER!$B$3/100,"SB",IF(P842&gt;MASTER!$B$4/100,"B",IF(P842&gt;MASTER!$B$5/100,"C","K"))))</f>
        <v>B</v>
      </c>
    </row>
    <row r="843" customHeight="1" spans="1:18">
      <c r="A843" s="80">
        <f ca="1">INDIRECT(ADDRESS(2+QUOTIENT(ROW()-2,COUNTA('Form Responses 1'!$1:$1)-4),1,,TRUE,"Form Responses 1"))</f>
        <v>45034.384370787</v>
      </c>
      <c r="B843" s="65" t="str">
        <f ca="1">INDIRECT(ADDRESS(2+QUOTIENT(ROW()-2,COUNTA('Form Responses 1'!$1:$1)-4),2,,TRUE,"Form Responses 1"))</f>
        <v>bobdaulay@gmail.com</v>
      </c>
      <c r="C843" s="65" t="str">
        <f ca="1">INDIRECT(ADDRESS(2+QUOTIENT(ROW()-2,COUNTA('Form Responses 1'!$1:$1)-4),3,,TRUE,"Form Responses 1"))</f>
        <v>Bobby Wijaya Daulay </v>
      </c>
      <c r="D843" s="81">
        <f ca="1">INDIRECT(ADDRESS(2+QUOTIENT(ROW()-2,COUNTA('Form Responses 1'!$1:$1)-4),4,,TRUE,"Form Responses 1"))</f>
        <v>44951</v>
      </c>
      <c r="E843" s="82">
        <f ca="1" t="shared" si="0"/>
        <v>3</v>
      </c>
      <c r="F843" s="65" t="str">
        <f ca="1">IF(ISBLANK(A843)," ",INDIRECT(ADDRESS(1,5+MOD(ROW()-2,COUNTA('Form Responses 1'!$1:$1)-4),,TRUE,"Form Responses 1")))</f>
        <v>Lantai 03 1/2 [Ruang PNBPL]</v>
      </c>
      <c r="G843" s="65" t="str">
        <f ca="1">IF(ISBLANK(A843)," ",INDIRECT(ADDRESS(MATCH(A843,'Form Responses 1'!A:A,0),5+MOD(ROW()-2,COUNTA('Form Responses 1'!$1:$1)-4),,TRUE,"Form Responses 1")))</f>
        <v>CUKUP BAIK</v>
      </c>
      <c r="H843" s="83" t="str">
        <f ca="1" t="shared" si="1"/>
        <v>Lantai 03 1/2</v>
      </c>
      <c r="I843" s="83" t="str">
        <f ca="1" t="shared" si="856"/>
        <v>Ruang PNBPL</v>
      </c>
      <c r="J843" s="83" t="str">
        <f ca="1" t="shared" si="2"/>
        <v>CLEANING SERVICE</v>
      </c>
      <c r="K843" s="83">
        <f ca="1" t="array" ref="K843">IFERROR(INDEX(MASTER!B:B,MATCH(G843,MASTER!A:A,0))/100," ")</f>
        <v>0.89</v>
      </c>
      <c r="L843" s="65">
        <f ca="1" t="shared" si="3"/>
        <v>4</v>
      </c>
      <c r="M843" s="65" t="str">
        <f ca="1" t="shared" si="4"/>
        <v>2023 - WEEK 04</v>
      </c>
      <c r="N843" s="65" t="str">
        <f ca="1" t="shared" si="5"/>
        <v>2023 - MONTH 01</v>
      </c>
      <c r="O843" s="83">
        <f ca="1" t="shared" ref="O843:P843" si="865">IFERROR(AVERAGEIF(M:M,M843,$K:$K)," ")</f>
        <v>0.891576576576572</v>
      </c>
      <c r="P843" s="83">
        <f ca="1" t="shared" si="865"/>
        <v>0.891576576576572</v>
      </c>
      <c r="Q843" s="65" t="str">
        <f ca="1">IF(ISBLANK(A843)," ",IF(O843&gt;MASTER!$B$3/100,"SB",IF(O843&gt;MASTER!$B$4/100,"B",IF(O843&gt;MASTER!$B$5/100,"C","K"))))</f>
        <v>B</v>
      </c>
      <c r="R843" s="65" t="str">
        <f ca="1">IF(ISBLANK(B843)," ",IF(P843&gt;MASTER!$B$3/100,"SB",IF(P843&gt;MASTER!$B$4/100,"B",IF(P843&gt;MASTER!$B$5/100,"C","K"))))</f>
        <v>B</v>
      </c>
    </row>
    <row r="844" customHeight="1" spans="1:18">
      <c r="A844" s="80">
        <f ca="1">INDIRECT(ADDRESS(2+QUOTIENT(ROW()-2,COUNTA('Form Responses 1'!$1:$1)-4),1,,TRUE,"Form Responses 1"))</f>
        <v>45034.384370787</v>
      </c>
      <c r="B844" s="65" t="str">
        <f ca="1">INDIRECT(ADDRESS(2+QUOTIENT(ROW()-2,COUNTA('Form Responses 1'!$1:$1)-4),2,,TRUE,"Form Responses 1"))</f>
        <v>bobdaulay@gmail.com</v>
      </c>
      <c r="C844" s="65" t="str">
        <f ca="1">INDIRECT(ADDRESS(2+QUOTIENT(ROW()-2,COUNTA('Form Responses 1'!$1:$1)-4),3,,TRUE,"Form Responses 1"))</f>
        <v>Bobby Wijaya Daulay </v>
      </c>
      <c r="D844" s="81">
        <f ca="1">INDIRECT(ADDRESS(2+QUOTIENT(ROW()-2,COUNTA('Form Responses 1'!$1:$1)-4),4,,TRUE,"Form Responses 1"))</f>
        <v>44951</v>
      </c>
      <c r="E844" s="82">
        <f ca="1" t="shared" si="0"/>
        <v>3</v>
      </c>
      <c r="F844" s="65" t="str">
        <f ca="1">IF(ISBLANK(A844)," ",INDIRECT(ADDRESS(1,5+MOD(ROW()-2,COUNTA('Form Responses 1'!$1:$1)-4),,TRUE,"Form Responses 1")))</f>
        <v>Lantai 03 1/2 [Lapangan Upacara]</v>
      </c>
      <c r="G844" s="65" t="str">
        <f ca="1">IF(ISBLANK(A844)," ",INDIRECT(ADDRESS(MATCH(A844,'Form Responses 1'!A:A,0),5+MOD(ROW()-2,COUNTA('Form Responses 1'!$1:$1)-4),,TRUE,"Form Responses 1")))</f>
        <v>CUKUP BAIK</v>
      </c>
      <c r="H844" s="83" t="str">
        <f ca="1" t="shared" si="1"/>
        <v>Lantai 03 1/2</v>
      </c>
      <c r="I844" s="83" t="str">
        <f ca="1" t="shared" si="856"/>
        <v>Lapangan Upacara</v>
      </c>
      <c r="J844" s="83" t="str">
        <f ca="1" t="shared" si="2"/>
        <v>CLEANING SERVICE</v>
      </c>
      <c r="K844" s="83">
        <f ca="1" t="array" ref="K844">IFERROR(INDEX(MASTER!B:B,MATCH(G844,MASTER!A:A,0))/100," ")</f>
        <v>0.89</v>
      </c>
      <c r="L844" s="65">
        <f ca="1" t="shared" si="3"/>
        <v>4</v>
      </c>
      <c r="M844" s="65" t="str">
        <f ca="1" t="shared" si="4"/>
        <v>2023 - WEEK 04</v>
      </c>
      <c r="N844" s="65" t="str">
        <f ca="1" t="shared" si="5"/>
        <v>2023 - MONTH 01</v>
      </c>
      <c r="O844" s="83">
        <f ca="1" t="shared" ref="O844:P844" si="866">IFERROR(AVERAGEIF(M:M,M844,$K:$K)," ")</f>
        <v>0.891576576576572</v>
      </c>
      <c r="P844" s="83">
        <f ca="1" t="shared" si="866"/>
        <v>0.891576576576572</v>
      </c>
      <c r="Q844" s="65" t="str">
        <f ca="1">IF(ISBLANK(A844)," ",IF(O844&gt;MASTER!$B$3/100,"SB",IF(O844&gt;MASTER!$B$4/100,"B",IF(O844&gt;MASTER!$B$5/100,"C","K"))))</f>
        <v>B</v>
      </c>
      <c r="R844" s="65" t="str">
        <f ca="1">IF(ISBLANK(B844)," ",IF(P844&gt;MASTER!$B$3/100,"SB",IF(P844&gt;MASTER!$B$4/100,"B",IF(P844&gt;MASTER!$B$5/100,"C","K"))))</f>
        <v>B</v>
      </c>
    </row>
    <row r="845" customHeight="1" spans="1:18">
      <c r="A845" s="80">
        <f ca="1">INDIRECT(ADDRESS(2+QUOTIENT(ROW()-2,COUNTA('Form Responses 1'!$1:$1)-4),1,,TRUE,"Form Responses 1"))</f>
        <v>45034.384370787</v>
      </c>
      <c r="B845" s="65" t="str">
        <f ca="1">INDIRECT(ADDRESS(2+QUOTIENT(ROW()-2,COUNTA('Form Responses 1'!$1:$1)-4),2,,TRUE,"Form Responses 1"))</f>
        <v>bobdaulay@gmail.com</v>
      </c>
      <c r="C845" s="65" t="str">
        <f ca="1">INDIRECT(ADDRESS(2+QUOTIENT(ROW()-2,COUNTA('Form Responses 1'!$1:$1)-4),3,,TRUE,"Form Responses 1"))</f>
        <v>Bobby Wijaya Daulay </v>
      </c>
      <c r="D845" s="81">
        <f ca="1">INDIRECT(ADDRESS(2+QUOTIENT(ROW()-2,COUNTA('Form Responses 1'!$1:$1)-4),4,,TRUE,"Form Responses 1"))</f>
        <v>44951</v>
      </c>
      <c r="E845" s="82">
        <f ca="1" t="shared" si="0"/>
        <v>3</v>
      </c>
      <c r="F845" s="65" t="str">
        <f ca="1">IF(ISBLANK(A845)," ",INDIRECT(ADDRESS(1,5+MOD(ROW()-2,COUNTA('Form Responses 1'!$1:$1)-4),,TRUE,"Form Responses 1")))</f>
        <v>Lantai 03 1/2 [Pantry]</v>
      </c>
      <c r="G845" s="65" t="str">
        <f ca="1">IF(ISBLANK(A845)," ",INDIRECT(ADDRESS(MATCH(A845,'Form Responses 1'!A:A,0),5+MOD(ROW()-2,COUNTA('Form Responses 1'!$1:$1)-4),,TRUE,"Form Responses 1")))</f>
        <v>CUKUP BAIK</v>
      </c>
      <c r="H845" s="83" t="str">
        <f ca="1" t="shared" si="1"/>
        <v>Lantai 03 1/2</v>
      </c>
      <c r="I845" s="83" t="str">
        <f ca="1" t="shared" si="856"/>
        <v>Pantry</v>
      </c>
      <c r="J845" s="83" t="str">
        <f ca="1" t="shared" si="2"/>
        <v>CLEANING SERVICE</v>
      </c>
      <c r="K845" s="83">
        <f ca="1" t="array" ref="K845">IFERROR(INDEX(MASTER!B:B,MATCH(G845,MASTER!A:A,0))/100," ")</f>
        <v>0.89</v>
      </c>
      <c r="L845" s="65">
        <f ca="1" t="shared" si="3"/>
        <v>4</v>
      </c>
      <c r="M845" s="65" t="str">
        <f ca="1" t="shared" si="4"/>
        <v>2023 - WEEK 04</v>
      </c>
      <c r="N845" s="65" t="str">
        <f ca="1" t="shared" si="5"/>
        <v>2023 - MONTH 01</v>
      </c>
      <c r="O845" s="83">
        <f ca="1" t="shared" ref="O845:P845" si="867">IFERROR(AVERAGEIF(M:M,M845,$K:$K)," ")</f>
        <v>0.891576576576572</v>
      </c>
      <c r="P845" s="83">
        <f ca="1" t="shared" si="867"/>
        <v>0.891576576576572</v>
      </c>
      <c r="Q845" s="65" t="str">
        <f ca="1">IF(ISBLANK(A845)," ",IF(O845&gt;MASTER!$B$3/100,"SB",IF(O845&gt;MASTER!$B$4/100,"B",IF(O845&gt;MASTER!$B$5/100,"C","K"))))</f>
        <v>B</v>
      </c>
      <c r="R845" s="65" t="str">
        <f ca="1">IF(ISBLANK(B845)," ",IF(P845&gt;MASTER!$B$3/100,"SB",IF(P845&gt;MASTER!$B$4/100,"B",IF(P845&gt;MASTER!$B$5/100,"C","K"))))</f>
        <v>B</v>
      </c>
    </row>
    <row r="846" customHeight="1" spans="1:18">
      <c r="A846" s="80">
        <f ca="1">INDIRECT(ADDRESS(2+QUOTIENT(ROW()-2,COUNTA('Form Responses 1'!$1:$1)-4),1,,TRUE,"Form Responses 1"))</f>
        <v>45034.384370787</v>
      </c>
      <c r="B846" s="65" t="str">
        <f ca="1">INDIRECT(ADDRESS(2+QUOTIENT(ROW()-2,COUNTA('Form Responses 1'!$1:$1)-4),2,,TRUE,"Form Responses 1"))</f>
        <v>bobdaulay@gmail.com</v>
      </c>
      <c r="C846" s="65" t="str">
        <f ca="1">INDIRECT(ADDRESS(2+QUOTIENT(ROW()-2,COUNTA('Form Responses 1'!$1:$1)-4),3,,TRUE,"Form Responses 1"))</f>
        <v>Bobby Wijaya Daulay </v>
      </c>
      <c r="D846" s="81">
        <f ca="1">INDIRECT(ADDRESS(2+QUOTIENT(ROW()-2,COUNTA('Form Responses 1'!$1:$1)-4),4,,TRUE,"Form Responses 1"))</f>
        <v>44951</v>
      </c>
      <c r="E846" s="82">
        <f ca="1" t="shared" si="0"/>
        <v>3</v>
      </c>
      <c r="F846" s="65" t="str">
        <f ca="1">IF(ISBLANK(A846)," ",INDIRECT(ADDRESS(1,5+MOD(ROW()-2,COUNTA('Form Responses 1'!$1:$1)-4),,TRUE,"Form Responses 1")))</f>
        <v>Lantai 03 1/2 [Koridor]</v>
      </c>
      <c r="G846" s="65" t="str">
        <f ca="1">IF(ISBLANK(A846)," ",INDIRECT(ADDRESS(MATCH(A846,'Form Responses 1'!A:A,0),5+MOD(ROW()-2,COUNTA('Form Responses 1'!$1:$1)-4),,TRUE,"Form Responses 1")))</f>
        <v>CUKUP BAIK</v>
      </c>
      <c r="H846" s="83" t="str">
        <f ca="1" t="shared" si="1"/>
        <v>Lantai 03 1/2</v>
      </c>
      <c r="I846" s="83" t="str">
        <f ca="1" t="shared" si="856"/>
        <v>Koridor</v>
      </c>
      <c r="J846" s="83" t="str">
        <f ca="1" t="shared" si="2"/>
        <v>CLEANING SERVICE</v>
      </c>
      <c r="K846" s="83">
        <f ca="1" t="array" ref="K846">IFERROR(INDEX(MASTER!B:B,MATCH(G846,MASTER!A:A,0))/100," ")</f>
        <v>0.89</v>
      </c>
      <c r="L846" s="65">
        <f ca="1" t="shared" si="3"/>
        <v>4</v>
      </c>
      <c r="M846" s="65" t="str">
        <f ca="1" t="shared" si="4"/>
        <v>2023 - WEEK 04</v>
      </c>
      <c r="N846" s="65" t="str">
        <f ca="1" t="shared" si="5"/>
        <v>2023 - MONTH 01</v>
      </c>
      <c r="O846" s="83">
        <f ca="1" t="shared" ref="O846:P846" si="868">IFERROR(AVERAGEIF(M:M,M846,$K:$K)," ")</f>
        <v>0.891576576576572</v>
      </c>
      <c r="P846" s="83">
        <f ca="1" t="shared" si="868"/>
        <v>0.891576576576572</v>
      </c>
      <c r="Q846" s="65" t="str">
        <f ca="1">IF(ISBLANK(A846)," ",IF(O846&gt;MASTER!$B$3/100,"SB",IF(O846&gt;MASTER!$B$4/100,"B",IF(O846&gt;MASTER!$B$5/100,"C","K"))))</f>
        <v>B</v>
      </c>
      <c r="R846" s="65" t="str">
        <f ca="1">IF(ISBLANK(B846)," ",IF(P846&gt;MASTER!$B$3/100,"SB",IF(P846&gt;MASTER!$B$4/100,"B",IF(P846&gt;MASTER!$B$5/100,"C","K"))))</f>
        <v>B</v>
      </c>
    </row>
    <row r="847" customHeight="1" spans="1:18">
      <c r="A847" s="80">
        <f ca="1">INDIRECT(ADDRESS(2+QUOTIENT(ROW()-2,COUNTA('Form Responses 1'!$1:$1)-4),1,,TRUE,"Form Responses 1"))</f>
        <v>45034.384370787</v>
      </c>
      <c r="B847" s="65" t="str">
        <f ca="1">INDIRECT(ADDRESS(2+QUOTIENT(ROW()-2,COUNTA('Form Responses 1'!$1:$1)-4),2,,TRUE,"Form Responses 1"))</f>
        <v>bobdaulay@gmail.com</v>
      </c>
      <c r="C847" s="65" t="str">
        <f ca="1">INDIRECT(ADDRESS(2+QUOTIENT(ROW()-2,COUNTA('Form Responses 1'!$1:$1)-4),3,,TRUE,"Form Responses 1"))</f>
        <v>Bobby Wijaya Daulay </v>
      </c>
      <c r="D847" s="81">
        <f ca="1">INDIRECT(ADDRESS(2+QUOTIENT(ROW()-2,COUNTA('Form Responses 1'!$1:$1)-4),4,,TRUE,"Form Responses 1"))</f>
        <v>44951</v>
      </c>
      <c r="E847" s="82">
        <f ca="1" t="shared" si="0"/>
        <v>3</v>
      </c>
      <c r="F847" s="65" t="str">
        <f ca="1">IF(ISBLANK(A847)," ",INDIRECT(ADDRESS(1,5+MOD(ROW()-2,COUNTA('Form Responses 1'!$1:$1)-4),,TRUE,"Form Responses 1")))</f>
        <v>Lantai 03 1/2 [Toilet Pria / Wanita]</v>
      </c>
      <c r="G847" s="65" t="str">
        <f ca="1">IF(ISBLANK(A847)," ",INDIRECT(ADDRESS(MATCH(A847,'Form Responses 1'!A:A,0),5+MOD(ROW()-2,COUNTA('Form Responses 1'!$1:$1)-4),,TRUE,"Form Responses 1")))</f>
        <v>CUKUP BAIK</v>
      </c>
      <c r="H847" s="83" t="str">
        <f ca="1" t="shared" si="1"/>
        <v>Lantai 03 1/2</v>
      </c>
      <c r="I847" s="83" t="str">
        <f ca="1" t="shared" si="856"/>
        <v>Toilet Pria / Wanita</v>
      </c>
      <c r="J847" s="83" t="str">
        <f ca="1" t="shared" si="2"/>
        <v>CLEANING SERVICE</v>
      </c>
      <c r="K847" s="83">
        <f ca="1" t="array" ref="K847">IFERROR(INDEX(MASTER!B:B,MATCH(G847,MASTER!A:A,0))/100," ")</f>
        <v>0.89</v>
      </c>
      <c r="L847" s="65">
        <f ca="1" t="shared" si="3"/>
        <v>4</v>
      </c>
      <c r="M847" s="65" t="str">
        <f ca="1" t="shared" si="4"/>
        <v>2023 - WEEK 04</v>
      </c>
      <c r="N847" s="65" t="str">
        <f ca="1" t="shared" si="5"/>
        <v>2023 - MONTH 01</v>
      </c>
      <c r="O847" s="83">
        <f ca="1" t="shared" ref="O847:P847" si="869">IFERROR(AVERAGEIF(M:M,M847,$K:$K)," ")</f>
        <v>0.891576576576572</v>
      </c>
      <c r="P847" s="83">
        <f ca="1" t="shared" si="869"/>
        <v>0.891576576576572</v>
      </c>
      <c r="Q847" s="65" t="str">
        <f ca="1">IF(ISBLANK(A847)," ",IF(O847&gt;MASTER!$B$3/100,"SB",IF(O847&gt;MASTER!$B$4/100,"B",IF(O847&gt;MASTER!$B$5/100,"C","K"))))</f>
        <v>B</v>
      </c>
      <c r="R847" s="65" t="str">
        <f ca="1">IF(ISBLANK(B847)," ",IF(P847&gt;MASTER!$B$3/100,"SB",IF(P847&gt;MASTER!$B$4/100,"B",IF(P847&gt;MASTER!$B$5/100,"C","K"))))</f>
        <v>B</v>
      </c>
    </row>
    <row r="848" customHeight="1" spans="1:18">
      <c r="A848" s="80">
        <f ca="1">INDIRECT(ADDRESS(2+QUOTIENT(ROW()-2,COUNTA('Form Responses 1'!$1:$1)-4),1,,TRUE,"Form Responses 1"))</f>
        <v>45034.384370787</v>
      </c>
      <c r="B848" s="65" t="str">
        <f ca="1">INDIRECT(ADDRESS(2+QUOTIENT(ROW()-2,COUNTA('Form Responses 1'!$1:$1)-4),2,,TRUE,"Form Responses 1"))</f>
        <v>bobdaulay@gmail.com</v>
      </c>
      <c r="C848" s="65" t="str">
        <f ca="1">INDIRECT(ADDRESS(2+QUOTIENT(ROW()-2,COUNTA('Form Responses 1'!$1:$1)-4),3,,TRUE,"Form Responses 1"))</f>
        <v>Bobby Wijaya Daulay </v>
      </c>
      <c r="D848" s="81">
        <f ca="1">INDIRECT(ADDRESS(2+QUOTIENT(ROW()-2,COUNTA('Form Responses 1'!$1:$1)-4),4,,TRUE,"Form Responses 1"))</f>
        <v>44951</v>
      </c>
      <c r="E848" s="82">
        <f ca="1" t="shared" si="0"/>
        <v>3</v>
      </c>
      <c r="F848" s="65" t="str">
        <f ca="1">IF(ISBLANK(A848)," ",INDIRECT(ADDRESS(1,5+MOD(ROW()-2,COUNTA('Form Responses 1'!$1:$1)-4),,TRUE,"Form Responses 1")))</f>
        <v>Lantai 03 [Tangga Exit Barat- &amp; Timur]</v>
      </c>
      <c r="G848" s="65" t="str">
        <f ca="1">IF(ISBLANK(A848)," ",INDIRECT(ADDRESS(MATCH(A848,'Form Responses 1'!A:A,0),5+MOD(ROW()-2,COUNTA('Form Responses 1'!$1:$1)-4),,TRUE,"Form Responses 1")))</f>
        <v>CUKUP BAIK</v>
      </c>
      <c r="H848" s="83" t="str">
        <f ca="1" t="shared" si="1"/>
        <v>Lantai 03</v>
      </c>
      <c r="I848" s="83" t="str">
        <f ca="1" t="shared" si="856"/>
        <v>Tangga Exit Barat- &amp; Timur</v>
      </c>
      <c r="J848" s="83" t="str">
        <f ca="1" t="shared" si="2"/>
        <v>CLEANING SERVICE</v>
      </c>
      <c r="K848" s="83">
        <f ca="1" t="array" ref="K848">IFERROR(INDEX(MASTER!B:B,MATCH(G848,MASTER!A:A,0))/100," ")</f>
        <v>0.89</v>
      </c>
      <c r="L848" s="65">
        <f ca="1" t="shared" si="3"/>
        <v>4</v>
      </c>
      <c r="M848" s="65" t="str">
        <f ca="1" t="shared" si="4"/>
        <v>2023 - WEEK 04</v>
      </c>
      <c r="N848" s="65" t="str">
        <f ca="1" t="shared" si="5"/>
        <v>2023 - MONTH 01</v>
      </c>
      <c r="O848" s="83">
        <f ca="1" t="shared" ref="O848:P848" si="870">IFERROR(AVERAGEIF(M:M,M848,$K:$K)," ")</f>
        <v>0.891576576576572</v>
      </c>
      <c r="P848" s="83">
        <f ca="1" t="shared" si="870"/>
        <v>0.891576576576572</v>
      </c>
      <c r="Q848" s="65" t="str">
        <f ca="1">IF(ISBLANK(A848)," ",IF(O848&gt;MASTER!$B$3/100,"SB",IF(O848&gt;MASTER!$B$4/100,"B",IF(O848&gt;MASTER!$B$5/100,"C","K"))))</f>
        <v>B</v>
      </c>
      <c r="R848" s="65" t="str">
        <f ca="1">IF(ISBLANK(B848)," ",IF(P848&gt;MASTER!$B$3/100,"SB",IF(P848&gt;MASTER!$B$4/100,"B",IF(P848&gt;MASTER!$B$5/100,"C","K"))))</f>
        <v>B</v>
      </c>
    </row>
    <row r="849" customHeight="1" spans="1:18">
      <c r="A849" s="80">
        <f ca="1">INDIRECT(ADDRESS(2+QUOTIENT(ROW()-2,COUNTA('Form Responses 1'!$1:$1)-4),1,,TRUE,"Form Responses 1"))</f>
        <v>45034.384370787</v>
      </c>
      <c r="B849" s="65" t="str">
        <f ca="1">INDIRECT(ADDRESS(2+QUOTIENT(ROW()-2,COUNTA('Form Responses 1'!$1:$1)-4),2,,TRUE,"Form Responses 1"))</f>
        <v>bobdaulay@gmail.com</v>
      </c>
      <c r="C849" s="65" t="str">
        <f ca="1">INDIRECT(ADDRESS(2+QUOTIENT(ROW()-2,COUNTA('Form Responses 1'!$1:$1)-4),3,,TRUE,"Form Responses 1"))</f>
        <v>Bobby Wijaya Daulay </v>
      </c>
      <c r="D849" s="81">
        <f ca="1">INDIRECT(ADDRESS(2+QUOTIENT(ROW()-2,COUNTA('Form Responses 1'!$1:$1)-4),4,,TRUE,"Form Responses 1"))</f>
        <v>44951</v>
      </c>
      <c r="E849" s="82">
        <f ca="1" t="shared" si="0"/>
        <v>3</v>
      </c>
      <c r="F849" s="65" t="str">
        <f ca="1">IF(ISBLANK(A849)," ",INDIRECT(ADDRESS(1,5+MOD(ROW()-2,COUNTA('Form Responses 1'!$1:$1)-4),,TRUE,"Form Responses 1")))</f>
        <v>Lantai 03 [R. Meeting Audiotium]</v>
      </c>
      <c r="G849" s="65" t="str">
        <f ca="1">IF(ISBLANK(A849)," ",INDIRECT(ADDRESS(MATCH(A849,'Form Responses 1'!A:A,0),5+MOD(ROW()-2,COUNTA('Form Responses 1'!$1:$1)-4),,TRUE,"Form Responses 1")))</f>
        <v>CUKUP BAIK</v>
      </c>
      <c r="H849" s="83" t="str">
        <f ca="1" t="shared" si="1"/>
        <v>Lantai 03</v>
      </c>
      <c r="I849" s="83" t="str">
        <f ca="1" t="shared" si="856"/>
        <v>R. Meeting Audiotium</v>
      </c>
      <c r="J849" s="83" t="str">
        <f ca="1" t="shared" si="2"/>
        <v>CLEANING SERVICE</v>
      </c>
      <c r="K849" s="83">
        <f ca="1" t="array" ref="K849">IFERROR(INDEX(MASTER!B:B,MATCH(G849,MASTER!A:A,0))/100," ")</f>
        <v>0.89</v>
      </c>
      <c r="L849" s="65">
        <f ca="1" t="shared" si="3"/>
        <v>4</v>
      </c>
      <c r="M849" s="65" t="str">
        <f ca="1" t="shared" si="4"/>
        <v>2023 - WEEK 04</v>
      </c>
      <c r="N849" s="65" t="str">
        <f ca="1" t="shared" si="5"/>
        <v>2023 - MONTH 01</v>
      </c>
      <c r="O849" s="83">
        <f ca="1" t="shared" ref="O849:P849" si="871">IFERROR(AVERAGEIF(M:M,M849,$K:$K)," ")</f>
        <v>0.891576576576572</v>
      </c>
      <c r="P849" s="83">
        <f ca="1" t="shared" si="871"/>
        <v>0.891576576576572</v>
      </c>
      <c r="Q849" s="65" t="str">
        <f ca="1">IF(ISBLANK(A849)," ",IF(O849&gt;MASTER!$B$3/100,"SB",IF(O849&gt;MASTER!$B$4/100,"B",IF(O849&gt;MASTER!$B$5/100,"C","K"))))</f>
        <v>B</v>
      </c>
      <c r="R849" s="65" t="str">
        <f ca="1">IF(ISBLANK(B849)," ",IF(P849&gt;MASTER!$B$3/100,"SB",IF(P849&gt;MASTER!$B$4/100,"B",IF(P849&gt;MASTER!$B$5/100,"C","K"))))</f>
        <v>B</v>
      </c>
    </row>
    <row r="850" customHeight="1" spans="1:18">
      <c r="A850" s="80">
        <f ca="1">INDIRECT(ADDRESS(2+QUOTIENT(ROW()-2,COUNTA('Form Responses 1'!$1:$1)-4),1,,TRUE,"Form Responses 1"))</f>
        <v>45034.384370787</v>
      </c>
      <c r="B850" s="65" t="str">
        <f ca="1">INDIRECT(ADDRESS(2+QUOTIENT(ROW()-2,COUNTA('Form Responses 1'!$1:$1)-4),2,,TRUE,"Form Responses 1"))</f>
        <v>bobdaulay@gmail.com</v>
      </c>
      <c r="C850" s="65" t="str">
        <f ca="1">INDIRECT(ADDRESS(2+QUOTIENT(ROW()-2,COUNTA('Form Responses 1'!$1:$1)-4),3,,TRUE,"Form Responses 1"))</f>
        <v>Bobby Wijaya Daulay </v>
      </c>
      <c r="D850" s="81">
        <f ca="1">INDIRECT(ADDRESS(2+QUOTIENT(ROW()-2,COUNTA('Form Responses 1'!$1:$1)-4),4,,TRUE,"Form Responses 1"))</f>
        <v>44951</v>
      </c>
      <c r="E850" s="82">
        <f ca="1" t="shared" si="0"/>
        <v>3</v>
      </c>
      <c r="F850" s="65" t="str">
        <f ca="1">IF(ISBLANK(A850)," ",INDIRECT(ADDRESS(1,5+MOD(ROW()-2,COUNTA('Form Responses 1'!$1:$1)-4),,TRUE,"Form Responses 1")))</f>
        <v>Lantai 03 [Pantry]</v>
      </c>
      <c r="G850" s="65" t="str">
        <f ca="1">IF(ISBLANK(A850)," ",INDIRECT(ADDRESS(MATCH(A850,'Form Responses 1'!A:A,0),5+MOD(ROW()-2,COUNTA('Form Responses 1'!$1:$1)-4),,TRUE,"Form Responses 1")))</f>
        <v>CUKUP BAIK</v>
      </c>
      <c r="H850" s="83" t="str">
        <f ca="1" t="shared" si="1"/>
        <v>Lantai 03</v>
      </c>
      <c r="I850" s="83" t="str">
        <f ca="1" t="shared" si="856"/>
        <v>Pantry</v>
      </c>
      <c r="J850" s="83" t="str">
        <f ca="1" t="shared" si="2"/>
        <v>CLEANING SERVICE</v>
      </c>
      <c r="K850" s="83">
        <f ca="1" t="array" ref="K850">IFERROR(INDEX(MASTER!B:B,MATCH(G850,MASTER!A:A,0))/100," ")</f>
        <v>0.89</v>
      </c>
      <c r="L850" s="65">
        <f ca="1" t="shared" si="3"/>
        <v>4</v>
      </c>
      <c r="M850" s="65" t="str">
        <f ca="1" t="shared" si="4"/>
        <v>2023 - WEEK 04</v>
      </c>
      <c r="N850" s="65" t="str">
        <f ca="1" t="shared" si="5"/>
        <v>2023 - MONTH 01</v>
      </c>
      <c r="O850" s="83">
        <f ca="1" t="shared" ref="O850:P850" si="872">IFERROR(AVERAGEIF(M:M,M850,$K:$K)," ")</f>
        <v>0.891576576576572</v>
      </c>
      <c r="P850" s="83">
        <f ca="1" t="shared" si="872"/>
        <v>0.891576576576572</v>
      </c>
      <c r="Q850" s="65" t="str">
        <f ca="1">IF(ISBLANK(A850)," ",IF(O850&gt;MASTER!$B$3/100,"SB",IF(O850&gt;MASTER!$B$4/100,"B",IF(O850&gt;MASTER!$B$5/100,"C","K"))))</f>
        <v>B</v>
      </c>
      <c r="R850" s="65" t="str">
        <f ca="1">IF(ISBLANK(B850)," ",IF(P850&gt;MASTER!$B$3/100,"SB",IF(P850&gt;MASTER!$B$4/100,"B",IF(P850&gt;MASTER!$B$5/100,"C","K"))))</f>
        <v>B</v>
      </c>
    </row>
    <row r="851" customHeight="1" spans="1:18">
      <c r="A851" s="80">
        <f ca="1">INDIRECT(ADDRESS(2+QUOTIENT(ROW()-2,COUNTA('Form Responses 1'!$1:$1)-4),1,,TRUE,"Form Responses 1"))</f>
        <v>45034.384370787</v>
      </c>
      <c r="B851" s="65" t="str">
        <f ca="1">INDIRECT(ADDRESS(2+QUOTIENT(ROW()-2,COUNTA('Form Responses 1'!$1:$1)-4),2,,TRUE,"Form Responses 1"))</f>
        <v>bobdaulay@gmail.com</v>
      </c>
      <c r="C851" s="65" t="str">
        <f ca="1">INDIRECT(ADDRESS(2+QUOTIENT(ROW()-2,COUNTA('Form Responses 1'!$1:$1)-4),3,,TRUE,"Form Responses 1"))</f>
        <v>Bobby Wijaya Daulay </v>
      </c>
      <c r="D851" s="81">
        <f ca="1">INDIRECT(ADDRESS(2+QUOTIENT(ROW()-2,COUNTA('Form Responses 1'!$1:$1)-4),4,,TRUE,"Form Responses 1"))</f>
        <v>44951</v>
      </c>
      <c r="E851" s="82">
        <f ca="1" t="shared" si="0"/>
        <v>3</v>
      </c>
      <c r="F851" s="65" t="str">
        <f ca="1">IF(ISBLANK(A851)," ",INDIRECT(ADDRESS(1,5+MOD(ROW()-2,COUNTA('Form Responses 1'!$1:$1)-4),,TRUE,"Form Responses 1")))</f>
        <v>Lantai 03 [Ruang Rapat 1-2-3-4-5]</v>
      </c>
      <c r="G851" s="65" t="str">
        <f ca="1">IF(ISBLANK(A851)," ",INDIRECT(ADDRESS(MATCH(A851,'Form Responses 1'!A:A,0),5+MOD(ROW()-2,COUNTA('Form Responses 1'!$1:$1)-4),,TRUE,"Form Responses 1")))</f>
        <v>CUKUP BAIK</v>
      </c>
      <c r="H851" s="83" t="str">
        <f ca="1" t="shared" si="1"/>
        <v>Lantai 03</v>
      </c>
      <c r="I851" s="83" t="str">
        <f ca="1" t="shared" si="856"/>
        <v>Ruang Rapat 1-2-3-4-5</v>
      </c>
      <c r="J851" s="83" t="str">
        <f ca="1" t="shared" si="2"/>
        <v>CLEANING SERVICE</v>
      </c>
      <c r="K851" s="83">
        <f ca="1" t="array" ref="K851">IFERROR(INDEX(MASTER!B:B,MATCH(G851,MASTER!A:A,0))/100," ")</f>
        <v>0.89</v>
      </c>
      <c r="L851" s="65">
        <f ca="1" t="shared" si="3"/>
        <v>4</v>
      </c>
      <c r="M851" s="65" t="str">
        <f ca="1" t="shared" si="4"/>
        <v>2023 - WEEK 04</v>
      </c>
      <c r="N851" s="65" t="str">
        <f ca="1" t="shared" si="5"/>
        <v>2023 - MONTH 01</v>
      </c>
      <c r="O851" s="83">
        <f ca="1" t="shared" ref="O851:P851" si="873">IFERROR(AVERAGEIF(M:M,M851,$K:$K)," ")</f>
        <v>0.891576576576572</v>
      </c>
      <c r="P851" s="83">
        <f ca="1" t="shared" si="873"/>
        <v>0.891576576576572</v>
      </c>
      <c r="Q851" s="65" t="str">
        <f ca="1">IF(ISBLANK(A851)," ",IF(O851&gt;MASTER!$B$3/100,"SB",IF(O851&gt;MASTER!$B$4/100,"B",IF(O851&gt;MASTER!$B$5/100,"C","K"))))</f>
        <v>B</v>
      </c>
      <c r="R851" s="65" t="str">
        <f ca="1">IF(ISBLANK(B851)," ",IF(P851&gt;MASTER!$B$3/100,"SB",IF(P851&gt;MASTER!$B$4/100,"B",IF(P851&gt;MASTER!$B$5/100,"C","K"))))</f>
        <v>B</v>
      </c>
    </row>
    <row r="852" customHeight="1" spans="1:18">
      <c r="A852" s="80">
        <f ca="1">INDIRECT(ADDRESS(2+QUOTIENT(ROW()-2,COUNTA('Form Responses 1'!$1:$1)-4),1,,TRUE,"Form Responses 1"))</f>
        <v>45034.384370787</v>
      </c>
      <c r="B852" s="65" t="str">
        <f ca="1">INDIRECT(ADDRESS(2+QUOTIENT(ROW()-2,COUNTA('Form Responses 1'!$1:$1)-4),2,,TRUE,"Form Responses 1"))</f>
        <v>bobdaulay@gmail.com</v>
      </c>
      <c r="C852" s="65" t="str">
        <f ca="1">INDIRECT(ADDRESS(2+QUOTIENT(ROW()-2,COUNTA('Form Responses 1'!$1:$1)-4),3,,TRUE,"Form Responses 1"))</f>
        <v>Bobby Wijaya Daulay </v>
      </c>
      <c r="D852" s="81">
        <f ca="1">INDIRECT(ADDRESS(2+QUOTIENT(ROW()-2,COUNTA('Form Responses 1'!$1:$1)-4),4,,TRUE,"Form Responses 1"))</f>
        <v>44951</v>
      </c>
      <c r="E852" s="82">
        <f ca="1" t="shared" si="0"/>
        <v>3</v>
      </c>
      <c r="F852" s="65" t="str">
        <f ca="1">IF(ISBLANK(A852)," ",INDIRECT(ADDRESS(1,5+MOD(ROW()-2,COUNTA('Form Responses 1'!$1:$1)-4),,TRUE,"Form Responses 1")))</f>
        <v>Lantai 03 [Ruang Smoking]</v>
      </c>
      <c r="G852" s="65" t="str">
        <f ca="1">IF(ISBLANK(A852)," ",INDIRECT(ADDRESS(MATCH(A852,'Form Responses 1'!A:A,0),5+MOD(ROW()-2,COUNTA('Form Responses 1'!$1:$1)-4),,TRUE,"Form Responses 1")))</f>
        <v>CUKUP BAIK</v>
      </c>
      <c r="H852" s="83" t="str">
        <f ca="1" t="shared" si="1"/>
        <v>Lantai 03</v>
      </c>
      <c r="I852" s="83" t="str">
        <f ca="1" t="shared" si="856"/>
        <v>Ruang Smoking</v>
      </c>
      <c r="J852" s="83" t="str">
        <f ca="1" t="shared" si="2"/>
        <v>CLEANING SERVICE</v>
      </c>
      <c r="K852" s="83">
        <f ca="1" t="array" ref="K852">IFERROR(INDEX(MASTER!B:B,MATCH(G852,MASTER!A:A,0))/100," ")</f>
        <v>0.89</v>
      </c>
      <c r="L852" s="65">
        <f ca="1" t="shared" si="3"/>
        <v>4</v>
      </c>
      <c r="M852" s="65" t="str">
        <f ca="1" t="shared" si="4"/>
        <v>2023 - WEEK 04</v>
      </c>
      <c r="N852" s="65" t="str">
        <f ca="1" t="shared" si="5"/>
        <v>2023 - MONTH 01</v>
      </c>
      <c r="O852" s="83">
        <f ca="1" t="shared" ref="O852:P852" si="874">IFERROR(AVERAGEIF(M:M,M852,$K:$K)," ")</f>
        <v>0.891576576576572</v>
      </c>
      <c r="P852" s="83">
        <f ca="1" t="shared" si="874"/>
        <v>0.891576576576572</v>
      </c>
      <c r="Q852" s="65" t="str">
        <f ca="1">IF(ISBLANK(A852)," ",IF(O852&gt;MASTER!$B$3/100,"SB",IF(O852&gt;MASTER!$B$4/100,"B",IF(O852&gt;MASTER!$B$5/100,"C","K"))))</f>
        <v>B</v>
      </c>
      <c r="R852" s="65" t="str">
        <f ca="1">IF(ISBLANK(B852)," ",IF(P852&gt;MASTER!$B$3/100,"SB",IF(P852&gt;MASTER!$B$4/100,"B",IF(P852&gt;MASTER!$B$5/100,"C","K"))))</f>
        <v>B</v>
      </c>
    </row>
    <row r="853" customHeight="1" spans="1:18">
      <c r="A853" s="80">
        <f ca="1">INDIRECT(ADDRESS(2+QUOTIENT(ROW()-2,COUNTA('Form Responses 1'!$1:$1)-4),1,,TRUE,"Form Responses 1"))</f>
        <v>45034.384370787</v>
      </c>
      <c r="B853" s="65" t="str">
        <f ca="1">INDIRECT(ADDRESS(2+QUOTIENT(ROW()-2,COUNTA('Form Responses 1'!$1:$1)-4),2,,TRUE,"Form Responses 1"))</f>
        <v>bobdaulay@gmail.com</v>
      </c>
      <c r="C853" s="65" t="str">
        <f ca="1">INDIRECT(ADDRESS(2+QUOTIENT(ROW()-2,COUNTA('Form Responses 1'!$1:$1)-4),3,,TRUE,"Form Responses 1"))</f>
        <v>Bobby Wijaya Daulay </v>
      </c>
      <c r="D853" s="81">
        <f ca="1">INDIRECT(ADDRESS(2+QUOTIENT(ROW()-2,COUNTA('Form Responses 1'!$1:$1)-4),4,,TRUE,"Form Responses 1"))</f>
        <v>44951</v>
      </c>
      <c r="E853" s="82">
        <f ca="1" t="shared" si="0"/>
        <v>3</v>
      </c>
      <c r="F853" s="65" t="str">
        <f ca="1">IF(ISBLANK(A853)," ",INDIRECT(ADDRESS(1,5+MOD(ROW()-2,COUNTA('Form Responses 1'!$1:$1)-4),,TRUE,"Form Responses 1")))</f>
        <v>Lantai 03 [Koridor]</v>
      </c>
      <c r="G853" s="65" t="str">
        <f ca="1">IF(ISBLANK(A853)," ",INDIRECT(ADDRESS(MATCH(A853,'Form Responses 1'!A:A,0),5+MOD(ROW()-2,COUNTA('Form Responses 1'!$1:$1)-4),,TRUE,"Form Responses 1")))</f>
        <v>CUKUP BAIK</v>
      </c>
      <c r="H853" s="83" t="str">
        <f ca="1" t="shared" si="1"/>
        <v>Lantai 03</v>
      </c>
      <c r="I853" s="83" t="str">
        <f ca="1" t="shared" si="856"/>
        <v>Koridor</v>
      </c>
      <c r="J853" s="83" t="str">
        <f ca="1" t="shared" si="2"/>
        <v>CLEANING SERVICE</v>
      </c>
      <c r="K853" s="83">
        <f ca="1" t="array" ref="K853">IFERROR(INDEX(MASTER!B:B,MATCH(G853,MASTER!A:A,0))/100," ")</f>
        <v>0.89</v>
      </c>
      <c r="L853" s="65">
        <f ca="1" t="shared" si="3"/>
        <v>4</v>
      </c>
      <c r="M853" s="65" t="str">
        <f ca="1" t="shared" si="4"/>
        <v>2023 - WEEK 04</v>
      </c>
      <c r="N853" s="65" t="str">
        <f ca="1" t="shared" si="5"/>
        <v>2023 - MONTH 01</v>
      </c>
      <c r="O853" s="83">
        <f ca="1" t="shared" ref="O853:P853" si="875">IFERROR(AVERAGEIF(M:M,M853,$K:$K)," ")</f>
        <v>0.891576576576572</v>
      </c>
      <c r="P853" s="83">
        <f ca="1" t="shared" si="875"/>
        <v>0.891576576576572</v>
      </c>
      <c r="Q853" s="65" t="str">
        <f ca="1">IF(ISBLANK(A853)," ",IF(O853&gt;MASTER!$B$3/100,"SB",IF(O853&gt;MASTER!$B$4/100,"B",IF(O853&gt;MASTER!$B$5/100,"C","K"))))</f>
        <v>B</v>
      </c>
      <c r="R853" s="65" t="str">
        <f ca="1">IF(ISBLANK(B853)," ",IF(P853&gt;MASTER!$B$3/100,"SB",IF(P853&gt;MASTER!$B$4/100,"B",IF(P853&gt;MASTER!$B$5/100,"C","K"))))</f>
        <v>B</v>
      </c>
    </row>
    <row r="854" customHeight="1" spans="1:18">
      <c r="A854" s="80">
        <f ca="1">INDIRECT(ADDRESS(2+QUOTIENT(ROW()-2,COUNTA('Form Responses 1'!$1:$1)-4),1,,TRUE,"Form Responses 1"))</f>
        <v>45034.384370787</v>
      </c>
      <c r="B854" s="65" t="str">
        <f ca="1">INDIRECT(ADDRESS(2+QUOTIENT(ROW()-2,COUNTA('Form Responses 1'!$1:$1)-4),2,,TRUE,"Form Responses 1"))</f>
        <v>bobdaulay@gmail.com</v>
      </c>
      <c r="C854" s="65" t="str">
        <f ca="1">INDIRECT(ADDRESS(2+QUOTIENT(ROW()-2,COUNTA('Form Responses 1'!$1:$1)-4),3,,TRUE,"Form Responses 1"))</f>
        <v>Bobby Wijaya Daulay </v>
      </c>
      <c r="D854" s="81">
        <f ca="1">INDIRECT(ADDRESS(2+QUOTIENT(ROW()-2,COUNTA('Form Responses 1'!$1:$1)-4),4,,TRUE,"Form Responses 1"))</f>
        <v>44951</v>
      </c>
      <c r="E854" s="82">
        <f ca="1" t="shared" si="0"/>
        <v>3</v>
      </c>
      <c r="F854" s="65" t="str">
        <f ca="1">IF(ISBLANK(A854)," ",INDIRECT(ADDRESS(1,5+MOD(ROW()-2,COUNTA('Form Responses 1'!$1:$1)-4),,TRUE,"Form Responses 1")))</f>
        <v>Lantai 03 [Kantin]</v>
      </c>
      <c r="G854" s="65" t="str">
        <f ca="1">IF(ISBLANK(A854)," ",INDIRECT(ADDRESS(MATCH(A854,'Form Responses 1'!A:A,0),5+MOD(ROW()-2,COUNTA('Form Responses 1'!$1:$1)-4),,TRUE,"Form Responses 1")))</f>
        <v>CUKUP BAIK</v>
      </c>
      <c r="H854" s="83" t="str">
        <f ca="1" t="shared" si="1"/>
        <v>Lantai 03</v>
      </c>
      <c r="I854" s="83" t="str">
        <f ca="1" t="shared" si="856"/>
        <v>Kantin</v>
      </c>
      <c r="J854" s="83" t="str">
        <f ca="1" t="shared" si="2"/>
        <v>CLEANING SERVICE</v>
      </c>
      <c r="K854" s="83">
        <f ca="1" t="array" ref="K854">IFERROR(INDEX(MASTER!B:B,MATCH(G854,MASTER!A:A,0))/100," ")</f>
        <v>0.89</v>
      </c>
      <c r="L854" s="65">
        <f ca="1" t="shared" si="3"/>
        <v>4</v>
      </c>
      <c r="M854" s="65" t="str">
        <f ca="1" t="shared" si="4"/>
        <v>2023 - WEEK 04</v>
      </c>
      <c r="N854" s="65" t="str">
        <f ca="1" t="shared" si="5"/>
        <v>2023 - MONTH 01</v>
      </c>
      <c r="O854" s="83">
        <f ca="1" t="shared" ref="O854:P854" si="876">IFERROR(AVERAGEIF(M:M,M854,$K:$K)," ")</f>
        <v>0.891576576576572</v>
      </c>
      <c r="P854" s="83">
        <f ca="1" t="shared" si="876"/>
        <v>0.891576576576572</v>
      </c>
      <c r="Q854" s="65" t="str">
        <f ca="1">IF(ISBLANK(A854)," ",IF(O854&gt;MASTER!$B$3/100,"SB",IF(O854&gt;MASTER!$B$4/100,"B",IF(O854&gt;MASTER!$B$5/100,"C","K"))))</f>
        <v>B</v>
      </c>
      <c r="R854" s="65" t="str">
        <f ca="1">IF(ISBLANK(B854)," ",IF(P854&gt;MASTER!$B$3/100,"SB",IF(P854&gt;MASTER!$B$4/100,"B",IF(P854&gt;MASTER!$B$5/100,"C","K"))))</f>
        <v>B</v>
      </c>
    </row>
    <row r="855" customHeight="1" spans="1:18">
      <c r="A855" s="80">
        <f ca="1">INDIRECT(ADDRESS(2+QUOTIENT(ROW()-2,COUNTA('Form Responses 1'!$1:$1)-4),1,,TRUE,"Form Responses 1"))</f>
        <v>45034.384370787</v>
      </c>
      <c r="B855" s="65" t="str">
        <f ca="1">INDIRECT(ADDRESS(2+QUOTIENT(ROW()-2,COUNTA('Form Responses 1'!$1:$1)-4),2,,TRUE,"Form Responses 1"))</f>
        <v>bobdaulay@gmail.com</v>
      </c>
      <c r="C855" s="65" t="str">
        <f ca="1">INDIRECT(ADDRESS(2+QUOTIENT(ROW()-2,COUNTA('Form Responses 1'!$1:$1)-4),3,,TRUE,"Form Responses 1"))</f>
        <v>Bobby Wijaya Daulay </v>
      </c>
      <c r="D855" s="81">
        <f ca="1">INDIRECT(ADDRESS(2+QUOTIENT(ROW()-2,COUNTA('Form Responses 1'!$1:$1)-4),4,,TRUE,"Form Responses 1"))</f>
        <v>44951</v>
      </c>
      <c r="E855" s="82">
        <f ca="1" t="shared" si="0"/>
        <v>3</v>
      </c>
      <c r="F855" s="65" t="str">
        <f ca="1">IF(ISBLANK(A855)," ",INDIRECT(ADDRESS(1,5+MOD(ROW()-2,COUNTA('Form Responses 1'!$1:$1)-4),,TRUE,"Form Responses 1")))</f>
        <v>Lantai 03 [Toilet Pria / Wanita]</v>
      </c>
      <c r="G855" s="65" t="str">
        <f ca="1">IF(ISBLANK(A855)," ",INDIRECT(ADDRESS(MATCH(A855,'Form Responses 1'!A:A,0),5+MOD(ROW()-2,COUNTA('Form Responses 1'!$1:$1)-4),,TRUE,"Form Responses 1")))</f>
        <v>CUKUP BAIK</v>
      </c>
      <c r="H855" s="83" t="str">
        <f ca="1" t="shared" si="1"/>
        <v>Lantai 03</v>
      </c>
      <c r="I855" s="83" t="str">
        <f ca="1" t="shared" si="856"/>
        <v>Toilet Pria / Wanita</v>
      </c>
      <c r="J855" s="83" t="str">
        <f ca="1" t="shared" si="2"/>
        <v>CLEANING SERVICE</v>
      </c>
      <c r="K855" s="83">
        <f ca="1" t="array" ref="K855">IFERROR(INDEX(MASTER!B:B,MATCH(G855,MASTER!A:A,0))/100," ")</f>
        <v>0.89</v>
      </c>
      <c r="L855" s="65">
        <f ca="1" t="shared" si="3"/>
        <v>4</v>
      </c>
      <c r="M855" s="65" t="str">
        <f ca="1" t="shared" si="4"/>
        <v>2023 - WEEK 04</v>
      </c>
      <c r="N855" s="65" t="str">
        <f ca="1" t="shared" si="5"/>
        <v>2023 - MONTH 01</v>
      </c>
      <c r="O855" s="83">
        <f ca="1" t="shared" ref="O855:P855" si="877">IFERROR(AVERAGEIF(M:M,M855,$K:$K)," ")</f>
        <v>0.891576576576572</v>
      </c>
      <c r="P855" s="83">
        <f ca="1" t="shared" si="877"/>
        <v>0.891576576576572</v>
      </c>
      <c r="Q855" s="65" t="str">
        <f ca="1">IF(ISBLANK(A855)," ",IF(O855&gt;MASTER!$B$3/100,"SB",IF(O855&gt;MASTER!$B$4/100,"B",IF(O855&gt;MASTER!$B$5/100,"C","K"))))</f>
        <v>B</v>
      </c>
      <c r="R855" s="65" t="str">
        <f ca="1">IF(ISBLANK(B855)," ",IF(P855&gt;MASTER!$B$3/100,"SB",IF(P855&gt;MASTER!$B$4/100,"B",IF(P855&gt;MASTER!$B$5/100,"C","K"))))</f>
        <v>B</v>
      </c>
    </row>
    <row r="856" customHeight="1" spans="1:18">
      <c r="A856" s="80">
        <f ca="1">INDIRECT(ADDRESS(2+QUOTIENT(ROW()-2,COUNTA('Form Responses 1'!$1:$1)-4),1,,TRUE,"Form Responses 1"))</f>
        <v>45034.384370787</v>
      </c>
      <c r="B856" s="65" t="str">
        <f ca="1">INDIRECT(ADDRESS(2+QUOTIENT(ROW()-2,COUNTA('Form Responses 1'!$1:$1)-4),2,,TRUE,"Form Responses 1"))</f>
        <v>bobdaulay@gmail.com</v>
      </c>
      <c r="C856" s="65" t="str">
        <f ca="1">INDIRECT(ADDRESS(2+QUOTIENT(ROW()-2,COUNTA('Form Responses 1'!$1:$1)-4),3,,TRUE,"Form Responses 1"))</f>
        <v>Bobby Wijaya Daulay </v>
      </c>
      <c r="D856" s="81">
        <f ca="1">INDIRECT(ADDRESS(2+QUOTIENT(ROW()-2,COUNTA('Form Responses 1'!$1:$1)-4),4,,TRUE,"Form Responses 1"))</f>
        <v>44951</v>
      </c>
      <c r="E856" s="82">
        <f ca="1" t="shared" si="0"/>
        <v>3</v>
      </c>
      <c r="F856" s="65" t="str">
        <f ca="1">IF(ISBLANK(A856)," ",INDIRECT(ADDRESS(1,5+MOD(ROW()-2,COUNTA('Form Responses 1'!$1:$1)-4),,TRUE,"Form Responses 1")))</f>
        <v>Lantai 02 [Tangga Exit Barat- &amp; Timur]</v>
      </c>
      <c r="G856" s="65" t="str">
        <f ca="1">IF(ISBLANK(A856)," ",INDIRECT(ADDRESS(MATCH(A856,'Form Responses 1'!A:A,0),5+MOD(ROW()-2,COUNTA('Form Responses 1'!$1:$1)-4),,TRUE,"Form Responses 1")))</f>
        <v>CUKUP BAIK</v>
      </c>
      <c r="H856" s="83" t="str">
        <f ca="1" t="shared" si="1"/>
        <v>Lantai 02</v>
      </c>
      <c r="I856" s="83" t="str">
        <f ca="1" t="shared" si="856"/>
        <v>Tangga Exit Barat- &amp; Timur</v>
      </c>
      <c r="J856" s="83" t="str">
        <f ca="1" t="shared" si="2"/>
        <v>CLEANING SERVICE</v>
      </c>
      <c r="K856" s="83">
        <f ca="1" t="array" ref="K856">IFERROR(INDEX(MASTER!B:B,MATCH(G856,MASTER!A:A,0))/100," ")</f>
        <v>0.89</v>
      </c>
      <c r="L856" s="65">
        <f ca="1" t="shared" si="3"/>
        <v>4</v>
      </c>
      <c r="M856" s="65" t="str">
        <f ca="1" t="shared" si="4"/>
        <v>2023 - WEEK 04</v>
      </c>
      <c r="N856" s="65" t="str">
        <f ca="1" t="shared" si="5"/>
        <v>2023 - MONTH 01</v>
      </c>
      <c r="O856" s="83">
        <f ca="1" t="shared" ref="O856:P856" si="878">IFERROR(AVERAGEIF(M:M,M856,$K:$K)," ")</f>
        <v>0.891576576576572</v>
      </c>
      <c r="P856" s="83">
        <f ca="1" t="shared" si="878"/>
        <v>0.891576576576572</v>
      </c>
      <c r="Q856" s="65" t="str">
        <f ca="1">IF(ISBLANK(A856)," ",IF(O856&gt;MASTER!$B$3/100,"SB",IF(O856&gt;MASTER!$B$4/100,"B",IF(O856&gt;MASTER!$B$5/100,"C","K"))))</f>
        <v>B</v>
      </c>
      <c r="R856" s="65" t="str">
        <f ca="1">IF(ISBLANK(B856)," ",IF(P856&gt;MASTER!$B$3/100,"SB",IF(P856&gt;MASTER!$B$4/100,"B",IF(P856&gt;MASTER!$B$5/100,"C","K"))))</f>
        <v>B</v>
      </c>
    </row>
    <row r="857" customHeight="1" spans="1:18">
      <c r="A857" s="80">
        <f ca="1">INDIRECT(ADDRESS(2+QUOTIENT(ROW()-2,COUNTA('Form Responses 1'!$1:$1)-4),1,,TRUE,"Form Responses 1"))</f>
        <v>45034.384370787</v>
      </c>
      <c r="B857" s="65" t="str">
        <f ca="1">INDIRECT(ADDRESS(2+QUOTIENT(ROW()-2,COUNTA('Form Responses 1'!$1:$1)-4),2,,TRUE,"Form Responses 1"))</f>
        <v>bobdaulay@gmail.com</v>
      </c>
      <c r="C857" s="65" t="str">
        <f ca="1">INDIRECT(ADDRESS(2+QUOTIENT(ROW()-2,COUNTA('Form Responses 1'!$1:$1)-4),3,,TRUE,"Form Responses 1"))</f>
        <v>Bobby Wijaya Daulay </v>
      </c>
      <c r="D857" s="81">
        <f ca="1">INDIRECT(ADDRESS(2+QUOTIENT(ROW()-2,COUNTA('Form Responses 1'!$1:$1)-4),4,,TRUE,"Form Responses 1"))</f>
        <v>44951</v>
      </c>
      <c r="E857" s="82">
        <f ca="1" t="shared" si="0"/>
        <v>3</v>
      </c>
      <c r="F857" s="65" t="str">
        <f ca="1">IF(ISBLANK(A857)," ",INDIRECT(ADDRESS(1,5+MOD(ROW()-2,COUNTA('Form Responses 1'!$1:$1)-4),,TRUE,"Form Responses 1")))</f>
        <v>Lantai 02 [R. Dewan Pengarah]</v>
      </c>
      <c r="G857" s="65" t="str">
        <f ca="1">IF(ISBLANK(A857)," ",INDIRECT(ADDRESS(MATCH(A857,'Form Responses 1'!A:A,0),5+MOD(ROW()-2,COUNTA('Form Responses 1'!$1:$1)-4),,TRUE,"Form Responses 1")))</f>
        <v>CUKUP BAIK</v>
      </c>
      <c r="H857" s="83" t="str">
        <f ca="1" t="shared" si="1"/>
        <v>Lantai 02</v>
      </c>
      <c r="I857" s="83" t="str">
        <f ca="1" t="shared" si="856"/>
        <v>R. Dewan Pengarah</v>
      </c>
      <c r="J857" s="83" t="str">
        <f ca="1" t="shared" si="2"/>
        <v>CLEANING SERVICE</v>
      </c>
      <c r="K857" s="83">
        <f ca="1" t="array" ref="K857">IFERROR(INDEX(MASTER!B:B,MATCH(G857,MASTER!A:A,0))/100," ")</f>
        <v>0.89</v>
      </c>
      <c r="L857" s="65">
        <f ca="1" t="shared" si="3"/>
        <v>4</v>
      </c>
      <c r="M857" s="65" t="str">
        <f ca="1" t="shared" si="4"/>
        <v>2023 - WEEK 04</v>
      </c>
      <c r="N857" s="65" t="str">
        <f ca="1" t="shared" si="5"/>
        <v>2023 - MONTH 01</v>
      </c>
      <c r="O857" s="83">
        <f ca="1" t="shared" ref="O857:P857" si="879">IFERROR(AVERAGEIF(M:M,M857,$K:$K)," ")</f>
        <v>0.891576576576572</v>
      </c>
      <c r="P857" s="83">
        <f ca="1" t="shared" si="879"/>
        <v>0.891576576576572</v>
      </c>
      <c r="Q857" s="65" t="str">
        <f ca="1">IF(ISBLANK(A857)," ",IF(O857&gt;MASTER!$B$3/100,"SB",IF(O857&gt;MASTER!$B$4/100,"B",IF(O857&gt;MASTER!$B$5/100,"C","K"))))</f>
        <v>B</v>
      </c>
      <c r="R857" s="65" t="str">
        <f ca="1">IF(ISBLANK(B857)," ",IF(P857&gt;MASTER!$B$3/100,"SB",IF(P857&gt;MASTER!$B$4/100,"B",IF(P857&gt;MASTER!$B$5/100,"C","K"))))</f>
        <v>B</v>
      </c>
    </row>
    <row r="858" customHeight="1" spans="1:18">
      <c r="A858" s="80">
        <f ca="1">INDIRECT(ADDRESS(2+QUOTIENT(ROW()-2,COUNTA('Form Responses 1'!$1:$1)-4),1,,TRUE,"Form Responses 1"))</f>
        <v>45034.384370787</v>
      </c>
      <c r="B858" s="65" t="str">
        <f ca="1">INDIRECT(ADDRESS(2+QUOTIENT(ROW()-2,COUNTA('Form Responses 1'!$1:$1)-4),2,,TRUE,"Form Responses 1"))</f>
        <v>bobdaulay@gmail.com</v>
      </c>
      <c r="C858" s="65" t="str">
        <f ca="1">INDIRECT(ADDRESS(2+QUOTIENT(ROW()-2,COUNTA('Form Responses 1'!$1:$1)-4),3,,TRUE,"Form Responses 1"))</f>
        <v>Bobby Wijaya Daulay </v>
      </c>
      <c r="D858" s="81">
        <f ca="1">INDIRECT(ADDRESS(2+QUOTIENT(ROW()-2,COUNTA('Form Responses 1'!$1:$1)-4),4,,TRUE,"Form Responses 1"))</f>
        <v>44951</v>
      </c>
      <c r="E858" s="82">
        <f ca="1" t="shared" si="0"/>
        <v>3</v>
      </c>
      <c r="F858" s="65" t="str">
        <f ca="1">IF(ISBLANK(A858)," ",INDIRECT(ADDRESS(1,5+MOD(ROW()-2,COUNTA('Form Responses 1'!$1:$1)-4),,TRUE,"Form Responses 1")))</f>
        <v>Lantai 02 [Pantry]</v>
      </c>
      <c r="G858" s="65" t="str">
        <f ca="1">IF(ISBLANK(A858)," ",INDIRECT(ADDRESS(MATCH(A858,'Form Responses 1'!A:A,0),5+MOD(ROW()-2,COUNTA('Form Responses 1'!$1:$1)-4),,TRUE,"Form Responses 1")))</f>
        <v>CUKUP BAIK</v>
      </c>
      <c r="H858" s="83" t="str">
        <f ca="1" t="shared" si="1"/>
        <v>Lantai 02</v>
      </c>
      <c r="I858" s="83" t="str">
        <f ca="1" t="shared" si="856"/>
        <v>Pantry</v>
      </c>
      <c r="J858" s="83" t="str">
        <f ca="1" t="shared" si="2"/>
        <v>CLEANING SERVICE</v>
      </c>
      <c r="K858" s="83">
        <f ca="1" t="array" ref="K858">IFERROR(INDEX(MASTER!B:B,MATCH(G858,MASTER!A:A,0))/100," ")</f>
        <v>0.89</v>
      </c>
      <c r="L858" s="65">
        <f ca="1" t="shared" si="3"/>
        <v>4</v>
      </c>
      <c r="M858" s="65" t="str">
        <f ca="1" t="shared" si="4"/>
        <v>2023 - WEEK 04</v>
      </c>
      <c r="N858" s="65" t="str">
        <f ca="1" t="shared" si="5"/>
        <v>2023 - MONTH 01</v>
      </c>
      <c r="O858" s="83">
        <f ca="1" t="shared" ref="O858:P858" si="880">IFERROR(AVERAGEIF(M:M,M858,$K:$K)," ")</f>
        <v>0.891576576576572</v>
      </c>
      <c r="P858" s="83">
        <f ca="1" t="shared" si="880"/>
        <v>0.891576576576572</v>
      </c>
      <c r="Q858" s="65" t="str">
        <f ca="1">IF(ISBLANK(A858)," ",IF(O858&gt;MASTER!$B$3/100,"SB",IF(O858&gt;MASTER!$B$4/100,"B",IF(O858&gt;MASTER!$B$5/100,"C","K"))))</f>
        <v>B</v>
      </c>
      <c r="R858" s="65" t="str">
        <f ca="1">IF(ISBLANK(B858)," ",IF(P858&gt;MASTER!$B$3/100,"SB",IF(P858&gt;MASTER!$B$4/100,"B",IF(P858&gt;MASTER!$B$5/100,"C","K"))))</f>
        <v>B</v>
      </c>
    </row>
    <row r="859" customHeight="1" spans="1:18">
      <c r="A859" s="80">
        <f ca="1">INDIRECT(ADDRESS(2+QUOTIENT(ROW()-2,COUNTA('Form Responses 1'!$1:$1)-4),1,,TRUE,"Form Responses 1"))</f>
        <v>45034.384370787</v>
      </c>
      <c r="B859" s="65" t="str">
        <f ca="1">INDIRECT(ADDRESS(2+QUOTIENT(ROW()-2,COUNTA('Form Responses 1'!$1:$1)-4),2,,TRUE,"Form Responses 1"))</f>
        <v>bobdaulay@gmail.com</v>
      </c>
      <c r="C859" s="65" t="str">
        <f ca="1">INDIRECT(ADDRESS(2+QUOTIENT(ROW()-2,COUNTA('Form Responses 1'!$1:$1)-4),3,,TRUE,"Form Responses 1"))</f>
        <v>Bobby Wijaya Daulay </v>
      </c>
      <c r="D859" s="81">
        <f ca="1">INDIRECT(ADDRESS(2+QUOTIENT(ROW()-2,COUNTA('Form Responses 1'!$1:$1)-4),4,,TRUE,"Form Responses 1"))</f>
        <v>44951</v>
      </c>
      <c r="E859" s="82">
        <f ca="1" t="shared" si="0"/>
        <v>3</v>
      </c>
      <c r="F859" s="65" t="str">
        <f ca="1">IF(ISBLANK(A859)," ",INDIRECT(ADDRESS(1,5+MOD(ROW()-2,COUNTA('Form Responses 1'!$1:$1)-4),,TRUE,"Form Responses 1")))</f>
        <v>Lantai 02 [Ruang Rapat 1-2-3-4-5]</v>
      </c>
      <c r="G859" s="65" t="str">
        <f ca="1">IF(ISBLANK(A859)," ",INDIRECT(ADDRESS(MATCH(A859,'Form Responses 1'!A:A,0),5+MOD(ROW()-2,COUNTA('Form Responses 1'!$1:$1)-4),,TRUE,"Form Responses 1")))</f>
        <v>CUKUP BAIK</v>
      </c>
      <c r="H859" s="83" t="str">
        <f ca="1" t="shared" si="1"/>
        <v>Lantai 02</v>
      </c>
      <c r="I859" s="83" t="str">
        <f ca="1" t="shared" si="856"/>
        <v>Ruang Rapat 1-2-3-4-5</v>
      </c>
      <c r="J859" s="83" t="str">
        <f ca="1" t="shared" si="2"/>
        <v>CLEANING SERVICE</v>
      </c>
      <c r="K859" s="83">
        <f ca="1" t="array" ref="K859">IFERROR(INDEX(MASTER!B:B,MATCH(G859,MASTER!A:A,0))/100," ")</f>
        <v>0.89</v>
      </c>
      <c r="L859" s="65">
        <f ca="1" t="shared" si="3"/>
        <v>4</v>
      </c>
      <c r="M859" s="65" t="str">
        <f ca="1" t="shared" si="4"/>
        <v>2023 - WEEK 04</v>
      </c>
      <c r="N859" s="65" t="str">
        <f ca="1" t="shared" si="5"/>
        <v>2023 - MONTH 01</v>
      </c>
      <c r="O859" s="83">
        <f ca="1" t="shared" ref="O859:P859" si="881">IFERROR(AVERAGEIF(M:M,M859,$K:$K)," ")</f>
        <v>0.891576576576572</v>
      </c>
      <c r="P859" s="83">
        <f ca="1" t="shared" si="881"/>
        <v>0.891576576576572</v>
      </c>
      <c r="Q859" s="65" t="str">
        <f ca="1">IF(ISBLANK(A859)," ",IF(O859&gt;MASTER!$B$3/100,"SB",IF(O859&gt;MASTER!$B$4/100,"B",IF(O859&gt;MASTER!$B$5/100,"C","K"))))</f>
        <v>B</v>
      </c>
      <c r="R859" s="65" t="str">
        <f ca="1">IF(ISBLANK(B859)," ",IF(P859&gt;MASTER!$B$3/100,"SB",IF(P859&gt;MASTER!$B$4/100,"B",IF(P859&gt;MASTER!$B$5/100,"C","K"))))</f>
        <v>B</v>
      </c>
    </row>
    <row r="860" customHeight="1" spans="1:18">
      <c r="A860" s="80">
        <f ca="1">INDIRECT(ADDRESS(2+QUOTIENT(ROW()-2,COUNTA('Form Responses 1'!$1:$1)-4),1,,TRUE,"Form Responses 1"))</f>
        <v>45034.384370787</v>
      </c>
      <c r="B860" s="65" t="str">
        <f ca="1">INDIRECT(ADDRESS(2+QUOTIENT(ROW()-2,COUNTA('Form Responses 1'!$1:$1)-4),2,,TRUE,"Form Responses 1"))</f>
        <v>bobdaulay@gmail.com</v>
      </c>
      <c r="C860" s="65" t="str">
        <f ca="1">INDIRECT(ADDRESS(2+QUOTIENT(ROW()-2,COUNTA('Form Responses 1'!$1:$1)-4),3,,TRUE,"Form Responses 1"))</f>
        <v>Bobby Wijaya Daulay </v>
      </c>
      <c r="D860" s="81">
        <f ca="1">INDIRECT(ADDRESS(2+QUOTIENT(ROW()-2,COUNTA('Form Responses 1'!$1:$1)-4),4,,TRUE,"Form Responses 1"))</f>
        <v>44951</v>
      </c>
      <c r="E860" s="82">
        <f ca="1" t="shared" si="0"/>
        <v>3</v>
      </c>
      <c r="F860" s="65" t="str">
        <f ca="1">IF(ISBLANK(A860)," ",INDIRECT(ADDRESS(1,5+MOD(ROW()-2,COUNTA('Form Responses 1'!$1:$1)-4),,TRUE,"Form Responses 1")))</f>
        <v>Lantai 02 [Koridor]</v>
      </c>
      <c r="G860" s="65" t="str">
        <f ca="1">IF(ISBLANK(A860)," ",INDIRECT(ADDRESS(MATCH(A860,'Form Responses 1'!A:A,0),5+MOD(ROW()-2,COUNTA('Form Responses 1'!$1:$1)-4),,TRUE,"Form Responses 1")))</f>
        <v>CUKUP BAIK</v>
      </c>
      <c r="H860" s="83" t="str">
        <f ca="1" t="shared" si="1"/>
        <v>Lantai 02</v>
      </c>
      <c r="I860" s="83" t="str">
        <f ca="1" t="shared" si="856"/>
        <v>Koridor</v>
      </c>
      <c r="J860" s="83" t="str">
        <f ca="1" t="shared" si="2"/>
        <v>CLEANING SERVICE</v>
      </c>
      <c r="K860" s="83">
        <f ca="1" t="array" ref="K860">IFERROR(INDEX(MASTER!B:B,MATCH(G860,MASTER!A:A,0))/100," ")</f>
        <v>0.89</v>
      </c>
      <c r="L860" s="65">
        <f ca="1" t="shared" si="3"/>
        <v>4</v>
      </c>
      <c r="M860" s="65" t="str">
        <f ca="1" t="shared" si="4"/>
        <v>2023 - WEEK 04</v>
      </c>
      <c r="N860" s="65" t="str">
        <f ca="1" t="shared" si="5"/>
        <v>2023 - MONTH 01</v>
      </c>
      <c r="O860" s="83">
        <f ca="1" t="shared" ref="O860:P860" si="882">IFERROR(AVERAGEIF(M:M,M860,$K:$K)," ")</f>
        <v>0.891576576576572</v>
      </c>
      <c r="P860" s="83">
        <f ca="1" t="shared" si="882"/>
        <v>0.891576576576572</v>
      </c>
      <c r="Q860" s="65" t="str">
        <f ca="1">IF(ISBLANK(A860)," ",IF(O860&gt;MASTER!$B$3/100,"SB",IF(O860&gt;MASTER!$B$4/100,"B",IF(O860&gt;MASTER!$B$5/100,"C","K"))))</f>
        <v>B</v>
      </c>
      <c r="R860" s="65" t="str">
        <f ca="1">IF(ISBLANK(B860)," ",IF(P860&gt;MASTER!$B$3/100,"SB",IF(P860&gt;MASTER!$B$4/100,"B",IF(P860&gt;MASTER!$B$5/100,"C","K"))))</f>
        <v>B</v>
      </c>
    </row>
    <row r="861" customHeight="1" spans="1:18">
      <c r="A861" s="80">
        <f ca="1">INDIRECT(ADDRESS(2+QUOTIENT(ROW()-2,COUNTA('Form Responses 1'!$1:$1)-4),1,,TRUE,"Form Responses 1"))</f>
        <v>45034.384370787</v>
      </c>
      <c r="B861" s="65" t="str">
        <f ca="1">INDIRECT(ADDRESS(2+QUOTIENT(ROW()-2,COUNTA('Form Responses 1'!$1:$1)-4),2,,TRUE,"Form Responses 1"))</f>
        <v>bobdaulay@gmail.com</v>
      </c>
      <c r="C861" s="65" t="str">
        <f ca="1">INDIRECT(ADDRESS(2+QUOTIENT(ROW()-2,COUNTA('Form Responses 1'!$1:$1)-4),3,,TRUE,"Form Responses 1"))</f>
        <v>Bobby Wijaya Daulay </v>
      </c>
      <c r="D861" s="81">
        <f ca="1">INDIRECT(ADDRESS(2+QUOTIENT(ROW()-2,COUNTA('Form Responses 1'!$1:$1)-4),4,,TRUE,"Form Responses 1"))</f>
        <v>44951</v>
      </c>
      <c r="E861" s="82">
        <f ca="1" t="shared" si="0"/>
        <v>3</v>
      </c>
      <c r="F861" s="65" t="str">
        <f ca="1">IF(ISBLANK(A861)," ",INDIRECT(ADDRESS(1,5+MOD(ROW()-2,COUNTA('Form Responses 1'!$1:$1)-4),,TRUE,"Form Responses 1")))</f>
        <v>Lantai 02 [Mesjid]</v>
      </c>
      <c r="G861" s="65" t="str">
        <f ca="1">IF(ISBLANK(A861)," ",INDIRECT(ADDRESS(MATCH(A861,'Form Responses 1'!A:A,0),5+MOD(ROW()-2,COUNTA('Form Responses 1'!$1:$1)-4),,TRUE,"Form Responses 1")))</f>
        <v>CUKUP BAIK</v>
      </c>
      <c r="H861" s="83" t="str">
        <f ca="1" t="shared" si="1"/>
        <v>Lantai 02</v>
      </c>
      <c r="I861" s="83" t="str">
        <f ca="1" t="shared" si="856"/>
        <v>Mesjid</v>
      </c>
      <c r="J861" s="83" t="str">
        <f ca="1" t="shared" si="2"/>
        <v>CLEANING SERVICE</v>
      </c>
      <c r="K861" s="83">
        <f ca="1" t="array" ref="K861">IFERROR(INDEX(MASTER!B:B,MATCH(G861,MASTER!A:A,0))/100," ")</f>
        <v>0.89</v>
      </c>
      <c r="L861" s="65">
        <f ca="1" t="shared" si="3"/>
        <v>4</v>
      </c>
      <c r="M861" s="65" t="str">
        <f ca="1" t="shared" si="4"/>
        <v>2023 - WEEK 04</v>
      </c>
      <c r="N861" s="65" t="str">
        <f ca="1" t="shared" si="5"/>
        <v>2023 - MONTH 01</v>
      </c>
      <c r="O861" s="83">
        <f ca="1" t="shared" ref="O861:P861" si="883">IFERROR(AVERAGEIF(M:M,M861,$K:$K)," ")</f>
        <v>0.891576576576572</v>
      </c>
      <c r="P861" s="83">
        <f ca="1" t="shared" si="883"/>
        <v>0.891576576576572</v>
      </c>
      <c r="Q861" s="65" t="str">
        <f ca="1">IF(ISBLANK(A861)," ",IF(O861&gt;MASTER!$B$3/100,"SB",IF(O861&gt;MASTER!$B$4/100,"B",IF(O861&gt;MASTER!$B$5/100,"C","K"))))</f>
        <v>B</v>
      </c>
      <c r="R861" s="65" t="str">
        <f ca="1">IF(ISBLANK(B861)," ",IF(P861&gt;MASTER!$B$3/100,"SB",IF(P861&gt;MASTER!$B$4/100,"B",IF(P861&gt;MASTER!$B$5/100,"C","K"))))</f>
        <v>B</v>
      </c>
    </row>
    <row r="862" customHeight="1" spans="1:18">
      <c r="A862" s="80">
        <f ca="1">INDIRECT(ADDRESS(2+QUOTIENT(ROW()-2,COUNTA('Form Responses 1'!$1:$1)-4),1,,TRUE,"Form Responses 1"))</f>
        <v>45034.384370787</v>
      </c>
      <c r="B862" s="65" t="str">
        <f ca="1">INDIRECT(ADDRESS(2+QUOTIENT(ROW()-2,COUNTA('Form Responses 1'!$1:$1)-4),2,,TRUE,"Form Responses 1"))</f>
        <v>bobdaulay@gmail.com</v>
      </c>
      <c r="C862" s="65" t="str">
        <f ca="1">INDIRECT(ADDRESS(2+QUOTIENT(ROW()-2,COUNTA('Form Responses 1'!$1:$1)-4),3,,TRUE,"Form Responses 1"))</f>
        <v>Bobby Wijaya Daulay </v>
      </c>
      <c r="D862" s="81">
        <f ca="1">INDIRECT(ADDRESS(2+QUOTIENT(ROW()-2,COUNTA('Form Responses 1'!$1:$1)-4),4,,TRUE,"Form Responses 1"))</f>
        <v>44951</v>
      </c>
      <c r="E862" s="82">
        <f ca="1" t="shared" si="0"/>
        <v>3</v>
      </c>
      <c r="F862" s="65" t="str">
        <f ca="1">IF(ISBLANK(A862)," ",INDIRECT(ADDRESS(1,5+MOD(ROW()-2,COUNTA('Form Responses 1'!$1:$1)-4),,TRUE,"Form Responses 1")))</f>
        <v>Lantai 02 [Toilet Pria / Wanita]</v>
      </c>
      <c r="G862" s="65" t="str">
        <f ca="1">IF(ISBLANK(A862)," ",INDIRECT(ADDRESS(MATCH(A862,'Form Responses 1'!A:A,0),5+MOD(ROW()-2,COUNTA('Form Responses 1'!$1:$1)-4),,TRUE,"Form Responses 1")))</f>
        <v>CUKUP BAIK</v>
      </c>
      <c r="H862" s="83" t="str">
        <f ca="1" t="shared" si="1"/>
        <v>Lantai 02</v>
      </c>
      <c r="I862" s="83" t="str">
        <f ca="1" t="shared" si="856"/>
        <v>Toilet Pria / Wanita</v>
      </c>
      <c r="J862" s="83" t="str">
        <f ca="1" t="shared" si="2"/>
        <v>CLEANING SERVICE</v>
      </c>
      <c r="K862" s="83">
        <f ca="1" t="array" ref="K862">IFERROR(INDEX(MASTER!B:B,MATCH(G862,MASTER!A:A,0))/100," ")</f>
        <v>0.89</v>
      </c>
      <c r="L862" s="65">
        <f ca="1" t="shared" si="3"/>
        <v>4</v>
      </c>
      <c r="M862" s="65" t="str">
        <f ca="1" t="shared" si="4"/>
        <v>2023 - WEEK 04</v>
      </c>
      <c r="N862" s="65" t="str">
        <f ca="1" t="shared" si="5"/>
        <v>2023 - MONTH 01</v>
      </c>
      <c r="O862" s="83">
        <f ca="1" t="shared" ref="O862:P862" si="884">IFERROR(AVERAGEIF(M:M,M862,$K:$K)," ")</f>
        <v>0.891576576576572</v>
      </c>
      <c r="P862" s="83">
        <f ca="1" t="shared" si="884"/>
        <v>0.891576576576572</v>
      </c>
      <c r="Q862" s="65" t="str">
        <f ca="1">IF(ISBLANK(A862)," ",IF(O862&gt;MASTER!$B$3/100,"SB",IF(O862&gt;MASTER!$B$4/100,"B",IF(O862&gt;MASTER!$B$5/100,"C","K"))))</f>
        <v>B</v>
      </c>
      <c r="R862" s="65" t="str">
        <f ca="1">IF(ISBLANK(B862)," ",IF(P862&gt;MASTER!$B$3/100,"SB",IF(P862&gt;MASTER!$B$4/100,"B",IF(P862&gt;MASTER!$B$5/100,"C","K"))))</f>
        <v>B</v>
      </c>
    </row>
    <row r="863" customHeight="1" spans="1:18">
      <c r="A863" s="80">
        <f ca="1">INDIRECT(ADDRESS(2+QUOTIENT(ROW()-2,COUNTA('Form Responses 1'!$1:$1)-4),1,,TRUE,"Form Responses 1"))</f>
        <v>45034.384370787</v>
      </c>
      <c r="B863" s="65" t="str">
        <f ca="1">INDIRECT(ADDRESS(2+QUOTIENT(ROW()-2,COUNTA('Form Responses 1'!$1:$1)-4),2,,TRUE,"Form Responses 1"))</f>
        <v>bobdaulay@gmail.com</v>
      </c>
      <c r="C863" s="65" t="str">
        <f ca="1">INDIRECT(ADDRESS(2+QUOTIENT(ROW()-2,COUNTA('Form Responses 1'!$1:$1)-4),3,,TRUE,"Form Responses 1"))</f>
        <v>Bobby Wijaya Daulay </v>
      </c>
      <c r="D863" s="81">
        <f ca="1">INDIRECT(ADDRESS(2+QUOTIENT(ROW()-2,COUNTA('Form Responses 1'!$1:$1)-4),4,,TRUE,"Form Responses 1"))</f>
        <v>44951</v>
      </c>
      <c r="E863" s="82">
        <f ca="1" t="shared" si="0"/>
        <v>3</v>
      </c>
      <c r="F863" s="65" t="str">
        <f ca="1">IF(ISBLANK(A863)," ",INDIRECT(ADDRESS(1,5+MOD(ROW()-2,COUNTA('Form Responses 1'!$1:$1)-4),,TRUE,"Form Responses 1")))</f>
        <v>Lantai 01 [Lobby Utama]</v>
      </c>
      <c r="G863" s="65" t="str">
        <f ca="1">IF(ISBLANK(A863)," ",INDIRECT(ADDRESS(MATCH(A863,'Form Responses 1'!A:A,0),5+MOD(ROW()-2,COUNTA('Form Responses 1'!$1:$1)-4),,TRUE,"Form Responses 1")))</f>
        <v>CUKUP BAIK</v>
      </c>
      <c r="H863" s="83" t="str">
        <f ca="1" t="shared" si="1"/>
        <v>Lantai 01</v>
      </c>
      <c r="I863" s="83" t="str">
        <f ca="1" t="shared" si="856"/>
        <v>Lobby Utama</v>
      </c>
      <c r="J863" s="83" t="str">
        <f ca="1" t="shared" si="2"/>
        <v>CLEANING SERVICE</v>
      </c>
      <c r="K863" s="83">
        <f ca="1" t="array" ref="K863">IFERROR(INDEX(MASTER!B:B,MATCH(G863,MASTER!A:A,0))/100," ")</f>
        <v>0.89</v>
      </c>
      <c r="L863" s="65">
        <f ca="1" t="shared" si="3"/>
        <v>4</v>
      </c>
      <c r="M863" s="65" t="str">
        <f ca="1" t="shared" si="4"/>
        <v>2023 - WEEK 04</v>
      </c>
      <c r="N863" s="65" t="str">
        <f ca="1" t="shared" si="5"/>
        <v>2023 - MONTH 01</v>
      </c>
      <c r="O863" s="83">
        <f ca="1" t="shared" ref="O863:P863" si="885">IFERROR(AVERAGEIF(M:M,M863,$K:$K)," ")</f>
        <v>0.891576576576572</v>
      </c>
      <c r="P863" s="83">
        <f ca="1" t="shared" si="885"/>
        <v>0.891576576576572</v>
      </c>
      <c r="Q863" s="65" t="str">
        <f ca="1">IF(ISBLANK(A863)," ",IF(O863&gt;MASTER!$B$3/100,"SB",IF(O863&gt;MASTER!$B$4/100,"B",IF(O863&gt;MASTER!$B$5/100,"C","K"))))</f>
        <v>B</v>
      </c>
      <c r="R863" s="65" t="str">
        <f ca="1">IF(ISBLANK(B863)," ",IF(P863&gt;MASTER!$B$3/100,"SB",IF(P863&gt;MASTER!$B$4/100,"B",IF(P863&gt;MASTER!$B$5/100,"C","K"))))</f>
        <v>B</v>
      </c>
    </row>
    <row r="864" customHeight="1" spans="1:18">
      <c r="A864" s="80">
        <f ca="1">INDIRECT(ADDRESS(2+QUOTIENT(ROW()-2,COUNTA('Form Responses 1'!$1:$1)-4),1,,TRUE,"Form Responses 1"))</f>
        <v>45034.384370787</v>
      </c>
      <c r="B864" s="65" t="str">
        <f ca="1">INDIRECT(ADDRESS(2+QUOTIENT(ROW()-2,COUNTA('Form Responses 1'!$1:$1)-4),2,,TRUE,"Form Responses 1"))</f>
        <v>bobdaulay@gmail.com</v>
      </c>
      <c r="C864" s="65" t="str">
        <f ca="1">INDIRECT(ADDRESS(2+QUOTIENT(ROW()-2,COUNTA('Form Responses 1'!$1:$1)-4),3,,TRUE,"Form Responses 1"))</f>
        <v>Bobby Wijaya Daulay </v>
      </c>
      <c r="D864" s="81">
        <f ca="1">INDIRECT(ADDRESS(2+QUOTIENT(ROW()-2,COUNTA('Form Responses 1'!$1:$1)-4),4,,TRUE,"Form Responses 1"))</f>
        <v>44951</v>
      </c>
      <c r="E864" s="82">
        <f ca="1" t="shared" si="0"/>
        <v>3</v>
      </c>
      <c r="F864" s="65" t="str">
        <f ca="1">IF(ISBLANK(A864)," ",INDIRECT(ADDRESS(1,5+MOD(ROW()-2,COUNTA('Form Responses 1'!$1:$1)-4),,TRUE,"Form Responses 1")))</f>
        <v>Lantai 01 [Poli klinik]</v>
      </c>
      <c r="G864" s="65" t="str">
        <f ca="1">IF(ISBLANK(A864)," ",INDIRECT(ADDRESS(MATCH(A864,'Form Responses 1'!A:A,0),5+MOD(ROW()-2,COUNTA('Form Responses 1'!$1:$1)-4),,TRUE,"Form Responses 1")))</f>
        <v>CUKUP BAIK</v>
      </c>
      <c r="H864" s="83" t="str">
        <f ca="1" t="shared" si="1"/>
        <v>Lantai 01</v>
      </c>
      <c r="I864" s="83" t="str">
        <f ca="1" t="shared" si="856"/>
        <v>Poli klinik</v>
      </c>
      <c r="J864" s="83" t="str">
        <f ca="1" t="shared" si="2"/>
        <v>CLEANING SERVICE</v>
      </c>
      <c r="K864" s="83">
        <f ca="1" t="array" ref="K864">IFERROR(INDEX(MASTER!B:B,MATCH(G864,MASTER!A:A,0))/100," ")</f>
        <v>0.89</v>
      </c>
      <c r="L864" s="65">
        <f ca="1" t="shared" si="3"/>
        <v>4</v>
      </c>
      <c r="M864" s="65" t="str">
        <f ca="1" t="shared" si="4"/>
        <v>2023 - WEEK 04</v>
      </c>
      <c r="N864" s="65" t="str">
        <f ca="1" t="shared" si="5"/>
        <v>2023 - MONTH 01</v>
      </c>
      <c r="O864" s="83">
        <f ca="1" t="shared" ref="O864:P864" si="886">IFERROR(AVERAGEIF(M:M,M864,$K:$K)," ")</f>
        <v>0.891576576576572</v>
      </c>
      <c r="P864" s="83">
        <f ca="1" t="shared" si="886"/>
        <v>0.891576576576572</v>
      </c>
      <c r="Q864" s="65" t="str">
        <f ca="1">IF(ISBLANK(A864)," ",IF(O864&gt;MASTER!$B$3/100,"SB",IF(O864&gt;MASTER!$B$4/100,"B",IF(O864&gt;MASTER!$B$5/100,"C","K"))))</f>
        <v>B</v>
      </c>
      <c r="R864" s="65" t="str">
        <f ca="1">IF(ISBLANK(B864)," ",IF(P864&gt;MASTER!$B$3/100,"SB",IF(P864&gt;MASTER!$B$4/100,"B",IF(P864&gt;MASTER!$B$5/100,"C","K"))))</f>
        <v>B</v>
      </c>
    </row>
    <row r="865" customHeight="1" spans="1:18">
      <c r="A865" s="80">
        <f ca="1">INDIRECT(ADDRESS(2+QUOTIENT(ROW()-2,COUNTA('Form Responses 1'!$1:$1)-4),1,,TRUE,"Form Responses 1"))</f>
        <v>45034.384370787</v>
      </c>
      <c r="B865" s="65" t="str">
        <f ca="1">INDIRECT(ADDRESS(2+QUOTIENT(ROW()-2,COUNTA('Form Responses 1'!$1:$1)-4),2,,TRUE,"Form Responses 1"))</f>
        <v>bobdaulay@gmail.com</v>
      </c>
      <c r="C865" s="65" t="str">
        <f ca="1">INDIRECT(ADDRESS(2+QUOTIENT(ROW()-2,COUNTA('Form Responses 1'!$1:$1)-4),3,,TRUE,"Form Responses 1"))</f>
        <v>Bobby Wijaya Daulay </v>
      </c>
      <c r="D865" s="81">
        <f ca="1">INDIRECT(ADDRESS(2+QUOTIENT(ROW()-2,COUNTA('Form Responses 1'!$1:$1)-4),4,,TRUE,"Form Responses 1"))</f>
        <v>44951</v>
      </c>
      <c r="E865" s="82">
        <f ca="1" t="shared" si="0"/>
        <v>3</v>
      </c>
      <c r="F865" s="65" t="str">
        <f ca="1">IF(ISBLANK(A865)," ",INDIRECT(ADDRESS(1,5+MOD(ROW()-2,COUNTA('Form Responses 1'!$1:$1)-4),,TRUE,"Form Responses 1")))</f>
        <v>Lantai 01 [R.PPID]</v>
      </c>
      <c r="G865" s="65" t="str">
        <f ca="1">IF(ISBLANK(A865)," ",INDIRECT(ADDRESS(MATCH(A865,'Form Responses 1'!A:A,0),5+MOD(ROW()-2,COUNTA('Form Responses 1'!$1:$1)-4),,TRUE,"Form Responses 1")))</f>
        <v>CUKUP BAIK</v>
      </c>
      <c r="H865" s="83" t="str">
        <f ca="1" t="shared" si="1"/>
        <v>Lantai 01</v>
      </c>
      <c r="I865" s="83" t="str">
        <f ca="1" t="shared" si="856"/>
        <v>R.PPID</v>
      </c>
      <c r="J865" s="83" t="str">
        <f ca="1" t="shared" si="2"/>
        <v>CLEANING SERVICE</v>
      </c>
      <c r="K865" s="83">
        <f ca="1" t="array" ref="K865">IFERROR(INDEX(MASTER!B:B,MATCH(G865,MASTER!A:A,0))/100," ")</f>
        <v>0.89</v>
      </c>
      <c r="L865" s="65">
        <f ca="1" t="shared" si="3"/>
        <v>4</v>
      </c>
      <c r="M865" s="65" t="str">
        <f ca="1" t="shared" si="4"/>
        <v>2023 - WEEK 04</v>
      </c>
      <c r="N865" s="65" t="str">
        <f ca="1" t="shared" si="5"/>
        <v>2023 - MONTH 01</v>
      </c>
      <c r="O865" s="83">
        <f ca="1" t="shared" ref="O865:P865" si="887">IFERROR(AVERAGEIF(M:M,M865,$K:$K)," ")</f>
        <v>0.891576576576572</v>
      </c>
      <c r="P865" s="83">
        <f ca="1" t="shared" si="887"/>
        <v>0.891576576576572</v>
      </c>
      <c r="Q865" s="65" t="str">
        <f ca="1">IF(ISBLANK(A865)," ",IF(O865&gt;MASTER!$B$3/100,"SB",IF(O865&gt;MASTER!$B$4/100,"B",IF(O865&gt;MASTER!$B$5/100,"C","K"))))</f>
        <v>B</v>
      </c>
      <c r="R865" s="65" t="str">
        <f ca="1">IF(ISBLANK(B865)," ",IF(P865&gt;MASTER!$B$3/100,"SB",IF(P865&gt;MASTER!$B$4/100,"B",IF(P865&gt;MASTER!$B$5/100,"C","K"))))</f>
        <v>B</v>
      </c>
    </row>
    <row r="866" customHeight="1" spans="1:18">
      <c r="A866" s="80">
        <f ca="1">INDIRECT(ADDRESS(2+QUOTIENT(ROW()-2,COUNTA('Form Responses 1'!$1:$1)-4),1,,TRUE,"Form Responses 1"))</f>
        <v>45034.384370787</v>
      </c>
      <c r="B866" s="65" t="str">
        <f ca="1">INDIRECT(ADDRESS(2+QUOTIENT(ROW()-2,COUNTA('Form Responses 1'!$1:$1)-4),2,,TRUE,"Form Responses 1"))</f>
        <v>bobdaulay@gmail.com</v>
      </c>
      <c r="C866" s="65" t="str">
        <f ca="1">INDIRECT(ADDRESS(2+QUOTIENT(ROW()-2,COUNTA('Form Responses 1'!$1:$1)-4),3,,TRUE,"Form Responses 1"))</f>
        <v>Bobby Wijaya Daulay </v>
      </c>
      <c r="D866" s="81">
        <f ca="1">INDIRECT(ADDRESS(2+QUOTIENT(ROW()-2,COUNTA('Form Responses 1'!$1:$1)-4),4,,TRUE,"Form Responses 1"))</f>
        <v>44951</v>
      </c>
      <c r="E866" s="82">
        <f ca="1" t="shared" si="0"/>
        <v>3</v>
      </c>
      <c r="F866" s="65" t="str">
        <f ca="1">IF(ISBLANK(A866)," ",INDIRECT(ADDRESS(1,5+MOD(ROW()-2,COUNTA('Form Responses 1'!$1:$1)-4),,TRUE,"Form Responses 1")))</f>
        <v>Lantai 01 [R. AHU]</v>
      </c>
      <c r="G866" s="65" t="str">
        <f ca="1">IF(ISBLANK(A866)," ",INDIRECT(ADDRESS(MATCH(A866,'Form Responses 1'!A:A,0),5+MOD(ROW()-2,COUNTA('Form Responses 1'!$1:$1)-4),,TRUE,"Form Responses 1")))</f>
        <v>CUKUP BAIK</v>
      </c>
      <c r="H866" s="83" t="str">
        <f ca="1" t="shared" si="1"/>
        <v>Lantai 01</v>
      </c>
      <c r="I866" s="83" t="str">
        <f ca="1" t="shared" si="856"/>
        <v>R. AHU</v>
      </c>
      <c r="J866" s="83" t="str">
        <f ca="1" t="shared" si="2"/>
        <v>CLEANING SERVICE</v>
      </c>
      <c r="K866" s="83">
        <f ca="1" t="array" ref="K866">IFERROR(INDEX(MASTER!B:B,MATCH(G866,MASTER!A:A,0))/100," ")</f>
        <v>0.89</v>
      </c>
      <c r="L866" s="65">
        <f ca="1" t="shared" si="3"/>
        <v>4</v>
      </c>
      <c r="M866" s="65" t="str">
        <f ca="1" t="shared" si="4"/>
        <v>2023 - WEEK 04</v>
      </c>
      <c r="N866" s="65" t="str">
        <f ca="1" t="shared" si="5"/>
        <v>2023 - MONTH 01</v>
      </c>
      <c r="O866" s="83">
        <f ca="1" t="shared" ref="O866:P866" si="888">IFERROR(AVERAGEIF(M:M,M866,$K:$K)," ")</f>
        <v>0.891576576576572</v>
      </c>
      <c r="P866" s="83">
        <f ca="1" t="shared" si="888"/>
        <v>0.891576576576572</v>
      </c>
      <c r="Q866" s="65" t="str">
        <f ca="1">IF(ISBLANK(A866)," ",IF(O866&gt;MASTER!$B$3/100,"SB",IF(O866&gt;MASTER!$B$4/100,"B",IF(O866&gt;MASTER!$B$5/100,"C","K"))))</f>
        <v>B</v>
      </c>
      <c r="R866" s="65" t="str">
        <f ca="1">IF(ISBLANK(B866)," ",IF(P866&gt;MASTER!$B$3/100,"SB",IF(P866&gt;MASTER!$B$4/100,"B",IF(P866&gt;MASTER!$B$5/100,"C","K"))))</f>
        <v>B</v>
      </c>
    </row>
    <row r="867" customHeight="1" spans="1:18">
      <c r="A867" s="80">
        <f ca="1">INDIRECT(ADDRESS(2+QUOTIENT(ROW()-2,COUNTA('Form Responses 1'!$1:$1)-4),1,,TRUE,"Form Responses 1"))</f>
        <v>45034.384370787</v>
      </c>
      <c r="B867" s="65" t="str">
        <f ca="1">INDIRECT(ADDRESS(2+QUOTIENT(ROW()-2,COUNTA('Form Responses 1'!$1:$1)-4),2,,TRUE,"Form Responses 1"))</f>
        <v>bobdaulay@gmail.com</v>
      </c>
      <c r="C867" s="65" t="str">
        <f ca="1">INDIRECT(ADDRESS(2+QUOTIENT(ROW()-2,COUNTA('Form Responses 1'!$1:$1)-4),3,,TRUE,"Form Responses 1"))</f>
        <v>Bobby Wijaya Daulay </v>
      </c>
      <c r="D867" s="81">
        <f ca="1">INDIRECT(ADDRESS(2+QUOTIENT(ROW()-2,COUNTA('Form Responses 1'!$1:$1)-4),4,,TRUE,"Form Responses 1"))</f>
        <v>44951</v>
      </c>
      <c r="E867" s="82">
        <f ca="1" t="shared" si="0"/>
        <v>3</v>
      </c>
      <c r="F867" s="65" t="str">
        <f ca="1">IF(ISBLANK(A867)," ",INDIRECT(ADDRESS(1,5+MOD(ROW()-2,COUNTA('Form Responses 1'!$1:$1)-4),,TRUE,"Form Responses 1")))</f>
        <v>Lantai 01 [R. Laktasi]</v>
      </c>
      <c r="G867" s="65" t="str">
        <f ca="1">IF(ISBLANK(A867)," ",INDIRECT(ADDRESS(MATCH(A867,'Form Responses 1'!A:A,0),5+MOD(ROW()-2,COUNTA('Form Responses 1'!$1:$1)-4),,TRUE,"Form Responses 1")))</f>
        <v>CUKUP BAIK</v>
      </c>
      <c r="H867" s="83" t="str">
        <f ca="1" t="shared" si="1"/>
        <v>Lantai 01</v>
      </c>
      <c r="I867" s="83" t="str">
        <f ca="1" t="shared" si="856"/>
        <v>R. Laktasi</v>
      </c>
      <c r="J867" s="83" t="str">
        <f ca="1" t="shared" si="2"/>
        <v>CLEANING SERVICE</v>
      </c>
      <c r="K867" s="83">
        <f ca="1" t="array" ref="K867">IFERROR(INDEX(MASTER!B:B,MATCH(G867,MASTER!A:A,0))/100," ")</f>
        <v>0.89</v>
      </c>
      <c r="L867" s="65">
        <f ca="1" t="shared" si="3"/>
        <v>4</v>
      </c>
      <c r="M867" s="65" t="str">
        <f ca="1" t="shared" si="4"/>
        <v>2023 - WEEK 04</v>
      </c>
      <c r="N867" s="65" t="str">
        <f ca="1" t="shared" si="5"/>
        <v>2023 - MONTH 01</v>
      </c>
      <c r="O867" s="83">
        <f ca="1" t="shared" ref="O867:P867" si="889">IFERROR(AVERAGEIF(M:M,M867,$K:$K)," ")</f>
        <v>0.891576576576572</v>
      </c>
      <c r="P867" s="83">
        <f ca="1" t="shared" si="889"/>
        <v>0.891576576576572</v>
      </c>
      <c r="Q867" s="65" t="str">
        <f ca="1">IF(ISBLANK(A867)," ",IF(O867&gt;MASTER!$B$3/100,"SB",IF(O867&gt;MASTER!$B$4/100,"B",IF(O867&gt;MASTER!$B$5/100,"C","K"))))</f>
        <v>B</v>
      </c>
      <c r="R867" s="65" t="str">
        <f ca="1">IF(ISBLANK(B867)," ",IF(P867&gt;MASTER!$B$3/100,"SB",IF(P867&gt;MASTER!$B$4/100,"B",IF(P867&gt;MASTER!$B$5/100,"C","K"))))</f>
        <v>B</v>
      </c>
    </row>
    <row r="868" customHeight="1" spans="1:18">
      <c r="A868" s="80">
        <f ca="1">INDIRECT(ADDRESS(2+QUOTIENT(ROW()-2,COUNTA('Form Responses 1'!$1:$1)-4),1,,TRUE,"Form Responses 1"))</f>
        <v>45034.384370787</v>
      </c>
      <c r="B868" s="65" t="str">
        <f ca="1">INDIRECT(ADDRESS(2+QUOTIENT(ROW()-2,COUNTA('Form Responses 1'!$1:$1)-4),2,,TRUE,"Form Responses 1"))</f>
        <v>bobdaulay@gmail.com</v>
      </c>
      <c r="C868" s="65" t="str">
        <f ca="1">INDIRECT(ADDRESS(2+QUOTIENT(ROW()-2,COUNTA('Form Responses 1'!$1:$1)-4),3,,TRUE,"Form Responses 1"))</f>
        <v>Bobby Wijaya Daulay </v>
      </c>
      <c r="D868" s="81">
        <f ca="1">INDIRECT(ADDRESS(2+QUOTIENT(ROW()-2,COUNTA('Form Responses 1'!$1:$1)-4),4,,TRUE,"Form Responses 1"))</f>
        <v>44951</v>
      </c>
      <c r="E868" s="82">
        <f ca="1" t="shared" si="0"/>
        <v>3</v>
      </c>
      <c r="F868" s="65" t="str">
        <f ca="1">IF(ISBLANK(A868)," ",INDIRECT(ADDRESS(1,5+MOD(ROW()-2,COUNTA('Form Responses 1'!$1:$1)-4),,TRUE,"Form Responses 1")))</f>
        <v>Lantai 01 [Toilet Pria / Wanita]</v>
      </c>
      <c r="G868" s="65" t="str">
        <f ca="1">IF(ISBLANK(A868)," ",INDIRECT(ADDRESS(MATCH(A868,'Form Responses 1'!A:A,0),5+MOD(ROW()-2,COUNTA('Form Responses 1'!$1:$1)-4),,TRUE,"Form Responses 1")))</f>
        <v>CUKUP BAIK</v>
      </c>
      <c r="H868" s="83" t="str">
        <f ca="1" t="shared" si="1"/>
        <v>Lantai 01</v>
      </c>
      <c r="I868" s="83" t="str">
        <f ca="1" t="shared" si="856"/>
        <v>Toilet Pria / Wanita</v>
      </c>
      <c r="J868" s="83" t="str">
        <f ca="1" t="shared" si="2"/>
        <v>CLEANING SERVICE</v>
      </c>
      <c r="K868" s="83">
        <f ca="1" t="array" ref="K868">IFERROR(INDEX(MASTER!B:B,MATCH(G868,MASTER!A:A,0))/100," ")</f>
        <v>0.89</v>
      </c>
      <c r="L868" s="65">
        <f ca="1" t="shared" si="3"/>
        <v>4</v>
      </c>
      <c r="M868" s="65" t="str">
        <f ca="1" t="shared" si="4"/>
        <v>2023 - WEEK 04</v>
      </c>
      <c r="N868" s="65" t="str">
        <f ca="1" t="shared" si="5"/>
        <v>2023 - MONTH 01</v>
      </c>
      <c r="O868" s="83">
        <f ca="1" t="shared" ref="O868:P868" si="890">IFERROR(AVERAGEIF(M:M,M868,$K:$K)," ")</f>
        <v>0.891576576576572</v>
      </c>
      <c r="P868" s="83">
        <f ca="1" t="shared" si="890"/>
        <v>0.891576576576572</v>
      </c>
      <c r="Q868" s="65" t="str">
        <f ca="1">IF(ISBLANK(A868)," ",IF(O868&gt;MASTER!$B$3/100,"SB",IF(O868&gt;MASTER!$B$4/100,"B",IF(O868&gt;MASTER!$B$5/100,"C","K"))))</f>
        <v>B</v>
      </c>
      <c r="R868" s="65" t="str">
        <f ca="1">IF(ISBLANK(B868)," ",IF(P868&gt;MASTER!$B$3/100,"SB",IF(P868&gt;MASTER!$B$4/100,"B",IF(P868&gt;MASTER!$B$5/100,"C","K"))))</f>
        <v>B</v>
      </c>
    </row>
    <row r="869" customHeight="1" spans="1:18">
      <c r="A869" s="80">
        <f ca="1">INDIRECT(ADDRESS(2+QUOTIENT(ROW()-2,COUNTA('Form Responses 1'!$1:$1)-4),1,,TRUE,"Form Responses 1"))</f>
        <v>45034.384370787</v>
      </c>
      <c r="B869" s="65" t="str">
        <f ca="1">INDIRECT(ADDRESS(2+QUOTIENT(ROW()-2,COUNTA('Form Responses 1'!$1:$1)-4),2,,TRUE,"Form Responses 1"))</f>
        <v>bobdaulay@gmail.com</v>
      </c>
      <c r="C869" s="65" t="str">
        <f ca="1">INDIRECT(ADDRESS(2+QUOTIENT(ROW()-2,COUNTA('Form Responses 1'!$1:$1)-4),3,,TRUE,"Form Responses 1"))</f>
        <v>Bobby Wijaya Daulay </v>
      </c>
      <c r="D869" s="81">
        <f ca="1">INDIRECT(ADDRESS(2+QUOTIENT(ROW()-2,COUNTA('Form Responses 1'!$1:$1)-4),4,,TRUE,"Form Responses 1"))</f>
        <v>44951</v>
      </c>
      <c r="E869" s="82">
        <f ca="1" t="shared" si="0"/>
        <v>3</v>
      </c>
      <c r="F869" s="65" t="str">
        <f ca="1">IF(ISBLANK(A869)," ",INDIRECT(ADDRESS(1,5+MOD(ROW()-2,COUNTA('Form Responses 1'!$1:$1)-4),,TRUE,"Form Responses 1")))</f>
        <v>Lantai 01 [R. Media]</v>
      </c>
      <c r="G869" s="65" t="str">
        <f ca="1">IF(ISBLANK(A869)," ",INDIRECT(ADDRESS(MATCH(A869,'Form Responses 1'!A:A,0),5+MOD(ROW()-2,COUNTA('Form Responses 1'!$1:$1)-4),,TRUE,"Form Responses 1")))</f>
        <v>CUKUP BAIK</v>
      </c>
      <c r="H869" s="83" t="str">
        <f ca="1" t="shared" si="1"/>
        <v>Lantai 01</v>
      </c>
      <c r="I869" s="83" t="str">
        <f ca="1" t="shared" si="856"/>
        <v>R. Media</v>
      </c>
      <c r="J869" s="83" t="str">
        <f ca="1" t="shared" si="2"/>
        <v>CLEANING SERVICE</v>
      </c>
      <c r="K869" s="83">
        <f ca="1" t="array" ref="K869">IFERROR(INDEX(MASTER!B:B,MATCH(G869,MASTER!A:A,0))/100," ")</f>
        <v>0.89</v>
      </c>
      <c r="L869" s="65">
        <f ca="1" t="shared" si="3"/>
        <v>4</v>
      </c>
      <c r="M869" s="65" t="str">
        <f ca="1" t="shared" si="4"/>
        <v>2023 - WEEK 04</v>
      </c>
      <c r="N869" s="65" t="str">
        <f ca="1" t="shared" si="5"/>
        <v>2023 - MONTH 01</v>
      </c>
      <c r="O869" s="83">
        <f ca="1" t="shared" ref="O869:P869" si="891">IFERROR(AVERAGEIF(M:M,M869,$K:$K)," ")</f>
        <v>0.891576576576572</v>
      </c>
      <c r="P869" s="83">
        <f ca="1" t="shared" si="891"/>
        <v>0.891576576576572</v>
      </c>
      <c r="Q869" s="65" t="str">
        <f ca="1">IF(ISBLANK(A869)," ",IF(O869&gt;MASTER!$B$3/100,"SB",IF(O869&gt;MASTER!$B$4/100,"B",IF(O869&gt;MASTER!$B$5/100,"C","K"))))</f>
        <v>B</v>
      </c>
      <c r="R869" s="65" t="str">
        <f ca="1">IF(ISBLANK(B869)," ",IF(P869&gt;MASTER!$B$3/100,"SB",IF(P869&gt;MASTER!$B$4/100,"B",IF(P869&gt;MASTER!$B$5/100,"C","K"))))</f>
        <v>B</v>
      </c>
    </row>
    <row r="870" customHeight="1" spans="1:18">
      <c r="A870" s="80">
        <f ca="1">INDIRECT(ADDRESS(2+QUOTIENT(ROW()-2,COUNTA('Form Responses 1'!$1:$1)-4),1,,TRUE,"Form Responses 1"))</f>
        <v>45034.384370787</v>
      </c>
      <c r="B870" s="65" t="str">
        <f ca="1">INDIRECT(ADDRESS(2+QUOTIENT(ROW()-2,COUNTA('Form Responses 1'!$1:$1)-4),2,,TRUE,"Form Responses 1"))</f>
        <v>bobdaulay@gmail.com</v>
      </c>
      <c r="C870" s="65" t="str">
        <f ca="1">INDIRECT(ADDRESS(2+QUOTIENT(ROW()-2,COUNTA('Form Responses 1'!$1:$1)-4),3,,TRUE,"Form Responses 1"))</f>
        <v>Bobby Wijaya Daulay </v>
      </c>
      <c r="D870" s="81">
        <f ca="1">INDIRECT(ADDRESS(2+QUOTIENT(ROW()-2,COUNTA('Form Responses 1'!$1:$1)-4),4,,TRUE,"Form Responses 1"))</f>
        <v>44951</v>
      </c>
      <c r="E870" s="82">
        <f ca="1" t="shared" si="0"/>
        <v>3</v>
      </c>
      <c r="F870" s="65" t="str">
        <f ca="1">IF(ISBLANK(A870)," ",INDIRECT(ADDRESS(1,5+MOD(ROW()-2,COUNTA('Form Responses 1'!$1:$1)-4),,TRUE,"Form Responses 1")))</f>
        <v>Lantai 01 [Lounge]</v>
      </c>
      <c r="G870" s="65" t="str">
        <f ca="1">IF(ISBLANK(A870)," ",INDIRECT(ADDRESS(MATCH(A870,'Form Responses 1'!A:A,0),5+MOD(ROW()-2,COUNTA('Form Responses 1'!$1:$1)-4),,TRUE,"Form Responses 1")))</f>
        <v>CUKUP BAIK</v>
      </c>
      <c r="H870" s="83" t="str">
        <f ca="1" t="shared" si="1"/>
        <v>Lantai 01</v>
      </c>
      <c r="I870" s="83" t="str">
        <f ca="1" t="shared" si="856"/>
        <v>Lounge</v>
      </c>
      <c r="J870" s="83" t="str">
        <f ca="1" t="shared" si="2"/>
        <v>CLEANING SERVICE</v>
      </c>
      <c r="K870" s="83">
        <f ca="1" t="array" ref="K870">IFERROR(INDEX(MASTER!B:B,MATCH(G870,MASTER!A:A,0))/100," ")</f>
        <v>0.89</v>
      </c>
      <c r="L870" s="65">
        <f ca="1" t="shared" si="3"/>
        <v>4</v>
      </c>
      <c r="M870" s="65" t="str">
        <f ca="1" t="shared" si="4"/>
        <v>2023 - WEEK 04</v>
      </c>
      <c r="N870" s="65" t="str">
        <f ca="1" t="shared" si="5"/>
        <v>2023 - MONTH 01</v>
      </c>
      <c r="O870" s="83">
        <f ca="1" t="shared" ref="O870:P870" si="892">IFERROR(AVERAGEIF(M:M,M870,$K:$K)," ")</f>
        <v>0.891576576576572</v>
      </c>
      <c r="P870" s="83">
        <f ca="1" t="shared" si="892"/>
        <v>0.891576576576572</v>
      </c>
      <c r="Q870" s="65" t="str">
        <f ca="1">IF(ISBLANK(A870)," ",IF(O870&gt;MASTER!$B$3/100,"SB",IF(O870&gt;MASTER!$B$4/100,"B",IF(O870&gt;MASTER!$B$5/100,"C","K"))))</f>
        <v>B</v>
      </c>
      <c r="R870" s="65" t="str">
        <f ca="1">IF(ISBLANK(B870)," ",IF(P870&gt;MASTER!$B$3/100,"SB",IF(P870&gt;MASTER!$B$4/100,"B",IF(P870&gt;MASTER!$B$5/100,"C","K"))))</f>
        <v>B</v>
      </c>
    </row>
    <row r="871" customHeight="1" spans="1:18">
      <c r="A871" s="80">
        <f ca="1">INDIRECT(ADDRESS(2+QUOTIENT(ROW()-2,COUNTA('Form Responses 1'!$1:$1)-4),1,,TRUE,"Form Responses 1"))</f>
        <v>45034.384370787</v>
      </c>
      <c r="B871" s="65" t="str">
        <f ca="1">INDIRECT(ADDRESS(2+QUOTIENT(ROW()-2,COUNTA('Form Responses 1'!$1:$1)-4),2,,TRUE,"Form Responses 1"))</f>
        <v>bobdaulay@gmail.com</v>
      </c>
      <c r="C871" s="65" t="str">
        <f ca="1">INDIRECT(ADDRESS(2+QUOTIENT(ROW()-2,COUNTA('Form Responses 1'!$1:$1)-4),3,,TRUE,"Form Responses 1"))</f>
        <v>Bobby Wijaya Daulay </v>
      </c>
      <c r="D871" s="81">
        <f ca="1">INDIRECT(ADDRESS(2+QUOTIENT(ROW()-2,COUNTA('Form Responses 1'!$1:$1)-4),4,,TRUE,"Form Responses 1"))</f>
        <v>44951</v>
      </c>
      <c r="E871" s="82">
        <f ca="1" t="shared" si="0"/>
        <v>3</v>
      </c>
      <c r="F871" s="65" t="str">
        <f ca="1">IF(ISBLANK(A871)," ",INDIRECT(ADDRESS(1,5+MOD(ROW()-2,COUNTA('Form Responses 1'!$1:$1)-4),,TRUE,"Form Responses 1")))</f>
        <v>Ground [Ground]</v>
      </c>
      <c r="G871" s="65" t="str">
        <f ca="1">IF(ISBLANK(A871)," ",INDIRECT(ADDRESS(MATCH(A871,'Form Responses 1'!A:A,0),5+MOD(ROW()-2,COUNTA('Form Responses 1'!$1:$1)-4),,TRUE,"Form Responses 1")))</f>
        <v>CUKUP BAIK</v>
      </c>
      <c r="H871" s="83" t="str">
        <f ca="1" t="shared" si="1"/>
        <v>Ground</v>
      </c>
      <c r="I871" s="83" t="str">
        <f ca="1" t="shared" si="856"/>
        <v>Ground</v>
      </c>
      <c r="J871" s="83" t="str">
        <f ca="1" t="shared" si="2"/>
        <v>CLEANING SERVICE</v>
      </c>
      <c r="K871" s="83">
        <f ca="1" t="array" ref="K871">IFERROR(INDEX(MASTER!B:B,MATCH(G871,MASTER!A:A,0))/100," ")</f>
        <v>0.89</v>
      </c>
      <c r="L871" s="65">
        <f ca="1" t="shared" si="3"/>
        <v>4</v>
      </c>
      <c r="M871" s="65" t="str">
        <f ca="1" t="shared" si="4"/>
        <v>2023 - WEEK 04</v>
      </c>
      <c r="N871" s="65" t="str">
        <f ca="1" t="shared" si="5"/>
        <v>2023 - MONTH 01</v>
      </c>
      <c r="O871" s="83">
        <f ca="1" t="shared" ref="O871:P871" si="893">IFERROR(AVERAGEIF(M:M,M871,$K:$K)," ")</f>
        <v>0.891576576576572</v>
      </c>
      <c r="P871" s="83">
        <f ca="1" t="shared" si="893"/>
        <v>0.891576576576572</v>
      </c>
      <c r="Q871" s="65" t="str">
        <f ca="1">IF(ISBLANK(A871)," ",IF(O871&gt;MASTER!$B$3/100,"SB",IF(O871&gt;MASTER!$B$4/100,"B",IF(O871&gt;MASTER!$B$5/100,"C","K"))))</f>
        <v>B</v>
      </c>
      <c r="R871" s="65" t="str">
        <f ca="1">IF(ISBLANK(B871)," ",IF(P871&gt;MASTER!$B$3/100,"SB",IF(P871&gt;MASTER!$B$4/100,"B",IF(P871&gt;MASTER!$B$5/100,"C","K"))))</f>
        <v>B</v>
      </c>
    </row>
    <row r="872" customHeight="1" spans="1:18">
      <c r="A872" s="80">
        <f ca="1">INDIRECT(ADDRESS(2+QUOTIENT(ROW()-2,COUNTA('Form Responses 1'!$1:$1)-4),1,,TRUE,"Form Responses 1"))</f>
        <v>45034.384370787</v>
      </c>
      <c r="B872" s="65" t="str">
        <f ca="1">INDIRECT(ADDRESS(2+QUOTIENT(ROW()-2,COUNTA('Form Responses 1'!$1:$1)-4),2,,TRUE,"Form Responses 1"))</f>
        <v>bobdaulay@gmail.com</v>
      </c>
      <c r="C872" s="65" t="str">
        <f ca="1">INDIRECT(ADDRESS(2+QUOTIENT(ROW()-2,COUNTA('Form Responses 1'!$1:$1)-4),3,,TRUE,"Form Responses 1"))</f>
        <v>Bobby Wijaya Daulay </v>
      </c>
      <c r="D872" s="81">
        <f ca="1">INDIRECT(ADDRESS(2+QUOTIENT(ROW()-2,COUNTA('Form Responses 1'!$1:$1)-4),4,,TRUE,"Form Responses 1"))</f>
        <v>44951</v>
      </c>
      <c r="E872" s="82">
        <f ca="1" t="shared" si="0"/>
        <v>3</v>
      </c>
      <c r="F872" s="65" t="str">
        <f ca="1">IF(ISBLANK(A872)," ",INDIRECT(ADDRESS(1,5+MOD(ROW()-2,COUNTA('Form Responses 1'!$1:$1)-4),,TRUE,"Form Responses 1")))</f>
        <v>Ground [Lift Eksekutif]</v>
      </c>
      <c r="G872" s="65" t="str">
        <f ca="1">IF(ISBLANK(A872)," ",INDIRECT(ADDRESS(MATCH(A872,'Form Responses 1'!A:A,0),5+MOD(ROW()-2,COUNTA('Form Responses 1'!$1:$1)-4),,TRUE,"Form Responses 1")))</f>
        <v>CUKUP BAIK</v>
      </c>
      <c r="H872" s="83" t="str">
        <f ca="1" t="shared" si="1"/>
        <v>Ground</v>
      </c>
      <c r="I872" s="83" t="str">
        <f ca="1" t="shared" si="856"/>
        <v>Lift Eksekutif</v>
      </c>
      <c r="J872" s="83" t="str">
        <f ca="1" t="shared" si="2"/>
        <v>CLEANING SERVICE</v>
      </c>
      <c r="K872" s="83">
        <f ca="1" t="array" ref="K872">IFERROR(INDEX(MASTER!B:B,MATCH(G872,MASTER!A:A,0))/100," ")</f>
        <v>0.89</v>
      </c>
      <c r="L872" s="65">
        <f ca="1" t="shared" si="3"/>
        <v>4</v>
      </c>
      <c r="M872" s="65" t="str">
        <f ca="1" t="shared" si="4"/>
        <v>2023 - WEEK 04</v>
      </c>
      <c r="N872" s="65" t="str">
        <f ca="1" t="shared" si="5"/>
        <v>2023 - MONTH 01</v>
      </c>
      <c r="O872" s="83">
        <f ca="1" t="shared" ref="O872:P872" si="894">IFERROR(AVERAGEIF(M:M,M872,$K:$K)," ")</f>
        <v>0.891576576576572</v>
      </c>
      <c r="P872" s="83">
        <f ca="1" t="shared" si="894"/>
        <v>0.891576576576572</v>
      </c>
      <c r="Q872" s="65" t="str">
        <f ca="1">IF(ISBLANK(A872)," ",IF(O872&gt;MASTER!$B$3/100,"SB",IF(O872&gt;MASTER!$B$4/100,"B",IF(O872&gt;MASTER!$B$5/100,"C","K"))))</f>
        <v>B</v>
      </c>
      <c r="R872" s="65" t="str">
        <f ca="1">IF(ISBLANK(B872)," ",IF(P872&gt;MASTER!$B$3/100,"SB",IF(P872&gt;MASTER!$B$4/100,"B",IF(P872&gt;MASTER!$B$5/100,"C","K"))))</f>
        <v>B</v>
      </c>
    </row>
    <row r="873" customHeight="1" spans="1:18">
      <c r="A873" s="80">
        <f ca="1">INDIRECT(ADDRESS(2+QUOTIENT(ROW()-2,COUNTA('Form Responses 1'!$1:$1)-4),1,,TRUE,"Form Responses 1"))</f>
        <v>45034.384370787</v>
      </c>
      <c r="B873" s="65" t="str">
        <f ca="1">INDIRECT(ADDRESS(2+QUOTIENT(ROW()-2,COUNTA('Form Responses 1'!$1:$1)-4),2,,TRUE,"Form Responses 1"))</f>
        <v>bobdaulay@gmail.com</v>
      </c>
      <c r="C873" s="65" t="str">
        <f ca="1">INDIRECT(ADDRESS(2+QUOTIENT(ROW()-2,COUNTA('Form Responses 1'!$1:$1)-4),3,,TRUE,"Form Responses 1"))</f>
        <v>Bobby Wijaya Daulay </v>
      </c>
      <c r="D873" s="81">
        <f ca="1">INDIRECT(ADDRESS(2+QUOTIENT(ROW()-2,COUNTA('Form Responses 1'!$1:$1)-4),4,,TRUE,"Form Responses 1"))</f>
        <v>44951</v>
      </c>
      <c r="E873" s="82">
        <f ca="1" t="shared" si="0"/>
        <v>3</v>
      </c>
      <c r="F873" s="65" t="str">
        <f ca="1">IF(ISBLANK(A873)," ",INDIRECT(ADDRESS(1,5+MOD(ROW()-2,COUNTA('Form Responses 1'!$1:$1)-4),,TRUE,"Form Responses 1")))</f>
        <v>Ground [Lift Barang]</v>
      </c>
      <c r="G873" s="65" t="str">
        <f ca="1">IF(ISBLANK(A873)," ",INDIRECT(ADDRESS(MATCH(A873,'Form Responses 1'!A:A,0),5+MOD(ROW()-2,COUNTA('Form Responses 1'!$1:$1)-4),,TRUE,"Form Responses 1")))</f>
        <v>CUKUP BAIK</v>
      </c>
      <c r="H873" s="83" t="str">
        <f ca="1" t="shared" si="1"/>
        <v>Ground</v>
      </c>
      <c r="I873" s="83" t="str">
        <f ca="1" t="shared" si="856"/>
        <v>Lift Barang</v>
      </c>
      <c r="J873" s="83" t="str">
        <f ca="1" t="shared" si="2"/>
        <v>CLEANING SERVICE</v>
      </c>
      <c r="K873" s="83">
        <f ca="1" t="array" ref="K873">IFERROR(INDEX(MASTER!B:B,MATCH(G873,MASTER!A:A,0))/100," ")</f>
        <v>0.89</v>
      </c>
      <c r="L873" s="65">
        <f ca="1" t="shared" si="3"/>
        <v>4</v>
      </c>
      <c r="M873" s="65" t="str">
        <f ca="1" t="shared" si="4"/>
        <v>2023 - WEEK 04</v>
      </c>
      <c r="N873" s="65" t="str">
        <f ca="1" t="shared" si="5"/>
        <v>2023 - MONTH 01</v>
      </c>
      <c r="O873" s="83">
        <f ca="1" t="shared" ref="O873:P873" si="895">IFERROR(AVERAGEIF(M:M,M873,$K:$K)," ")</f>
        <v>0.891576576576572</v>
      </c>
      <c r="P873" s="83">
        <f ca="1" t="shared" si="895"/>
        <v>0.891576576576572</v>
      </c>
      <c r="Q873" s="65" t="str">
        <f ca="1">IF(ISBLANK(A873)," ",IF(O873&gt;MASTER!$B$3/100,"SB",IF(O873&gt;MASTER!$B$4/100,"B",IF(O873&gt;MASTER!$B$5/100,"C","K"))))</f>
        <v>B</v>
      </c>
      <c r="R873" s="65" t="str">
        <f ca="1">IF(ISBLANK(B873)," ",IF(P873&gt;MASTER!$B$3/100,"SB",IF(P873&gt;MASTER!$B$4/100,"B",IF(P873&gt;MASTER!$B$5/100,"C","K"))))</f>
        <v>B</v>
      </c>
    </row>
    <row r="874" customHeight="1" spans="1:18">
      <c r="A874" s="80">
        <f ca="1">INDIRECT(ADDRESS(2+QUOTIENT(ROW()-2,COUNTA('Form Responses 1'!$1:$1)-4),1,,TRUE,"Form Responses 1"))</f>
        <v>45034.384370787</v>
      </c>
      <c r="B874" s="65" t="str">
        <f ca="1">INDIRECT(ADDRESS(2+QUOTIENT(ROW()-2,COUNTA('Form Responses 1'!$1:$1)-4),2,,TRUE,"Form Responses 1"))</f>
        <v>bobdaulay@gmail.com</v>
      </c>
      <c r="C874" s="65" t="str">
        <f ca="1">INDIRECT(ADDRESS(2+QUOTIENT(ROW()-2,COUNTA('Form Responses 1'!$1:$1)-4),3,,TRUE,"Form Responses 1"))</f>
        <v>Bobby Wijaya Daulay </v>
      </c>
      <c r="D874" s="81">
        <f ca="1">INDIRECT(ADDRESS(2+QUOTIENT(ROW()-2,COUNTA('Form Responses 1'!$1:$1)-4),4,,TRUE,"Form Responses 1"))</f>
        <v>44951</v>
      </c>
      <c r="E874" s="82">
        <f ca="1" t="shared" si="0"/>
        <v>3</v>
      </c>
      <c r="F874" s="65" t="str">
        <f ca="1">IF(ISBLANK(A874)," ",INDIRECT(ADDRESS(1,5+MOD(ROW()-2,COUNTA('Form Responses 1'!$1:$1)-4),,TRUE,"Form Responses 1")))</f>
        <v>Ground [Koridor Basement]</v>
      </c>
      <c r="G874" s="65" t="str">
        <f ca="1">IF(ISBLANK(A874)," ",INDIRECT(ADDRESS(MATCH(A874,'Form Responses 1'!A:A,0),5+MOD(ROW()-2,COUNTA('Form Responses 1'!$1:$1)-4),,TRUE,"Form Responses 1")))</f>
        <v>CUKUP BAIK</v>
      </c>
      <c r="H874" s="83" t="str">
        <f ca="1" t="shared" si="1"/>
        <v>Ground</v>
      </c>
      <c r="I874" s="83" t="str">
        <f ca="1" t="shared" si="856"/>
        <v>Koridor Basement</v>
      </c>
      <c r="J874" s="83" t="str">
        <f ca="1" t="shared" si="2"/>
        <v>CLEANING SERVICE</v>
      </c>
      <c r="K874" s="83">
        <f ca="1" t="array" ref="K874">IFERROR(INDEX(MASTER!B:B,MATCH(G874,MASTER!A:A,0))/100," ")</f>
        <v>0.89</v>
      </c>
      <c r="L874" s="65">
        <f ca="1" t="shared" si="3"/>
        <v>4</v>
      </c>
      <c r="M874" s="65" t="str">
        <f ca="1" t="shared" si="4"/>
        <v>2023 - WEEK 04</v>
      </c>
      <c r="N874" s="65" t="str">
        <f ca="1" t="shared" si="5"/>
        <v>2023 - MONTH 01</v>
      </c>
      <c r="O874" s="83">
        <f ca="1" t="shared" ref="O874:P874" si="896">IFERROR(AVERAGEIF(M:M,M874,$K:$K)," ")</f>
        <v>0.891576576576572</v>
      </c>
      <c r="P874" s="83">
        <f ca="1" t="shared" si="896"/>
        <v>0.891576576576572</v>
      </c>
      <c r="Q874" s="65" t="str">
        <f ca="1">IF(ISBLANK(A874)," ",IF(O874&gt;MASTER!$B$3/100,"SB",IF(O874&gt;MASTER!$B$4/100,"B",IF(O874&gt;MASTER!$B$5/100,"C","K"))))</f>
        <v>B</v>
      </c>
      <c r="R874" s="65" t="str">
        <f ca="1">IF(ISBLANK(B874)," ",IF(P874&gt;MASTER!$B$3/100,"SB",IF(P874&gt;MASTER!$B$4/100,"B",IF(P874&gt;MASTER!$B$5/100,"C","K"))))</f>
        <v>B</v>
      </c>
    </row>
    <row r="875" customHeight="1" spans="1:18">
      <c r="A875" s="80">
        <f ca="1">INDIRECT(ADDRESS(2+QUOTIENT(ROW()-2,COUNTA('Form Responses 1'!$1:$1)-4),1,,TRUE,"Form Responses 1"))</f>
        <v>45034.384370787</v>
      </c>
      <c r="B875" s="65" t="str">
        <f ca="1">INDIRECT(ADDRESS(2+QUOTIENT(ROW()-2,COUNTA('Form Responses 1'!$1:$1)-4),2,,TRUE,"Form Responses 1"))</f>
        <v>bobdaulay@gmail.com</v>
      </c>
      <c r="C875" s="65" t="str">
        <f ca="1">INDIRECT(ADDRESS(2+QUOTIENT(ROW()-2,COUNTA('Form Responses 1'!$1:$1)-4),3,,TRUE,"Form Responses 1"))</f>
        <v>Bobby Wijaya Daulay </v>
      </c>
      <c r="D875" s="81">
        <f ca="1">INDIRECT(ADDRESS(2+QUOTIENT(ROW()-2,COUNTA('Form Responses 1'!$1:$1)-4),4,,TRUE,"Form Responses 1"))</f>
        <v>44951</v>
      </c>
      <c r="E875" s="82">
        <f ca="1" t="shared" si="0"/>
        <v>3</v>
      </c>
      <c r="F875" s="65" t="str">
        <f ca="1">IF(ISBLANK(A875)," ",INDIRECT(ADDRESS(1,5+MOD(ROW()-2,COUNTA('Form Responses 1'!$1:$1)-4),,TRUE,"Form Responses 1")))</f>
        <v>Ground [Gudang ATK]</v>
      </c>
      <c r="G875" s="65" t="str">
        <f ca="1">IF(ISBLANK(A875)," ",INDIRECT(ADDRESS(MATCH(A875,'Form Responses 1'!A:A,0),5+MOD(ROW()-2,COUNTA('Form Responses 1'!$1:$1)-4),,TRUE,"Form Responses 1")))</f>
        <v>CUKUP BAIK</v>
      </c>
      <c r="H875" s="83" t="str">
        <f ca="1" t="shared" si="1"/>
        <v>Ground</v>
      </c>
      <c r="I875" s="83" t="str">
        <f ca="1" t="shared" si="856"/>
        <v>Gudang ATK</v>
      </c>
      <c r="J875" s="83" t="str">
        <f ca="1" t="shared" si="2"/>
        <v>CLEANING SERVICE</v>
      </c>
      <c r="K875" s="83">
        <f ca="1" t="array" ref="K875">IFERROR(INDEX(MASTER!B:B,MATCH(G875,MASTER!A:A,0))/100," ")</f>
        <v>0.89</v>
      </c>
      <c r="L875" s="65">
        <f ca="1" t="shared" si="3"/>
        <v>4</v>
      </c>
      <c r="M875" s="65" t="str">
        <f ca="1" t="shared" si="4"/>
        <v>2023 - WEEK 04</v>
      </c>
      <c r="N875" s="65" t="str">
        <f ca="1" t="shared" si="5"/>
        <v>2023 - MONTH 01</v>
      </c>
      <c r="O875" s="83">
        <f ca="1" t="shared" ref="O875:P875" si="897">IFERROR(AVERAGEIF(M:M,M875,$K:$K)," ")</f>
        <v>0.891576576576572</v>
      </c>
      <c r="P875" s="83">
        <f ca="1" t="shared" si="897"/>
        <v>0.891576576576572</v>
      </c>
      <c r="Q875" s="65" t="str">
        <f ca="1">IF(ISBLANK(A875)," ",IF(O875&gt;MASTER!$B$3/100,"SB",IF(O875&gt;MASTER!$B$4/100,"B",IF(O875&gt;MASTER!$B$5/100,"C","K"))))</f>
        <v>B</v>
      </c>
      <c r="R875" s="65" t="str">
        <f ca="1">IF(ISBLANK(B875)," ",IF(P875&gt;MASTER!$B$3/100,"SB",IF(P875&gt;MASTER!$B$4/100,"B",IF(P875&gt;MASTER!$B$5/100,"C","K"))))</f>
        <v>B</v>
      </c>
    </row>
    <row r="876" customHeight="1" spans="1:18">
      <c r="A876" s="80">
        <f ca="1">INDIRECT(ADDRESS(2+QUOTIENT(ROW()-2,COUNTA('Form Responses 1'!$1:$1)-4),1,,TRUE,"Form Responses 1"))</f>
        <v>45034.384370787</v>
      </c>
      <c r="B876" s="65" t="str">
        <f ca="1">INDIRECT(ADDRESS(2+QUOTIENT(ROW()-2,COUNTA('Form Responses 1'!$1:$1)-4),2,,TRUE,"Form Responses 1"))</f>
        <v>bobdaulay@gmail.com</v>
      </c>
      <c r="C876" s="65" t="str">
        <f ca="1">INDIRECT(ADDRESS(2+QUOTIENT(ROW()-2,COUNTA('Form Responses 1'!$1:$1)-4),3,,TRUE,"Form Responses 1"))</f>
        <v>Bobby Wijaya Daulay </v>
      </c>
      <c r="D876" s="81">
        <f ca="1">INDIRECT(ADDRESS(2+QUOTIENT(ROW()-2,COUNTA('Form Responses 1'!$1:$1)-4),4,,TRUE,"Form Responses 1"))</f>
        <v>44951</v>
      </c>
      <c r="E876" s="82">
        <f ca="1" t="shared" si="0"/>
        <v>3</v>
      </c>
      <c r="F876" s="65" t="str">
        <f ca="1">IF(ISBLANK(A876)," ",INDIRECT(ADDRESS(1,5+MOD(ROW()-2,COUNTA('Form Responses 1'!$1:$1)-4),,TRUE,"Form Responses 1")))</f>
        <v>Ground [Gudang Sipil]</v>
      </c>
      <c r="G876" s="65" t="str">
        <f ca="1">IF(ISBLANK(A876)," ",INDIRECT(ADDRESS(MATCH(A876,'Form Responses 1'!A:A,0),5+MOD(ROW()-2,COUNTA('Form Responses 1'!$1:$1)-4),,TRUE,"Form Responses 1")))</f>
        <v>CUKUP BAIK</v>
      </c>
      <c r="H876" s="83" t="str">
        <f ca="1" t="shared" si="1"/>
        <v>Ground</v>
      </c>
      <c r="I876" s="83" t="str">
        <f ca="1" t="shared" si="856"/>
        <v>Gudang Sipil</v>
      </c>
      <c r="J876" s="83" t="str">
        <f ca="1" t="shared" si="2"/>
        <v>CLEANING SERVICE</v>
      </c>
      <c r="K876" s="83">
        <f ca="1" t="array" ref="K876">IFERROR(INDEX(MASTER!B:B,MATCH(G876,MASTER!A:A,0))/100," ")</f>
        <v>0.89</v>
      </c>
      <c r="L876" s="65">
        <f ca="1" t="shared" si="3"/>
        <v>4</v>
      </c>
      <c r="M876" s="65" t="str">
        <f ca="1" t="shared" si="4"/>
        <v>2023 - WEEK 04</v>
      </c>
      <c r="N876" s="65" t="str">
        <f ca="1" t="shared" si="5"/>
        <v>2023 - MONTH 01</v>
      </c>
      <c r="O876" s="83">
        <f ca="1" t="shared" ref="O876:P876" si="898">IFERROR(AVERAGEIF(M:M,M876,$K:$K)," ")</f>
        <v>0.891576576576572</v>
      </c>
      <c r="P876" s="83">
        <f ca="1" t="shared" si="898"/>
        <v>0.891576576576572</v>
      </c>
      <c r="Q876" s="65" t="str">
        <f ca="1">IF(ISBLANK(A876)," ",IF(O876&gt;MASTER!$B$3/100,"SB",IF(O876&gt;MASTER!$B$4/100,"B",IF(O876&gt;MASTER!$B$5/100,"C","K"))))</f>
        <v>B</v>
      </c>
      <c r="R876" s="65" t="str">
        <f ca="1">IF(ISBLANK(B876)," ",IF(P876&gt;MASTER!$B$3/100,"SB",IF(P876&gt;MASTER!$B$4/100,"B",IF(P876&gt;MASTER!$B$5/100,"C","K"))))</f>
        <v>B</v>
      </c>
    </row>
    <row r="877" customHeight="1" spans="1:18">
      <c r="A877" s="80">
        <f ca="1">INDIRECT(ADDRESS(2+QUOTIENT(ROW()-2,COUNTA('Form Responses 1'!$1:$1)-4),1,,TRUE,"Form Responses 1"))</f>
        <v>45034.384370787</v>
      </c>
      <c r="B877" s="65" t="str">
        <f ca="1">INDIRECT(ADDRESS(2+QUOTIENT(ROW()-2,COUNTA('Form Responses 1'!$1:$1)-4),2,,TRUE,"Form Responses 1"))</f>
        <v>bobdaulay@gmail.com</v>
      </c>
      <c r="C877" s="65" t="str">
        <f ca="1">INDIRECT(ADDRESS(2+QUOTIENT(ROW()-2,COUNTA('Form Responses 1'!$1:$1)-4),3,,TRUE,"Form Responses 1"))</f>
        <v>Bobby Wijaya Daulay </v>
      </c>
      <c r="D877" s="81">
        <f ca="1">INDIRECT(ADDRESS(2+QUOTIENT(ROW()-2,COUNTA('Form Responses 1'!$1:$1)-4),4,,TRUE,"Form Responses 1"))</f>
        <v>44951</v>
      </c>
      <c r="E877" s="82">
        <f ca="1" t="shared" si="0"/>
        <v>3</v>
      </c>
      <c r="F877" s="65" t="str">
        <f ca="1">IF(ISBLANK(A877)," ",INDIRECT(ADDRESS(1,5+MOD(ROW()-2,COUNTA('Form Responses 1'!$1:$1)-4),,TRUE,"Form Responses 1")))</f>
        <v>Ground [Mushola]</v>
      </c>
      <c r="G877" s="65" t="str">
        <f ca="1">IF(ISBLANK(A877)," ",INDIRECT(ADDRESS(MATCH(A877,'Form Responses 1'!A:A,0),5+MOD(ROW()-2,COUNTA('Form Responses 1'!$1:$1)-4),,TRUE,"Form Responses 1")))</f>
        <v>CUKUP BAIK</v>
      </c>
      <c r="H877" s="83" t="str">
        <f ca="1" t="shared" si="1"/>
        <v>Ground</v>
      </c>
      <c r="I877" s="83" t="str">
        <f ca="1" t="shared" si="856"/>
        <v>Mushola</v>
      </c>
      <c r="J877" s="83" t="str">
        <f ca="1" t="shared" si="2"/>
        <v>CLEANING SERVICE</v>
      </c>
      <c r="K877" s="83">
        <f ca="1" t="array" ref="K877">IFERROR(INDEX(MASTER!B:B,MATCH(G877,MASTER!A:A,0))/100," ")</f>
        <v>0.89</v>
      </c>
      <c r="L877" s="65">
        <f ca="1" t="shared" si="3"/>
        <v>4</v>
      </c>
      <c r="M877" s="65" t="str">
        <f ca="1" t="shared" si="4"/>
        <v>2023 - WEEK 04</v>
      </c>
      <c r="N877" s="65" t="str">
        <f ca="1" t="shared" si="5"/>
        <v>2023 - MONTH 01</v>
      </c>
      <c r="O877" s="83">
        <f ca="1" t="shared" ref="O877:P877" si="899">IFERROR(AVERAGEIF(M:M,M877,$K:$K)," ")</f>
        <v>0.891576576576572</v>
      </c>
      <c r="P877" s="83">
        <f ca="1" t="shared" si="899"/>
        <v>0.891576576576572</v>
      </c>
      <c r="Q877" s="65" t="str">
        <f ca="1">IF(ISBLANK(A877)," ",IF(O877&gt;MASTER!$B$3/100,"SB",IF(O877&gt;MASTER!$B$4/100,"B",IF(O877&gt;MASTER!$B$5/100,"C","K"))))</f>
        <v>B</v>
      </c>
      <c r="R877" s="65" t="str">
        <f ca="1">IF(ISBLANK(B877)," ",IF(P877&gt;MASTER!$B$3/100,"SB",IF(P877&gt;MASTER!$B$4/100,"B",IF(P877&gt;MASTER!$B$5/100,"C","K"))))</f>
        <v>B</v>
      </c>
    </row>
    <row r="878" customHeight="1" spans="1:18">
      <c r="A878" s="80">
        <f ca="1">INDIRECT(ADDRESS(2+QUOTIENT(ROW()-2,COUNTA('Form Responses 1'!$1:$1)-4),1,,TRUE,"Form Responses 1"))</f>
        <v>45034.384370787</v>
      </c>
      <c r="B878" s="65" t="str">
        <f ca="1">INDIRECT(ADDRESS(2+QUOTIENT(ROW()-2,COUNTA('Form Responses 1'!$1:$1)-4),2,,TRUE,"Form Responses 1"))</f>
        <v>bobdaulay@gmail.com</v>
      </c>
      <c r="C878" s="65" t="str">
        <f ca="1">INDIRECT(ADDRESS(2+QUOTIENT(ROW()-2,COUNTA('Form Responses 1'!$1:$1)-4),3,,TRUE,"Form Responses 1"))</f>
        <v>Bobby Wijaya Daulay </v>
      </c>
      <c r="D878" s="81">
        <f ca="1">INDIRECT(ADDRESS(2+QUOTIENT(ROW()-2,COUNTA('Form Responses 1'!$1:$1)-4),4,,TRUE,"Form Responses 1"))</f>
        <v>44951</v>
      </c>
      <c r="E878" s="82">
        <f ca="1" t="shared" si="0"/>
        <v>3</v>
      </c>
      <c r="F878" s="65" t="str">
        <f ca="1">IF(ISBLANK(A878)," ",INDIRECT(ADDRESS(1,5+MOD(ROW()-2,COUNTA('Form Responses 1'!$1:$1)-4),,TRUE,"Form Responses 1")))</f>
        <v>Ground [Pantry]</v>
      </c>
      <c r="G878" s="65" t="str">
        <f ca="1">IF(ISBLANK(A878)," ",INDIRECT(ADDRESS(MATCH(A878,'Form Responses 1'!A:A,0),5+MOD(ROW()-2,COUNTA('Form Responses 1'!$1:$1)-4),,TRUE,"Form Responses 1")))</f>
        <v>CUKUP BAIK</v>
      </c>
      <c r="H878" s="83" t="str">
        <f ca="1" t="shared" si="1"/>
        <v>Ground</v>
      </c>
      <c r="I878" s="83" t="str">
        <f ca="1" t="shared" si="856"/>
        <v>Pantry</v>
      </c>
      <c r="J878" s="83" t="str">
        <f ca="1" t="shared" si="2"/>
        <v>CLEANING SERVICE</v>
      </c>
      <c r="K878" s="83">
        <f ca="1" t="array" ref="K878">IFERROR(INDEX(MASTER!B:B,MATCH(G878,MASTER!A:A,0))/100," ")</f>
        <v>0.89</v>
      </c>
      <c r="L878" s="65">
        <f ca="1" t="shared" si="3"/>
        <v>4</v>
      </c>
      <c r="M878" s="65" t="str">
        <f ca="1" t="shared" si="4"/>
        <v>2023 - WEEK 04</v>
      </c>
      <c r="N878" s="65" t="str">
        <f ca="1" t="shared" si="5"/>
        <v>2023 - MONTH 01</v>
      </c>
      <c r="O878" s="83">
        <f ca="1" t="shared" ref="O878:P878" si="900">IFERROR(AVERAGEIF(M:M,M878,$K:$K)," ")</f>
        <v>0.891576576576572</v>
      </c>
      <c r="P878" s="83">
        <f ca="1" t="shared" si="900"/>
        <v>0.891576576576572</v>
      </c>
      <c r="Q878" s="65" t="str">
        <f ca="1">IF(ISBLANK(A878)," ",IF(O878&gt;MASTER!$B$3/100,"SB",IF(O878&gt;MASTER!$B$4/100,"B",IF(O878&gt;MASTER!$B$5/100,"C","K"))))</f>
        <v>B</v>
      </c>
      <c r="R878" s="65" t="str">
        <f ca="1">IF(ISBLANK(B878)," ",IF(P878&gt;MASTER!$B$3/100,"SB",IF(P878&gt;MASTER!$B$4/100,"B",IF(P878&gt;MASTER!$B$5/100,"C","K"))))</f>
        <v>B</v>
      </c>
    </row>
    <row r="879" customHeight="1" spans="1:18">
      <c r="A879" s="80">
        <f ca="1">INDIRECT(ADDRESS(2+QUOTIENT(ROW()-2,COUNTA('Form Responses 1'!$1:$1)-4),1,,TRUE,"Form Responses 1"))</f>
        <v>45034.384370787</v>
      </c>
      <c r="B879" s="65" t="str">
        <f ca="1">INDIRECT(ADDRESS(2+QUOTIENT(ROW()-2,COUNTA('Form Responses 1'!$1:$1)-4),2,,TRUE,"Form Responses 1"))</f>
        <v>bobdaulay@gmail.com</v>
      </c>
      <c r="C879" s="65" t="str">
        <f ca="1">INDIRECT(ADDRESS(2+QUOTIENT(ROW()-2,COUNTA('Form Responses 1'!$1:$1)-4),3,,TRUE,"Form Responses 1"))</f>
        <v>Bobby Wijaya Daulay </v>
      </c>
      <c r="D879" s="81">
        <f ca="1">INDIRECT(ADDRESS(2+QUOTIENT(ROW()-2,COUNTA('Form Responses 1'!$1:$1)-4),4,,TRUE,"Form Responses 1"))</f>
        <v>44951</v>
      </c>
      <c r="E879" s="82">
        <f ca="1" t="shared" si="0"/>
        <v>3</v>
      </c>
      <c r="F879" s="65" t="str">
        <f ca="1">IF(ISBLANK(A879)," ",INDIRECT(ADDRESS(1,5+MOD(ROW()-2,COUNTA('Form Responses 1'!$1:$1)-4),,TRUE,"Form Responses 1")))</f>
        <v>Ground [R. BAS]</v>
      </c>
      <c r="G879" s="65" t="str">
        <f ca="1">IF(ISBLANK(A879)," ",INDIRECT(ADDRESS(MATCH(A879,'Form Responses 1'!A:A,0),5+MOD(ROW()-2,COUNTA('Form Responses 1'!$1:$1)-4),,TRUE,"Form Responses 1")))</f>
        <v>CUKUP BAIK</v>
      </c>
      <c r="H879" s="83" t="str">
        <f ca="1" t="shared" si="1"/>
        <v>Ground</v>
      </c>
      <c r="I879" s="83" t="str">
        <f ca="1" t="shared" si="856"/>
        <v>R. BAS</v>
      </c>
      <c r="J879" s="83" t="str">
        <f ca="1" t="shared" si="2"/>
        <v>CLEANING SERVICE</v>
      </c>
      <c r="K879" s="83">
        <f ca="1" t="array" ref="K879">IFERROR(INDEX(MASTER!B:B,MATCH(G879,MASTER!A:A,0))/100," ")</f>
        <v>0.89</v>
      </c>
      <c r="L879" s="65">
        <f ca="1" t="shared" si="3"/>
        <v>4</v>
      </c>
      <c r="M879" s="65" t="str">
        <f ca="1" t="shared" si="4"/>
        <v>2023 - WEEK 04</v>
      </c>
      <c r="N879" s="65" t="str">
        <f ca="1" t="shared" si="5"/>
        <v>2023 - MONTH 01</v>
      </c>
      <c r="O879" s="83">
        <f ca="1" t="shared" ref="O879:P879" si="901">IFERROR(AVERAGEIF(M:M,M879,$K:$K)," ")</f>
        <v>0.891576576576572</v>
      </c>
      <c r="P879" s="83">
        <f ca="1" t="shared" si="901"/>
        <v>0.891576576576572</v>
      </c>
      <c r="Q879" s="65" t="str">
        <f ca="1">IF(ISBLANK(A879)," ",IF(O879&gt;MASTER!$B$3/100,"SB",IF(O879&gt;MASTER!$B$4/100,"B",IF(O879&gt;MASTER!$B$5/100,"C","K"))))</f>
        <v>B</v>
      </c>
      <c r="R879" s="65" t="str">
        <f ca="1">IF(ISBLANK(B879)," ",IF(P879&gt;MASTER!$B$3/100,"SB",IF(P879&gt;MASTER!$B$4/100,"B",IF(P879&gt;MASTER!$B$5/100,"C","K"))))</f>
        <v>B</v>
      </c>
    </row>
    <row r="880" customHeight="1" spans="1:18">
      <c r="A880" s="80">
        <f ca="1">INDIRECT(ADDRESS(2+QUOTIENT(ROW()-2,COUNTA('Form Responses 1'!$1:$1)-4),1,,TRUE,"Form Responses 1"))</f>
        <v>45034.384370787</v>
      </c>
      <c r="B880" s="65" t="str">
        <f ca="1">INDIRECT(ADDRESS(2+QUOTIENT(ROW()-2,COUNTA('Form Responses 1'!$1:$1)-4),2,,TRUE,"Form Responses 1"))</f>
        <v>bobdaulay@gmail.com</v>
      </c>
      <c r="C880" s="65" t="str">
        <f ca="1">INDIRECT(ADDRESS(2+QUOTIENT(ROW()-2,COUNTA('Form Responses 1'!$1:$1)-4),3,,TRUE,"Form Responses 1"))</f>
        <v>Bobby Wijaya Daulay </v>
      </c>
      <c r="D880" s="81">
        <f ca="1">INDIRECT(ADDRESS(2+QUOTIENT(ROW()-2,COUNTA('Form Responses 1'!$1:$1)-4),4,,TRUE,"Form Responses 1"))</f>
        <v>44951</v>
      </c>
      <c r="E880" s="82">
        <f ca="1" t="shared" si="0"/>
        <v>3</v>
      </c>
      <c r="F880" s="65" t="str">
        <f ca="1">IF(ISBLANK(A880)," ",INDIRECT(ADDRESS(1,5+MOD(ROW()-2,COUNTA('Form Responses 1'!$1:$1)-4),,TRUE,"Form Responses 1")))</f>
        <v>Ground [R.Plumbing]</v>
      </c>
      <c r="G880" s="65" t="str">
        <f ca="1">IF(ISBLANK(A880)," ",INDIRECT(ADDRESS(MATCH(A880,'Form Responses 1'!A:A,0),5+MOD(ROW()-2,COUNTA('Form Responses 1'!$1:$1)-4),,TRUE,"Form Responses 1")))</f>
        <v>CUKUP BAIK</v>
      </c>
      <c r="H880" s="83" t="str">
        <f ca="1" t="shared" si="1"/>
        <v>Ground</v>
      </c>
      <c r="I880" s="83" t="str">
        <f ca="1" t="shared" si="856"/>
        <v>R.Plumbing</v>
      </c>
      <c r="J880" s="83" t="str">
        <f ca="1" t="shared" si="2"/>
        <v>CLEANING SERVICE</v>
      </c>
      <c r="K880" s="83">
        <f ca="1" t="array" ref="K880">IFERROR(INDEX(MASTER!B:B,MATCH(G880,MASTER!A:A,0))/100," ")</f>
        <v>0.89</v>
      </c>
      <c r="L880" s="65">
        <f ca="1" t="shared" si="3"/>
        <v>4</v>
      </c>
      <c r="M880" s="65" t="str">
        <f ca="1" t="shared" si="4"/>
        <v>2023 - WEEK 04</v>
      </c>
      <c r="N880" s="65" t="str">
        <f ca="1" t="shared" si="5"/>
        <v>2023 - MONTH 01</v>
      </c>
      <c r="O880" s="83">
        <f ca="1" t="shared" ref="O880:P880" si="902">IFERROR(AVERAGEIF(M:M,M880,$K:$K)," ")</f>
        <v>0.891576576576572</v>
      </c>
      <c r="P880" s="83">
        <f ca="1" t="shared" si="902"/>
        <v>0.891576576576572</v>
      </c>
      <c r="Q880" s="65" t="str">
        <f ca="1">IF(ISBLANK(A880)," ",IF(O880&gt;MASTER!$B$3/100,"SB",IF(O880&gt;MASTER!$B$4/100,"B",IF(O880&gt;MASTER!$B$5/100,"C","K"))))</f>
        <v>B</v>
      </c>
      <c r="R880" s="65" t="str">
        <f ca="1">IF(ISBLANK(B880)," ",IF(P880&gt;MASTER!$B$3/100,"SB",IF(P880&gt;MASTER!$B$4/100,"B",IF(P880&gt;MASTER!$B$5/100,"C","K"))))</f>
        <v>B</v>
      </c>
    </row>
    <row r="881" customHeight="1" spans="1:18">
      <c r="A881" s="80">
        <f ca="1">INDIRECT(ADDRESS(2+QUOTIENT(ROW()-2,COUNTA('Form Responses 1'!$1:$1)-4),1,,TRUE,"Form Responses 1"))</f>
        <v>45034.384370787</v>
      </c>
      <c r="B881" s="65" t="str">
        <f ca="1">INDIRECT(ADDRESS(2+QUOTIENT(ROW()-2,COUNTA('Form Responses 1'!$1:$1)-4),2,,TRUE,"Form Responses 1"))</f>
        <v>bobdaulay@gmail.com</v>
      </c>
      <c r="C881" s="65" t="str">
        <f ca="1">INDIRECT(ADDRESS(2+QUOTIENT(ROW()-2,COUNTA('Form Responses 1'!$1:$1)-4),3,,TRUE,"Form Responses 1"))</f>
        <v>Bobby Wijaya Daulay </v>
      </c>
      <c r="D881" s="81">
        <f ca="1">INDIRECT(ADDRESS(2+QUOTIENT(ROW()-2,COUNTA('Form Responses 1'!$1:$1)-4),4,,TRUE,"Form Responses 1"))</f>
        <v>44951</v>
      </c>
      <c r="E881" s="82">
        <f ca="1" t="shared" si="0"/>
        <v>3</v>
      </c>
      <c r="F881" s="65" t="str">
        <f ca="1">IF(ISBLANK(A881)," ",INDIRECT(ADDRESS(1,5+MOD(ROW()-2,COUNTA('Form Responses 1'!$1:$1)-4),,TRUE,"Form Responses 1")))</f>
        <v>Ground [Gudang Logistik]</v>
      </c>
      <c r="G881" s="65" t="str">
        <f ca="1">IF(ISBLANK(A881)," ",INDIRECT(ADDRESS(MATCH(A881,'Form Responses 1'!A:A,0),5+MOD(ROW()-2,COUNTA('Form Responses 1'!$1:$1)-4),,TRUE,"Form Responses 1")))</f>
        <v>CUKUP BAIK</v>
      </c>
      <c r="H881" s="83" t="str">
        <f ca="1" t="shared" si="1"/>
        <v>Ground</v>
      </c>
      <c r="I881" s="83" t="str">
        <f ca="1" t="shared" si="856"/>
        <v>Gudang Logistik</v>
      </c>
      <c r="J881" s="83" t="str">
        <f ca="1" t="shared" si="2"/>
        <v>CLEANING SERVICE</v>
      </c>
      <c r="K881" s="83">
        <f ca="1" t="array" ref="K881">IFERROR(INDEX(MASTER!B:B,MATCH(G881,MASTER!A:A,0))/100," ")</f>
        <v>0.89</v>
      </c>
      <c r="L881" s="65">
        <f ca="1" t="shared" si="3"/>
        <v>4</v>
      </c>
      <c r="M881" s="65" t="str">
        <f ca="1" t="shared" si="4"/>
        <v>2023 - WEEK 04</v>
      </c>
      <c r="N881" s="65" t="str">
        <f ca="1" t="shared" si="5"/>
        <v>2023 - MONTH 01</v>
      </c>
      <c r="O881" s="83">
        <f ca="1" t="shared" ref="O881:P881" si="903">IFERROR(AVERAGEIF(M:M,M881,$K:$K)," ")</f>
        <v>0.891576576576572</v>
      </c>
      <c r="P881" s="83">
        <f ca="1" t="shared" si="903"/>
        <v>0.891576576576572</v>
      </c>
      <c r="Q881" s="65" t="str">
        <f ca="1">IF(ISBLANK(A881)," ",IF(O881&gt;MASTER!$B$3/100,"SB",IF(O881&gt;MASTER!$B$4/100,"B",IF(O881&gt;MASTER!$B$5/100,"C","K"))))</f>
        <v>B</v>
      </c>
      <c r="R881" s="65" t="str">
        <f ca="1">IF(ISBLANK(B881)," ",IF(P881&gt;MASTER!$B$3/100,"SB",IF(P881&gt;MASTER!$B$4/100,"B",IF(P881&gt;MASTER!$B$5/100,"C","K"))))</f>
        <v>B</v>
      </c>
    </row>
    <row r="882" customHeight="1" spans="1:18">
      <c r="A882" s="80">
        <f ca="1">INDIRECT(ADDRESS(2+QUOTIENT(ROW()-2,COUNTA('Form Responses 1'!$1:$1)-4),1,,TRUE,"Form Responses 1"))</f>
        <v>45034.384370787</v>
      </c>
      <c r="B882" s="65" t="str">
        <f ca="1">INDIRECT(ADDRESS(2+QUOTIENT(ROW()-2,COUNTA('Form Responses 1'!$1:$1)-4),2,,TRUE,"Form Responses 1"))</f>
        <v>bobdaulay@gmail.com</v>
      </c>
      <c r="C882" s="65" t="str">
        <f ca="1">INDIRECT(ADDRESS(2+QUOTIENT(ROW()-2,COUNTA('Form Responses 1'!$1:$1)-4),3,,TRUE,"Form Responses 1"))</f>
        <v>Bobby Wijaya Daulay </v>
      </c>
      <c r="D882" s="81">
        <f ca="1">INDIRECT(ADDRESS(2+QUOTIENT(ROW()-2,COUNTA('Form Responses 1'!$1:$1)-4),4,,TRUE,"Form Responses 1"))</f>
        <v>44951</v>
      </c>
      <c r="E882" s="82">
        <f ca="1" t="shared" si="0"/>
        <v>3</v>
      </c>
      <c r="F882" s="65" t="str">
        <f ca="1">IF(ISBLANK(A882)," ",INDIRECT(ADDRESS(1,5+MOD(ROW()-2,COUNTA('Form Responses 1'!$1:$1)-4),,TRUE,"Form Responses 1")))</f>
        <v>Ground [Toilet]</v>
      </c>
      <c r="G882" s="65" t="str">
        <f ca="1">IF(ISBLANK(A882)," ",INDIRECT(ADDRESS(MATCH(A882,'Form Responses 1'!A:A,0),5+MOD(ROW()-2,COUNTA('Form Responses 1'!$1:$1)-4),,TRUE,"Form Responses 1")))</f>
        <v>CUKUP BAIK</v>
      </c>
      <c r="H882" s="83" t="str">
        <f ca="1" t="shared" si="1"/>
        <v>Ground</v>
      </c>
      <c r="I882" s="83" t="str">
        <f ca="1" t="shared" si="856"/>
        <v>Toilet</v>
      </c>
      <c r="J882" s="83" t="str">
        <f ca="1" t="shared" si="2"/>
        <v>CLEANING SERVICE</v>
      </c>
      <c r="K882" s="83">
        <f ca="1" t="array" ref="K882">IFERROR(INDEX(MASTER!B:B,MATCH(G882,MASTER!A:A,0))/100," ")</f>
        <v>0.89</v>
      </c>
      <c r="L882" s="65">
        <f ca="1" t="shared" si="3"/>
        <v>4</v>
      </c>
      <c r="M882" s="65" t="str">
        <f ca="1" t="shared" si="4"/>
        <v>2023 - WEEK 04</v>
      </c>
      <c r="N882" s="65" t="str">
        <f ca="1" t="shared" si="5"/>
        <v>2023 - MONTH 01</v>
      </c>
      <c r="O882" s="83">
        <f ca="1" t="shared" ref="O882:P882" si="904">IFERROR(AVERAGEIF(M:M,M882,$K:$K)," ")</f>
        <v>0.891576576576572</v>
      </c>
      <c r="P882" s="83">
        <f ca="1" t="shared" si="904"/>
        <v>0.891576576576572</v>
      </c>
      <c r="Q882" s="65" t="str">
        <f ca="1">IF(ISBLANK(A882)," ",IF(O882&gt;MASTER!$B$3/100,"SB",IF(O882&gt;MASTER!$B$4/100,"B",IF(O882&gt;MASTER!$B$5/100,"C","K"))))</f>
        <v>B</v>
      </c>
      <c r="R882" s="65" t="str">
        <f ca="1">IF(ISBLANK(B882)," ",IF(P882&gt;MASTER!$B$3/100,"SB",IF(P882&gt;MASTER!$B$4/100,"B",IF(P882&gt;MASTER!$B$5/100,"C","K"))))</f>
        <v>B</v>
      </c>
    </row>
    <row r="883" customHeight="1" spans="1:18">
      <c r="A883" s="80">
        <f ca="1">INDIRECT(ADDRESS(2+QUOTIENT(ROW()-2,COUNTA('Form Responses 1'!$1:$1)-4),1,,TRUE,"Form Responses 1"))</f>
        <v>45034.384370787</v>
      </c>
      <c r="B883" s="65" t="str">
        <f ca="1">INDIRECT(ADDRESS(2+QUOTIENT(ROW()-2,COUNTA('Form Responses 1'!$1:$1)-4),2,,TRUE,"Form Responses 1"))</f>
        <v>bobdaulay@gmail.com</v>
      </c>
      <c r="C883" s="65" t="str">
        <f ca="1">INDIRECT(ADDRESS(2+QUOTIENT(ROW()-2,COUNTA('Form Responses 1'!$1:$1)-4),3,,TRUE,"Form Responses 1"))</f>
        <v>Bobby Wijaya Daulay </v>
      </c>
      <c r="D883" s="81">
        <f ca="1">INDIRECT(ADDRESS(2+QUOTIENT(ROW()-2,COUNTA('Form Responses 1'!$1:$1)-4),4,,TRUE,"Form Responses 1"))</f>
        <v>44951</v>
      </c>
      <c r="E883" s="82">
        <f ca="1" t="shared" si="0"/>
        <v>3</v>
      </c>
      <c r="F883" s="65" t="str">
        <f ca="1">IF(ISBLANK(A883)," ",INDIRECT(ADDRESS(1,5+MOD(ROW()-2,COUNTA('Form Responses 1'!$1:$1)-4),,TRUE,"Form Responses 1")))</f>
        <v>Ground [Mushola]</v>
      </c>
      <c r="G883" s="65" t="str">
        <f ca="1">IF(ISBLANK(A883)," ",INDIRECT(ADDRESS(MATCH(A883,'Form Responses 1'!A:A,0),5+MOD(ROW()-2,COUNTA('Form Responses 1'!$1:$1)-4),,TRUE,"Form Responses 1")))</f>
        <v>CUKUP BAIK</v>
      </c>
      <c r="H883" s="83" t="str">
        <f ca="1" t="shared" si="1"/>
        <v>Ground</v>
      </c>
      <c r="I883" s="83" t="str">
        <f ca="1" t="shared" si="856"/>
        <v>Mushola</v>
      </c>
      <c r="J883" s="83" t="str">
        <f ca="1" t="shared" si="2"/>
        <v>CLEANING SERVICE</v>
      </c>
      <c r="K883" s="83">
        <f ca="1" t="array" ref="K883">IFERROR(INDEX(MASTER!B:B,MATCH(G883,MASTER!A:A,0))/100," ")</f>
        <v>0.89</v>
      </c>
      <c r="L883" s="65">
        <f ca="1" t="shared" si="3"/>
        <v>4</v>
      </c>
      <c r="M883" s="65" t="str">
        <f ca="1" t="shared" si="4"/>
        <v>2023 - WEEK 04</v>
      </c>
      <c r="N883" s="65" t="str">
        <f ca="1" t="shared" si="5"/>
        <v>2023 - MONTH 01</v>
      </c>
      <c r="O883" s="83">
        <f ca="1" t="shared" ref="O883:P883" si="905">IFERROR(AVERAGEIF(M:M,M883,$K:$K)," ")</f>
        <v>0.891576576576572</v>
      </c>
      <c r="P883" s="83">
        <f ca="1" t="shared" si="905"/>
        <v>0.891576576576572</v>
      </c>
      <c r="Q883" s="65" t="str">
        <f ca="1">IF(ISBLANK(A883)," ",IF(O883&gt;MASTER!$B$3/100,"SB",IF(O883&gt;MASTER!$B$4/100,"B",IF(O883&gt;MASTER!$B$5/100,"C","K"))))</f>
        <v>B</v>
      </c>
      <c r="R883" s="65" t="str">
        <f ca="1">IF(ISBLANK(B883)," ",IF(P883&gt;MASTER!$B$3/100,"SB",IF(P883&gt;MASTER!$B$4/100,"B",IF(P883&gt;MASTER!$B$5/100,"C","K"))))</f>
        <v>B</v>
      </c>
    </row>
    <row r="884" customHeight="1" spans="1:18">
      <c r="A884" s="80">
        <f ca="1">INDIRECT(ADDRESS(2+QUOTIENT(ROW()-2,COUNTA('Form Responses 1'!$1:$1)-4),1,,TRUE,"Form Responses 1"))</f>
        <v>45034.384370787</v>
      </c>
      <c r="B884" s="65" t="str">
        <f ca="1">INDIRECT(ADDRESS(2+QUOTIENT(ROW()-2,COUNTA('Form Responses 1'!$1:$1)-4),2,,TRUE,"Form Responses 1"))</f>
        <v>bobdaulay@gmail.com</v>
      </c>
      <c r="C884" s="65" t="str">
        <f ca="1">INDIRECT(ADDRESS(2+QUOTIENT(ROW()-2,COUNTA('Form Responses 1'!$1:$1)-4),3,,TRUE,"Form Responses 1"))</f>
        <v>Bobby Wijaya Daulay </v>
      </c>
      <c r="D884" s="81">
        <f ca="1">INDIRECT(ADDRESS(2+QUOTIENT(ROW()-2,COUNTA('Form Responses 1'!$1:$1)-4),4,,TRUE,"Form Responses 1"))</f>
        <v>44951</v>
      </c>
      <c r="E884" s="82">
        <f ca="1" t="shared" si="0"/>
        <v>3</v>
      </c>
      <c r="F884" s="65" t="str">
        <f ca="1">IF(ISBLANK(A884)," ",INDIRECT(ADDRESS(1,5+MOD(ROW()-2,COUNTA('Form Responses 1'!$1:$1)-4),,TRUE,"Form Responses 1")))</f>
        <v>Halaman [Halaman]</v>
      </c>
      <c r="G884" s="65" t="str">
        <f ca="1">IF(ISBLANK(A884)," ",INDIRECT(ADDRESS(MATCH(A884,'Form Responses 1'!A:A,0),5+MOD(ROW()-2,COUNTA('Form Responses 1'!$1:$1)-4),,TRUE,"Form Responses 1")))</f>
        <v>CUKUP BAIK</v>
      </c>
      <c r="H884" s="83" t="str">
        <f ca="1" t="shared" si="1"/>
        <v>Halaman</v>
      </c>
      <c r="I884" s="83" t="str">
        <f ca="1" t="shared" si="856"/>
        <v>Halaman</v>
      </c>
      <c r="J884" s="83" t="str">
        <f ca="1" t="shared" si="2"/>
        <v>CLEANING SERVICE</v>
      </c>
      <c r="K884" s="83">
        <f ca="1" t="array" ref="K884">IFERROR(INDEX(MASTER!B:B,MATCH(G884,MASTER!A:A,0))/100," ")</f>
        <v>0.89</v>
      </c>
      <c r="L884" s="65">
        <f ca="1" t="shared" si="3"/>
        <v>4</v>
      </c>
      <c r="M884" s="65" t="str">
        <f ca="1" t="shared" si="4"/>
        <v>2023 - WEEK 04</v>
      </c>
      <c r="N884" s="65" t="str">
        <f ca="1" t="shared" si="5"/>
        <v>2023 - MONTH 01</v>
      </c>
      <c r="O884" s="83">
        <f ca="1" t="shared" ref="O884:P884" si="906">IFERROR(AVERAGEIF(M:M,M884,$K:$K)," ")</f>
        <v>0.891576576576572</v>
      </c>
      <c r="P884" s="83">
        <f ca="1" t="shared" si="906"/>
        <v>0.891576576576572</v>
      </c>
      <c r="Q884" s="65" t="str">
        <f ca="1">IF(ISBLANK(A884)," ",IF(O884&gt;MASTER!$B$3/100,"SB",IF(O884&gt;MASTER!$B$4/100,"B",IF(O884&gt;MASTER!$B$5/100,"C","K"))))</f>
        <v>B</v>
      </c>
      <c r="R884" s="65" t="str">
        <f ca="1">IF(ISBLANK(B884)," ",IF(P884&gt;MASTER!$B$3/100,"SB",IF(P884&gt;MASTER!$B$4/100,"B",IF(P884&gt;MASTER!$B$5/100,"C","K"))))</f>
        <v>B</v>
      </c>
    </row>
    <row r="885" customHeight="1" spans="1:18">
      <c r="A885" s="80">
        <f ca="1">INDIRECT(ADDRESS(2+QUOTIENT(ROW()-2,COUNTA('Form Responses 1'!$1:$1)-4),1,,TRUE,"Form Responses 1"))</f>
        <v>45034.384370787</v>
      </c>
      <c r="B885" s="65" t="str">
        <f ca="1">INDIRECT(ADDRESS(2+QUOTIENT(ROW()-2,COUNTA('Form Responses 1'!$1:$1)-4),2,,TRUE,"Form Responses 1"))</f>
        <v>bobdaulay@gmail.com</v>
      </c>
      <c r="C885" s="65" t="str">
        <f ca="1">INDIRECT(ADDRESS(2+QUOTIENT(ROW()-2,COUNTA('Form Responses 1'!$1:$1)-4),3,,TRUE,"Form Responses 1"))</f>
        <v>Bobby Wijaya Daulay </v>
      </c>
      <c r="D885" s="81">
        <f ca="1">INDIRECT(ADDRESS(2+QUOTIENT(ROW()-2,COUNTA('Form Responses 1'!$1:$1)-4),4,,TRUE,"Form Responses 1"))</f>
        <v>44951</v>
      </c>
      <c r="E885" s="82">
        <f ca="1" t="shared" si="0"/>
        <v>3</v>
      </c>
      <c r="F885" s="65" t="str">
        <f ca="1">IF(ISBLANK(A885)," ",INDIRECT(ADDRESS(1,5+MOD(ROW()-2,COUNTA('Form Responses 1'!$1:$1)-4),,TRUE,"Form Responses 1")))</f>
        <v>Halaman [Taman]</v>
      </c>
      <c r="G885" s="65" t="str">
        <f ca="1">IF(ISBLANK(A885)," ",INDIRECT(ADDRESS(MATCH(A885,'Form Responses 1'!A:A,0),5+MOD(ROW()-2,COUNTA('Form Responses 1'!$1:$1)-4),,TRUE,"Form Responses 1")))</f>
        <v>CUKUP BAIK</v>
      </c>
      <c r="H885" s="83" t="str">
        <f ca="1" t="shared" si="1"/>
        <v>Halaman</v>
      </c>
      <c r="I885" s="83" t="str">
        <f ca="1" t="shared" si="856"/>
        <v>Taman</v>
      </c>
      <c r="J885" s="83" t="str">
        <f ca="1" t="shared" si="2"/>
        <v>CLEANING SERVICE</v>
      </c>
      <c r="K885" s="83">
        <f ca="1" t="array" ref="K885">IFERROR(INDEX(MASTER!B:B,MATCH(G885,MASTER!A:A,0))/100," ")</f>
        <v>0.89</v>
      </c>
      <c r="L885" s="65">
        <f ca="1" t="shared" si="3"/>
        <v>4</v>
      </c>
      <c r="M885" s="65" t="str">
        <f ca="1" t="shared" si="4"/>
        <v>2023 - WEEK 04</v>
      </c>
      <c r="N885" s="65" t="str">
        <f ca="1" t="shared" si="5"/>
        <v>2023 - MONTH 01</v>
      </c>
      <c r="O885" s="83">
        <f ca="1" t="shared" ref="O885:P885" si="907">IFERROR(AVERAGEIF(M:M,M885,$K:$K)," ")</f>
        <v>0.891576576576572</v>
      </c>
      <c r="P885" s="83">
        <f ca="1" t="shared" si="907"/>
        <v>0.891576576576572</v>
      </c>
      <c r="Q885" s="65" t="str">
        <f ca="1">IF(ISBLANK(A885)," ",IF(O885&gt;MASTER!$B$3/100,"SB",IF(O885&gt;MASTER!$B$4/100,"B",IF(O885&gt;MASTER!$B$5/100,"C","K"))))</f>
        <v>B</v>
      </c>
      <c r="R885" s="65" t="str">
        <f ca="1">IF(ISBLANK(B885)," ",IF(P885&gt;MASTER!$B$3/100,"SB",IF(P885&gt;MASTER!$B$4/100,"B",IF(P885&gt;MASTER!$B$5/100,"C","K"))))</f>
        <v>B</v>
      </c>
    </row>
    <row r="886" customHeight="1" spans="1:18">
      <c r="A886" s="80">
        <f ca="1">INDIRECT(ADDRESS(2+QUOTIENT(ROW()-2,COUNTA('Form Responses 1'!$1:$1)-4),1,,TRUE,"Form Responses 1"))</f>
        <v>45034.384370787</v>
      </c>
      <c r="B886" s="65" t="str">
        <f ca="1">INDIRECT(ADDRESS(2+QUOTIENT(ROW()-2,COUNTA('Form Responses 1'!$1:$1)-4),2,,TRUE,"Form Responses 1"))</f>
        <v>bobdaulay@gmail.com</v>
      </c>
      <c r="C886" s="65" t="str">
        <f ca="1">INDIRECT(ADDRESS(2+QUOTIENT(ROW()-2,COUNTA('Form Responses 1'!$1:$1)-4),3,,TRUE,"Form Responses 1"))</f>
        <v>Bobby Wijaya Daulay </v>
      </c>
      <c r="D886" s="81">
        <f ca="1">INDIRECT(ADDRESS(2+QUOTIENT(ROW()-2,COUNTA('Form Responses 1'!$1:$1)-4),4,,TRUE,"Form Responses 1"))</f>
        <v>44951</v>
      </c>
      <c r="E886" s="82">
        <f ca="1" t="shared" si="0"/>
        <v>3</v>
      </c>
      <c r="F886" s="65" t="str">
        <f ca="1">IF(ISBLANK(A886)," ",INDIRECT(ADDRESS(1,5+MOD(ROW()-2,COUNTA('Form Responses 1'!$1:$1)-4),,TRUE,"Form Responses 1")))</f>
        <v>Halaman [Parkir Motor]</v>
      </c>
      <c r="G886" s="65" t="str">
        <f ca="1">IF(ISBLANK(A886)," ",INDIRECT(ADDRESS(MATCH(A886,'Form Responses 1'!A:A,0),5+MOD(ROW()-2,COUNTA('Form Responses 1'!$1:$1)-4),,TRUE,"Form Responses 1")))</f>
        <v>CUKUP BAIK</v>
      </c>
      <c r="H886" s="83" t="str">
        <f ca="1" t="shared" si="1"/>
        <v>Halaman</v>
      </c>
      <c r="I886" s="83" t="str">
        <f ca="1" t="shared" si="856"/>
        <v>Parkir Motor</v>
      </c>
      <c r="J886" s="83" t="str">
        <f ca="1" t="shared" si="2"/>
        <v>CLEANING SERVICE</v>
      </c>
      <c r="K886" s="83">
        <f ca="1" t="array" ref="K886">IFERROR(INDEX(MASTER!B:B,MATCH(G886,MASTER!A:A,0))/100," ")</f>
        <v>0.89</v>
      </c>
      <c r="L886" s="65">
        <f ca="1" t="shared" si="3"/>
        <v>4</v>
      </c>
      <c r="M886" s="65" t="str">
        <f ca="1" t="shared" si="4"/>
        <v>2023 - WEEK 04</v>
      </c>
      <c r="N886" s="65" t="str">
        <f ca="1" t="shared" si="5"/>
        <v>2023 - MONTH 01</v>
      </c>
      <c r="O886" s="83">
        <f ca="1" t="shared" ref="O886:P886" si="908">IFERROR(AVERAGEIF(M:M,M886,$K:$K)," ")</f>
        <v>0.891576576576572</v>
      </c>
      <c r="P886" s="83">
        <f ca="1" t="shared" si="908"/>
        <v>0.891576576576572</v>
      </c>
      <c r="Q886" s="65" t="str">
        <f ca="1">IF(ISBLANK(A886)," ",IF(O886&gt;MASTER!$B$3/100,"SB",IF(O886&gt;MASTER!$B$4/100,"B",IF(O886&gt;MASTER!$B$5/100,"C","K"))))</f>
        <v>B</v>
      </c>
      <c r="R886" s="65" t="str">
        <f ca="1">IF(ISBLANK(B886)," ",IF(P886&gt;MASTER!$B$3/100,"SB",IF(P886&gt;MASTER!$B$4/100,"B",IF(P886&gt;MASTER!$B$5/100,"C","K"))))</f>
        <v>B</v>
      </c>
    </row>
    <row r="887" customHeight="1" spans="1:18">
      <c r="A887" s="80">
        <f ca="1">INDIRECT(ADDRESS(2+QUOTIENT(ROW()-2,COUNTA('Form Responses 1'!$1:$1)-4),1,,TRUE,"Form Responses 1"))</f>
        <v>45034.384370787</v>
      </c>
      <c r="B887" s="65" t="str">
        <f ca="1">INDIRECT(ADDRESS(2+QUOTIENT(ROW()-2,COUNTA('Form Responses 1'!$1:$1)-4),2,,TRUE,"Form Responses 1"))</f>
        <v>bobdaulay@gmail.com</v>
      </c>
      <c r="C887" s="65" t="str">
        <f ca="1">INDIRECT(ADDRESS(2+QUOTIENT(ROW()-2,COUNTA('Form Responses 1'!$1:$1)-4),3,,TRUE,"Form Responses 1"))</f>
        <v>Bobby Wijaya Daulay </v>
      </c>
      <c r="D887" s="81">
        <f ca="1">INDIRECT(ADDRESS(2+QUOTIENT(ROW()-2,COUNTA('Form Responses 1'!$1:$1)-4),4,,TRUE,"Form Responses 1"))</f>
        <v>44951</v>
      </c>
      <c r="E887" s="82">
        <f ca="1" t="shared" si="0"/>
        <v>3</v>
      </c>
      <c r="F887" s="65" t="str">
        <f ca="1">IF(ISBLANK(A887)," ",INDIRECT(ADDRESS(1,5+MOD(ROW()-2,COUNTA('Form Responses 1'!$1:$1)-4),,TRUE,"Form Responses 1")))</f>
        <v>Halaman [Parkir Mobil]</v>
      </c>
      <c r="G887" s="65" t="str">
        <f ca="1">IF(ISBLANK(A887)," ",INDIRECT(ADDRESS(MATCH(A887,'Form Responses 1'!A:A,0),5+MOD(ROW()-2,COUNTA('Form Responses 1'!$1:$1)-4),,TRUE,"Form Responses 1")))</f>
        <v>CUKUP BAIK</v>
      </c>
      <c r="H887" s="83" t="str">
        <f ca="1" t="shared" si="1"/>
        <v>Halaman</v>
      </c>
      <c r="I887" s="83" t="str">
        <f ca="1" t="shared" si="856"/>
        <v>Parkir Mobil</v>
      </c>
      <c r="J887" s="83" t="str">
        <f ca="1" t="shared" si="2"/>
        <v>CLEANING SERVICE</v>
      </c>
      <c r="K887" s="83">
        <f ca="1" t="array" ref="K887">IFERROR(INDEX(MASTER!B:B,MATCH(G887,MASTER!A:A,0))/100," ")</f>
        <v>0.89</v>
      </c>
      <c r="L887" s="65">
        <f ca="1" t="shared" si="3"/>
        <v>4</v>
      </c>
      <c r="M887" s="65" t="str">
        <f ca="1" t="shared" si="4"/>
        <v>2023 - WEEK 04</v>
      </c>
      <c r="N887" s="65" t="str">
        <f ca="1" t="shared" si="5"/>
        <v>2023 - MONTH 01</v>
      </c>
      <c r="O887" s="83">
        <f ca="1" t="shared" ref="O887:P887" si="909">IFERROR(AVERAGEIF(M:M,M887,$K:$K)," ")</f>
        <v>0.891576576576572</v>
      </c>
      <c r="P887" s="83">
        <f ca="1" t="shared" si="909"/>
        <v>0.891576576576572</v>
      </c>
      <c r="Q887" s="65" t="str">
        <f ca="1">IF(ISBLANK(A887)," ",IF(O887&gt;MASTER!$B$3/100,"SB",IF(O887&gt;MASTER!$B$4/100,"B",IF(O887&gt;MASTER!$B$5/100,"C","K"))))</f>
        <v>B</v>
      </c>
      <c r="R887" s="65" t="str">
        <f ca="1">IF(ISBLANK(B887)," ",IF(P887&gt;MASTER!$B$3/100,"SB",IF(P887&gt;MASTER!$B$4/100,"B",IF(P887&gt;MASTER!$B$5/100,"C","K"))))</f>
        <v>B</v>
      </c>
    </row>
    <row r="888" customHeight="1" spans="1:18">
      <c r="A888" s="80">
        <f ca="1">INDIRECT(ADDRESS(2+QUOTIENT(ROW()-2,COUNTA('Form Responses 1'!$1:$1)-4),1,,TRUE,"Form Responses 1"))</f>
        <v>45034.384370787</v>
      </c>
      <c r="B888" s="65" t="str">
        <f ca="1">INDIRECT(ADDRESS(2+QUOTIENT(ROW()-2,COUNTA('Form Responses 1'!$1:$1)-4),2,,TRUE,"Form Responses 1"))</f>
        <v>bobdaulay@gmail.com</v>
      </c>
      <c r="C888" s="65" t="str">
        <f ca="1">INDIRECT(ADDRESS(2+QUOTIENT(ROW()-2,COUNTA('Form Responses 1'!$1:$1)-4),3,,TRUE,"Form Responses 1"))</f>
        <v>Bobby Wijaya Daulay </v>
      </c>
      <c r="D888" s="81">
        <f ca="1">INDIRECT(ADDRESS(2+QUOTIENT(ROW()-2,COUNTA('Form Responses 1'!$1:$1)-4),4,,TRUE,"Form Responses 1"))</f>
        <v>44951</v>
      </c>
      <c r="E888" s="82">
        <f ca="1" t="shared" si="0"/>
        <v>3</v>
      </c>
      <c r="F888" s="65" t="str">
        <f ca="1">IF(ISBLANK(A888)," ",INDIRECT(ADDRESS(1,5+MOD(ROW()-2,COUNTA('Form Responses 1'!$1:$1)-4),,TRUE,"Form Responses 1")))</f>
        <v>Halaman [Halaman depan samping dan belakang]</v>
      </c>
      <c r="G888" s="65" t="str">
        <f ca="1">IF(ISBLANK(A888)," ",INDIRECT(ADDRESS(MATCH(A888,'Form Responses 1'!A:A,0),5+MOD(ROW()-2,COUNTA('Form Responses 1'!$1:$1)-4),,TRUE,"Form Responses 1")))</f>
        <v>CUKUP BAIK</v>
      </c>
      <c r="H888" s="83" t="str">
        <f ca="1" t="shared" si="1"/>
        <v>Halaman</v>
      </c>
      <c r="I888" s="83" t="str">
        <f ca="1" t="shared" si="856"/>
        <v>Halaman depan samping dan belakang</v>
      </c>
      <c r="J888" s="83" t="str">
        <f ca="1" t="shared" si="2"/>
        <v>CLEANING SERVICE</v>
      </c>
      <c r="K888" s="83">
        <f ca="1" t="array" ref="K888">IFERROR(INDEX(MASTER!B:B,MATCH(G888,MASTER!A:A,0))/100," ")</f>
        <v>0.89</v>
      </c>
      <c r="L888" s="65">
        <f ca="1" t="shared" si="3"/>
        <v>4</v>
      </c>
      <c r="M888" s="65" t="str">
        <f ca="1" t="shared" si="4"/>
        <v>2023 - WEEK 04</v>
      </c>
      <c r="N888" s="65" t="str">
        <f ca="1" t="shared" si="5"/>
        <v>2023 - MONTH 01</v>
      </c>
      <c r="O888" s="83">
        <f ca="1" t="shared" ref="O888:P888" si="910">IFERROR(AVERAGEIF(M:M,M888,$K:$K)," ")</f>
        <v>0.891576576576572</v>
      </c>
      <c r="P888" s="83">
        <f ca="1" t="shared" si="910"/>
        <v>0.891576576576572</v>
      </c>
      <c r="Q888" s="65" t="str">
        <f ca="1">IF(ISBLANK(A888)," ",IF(O888&gt;MASTER!$B$3/100,"SB",IF(O888&gt;MASTER!$B$4/100,"B",IF(O888&gt;MASTER!$B$5/100,"C","K"))))</f>
        <v>B</v>
      </c>
      <c r="R888" s="65" t="str">
        <f ca="1">IF(ISBLANK(B888)," ",IF(P888&gt;MASTER!$B$3/100,"SB",IF(P888&gt;MASTER!$B$4/100,"B",IF(P888&gt;MASTER!$B$5/100,"C","K"))))</f>
        <v>B</v>
      </c>
    </row>
    <row r="889" customHeight="1" spans="1:18">
      <c r="A889" s="80">
        <f ca="1">INDIRECT(ADDRESS(2+QUOTIENT(ROW()-2,COUNTA('Form Responses 1'!$1:$1)-4),1,,TRUE,"Form Responses 1"))</f>
        <v>45034.384370787</v>
      </c>
      <c r="B889" s="65" t="str">
        <f ca="1">INDIRECT(ADDRESS(2+QUOTIENT(ROW()-2,COUNTA('Form Responses 1'!$1:$1)-4),2,,TRUE,"Form Responses 1"))</f>
        <v>bobdaulay@gmail.com</v>
      </c>
      <c r="C889" s="65" t="str">
        <f ca="1">INDIRECT(ADDRESS(2+QUOTIENT(ROW()-2,COUNTA('Form Responses 1'!$1:$1)-4),3,,TRUE,"Form Responses 1"))</f>
        <v>Bobby Wijaya Daulay </v>
      </c>
      <c r="D889" s="81">
        <f ca="1">INDIRECT(ADDRESS(2+QUOTIENT(ROW()-2,COUNTA('Form Responses 1'!$1:$1)-4),4,,TRUE,"Form Responses 1"))</f>
        <v>44951</v>
      </c>
      <c r="E889" s="82">
        <f ca="1" t="shared" si="0"/>
        <v>3</v>
      </c>
      <c r="F889" s="65" t="str">
        <f ca="1">IF(ISBLANK(A889)," ",INDIRECT(ADDRESS(1,5+MOD(ROW()-2,COUNTA('Form Responses 1'!$1:$1)-4),,TRUE,"Form Responses 1")))</f>
        <v>Halaman [TPS]</v>
      </c>
      <c r="G889" s="65" t="str">
        <f ca="1">IF(ISBLANK(A889)," ",INDIRECT(ADDRESS(MATCH(A889,'Form Responses 1'!A:A,0),5+MOD(ROW()-2,COUNTA('Form Responses 1'!$1:$1)-4),,TRUE,"Form Responses 1")))</f>
        <v>CUKUP BAIK</v>
      </c>
      <c r="H889" s="83" t="str">
        <f ca="1" t="shared" si="1"/>
        <v>Halaman</v>
      </c>
      <c r="I889" s="83" t="str">
        <f ca="1" t="shared" si="856"/>
        <v>TPS</v>
      </c>
      <c r="J889" s="83" t="str">
        <f ca="1" t="shared" si="2"/>
        <v>CLEANING SERVICE</v>
      </c>
      <c r="K889" s="83">
        <f ca="1" t="array" ref="K889">IFERROR(INDEX(MASTER!B:B,MATCH(G889,MASTER!A:A,0))/100," ")</f>
        <v>0.89</v>
      </c>
      <c r="L889" s="65">
        <f ca="1" t="shared" si="3"/>
        <v>4</v>
      </c>
      <c r="M889" s="65" t="str">
        <f ca="1" t="shared" si="4"/>
        <v>2023 - WEEK 04</v>
      </c>
      <c r="N889" s="65" t="str">
        <f ca="1" t="shared" si="5"/>
        <v>2023 - MONTH 01</v>
      </c>
      <c r="O889" s="83">
        <f ca="1" t="shared" ref="O889:P889" si="911">IFERROR(AVERAGEIF(M:M,M889,$K:$K)," ")</f>
        <v>0.891576576576572</v>
      </c>
      <c r="P889" s="83">
        <f ca="1" t="shared" si="911"/>
        <v>0.891576576576572</v>
      </c>
      <c r="Q889" s="65" t="str">
        <f ca="1">IF(ISBLANK(A889)," ",IF(O889&gt;MASTER!$B$3/100,"SB",IF(O889&gt;MASTER!$B$4/100,"B",IF(O889&gt;MASTER!$B$5/100,"C","K"))))</f>
        <v>B</v>
      </c>
      <c r="R889" s="65" t="str">
        <f ca="1">IF(ISBLANK(B889)," ",IF(P889&gt;MASTER!$B$3/100,"SB",IF(P889&gt;MASTER!$B$4/100,"B",IF(P889&gt;MASTER!$B$5/100,"C","K"))))</f>
        <v>B</v>
      </c>
    </row>
    <row r="890" customHeight="1" spans="1:18">
      <c r="A890" s="80">
        <f ca="1">INDIRECT(ADDRESS(2+QUOTIENT(ROW()-2,COUNTA('Form Responses 1'!$1:$1)-4),1,,TRUE,"Form Responses 1"))</f>
        <v>45034.3894368981</v>
      </c>
      <c r="B890" s="65" t="str">
        <f ca="1">INDIRECT(ADDRESS(2+QUOTIENT(ROW()-2,COUNTA('Form Responses 1'!$1:$1)-4),2,,TRUE,"Form Responses 1"))</f>
        <v>bobdaulay@gmail.com</v>
      </c>
      <c r="C890" s="65" t="str">
        <f ca="1">INDIRECT(ADDRESS(2+QUOTIENT(ROW()-2,COUNTA('Form Responses 1'!$1:$1)-4),3,,TRUE,"Form Responses 1"))</f>
        <v>Bobby Wijaya Daulay </v>
      </c>
      <c r="D890" s="81">
        <f ca="1">INDIRECT(ADDRESS(2+QUOTIENT(ROW()-2,COUNTA('Form Responses 1'!$1:$1)-4),4,,TRUE,"Form Responses 1"))</f>
        <v>44982</v>
      </c>
      <c r="E890" s="82">
        <f ca="1" t="shared" si="0"/>
        <v>6</v>
      </c>
      <c r="F890" s="65" t="str">
        <f ca="1">IF(ISBLANK(A890)," ",INDIRECT(ADDRESS(1,5+MOD(ROW()-2,COUNTA('Form Responses 1'!$1:$1)-4),,TRUE,"Form Responses 1")))</f>
        <v>Security [Security Functions]</v>
      </c>
      <c r="G890" s="65" t="str">
        <f ca="1">IF(ISBLANK(A890)," ",INDIRECT(ADDRESS(MATCH(A890,'Form Responses 1'!A:A,0),5+MOD(ROW()-2,COUNTA('Form Responses 1'!$1:$1)-4),,TRUE,"Form Responses 1")))</f>
        <v>SANGATBAIK</v>
      </c>
      <c r="H890" s="83" t="str">
        <f ca="1" t="shared" si="1"/>
        <v>Security</v>
      </c>
      <c r="I890" s="83" t="str">
        <f ca="1" t="shared" si="856"/>
        <v>Security Functions</v>
      </c>
      <c r="J890" s="83" t="str">
        <f ca="1" t="shared" si="2"/>
        <v>SECURITY SERVICE</v>
      </c>
      <c r="K890" s="83">
        <f ca="1" t="array" ref="K890">IFERROR(INDEX(MASTER!B:B,MATCH(G890,MASTER!A:A,0))/100," ")</f>
        <v>1</v>
      </c>
      <c r="L890" s="65">
        <f ca="1" t="shared" si="3"/>
        <v>8</v>
      </c>
      <c r="M890" s="65" t="str">
        <f ca="1" t="shared" si="4"/>
        <v>2023 - WEEK 08</v>
      </c>
      <c r="N890" s="65" t="str">
        <f ca="1" t="shared" si="5"/>
        <v>2023 - MONTH 02</v>
      </c>
      <c r="O890" s="83">
        <f ca="1" t="shared" ref="O890:P890" si="912">IFERROR(AVERAGEIF(M:M,M890,$K:$K)," ")</f>
        <v>0.950225225225222</v>
      </c>
      <c r="P890" s="83">
        <f ca="1" t="shared" si="912"/>
        <v>0.950225225225222</v>
      </c>
      <c r="Q890" s="65" t="str">
        <f ca="1">IF(ISBLANK(A890)," ",IF(O890&gt;MASTER!$B$3/100,"SB",IF(O890&gt;MASTER!$B$4/100,"B",IF(O890&gt;MASTER!$B$5/100,"C","K"))))</f>
        <v>SB</v>
      </c>
      <c r="R890" s="65" t="str">
        <f ca="1">IF(ISBLANK(B890)," ",IF(P890&gt;MASTER!$B$3/100,"SB",IF(P890&gt;MASTER!$B$4/100,"B",IF(P890&gt;MASTER!$B$5/100,"C","K"))))</f>
        <v>SB</v>
      </c>
    </row>
    <row r="891" customHeight="1" spans="1:18">
      <c r="A891" s="80">
        <f ca="1">INDIRECT(ADDRESS(2+QUOTIENT(ROW()-2,COUNTA('Form Responses 1'!$1:$1)-4),1,,TRUE,"Form Responses 1"))</f>
        <v>45034.3894368981</v>
      </c>
      <c r="B891" s="65" t="str">
        <f ca="1">INDIRECT(ADDRESS(2+QUOTIENT(ROW()-2,COUNTA('Form Responses 1'!$1:$1)-4),2,,TRUE,"Form Responses 1"))</f>
        <v>bobdaulay@gmail.com</v>
      </c>
      <c r="C891" s="65" t="str">
        <f ca="1">INDIRECT(ADDRESS(2+QUOTIENT(ROW()-2,COUNTA('Form Responses 1'!$1:$1)-4),3,,TRUE,"Form Responses 1"))</f>
        <v>Bobby Wijaya Daulay </v>
      </c>
      <c r="D891" s="81">
        <f ca="1">INDIRECT(ADDRESS(2+QUOTIENT(ROW()-2,COUNTA('Form Responses 1'!$1:$1)-4),4,,TRUE,"Form Responses 1"))</f>
        <v>44982</v>
      </c>
      <c r="E891" s="82">
        <f ca="1" t="shared" si="0"/>
        <v>6</v>
      </c>
      <c r="F891" s="65" t="str">
        <f ca="1">IF(ISBLANK(A891)," ",INDIRECT(ADDRESS(1,5+MOD(ROW()-2,COUNTA('Form Responses 1'!$1:$1)-4),,TRUE,"Form Responses 1")))</f>
        <v>Driver [Driving Safety]</v>
      </c>
      <c r="G891" s="65" t="str">
        <f ca="1">IF(ISBLANK(A891)," ",INDIRECT(ADDRESS(MATCH(A891,'Form Responses 1'!A:A,0),5+MOD(ROW()-2,COUNTA('Form Responses 1'!$1:$1)-4),,TRUE,"Form Responses 1")))</f>
        <v>BAIK</v>
      </c>
      <c r="H891" s="83" t="str">
        <f ca="1" t="shared" si="1"/>
        <v>Driver</v>
      </c>
      <c r="I891" s="83" t="str">
        <f ca="1" t="shared" si="856"/>
        <v>Driving Safety</v>
      </c>
      <c r="J891" s="83" t="str">
        <f ca="1" t="shared" si="2"/>
        <v>LABOR SERVICE</v>
      </c>
      <c r="K891" s="83">
        <f ca="1" t="array" ref="K891">IFERROR(INDEX(MASTER!B:B,MATCH(G891,MASTER!A:A,0))/100," ")</f>
        <v>0.95</v>
      </c>
      <c r="L891" s="65">
        <f ca="1" t="shared" si="3"/>
        <v>8</v>
      </c>
      <c r="M891" s="65" t="str">
        <f ca="1" t="shared" si="4"/>
        <v>2023 - WEEK 08</v>
      </c>
      <c r="N891" s="65" t="str">
        <f ca="1" t="shared" si="5"/>
        <v>2023 - MONTH 02</v>
      </c>
      <c r="O891" s="83">
        <f ca="1" t="shared" ref="O891:P891" si="913">IFERROR(AVERAGEIF(M:M,M891,$K:$K)," ")</f>
        <v>0.950225225225222</v>
      </c>
      <c r="P891" s="83">
        <f ca="1" t="shared" si="913"/>
        <v>0.950225225225222</v>
      </c>
      <c r="Q891" s="65" t="str">
        <f ca="1">IF(ISBLANK(A891)," ",IF(O891&gt;MASTER!$B$3/100,"SB",IF(O891&gt;MASTER!$B$4/100,"B",IF(O891&gt;MASTER!$B$5/100,"C","K"))))</f>
        <v>SB</v>
      </c>
      <c r="R891" s="65" t="str">
        <f ca="1">IF(ISBLANK(B891)," ",IF(P891&gt;MASTER!$B$3/100,"SB",IF(P891&gt;MASTER!$B$4/100,"B",IF(P891&gt;MASTER!$B$5/100,"C","K"))))</f>
        <v>SB</v>
      </c>
    </row>
    <row r="892" customHeight="1" spans="1:18">
      <c r="A892" s="80">
        <f ca="1">INDIRECT(ADDRESS(2+QUOTIENT(ROW()-2,COUNTA('Form Responses 1'!$1:$1)-4),1,,TRUE,"Form Responses 1"))</f>
        <v>45034.3894368981</v>
      </c>
      <c r="B892" s="65" t="str">
        <f ca="1">INDIRECT(ADDRESS(2+QUOTIENT(ROW()-2,COUNTA('Form Responses 1'!$1:$1)-4),2,,TRUE,"Form Responses 1"))</f>
        <v>bobdaulay@gmail.com</v>
      </c>
      <c r="C892" s="65" t="str">
        <f ca="1">INDIRECT(ADDRESS(2+QUOTIENT(ROW()-2,COUNTA('Form Responses 1'!$1:$1)-4),3,,TRUE,"Form Responses 1"))</f>
        <v>Bobby Wijaya Daulay </v>
      </c>
      <c r="D892" s="81">
        <f ca="1">INDIRECT(ADDRESS(2+QUOTIENT(ROW()-2,COUNTA('Form Responses 1'!$1:$1)-4),4,,TRUE,"Form Responses 1"))</f>
        <v>44982</v>
      </c>
      <c r="E892" s="82">
        <f ca="1" t="shared" si="0"/>
        <v>6</v>
      </c>
      <c r="F892" s="65" t="str">
        <f ca="1">IF(ISBLANK(A892)," ",INDIRECT(ADDRESS(1,5+MOD(ROW()-2,COUNTA('Form Responses 1'!$1:$1)-4),,TRUE,"Form Responses 1")))</f>
        <v>Driver [ Attendance]</v>
      </c>
      <c r="G892" s="65" t="str">
        <f ca="1">IF(ISBLANK(A892)," ",INDIRECT(ADDRESS(MATCH(A892,'Form Responses 1'!A:A,0),5+MOD(ROW()-2,COUNTA('Form Responses 1'!$1:$1)-4),,TRUE,"Form Responses 1")))</f>
        <v>BAIK</v>
      </c>
      <c r="H892" s="83" t="str">
        <f ca="1" t="shared" si="1"/>
        <v>Driver</v>
      </c>
      <c r="I892" s="83" t="str">
        <f ca="1" t="shared" si="856"/>
        <v> Attendance</v>
      </c>
      <c r="J892" s="83" t="str">
        <f ca="1" t="shared" si="2"/>
        <v>LABOR SERVICE</v>
      </c>
      <c r="K892" s="83">
        <f ca="1" t="array" ref="K892">IFERROR(INDEX(MASTER!B:B,MATCH(G892,MASTER!A:A,0))/100," ")</f>
        <v>0.95</v>
      </c>
      <c r="L892" s="65">
        <f ca="1" t="shared" si="3"/>
        <v>8</v>
      </c>
      <c r="M892" s="65" t="str">
        <f ca="1" t="shared" si="4"/>
        <v>2023 - WEEK 08</v>
      </c>
      <c r="N892" s="65" t="str">
        <f ca="1" t="shared" si="5"/>
        <v>2023 - MONTH 02</v>
      </c>
      <c r="O892" s="83">
        <f ca="1" t="shared" ref="O892:P892" si="914">IFERROR(AVERAGEIF(M:M,M892,$K:$K)," ")</f>
        <v>0.950225225225222</v>
      </c>
      <c r="P892" s="83">
        <f ca="1" t="shared" si="914"/>
        <v>0.950225225225222</v>
      </c>
      <c r="Q892" s="65" t="str">
        <f ca="1">IF(ISBLANK(A892)," ",IF(O892&gt;MASTER!$B$3/100,"SB",IF(O892&gt;MASTER!$B$4/100,"B",IF(O892&gt;MASTER!$B$5/100,"C","K"))))</f>
        <v>SB</v>
      </c>
      <c r="R892" s="65" t="str">
        <f ca="1">IF(ISBLANK(B892)," ",IF(P892&gt;MASTER!$B$3/100,"SB",IF(P892&gt;MASTER!$B$4/100,"B",IF(P892&gt;MASTER!$B$5/100,"C","K"))))</f>
        <v>SB</v>
      </c>
    </row>
    <row r="893" customHeight="1" spans="1:18">
      <c r="A893" s="80">
        <f ca="1">INDIRECT(ADDRESS(2+QUOTIENT(ROW()-2,COUNTA('Form Responses 1'!$1:$1)-4),1,,TRUE,"Form Responses 1"))</f>
        <v>45034.3894368981</v>
      </c>
      <c r="B893" s="65" t="str">
        <f ca="1">INDIRECT(ADDRESS(2+QUOTIENT(ROW()-2,COUNTA('Form Responses 1'!$1:$1)-4),2,,TRUE,"Form Responses 1"))</f>
        <v>bobdaulay@gmail.com</v>
      </c>
      <c r="C893" s="65" t="str">
        <f ca="1">INDIRECT(ADDRESS(2+QUOTIENT(ROW()-2,COUNTA('Form Responses 1'!$1:$1)-4),3,,TRUE,"Form Responses 1"))</f>
        <v>Bobby Wijaya Daulay </v>
      </c>
      <c r="D893" s="81">
        <f ca="1">INDIRECT(ADDRESS(2+QUOTIENT(ROW()-2,COUNTA('Form Responses 1'!$1:$1)-4),4,,TRUE,"Form Responses 1"))</f>
        <v>44982</v>
      </c>
      <c r="E893" s="82">
        <f ca="1" t="shared" si="0"/>
        <v>6</v>
      </c>
      <c r="F893" s="65" t="str">
        <f ca="1">IF(ISBLANK(A893)," ",INDIRECT(ADDRESS(1,5+MOD(ROW()-2,COUNTA('Form Responses 1'!$1:$1)-4),,TRUE,"Form Responses 1")))</f>
        <v>Lantai 25 / Roof Top [Tangga Exit Barat]</v>
      </c>
      <c r="G893" s="65" t="str">
        <f ca="1">IF(ISBLANK(A893)," ",INDIRECT(ADDRESS(MATCH(A893,'Form Responses 1'!A:A,0),5+MOD(ROW()-2,COUNTA('Form Responses 1'!$1:$1)-4),,TRUE,"Form Responses 1")))</f>
        <v>BAIK</v>
      </c>
      <c r="H893" s="83" t="str">
        <f ca="1" t="shared" si="1"/>
        <v>Lantai 25 / Roof Top</v>
      </c>
      <c r="I893" s="83" t="str">
        <f ca="1" t="shared" si="856"/>
        <v>Tangga Exit Barat</v>
      </c>
      <c r="J893" s="83" t="str">
        <f ca="1" t="shared" si="2"/>
        <v>CLEANING SERVICE</v>
      </c>
      <c r="K893" s="83">
        <f ca="1" t="array" ref="K893">IFERROR(INDEX(MASTER!B:B,MATCH(G893,MASTER!A:A,0))/100," ")</f>
        <v>0.95</v>
      </c>
      <c r="L893" s="65">
        <f ca="1" t="shared" si="3"/>
        <v>8</v>
      </c>
      <c r="M893" s="65" t="str">
        <f ca="1" t="shared" si="4"/>
        <v>2023 - WEEK 08</v>
      </c>
      <c r="N893" s="65" t="str">
        <f ca="1" t="shared" si="5"/>
        <v>2023 - MONTH 02</v>
      </c>
      <c r="O893" s="83">
        <f ca="1" t="shared" ref="O893:P893" si="915">IFERROR(AVERAGEIF(M:M,M893,$K:$K)," ")</f>
        <v>0.950225225225222</v>
      </c>
      <c r="P893" s="83">
        <f ca="1" t="shared" si="915"/>
        <v>0.950225225225222</v>
      </c>
      <c r="Q893" s="65" t="str">
        <f ca="1">IF(ISBLANK(A893)," ",IF(O893&gt;MASTER!$B$3/100,"SB",IF(O893&gt;MASTER!$B$4/100,"B",IF(O893&gt;MASTER!$B$5/100,"C","K"))))</f>
        <v>SB</v>
      </c>
      <c r="R893" s="65" t="str">
        <f ca="1">IF(ISBLANK(B893)," ",IF(P893&gt;MASTER!$B$3/100,"SB",IF(P893&gt;MASTER!$B$4/100,"B",IF(P893&gt;MASTER!$B$5/100,"C","K"))))</f>
        <v>SB</v>
      </c>
    </row>
    <row r="894" customHeight="1" spans="1:18">
      <c r="A894" s="80">
        <f ca="1">INDIRECT(ADDRESS(2+QUOTIENT(ROW()-2,COUNTA('Form Responses 1'!$1:$1)-4),1,,TRUE,"Form Responses 1"))</f>
        <v>45034.3894368981</v>
      </c>
      <c r="B894" s="65" t="str">
        <f ca="1">INDIRECT(ADDRESS(2+QUOTIENT(ROW()-2,COUNTA('Form Responses 1'!$1:$1)-4),2,,TRUE,"Form Responses 1"))</f>
        <v>bobdaulay@gmail.com</v>
      </c>
      <c r="C894" s="65" t="str">
        <f ca="1">INDIRECT(ADDRESS(2+QUOTIENT(ROW()-2,COUNTA('Form Responses 1'!$1:$1)-4),3,,TRUE,"Form Responses 1"))</f>
        <v>Bobby Wijaya Daulay </v>
      </c>
      <c r="D894" s="81">
        <f ca="1">INDIRECT(ADDRESS(2+QUOTIENT(ROW()-2,COUNTA('Form Responses 1'!$1:$1)-4),4,,TRUE,"Form Responses 1"))</f>
        <v>44982</v>
      </c>
      <c r="E894" s="82">
        <f ca="1" t="shared" si="0"/>
        <v>6</v>
      </c>
      <c r="F894" s="65" t="str">
        <f ca="1">IF(ISBLANK(A894)," ",INDIRECT(ADDRESS(1,5+MOD(ROW()-2,COUNTA('Form Responses 1'!$1:$1)-4),,TRUE,"Form Responses 1")))</f>
        <v>Lantai 25 / Roof Top [ &amp; Timur]</v>
      </c>
      <c r="G894" s="65" t="str">
        <f ca="1">IF(ISBLANK(A894)," ",INDIRECT(ADDRESS(MATCH(A894,'Form Responses 1'!A:A,0),5+MOD(ROW()-2,COUNTA('Form Responses 1'!$1:$1)-4),,TRUE,"Form Responses 1")))</f>
        <v>BAIK</v>
      </c>
      <c r="H894" s="83" t="str">
        <f ca="1" t="shared" si="1"/>
        <v>Lantai 25 / Roof Top</v>
      </c>
      <c r="I894" s="83" t="str">
        <f ca="1" t="shared" si="856"/>
        <v> &amp; Timur</v>
      </c>
      <c r="J894" s="83" t="str">
        <f ca="1" t="shared" si="2"/>
        <v>CLEANING SERVICE</v>
      </c>
      <c r="K894" s="83">
        <f ca="1" t="array" ref="K894">IFERROR(INDEX(MASTER!B:B,MATCH(G894,MASTER!A:A,0))/100," ")</f>
        <v>0.95</v>
      </c>
      <c r="L894" s="65">
        <f ca="1" t="shared" si="3"/>
        <v>8</v>
      </c>
      <c r="M894" s="65" t="str">
        <f ca="1" t="shared" si="4"/>
        <v>2023 - WEEK 08</v>
      </c>
      <c r="N894" s="65" t="str">
        <f ca="1" t="shared" si="5"/>
        <v>2023 - MONTH 02</v>
      </c>
      <c r="O894" s="83">
        <f ca="1" t="shared" ref="O894:P894" si="916">IFERROR(AVERAGEIF(M:M,M894,$K:$K)," ")</f>
        <v>0.950225225225222</v>
      </c>
      <c r="P894" s="83">
        <f ca="1" t="shared" si="916"/>
        <v>0.950225225225222</v>
      </c>
      <c r="Q894" s="65" t="str">
        <f ca="1">IF(ISBLANK(A894)," ",IF(O894&gt;MASTER!$B$3/100,"SB",IF(O894&gt;MASTER!$B$4/100,"B",IF(O894&gt;MASTER!$B$5/100,"C","K"))))</f>
        <v>SB</v>
      </c>
      <c r="R894" s="65" t="str">
        <f ca="1">IF(ISBLANK(B894)," ",IF(P894&gt;MASTER!$B$3/100,"SB",IF(P894&gt;MASTER!$B$4/100,"B",IF(P894&gt;MASTER!$B$5/100,"C","K"))))</f>
        <v>SB</v>
      </c>
    </row>
    <row r="895" customHeight="1" spans="1:18">
      <c r="A895" s="80">
        <f ca="1">INDIRECT(ADDRESS(2+QUOTIENT(ROW()-2,COUNTA('Form Responses 1'!$1:$1)-4),1,,TRUE,"Form Responses 1"))</f>
        <v>45034.3894368981</v>
      </c>
      <c r="B895" s="65" t="str">
        <f ca="1">INDIRECT(ADDRESS(2+QUOTIENT(ROW()-2,COUNTA('Form Responses 1'!$1:$1)-4),2,,TRUE,"Form Responses 1"))</f>
        <v>bobdaulay@gmail.com</v>
      </c>
      <c r="C895" s="65" t="str">
        <f ca="1">INDIRECT(ADDRESS(2+QUOTIENT(ROW()-2,COUNTA('Form Responses 1'!$1:$1)-4),3,,TRUE,"Form Responses 1"))</f>
        <v>Bobby Wijaya Daulay </v>
      </c>
      <c r="D895" s="81">
        <f ca="1">INDIRECT(ADDRESS(2+QUOTIENT(ROW()-2,COUNTA('Form Responses 1'!$1:$1)-4),4,,TRUE,"Form Responses 1"))</f>
        <v>44982</v>
      </c>
      <c r="E895" s="82">
        <f ca="1" t="shared" si="0"/>
        <v>6</v>
      </c>
      <c r="F895" s="65" t="str">
        <f ca="1">IF(ISBLANK(A895)," ",INDIRECT(ADDRESS(1,5+MOD(ROW()-2,COUNTA('Form Responses 1'!$1:$1)-4),,TRUE,"Form Responses 1")))</f>
        <v>Lantai 25 / Roof Top [Ruang Tekhnsi]</v>
      </c>
      <c r="G895" s="65" t="str">
        <f ca="1">IF(ISBLANK(A895)," ",INDIRECT(ADDRESS(MATCH(A895,'Form Responses 1'!A:A,0),5+MOD(ROW()-2,COUNTA('Form Responses 1'!$1:$1)-4),,TRUE,"Form Responses 1")))</f>
        <v>BAIK</v>
      </c>
      <c r="H895" s="83" t="str">
        <f ca="1" t="shared" si="1"/>
        <v>Lantai 25 / Roof Top</v>
      </c>
      <c r="I895" s="83" t="str">
        <f ca="1" t="shared" si="856"/>
        <v>Ruang Tekhnsi</v>
      </c>
      <c r="J895" s="83" t="str">
        <f ca="1" t="shared" si="2"/>
        <v>CLEANING SERVICE</v>
      </c>
      <c r="K895" s="83">
        <f ca="1" t="array" ref="K895">IFERROR(INDEX(MASTER!B:B,MATCH(G895,MASTER!A:A,0))/100," ")</f>
        <v>0.95</v>
      </c>
      <c r="L895" s="65">
        <f ca="1" t="shared" si="3"/>
        <v>8</v>
      </c>
      <c r="M895" s="65" t="str">
        <f ca="1" t="shared" si="4"/>
        <v>2023 - WEEK 08</v>
      </c>
      <c r="N895" s="65" t="str">
        <f ca="1" t="shared" si="5"/>
        <v>2023 - MONTH 02</v>
      </c>
      <c r="O895" s="83">
        <f ca="1" t="shared" ref="O895:P895" si="917">IFERROR(AVERAGEIF(M:M,M895,$K:$K)," ")</f>
        <v>0.950225225225222</v>
      </c>
      <c r="P895" s="83">
        <f ca="1" t="shared" si="917"/>
        <v>0.950225225225222</v>
      </c>
      <c r="Q895" s="65" t="str">
        <f ca="1">IF(ISBLANK(A895)," ",IF(O895&gt;MASTER!$B$3/100,"SB",IF(O895&gt;MASTER!$B$4/100,"B",IF(O895&gt;MASTER!$B$5/100,"C","K"))))</f>
        <v>SB</v>
      </c>
      <c r="R895" s="65" t="str">
        <f ca="1">IF(ISBLANK(B895)," ",IF(P895&gt;MASTER!$B$3/100,"SB",IF(P895&gt;MASTER!$B$4/100,"B",IF(P895&gt;MASTER!$B$5/100,"C","K"))))</f>
        <v>SB</v>
      </c>
    </row>
    <row r="896" customHeight="1" spans="1:18">
      <c r="A896" s="80">
        <f ca="1">INDIRECT(ADDRESS(2+QUOTIENT(ROW()-2,COUNTA('Form Responses 1'!$1:$1)-4),1,,TRUE,"Form Responses 1"))</f>
        <v>45034.3894368981</v>
      </c>
      <c r="B896" s="65" t="str">
        <f ca="1">INDIRECT(ADDRESS(2+QUOTIENT(ROW()-2,COUNTA('Form Responses 1'!$1:$1)-4),2,,TRUE,"Form Responses 1"))</f>
        <v>bobdaulay@gmail.com</v>
      </c>
      <c r="C896" s="65" t="str">
        <f ca="1">INDIRECT(ADDRESS(2+QUOTIENT(ROW()-2,COUNTA('Form Responses 1'!$1:$1)-4),3,,TRUE,"Form Responses 1"))</f>
        <v>Bobby Wijaya Daulay </v>
      </c>
      <c r="D896" s="81">
        <f ca="1">INDIRECT(ADDRESS(2+QUOTIENT(ROW()-2,COUNTA('Form Responses 1'!$1:$1)-4),4,,TRUE,"Form Responses 1"))</f>
        <v>44982</v>
      </c>
      <c r="E896" s="82">
        <f ca="1" t="shared" si="0"/>
        <v>6</v>
      </c>
      <c r="F896" s="65" t="str">
        <f ca="1">IF(ISBLANK(A896)," ",INDIRECT(ADDRESS(1,5+MOD(ROW()-2,COUNTA('Form Responses 1'!$1:$1)-4),,TRUE,"Form Responses 1")))</f>
        <v>Lantai 25 / Roof Top [Gutter]</v>
      </c>
      <c r="G896" s="65" t="str">
        <f ca="1">IF(ISBLANK(A896)," ",INDIRECT(ADDRESS(MATCH(A896,'Form Responses 1'!A:A,0),5+MOD(ROW()-2,COUNTA('Form Responses 1'!$1:$1)-4),,TRUE,"Form Responses 1")))</f>
        <v>BAIK</v>
      </c>
      <c r="H896" s="83" t="str">
        <f ca="1" t="shared" si="1"/>
        <v>Lantai 25 / Roof Top</v>
      </c>
      <c r="I896" s="83" t="str">
        <f ca="1" t="shared" si="856"/>
        <v>Gutter</v>
      </c>
      <c r="J896" s="83" t="str">
        <f ca="1" t="shared" si="2"/>
        <v>CLEANING SERVICE</v>
      </c>
      <c r="K896" s="83">
        <f ca="1" t="array" ref="K896">IFERROR(INDEX(MASTER!B:B,MATCH(G896,MASTER!A:A,0))/100," ")</f>
        <v>0.95</v>
      </c>
      <c r="L896" s="65">
        <f ca="1" t="shared" si="3"/>
        <v>8</v>
      </c>
      <c r="M896" s="65" t="str">
        <f ca="1" t="shared" si="4"/>
        <v>2023 - WEEK 08</v>
      </c>
      <c r="N896" s="65" t="str">
        <f ca="1" t="shared" si="5"/>
        <v>2023 - MONTH 02</v>
      </c>
      <c r="O896" s="83">
        <f ca="1" t="shared" ref="O896:P896" si="918">IFERROR(AVERAGEIF(M:M,M896,$K:$K)," ")</f>
        <v>0.950225225225222</v>
      </c>
      <c r="P896" s="83">
        <f ca="1" t="shared" si="918"/>
        <v>0.950225225225222</v>
      </c>
      <c r="Q896" s="65" t="str">
        <f ca="1">IF(ISBLANK(A896)," ",IF(O896&gt;MASTER!$B$3/100,"SB",IF(O896&gt;MASTER!$B$4/100,"B",IF(O896&gt;MASTER!$B$5/100,"C","K"))))</f>
        <v>SB</v>
      </c>
      <c r="R896" s="65" t="str">
        <f ca="1">IF(ISBLANK(B896)," ",IF(P896&gt;MASTER!$B$3/100,"SB",IF(P896&gt;MASTER!$B$4/100,"B",IF(P896&gt;MASTER!$B$5/100,"C","K"))))</f>
        <v>SB</v>
      </c>
    </row>
    <row r="897" customHeight="1" spans="1:18">
      <c r="A897" s="80">
        <f ca="1">INDIRECT(ADDRESS(2+QUOTIENT(ROW()-2,COUNTA('Form Responses 1'!$1:$1)-4),1,,TRUE,"Form Responses 1"))</f>
        <v>45034.3894368981</v>
      </c>
      <c r="B897" s="65" t="str">
        <f ca="1">INDIRECT(ADDRESS(2+QUOTIENT(ROW()-2,COUNTA('Form Responses 1'!$1:$1)-4),2,,TRUE,"Form Responses 1"))</f>
        <v>bobdaulay@gmail.com</v>
      </c>
      <c r="C897" s="65" t="str">
        <f ca="1">INDIRECT(ADDRESS(2+QUOTIENT(ROW()-2,COUNTA('Form Responses 1'!$1:$1)-4),3,,TRUE,"Form Responses 1"))</f>
        <v>Bobby Wijaya Daulay </v>
      </c>
      <c r="D897" s="81">
        <f ca="1">INDIRECT(ADDRESS(2+QUOTIENT(ROW()-2,COUNTA('Form Responses 1'!$1:$1)-4),4,,TRUE,"Form Responses 1"))</f>
        <v>44982</v>
      </c>
      <c r="E897" s="82">
        <f ca="1" t="shared" si="0"/>
        <v>6</v>
      </c>
      <c r="F897" s="65" t="str">
        <f ca="1">IF(ISBLANK(A897)," ",INDIRECT(ADDRESS(1,5+MOD(ROW()-2,COUNTA('Form Responses 1'!$1:$1)-4),,TRUE,"Form Responses 1")))</f>
        <v>Lantai 24 [Tangga Exit Barat]</v>
      </c>
      <c r="G897" s="65" t="str">
        <f ca="1">IF(ISBLANK(A897)," ",INDIRECT(ADDRESS(MATCH(A897,'Form Responses 1'!A:A,0),5+MOD(ROW()-2,COUNTA('Form Responses 1'!$1:$1)-4),,TRUE,"Form Responses 1")))</f>
        <v>BAIK</v>
      </c>
      <c r="H897" s="83" t="str">
        <f ca="1" t="shared" si="1"/>
        <v>Lantai 24</v>
      </c>
      <c r="I897" s="83" t="str">
        <f ca="1" t="shared" si="856"/>
        <v>Tangga Exit Barat</v>
      </c>
      <c r="J897" s="83" t="str">
        <f ca="1" t="shared" si="2"/>
        <v>CLEANING SERVICE</v>
      </c>
      <c r="K897" s="83">
        <f ca="1" t="array" ref="K897">IFERROR(INDEX(MASTER!B:B,MATCH(G897,MASTER!A:A,0))/100," ")</f>
        <v>0.95</v>
      </c>
      <c r="L897" s="65">
        <f ca="1" t="shared" si="3"/>
        <v>8</v>
      </c>
      <c r="M897" s="65" t="str">
        <f ca="1" t="shared" si="4"/>
        <v>2023 - WEEK 08</v>
      </c>
      <c r="N897" s="65" t="str">
        <f ca="1" t="shared" si="5"/>
        <v>2023 - MONTH 02</v>
      </c>
      <c r="O897" s="83">
        <f ca="1" t="shared" ref="O897:P897" si="919">IFERROR(AVERAGEIF(M:M,M897,$K:$K)," ")</f>
        <v>0.950225225225222</v>
      </c>
      <c r="P897" s="83">
        <f ca="1" t="shared" si="919"/>
        <v>0.950225225225222</v>
      </c>
      <c r="Q897" s="65" t="str">
        <f ca="1">IF(ISBLANK(A897)," ",IF(O897&gt;MASTER!$B$3/100,"SB",IF(O897&gt;MASTER!$B$4/100,"B",IF(O897&gt;MASTER!$B$5/100,"C","K"))))</f>
        <v>SB</v>
      </c>
      <c r="R897" s="65" t="str">
        <f ca="1">IF(ISBLANK(B897)," ",IF(P897&gt;MASTER!$B$3/100,"SB",IF(P897&gt;MASTER!$B$4/100,"B",IF(P897&gt;MASTER!$B$5/100,"C","K"))))</f>
        <v>SB</v>
      </c>
    </row>
    <row r="898" customHeight="1" spans="1:18">
      <c r="A898" s="80">
        <f ca="1">INDIRECT(ADDRESS(2+QUOTIENT(ROW()-2,COUNTA('Form Responses 1'!$1:$1)-4),1,,TRUE,"Form Responses 1"))</f>
        <v>45034.3894368981</v>
      </c>
      <c r="B898" s="65" t="str">
        <f ca="1">INDIRECT(ADDRESS(2+QUOTIENT(ROW()-2,COUNTA('Form Responses 1'!$1:$1)-4),2,,TRUE,"Form Responses 1"))</f>
        <v>bobdaulay@gmail.com</v>
      </c>
      <c r="C898" s="65" t="str">
        <f ca="1">INDIRECT(ADDRESS(2+QUOTIENT(ROW()-2,COUNTA('Form Responses 1'!$1:$1)-4),3,,TRUE,"Form Responses 1"))</f>
        <v>Bobby Wijaya Daulay </v>
      </c>
      <c r="D898" s="81">
        <f ca="1">INDIRECT(ADDRESS(2+QUOTIENT(ROW()-2,COUNTA('Form Responses 1'!$1:$1)-4),4,,TRUE,"Form Responses 1"))</f>
        <v>44982</v>
      </c>
      <c r="E898" s="82">
        <f ca="1" t="shared" si="0"/>
        <v>6</v>
      </c>
      <c r="F898" s="65" t="str">
        <f ca="1">IF(ISBLANK(A898)," ",INDIRECT(ADDRESS(1,5+MOD(ROW()-2,COUNTA('Form Responses 1'!$1:$1)-4),,TRUE,"Form Responses 1")))</f>
        <v>Lantai 24 [ &amp; Timur]</v>
      </c>
      <c r="G898" s="65" t="str">
        <f ca="1">IF(ISBLANK(A898)," ",INDIRECT(ADDRESS(MATCH(A898,'Form Responses 1'!A:A,0),5+MOD(ROW()-2,COUNTA('Form Responses 1'!$1:$1)-4),,TRUE,"Form Responses 1")))</f>
        <v>BAIK</v>
      </c>
      <c r="H898" s="83" t="str">
        <f ca="1" t="shared" si="1"/>
        <v>Lantai 24</v>
      </c>
      <c r="I898" s="83" t="str">
        <f ca="1" t="shared" si="856"/>
        <v> &amp; Timur</v>
      </c>
      <c r="J898" s="83" t="str">
        <f ca="1" t="shared" si="2"/>
        <v>CLEANING SERVICE</v>
      </c>
      <c r="K898" s="83">
        <f ca="1" t="array" ref="K898">IFERROR(INDEX(MASTER!B:B,MATCH(G898,MASTER!A:A,0))/100," ")</f>
        <v>0.95</v>
      </c>
      <c r="L898" s="65">
        <f ca="1" t="shared" si="3"/>
        <v>8</v>
      </c>
      <c r="M898" s="65" t="str">
        <f ca="1" t="shared" si="4"/>
        <v>2023 - WEEK 08</v>
      </c>
      <c r="N898" s="65" t="str">
        <f ca="1" t="shared" si="5"/>
        <v>2023 - MONTH 02</v>
      </c>
      <c r="O898" s="83">
        <f ca="1" t="shared" ref="O898:P898" si="920">IFERROR(AVERAGEIF(M:M,M898,$K:$K)," ")</f>
        <v>0.950225225225222</v>
      </c>
      <c r="P898" s="83">
        <f ca="1" t="shared" si="920"/>
        <v>0.950225225225222</v>
      </c>
      <c r="Q898" s="65" t="str">
        <f ca="1">IF(ISBLANK(A898)," ",IF(O898&gt;MASTER!$B$3/100,"SB",IF(O898&gt;MASTER!$B$4/100,"B",IF(O898&gt;MASTER!$B$5/100,"C","K"))))</f>
        <v>SB</v>
      </c>
      <c r="R898" s="65" t="str">
        <f ca="1">IF(ISBLANK(B898)," ",IF(P898&gt;MASTER!$B$3/100,"SB",IF(P898&gt;MASTER!$B$4/100,"B",IF(P898&gt;MASTER!$B$5/100,"C","K"))))</f>
        <v>SB</v>
      </c>
    </row>
    <row r="899" customHeight="1" spans="1:18">
      <c r="A899" s="80">
        <f ca="1">INDIRECT(ADDRESS(2+QUOTIENT(ROW()-2,COUNTA('Form Responses 1'!$1:$1)-4),1,,TRUE,"Form Responses 1"))</f>
        <v>45034.3894368981</v>
      </c>
      <c r="B899" s="65" t="str">
        <f ca="1">INDIRECT(ADDRESS(2+QUOTIENT(ROW()-2,COUNTA('Form Responses 1'!$1:$1)-4),2,,TRUE,"Form Responses 1"))</f>
        <v>bobdaulay@gmail.com</v>
      </c>
      <c r="C899" s="65" t="str">
        <f ca="1">INDIRECT(ADDRESS(2+QUOTIENT(ROW()-2,COUNTA('Form Responses 1'!$1:$1)-4),3,,TRUE,"Form Responses 1"))</f>
        <v>Bobby Wijaya Daulay </v>
      </c>
      <c r="D899" s="81">
        <f ca="1">INDIRECT(ADDRESS(2+QUOTIENT(ROW()-2,COUNTA('Form Responses 1'!$1:$1)-4),4,,TRUE,"Form Responses 1"))</f>
        <v>44982</v>
      </c>
      <c r="E899" s="82">
        <f ca="1" t="shared" si="0"/>
        <v>6</v>
      </c>
      <c r="F899" s="65" t="str">
        <f ca="1">IF(ISBLANK(A899)," ",INDIRECT(ADDRESS(1,5+MOD(ROW()-2,COUNTA('Form Responses 1'!$1:$1)-4),,TRUE,"Form Responses 1")))</f>
        <v>Lantai 24 [Mushola]</v>
      </c>
      <c r="G899" s="65" t="str">
        <f ca="1">IF(ISBLANK(A899)," ",INDIRECT(ADDRESS(MATCH(A899,'Form Responses 1'!A:A,0),5+MOD(ROW()-2,COUNTA('Form Responses 1'!$1:$1)-4),,TRUE,"Form Responses 1")))</f>
        <v>BAIK</v>
      </c>
      <c r="H899" s="83" t="str">
        <f ca="1" t="shared" si="1"/>
        <v>Lantai 24</v>
      </c>
      <c r="I899" s="83" t="str">
        <f ca="1" t="shared" ref="I899:I962" si="921">MID(F899,FIND("[",F899)+1,LEN(F899)-FIND("[",F899)-1)</f>
        <v>Mushola</v>
      </c>
      <c r="J899" s="83" t="str">
        <f ca="1" t="shared" si="2"/>
        <v>CLEANING SERVICE</v>
      </c>
      <c r="K899" s="83">
        <f ca="1" t="array" ref="K899">IFERROR(INDEX(MASTER!B:B,MATCH(G899,MASTER!A:A,0))/100," ")</f>
        <v>0.95</v>
      </c>
      <c r="L899" s="65">
        <f ca="1" t="shared" si="3"/>
        <v>8</v>
      </c>
      <c r="M899" s="65" t="str">
        <f ca="1" t="shared" si="4"/>
        <v>2023 - WEEK 08</v>
      </c>
      <c r="N899" s="65" t="str">
        <f ca="1" t="shared" si="5"/>
        <v>2023 - MONTH 02</v>
      </c>
      <c r="O899" s="83">
        <f ca="1" t="shared" ref="O899:P899" si="922">IFERROR(AVERAGEIF(M:M,M899,$K:$K)," ")</f>
        <v>0.950225225225222</v>
      </c>
      <c r="P899" s="83">
        <f ca="1" t="shared" si="922"/>
        <v>0.950225225225222</v>
      </c>
      <c r="Q899" s="65" t="str">
        <f ca="1">IF(ISBLANK(A899)," ",IF(O899&gt;MASTER!$B$3/100,"SB",IF(O899&gt;MASTER!$B$4/100,"B",IF(O899&gt;MASTER!$B$5/100,"C","K"))))</f>
        <v>SB</v>
      </c>
      <c r="R899" s="65" t="str">
        <f ca="1">IF(ISBLANK(B899)," ",IF(P899&gt;MASTER!$B$3/100,"SB",IF(P899&gt;MASTER!$B$4/100,"B",IF(P899&gt;MASTER!$B$5/100,"C","K"))))</f>
        <v>SB</v>
      </c>
    </row>
    <row r="900" customHeight="1" spans="1:18">
      <c r="A900" s="80">
        <f ca="1">INDIRECT(ADDRESS(2+QUOTIENT(ROW()-2,COUNTA('Form Responses 1'!$1:$1)-4),1,,TRUE,"Form Responses 1"))</f>
        <v>45034.3894368981</v>
      </c>
      <c r="B900" s="65" t="str">
        <f ca="1">INDIRECT(ADDRESS(2+QUOTIENT(ROW()-2,COUNTA('Form Responses 1'!$1:$1)-4),2,,TRUE,"Form Responses 1"))</f>
        <v>bobdaulay@gmail.com</v>
      </c>
      <c r="C900" s="65" t="str">
        <f ca="1">INDIRECT(ADDRESS(2+QUOTIENT(ROW()-2,COUNTA('Form Responses 1'!$1:$1)-4),3,,TRUE,"Form Responses 1"))</f>
        <v>Bobby Wijaya Daulay </v>
      </c>
      <c r="D900" s="81">
        <f ca="1">INDIRECT(ADDRESS(2+QUOTIENT(ROW()-2,COUNTA('Form Responses 1'!$1:$1)-4),4,,TRUE,"Form Responses 1"))</f>
        <v>44982</v>
      </c>
      <c r="E900" s="82">
        <f ca="1" t="shared" si="0"/>
        <v>6</v>
      </c>
      <c r="F900" s="65" t="str">
        <f ca="1">IF(ISBLANK(A900)," ",INDIRECT(ADDRESS(1,5+MOD(ROW()-2,COUNTA('Form Responses 1'!$1:$1)-4),,TRUE,"Form Responses 1")))</f>
        <v>Lantai 24 [Pantry]</v>
      </c>
      <c r="G900" s="65" t="str">
        <f ca="1">IF(ISBLANK(A900)," ",INDIRECT(ADDRESS(MATCH(A900,'Form Responses 1'!A:A,0),5+MOD(ROW()-2,COUNTA('Form Responses 1'!$1:$1)-4),,TRUE,"Form Responses 1")))</f>
        <v>BAIK</v>
      </c>
      <c r="H900" s="83" t="str">
        <f ca="1" t="shared" si="1"/>
        <v>Lantai 24</v>
      </c>
      <c r="I900" s="83" t="str">
        <f ca="1" t="shared" si="921"/>
        <v>Pantry</v>
      </c>
      <c r="J900" s="83" t="str">
        <f ca="1" t="shared" si="2"/>
        <v>CLEANING SERVICE</v>
      </c>
      <c r="K900" s="83">
        <f ca="1" t="array" ref="K900">IFERROR(INDEX(MASTER!B:B,MATCH(G900,MASTER!A:A,0))/100," ")</f>
        <v>0.95</v>
      </c>
      <c r="L900" s="65">
        <f ca="1" t="shared" si="3"/>
        <v>8</v>
      </c>
      <c r="M900" s="65" t="str">
        <f ca="1" t="shared" si="4"/>
        <v>2023 - WEEK 08</v>
      </c>
      <c r="N900" s="65" t="str">
        <f ca="1" t="shared" si="5"/>
        <v>2023 - MONTH 02</v>
      </c>
      <c r="O900" s="83">
        <f ca="1" t="shared" ref="O900:P900" si="923">IFERROR(AVERAGEIF(M:M,M900,$K:$K)," ")</f>
        <v>0.950225225225222</v>
      </c>
      <c r="P900" s="83">
        <f ca="1" t="shared" si="923"/>
        <v>0.950225225225222</v>
      </c>
      <c r="Q900" s="65" t="str">
        <f ca="1">IF(ISBLANK(A900)," ",IF(O900&gt;MASTER!$B$3/100,"SB",IF(O900&gt;MASTER!$B$4/100,"B",IF(O900&gt;MASTER!$B$5/100,"C","K"))))</f>
        <v>SB</v>
      </c>
      <c r="R900" s="65" t="str">
        <f ca="1">IF(ISBLANK(B900)," ",IF(P900&gt;MASTER!$B$3/100,"SB",IF(P900&gt;MASTER!$B$4/100,"B",IF(P900&gt;MASTER!$B$5/100,"C","K"))))</f>
        <v>SB</v>
      </c>
    </row>
    <row r="901" customHeight="1" spans="1:18">
      <c r="A901" s="80">
        <f ca="1">INDIRECT(ADDRESS(2+QUOTIENT(ROW()-2,COUNTA('Form Responses 1'!$1:$1)-4),1,,TRUE,"Form Responses 1"))</f>
        <v>45034.3894368981</v>
      </c>
      <c r="B901" s="65" t="str">
        <f ca="1">INDIRECT(ADDRESS(2+QUOTIENT(ROW()-2,COUNTA('Form Responses 1'!$1:$1)-4),2,,TRUE,"Form Responses 1"))</f>
        <v>bobdaulay@gmail.com</v>
      </c>
      <c r="C901" s="65" t="str">
        <f ca="1">INDIRECT(ADDRESS(2+QUOTIENT(ROW()-2,COUNTA('Form Responses 1'!$1:$1)-4),3,,TRUE,"Form Responses 1"))</f>
        <v>Bobby Wijaya Daulay </v>
      </c>
      <c r="D901" s="81">
        <f ca="1">INDIRECT(ADDRESS(2+QUOTIENT(ROW()-2,COUNTA('Form Responses 1'!$1:$1)-4),4,,TRUE,"Form Responses 1"))</f>
        <v>44982</v>
      </c>
      <c r="E901" s="82">
        <f ca="1" t="shared" si="0"/>
        <v>6</v>
      </c>
      <c r="F901" s="65" t="str">
        <f ca="1">IF(ISBLANK(A901)," ",INDIRECT(ADDRESS(1,5+MOD(ROW()-2,COUNTA('Form Responses 1'!$1:$1)-4),,TRUE,"Form Responses 1")))</f>
        <v>Lantai 24 [Ruang Rapat 1-2-3]</v>
      </c>
      <c r="G901" s="65" t="str">
        <f ca="1">IF(ISBLANK(A901)," ",INDIRECT(ADDRESS(MATCH(A901,'Form Responses 1'!A:A,0),5+MOD(ROW()-2,COUNTA('Form Responses 1'!$1:$1)-4),,TRUE,"Form Responses 1")))</f>
        <v>BAIK</v>
      </c>
      <c r="H901" s="83" t="str">
        <f ca="1" t="shared" si="1"/>
        <v>Lantai 24</v>
      </c>
      <c r="I901" s="83" t="str">
        <f ca="1" t="shared" si="921"/>
        <v>Ruang Rapat 1-2-3</v>
      </c>
      <c r="J901" s="83" t="str">
        <f ca="1" t="shared" si="2"/>
        <v>CLEANING SERVICE</v>
      </c>
      <c r="K901" s="83">
        <f ca="1" t="array" ref="K901">IFERROR(INDEX(MASTER!B:B,MATCH(G901,MASTER!A:A,0))/100," ")</f>
        <v>0.95</v>
      </c>
      <c r="L901" s="65">
        <f ca="1" t="shared" si="3"/>
        <v>8</v>
      </c>
      <c r="M901" s="65" t="str">
        <f ca="1" t="shared" si="4"/>
        <v>2023 - WEEK 08</v>
      </c>
      <c r="N901" s="65" t="str">
        <f ca="1" t="shared" si="5"/>
        <v>2023 - MONTH 02</v>
      </c>
      <c r="O901" s="83">
        <f ca="1" t="shared" ref="O901:P901" si="924">IFERROR(AVERAGEIF(M:M,M901,$K:$K)," ")</f>
        <v>0.950225225225222</v>
      </c>
      <c r="P901" s="83">
        <f ca="1" t="shared" si="924"/>
        <v>0.950225225225222</v>
      </c>
      <c r="Q901" s="65" t="str">
        <f ca="1">IF(ISBLANK(A901)," ",IF(O901&gt;MASTER!$B$3/100,"SB",IF(O901&gt;MASTER!$B$4/100,"B",IF(O901&gt;MASTER!$B$5/100,"C","K"))))</f>
        <v>SB</v>
      </c>
      <c r="R901" s="65" t="str">
        <f ca="1">IF(ISBLANK(B901)," ",IF(P901&gt;MASTER!$B$3/100,"SB",IF(P901&gt;MASTER!$B$4/100,"B",IF(P901&gt;MASTER!$B$5/100,"C","K"))))</f>
        <v>SB</v>
      </c>
    </row>
    <row r="902" customHeight="1" spans="1:18">
      <c r="A902" s="80">
        <f ca="1">INDIRECT(ADDRESS(2+QUOTIENT(ROW()-2,COUNTA('Form Responses 1'!$1:$1)-4),1,,TRUE,"Form Responses 1"))</f>
        <v>45034.3894368981</v>
      </c>
      <c r="B902" s="65" t="str">
        <f ca="1">INDIRECT(ADDRESS(2+QUOTIENT(ROW()-2,COUNTA('Form Responses 1'!$1:$1)-4),2,,TRUE,"Form Responses 1"))</f>
        <v>bobdaulay@gmail.com</v>
      </c>
      <c r="C902" s="65" t="str">
        <f ca="1">INDIRECT(ADDRESS(2+QUOTIENT(ROW()-2,COUNTA('Form Responses 1'!$1:$1)-4),3,,TRUE,"Form Responses 1"))</f>
        <v>Bobby Wijaya Daulay </v>
      </c>
      <c r="D902" s="81">
        <f ca="1">INDIRECT(ADDRESS(2+QUOTIENT(ROW()-2,COUNTA('Form Responses 1'!$1:$1)-4),4,,TRUE,"Form Responses 1"))</f>
        <v>44982</v>
      </c>
      <c r="E902" s="82">
        <f ca="1" t="shared" si="0"/>
        <v>6</v>
      </c>
      <c r="F902" s="65" t="str">
        <f ca="1">IF(ISBLANK(A902)," ",INDIRECT(ADDRESS(1,5+MOD(ROW()-2,COUNTA('Form Responses 1'!$1:$1)-4),,TRUE,"Form Responses 1")))</f>
        <v>Lantai 24 [Ruang Kerja]</v>
      </c>
      <c r="G902" s="65" t="str">
        <f ca="1">IF(ISBLANK(A902)," ",INDIRECT(ADDRESS(MATCH(A902,'Form Responses 1'!A:A,0),5+MOD(ROW()-2,COUNTA('Form Responses 1'!$1:$1)-4),,TRUE,"Form Responses 1")))</f>
        <v>BAIK</v>
      </c>
      <c r="H902" s="83" t="str">
        <f ca="1" t="shared" si="1"/>
        <v>Lantai 24</v>
      </c>
      <c r="I902" s="83" t="str">
        <f ca="1" t="shared" si="921"/>
        <v>Ruang Kerja</v>
      </c>
      <c r="J902" s="83" t="str">
        <f ca="1" t="shared" si="2"/>
        <v>CLEANING SERVICE</v>
      </c>
      <c r="K902" s="83">
        <f ca="1" t="array" ref="K902">IFERROR(INDEX(MASTER!B:B,MATCH(G902,MASTER!A:A,0))/100," ")</f>
        <v>0.95</v>
      </c>
      <c r="L902" s="65">
        <f ca="1" t="shared" si="3"/>
        <v>8</v>
      </c>
      <c r="M902" s="65" t="str">
        <f ca="1" t="shared" si="4"/>
        <v>2023 - WEEK 08</v>
      </c>
      <c r="N902" s="65" t="str">
        <f ca="1" t="shared" si="5"/>
        <v>2023 - MONTH 02</v>
      </c>
      <c r="O902" s="83">
        <f ca="1" t="shared" ref="O902:P902" si="925">IFERROR(AVERAGEIF(M:M,M902,$K:$K)," ")</f>
        <v>0.950225225225222</v>
      </c>
      <c r="P902" s="83">
        <f ca="1" t="shared" si="925"/>
        <v>0.950225225225222</v>
      </c>
      <c r="Q902" s="65" t="str">
        <f ca="1">IF(ISBLANK(A902)," ",IF(O902&gt;MASTER!$B$3/100,"SB",IF(O902&gt;MASTER!$B$4/100,"B",IF(O902&gt;MASTER!$B$5/100,"C","K"))))</f>
        <v>SB</v>
      </c>
      <c r="R902" s="65" t="str">
        <f ca="1">IF(ISBLANK(B902)," ",IF(P902&gt;MASTER!$B$3/100,"SB",IF(P902&gt;MASTER!$B$4/100,"B",IF(P902&gt;MASTER!$B$5/100,"C","K"))))</f>
        <v>SB</v>
      </c>
    </row>
    <row r="903" customHeight="1" spans="1:18">
      <c r="A903" s="80">
        <f ca="1">INDIRECT(ADDRESS(2+QUOTIENT(ROW()-2,COUNTA('Form Responses 1'!$1:$1)-4),1,,TRUE,"Form Responses 1"))</f>
        <v>45034.3894368981</v>
      </c>
      <c r="B903" s="65" t="str">
        <f ca="1">INDIRECT(ADDRESS(2+QUOTIENT(ROW()-2,COUNTA('Form Responses 1'!$1:$1)-4),2,,TRUE,"Form Responses 1"))</f>
        <v>bobdaulay@gmail.com</v>
      </c>
      <c r="C903" s="65" t="str">
        <f ca="1">INDIRECT(ADDRESS(2+QUOTIENT(ROW()-2,COUNTA('Form Responses 1'!$1:$1)-4),3,,TRUE,"Form Responses 1"))</f>
        <v>Bobby Wijaya Daulay </v>
      </c>
      <c r="D903" s="81">
        <f ca="1">INDIRECT(ADDRESS(2+QUOTIENT(ROW()-2,COUNTA('Form Responses 1'!$1:$1)-4),4,,TRUE,"Form Responses 1"))</f>
        <v>44982</v>
      </c>
      <c r="E903" s="82">
        <f ca="1" t="shared" si="0"/>
        <v>6</v>
      </c>
      <c r="F903" s="65" t="str">
        <f ca="1">IF(ISBLANK(A903)," ",INDIRECT(ADDRESS(1,5+MOD(ROW()-2,COUNTA('Form Responses 1'!$1:$1)-4),,TRUE,"Form Responses 1")))</f>
        <v>Lantai 24 [Koridor]</v>
      </c>
      <c r="G903" s="65" t="str">
        <f ca="1">IF(ISBLANK(A903)," ",INDIRECT(ADDRESS(MATCH(A903,'Form Responses 1'!A:A,0),5+MOD(ROW()-2,COUNTA('Form Responses 1'!$1:$1)-4),,TRUE,"Form Responses 1")))</f>
        <v>BAIK</v>
      </c>
      <c r="H903" s="83" t="str">
        <f ca="1" t="shared" si="1"/>
        <v>Lantai 24</v>
      </c>
      <c r="I903" s="83" t="str">
        <f ca="1" t="shared" si="921"/>
        <v>Koridor</v>
      </c>
      <c r="J903" s="83" t="str">
        <f ca="1" t="shared" si="2"/>
        <v>CLEANING SERVICE</v>
      </c>
      <c r="K903" s="83">
        <f ca="1" t="array" ref="K903">IFERROR(INDEX(MASTER!B:B,MATCH(G903,MASTER!A:A,0))/100," ")</f>
        <v>0.95</v>
      </c>
      <c r="L903" s="65">
        <f ca="1" t="shared" si="3"/>
        <v>8</v>
      </c>
      <c r="M903" s="65" t="str">
        <f ca="1" t="shared" si="4"/>
        <v>2023 - WEEK 08</v>
      </c>
      <c r="N903" s="65" t="str">
        <f ca="1" t="shared" si="5"/>
        <v>2023 - MONTH 02</v>
      </c>
      <c r="O903" s="83">
        <f ca="1" t="shared" ref="O903:P903" si="926">IFERROR(AVERAGEIF(M:M,M903,$K:$K)," ")</f>
        <v>0.950225225225222</v>
      </c>
      <c r="P903" s="83">
        <f ca="1" t="shared" si="926"/>
        <v>0.950225225225222</v>
      </c>
      <c r="Q903" s="65" t="str">
        <f ca="1">IF(ISBLANK(A903)," ",IF(O903&gt;MASTER!$B$3/100,"SB",IF(O903&gt;MASTER!$B$4/100,"B",IF(O903&gt;MASTER!$B$5/100,"C","K"))))</f>
        <v>SB</v>
      </c>
      <c r="R903" s="65" t="str">
        <f ca="1">IF(ISBLANK(B903)," ",IF(P903&gt;MASTER!$B$3/100,"SB",IF(P903&gt;MASTER!$B$4/100,"B",IF(P903&gt;MASTER!$B$5/100,"C","K"))))</f>
        <v>SB</v>
      </c>
    </row>
    <row r="904" customHeight="1" spans="1:18">
      <c r="A904" s="80">
        <f ca="1">INDIRECT(ADDRESS(2+QUOTIENT(ROW()-2,COUNTA('Form Responses 1'!$1:$1)-4),1,,TRUE,"Form Responses 1"))</f>
        <v>45034.3894368981</v>
      </c>
      <c r="B904" s="65" t="str">
        <f ca="1">INDIRECT(ADDRESS(2+QUOTIENT(ROW()-2,COUNTA('Form Responses 1'!$1:$1)-4),2,,TRUE,"Form Responses 1"))</f>
        <v>bobdaulay@gmail.com</v>
      </c>
      <c r="C904" s="65" t="str">
        <f ca="1">INDIRECT(ADDRESS(2+QUOTIENT(ROW()-2,COUNTA('Form Responses 1'!$1:$1)-4),3,,TRUE,"Form Responses 1"))</f>
        <v>Bobby Wijaya Daulay </v>
      </c>
      <c r="D904" s="81">
        <f ca="1">INDIRECT(ADDRESS(2+QUOTIENT(ROW()-2,COUNTA('Form Responses 1'!$1:$1)-4),4,,TRUE,"Form Responses 1"))</f>
        <v>44982</v>
      </c>
      <c r="E904" s="82">
        <f ca="1" t="shared" si="0"/>
        <v>6</v>
      </c>
      <c r="F904" s="65" t="str">
        <f ca="1">IF(ISBLANK(A904)," ",INDIRECT(ADDRESS(1,5+MOD(ROW()-2,COUNTA('Form Responses 1'!$1:$1)-4),,TRUE,"Form Responses 1")))</f>
        <v>Lantai 24 [Toilet Pria / Wanita]</v>
      </c>
      <c r="G904" s="65" t="str">
        <f ca="1">IF(ISBLANK(A904)," ",INDIRECT(ADDRESS(MATCH(A904,'Form Responses 1'!A:A,0),5+MOD(ROW()-2,COUNTA('Form Responses 1'!$1:$1)-4),,TRUE,"Form Responses 1")))</f>
        <v>BAIK</v>
      </c>
      <c r="H904" s="83" t="str">
        <f ca="1" t="shared" si="1"/>
        <v>Lantai 24</v>
      </c>
      <c r="I904" s="83" t="str">
        <f ca="1" t="shared" si="921"/>
        <v>Toilet Pria / Wanita</v>
      </c>
      <c r="J904" s="83" t="str">
        <f ca="1" t="shared" si="2"/>
        <v>CLEANING SERVICE</v>
      </c>
      <c r="K904" s="83">
        <f ca="1" t="array" ref="K904">IFERROR(INDEX(MASTER!B:B,MATCH(G904,MASTER!A:A,0))/100," ")</f>
        <v>0.95</v>
      </c>
      <c r="L904" s="65">
        <f ca="1" t="shared" si="3"/>
        <v>8</v>
      </c>
      <c r="M904" s="65" t="str">
        <f ca="1" t="shared" si="4"/>
        <v>2023 - WEEK 08</v>
      </c>
      <c r="N904" s="65" t="str">
        <f ca="1" t="shared" si="5"/>
        <v>2023 - MONTH 02</v>
      </c>
      <c r="O904" s="83">
        <f ca="1" t="shared" ref="O904:P904" si="927">IFERROR(AVERAGEIF(M:M,M904,$K:$K)," ")</f>
        <v>0.950225225225222</v>
      </c>
      <c r="P904" s="83">
        <f ca="1" t="shared" si="927"/>
        <v>0.950225225225222</v>
      </c>
      <c r="Q904" s="65" t="str">
        <f ca="1">IF(ISBLANK(A904)," ",IF(O904&gt;MASTER!$B$3/100,"SB",IF(O904&gt;MASTER!$B$4/100,"B",IF(O904&gt;MASTER!$B$5/100,"C","K"))))</f>
        <v>SB</v>
      </c>
      <c r="R904" s="65" t="str">
        <f ca="1">IF(ISBLANK(B904)," ",IF(P904&gt;MASTER!$B$3/100,"SB",IF(P904&gt;MASTER!$B$4/100,"B",IF(P904&gt;MASTER!$B$5/100,"C","K"))))</f>
        <v>SB</v>
      </c>
    </row>
    <row r="905" customHeight="1" spans="1:18">
      <c r="A905" s="80">
        <f ca="1">INDIRECT(ADDRESS(2+QUOTIENT(ROW()-2,COUNTA('Form Responses 1'!$1:$1)-4),1,,TRUE,"Form Responses 1"))</f>
        <v>45034.3894368981</v>
      </c>
      <c r="B905" s="65" t="str">
        <f ca="1">INDIRECT(ADDRESS(2+QUOTIENT(ROW()-2,COUNTA('Form Responses 1'!$1:$1)-4),2,,TRUE,"Form Responses 1"))</f>
        <v>bobdaulay@gmail.com</v>
      </c>
      <c r="C905" s="65" t="str">
        <f ca="1">INDIRECT(ADDRESS(2+QUOTIENT(ROW()-2,COUNTA('Form Responses 1'!$1:$1)-4),3,,TRUE,"Form Responses 1"))</f>
        <v>Bobby Wijaya Daulay </v>
      </c>
      <c r="D905" s="81">
        <f ca="1">INDIRECT(ADDRESS(2+QUOTIENT(ROW()-2,COUNTA('Form Responses 1'!$1:$1)-4),4,,TRUE,"Form Responses 1"))</f>
        <v>44982</v>
      </c>
      <c r="E905" s="82">
        <f ca="1" t="shared" si="0"/>
        <v>6</v>
      </c>
      <c r="F905" s="65" t="str">
        <f ca="1">IF(ISBLANK(A905)," ",INDIRECT(ADDRESS(1,5+MOD(ROW()-2,COUNTA('Form Responses 1'!$1:$1)-4),,TRUE,"Form Responses 1")))</f>
        <v>Lantai 23 [Tangga Exit Barat]</v>
      </c>
      <c r="G905" s="65" t="str">
        <f ca="1">IF(ISBLANK(A905)," ",INDIRECT(ADDRESS(MATCH(A905,'Form Responses 1'!A:A,0),5+MOD(ROW()-2,COUNTA('Form Responses 1'!$1:$1)-4),,TRUE,"Form Responses 1")))</f>
        <v>BAIK</v>
      </c>
      <c r="H905" s="83" t="str">
        <f ca="1" t="shared" si="1"/>
        <v>Lantai 23</v>
      </c>
      <c r="I905" s="83" t="str">
        <f ca="1" t="shared" si="921"/>
        <v>Tangga Exit Barat</v>
      </c>
      <c r="J905" s="83" t="str">
        <f ca="1" t="shared" si="2"/>
        <v>CLEANING SERVICE</v>
      </c>
      <c r="K905" s="83">
        <f ca="1" t="array" ref="K905">IFERROR(INDEX(MASTER!B:B,MATCH(G905,MASTER!A:A,0))/100," ")</f>
        <v>0.95</v>
      </c>
      <c r="L905" s="65">
        <f ca="1" t="shared" si="3"/>
        <v>8</v>
      </c>
      <c r="M905" s="65" t="str">
        <f ca="1" t="shared" si="4"/>
        <v>2023 - WEEK 08</v>
      </c>
      <c r="N905" s="65" t="str">
        <f ca="1" t="shared" si="5"/>
        <v>2023 - MONTH 02</v>
      </c>
      <c r="O905" s="83">
        <f ca="1" t="shared" ref="O905:P905" si="928">IFERROR(AVERAGEIF(M:M,M905,$K:$K)," ")</f>
        <v>0.950225225225222</v>
      </c>
      <c r="P905" s="83">
        <f ca="1" t="shared" si="928"/>
        <v>0.950225225225222</v>
      </c>
      <c r="Q905" s="65" t="str">
        <f ca="1">IF(ISBLANK(A905)," ",IF(O905&gt;MASTER!$B$3/100,"SB",IF(O905&gt;MASTER!$B$4/100,"B",IF(O905&gt;MASTER!$B$5/100,"C","K"))))</f>
        <v>SB</v>
      </c>
      <c r="R905" s="65" t="str">
        <f ca="1">IF(ISBLANK(B905)," ",IF(P905&gt;MASTER!$B$3/100,"SB",IF(P905&gt;MASTER!$B$4/100,"B",IF(P905&gt;MASTER!$B$5/100,"C","K"))))</f>
        <v>SB</v>
      </c>
    </row>
    <row r="906" customHeight="1" spans="1:18">
      <c r="A906" s="80">
        <f ca="1">INDIRECT(ADDRESS(2+QUOTIENT(ROW()-2,COUNTA('Form Responses 1'!$1:$1)-4),1,,TRUE,"Form Responses 1"))</f>
        <v>45034.3894368981</v>
      </c>
      <c r="B906" s="65" t="str">
        <f ca="1">INDIRECT(ADDRESS(2+QUOTIENT(ROW()-2,COUNTA('Form Responses 1'!$1:$1)-4),2,,TRUE,"Form Responses 1"))</f>
        <v>bobdaulay@gmail.com</v>
      </c>
      <c r="C906" s="65" t="str">
        <f ca="1">INDIRECT(ADDRESS(2+QUOTIENT(ROW()-2,COUNTA('Form Responses 1'!$1:$1)-4),3,,TRUE,"Form Responses 1"))</f>
        <v>Bobby Wijaya Daulay </v>
      </c>
      <c r="D906" s="81">
        <f ca="1">INDIRECT(ADDRESS(2+QUOTIENT(ROW()-2,COUNTA('Form Responses 1'!$1:$1)-4),4,,TRUE,"Form Responses 1"))</f>
        <v>44982</v>
      </c>
      <c r="E906" s="82">
        <f ca="1" t="shared" si="0"/>
        <v>6</v>
      </c>
      <c r="F906" s="65" t="str">
        <f ca="1">IF(ISBLANK(A906)," ",INDIRECT(ADDRESS(1,5+MOD(ROW()-2,COUNTA('Form Responses 1'!$1:$1)-4),,TRUE,"Form Responses 1")))</f>
        <v>Lantai 23 [ &amp; Timur]</v>
      </c>
      <c r="G906" s="65" t="str">
        <f ca="1">IF(ISBLANK(A906)," ",INDIRECT(ADDRESS(MATCH(A906,'Form Responses 1'!A:A,0),5+MOD(ROW()-2,COUNTA('Form Responses 1'!$1:$1)-4),,TRUE,"Form Responses 1")))</f>
        <v>BAIK</v>
      </c>
      <c r="H906" s="83" t="str">
        <f ca="1" t="shared" si="1"/>
        <v>Lantai 23</v>
      </c>
      <c r="I906" s="83" t="str">
        <f ca="1" t="shared" si="921"/>
        <v> &amp; Timur</v>
      </c>
      <c r="J906" s="83" t="str">
        <f ca="1" t="shared" si="2"/>
        <v>CLEANING SERVICE</v>
      </c>
      <c r="K906" s="83">
        <f ca="1" t="array" ref="K906">IFERROR(INDEX(MASTER!B:B,MATCH(G906,MASTER!A:A,0))/100," ")</f>
        <v>0.95</v>
      </c>
      <c r="L906" s="65">
        <f ca="1" t="shared" si="3"/>
        <v>8</v>
      </c>
      <c r="M906" s="65" t="str">
        <f ca="1" t="shared" si="4"/>
        <v>2023 - WEEK 08</v>
      </c>
      <c r="N906" s="65" t="str">
        <f ca="1" t="shared" si="5"/>
        <v>2023 - MONTH 02</v>
      </c>
      <c r="O906" s="83">
        <f ca="1" t="shared" ref="O906:P906" si="929">IFERROR(AVERAGEIF(M:M,M906,$K:$K)," ")</f>
        <v>0.950225225225222</v>
      </c>
      <c r="P906" s="83">
        <f ca="1" t="shared" si="929"/>
        <v>0.950225225225222</v>
      </c>
      <c r="Q906" s="65" t="str">
        <f ca="1">IF(ISBLANK(A906)," ",IF(O906&gt;MASTER!$B$3/100,"SB",IF(O906&gt;MASTER!$B$4/100,"B",IF(O906&gt;MASTER!$B$5/100,"C","K"))))</f>
        <v>SB</v>
      </c>
      <c r="R906" s="65" t="str">
        <f ca="1">IF(ISBLANK(B906)," ",IF(P906&gt;MASTER!$B$3/100,"SB",IF(P906&gt;MASTER!$B$4/100,"B",IF(P906&gt;MASTER!$B$5/100,"C","K"))))</f>
        <v>SB</v>
      </c>
    </row>
    <row r="907" customHeight="1" spans="1:18">
      <c r="A907" s="80">
        <f ca="1">INDIRECT(ADDRESS(2+QUOTIENT(ROW()-2,COUNTA('Form Responses 1'!$1:$1)-4),1,,TRUE,"Form Responses 1"))</f>
        <v>45034.3894368981</v>
      </c>
      <c r="B907" s="65" t="str">
        <f ca="1">INDIRECT(ADDRESS(2+QUOTIENT(ROW()-2,COUNTA('Form Responses 1'!$1:$1)-4),2,,TRUE,"Form Responses 1"))</f>
        <v>bobdaulay@gmail.com</v>
      </c>
      <c r="C907" s="65" t="str">
        <f ca="1">INDIRECT(ADDRESS(2+QUOTIENT(ROW()-2,COUNTA('Form Responses 1'!$1:$1)-4),3,,TRUE,"Form Responses 1"))</f>
        <v>Bobby Wijaya Daulay </v>
      </c>
      <c r="D907" s="81">
        <f ca="1">INDIRECT(ADDRESS(2+QUOTIENT(ROW()-2,COUNTA('Form Responses 1'!$1:$1)-4),4,,TRUE,"Form Responses 1"))</f>
        <v>44982</v>
      </c>
      <c r="E907" s="82">
        <f ca="1" t="shared" si="0"/>
        <v>6</v>
      </c>
      <c r="F907" s="65" t="str">
        <f ca="1">IF(ISBLANK(A907)," ",INDIRECT(ADDRESS(1,5+MOD(ROW()-2,COUNTA('Form Responses 1'!$1:$1)-4),,TRUE,"Form Responses 1")))</f>
        <v>Lantai 23 [Mushola]</v>
      </c>
      <c r="G907" s="65" t="str">
        <f ca="1">IF(ISBLANK(A907)," ",INDIRECT(ADDRESS(MATCH(A907,'Form Responses 1'!A:A,0),5+MOD(ROW()-2,COUNTA('Form Responses 1'!$1:$1)-4),,TRUE,"Form Responses 1")))</f>
        <v>BAIK</v>
      </c>
      <c r="H907" s="83" t="str">
        <f ca="1" t="shared" si="1"/>
        <v>Lantai 23</v>
      </c>
      <c r="I907" s="83" t="str">
        <f ca="1" t="shared" si="921"/>
        <v>Mushola</v>
      </c>
      <c r="J907" s="83" t="str">
        <f ca="1" t="shared" si="2"/>
        <v>CLEANING SERVICE</v>
      </c>
      <c r="K907" s="83">
        <f ca="1" t="array" ref="K907">IFERROR(INDEX(MASTER!B:B,MATCH(G907,MASTER!A:A,0))/100," ")</f>
        <v>0.95</v>
      </c>
      <c r="L907" s="65">
        <f ca="1" t="shared" si="3"/>
        <v>8</v>
      </c>
      <c r="M907" s="65" t="str">
        <f ca="1" t="shared" si="4"/>
        <v>2023 - WEEK 08</v>
      </c>
      <c r="N907" s="65" t="str">
        <f ca="1" t="shared" si="5"/>
        <v>2023 - MONTH 02</v>
      </c>
      <c r="O907" s="83">
        <f ca="1" t="shared" ref="O907:P907" si="930">IFERROR(AVERAGEIF(M:M,M907,$K:$K)," ")</f>
        <v>0.950225225225222</v>
      </c>
      <c r="P907" s="83">
        <f ca="1" t="shared" si="930"/>
        <v>0.950225225225222</v>
      </c>
      <c r="Q907" s="65" t="str">
        <f ca="1">IF(ISBLANK(A907)," ",IF(O907&gt;MASTER!$B$3/100,"SB",IF(O907&gt;MASTER!$B$4/100,"B",IF(O907&gt;MASTER!$B$5/100,"C","K"))))</f>
        <v>SB</v>
      </c>
      <c r="R907" s="65" t="str">
        <f ca="1">IF(ISBLANK(B907)," ",IF(P907&gt;MASTER!$B$3/100,"SB",IF(P907&gt;MASTER!$B$4/100,"B",IF(P907&gt;MASTER!$B$5/100,"C","K"))))</f>
        <v>SB</v>
      </c>
    </row>
    <row r="908" customHeight="1" spans="1:18">
      <c r="A908" s="80">
        <f ca="1">INDIRECT(ADDRESS(2+QUOTIENT(ROW()-2,COUNTA('Form Responses 1'!$1:$1)-4),1,,TRUE,"Form Responses 1"))</f>
        <v>45034.3894368981</v>
      </c>
      <c r="B908" s="65" t="str">
        <f ca="1">INDIRECT(ADDRESS(2+QUOTIENT(ROW()-2,COUNTA('Form Responses 1'!$1:$1)-4),2,,TRUE,"Form Responses 1"))</f>
        <v>bobdaulay@gmail.com</v>
      </c>
      <c r="C908" s="65" t="str">
        <f ca="1">INDIRECT(ADDRESS(2+QUOTIENT(ROW()-2,COUNTA('Form Responses 1'!$1:$1)-4),3,,TRUE,"Form Responses 1"))</f>
        <v>Bobby Wijaya Daulay </v>
      </c>
      <c r="D908" s="81">
        <f ca="1">INDIRECT(ADDRESS(2+QUOTIENT(ROW()-2,COUNTA('Form Responses 1'!$1:$1)-4),4,,TRUE,"Form Responses 1"))</f>
        <v>44982</v>
      </c>
      <c r="E908" s="82">
        <f ca="1" t="shared" si="0"/>
        <v>6</v>
      </c>
      <c r="F908" s="65" t="str">
        <f ca="1">IF(ISBLANK(A908)," ",INDIRECT(ADDRESS(1,5+MOD(ROW()-2,COUNTA('Form Responses 1'!$1:$1)-4),,TRUE,"Form Responses 1")))</f>
        <v>Lantai 23 [Pantry]</v>
      </c>
      <c r="G908" s="65" t="str">
        <f ca="1">IF(ISBLANK(A908)," ",INDIRECT(ADDRESS(MATCH(A908,'Form Responses 1'!A:A,0),5+MOD(ROW()-2,COUNTA('Form Responses 1'!$1:$1)-4),,TRUE,"Form Responses 1")))</f>
        <v>BAIK</v>
      </c>
      <c r="H908" s="83" t="str">
        <f ca="1" t="shared" si="1"/>
        <v>Lantai 23</v>
      </c>
      <c r="I908" s="83" t="str">
        <f ca="1" t="shared" si="921"/>
        <v>Pantry</v>
      </c>
      <c r="J908" s="83" t="str">
        <f ca="1" t="shared" si="2"/>
        <v>CLEANING SERVICE</v>
      </c>
      <c r="K908" s="83">
        <f ca="1" t="array" ref="K908">IFERROR(INDEX(MASTER!B:B,MATCH(G908,MASTER!A:A,0))/100," ")</f>
        <v>0.95</v>
      </c>
      <c r="L908" s="65">
        <f ca="1" t="shared" si="3"/>
        <v>8</v>
      </c>
      <c r="M908" s="65" t="str">
        <f ca="1" t="shared" si="4"/>
        <v>2023 - WEEK 08</v>
      </c>
      <c r="N908" s="65" t="str">
        <f ca="1" t="shared" si="5"/>
        <v>2023 - MONTH 02</v>
      </c>
      <c r="O908" s="83">
        <f ca="1" t="shared" ref="O908:P908" si="931">IFERROR(AVERAGEIF(M:M,M908,$K:$K)," ")</f>
        <v>0.950225225225222</v>
      </c>
      <c r="P908" s="83">
        <f ca="1" t="shared" si="931"/>
        <v>0.950225225225222</v>
      </c>
      <c r="Q908" s="65" t="str">
        <f ca="1">IF(ISBLANK(A908)," ",IF(O908&gt;MASTER!$B$3/100,"SB",IF(O908&gt;MASTER!$B$4/100,"B",IF(O908&gt;MASTER!$B$5/100,"C","K"))))</f>
        <v>SB</v>
      </c>
      <c r="R908" s="65" t="str">
        <f ca="1">IF(ISBLANK(B908)," ",IF(P908&gt;MASTER!$B$3/100,"SB",IF(P908&gt;MASTER!$B$4/100,"B",IF(P908&gt;MASTER!$B$5/100,"C","K"))))</f>
        <v>SB</v>
      </c>
    </row>
    <row r="909" customHeight="1" spans="1:18">
      <c r="A909" s="80">
        <f ca="1">INDIRECT(ADDRESS(2+QUOTIENT(ROW()-2,COUNTA('Form Responses 1'!$1:$1)-4),1,,TRUE,"Form Responses 1"))</f>
        <v>45034.3894368981</v>
      </c>
      <c r="B909" s="65" t="str">
        <f ca="1">INDIRECT(ADDRESS(2+QUOTIENT(ROW()-2,COUNTA('Form Responses 1'!$1:$1)-4),2,,TRUE,"Form Responses 1"))</f>
        <v>bobdaulay@gmail.com</v>
      </c>
      <c r="C909" s="65" t="str">
        <f ca="1">INDIRECT(ADDRESS(2+QUOTIENT(ROW()-2,COUNTA('Form Responses 1'!$1:$1)-4),3,,TRUE,"Form Responses 1"))</f>
        <v>Bobby Wijaya Daulay </v>
      </c>
      <c r="D909" s="81">
        <f ca="1">INDIRECT(ADDRESS(2+QUOTIENT(ROW()-2,COUNTA('Form Responses 1'!$1:$1)-4),4,,TRUE,"Form Responses 1"))</f>
        <v>44982</v>
      </c>
      <c r="E909" s="82">
        <f ca="1" t="shared" si="0"/>
        <v>6</v>
      </c>
      <c r="F909" s="65" t="str">
        <f ca="1">IF(ISBLANK(A909)," ",INDIRECT(ADDRESS(1,5+MOD(ROW()-2,COUNTA('Form Responses 1'!$1:$1)-4),,TRUE,"Form Responses 1")))</f>
        <v>Lantai 23 [Ruang Rapat 1-2-3]</v>
      </c>
      <c r="G909" s="65" t="str">
        <f ca="1">IF(ISBLANK(A909)," ",INDIRECT(ADDRESS(MATCH(A909,'Form Responses 1'!A:A,0),5+MOD(ROW()-2,COUNTA('Form Responses 1'!$1:$1)-4),,TRUE,"Form Responses 1")))</f>
        <v>BAIK</v>
      </c>
      <c r="H909" s="83" t="str">
        <f ca="1" t="shared" si="1"/>
        <v>Lantai 23</v>
      </c>
      <c r="I909" s="83" t="str">
        <f ca="1" t="shared" si="921"/>
        <v>Ruang Rapat 1-2-3</v>
      </c>
      <c r="J909" s="83" t="str">
        <f ca="1" t="shared" si="2"/>
        <v>CLEANING SERVICE</v>
      </c>
      <c r="K909" s="83">
        <f ca="1" t="array" ref="K909">IFERROR(INDEX(MASTER!B:B,MATCH(G909,MASTER!A:A,0))/100," ")</f>
        <v>0.95</v>
      </c>
      <c r="L909" s="65">
        <f ca="1" t="shared" si="3"/>
        <v>8</v>
      </c>
      <c r="M909" s="65" t="str">
        <f ca="1" t="shared" si="4"/>
        <v>2023 - WEEK 08</v>
      </c>
      <c r="N909" s="65" t="str">
        <f ca="1" t="shared" si="5"/>
        <v>2023 - MONTH 02</v>
      </c>
      <c r="O909" s="83">
        <f ca="1" t="shared" ref="O909:P909" si="932">IFERROR(AVERAGEIF(M:M,M909,$K:$K)," ")</f>
        <v>0.950225225225222</v>
      </c>
      <c r="P909" s="83">
        <f ca="1" t="shared" si="932"/>
        <v>0.950225225225222</v>
      </c>
      <c r="Q909" s="65" t="str">
        <f ca="1">IF(ISBLANK(A909)," ",IF(O909&gt;MASTER!$B$3/100,"SB",IF(O909&gt;MASTER!$B$4/100,"B",IF(O909&gt;MASTER!$B$5/100,"C","K"))))</f>
        <v>SB</v>
      </c>
      <c r="R909" s="65" t="str">
        <f ca="1">IF(ISBLANK(B909)," ",IF(P909&gt;MASTER!$B$3/100,"SB",IF(P909&gt;MASTER!$B$4/100,"B",IF(P909&gt;MASTER!$B$5/100,"C","K"))))</f>
        <v>SB</v>
      </c>
    </row>
    <row r="910" customHeight="1" spans="1:18">
      <c r="A910" s="80">
        <f ca="1">INDIRECT(ADDRESS(2+QUOTIENT(ROW()-2,COUNTA('Form Responses 1'!$1:$1)-4),1,,TRUE,"Form Responses 1"))</f>
        <v>45034.3894368981</v>
      </c>
      <c r="B910" s="65" t="str">
        <f ca="1">INDIRECT(ADDRESS(2+QUOTIENT(ROW()-2,COUNTA('Form Responses 1'!$1:$1)-4),2,,TRUE,"Form Responses 1"))</f>
        <v>bobdaulay@gmail.com</v>
      </c>
      <c r="C910" s="65" t="str">
        <f ca="1">INDIRECT(ADDRESS(2+QUOTIENT(ROW()-2,COUNTA('Form Responses 1'!$1:$1)-4),3,,TRUE,"Form Responses 1"))</f>
        <v>Bobby Wijaya Daulay </v>
      </c>
      <c r="D910" s="81">
        <f ca="1">INDIRECT(ADDRESS(2+QUOTIENT(ROW()-2,COUNTA('Form Responses 1'!$1:$1)-4),4,,TRUE,"Form Responses 1"))</f>
        <v>44982</v>
      </c>
      <c r="E910" s="82">
        <f ca="1" t="shared" si="0"/>
        <v>6</v>
      </c>
      <c r="F910" s="65" t="str">
        <f ca="1">IF(ISBLANK(A910)," ",INDIRECT(ADDRESS(1,5+MOD(ROW()-2,COUNTA('Form Responses 1'!$1:$1)-4),,TRUE,"Form Responses 1")))</f>
        <v>Lantai 23 [Ruang Kerja]</v>
      </c>
      <c r="G910" s="65" t="str">
        <f ca="1">IF(ISBLANK(A910)," ",INDIRECT(ADDRESS(MATCH(A910,'Form Responses 1'!A:A,0),5+MOD(ROW()-2,COUNTA('Form Responses 1'!$1:$1)-4),,TRUE,"Form Responses 1")))</f>
        <v>BAIK</v>
      </c>
      <c r="H910" s="83" t="str">
        <f ca="1" t="shared" si="1"/>
        <v>Lantai 23</v>
      </c>
      <c r="I910" s="83" t="str">
        <f ca="1" t="shared" si="921"/>
        <v>Ruang Kerja</v>
      </c>
      <c r="J910" s="83" t="str">
        <f ca="1" t="shared" si="2"/>
        <v>CLEANING SERVICE</v>
      </c>
      <c r="K910" s="83">
        <f ca="1" t="array" ref="K910">IFERROR(INDEX(MASTER!B:B,MATCH(G910,MASTER!A:A,0))/100," ")</f>
        <v>0.95</v>
      </c>
      <c r="L910" s="65">
        <f ca="1" t="shared" si="3"/>
        <v>8</v>
      </c>
      <c r="M910" s="65" t="str">
        <f ca="1" t="shared" si="4"/>
        <v>2023 - WEEK 08</v>
      </c>
      <c r="N910" s="65" t="str">
        <f ca="1" t="shared" si="5"/>
        <v>2023 - MONTH 02</v>
      </c>
      <c r="O910" s="83">
        <f ca="1" t="shared" ref="O910:P910" si="933">IFERROR(AVERAGEIF(M:M,M910,$K:$K)," ")</f>
        <v>0.950225225225222</v>
      </c>
      <c r="P910" s="83">
        <f ca="1" t="shared" si="933"/>
        <v>0.950225225225222</v>
      </c>
      <c r="Q910" s="65" t="str">
        <f ca="1">IF(ISBLANK(A910)," ",IF(O910&gt;MASTER!$B$3/100,"SB",IF(O910&gt;MASTER!$B$4/100,"B",IF(O910&gt;MASTER!$B$5/100,"C","K"))))</f>
        <v>SB</v>
      </c>
      <c r="R910" s="65" t="str">
        <f ca="1">IF(ISBLANK(B910)," ",IF(P910&gt;MASTER!$B$3/100,"SB",IF(P910&gt;MASTER!$B$4/100,"B",IF(P910&gt;MASTER!$B$5/100,"C","K"))))</f>
        <v>SB</v>
      </c>
    </row>
    <row r="911" customHeight="1" spans="1:18">
      <c r="A911" s="80">
        <f ca="1">INDIRECT(ADDRESS(2+QUOTIENT(ROW()-2,COUNTA('Form Responses 1'!$1:$1)-4),1,,TRUE,"Form Responses 1"))</f>
        <v>45034.3894368981</v>
      </c>
      <c r="B911" s="65" t="str">
        <f ca="1">INDIRECT(ADDRESS(2+QUOTIENT(ROW()-2,COUNTA('Form Responses 1'!$1:$1)-4),2,,TRUE,"Form Responses 1"))</f>
        <v>bobdaulay@gmail.com</v>
      </c>
      <c r="C911" s="65" t="str">
        <f ca="1">INDIRECT(ADDRESS(2+QUOTIENT(ROW()-2,COUNTA('Form Responses 1'!$1:$1)-4),3,,TRUE,"Form Responses 1"))</f>
        <v>Bobby Wijaya Daulay </v>
      </c>
      <c r="D911" s="81">
        <f ca="1">INDIRECT(ADDRESS(2+QUOTIENT(ROW()-2,COUNTA('Form Responses 1'!$1:$1)-4),4,,TRUE,"Form Responses 1"))</f>
        <v>44982</v>
      </c>
      <c r="E911" s="82">
        <f ca="1" t="shared" si="0"/>
        <v>6</v>
      </c>
      <c r="F911" s="65" t="str">
        <f ca="1">IF(ISBLANK(A911)," ",INDIRECT(ADDRESS(1,5+MOD(ROW()-2,COUNTA('Form Responses 1'!$1:$1)-4),,TRUE,"Form Responses 1")))</f>
        <v>Lantai 23 [Koridor]</v>
      </c>
      <c r="G911" s="65" t="str">
        <f ca="1">IF(ISBLANK(A911)," ",INDIRECT(ADDRESS(MATCH(A911,'Form Responses 1'!A:A,0),5+MOD(ROW()-2,COUNTA('Form Responses 1'!$1:$1)-4),,TRUE,"Form Responses 1")))</f>
        <v>BAIK</v>
      </c>
      <c r="H911" s="83" t="str">
        <f ca="1" t="shared" si="1"/>
        <v>Lantai 23</v>
      </c>
      <c r="I911" s="83" t="str">
        <f ca="1" t="shared" si="921"/>
        <v>Koridor</v>
      </c>
      <c r="J911" s="83" t="str">
        <f ca="1" t="shared" si="2"/>
        <v>CLEANING SERVICE</v>
      </c>
      <c r="K911" s="83">
        <f ca="1" t="array" ref="K911">IFERROR(INDEX(MASTER!B:B,MATCH(G911,MASTER!A:A,0))/100," ")</f>
        <v>0.95</v>
      </c>
      <c r="L911" s="65">
        <f ca="1" t="shared" si="3"/>
        <v>8</v>
      </c>
      <c r="M911" s="65" t="str">
        <f ca="1" t="shared" si="4"/>
        <v>2023 - WEEK 08</v>
      </c>
      <c r="N911" s="65" t="str">
        <f ca="1" t="shared" si="5"/>
        <v>2023 - MONTH 02</v>
      </c>
      <c r="O911" s="83">
        <f ca="1" t="shared" ref="O911:P911" si="934">IFERROR(AVERAGEIF(M:M,M911,$K:$K)," ")</f>
        <v>0.950225225225222</v>
      </c>
      <c r="P911" s="83">
        <f ca="1" t="shared" si="934"/>
        <v>0.950225225225222</v>
      </c>
      <c r="Q911" s="65" t="str">
        <f ca="1">IF(ISBLANK(A911)," ",IF(O911&gt;MASTER!$B$3/100,"SB",IF(O911&gt;MASTER!$B$4/100,"B",IF(O911&gt;MASTER!$B$5/100,"C","K"))))</f>
        <v>SB</v>
      </c>
      <c r="R911" s="65" t="str">
        <f ca="1">IF(ISBLANK(B911)," ",IF(P911&gt;MASTER!$B$3/100,"SB",IF(P911&gt;MASTER!$B$4/100,"B",IF(P911&gt;MASTER!$B$5/100,"C","K"))))</f>
        <v>SB</v>
      </c>
    </row>
    <row r="912" customHeight="1" spans="1:18">
      <c r="A912" s="80">
        <f ca="1">INDIRECT(ADDRESS(2+QUOTIENT(ROW()-2,COUNTA('Form Responses 1'!$1:$1)-4),1,,TRUE,"Form Responses 1"))</f>
        <v>45034.3894368981</v>
      </c>
      <c r="B912" s="65" t="str">
        <f ca="1">INDIRECT(ADDRESS(2+QUOTIENT(ROW()-2,COUNTA('Form Responses 1'!$1:$1)-4),2,,TRUE,"Form Responses 1"))</f>
        <v>bobdaulay@gmail.com</v>
      </c>
      <c r="C912" s="65" t="str">
        <f ca="1">INDIRECT(ADDRESS(2+QUOTIENT(ROW()-2,COUNTA('Form Responses 1'!$1:$1)-4),3,,TRUE,"Form Responses 1"))</f>
        <v>Bobby Wijaya Daulay </v>
      </c>
      <c r="D912" s="81">
        <f ca="1">INDIRECT(ADDRESS(2+QUOTIENT(ROW()-2,COUNTA('Form Responses 1'!$1:$1)-4),4,,TRUE,"Form Responses 1"))</f>
        <v>44982</v>
      </c>
      <c r="E912" s="82">
        <f ca="1" t="shared" si="0"/>
        <v>6</v>
      </c>
      <c r="F912" s="65" t="str">
        <f ca="1">IF(ISBLANK(A912)," ",INDIRECT(ADDRESS(1,5+MOD(ROW()-2,COUNTA('Form Responses 1'!$1:$1)-4),,TRUE,"Form Responses 1")))</f>
        <v>Lantai 23 [Toilet Pria / Wanita]</v>
      </c>
      <c r="G912" s="65" t="str">
        <f ca="1">IF(ISBLANK(A912)," ",INDIRECT(ADDRESS(MATCH(A912,'Form Responses 1'!A:A,0),5+MOD(ROW()-2,COUNTA('Form Responses 1'!$1:$1)-4),,TRUE,"Form Responses 1")))</f>
        <v>BAIK</v>
      </c>
      <c r="H912" s="83" t="str">
        <f ca="1" t="shared" si="1"/>
        <v>Lantai 23</v>
      </c>
      <c r="I912" s="83" t="str">
        <f ca="1" t="shared" si="921"/>
        <v>Toilet Pria / Wanita</v>
      </c>
      <c r="J912" s="83" t="str">
        <f ca="1" t="shared" si="2"/>
        <v>CLEANING SERVICE</v>
      </c>
      <c r="K912" s="83">
        <f ca="1" t="array" ref="K912">IFERROR(INDEX(MASTER!B:B,MATCH(G912,MASTER!A:A,0))/100," ")</f>
        <v>0.95</v>
      </c>
      <c r="L912" s="65">
        <f ca="1" t="shared" si="3"/>
        <v>8</v>
      </c>
      <c r="M912" s="65" t="str">
        <f ca="1" t="shared" si="4"/>
        <v>2023 - WEEK 08</v>
      </c>
      <c r="N912" s="65" t="str">
        <f ca="1" t="shared" si="5"/>
        <v>2023 - MONTH 02</v>
      </c>
      <c r="O912" s="83">
        <f ca="1" t="shared" ref="O912:P912" si="935">IFERROR(AVERAGEIF(M:M,M912,$K:$K)," ")</f>
        <v>0.950225225225222</v>
      </c>
      <c r="P912" s="83">
        <f ca="1" t="shared" si="935"/>
        <v>0.950225225225222</v>
      </c>
      <c r="Q912" s="65" t="str">
        <f ca="1">IF(ISBLANK(A912)," ",IF(O912&gt;MASTER!$B$3/100,"SB",IF(O912&gt;MASTER!$B$4/100,"B",IF(O912&gt;MASTER!$B$5/100,"C","K"))))</f>
        <v>SB</v>
      </c>
      <c r="R912" s="65" t="str">
        <f ca="1">IF(ISBLANK(B912)," ",IF(P912&gt;MASTER!$B$3/100,"SB",IF(P912&gt;MASTER!$B$4/100,"B",IF(P912&gt;MASTER!$B$5/100,"C","K"))))</f>
        <v>SB</v>
      </c>
    </row>
    <row r="913" customHeight="1" spans="1:18">
      <c r="A913" s="80">
        <f ca="1">INDIRECT(ADDRESS(2+QUOTIENT(ROW()-2,COUNTA('Form Responses 1'!$1:$1)-4),1,,TRUE,"Form Responses 1"))</f>
        <v>45034.3894368981</v>
      </c>
      <c r="B913" s="65" t="str">
        <f ca="1">INDIRECT(ADDRESS(2+QUOTIENT(ROW()-2,COUNTA('Form Responses 1'!$1:$1)-4),2,,TRUE,"Form Responses 1"))</f>
        <v>bobdaulay@gmail.com</v>
      </c>
      <c r="C913" s="65" t="str">
        <f ca="1">INDIRECT(ADDRESS(2+QUOTIENT(ROW()-2,COUNTA('Form Responses 1'!$1:$1)-4),3,,TRUE,"Form Responses 1"))</f>
        <v>Bobby Wijaya Daulay </v>
      </c>
      <c r="D913" s="81">
        <f ca="1">INDIRECT(ADDRESS(2+QUOTIENT(ROW()-2,COUNTA('Form Responses 1'!$1:$1)-4),4,,TRUE,"Form Responses 1"))</f>
        <v>44982</v>
      </c>
      <c r="E913" s="82">
        <f ca="1" t="shared" si="0"/>
        <v>6</v>
      </c>
      <c r="F913" s="65" t="str">
        <f ca="1">IF(ISBLANK(A913)," ",INDIRECT(ADDRESS(1,5+MOD(ROW()-2,COUNTA('Form Responses 1'!$1:$1)-4),,TRUE,"Form Responses 1")))</f>
        <v>Lantai 22 [Tangga Exit Barat]</v>
      </c>
      <c r="G913" s="65" t="str">
        <f ca="1">IF(ISBLANK(A913)," ",INDIRECT(ADDRESS(MATCH(A913,'Form Responses 1'!A:A,0),5+MOD(ROW()-2,COUNTA('Form Responses 1'!$1:$1)-4),,TRUE,"Form Responses 1")))</f>
        <v>BAIK</v>
      </c>
      <c r="H913" s="83" t="str">
        <f ca="1" t="shared" si="1"/>
        <v>Lantai 22</v>
      </c>
      <c r="I913" s="83" t="str">
        <f ca="1" t="shared" si="921"/>
        <v>Tangga Exit Barat</v>
      </c>
      <c r="J913" s="83" t="str">
        <f ca="1" t="shared" si="2"/>
        <v>CLEANING SERVICE</v>
      </c>
      <c r="K913" s="83">
        <f ca="1" t="array" ref="K913">IFERROR(INDEX(MASTER!B:B,MATCH(G913,MASTER!A:A,0))/100," ")</f>
        <v>0.95</v>
      </c>
      <c r="L913" s="65">
        <f ca="1" t="shared" si="3"/>
        <v>8</v>
      </c>
      <c r="M913" s="65" t="str">
        <f ca="1" t="shared" si="4"/>
        <v>2023 - WEEK 08</v>
      </c>
      <c r="N913" s="65" t="str">
        <f ca="1" t="shared" si="5"/>
        <v>2023 - MONTH 02</v>
      </c>
      <c r="O913" s="83">
        <f ca="1" t="shared" ref="O913:P913" si="936">IFERROR(AVERAGEIF(M:M,M913,$K:$K)," ")</f>
        <v>0.950225225225222</v>
      </c>
      <c r="P913" s="83">
        <f ca="1" t="shared" si="936"/>
        <v>0.950225225225222</v>
      </c>
      <c r="Q913" s="65" t="str">
        <f ca="1">IF(ISBLANK(A913)," ",IF(O913&gt;MASTER!$B$3/100,"SB",IF(O913&gt;MASTER!$B$4/100,"B",IF(O913&gt;MASTER!$B$5/100,"C","K"))))</f>
        <v>SB</v>
      </c>
      <c r="R913" s="65" t="str">
        <f ca="1">IF(ISBLANK(B913)," ",IF(P913&gt;MASTER!$B$3/100,"SB",IF(P913&gt;MASTER!$B$4/100,"B",IF(P913&gt;MASTER!$B$5/100,"C","K"))))</f>
        <v>SB</v>
      </c>
    </row>
    <row r="914" customHeight="1" spans="1:18">
      <c r="A914" s="80">
        <f ca="1">INDIRECT(ADDRESS(2+QUOTIENT(ROW()-2,COUNTA('Form Responses 1'!$1:$1)-4),1,,TRUE,"Form Responses 1"))</f>
        <v>45034.3894368981</v>
      </c>
      <c r="B914" s="65" t="str">
        <f ca="1">INDIRECT(ADDRESS(2+QUOTIENT(ROW()-2,COUNTA('Form Responses 1'!$1:$1)-4),2,,TRUE,"Form Responses 1"))</f>
        <v>bobdaulay@gmail.com</v>
      </c>
      <c r="C914" s="65" t="str">
        <f ca="1">INDIRECT(ADDRESS(2+QUOTIENT(ROW()-2,COUNTA('Form Responses 1'!$1:$1)-4),3,,TRUE,"Form Responses 1"))</f>
        <v>Bobby Wijaya Daulay </v>
      </c>
      <c r="D914" s="81">
        <f ca="1">INDIRECT(ADDRESS(2+QUOTIENT(ROW()-2,COUNTA('Form Responses 1'!$1:$1)-4),4,,TRUE,"Form Responses 1"))</f>
        <v>44982</v>
      </c>
      <c r="E914" s="82">
        <f ca="1" t="shared" si="0"/>
        <v>6</v>
      </c>
      <c r="F914" s="65" t="str">
        <f ca="1">IF(ISBLANK(A914)," ",INDIRECT(ADDRESS(1,5+MOD(ROW()-2,COUNTA('Form Responses 1'!$1:$1)-4),,TRUE,"Form Responses 1")))</f>
        <v>Lantai 22 [ &amp; Timur]</v>
      </c>
      <c r="G914" s="65" t="str">
        <f ca="1">IF(ISBLANK(A914)," ",INDIRECT(ADDRESS(MATCH(A914,'Form Responses 1'!A:A,0),5+MOD(ROW()-2,COUNTA('Form Responses 1'!$1:$1)-4),,TRUE,"Form Responses 1")))</f>
        <v>BAIK</v>
      </c>
      <c r="H914" s="83" t="str">
        <f ca="1" t="shared" si="1"/>
        <v>Lantai 22</v>
      </c>
      <c r="I914" s="83" t="str">
        <f ca="1" t="shared" si="921"/>
        <v> &amp; Timur</v>
      </c>
      <c r="J914" s="83" t="str">
        <f ca="1" t="shared" si="2"/>
        <v>CLEANING SERVICE</v>
      </c>
      <c r="K914" s="83">
        <f ca="1" t="array" ref="K914">IFERROR(INDEX(MASTER!B:B,MATCH(G914,MASTER!A:A,0))/100," ")</f>
        <v>0.95</v>
      </c>
      <c r="L914" s="65">
        <f ca="1" t="shared" si="3"/>
        <v>8</v>
      </c>
      <c r="M914" s="65" t="str">
        <f ca="1" t="shared" si="4"/>
        <v>2023 - WEEK 08</v>
      </c>
      <c r="N914" s="65" t="str">
        <f ca="1" t="shared" si="5"/>
        <v>2023 - MONTH 02</v>
      </c>
      <c r="O914" s="83">
        <f ca="1" t="shared" ref="O914:P914" si="937">IFERROR(AVERAGEIF(M:M,M914,$K:$K)," ")</f>
        <v>0.950225225225222</v>
      </c>
      <c r="P914" s="83">
        <f ca="1" t="shared" si="937"/>
        <v>0.950225225225222</v>
      </c>
      <c r="Q914" s="65" t="str">
        <f ca="1">IF(ISBLANK(A914)," ",IF(O914&gt;MASTER!$B$3/100,"SB",IF(O914&gt;MASTER!$B$4/100,"B",IF(O914&gt;MASTER!$B$5/100,"C","K"))))</f>
        <v>SB</v>
      </c>
      <c r="R914" s="65" t="str">
        <f ca="1">IF(ISBLANK(B914)," ",IF(P914&gt;MASTER!$B$3/100,"SB",IF(P914&gt;MASTER!$B$4/100,"B",IF(P914&gt;MASTER!$B$5/100,"C","K"))))</f>
        <v>SB</v>
      </c>
    </row>
    <row r="915" customHeight="1" spans="1:18">
      <c r="A915" s="80">
        <f ca="1">INDIRECT(ADDRESS(2+QUOTIENT(ROW()-2,COUNTA('Form Responses 1'!$1:$1)-4),1,,TRUE,"Form Responses 1"))</f>
        <v>45034.3894368981</v>
      </c>
      <c r="B915" s="65" t="str">
        <f ca="1">INDIRECT(ADDRESS(2+QUOTIENT(ROW()-2,COUNTA('Form Responses 1'!$1:$1)-4),2,,TRUE,"Form Responses 1"))</f>
        <v>bobdaulay@gmail.com</v>
      </c>
      <c r="C915" s="65" t="str">
        <f ca="1">INDIRECT(ADDRESS(2+QUOTIENT(ROW()-2,COUNTA('Form Responses 1'!$1:$1)-4),3,,TRUE,"Form Responses 1"))</f>
        <v>Bobby Wijaya Daulay </v>
      </c>
      <c r="D915" s="81">
        <f ca="1">INDIRECT(ADDRESS(2+QUOTIENT(ROW()-2,COUNTA('Form Responses 1'!$1:$1)-4),4,,TRUE,"Form Responses 1"))</f>
        <v>44982</v>
      </c>
      <c r="E915" s="82">
        <f ca="1" t="shared" si="0"/>
        <v>6</v>
      </c>
      <c r="F915" s="65" t="str">
        <f ca="1">IF(ISBLANK(A915)," ",INDIRECT(ADDRESS(1,5+MOD(ROW()-2,COUNTA('Form Responses 1'!$1:$1)-4),,TRUE,"Form Responses 1")))</f>
        <v>Lantai 22 [Mushola]</v>
      </c>
      <c r="G915" s="65" t="str">
        <f ca="1">IF(ISBLANK(A915)," ",INDIRECT(ADDRESS(MATCH(A915,'Form Responses 1'!A:A,0),5+MOD(ROW()-2,COUNTA('Form Responses 1'!$1:$1)-4),,TRUE,"Form Responses 1")))</f>
        <v>BAIK</v>
      </c>
      <c r="H915" s="83" t="str">
        <f ca="1" t="shared" si="1"/>
        <v>Lantai 22</v>
      </c>
      <c r="I915" s="83" t="str">
        <f ca="1" t="shared" si="921"/>
        <v>Mushola</v>
      </c>
      <c r="J915" s="83" t="str">
        <f ca="1" t="shared" si="2"/>
        <v>CLEANING SERVICE</v>
      </c>
      <c r="K915" s="83">
        <f ca="1" t="array" ref="K915">IFERROR(INDEX(MASTER!B:B,MATCH(G915,MASTER!A:A,0))/100," ")</f>
        <v>0.95</v>
      </c>
      <c r="L915" s="65">
        <f ca="1" t="shared" si="3"/>
        <v>8</v>
      </c>
      <c r="M915" s="65" t="str">
        <f ca="1" t="shared" si="4"/>
        <v>2023 - WEEK 08</v>
      </c>
      <c r="N915" s="65" t="str">
        <f ca="1" t="shared" si="5"/>
        <v>2023 - MONTH 02</v>
      </c>
      <c r="O915" s="83">
        <f ca="1" t="shared" ref="O915:P915" si="938">IFERROR(AVERAGEIF(M:M,M915,$K:$K)," ")</f>
        <v>0.950225225225222</v>
      </c>
      <c r="P915" s="83">
        <f ca="1" t="shared" si="938"/>
        <v>0.950225225225222</v>
      </c>
      <c r="Q915" s="65" t="str">
        <f ca="1">IF(ISBLANK(A915)," ",IF(O915&gt;MASTER!$B$3/100,"SB",IF(O915&gt;MASTER!$B$4/100,"B",IF(O915&gt;MASTER!$B$5/100,"C","K"))))</f>
        <v>SB</v>
      </c>
      <c r="R915" s="65" t="str">
        <f ca="1">IF(ISBLANK(B915)," ",IF(P915&gt;MASTER!$B$3/100,"SB",IF(P915&gt;MASTER!$B$4/100,"B",IF(P915&gt;MASTER!$B$5/100,"C","K"))))</f>
        <v>SB</v>
      </c>
    </row>
    <row r="916" customHeight="1" spans="1:18">
      <c r="A916" s="80">
        <f ca="1">INDIRECT(ADDRESS(2+QUOTIENT(ROW()-2,COUNTA('Form Responses 1'!$1:$1)-4),1,,TRUE,"Form Responses 1"))</f>
        <v>45034.3894368981</v>
      </c>
      <c r="B916" s="65" t="str">
        <f ca="1">INDIRECT(ADDRESS(2+QUOTIENT(ROW()-2,COUNTA('Form Responses 1'!$1:$1)-4),2,,TRUE,"Form Responses 1"))</f>
        <v>bobdaulay@gmail.com</v>
      </c>
      <c r="C916" s="65" t="str">
        <f ca="1">INDIRECT(ADDRESS(2+QUOTIENT(ROW()-2,COUNTA('Form Responses 1'!$1:$1)-4),3,,TRUE,"Form Responses 1"))</f>
        <v>Bobby Wijaya Daulay </v>
      </c>
      <c r="D916" s="81">
        <f ca="1">INDIRECT(ADDRESS(2+QUOTIENT(ROW()-2,COUNTA('Form Responses 1'!$1:$1)-4),4,,TRUE,"Form Responses 1"))</f>
        <v>44982</v>
      </c>
      <c r="E916" s="82">
        <f ca="1" t="shared" si="0"/>
        <v>6</v>
      </c>
      <c r="F916" s="65" t="str">
        <f ca="1">IF(ISBLANK(A916)," ",INDIRECT(ADDRESS(1,5+MOD(ROW()-2,COUNTA('Form Responses 1'!$1:$1)-4),,TRUE,"Form Responses 1")))</f>
        <v>Lantai 22 [Pantry]</v>
      </c>
      <c r="G916" s="65" t="str">
        <f ca="1">IF(ISBLANK(A916)," ",INDIRECT(ADDRESS(MATCH(A916,'Form Responses 1'!A:A,0),5+MOD(ROW()-2,COUNTA('Form Responses 1'!$1:$1)-4),,TRUE,"Form Responses 1")))</f>
        <v>BAIK</v>
      </c>
      <c r="H916" s="83" t="str">
        <f ca="1" t="shared" si="1"/>
        <v>Lantai 22</v>
      </c>
      <c r="I916" s="83" t="str">
        <f ca="1" t="shared" si="921"/>
        <v>Pantry</v>
      </c>
      <c r="J916" s="83" t="str">
        <f ca="1" t="shared" si="2"/>
        <v>CLEANING SERVICE</v>
      </c>
      <c r="K916" s="83">
        <f ca="1" t="array" ref="K916">IFERROR(INDEX(MASTER!B:B,MATCH(G916,MASTER!A:A,0))/100," ")</f>
        <v>0.95</v>
      </c>
      <c r="L916" s="65">
        <f ca="1" t="shared" si="3"/>
        <v>8</v>
      </c>
      <c r="M916" s="65" t="str">
        <f ca="1" t="shared" si="4"/>
        <v>2023 - WEEK 08</v>
      </c>
      <c r="N916" s="65" t="str">
        <f ca="1" t="shared" si="5"/>
        <v>2023 - MONTH 02</v>
      </c>
      <c r="O916" s="83">
        <f ca="1" t="shared" ref="O916:P916" si="939">IFERROR(AVERAGEIF(M:M,M916,$K:$K)," ")</f>
        <v>0.950225225225222</v>
      </c>
      <c r="P916" s="83">
        <f ca="1" t="shared" si="939"/>
        <v>0.950225225225222</v>
      </c>
      <c r="Q916" s="65" t="str">
        <f ca="1">IF(ISBLANK(A916)," ",IF(O916&gt;MASTER!$B$3/100,"SB",IF(O916&gt;MASTER!$B$4/100,"B",IF(O916&gt;MASTER!$B$5/100,"C","K"))))</f>
        <v>SB</v>
      </c>
      <c r="R916" s="65" t="str">
        <f ca="1">IF(ISBLANK(B916)," ",IF(P916&gt;MASTER!$B$3/100,"SB",IF(P916&gt;MASTER!$B$4/100,"B",IF(P916&gt;MASTER!$B$5/100,"C","K"))))</f>
        <v>SB</v>
      </c>
    </row>
    <row r="917" customHeight="1" spans="1:18">
      <c r="A917" s="80">
        <f ca="1">INDIRECT(ADDRESS(2+QUOTIENT(ROW()-2,COUNTA('Form Responses 1'!$1:$1)-4),1,,TRUE,"Form Responses 1"))</f>
        <v>45034.3894368981</v>
      </c>
      <c r="B917" s="65" t="str">
        <f ca="1">INDIRECT(ADDRESS(2+QUOTIENT(ROW()-2,COUNTA('Form Responses 1'!$1:$1)-4),2,,TRUE,"Form Responses 1"))</f>
        <v>bobdaulay@gmail.com</v>
      </c>
      <c r="C917" s="65" t="str">
        <f ca="1">INDIRECT(ADDRESS(2+QUOTIENT(ROW()-2,COUNTA('Form Responses 1'!$1:$1)-4),3,,TRUE,"Form Responses 1"))</f>
        <v>Bobby Wijaya Daulay </v>
      </c>
      <c r="D917" s="81">
        <f ca="1">INDIRECT(ADDRESS(2+QUOTIENT(ROW()-2,COUNTA('Form Responses 1'!$1:$1)-4),4,,TRUE,"Form Responses 1"))</f>
        <v>44982</v>
      </c>
      <c r="E917" s="82">
        <f ca="1" t="shared" si="0"/>
        <v>6</v>
      </c>
      <c r="F917" s="65" t="str">
        <f ca="1">IF(ISBLANK(A917)," ",INDIRECT(ADDRESS(1,5+MOD(ROW()-2,COUNTA('Form Responses 1'!$1:$1)-4),,TRUE,"Form Responses 1")))</f>
        <v>Lantai 22 [Ruang Rapat 1-2-3]</v>
      </c>
      <c r="G917" s="65" t="str">
        <f ca="1">IF(ISBLANK(A917)," ",INDIRECT(ADDRESS(MATCH(A917,'Form Responses 1'!A:A,0),5+MOD(ROW()-2,COUNTA('Form Responses 1'!$1:$1)-4),,TRUE,"Form Responses 1")))</f>
        <v>BAIK</v>
      </c>
      <c r="H917" s="83" t="str">
        <f ca="1" t="shared" si="1"/>
        <v>Lantai 22</v>
      </c>
      <c r="I917" s="83" t="str">
        <f ca="1" t="shared" si="921"/>
        <v>Ruang Rapat 1-2-3</v>
      </c>
      <c r="J917" s="83" t="str">
        <f ca="1" t="shared" si="2"/>
        <v>CLEANING SERVICE</v>
      </c>
      <c r="K917" s="83">
        <f ca="1" t="array" ref="K917">IFERROR(INDEX(MASTER!B:B,MATCH(G917,MASTER!A:A,0))/100," ")</f>
        <v>0.95</v>
      </c>
      <c r="L917" s="65">
        <f ca="1" t="shared" si="3"/>
        <v>8</v>
      </c>
      <c r="M917" s="65" t="str">
        <f ca="1" t="shared" si="4"/>
        <v>2023 - WEEK 08</v>
      </c>
      <c r="N917" s="65" t="str">
        <f ca="1" t="shared" si="5"/>
        <v>2023 - MONTH 02</v>
      </c>
      <c r="O917" s="83">
        <f ca="1" t="shared" ref="O917:P917" si="940">IFERROR(AVERAGEIF(M:M,M917,$K:$K)," ")</f>
        <v>0.950225225225222</v>
      </c>
      <c r="P917" s="83">
        <f ca="1" t="shared" si="940"/>
        <v>0.950225225225222</v>
      </c>
      <c r="Q917" s="65" t="str">
        <f ca="1">IF(ISBLANK(A917)," ",IF(O917&gt;MASTER!$B$3/100,"SB",IF(O917&gt;MASTER!$B$4/100,"B",IF(O917&gt;MASTER!$B$5/100,"C","K"))))</f>
        <v>SB</v>
      </c>
      <c r="R917" s="65" t="str">
        <f ca="1">IF(ISBLANK(B917)," ",IF(P917&gt;MASTER!$B$3/100,"SB",IF(P917&gt;MASTER!$B$4/100,"B",IF(P917&gt;MASTER!$B$5/100,"C","K"))))</f>
        <v>SB</v>
      </c>
    </row>
    <row r="918" customHeight="1" spans="1:18">
      <c r="A918" s="80">
        <f ca="1">INDIRECT(ADDRESS(2+QUOTIENT(ROW()-2,COUNTA('Form Responses 1'!$1:$1)-4),1,,TRUE,"Form Responses 1"))</f>
        <v>45034.3894368981</v>
      </c>
      <c r="B918" s="65" t="str">
        <f ca="1">INDIRECT(ADDRESS(2+QUOTIENT(ROW()-2,COUNTA('Form Responses 1'!$1:$1)-4),2,,TRUE,"Form Responses 1"))</f>
        <v>bobdaulay@gmail.com</v>
      </c>
      <c r="C918" s="65" t="str">
        <f ca="1">INDIRECT(ADDRESS(2+QUOTIENT(ROW()-2,COUNTA('Form Responses 1'!$1:$1)-4),3,,TRUE,"Form Responses 1"))</f>
        <v>Bobby Wijaya Daulay </v>
      </c>
      <c r="D918" s="81">
        <f ca="1">INDIRECT(ADDRESS(2+QUOTIENT(ROW()-2,COUNTA('Form Responses 1'!$1:$1)-4),4,,TRUE,"Form Responses 1"))</f>
        <v>44982</v>
      </c>
      <c r="E918" s="82">
        <f ca="1" t="shared" si="0"/>
        <v>6</v>
      </c>
      <c r="F918" s="65" t="str">
        <f ca="1">IF(ISBLANK(A918)," ",INDIRECT(ADDRESS(1,5+MOD(ROW()-2,COUNTA('Form Responses 1'!$1:$1)-4),,TRUE,"Form Responses 1")))</f>
        <v>Lantai 22 [Ruang Kerja]</v>
      </c>
      <c r="G918" s="65" t="str">
        <f ca="1">IF(ISBLANK(A918)," ",INDIRECT(ADDRESS(MATCH(A918,'Form Responses 1'!A:A,0),5+MOD(ROW()-2,COUNTA('Form Responses 1'!$1:$1)-4),,TRUE,"Form Responses 1")))</f>
        <v>BAIK</v>
      </c>
      <c r="H918" s="83" t="str">
        <f ca="1" t="shared" si="1"/>
        <v>Lantai 22</v>
      </c>
      <c r="I918" s="83" t="str">
        <f ca="1" t="shared" si="921"/>
        <v>Ruang Kerja</v>
      </c>
      <c r="J918" s="83" t="str">
        <f ca="1" t="shared" si="2"/>
        <v>CLEANING SERVICE</v>
      </c>
      <c r="K918" s="83">
        <f ca="1" t="array" ref="K918">IFERROR(INDEX(MASTER!B:B,MATCH(G918,MASTER!A:A,0))/100," ")</f>
        <v>0.95</v>
      </c>
      <c r="L918" s="65">
        <f ca="1" t="shared" si="3"/>
        <v>8</v>
      </c>
      <c r="M918" s="65" t="str">
        <f ca="1" t="shared" si="4"/>
        <v>2023 - WEEK 08</v>
      </c>
      <c r="N918" s="65" t="str">
        <f ca="1" t="shared" si="5"/>
        <v>2023 - MONTH 02</v>
      </c>
      <c r="O918" s="83">
        <f ca="1" t="shared" ref="O918:P918" si="941">IFERROR(AVERAGEIF(M:M,M918,$K:$K)," ")</f>
        <v>0.950225225225222</v>
      </c>
      <c r="P918" s="83">
        <f ca="1" t="shared" si="941"/>
        <v>0.950225225225222</v>
      </c>
      <c r="Q918" s="65" t="str">
        <f ca="1">IF(ISBLANK(A918)," ",IF(O918&gt;MASTER!$B$3/100,"SB",IF(O918&gt;MASTER!$B$4/100,"B",IF(O918&gt;MASTER!$B$5/100,"C","K"))))</f>
        <v>SB</v>
      </c>
      <c r="R918" s="65" t="str">
        <f ca="1">IF(ISBLANK(B918)," ",IF(P918&gt;MASTER!$B$3/100,"SB",IF(P918&gt;MASTER!$B$4/100,"B",IF(P918&gt;MASTER!$B$5/100,"C","K"))))</f>
        <v>SB</v>
      </c>
    </row>
    <row r="919" customHeight="1" spans="1:18">
      <c r="A919" s="80">
        <f ca="1">INDIRECT(ADDRESS(2+QUOTIENT(ROW()-2,COUNTA('Form Responses 1'!$1:$1)-4),1,,TRUE,"Form Responses 1"))</f>
        <v>45034.3894368981</v>
      </c>
      <c r="B919" s="65" t="str">
        <f ca="1">INDIRECT(ADDRESS(2+QUOTIENT(ROW()-2,COUNTA('Form Responses 1'!$1:$1)-4),2,,TRUE,"Form Responses 1"))</f>
        <v>bobdaulay@gmail.com</v>
      </c>
      <c r="C919" s="65" t="str">
        <f ca="1">INDIRECT(ADDRESS(2+QUOTIENT(ROW()-2,COUNTA('Form Responses 1'!$1:$1)-4),3,,TRUE,"Form Responses 1"))</f>
        <v>Bobby Wijaya Daulay </v>
      </c>
      <c r="D919" s="81">
        <f ca="1">INDIRECT(ADDRESS(2+QUOTIENT(ROW()-2,COUNTA('Form Responses 1'!$1:$1)-4),4,,TRUE,"Form Responses 1"))</f>
        <v>44982</v>
      </c>
      <c r="E919" s="82">
        <f ca="1" t="shared" si="0"/>
        <v>6</v>
      </c>
      <c r="F919" s="65" t="str">
        <f ca="1">IF(ISBLANK(A919)," ",INDIRECT(ADDRESS(1,5+MOD(ROW()-2,COUNTA('Form Responses 1'!$1:$1)-4),,TRUE,"Form Responses 1")))</f>
        <v>Lantai 22 [Koridor]</v>
      </c>
      <c r="G919" s="65" t="str">
        <f ca="1">IF(ISBLANK(A919)," ",INDIRECT(ADDRESS(MATCH(A919,'Form Responses 1'!A:A,0),5+MOD(ROW()-2,COUNTA('Form Responses 1'!$1:$1)-4),,TRUE,"Form Responses 1")))</f>
        <v>BAIK</v>
      </c>
      <c r="H919" s="83" t="str">
        <f ca="1" t="shared" si="1"/>
        <v>Lantai 22</v>
      </c>
      <c r="I919" s="83" t="str">
        <f ca="1" t="shared" si="921"/>
        <v>Koridor</v>
      </c>
      <c r="J919" s="83" t="str">
        <f ca="1" t="shared" si="2"/>
        <v>CLEANING SERVICE</v>
      </c>
      <c r="K919" s="83">
        <f ca="1" t="array" ref="K919">IFERROR(INDEX(MASTER!B:B,MATCH(G919,MASTER!A:A,0))/100," ")</f>
        <v>0.95</v>
      </c>
      <c r="L919" s="65">
        <f ca="1" t="shared" si="3"/>
        <v>8</v>
      </c>
      <c r="M919" s="65" t="str">
        <f ca="1" t="shared" si="4"/>
        <v>2023 - WEEK 08</v>
      </c>
      <c r="N919" s="65" t="str">
        <f ca="1" t="shared" si="5"/>
        <v>2023 - MONTH 02</v>
      </c>
      <c r="O919" s="83">
        <f ca="1" t="shared" ref="O919:P919" si="942">IFERROR(AVERAGEIF(M:M,M919,$K:$K)," ")</f>
        <v>0.950225225225222</v>
      </c>
      <c r="P919" s="83">
        <f ca="1" t="shared" si="942"/>
        <v>0.950225225225222</v>
      </c>
      <c r="Q919" s="65" t="str">
        <f ca="1">IF(ISBLANK(A919)," ",IF(O919&gt;MASTER!$B$3/100,"SB",IF(O919&gt;MASTER!$B$4/100,"B",IF(O919&gt;MASTER!$B$5/100,"C","K"))))</f>
        <v>SB</v>
      </c>
      <c r="R919" s="65" t="str">
        <f ca="1">IF(ISBLANK(B919)," ",IF(P919&gt;MASTER!$B$3/100,"SB",IF(P919&gt;MASTER!$B$4/100,"B",IF(P919&gt;MASTER!$B$5/100,"C","K"))))</f>
        <v>SB</v>
      </c>
    </row>
    <row r="920" customHeight="1" spans="1:18">
      <c r="A920" s="80">
        <f ca="1">INDIRECT(ADDRESS(2+QUOTIENT(ROW()-2,COUNTA('Form Responses 1'!$1:$1)-4),1,,TRUE,"Form Responses 1"))</f>
        <v>45034.3894368981</v>
      </c>
      <c r="B920" s="65" t="str">
        <f ca="1">INDIRECT(ADDRESS(2+QUOTIENT(ROW()-2,COUNTA('Form Responses 1'!$1:$1)-4),2,,TRUE,"Form Responses 1"))</f>
        <v>bobdaulay@gmail.com</v>
      </c>
      <c r="C920" s="65" t="str">
        <f ca="1">INDIRECT(ADDRESS(2+QUOTIENT(ROW()-2,COUNTA('Form Responses 1'!$1:$1)-4),3,,TRUE,"Form Responses 1"))</f>
        <v>Bobby Wijaya Daulay </v>
      </c>
      <c r="D920" s="81">
        <f ca="1">INDIRECT(ADDRESS(2+QUOTIENT(ROW()-2,COUNTA('Form Responses 1'!$1:$1)-4),4,,TRUE,"Form Responses 1"))</f>
        <v>44982</v>
      </c>
      <c r="E920" s="82">
        <f ca="1" t="shared" si="0"/>
        <v>6</v>
      </c>
      <c r="F920" s="65" t="str">
        <f ca="1">IF(ISBLANK(A920)," ",INDIRECT(ADDRESS(1,5+MOD(ROW()-2,COUNTA('Form Responses 1'!$1:$1)-4),,TRUE,"Form Responses 1")))</f>
        <v>Lantai 22 [Toilet Pria / Wanita]</v>
      </c>
      <c r="G920" s="65" t="str">
        <f ca="1">IF(ISBLANK(A920)," ",INDIRECT(ADDRESS(MATCH(A920,'Form Responses 1'!A:A,0),5+MOD(ROW()-2,COUNTA('Form Responses 1'!$1:$1)-4),,TRUE,"Form Responses 1")))</f>
        <v>BAIK</v>
      </c>
      <c r="H920" s="83" t="str">
        <f ca="1" t="shared" si="1"/>
        <v>Lantai 22</v>
      </c>
      <c r="I920" s="83" t="str">
        <f ca="1" t="shared" si="921"/>
        <v>Toilet Pria / Wanita</v>
      </c>
      <c r="J920" s="83" t="str">
        <f ca="1" t="shared" si="2"/>
        <v>CLEANING SERVICE</v>
      </c>
      <c r="K920" s="83">
        <f ca="1" t="array" ref="K920">IFERROR(INDEX(MASTER!B:B,MATCH(G920,MASTER!A:A,0))/100," ")</f>
        <v>0.95</v>
      </c>
      <c r="L920" s="65">
        <f ca="1" t="shared" si="3"/>
        <v>8</v>
      </c>
      <c r="M920" s="65" t="str">
        <f ca="1" t="shared" si="4"/>
        <v>2023 - WEEK 08</v>
      </c>
      <c r="N920" s="65" t="str">
        <f ca="1" t="shared" si="5"/>
        <v>2023 - MONTH 02</v>
      </c>
      <c r="O920" s="83">
        <f ca="1" t="shared" ref="O920:P920" si="943">IFERROR(AVERAGEIF(M:M,M920,$K:$K)," ")</f>
        <v>0.950225225225222</v>
      </c>
      <c r="P920" s="83">
        <f ca="1" t="shared" si="943"/>
        <v>0.950225225225222</v>
      </c>
      <c r="Q920" s="65" t="str">
        <f ca="1">IF(ISBLANK(A920)," ",IF(O920&gt;MASTER!$B$3/100,"SB",IF(O920&gt;MASTER!$B$4/100,"B",IF(O920&gt;MASTER!$B$5/100,"C","K"))))</f>
        <v>SB</v>
      </c>
      <c r="R920" s="65" t="str">
        <f ca="1">IF(ISBLANK(B920)," ",IF(P920&gt;MASTER!$B$3/100,"SB",IF(P920&gt;MASTER!$B$4/100,"B",IF(P920&gt;MASTER!$B$5/100,"C","K"))))</f>
        <v>SB</v>
      </c>
    </row>
    <row r="921" customHeight="1" spans="1:18">
      <c r="A921" s="80">
        <f ca="1">INDIRECT(ADDRESS(2+QUOTIENT(ROW()-2,COUNTA('Form Responses 1'!$1:$1)-4),1,,TRUE,"Form Responses 1"))</f>
        <v>45034.3894368981</v>
      </c>
      <c r="B921" s="65" t="str">
        <f ca="1">INDIRECT(ADDRESS(2+QUOTIENT(ROW()-2,COUNTA('Form Responses 1'!$1:$1)-4),2,,TRUE,"Form Responses 1"))</f>
        <v>bobdaulay@gmail.com</v>
      </c>
      <c r="C921" s="65" t="str">
        <f ca="1">INDIRECT(ADDRESS(2+QUOTIENT(ROW()-2,COUNTA('Form Responses 1'!$1:$1)-4),3,,TRUE,"Form Responses 1"))</f>
        <v>Bobby Wijaya Daulay </v>
      </c>
      <c r="D921" s="81">
        <f ca="1">INDIRECT(ADDRESS(2+QUOTIENT(ROW()-2,COUNTA('Form Responses 1'!$1:$1)-4),4,,TRUE,"Form Responses 1"))</f>
        <v>44982</v>
      </c>
      <c r="E921" s="82">
        <f ca="1" t="shared" si="0"/>
        <v>6</v>
      </c>
      <c r="F921" s="65" t="str">
        <f ca="1">IF(ISBLANK(A921)," ",INDIRECT(ADDRESS(1,5+MOD(ROW()-2,COUNTA('Form Responses 1'!$1:$1)-4),,TRUE,"Form Responses 1")))</f>
        <v>Lantai 21 [Tangga Exit Barat]</v>
      </c>
      <c r="G921" s="65" t="str">
        <f ca="1">IF(ISBLANK(A921)," ",INDIRECT(ADDRESS(MATCH(A921,'Form Responses 1'!A:A,0),5+MOD(ROW()-2,COUNTA('Form Responses 1'!$1:$1)-4),,TRUE,"Form Responses 1")))</f>
        <v>BAIK</v>
      </c>
      <c r="H921" s="83" t="str">
        <f ca="1" t="shared" si="1"/>
        <v>Lantai 21</v>
      </c>
      <c r="I921" s="83" t="str">
        <f ca="1" t="shared" si="921"/>
        <v>Tangga Exit Barat</v>
      </c>
      <c r="J921" s="83" t="str">
        <f ca="1" t="shared" si="2"/>
        <v>CLEANING SERVICE</v>
      </c>
      <c r="K921" s="83">
        <f ca="1" t="array" ref="K921">IFERROR(INDEX(MASTER!B:B,MATCH(G921,MASTER!A:A,0))/100," ")</f>
        <v>0.95</v>
      </c>
      <c r="L921" s="65">
        <f ca="1" t="shared" si="3"/>
        <v>8</v>
      </c>
      <c r="M921" s="65" t="str">
        <f ca="1" t="shared" si="4"/>
        <v>2023 - WEEK 08</v>
      </c>
      <c r="N921" s="65" t="str">
        <f ca="1" t="shared" si="5"/>
        <v>2023 - MONTH 02</v>
      </c>
      <c r="O921" s="83">
        <f ca="1" t="shared" ref="O921:P921" si="944">IFERROR(AVERAGEIF(M:M,M921,$K:$K)," ")</f>
        <v>0.950225225225222</v>
      </c>
      <c r="P921" s="83">
        <f ca="1" t="shared" si="944"/>
        <v>0.950225225225222</v>
      </c>
      <c r="Q921" s="65" t="str">
        <f ca="1">IF(ISBLANK(A921)," ",IF(O921&gt;MASTER!$B$3/100,"SB",IF(O921&gt;MASTER!$B$4/100,"B",IF(O921&gt;MASTER!$B$5/100,"C","K"))))</f>
        <v>SB</v>
      </c>
      <c r="R921" s="65" t="str">
        <f ca="1">IF(ISBLANK(B921)," ",IF(P921&gt;MASTER!$B$3/100,"SB",IF(P921&gt;MASTER!$B$4/100,"B",IF(P921&gt;MASTER!$B$5/100,"C","K"))))</f>
        <v>SB</v>
      </c>
    </row>
    <row r="922" customHeight="1" spans="1:18">
      <c r="A922" s="80">
        <f ca="1">INDIRECT(ADDRESS(2+QUOTIENT(ROW()-2,COUNTA('Form Responses 1'!$1:$1)-4),1,,TRUE,"Form Responses 1"))</f>
        <v>45034.3894368981</v>
      </c>
      <c r="B922" s="65" t="str">
        <f ca="1">INDIRECT(ADDRESS(2+QUOTIENT(ROW()-2,COUNTA('Form Responses 1'!$1:$1)-4),2,,TRUE,"Form Responses 1"))</f>
        <v>bobdaulay@gmail.com</v>
      </c>
      <c r="C922" s="65" t="str">
        <f ca="1">INDIRECT(ADDRESS(2+QUOTIENT(ROW()-2,COUNTA('Form Responses 1'!$1:$1)-4),3,,TRUE,"Form Responses 1"))</f>
        <v>Bobby Wijaya Daulay </v>
      </c>
      <c r="D922" s="81">
        <f ca="1">INDIRECT(ADDRESS(2+QUOTIENT(ROW()-2,COUNTA('Form Responses 1'!$1:$1)-4),4,,TRUE,"Form Responses 1"))</f>
        <v>44982</v>
      </c>
      <c r="E922" s="82">
        <f ca="1" t="shared" si="0"/>
        <v>6</v>
      </c>
      <c r="F922" s="65" t="str">
        <f ca="1">IF(ISBLANK(A922)," ",INDIRECT(ADDRESS(1,5+MOD(ROW()-2,COUNTA('Form Responses 1'!$1:$1)-4),,TRUE,"Form Responses 1")))</f>
        <v>Lantai 21 [ &amp; Timur]</v>
      </c>
      <c r="G922" s="65" t="str">
        <f ca="1">IF(ISBLANK(A922)," ",INDIRECT(ADDRESS(MATCH(A922,'Form Responses 1'!A:A,0),5+MOD(ROW()-2,COUNTA('Form Responses 1'!$1:$1)-4),,TRUE,"Form Responses 1")))</f>
        <v>BAIK</v>
      </c>
      <c r="H922" s="83" t="str">
        <f ca="1" t="shared" si="1"/>
        <v>Lantai 21</v>
      </c>
      <c r="I922" s="83" t="str">
        <f ca="1" t="shared" si="921"/>
        <v> &amp; Timur</v>
      </c>
      <c r="J922" s="83" t="str">
        <f ca="1" t="shared" si="2"/>
        <v>CLEANING SERVICE</v>
      </c>
      <c r="K922" s="83">
        <f ca="1" t="array" ref="K922">IFERROR(INDEX(MASTER!B:B,MATCH(G922,MASTER!A:A,0))/100," ")</f>
        <v>0.95</v>
      </c>
      <c r="L922" s="65">
        <f ca="1" t="shared" si="3"/>
        <v>8</v>
      </c>
      <c r="M922" s="65" t="str">
        <f ca="1" t="shared" si="4"/>
        <v>2023 - WEEK 08</v>
      </c>
      <c r="N922" s="65" t="str">
        <f ca="1" t="shared" si="5"/>
        <v>2023 - MONTH 02</v>
      </c>
      <c r="O922" s="83">
        <f ca="1" t="shared" ref="O922:P922" si="945">IFERROR(AVERAGEIF(M:M,M922,$K:$K)," ")</f>
        <v>0.950225225225222</v>
      </c>
      <c r="P922" s="83">
        <f ca="1" t="shared" si="945"/>
        <v>0.950225225225222</v>
      </c>
      <c r="Q922" s="65" t="str">
        <f ca="1">IF(ISBLANK(A922)," ",IF(O922&gt;MASTER!$B$3/100,"SB",IF(O922&gt;MASTER!$B$4/100,"B",IF(O922&gt;MASTER!$B$5/100,"C","K"))))</f>
        <v>SB</v>
      </c>
      <c r="R922" s="65" t="str">
        <f ca="1">IF(ISBLANK(B922)," ",IF(P922&gt;MASTER!$B$3/100,"SB",IF(P922&gt;MASTER!$B$4/100,"B",IF(P922&gt;MASTER!$B$5/100,"C","K"))))</f>
        <v>SB</v>
      </c>
    </row>
    <row r="923" customHeight="1" spans="1:18">
      <c r="A923" s="80">
        <f ca="1">INDIRECT(ADDRESS(2+QUOTIENT(ROW()-2,COUNTA('Form Responses 1'!$1:$1)-4),1,,TRUE,"Form Responses 1"))</f>
        <v>45034.3894368981</v>
      </c>
      <c r="B923" s="65" t="str">
        <f ca="1">INDIRECT(ADDRESS(2+QUOTIENT(ROW()-2,COUNTA('Form Responses 1'!$1:$1)-4),2,,TRUE,"Form Responses 1"))</f>
        <v>bobdaulay@gmail.com</v>
      </c>
      <c r="C923" s="65" t="str">
        <f ca="1">INDIRECT(ADDRESS(2+QUOTIENT(ROW()-2,COUNTA('Form Responses 1'!$1:$1)-4),3,,TRUE,"Form Responses 1"))</f>
        <v>Bobby Wijaya Daulay </v>
      </c>
      <c r="D923" s="81">
        <f ca="1">INDIRECT(ADDRESS(2+QUOTIENT(ROW()-2,COUNTA('Form Responses 1'!$1:$1)-4),4,,TRUE,"Form Responses 1"))</f>
        <v>44982</v>
      </c>
      <c r="E923" s="82">
        <f ca="1" t="shared" si="0"/>
        <v>6</v>
      </c>
      <c r="F923" s="65" t="str">
        <f ca="1">IF(ISBLANK(A923)," ",INDIRECT(ADDRESS(1,5+MOD(ROW()-2,COUNTA('Form Responses 1'!$1:$1)-4),,TRUE,"Form Responses 1")))</f>
        <v>Lantai 21 [Mushola]</v>
      </c>
      <c r="G923" s="65" t="str">
        <f ca="1">IF(ISBLANK(A923)," ",INDIRECT(ADDRESS(MATCH(A923,'Form Responses 1'!A:A,0),5+MOD(ROW()-2,COUNTA('Form Responses 1'!$1:$1)-4),,TRUE,"Form Responses 1")))</f>
        <v>BAIK</v>
      </c>
      <c r="H923" s="83" t="str">
        <f ca="1" t="shared" si="1"/>
        <v>Lantai 21</v>
      </c>
      <c r="I923" s="83" t="str">
        <f ca="1" t="shared" si="921"/>
        <v>Mushola</v>
      </c>
      <c r="J923" s="83" t="str">
        <f ca="1" t="shared" si="2"/>
        <v>CLEANING SERVICE</v>
      </c>
      <c r="K923" s="83">
        <f ca="1" t="array" ref="K923">IFERROR(INDEX(MASTER!B:B,MATCH(G923,MASTER!A:A,0))/100," ")</f>
        <v>0.95</v>
      </c>
      <c r="L923" s="65">
        <f ca="1" t="shared" si="3"/>
        <v>8</v>
      </c>
      <c r="M923" s="65" t="str">
        <f ca="1" t="shared" si="4"/>
        <v>2023 - WEEK 08</v>
      </c>
      <c r="N923" s="65" t="str">
        <f ca="1" t="shared" si="5"/>
        <v>2023 - MONTH 02</v>
      </c>
      <c r="O923" s="83">
        <f ca="1" t="shared" ref="O923:P923" si="946">IFERROR(AVERAGEIF(M:M,M923,$K:$K)," ")</f>
        <v>0.950225225225222</v>
      </c>
      <c r="P923" s="83">
        <f ca="1" t="shared" si="946"/>
        <v>0.950225225225222</v>
      </c>
      <c r="Q923" s="65" t="str">
        <f ca="1">IF(ISBLANK(A923)," ",IF(O923&gt;MASTER!$B$3/100,"SB",IF(O923&gt;MASTER!$B$4/100,"B",IF(O923&gt;MASTER!$B$5/100,"C","K"))))</f>
        <v>SB</v>
      </c>
      <c r="R923" s="65" t="str">
        <f ca="1">IF(ISBLANK(B923)," ",IF(P923&gt;MASTER!$B$3/100,"SB",IF(P923&gt;MASTER!$B$4/100,"B",IF(P923&gt;MASTER!$B$5/100,"C","K"))))</f>
        <v>SB</v>
      </c>
    </row>
    <row r="924" customHeight="1" spans="1:18">
      <c r="A924" s="80">
        <f ca="1">INDIRECT(ADDRESS(2+QUOTIENT(ROW()-2,COUNTA('Form Responses 1'!$1:$1)-4),1,,TRUE,"Form Responses 1"))</f>
        <v>45034.3894368981</v>
      </c>
      <c r="B924" s="65" t="str">
        <f ca="1">INDIRECT(ADDRESS(2+QUOTIENT(ROW()-2,COUNTA('Form Responses 1'!$1:$1)-4),2,,TRUE,"Form Responses 1"))</f>
        <v>bobdaulay@gmail.com</v>
      </c>
      <c r="C924" s="65" t="str">
        <f ca="1">INDIRECT(ADDRESS(2+QUOTIENT(ROW()-2,COUNTA('Form Responses 1'!$1:$1)-4),3,,TRUE,"Form Responses 1"))</f>
        <v>Bobby Wijaya Daulay </v>
      </c>
      <c r="D924" s="81">
        <f ca="1">INDIRECT(ADDRESS(2+QUOTIENT(ROW()-2,COUNTA('Form Responses 1'!$1:$1)-4),4,,TRUE,"Form Responses 1"))</f>
        <v>44982</v>
      </c>
      <c r="E924" s="82">
        <f ca="1" t="shared" si="0"/>
        <v>6</v>
      </c>
      <c r="F924" s="65" t="str">
        <f ca="1">IF(ISBLANK(A924)," ",INDIRECT(ADDRESS(1,5+MOD(ROW()-2,COUNTA('Form Responses 1'!$1:$1)-4),,TRUE,"Form Responses 1")))</f>
        <v>Lantai 21 [Pantry]</v>
      </c>
      <c r="G924" s="65" t="str">
        <f ca="1">IF(ISBLANK(A924)," ",INDIRECT(ADDRESS(MATCH(A924,'Form Responses 1'!A:A,0),5+MOD(ROW()-2,COUNTA('Form Responses 1'!$1:$1)-4),,TRUE,"Form Responses 1")))</f>
        <v>BAIK</v>
      </c>
      <c r="H924" s="83" t="str">
        <f ca="1" t="shared" si="1"/>
        <v>Lantai 21</v>
      </c>
      <c r="I924" s="83" t="str">
        <f ca="1" t="shared" si="921"/>
        <v>Pantry</v>
      </c>
      <c r="J924" s="83" t="str">
        <f ca="1" t="shared" si="2"/>
        <v>CLEANING SERVICE</v>
      </c>
      <c r="K924" s="83">
        <f ca="1" t="array" ref="K924">IFERROR(INDEX(MASTER!B:B,MATCH(G924,MASTER!A:A,0))/100," ")</f>
        <v>0.95</v>
      </c>
      <c r="L924" s="65">
        <f ca="1" t="shared" si="3"/>
        <v>8</v>
      </c>
      <c r="M924" s="65" t="str">
        <f ca="1" t="shared" si="4"/>
        <v>2023 - WEEK 08</v>
      </c>
      <c r="N924" s="65" t="str">
        <f ca="1" t="shared" si="5"/>
        <v>2023 - MONTH 02</v>
      </c>
      <c r="O924" s="83">
        <f ca="1" t="shared" ref="O924:P924" si="947">IFERROR(AVERAGEIF(M:M,M924,$K:$K)," ")</f>
        <v>0.950225225225222</v>
      </c>
      <c r="P924" s="83">
        <f ca="1" t="shared" si="947"/>
        <v>0.950225225225222</v>
      </c>
      <c r="Q924" s="65" t="str">
        <f ca="1">IF(ISBLANK(A924)," ",IF(O924&gt;MASTER!$B$3/100,"SB",IF(O924&gt;MASTER!$B$4/100,"B",IF(O924&gt;MASTER!$B$5/100,"C","K"))))</f>
        <v>SB</v>
      </c>
      <c r="R924" s="65" t="str">
        <f ca="1">IF(ISBLANK(B924)," ",IF(P924&gt;MASTER!$B$3/100,"SB",IF(P924&gt;MASTER!$B$4/100,"B",IF(P924&gt;MASTER!$B$5/100,"C","K"))))</f>
        <v>SB</v>
      </c>
    </row>
    <row r="925" customHeight="1" spans="1:18">
      <c r="A925" s="80">
        <f ca="1">INDIRECT(ADDRESS(2+QUOTIENT(ROW()-2,COUNTA('Form Responses 1'!$1:$1)-4),1,,TRUE,"Form Responses 1"))</f>
        <v>45034.3894368981</v>
      </c>
      <c r="B925" s="65" t="str">
        <f ca="1">INDIRECT(ADDRESS(2+QUOTIENT(ROW()-2,COUNTA('Form Responses 1'!$1:$1)-4),2,,TRUE,"Form Responses 1"))</f>
        <v>bobdaulay@gmail.com</v>
      </c>
      <c r="C925" s="65" t="str">
        <f ca="1">INDIRECT(ADDRESS(2+QUOTIENT(ROW()-2,COUNTA('Form Responses 1'!$1:$1)-4),3,,TRUE,"Form Responses 1"))</f>
        <v>Bobby Wijaya Daulay </v>
      </c>
      <c r="D925" s="81">
        <f ca="1">INDIRECT(ADDRESS(2+QUOTIENT(ROW()-2,COUNTA('Form Responses 1'!$1:$1)-4),4,,TRUE,"Form Responses 1"))</f>
        <v>44982</v>
      </c>
      <c r="E925" s="82">
        <f ca="1" t="shared" si="0"/>
        <v>6</v>
      </c>
      <c r="F925" s="65" t="str">
        <f ca="1">IF(ISBLANK(A925)," ",INDIRECT(ADDRESS(1,5+MOD(ROW()-2,COUNTA('Form Responses 1'!$1:$1)-4),,TRUE,"Form Responses 1")))</f>
        <v>Lantai 21 [Ruang Rapat 1-2-3]</v>
      </c>
      <c r="G925" s="65" t="str">
        <f ca="1">IF(ISBLANK(A925)," ",INDIRECT(ADDRESS(MATCH(A925,'Form Responses 1'!A:A,0),5+MOD(ROW()-2,COUNTA('Form Responses 1'!$1:$1)-4),,TRUE,"Form Responses 1")))</f>
        <v>BAIK</v>
      </c>
      <c r="H925" s="83" t="str">
        <f ca="1" t="shared" si="1"/>
        <v>Lantai 21</v>
      </c>
      <c r="I925" s="83" t="str">
        <f ca="1" t="shared" si="921"/>
        <v>Ruang Rapat 1-2-3</v>
      </c>
      <c r="J925" s="83" t="str">
        <f ca="1" t="shared" si="2"/>
        <v>CLEANING SERVICE</v>
      </c>
      <c r="K925" s="83">
        <f ca="1" t="array" ref="K925">IFERROR(INDEX(MASTER!B:B,MATCH(G925,MASTER!A:A,0))/100," ")</f>
        <v>0.95</v>
      </c>
      <c r="L925" s="65">
        <f ca="1" t="shared" si="3"/>
        <v>8</v>
      </c>
      <c r="M925" s="65" t="str">
        <f ca="1" t="shared" si="4"/>
        <v>2023 - WEEK 08</v>
      </c>
      <c r="N925" s="65" t="str">
        <f ca="1" t="shared" si="5"/>
        <v>2023 - MONTH 02</v>
      </c>
      <c r="O925" s="83">
        <f ca="1" t="shared" ref="O925:P925" si="948">IFERROR(AVERAGEIF(M:M,M925,$K:$K)," ")</f>
        <v>0.950225225225222</v>
      </c>
      <c r="P925" s="83">
        <f ca="1" t="shared" si="948"/>
        <v>0.950225225225222</v>
      </c>
      <c r="Q925" s="65" t="str">
        <f ca="1">IF(ISBLANK(A925)," ",IF(O925&gt;MASTER!$B$3/100,"SB",IF(O925&gt;MASTER!$B$4/100,"B",IF(O925&gt;MASTER!$B$5/100,"C","K"))))</f>
        <v>SB</v>
      </c>
      <c r="R925" s="65" t="str">
        <f ca="1">IF(ISBLANK(B925)," ",IF(P925&gt;MASTER!$B$3/100,"SB",IF(P925&gt;MASTER!$B$4/100,"B",IF(P925&gt;MASTER!$B$5/100,"C","K"))))</f>
        <v>SB</v>
      </c>
    </row>
    <row r="926" customHeight="1" spans="1:18">
      <c r="A926" s="80">
        <f ca="1">INDIRECT(ADDRESS(2+QUOTIENT(ROW()-2,COUNTA('Form Responses 1'!$1:$1)-4),1,,TRUE,"Form Responses 1"))</f>
        <v>45034.3894368981</v>
      </c>
      <c r="B926" s="65" t="str">
        <f ca="1">INDIRECT(ADDRESS(2+QUOTIENT(ROW()-2,COUNTA('Form Responses 1'!$1:$1)-4),2,,TRUE,"Form Responses 1"))</f>
        <v>bobdaulay@gmail.com</v>
      </c>
      <c r="C926" s="65" t="str">
        <f ca="1">INDIRECT(ADDRESS(2+QUOTIENT(ROW()-2,COUNTA('Form Responses 1'!$1:$1)-4),3,,TRUE,"Form Responses 1"))</f>
        <v>Bobby Wijaya Daulay </v>
      </c>
      <c r="D926" s="81">
        <f ca="1">INDIRECT(ADDRESS(2+QUOTIENT(ROW()-2,COUNTA('Form Responses 1'!$1:$1)-4),4,,TRUE,"Form Responses 1"))</f>
        <v>44982</v>
      </c>
      <c r="E926" s="82">
        <f ca="1" t="shared" si="0"/>
        <v>6</v>
      </c>
      <c r="F926" s="65" t="str">
        <f ca="1">IF(ISBLANK(A926)," ",INDIRECT(ADDRESS(1,5+MOD(ROW()-2,COUNTA('Form Responses 1'!$1:$1)-4),,TRUE,"Form Responses 1")))</f>
        <v>Lantai 21 [Ruang Kerja]</v>
      </c>
      <c r="G926" s="65" t="str">
        <f ca="1">IF(ISBLANK(A926)," ",INDIRECT(ADDRESS(MATCH(A926,'Form Responses 1'!A:A,0),5+MOD(ROW()-2,COUNTA('Form Responses 1'!$1:$1)-4),,TRUE,"Form Responses 1")))</f>
        <v>BAIK</v>
      </c>
      <c r="H926" s="83" t="str">
        <f ca="1" t="shared" si="1"/>
        <v>Lantai 21</v>
      </c>
      <c r="I926" s="83" t="str">
        <f ca="1" t="shared" si="921"/>
        <v>Ruang Kerja</v>
      </c>
      <c r="J926" s="83" t="str">
        <f ca="1" t="shared" si="2"/>
        <v>CLEANING SERVICE</v>
      </c>
      <c r="K926" s="83">
        <f ca="1" t="array" ref="K926">IFERROR(INDEX(MASTER!B:B,MATCH(G926,MASTER!A:A,0))/100," ")</f>
        <v>0.95</v>
      </c>
      <c r="L926" s="65">
        <f ca="1" t="shared" si="3"/>
        <v>8</v>
      </c>
      <c r="M926" s="65" t="str">
        <f ca="1" t="shared" si="4"/>
        <v>2023 - WEEK 08</v>
      </c>
      <c r="N926" s="65" t="str">
        <f ca="1" t="shared" si="5"/>
        <v>2023 - MONTH 02</v>
      </c>
      <c r="O926" s="83">
        <f ca="1" t="shared" ref="O926:P926" si="949">IFERROR(AVERAGEIF(M:M,M926,$K:$K)," ")</f>
        <v>0.950225225225222</v>
      </c>
      <c r="P926" s="83">
        <f ca="1" t="shared" si="949"/>
        <v>0.950225225225222</v>
      </c>
      <c r="Q926" s="65" t="str">
        <f ca="1">IF(ISBLANK(A926)," ",IF(O926&gt;MASTER!$B$3/100,"SB",IF(O926&gt;MASTER!$B$4/100,"B",IF(O926&gt;MASTER!$B$5/100,"C","K"))))</f>
        <v>SB</v>
      </c>
      <c r="R926" s="65" t="str">
        <f ca="1">IF(ISBLANK(B926)," ",IF(P926&gt;MASTER!$B$3/100,"SB",IF(P926&gt;MASTER!$B$4/100,"B",IF(P926&gt;MASTER!$B$5/100,"C","K"))))</f>
        <v>SB</v>
      </c>
    </row>
    <row r="927" customHeight="1" spans="1:18">
      <c r="A927" s="80">
        <f ca="1">INDIRECT(ADDRESS(2+QUOTIENT(ROW()-2,COUNTA('Form Responses 1'!$1:$1)-4),1,,TRUE,"Form Responses 1"))</f>
        <v>45034.3894368981</v>
      </c>
      <c r="B927" s="65" t="str">
        <f ca="1">INDIRECT(ADDRESS(2+QUOTIENT(ROW()-2,COUNTA('Form Responses 1'!$1:$1)-4),2,,TRUE,"Form Responses 1"))</f>
        <v>bobdaulay@gmail.com</v>
      </c>
      <c r="C927" s="65" t="str">
        <f ca="1">INDIRECT(ADDRESS(2+QUOTIENT(ROW()-2,COUNTA('Form Responses 1'!$1:$1)-4),3,,TRUE,"Form Responses 1"))</f>
        <v>Bobby Wijaya Daulay </v>
      </c>
      <c r="D927" s="81">
        <f ca="1">INDIRECT(ADDRESS(2+QUOTIENT(ROW()-2,COUNTA('Form Responses 1'!$1:$1)-4),4,,TRUE,"Form Responses 1"))</f>
        <v>44982</v>
      </c>
      <c r="E927" s="82">
        <f ca="1" t="shared" si="0"/>
        <v>6</v>
      </c>
      <c r="F927" s="65" t="str">
        <f ca="1">IF(ISBLANK(A927)," ",INDIRECT(ADDRESS(1,5+MOD(ROW()-2,COUNTA('Form Responses 1'!$1:$1)-4),,TRUE,"Form Responses 1")))</f>
        <v>Lantai 21 [Koridor]</v>
      </c>
      <c r="G927" s="65" t="str">
        <f ca="1">IF(ISBLANK(A927)," ",INDIRECT(ADDRESS(MATCH(A927,'Form Responses 1'!A:A,0),5+MOD(ROW()-2,COUNTA('Form Responses 1'!$1:$1)-4),,TRUE,"Form Responses 1")))</f>
        <v>BAIK</v>
      </c>
      <c r="H927" s="83" t="str">
        <f ca="1" t="shared" si="1"/>
        <v>Lantai 21</v>
      </c>
      <c r="I927" s="83" t="str">
        <f ca="1" t="shared" si="921"/>
        <v>Koridor</v>
      </c>
      <c r="J927" s="83" t="str">
        <f ca="1" t="shared" si="2"/>
        <v>CLEANING SERVICE</v>
      </c>
      <c r="K927" s="83">
        <f ca="1" t="array" ref="K927">IFERROR(INDEX(MASTER!B:B,MATCH(G927,MASTER!A:A,0))/100," ")</f>
        <v>0.95</v>
      </c>
      <c r="L927" s="65">
        <f ca="1" t="shared" si="3"/>
        <v>8</v>
      </c>
      <c r="M927" s="65" t="str">
        <f ca="1" t="shared" si="4"/>
        <v>2023 - WEEK 08</v>
      </c>
      <c r="N927" s="65" t="str">
        <f ca="1" t="shared" si="5"/>
        <v>2023 - MONTH 02</v>
      </c>
      <c r="O927" s="83">
        <f ca="1" t="shared" ref="O927:P927" si="950">IFERROR(AVERAGEIF(M:M,M927,$K:$K)," ")</f>
        <v>0.950225225225222</v>
      </c>
      <c r="P927" s="83">
        <f ca="1" t="shared" si="950"/>
        <v>0.950225225225222</v>
      </c>
      <c r="Q927" s="65" t="str">
        <f ca="1">IF(ISBLANK(A927)," ",IF(O927&gt;MASTER!$B$3/100,"SB",IF(O927&gt;MASTER!$B$4/100,"B",IF(O927&gt;MASTER!$B$5/100,"C","K"))))</f>
        <v>SB</v>
      </c>
      <c r="R927" s="65" t="str">
        <f ca="1">IF(ISBLANK(B927)," ",IF(P927&gt;MASTER!$B$3/100,"SB",IF(P927&gt;MASTER!$B$4/100,"B",IF(P927&gt;MASTER!$B$5/100,"C","K"))))</f>
        <v>SB</v>
      </c>
    </row>
    <row r="928" customHeight="1" spans="1:18">
      <c r="A928" s="80">
        <f ca="1">INDIRECT(ADDRESS(2+QUOTIENT(ROW()-2,COUNTA('Form Responses 1'!$1:$1)-4),1,,TRUE,"Form Responses 1"))</f>
        <v>45034.3894368981</v>
      </c>
      <c r="B928" s="65" t="str">
        <f ca="1">INDIRECT(ADDRESS(2+QUOTIENT(ROW()-2,COUNTA('Form Responses 1'!$1:$1)-4),2,,TRUE,"Form Responses 1"))</f>
        <v>bobdaulay@gmail.com</v>
      </c>
      <c r="C928" s="65" t="str">
        <f ca="1">INDIRECT(ADDRESS(2+QUOTIENT(ROW()-2,COUNTA('Form Responses 1'!$1:$1)-4),3,,TRUE,"Form Responses 1"))</f>
        <v>Bobby Wijaya Daulay </v>
      </c>
      <c r="D928" s="81">
        <f ca="1">INDIRECT(ADDRESS(2+QUOTIENT(ROW()-2,COUNTA('Form Responses 1'!$1:$1)-4),4,,TRUE,"Form Responses 1"))</f>
        <v>44982</v>
      </c>
      <c r="E928" s="82">
        <f ca="1" t="shared" si="0"/>
        <v>6</v>
      </c>
      <c r="F928" s="65" t="str">
        <f ca="1">IF(ISBLANK(A928)," ",INDIRECT(ADDRESS(1,5+MOD(ROW()-2,COUNTA('Form Responses 1'!$1:$1)-4),,TRUE,"Form Responses 1")))</f>
        <v>Lantai 21 [Toilet Pria / Wanita]</v>
      </c>
      <c r="G928" s="65" t="str">
        <f ca="1">IF(ISBLANK(A928)," ",INDIRECT(ADDRESS(MATCH(A928,'Form Responses 1'!A:A,0),5+MOD(ROW()-2,COUNTA('Form Responses 1'!$1:$1)-4),,TRUE,"Form Responses 1")))</f>
        <v>BAIK</v>
      </c>
      <c r="H928" s="83" t="str">
        <f ca="1" t="shared" si="1"/>
        <v>Lantai 21</v>
      </c>
      <c r="I928" s="83" t="str">
        <f ca="1" t="shared" si="921"/>
        <v>Toilet Pria / Wanita</v>
      </c>
      <c r="J928" s="83" t="str">
        <f ca="1" t="shared" si="2"/>
        <v>CLEANING SERVICE</v>
      </c>
      <c r="K928" s="83">
        <f ca="1" t="array" ref="K928">IFERROR(INDEX(MASTER!B:B,MATCH(G928,MASTER!A:A,0))/100," ")</f>
        <v>0.95</v>
      </c>
      <c r="L928" s="65">
        <f ca="1" t="shared" si="3"/>
        <v>8</v>
      </c>
      <c r="M928" s="65" t="str">
        <f ca="1" t="shared" si="4"/>
        <v>2023 - WEEK 08</v>
      </c>
      <c r="N928" s="65" t="str">
        <f ca="1" t="shared" si="5"/>
        <v>2023 - MONTH 02</v>
      </c>
      <c r="O928" s="83">
        <f ca="1" t="shared" ref="O928:P928" si="951">IFERROR(AVERAGEIF(M:M,M928,$K:$K)," ")</f>
        <v>0.950225225225222</v>
      </c>
      <c r="P928" s="83">
        <f ca="1" t="shared" si="951"/>
        <v>0.950225225225222</v>
      </c>
      <c r="Q928" s="65" t="str">
        <f ca="1">IF(ISBLANK(A928)," ",IF(O928&gt;MASTER!$B$3/100,"SB",IF(O928&gt;MASTER!$B$4/100,"B",IF(O928&gt;MASTER!$B$5/100,"C","K"))))</f>
        <v>SB</v>
      </c>
      <c r="R928" s="65" t="str">
        <f ca="1">IF(ISBLANK(B928)," ",IF(P928&gt;MASTER!$B$3/100,"SB",IF(P928&gt;MASTER!$B$4/100,"B",IF(P928&gt;MASTER!$B$5/100,"C","K"))))</f>
        <v>SB</v>
      </c>
    </row>
    <row r="929" customHeight="1" spans="1:18">
      <c r="A929" s="80">
        <f ca="1">INDIRECT(ADDRESS(2+QUOTIENT(ROW()-2,COUNTA('Form Responses 1'!$1:$1)-4),1,,TRUE,"Form Responses 1"))</f>
        <v>45034.3894368981</v>
      </c>
      <c r="B929" s="65" t="str">
        <f ca="1">INDIRECT(ADDRESS(2+QUOTIENT(ROW()-2,COUNTA('Form Responses 1'!$1:$1)-4),2,,TRUE,"Form Responses 1"))</f>
        <v>bobdaulay@gmail.com</v>
      </c>
      <c r="C929" s="65" t="str">
        <f ca="1">INDIRECT(ADDRESS(2+QUOTIENT(ROW()-2,COUNTA('Form Responses 1'!$1:$1)-4),3,,TRUE,"Form Responses 1"))</f>
        <v>Bobby Wijaya Daulay </v>
      </c>
      <c r="D929" s="81">
        <f ca="1">INDIRECT(ADDRESS(2+QUOTIENT(ROW()-2,COUNTA('Form Responses 1'!$1:$1)-4),4,,TRUE,"Form Responses 1"))</f>
        <v>44982</v>
      </c>
      <c r="E929" s="82">
        <f ca="1" t="shared" si="0"/>
        <v>6</v>
      </c>
      <c r="F929" s="65" t="str">
        <f ca="1">IF(ISBLANK(A929)," ",INDIRECT(ADDRESS(1,5+MOD(ROW()-2,COUNTA('Form Responses 1'!$1:$1)-4),,TRUE,"Form Responses 1")))</f>
        <v>Lantai 20 [Tangga Exit Barat]</v>
      </c>
      <c r="G929" s="65" t="str">
        <f ca="1">IF(ISBLANK(A929)," ",INDIRECT(ADDRESS(MATCH(A929,'Form Responses 1'!A:A,0),5+MOD(ROW()-2,COUNTA('Form Responses 1'!$1:$1)-4),,TRUE,"Form Responses 1")))</f>
        <v>BAIK</v>
      </c>
      <c r="H929" s="83" t="str">
        <f ca="1" t="shared" si="1"/>
        <v>Lantai 20</v>
      </c>
      <c r="I929" s="83" t="str">
        <f ca="1" t="shared" si="921"/>
        <v>Tangga Exit Barat</v>
      </c>
      <c r="J929" s="83" t="str">
        <f ca="1" t="shared" si="2"/>
        <v>CLEANING SERVICE</v>
      </c>
      <c r="K929" s="83">
        <f ca="1" t="array" ref="K929">IFERROR(INDEX(MASTER!B:B,MATCH(G929,MASTER!A:A,0))/100," ")</f>
        <v>0.95</v>
      </c>
      <c r="L929" s="65">
        <f ca="1" t="shared" si="3"/>
        <v>8</v>
      </c>
      <c r="M929" s="65" t="str">
        <f ca="1" t="shared" si="4"/>
        <v>2023 - WEEK 08</v>
      </c>
      <c r="N929" s="65" t="str">
        <f ca="1" t="shared" si="5"/>
        <v>2023 - MONTH 02</v>
      </c>
      <c r="O929" s="83">
        <f ca="1" t="shared" ref="O929:P929" si="952">IFERROR(AVERAGEIF(M:M,M929,$K:$K)," ")</f>
        <v>0.950225225225222</v>
      </c>
      <c r="P929" s="83">
        <f ca="1" t="shared" si="952"/>
        <v>0.950225225225222</v>
      </c>
      <c r="Q929" s="65" t="str">
        <f ca="1">IF(ISBLANK(A929)," ",IF(O929&gt;MASTER!$B$3/100,"SB",IF(O929&gt;MASTER!$B$4/100,"B",IF(O929&gt;MASTER!$B$5/100,"C","K"))))</f>
        <v>SB</v>
      </c>
      <c r="R929" s="65" t="str">
        <f ca="1">IF(ISBLANK(B929)," ",IF(P929&gt;MASTER!$B$3/100,"SB",IF(P929&gt;MASTER!$B$4/100,"B",IF(P929&gt;MASTER!$B$5/100,"C","K"))))</f>
        <v>SB</v>
      </c>
    </row>
    <row r="930" customHeight="1" spans="1:18">
      <c r="A930" s="80">
        <f ca="1">INDIRECT(ADDRESS(2+QUOTIENT(ROW()-2,COUNTA('Form Responses 1'!$1:$1)-4),1,,TRUE,"Form Responses 1"))</f>
        <v>45034.3894368981</v>
      </c>
      <c r="B930" s="65" t="str">
        <f ca="1">INDIRECT(ADDRESS(2+QUOTIENT(ROW()-2,COUNTA('Form Responses 1'!$1:$1)-4),2,,TRUE,"Form Responses 1"))</f>
        <v>bobdaulay@gmail.com</v>
      </c>
      <c r="C930" s="65" t="str">
        <f ca="1">INDIRECT(ADDRESS(2+QUOTIENT(ROW()-2,COUNTA('Form Responses 1'!$1:$1)-4),3,,TRUE,"Form Responses 1"))</f>
        <v>Bobby Wijaya Daulay </v>
      </c>
      <c r="D930" s="81">
        <f ca="1">INDIRECT(ADDRESS(2+QUOTIENT(ROW()-2,COUNTA('Form Responses 1'!$1:$1)-4),4,,TRUE,"Form Responses 1"))</f>
        <v>44982</v>
      </c>
      <c r="E930" s="82">
        <f ca="1" t="shared" si="0"/>
        <v>6</v>
      </c>
      <c r="F930" s="65" t="str">
        <f ca="1">IF(ISBLANK(A930)," ",INDIRECT(ADDRESS(1,5+MOD(ROW()-2,COUNTA('Form Responses 1'!$1:$1)-4),,TRUE,"Form Responses 1")))</f>
        <v>Lantai 20 [ &amp; Timur]</v>
      </c>
      <c r="G930" s="65" t="str">
        <f ca="1">IF(ISBLANK(A930)," ",INDIRECT(ADDRESS(MATCH(A930,'Form Responses 1'!A:A,0),5+MOD(ROW()-2,COUNTA('Form Responses 1'!$1:$1)-4),,TRUE,"Form Responses 1")))</f>
        <v>BAIK</v>
      </c>
      <c r="H930" s="83" t="str">
        <f ca="1" t="shared" si="1"/>
        <v>Lantai 20</v>
      </c>
      <c r="I930" s="83" t="str">
        <f ca="1" t="shared" si="921"/>
        <v> &amp; Timur</v>
      </c>
      <c r="J930" s="83" t="str">
        <f ca="1" t="shared" si="2"/>
        <v>CLEANING SERVICE</v>
      </c>
      <c r="K930" s="83">
        <f ca="1" t="array" ref="K930">IFERROR(INDEX(MASTER!B:B,MATCH(G930,MASTER!A:A,0))/100," ")</f>
        <v>0.95</v>
      </c>
      <c r="L930" s="65">
        <f ca="1" t="shared" si="3"/>
        <v>8</v>
      </c>
      <c r="M930" s="65" t="str">
        <f ca="1" t="shared" si="4"/>
        <v>2023 - WEEK 08</v>
      </c>
      <c r="N930" s="65" t="str">
        <f ca="1" t="shared" si="5"/>
        <v>2023 - MONTH 02</v>
      </c>
      <c r="O930" s="83">
        <f ca="1" t="shared" ref="O930:P930" si="953">IFERROR(AVERAGEIF(M:M,M930,$K:$K)," ")</f>
        <v>0.950225225225222</v>
      </c>
      <c r="P930" s="83">
        <f ca="1" t="shared" si="953"/>
        <v>0.950225225225222</v>
      </c>
      <c r="Q930" s="65" t="str">
        <f ca="1">IF(ISBLANK(A930)," ",IF(O930&gt;MASTER!$B$3/100,"SB",IF(O930&gt;MASTER!$B$4/100,"B",IF(O930&gt;MASTER!$B$5/100,"C","K"))))</f>
        <v>SB</v>
      </c>
      <c r="R930" s="65" t="str">
        <f ca="1">IF(ISBLANK(B930)," ",IF(P930&gt;MASTER!$B$3/100,"SB",IF(P930&gt;MASTER!$B$4/100,"B",IF(P930&gt;MASTER!$B$5/100,"C","K"))))</f>
        <v>SB</v>
      </c>
    </row>
    <row r="931" customHeight="1" spans="1:18">
      <c r="A931" s="80">
        <f ca="1">INDIRECT(ADDRESS(2+QUOTIENT(ROW()-2,COUNTA('Form Responses 1'!$1:$1)-4),1,,TRUE,"Form Responses 1"))</f>
        <v>45034.3894368981</v>
      </c>
      <c r="B931" s="65" t="str">
        <f ca="1">INDIRECT(ADDRESS(2+QUOTIENT(ROW()-2,COUNTA('Form Responses 1'!$1:$1)-4),2,,TRUE,"Form Responses 1"))</f>
        <v>bobdaulay@gmail.com</v>
      </c>
      <c r="C931" s="65" t="str">
        <f ca="1">INDIRECT(ADDRESS(2+QUOTIENT(ROW()-2,COUNTA('Form Responses 1'!$1:$1)-4),3,,TRUE,"Form Responses 1"))</f>
        <v>Bobby Wijaya Daulay </v>
      </c>
      <c r="D931" s="81">
        <f ca="1">INDIRECT(ADDRESS(2+QUOTIENT(ROW()-2,COUNTA('Form Responses 1'!$1:$1)-4),4,,TRUE,"Form Responses 1"))</f>
        <v>44982</v>
      </c>
      <c r="E931" s="82">
        <f ca="1" t="shared" si="0"/>
        <v>6</v>
      </c>
      <c r="F931" s="65" t="str">
        <f ca="1">IF(ISBLANK(A931)," ",INDIRECT(ADDRESS(1,5+MOD(ROW()-2,COUNTA('Form Responses 1'!$1:$1)-4),,TRUE,"Form Responses 1")))</f>
        <v>Lantai 20 [Mushola]</v>
      </c>
      <c r="G931" s="65" t="str">
        <f ca="1">IF(ISBLANK(A931)," ",INDIRECT(ADDRESS(MATCH(A931,'Form Responses 1'!A:A,0),5+MOD(ROW()-2,COUNTA('Form Responses 1'!$1:$1)-4),,TRUE,"Form Responses 1")))</f>
        <v>BAIK</v>
      </c>
      <c r="H931" s="83" t="str">
        <f ca="1" t="shared" si="1"/>
        <v>Lantai 20</v>
      </c>
      <c r="I931" s="83" t="str">
        <f ca="1" t="shared" si="921"/>
        <v>Mushola</v>
      </c>
      <c r="J931" s="83" t="str">
        <f ca="1" t="shared" si="2"/>
        <v>CLEANING SERVICE</v>
      </c>
      <c r="K931" s="83">
        <f ca="1" t="array" ref="K931">IFERROR(INDEX(MASTER!B:B,MATCH(G931,MASTER!A:A,0))/100," ")</f>
        <v>0.95</v>
      </c>
      <c r="L931" s="65">
        <f ca="1" t="shared" si="3"/>
        <v>8</v>
      </c>
      <c r="M931" s="65" t="str">
        <f ca="1" t="shared" si="4"/>
        <v>2023 - WEEK 08</v>
      </c>
      <c r="N931" s="65" t="str">
        <f ca="1" t="shared" si="5"/>
        <v>2023 - MONTH 02</v>
      </c>
      <c r="O931" s="83">
        <f ca="1" t="shared" ref="O931:P931" si="954">IFERROR(AVERAGEIF(M:M,M931,$K:$K)," ")</f>
        <v>0.950225225225222</v>
      </c>
      <c r="P931" s="83">
        <f ca="1" t="shared" si="954"/>
        <v>0.950225225225222</v>
      </c>
      <c r="Q931" s="65" t="str">
        <f ca="1">IF(ISBLANK(A931)," ",IF(O931&gt;MASTER!$B$3/100,"SB",IF(O931&gt;MASTER!$B$4/100,"B",IF(O931&gt;MASTER!$B$5/100,"C","K"))))</f>
        <v>SB</v>
      </c>
      <c r="R931" s="65" t="str">
        <f ca="1">IF(ISBLANK(B931)," ",IF(P931&gt;MASTER!$B$3/100,"SB",IF(P931&gt;MASTER!$B$4/100,"B",IF(P931&gt;MASTER!$B$5/100,"C","K"))))</f>
        <v>SB</v>
      </c>
    </row>
    <row r="932" customHeight="1" spans="1:18">
      <c r="A932" s="80">
        <f ca="1">INDIRECT(ADDRESS(2+QUOTIENT(ROW()-2,COUNTA('Form Responses 1'!$1:$1)-4),1,,TRUE,"Form Responses 1"))</f>
        <v>45034.3894368981</v>
      </c>
      <c r="B932" s="65" t="str">
        <f ca="1">INDIRECT(ADDRESS(2+QUOTIENT(ROW()-2,COUNTA('Form Responses 1'!$1:$1)-4),2,,TRUE,"Form Responses 1"))</f>
        <v>bobdaulay@gmail.com</v>
      </c>
      <c r="C932" s="65" t="str">
        <f ca="1">INDIRECT(ADDRESS(2+QUOTIENT(ROW()-2,COUNTA('Form Responses 1'!$1:$1)-4),3,,TRUE,"Form Responses 1"))</f>
        <v>Bobby Wijaya Daulay </v>
      </c>
      <c r="D932" s="81">
        <f ca="1">INDIRECT(ADDRESS(2+QUOTIENT(ROW()-2,COUNTA('Form Responses 1'!$1:$1)-4),4,,TRUE,"Form Responses 1"))</f>
        <v>44982</v>
      </c>
      <c r="E932" s="82">
        <f ca="1" t="shared" si="0"/>
        <v>6</v>
      </c>
      <c r="F932" s="65" t="str">
        <f ca="1">IF(ISBLANK(A932)," ",INDIRECT(ADDRESS(1,5+MOD(ROW()-2,COUNTA('Form Responses 1'!$1:$1)-4),,TRUE,"Form Responses 1")))</f>
        <v>Lantai 20 [Pantry]</v>
      </c>
      <c r="G932" s="65" t="str">
        <f ca="1">IF(ISBLANK(A932)," ",INDIRECT(ADDRESS(MATCH(A932,'Form Responses 1'!A:A,0),5+MOD(ROW()-2,COUNTA('Form Responses 1'!$1:$1)-4),,TRUE,"Form Responses 1")))</f>
        <v>BAIK</v>
      </c>
      <c r="H932" s="83" t="str">
        <f ca="1" t="shared" si="1"/>
        <v>Lantai 20</v>
      </c>
      <c r="I932" s="83" t="str">
        <f ca="1" t="shared" si="921"/>
        <v>Pantry</v>
      </c>
      <c r="J932" s="83" t="str">
        <f ca="1" t="shared" si="2"/>
        <v>CLEANING SERVICE</v>
      </c>
      <c r="K932" s="83">
        <f ca="1" t="array" ref="K932">IFERROR(INDEX(MASTER!B:B,MATCH(G932,MASTER!A:A,0))/100," ")</f>
        <v>0.95</v>
      </c>
      <c r="L932" s="65">
        <f ca="1" t="shared" si="3"/>
        <v>8</v>
      </c>
      <c r="M932" s="65" t="str">
        <f ca="1" t="shared" si="4"/>
        <v>2023 - WEEK 08</v>
      </c>
      <c r="N932" s="65" t="str">
        <f ca="1" t="shared" si="5"/>
        <v>2023 - MONTH 02</v>
      </c>
      <c r="O932" s="83">
        <f ca="1" t="shared" ref="O932:P932" si="955">IFERROR(AVERAGEIF(M:M,M932,$K:$K)," ")</f>
        <v>0.950225225225222</v>
      </c>
      <c r="P932" s="83">
        <f ca="1" t="shared" si="955"/>
        <v>0.950225225225222</v>
      </c>
      <c r="Q932" s="65" t="str">
        <f ca="1">IF(ISBLANK(A932)," ",IF(O932&gt;MASTER!$B$3/100,"SB",IF(O932&gt;MASTER!$B$4/100,"B",IF(O932&gt;MASTER!$B$5/100,"C","K"))))</f>
        <v>SB</v>
      </c>
      <c r="R932" s="65" t="str">
        <f ca="1">IF(ISBLANK(B932)," ",IF(P932&gt;MASTER!$B$3/100,"SB",IF(P932&gt;MASTER!$B$4/100,"B",IF(P932&gt;MASTER!$B$5/100,"C","K"))))</f>
        <v>SB</v>
      </c>
    </row>
    <row r="933" customHeight="1" spans="1:18">
      <c r="A933" s="80">
        <f ca="1">INDIRECT(ADDRESS(2+QUOTIENT(ROW()-2,COUNTA('Form Responses 1'!$1:$1)-4),1,,TRUE,"Form Responses 1"))</f>
        <v>45034.3894368981</v>
      </c>
      <c r="B933" s="65" t="str">
        <f ca="1">INDIRECT(ADDRESS(2+QUOTIENT(ROW()-2,COUNTA('Form Responses 1'!$1:$1)-4),2,,TRUE,"Form Responses 1"))</f>
        <v>bobdaulay@gmail.com</v>
      </c>
      <c r="C933" s="65" t="str">
        <f ca="1">INDIRECT(ADDRESS(2+QUOTIENT(ROW()-2,COUNTA('Form Responses 1'!$1:$1)-4),3,,TRUE,"Form Responses 1"))</f>
        <v>Bobby Wijaya Daulay </v>
      </c>
      <c r="D933" s="81">
        <f ca="1">INDIRECT(ADDRESS(2+QUOTIENT(ROW()-2,COUNTA('Form Responses 1'!$1:$1)-4),4,,TRUE,"Form Responses 1"))</f>
        <v>44982</v>
      </c>
      <c r="E933" s="82">
        <f ca="1" t="shared" si="0"/>
        <v>6</v>
      </c>
      <c r="F933" s="65" t="str">
        <f ca="1">IF(ISBLANK(A933)," ",INDIRECT(ADDRESS(1,5+MOD(ROW()-2,COUNTA('Form Responses 1'!$1:$1)-4),,TRUE,"Form Responses 1")))</f>
        <v>Lantai 20 [Ruang Rapat 1-2-3]</v>
      </c>
      <c r="G933" s="65" t="str">
        <f ca="1">IF(ISBLANK(A933)," ",INDIRECT(ADDRESS(MATCH(A933,'Form Responses 1'!A:A,0),5+MOD(ROW()-2,COUNTA('Form Responses 1'!$1:$1)-4),,TRUE,"Form Responses 1")))</f>
        <v>BAIK</v>
      </c>
      <c r="H933" s="83" t="str">
        <f ca="1" t="shared" si="1"/>
        <v>Lantai 20</v>
      </c>
      <c r="I933" s="83" t="str">
        <f ca="1" t="shared" si="921"/>
        <v>Ruang Rapat 1-2-3</v>
      </c>
      <c r="J933" s="83" t="str">
        <f ca="1" t="shared" si="2"/>
        <v>CLEANING SERVICE</v>
      </c>
      <c r="K933" s="83">
        <f ca="1" t="array" ref="K933">IFERROR(INDEX(MASTER!B:B,MATCH(G933,MASTER!A:A,0))/100," ")</f>
        <v>0.95</v>
      </c>
      <c r="L933" s="65">
        <f ca="1" t="shared" si="3"/>
        <v>8</v>
      </c>
      <c r="M933" s="65" t="str">
        <f ca="1" t="shared" si="4"/>
        <v>2023 - WEEK 08</v>
      </c>
      <c r="N933" s="65" t="str">
        <f ca="1" t="shared" si="5"/>
        <v>2023 - MONTH 02</v>
      </c>
      <c r="O933" s="83">
        <f ca="1" t="shared" ref="O933:P933" si="956">IFERROR(AVERAGEIF(M:M,M933,$K:$K)," ")</f>
        <v>0.950225225225222</v>
      </c>
      <c r="P933" s="83">
        <f ca="1" t="shared" si="956"/>
        <v>0.950225225225222</v>
      </c>
      <c r="Q933" s="65" t="str">
        <f ca="1">IF(ISBLANK(A933)," ",IF(O933&gt;MASTER!$B$3/100,"SB",IF(O933&gt;MASTER!$B$4/100,"B",IF(O933&gt;MASTER!$B$5/100,"C","K"))))</f>
        <v>SB</v>
      </c>
      <c r="R933" s="65" t="str">
        <f ca="1">IF(ISBLANK(B933)," ",IF(P933&gt;MASTER!$B$3/100,"SB",IF(P933&gt;MASTER!$B$4/100,"B",IF(P933&gt;MASTER!$B$5/100,"C","K"))))</f>
        <v>SB</v>
      </c>
    </row>
    <row r="934" customHeight="1" spans="1:18">
      <c r="A934" s="80">
        <f ca="1">INDIRECT(ADDRESS(2+QUOTIENT(ROW()-2,COUNTA('Form Responses 1'!$1:$1)-4),1,,TRUE,"Form Responses 1"))</f>
        <v>45034.3894368981</v>
      </c>
      <c r="B934" s="65" t="str">
        <f ca="1">INDIRECT(ADDRESS(2+QUOTIENT(ROW()-2,COUNTA('Form Responses 1'!$1:$1)-4),2,,TRUE,"Form Responses 1"))</f>
        <v>bobdaulay@gmail.com</v>
      </c>
      <c r="C934" s="65" t="str">
        <f ca="1">INDIRECT(ADDRESS(2+QUOTIENT(ROW()-2,COUNTA('Form Responses 1'!$1:$1)-4),3,,TRUE,"Form Responses 1"))</f>
        <v>Bobby Wijaya Daulay </v>
      </c>
      <c r="D934" s="81">
        <f ca="1">INDIRECT(ADDRESS(2+QUOTIENT(ROW()-2,COUNTA('Form Responses 1'!$1:$1)-4),4,,TRUE,"Form Responses 1"))</f>
        <v>44982</v>
      </c>
      <c r="E934" s="82">
        <f ca="1" t="shared" si="0"/>
        <v>6</v>
      </c>
      <c r="F934" s="65" t="str">
        <f ca="1">IF(ISBLANK(A934)," ",INDIRECT(ADDRESS(1,5+MOD(ROW()-2,COUNTA('Form Responses 1'!$1:$1)-4),,TRUE,"Form Responses 1")))</f>
        <v>Lantai 20 [Ruang Kerja]</v>
      </c>
      <c r="G934" s="65" t="str">
        <f ca="1">IF(ISBLANK(A934)," ",INDIRECT(ADDRESS(MATCH(A934,'Form Responses 1'!A:A,0),5+MOD(ROW()-2,COUNTA('Form Responses 1'!$1:$1)-4),,TRUE,"Form Responses 1")))</f>
        <v>BAIK</v>
      </c>
      <c r="H934" s="83" t="str">
        <f ca="1" t="shared" si="1"/>
        <v>Lantai 20</v>
      </c>
      <c r="I934" s="83" t="str">
        <f ca="1" t="shared" si="921"/>
        <v>Ruang Kerja</v>
      </c>
      <c r="J934" s="83" t="str">
        <f ca="1" t="shared" si="2"/>
        <v>CLEANING SERVICE</v>
      </c>
      <c r="K934" s="83">
        <f ca="1" t="array" ref="K934">IFERROR(INDEX(MASTER!B:B,MATCH(G934,MASTER!A:A,0))/100," ")</f>
        <v>0.95</v>
      </c>
      <c r="L934" s="65">
        <f ca="1" t="shared" si="3"/>
        <v>8</v>
      </c>
      <c r="M934" s="65" t="str">
        <f ca="1" t="shared" si="4"/>
        <v>2023 - WEEK 08</v>
      </c>
      <c r="N934" s="65" t="str">
        <f ca="1" t="shared" si="5"/>
        <v>2023 - MONTH 02</v>
      </c>
      <c r="O934" s="83">
        <f ca="1" t="shared" ref="O934:P934" si="957">IFERROR(AVERAGEIF(M:M,M934,$K:$K)," ")</f>
        <v>0.950225225225222</v>
      </c>
      <c r="P934" s="83">
        <f ca="1" t="shared" si="957"/>
        <v>0.950225225225222</v>
      </c>
      <c r="Q934" s="65" t="str">
        <f ca="1">IF(ISBLANK(A934)," ",IF(O934&gt;MASTER!$B$3/100,"SB",IF(O934&gt;MASTER!$B$4/100,"B",IF(O934&gt;MASTER!$B$5/100,"C","K"))))</f>
        <v>SB</v>
      </c>
      <c r="R934" s="65" t="str">
        <f ca="1">IF(ISBLANK(B934)," ",IF(P934&gt;MASTER!$B$3/100,"SB",IF(P934&gt;MASTER!$B$4/100,"B",IF(P934&gt;MASTER!$B$5/100,"C","K"))))</f>
        <v>SB</v>
      </c>
    </row>
    <row r="935" customHeight="1" spans="1:18">
      <c r="A935" s="80">
        <f ca="1">INDIRECT(ADDRESS(2+QUOTIENT(ROW()-2,COUNTA('Form Responses 1'!$1:$1)-4),1,,TRUE,"Form Responses 1"))</f>
        <v>45034.3894368981</v>
      </c>
      <c r="B935" s="65" t="str">
        <f ca="1">INDIRECT(ADDRESS(2+QUOTIENT(ROW()-2,COUNTA('Form Responses 1'!$1:$1)-4),2,,TRUE,"Form Responses 1"))</f>
        <v>bobdaulay@gmail.com</v>
      </c>
      <c r="C935" s="65" t="str">
        <f ca="1">INDIRECT(ADDRESS(2+QUOTIENT(ROW()-2,COUNTA('Form Responses 1'!$1:$1)-4),3,,TRUE,"Form Responses 1"))</f>
        <v>Bobby Wijaya Daulay </v>
      </c>
      <c r="D935" s="81">
        <f ca="1">INDIRECT(ADDRESS(2+QUOTIENT(ROW()-2,COUNTA('Form Responses 1'!$1:$1)-4),4,,TRUE,"Form Responses 1"))</f>
        <v>44982</v>
      </c>
      <c r="E935" s="82">
        <f ca="1" t="shared" si="0"/>
        <v>6</v>
      </c>
      <c r="F935" s="65" t="str">
        <f ca="1">IF(ISBLANK(A935)," ",INDIRECT(ADDRESS(1,5+MOD(ROW()-2,COUNTA('Form Responses 1'!$1:$1)-4),,TRUE,"Form Responses 1")))</f>
        <v>Lantai 20 [Koridor]</v>
      </c>
      <c r="G935" s="65" t="str">
        <f ca="1">IF(ISBLANK(A935)," ",INDIRECT(ADDRESS(MATCH(A935,'Form Responses 1'!A:A,0),5+MOD(ROW()-2,COUNTA('Form Responses 1'!$1:$1)-4),,TRUE,"Form Responses 1")))</f>
        <v>BAIK</v>
      </c>
      <c r="H935" s="83" t="str">
        <f ca="1" t="shared" si="1"/>
        <v>Lantai 20</v>
      </c>
      <c r="I935" s="83" t="str">
        <f ca="1" t="shared" si="921"/>
        <v>Koridor</v>
      </c>
      <c r="J935" s="83" t="str">
        <f ca="1" t="shared" si="2"/>
        <v>CLEANING SERVICE</v>
      </c>
      <c r="K935" s="83">
        <f ca="1" t="array" ref="K935">IFERROR(INDEX(MASTER!B:B,MATCH(G935,MASTER!A:A,0))/100," ")</f>
        <v>0.95</v>
      </c>
      <c r="L935" s="65">
        <f ca="1" t="shared" si="3"/>
        <v>8</v>
      </c>
      <c r="M935" s="65" t="str">
        <f ca="1" t="shared" si="4"/>
        <v>2023 - WEEK 08</v>
      </c>
      <c r="N935" s="65" t="str">
        <f ca="1" t="shared" si="5"/>
        <v>2023 - MONTH 02</v>
      </c>
      <c r="O935" s="83">
        <f ca="1" t="shared" ref="O935:P935" si="958">IFERROR(AVERAGEIF(M:M,M935,$K:$K)," ")</f>
        <v>0.950225225225222</v>
      </c>
      <c r="P935" s="83">
        <f ca="1" t="shared" si="958"/>
        <v>0.950225225225222</v>
      </c>
      <c r="Q935" s="65" t="str">
        <f ca="1">IF(ISBLANK(A935)," ",IF(O935&gt;MASTER!$B$3/100,"SB",IF(O935&gt;MASTER!$B$4/100,"B",IF(O935&gt;MASTER!$B$5/100,"C","K"))))</f>
        <v>SB</v>
      </c>
      <c r="R935" s="65" t="str">
        <f ca="1">IF(ISBLANK(B935)," ",IF(P935&gt;MASTER!$B$3/100,"SB",IF(P935&gt;MASTER!$B$4/100,"B",IF(P935&gt;MASTER!$B$5/100,"C","K"))))</f>
        <v>SB</v>
      </c>
    </row>
    <row r="936" customHeight="1" spans="1:18">
      <c r="A936" s="80">
        <f ca="1">INDIRECT(ADDRESS(2+QUOTIENT(ROW()-2,COUNTA('Form Responses 1'!$1:$1)-4),1,,TRUE,"Form Responses 1"))</f>
        <v>45034.3894368981</v>
      </c>
      <c r="B936" s="65" t="str">
        <f ca="1">INDIRECT(ADDRESS(2+QUOTIENT(ROW()-2,COUNTA('Form Responses 1'!$1:$1)-4),2,,TRUE,"Form Responses 1"))</f>
        <v>bobdaulay@gmail.com</v>
      </c>
      <c r="C936" s="65" t="str">
        <f ca="1">INDIRECT(ADDRESS(2+QUOTIENT(ROW()-2,COUNTA('Form Responses 1'!$1:$1)-4),3,,TRUE,"Form Responses 1"))</f>
        <v>Bobby Wijaya Daulay </v>
      </c>
      <c r="D936" s="81">
        <f ca="1">INDIRECT(ADDRESS(2+QUOTIENT(ROW()-2,COUNTA('Form Responses 1'!$1:$1)-4),4,,TRUE,"Form Responses 1"))</f>
        <v>44982</v>
      </c>
      <c r="E936" s="82">
        <f ca="1" t="shared" si="0"/>
        <v>6</v>
      </c>
      <c r="F936" s="65" t="str">
        <f ca="1">IF(ISBLANK(A936)," ",INDIRECT(ADDRESS(1,5+MOD(ROW()-2,COUNTA('Form Responses 1'!$1:$1)-4),,TRUE,"Form Responses 1")))</f>
        <v>Lantai 20 [Toilet Pria / Wanita]</v>
      </c>
      <c r="G936" s="65" t="str">
        <f ca="1">IF(ISBLANK(A936)," ",INDIRECT(ADDRESS(MATCH(A936,'Form Responses 1'!A:A,0),5+MOD(ROW()-2,COUNTA('Form Responses 1'!$1:$1)-4),,TRUE,"Form Responses 1")))</f>
        <v>BAIK</v>
      </c>
      <c r="H936" s="83" t="str">
        <f ca="1" t="shared" si="1"/>
        <v>Lantai 20</v>
      </c>
      <c r="I936" s="83" t="str">
        <f ca="1" t="shared" si="921"/>
        <v>Toilet Pria / Wanita</v>
      </c>
      <c r="J936" s="83" t="str">
        <f ca="1" t="shared" si="2"/>
        <v>CLEANING SERVICE</v>
      </c>
      <c r="K936" s="83">
        <f ca="1" t="array" ref="K936">IFERROR(INDEX(MASTER!B:B,MATCH(G936,MASTER!A:A,0))/100," ")</f>
        <v>0.95</v>
      </c>
      <c r="L936" s="65">
        <f ca="1" t="shared" si="3"/>
        <v>8</v>
      </c>
      <c r="M936" s="65" t="str">
        <f ca="1" t="shared" si="4"/>
        <v>2023 - WEEK 08</v>
      </c>
      <c r="N936" s="65" t="str">
        <f ca="1" t="shared" si="5"/>
        <v>2023 - MONTH 02</v>
      </c>
      <c r="O936" s="83">
        <f ca="1" t="shared" ref="O936:P936" si="959">IFERROR(AVERAGEIF(M:M,M936,$K:$K)," ")</f>
        <v>0.950225225225222</v>
      </c>
      <c r="P936" s="83">
        <f ca="1" t="shared" si="959"/>
        <v>0.950225225225222</v>
      </c>
      <c r="Q936" s="65" t="str">
        <f ca="1">IF(ISBLANK(A936)," ",IF(O936&gt;MASTER!$B$3/100,"SB",IF(O936&gt;MASTER!$B$4/100,"B",IF(O936&gt;MASTER!$B$5/100,"C","K"))))</f>
        <v>SB</v>
      </c>
      <c r="R936" s="65" t="str">
        <f ca="1">IF(ISBLANK(B936)," ",IF(P936&gt;MASTER!$B$3/100,"SB",IF(P936&gt;MASTER!$B$4/100,"B",IF(P936&gt;MASTER!$B$5/100,"C","K"))))</f>
        <v>SB</v>
      </c>
    </row>
    <row r="937" customHeight="1" spans="1:18">
      <c r="A937" s="80">
        <f ca="1">INDIRECT(ADDRESS(2+QUOTIENT(ROW()-2,COUNTA('Form Responses 1'!$1:$1)-4),1,,TRUE,"Form Responses 1"))</f>
        <v>45034.3894368981</v>
      </c>
      <c r="B937" s="65" t="str">
        <f ca="1">INDIRECT(ADDRESS(2+QUOTIENT(ROW()-2,COUNTA('Form Responses 1'!$1:$1)-4),2,,TRUE,"Form Responses 1"))</f>
        <v>bobdaulay@gmail.com</v>
      </c>
      <c r="C937" s="65" t="str">
        <f ca="1">INDIRECT(ADDRESS(2+QUOTIENT(ROW()-2,COUNTA('Form Responses 1'!$1:$1)-4),3,,TRUE,"Form Responses 1"))</f>
        <v>Bobby Wijaya Daulay </v>
      </c>
      <c r="D937" s="81">
        <f ca="1">INDIRECT(ADDRESS(2+QUOTIENT(ROW()-2,COUNTA('Form Responses 1'!$1:$1)-4),4,,TRUE,"Form Responses 1"))</f>
        <v>44982</v>
      </c>
      <c r="E937" s="82">
        <f ca="1" t="shared" si="0"/>
        <v>6</v>
      </c>
      <c r="F937" s="65" t="str">
        <f ca="1">IF(ISBLANK(A937)," ",INDIRECT(ADDRESS(1,5+MOD(ROW()-2,COUNTA('Form Responses 1'!$1:$1)-4),,TRUE,"Form Responses 1")))</f>
        <v>Lantai 19 [Tangga Exit Barat]</v>
      </c>
      <c r="G937" s="65" t="str">
        <f ca="1">IF(ISBLANK(A937)," ",INDIRECT(ADDRESS(MATCH(A937,'Form Responses 1'!A:A,0),5+MOD(ROW()-2,COUNTA('Form Responses 1'!$1:$1)-4),,TRUE,"Form Responses 1")))</f>
        <v>BAIK</v>
      </c>
      <c r="H937" s="83" t="str">
        <f ca="1" t="shared" si="1"/>
        <v>Lantai 19</v>
      </c>
      <c r="I937" s="83" t="str">
        <f ca="1" t="shared" si="921"/>
        <v>Tangga Exit Barat</v>
      </c>
      <c r="J937" s="83" t="str">
        <f ca="1" t="shared" si="2"/>
        <v>CLEANING SERVICE</v>
      </c>
      <c r="K937" s="83">
        <f ca="1" t="array" ref="K937">IFERROR(INDEX(MASTER!B:B,MATCH(G937,MASTER!A:A,0))/100," ")</f>
        <v>0.95</v>
      </c>
      <c r="L937" s="65">
        <f ca="1" t="shared" si="3"/>
        <v>8</v>
      </c>
      <c r="M937" s="65" t="str">
        <f ca="1" t="shared" si="4"/>
        <v>2023 - WEEK 08</v>
      </c>
      <c r="N937" s="65" t="str">
        <f ca="1" t="shared" si="5"/>
        <v>2023 - MONTH 02</v>
      </c>
      <c r="O937" s="83">
        <f ca="1" t="shared" ref="O937:P937" si="960">IFERROR(AVERAGEIF(M:M,M937,$K:$K)," ")</f>
        <v>0.950225225225222</v>
      </c>
      <c r="P937" s="83">
        <f ca="1" t="shared" si="960"/>
        <v>0.950225225225222</v>
      </c>
      <c r="Q937" s="65" t="str">
        <f ca="1">IF(ISBLANK(A937)," ",IF(O937&gt;MASTER!$B$3/100,"SB",IF(O937&gt;MASTER!$B$4/100,"B",IF(O937&gt;MASTER!$B$5/100,"C","K"))))</f>
        <v>SB</v>
      </c>
      <c r="R937" s="65" t="str">
        <f ca="1">IF(ISBLANK(B937)," ",IF(P937&gt;MASTER!$B$3/100,"SB",IF(P937&gt;MASTER!$B$4/100,"B",IF(P937&gt;MASTER!$B$5/100,"C","K"))))</f>
        <v>SB</v>
      </c>
    </row>
    <row r="938" customHeight="1" spans="1:18">
      <c r="A938" s="80">
        <f ca="1">INDIRECT(ADDRESS(2+QUOTIENT(ROW()-2,COUNTA('Form Responses 1'!$1:$1)-4),1,,TRUE,"Form Responses 1"))</f>
        <v>45034.3894368981</v>
      </c>
      <c r="B938" s="65" t="str">
        <f ca="1">INDIRECT(ADDRESS(2+QUOTIENT(ROW()-2,COUNTA('Form Responses 1'!$1:$1)-4),2,,TRUE,"Form Responses 1"))</f>
        <v>bobdaulay@gmail.com</v>
      </c>
      <c r="C938" s="65" t="str">
        <f ca="1">INDIRECT(ADDRESS(2+QUOTIENT(ROW()-2,COUNTA('Form Responses 1'!$1:$1)-4),3,,TRUE,"Form Responses 1"))</f>
        <v>Bobby Wijaya Daulay </v>
      </c>
      <c r="D938" s="81">
        <f ca="1">INDIRECT(ADDRESS(2+QUOTIENT(ROW()-2,COUNTA('Form Responses 1'!$1:$1)-4),4,,TRUE,"Form Responses 1"))</f>
        <v>44982</v>
      </c>
      <c r="E938" s="82">
        <f ca="1" t="shared" si="0"/>
        <v>6</v>
      </c>
      <c r="F938" s="65" t="str">
        <f ca="1">IF(ISBLANK(A938)," ",INDIRECT(ADDRESS(1,5+MOD(ROW()-2,COUNTA('Form Responses 1'!$1:$1)-4),,TRUE,"Form Responses 1")))</f>
        <v>Lantai 19 [ &amp; Timur]</v>
      </c>
      <c r="G938" s="65" t="str">
        <f ca="1">IF(ISBLANK(A938)," ",INDIRECT(ADDRESS(MATCH(A938,'Form Responses 1'!A:A,0),5+MOD(ROW()-2,COUNTA('Form Responses 1'!$1:$1)-4),,TRUE,"Form Responses 1")))</f>
        <v>BAIK</v>
      </c>
      <c r="H938" s="83" t="str">
        <f ca="1" t="shared" si="1"/>
        <v>Lantai 19</v>
      </c>
      <c r="I938" s="83" t="str">
        <f ca="1" t="shared" si="921"/>
        <v> &amp; Timur</v>
      </c>
      <c r="J938" s="83" t="str">
        <f ca="1" t="shared" si="2"/>
        <v>CLEANING SERVICE</v>
      </c>
      <c r="K938" s="83">
        <f ca="1" t="array" ref="K938">IFERROR(INDEX(MASTER!B:B,MATCH(G938,MASTER!A:A,0))/100," ")</f>
        <v>0.95</v>
      </c>
      <c r="L938" s="65">
        <f ca="1" t="shared" si="3"/>
        <v>8</v>
      </c>
      <c r="M938" s="65" t="str">
        <f ca="1" t="shared" si="4"/>
        <v>2023 - WEEK 08</v>
      </c>
      <c r="N938" s="65" t="str">
        <f ca="1" t="shared" si="5"/>
        <v>2023 - MONTH 02</v>
      </c>
      <c r="O938" s="83">
        <f ca="1" t="shared" ref="O938:P938" si="961">IFERROR(AVERAGEIF(M:M,M938,$K:$K)," ")</f>
        <v>0.950225225225222</v>
      </c>
      <c r="P938" s="83">
        <f ca="1" t="shared" si="961"/>
        <v>0.950225225225222</v>
      </c>
      <c r="Q938" s="65" t="str">
        <f ca="1">IF(ISBLANK(A938)," ",IF(O938&gt;MASTER!$B$3/100,"SB",IF(O938&gt;MASTER!$B$4/100,"B",IF(O938&gt;MASTER!$B$5/100,"C","K"))))</f>
        <v>SB</v>
      </c>
      <c r="R938" s="65" t="str">
        <f ca="1">IF(ISBLANK(B938)," ",IF(P938&gt;MASTER!$B$3/100,"SB",IF(P938&gt;MASTER!$B$4/100,"B",IF(P938&gt;MASTER!$B$5/100,"C","K"))))</f>
        <v>SB</v>
      </c>
    </row>
    <row r="939" customHeight="1" spans="1:18">
      <c r="A939" s="80">
        <f ca="1">INDIRECT(ADDRESS(2+QUOTIENT(ROW()-2,COUNTA('Form Responses 1'!$1:$1)-4),1,,TRUE,"Form Responses 1"))</f>
        <v>45034.3894368981</v>
      </c>
      <c r="B939" s="65" t="str">
        <f ca="1">INDIRECT(ADDRESS(2+QUOTIENT(ROW()-2,COUNTA('Form Responses 1'!$1:$1)-4),2,,TRUE,"Form Responses 1"))</f>
        <v>bobdaulay@gmail.com</v>
      </c>
      <c r="C939" s="65" t="str">
        <f ca="1">INDIRECT(ADDRESS(2+QUOTIENT(ROW()-2,COUNTA('Form Responses 1'!$1:$1)-4),3,,TRUE,"Form Responses 1"))</f>
        <v>Bobby Wijaya Daulay </v>
      </c>
      <c r="D939" s="81">
        <f ca="1">INDIRECT(ADDRESS(2+QUOTIENT(ROW()-2,COUNTA('Form Responses 1'!$1:$1)-4),4,,TRUE,"Form Responses 1"))</f>
        <v>44982</v>
      </c>
      <c r="E939" s="82">
        <f ca="1" t="shared" si="0"/>
        <v>6</v>
      </c>
      <c r="F939" s="65" t="str">
        <f ca="1">IF(ISBLANK(A939)," ",INDIRECT(ADDRESS(1,5+MOD(ROW()-2,COUNTA('Form Responses 1'!$1:$1)-4),,TRUE,"Form Responses 1")))</f>
        <v>Lantai 19 [Mushola]</v>
      </c>
      <c r="G939" s="65" t="str">
        <f ca="1">IF(ISBLANK(A939)," ",INDIRECT(ADDRESS(MATCH(A939,'Form Responses 1'!A:A,0),5+MOD(ROW()-2,COUNTA('Form Responses 1'!$1:$1)-4),,TRUE,"Form Responses 1")))</f>
        <v>BAIK</v>
      </c>
      <c r="H939" s="83" t="str">
        <f ca="1" t="shared" si="1"/>
        <v>Lantai 19</v>
      </c>
      <c r="I939" s="83" t="str">
        <f ca="1" t="shared" si="921"/>
        <v>Mushola</v>
      </c>
      <c r="J939" s="83" t="str">
        <f ca="1" t="shared" si="2"/>
        <v>CLEANING SERVICE</v>
      </c>
      <c r="K939" s="83">
        <f ca="1" t="array" ref="K939">IFERROR(INDEX(MASTER!B:B,MATCH(G939,MASTER!A:A,0))/100," ")</f>
        <v>0.95</v>
      </c>
      <c r="L939" s="65">
        <f ca="1" t="shared" si="3"/>
        <v>8</v>
      </c>
      <c r="M939" s="65" t="str">
        <f ca="1" t="shared" si="4"/>
        <v>2023 - WEEK 08</v>
      </c>
      <c r="N939" s="65" t="str">
        <f ca="1" t="shared" si="5"/>
        <v>2023 - MONTH 02</v>
      </c>
      <c r="O939" s="83">
        <f ca="1" t="shared" ref="O939:P939" si="962">IFERROR(AVERAGEIF(M:M,M939,$K:$K)," ")</f>
        <v>0.950225225225222</v>
      </c>
      <c r="P939" s="83">
        <f ca="1" t="shared" si="962"/>
        <v>0.950225225225222</v>
      </c>
      <c r="Q939" s="65" t="str">
        <f ca="1">IF(ISBLANK(A939)," ",IF(O939&gt;MASTER!$B$3/100,"SB",IF(O939&gt;MASTER!$B$4/100,"B",IF(O939&gt;MASTER!$B$5/100,"C","K"))))</f>
        <v>SB</v>
      </c>
      <c r="R939" s="65" t="str">
        <f ca="1">IF(ISBLANK(B939)," ",IF(P939&gt;MASTER!$B$3/100,"SB",IF(P939&gt;MASTER!$B$4/100,"B",IF(P939&gt;MASTER!$B$5/100,"C","K"))))</f>
        <v>SB</v>
      </c>
    </row>
    <row r="940" customHeight="1" spans="1:18">
      <c r="A940" s="80">
        <f ca="1">INDIRECT(ADDRESS(2+QUOTIENT(ROW()-2,COUNTA('Form Responses 1'!$1:$1)-4),1,,TRUE,"Form Responses 1"))</f>
        <v>45034.3894368981</v>
      </c>
      <c r="B940" s="65" t="str">
        <f ca="1">INDIRECT(ADDRESS(2+QUOTIENT(ROW()-2,COUNTA('Form Responses 1'!$1:$1)-4),2,,TRUE,"Form Responses 1"))</f>
        <v>bobdaulay@gmail.com</v>
      </c>
      <c r="C940" s="65" t="str">
        <f ca="1">INDIRECT(ADDRESS(2+QUOTIENT(ROW()-2,COUNTA('Form Responses 1'!$1:$1)-4),3,,TRUE,"Form Responses 1"))</f>
        <v>Bobby Wijaya Daulay </v>
      </c>
      <c r="D940" s="81">
        <f ca="1">INDIRECT(ADDRESS(2+QUOTIENT(ROW()-2,COUNTA('Form Responses 1'!$1:$1)-4),4,,TRUE,"Form Responses 1"))</f>
        <v>44982</v>
      </c>
      <c r="E940" s="82">
        <f ca="1" t="shared" si="0"/>
        <v>6</v>
      </c>
      <c r="F940" s="65" t="str">
        <f ca="1">IF(ISBLANK(A940)," ",INDIRECT(ADDRESS(1,5+MOD(ROW()-2,COUNTA('Form Responses 1'!$1:$1)-4),,TRUE,"Form Responses 1")))</f>
        <v>Lantai 19 [Pantry]</v>
      </c>
      <c r="G940" s="65" t="str">
        <f ca="1">IF(ISBLANK(A940)," ",INDIRECT(ADDRESS(MATCH(A940,'Form Responses 1'!A:A,0),5+MOD(ROW()-2,COUNTA('Form Responses 1'!$1:$1)-4),,TRUE,"Form Responses 1")))</f>
        <v>BAIK</v>
      </c>
      <c r="H940" s="83" t="str">
        <f ca="1" t="shared" si="1"/>
        <v>Lantai 19</v>
      </c>
      <c r="I940" s="83" t="str">
        <f ca="1" t="shared" si="921"/>
        <v>Pantry</v>
      </c>
      <c r="J940" s="83" t="str">
        <f ca="1" t="shared" si="2"/>
        <v>CLEANING SERVICE</v>
      </c>
      <c r="K940" s="83">
        <f ca="1" t="array" ref="K940">IFERROR(INDEX(MASTER!B:B,MATCH(G940,MASTER!A:A,0))/100," ")</f>
        <v>0.95</v>
      </c>
      <c r="L940" s="65">
        <f ca="1" t="shared" si="3"/>
        <v>8</v>
      </c>
      <c r="M940" s="65" t="str">
        <f ca="1" t="shared" si="4"/>
        <v>2023 - WEEK 08</v>
      </c>
      <c r="N940" s="65" t="str">
        <f ca="1" t="shared" si="5"/>
        <v>2023 - MONTH 02</v>
      </c>
      <c r="O940" s="83">
        <f ca="1" t="shared" ref="O940:P940" si="963">IFERROR(AVERAGEIF(M:M,M940,$K:$K)," ")</f>
        <v>0.950225225225222</v>
      </c>
      <c r="P940" s="83">
        <f ca="1" t="shared" si="963"/>
        <v>0.950225225225222</v>
      </c>
      <c r="Q940" s="65" t="str">
        <f ca="1">IF(ISBLANK(A940)," ",IF(O940&gt;MASTER!$B$3/100,"SB",IF(O940&gt;MASTER!$B$4/100,"B",IF(O940&gt;MASTER!$B$5/100,"C","K"))))</f>
        <v>SB</v>
      </c>
      <c r="R940" s="65" t="str">
        <f ca="1">IF(ISBLANK(B940)," ",IF(P940&gt;MASTER!$B$3/100,"SB",IF(P940&gt;MASTER!$B$4/100,"B",IF(P940&gt;MASTER!$B$5/100,"C","K"))))</f>
        <v>SB</v>
      </c>
    </row>
    <row r="941" customHeight="1" spans="1:18">
      <c r="A941" s="80">
        <f ca="1">INDIRECT(ADDRESS(2+QUOTIENT(ROW()-2,COUNTA('Form Responses 1'!$1:$1)-4),1,,TRUE,"Form Responses 1"))</f>
        <v>45034.3894368981</v>
      </c>
      <c r="B941" s="65" t="str">
        <f ca="1">INDIRECT(ADDRESS(2+QUOTIENT(ROW()-2,COUNTA('Form Responses 1'!$1:$1)-4),2,,TRUE,"Form Responses 1"))</f>
        <v>bobdaulay@gmail.com</v>
      </c>
      <c r="C941" s="65" t="str">
        <f ca="1">INDIRECT(ADDRESS(2+QUOTIENT(ROW()-2,COUNTA('Form Responses 1'!$1:$1)-4),3,,TRUE,"Form Responses 1"))</f>
        <v>Bobby Wijaya Daulay </v>
      </c>
      <c r="D941" s="81">
        <f ca="1">INDIRECT(ADDRESS(2+QUOTIENT(ROW()-2,COUNTA('Form Responses 1'!$1:$1)-4),4,,TRUE,"Form Responses 1"))</f>
        <v>44982</v>
      </c>
      <c r="E941" s="82">
        <f ca="1" t="shared" si="0"/>
        <v>6</v>
      </c>
      <c r="F941" s="65" t="str">
        <f ca="1">IF(ISBLANK(A941)," ",INDIRECT(ADDRESS(1,5+MOD(ROW()-2,COUNTA('Form Responses 1'!$1:$1)-4),,TRUE,"Form Responses 1")))</f>
        <v>Lantai 19 [Ruang Rapat 1-2-3]</v>
      </c>
      <c r="G941" s="65" t="str">
        <f ca="1">IF(ISBLANK(A941)," ",INDIRECT(ADDRESS(MATCH(A941,'Form Responses 1'!A:A,0),5+MOD(ROW()-2,COUNTA('Form Responses 1'!$1:$1)-4),,TRUE,"Form Responses 1")))</f>
        <v>BAIK</v>
      </c>
      <c r="H941" s="83" t="str">
        <f ca="1" t="shared" si="1"/>
        <v>Lantai 19</v>
      </c>
      <c r="I941" s="83" t="str">
        <f ca="1" t="shared" si="921"/>
        <v>Ruang Rapat 1-2-3</v>
      </c>
      <c r="J941" s="83" t="str">
        <f ca="1" t="shared" si="2"/>
        <v>CLEANING SERVICE</v>
      </c>
      <c r="K941" s="83">
        <f ca="1" t="array" ref="K941">IFERROR(INDEX(MASTER!B:B,MATCH(G941,MASTER!A:A,0))/100," ")</f>
        <v>0.95</v>
      </c>
      <c r="L941" s="65">
        <f ca="1" t="shared" si="3"/>
        <v>8</v>
      </c>
      <c r="M941" s="65" t="str">
        <f ca="1" t="shared" si="4"/>
        <v>2023 - WEEK 08</v>
      </c>
      <c r="N941" s="65" t="str">
        <f ca="1" t="shared" si="5"/>
        <v>2023 - MONTH 02</v>
      </c>
      <c r="O941" s="83">
        <f ca="1" t="shared" ref="O941:P941" si="964">IFERROR(AVERAGEIF(M:M,M941,$K:$K)," ")</f>
        <v>0.950225225225222</v>
      </c>
      <c r="P941" s="83">
        <f ca="1" t="shared" si="964"/>
        <v>0.950225225225222</v>
      </c>
      <c r="Q941" s="65" t="str">
        <f ca="1">IF(ISBLANK(A941)," ",IF(O941&gt;MASTER!$B$3/100,"SB",IF(O941&gt;MASTER!$B$4/100,"B",IF(O941&gt;MASTER!$B$5/100,"C","K"))))</f>
        <v>SB</v>
      </c>
      <c r="R941" s="65" t="str">
        <f ca="1">IF(ISBLANK(B941)," ",IF(P941&gt;MASTER!$B$3/100,"SB",IF(P941&gt;MASTER!$B$4/100,"B",IF(P941&gt;MASTER!$B$5/100,"C","K"))))</f>
        <v>SB</v>
      </c>
    </row>
    <row r="942" customHeight="1" spans="1:18">
      <c r="A942" s="80">
        <f ca="1">INDIRECT(ADDRESS(2+QUOTIENT(ROW()-2,COUNTA('Form Responses 1'!$1:$1)-4),1,,TRUE,"Form Responses 1"))</f>
        <v>45034.3894368981</v>
      </c>
      <c r="B942" s="65" t="str">
        <f ca="1">INDIRECT(ADDRESS(2+QUOTIENT(ROW()-2,COUNTA('Form Responses 1'!$1:$1)-4),2,,TRUE,"Form Responses 1"))</f>
        <v>bobdaulay@gmail.com</v>
      </c>
      <c r="C942" s="65" t="str">
        <f ca="1">INDIRECT(ADDRESS(2+QUOTIENT(ROW()-2,COUNTA('Form Responses 1'!$1:$1)-4),3,,TRUE,"Form Responses 1"))</f>
        <v>Bobby Wijaya Daulay </v>
      </c>
      <c r="D942" s="81">
        <f ca="1">INDIRECT(ADDRESS(2+QUOTIENT(ROW()-2,COUNTA('Form Responses 1'!$1:$1)-4),4,,TRUE,"Form Responses 1"))</f>
        <v>44982</v>
      </c>
      <c r="E942" s="82">
        <f ca="1" t="shared" si="0"/>
        <v>6</v>
      </c>
      <c r="F942" s="65" t="str">
        <f ca="1">IF(ISBLANK(A942)," ",INDIRECT(ADDRESS(1,5+MOD(ROW()-2,COUNTA('Form Responses 1'!$1:$1)-4),,TRUE,"Form Responses 1")))</f>
        <v>Lantai 19 [Ruang Kerja]</v>
      </c>
      <c r="G942" s="65" t="str">
        <f ca="1">IF(ISBLANK(A942)," ",INDIRECT(ADDRESS(MATCH(A942,'Form Responses 1'!A:A,0),5+MOD(ROW()-2,COUNTA('Form Responses 1'!$1:$1)-4),,TRUE,"Form Responses 1")))</f>
        <v>BAIK</v>
      </c>
      <c r="H942" s="83" t="str">
        <f ca="1" t="shared" si="1"/>
        <v>Lantai 19</v>
      </c>
      <c r="I942" s="83" t="str">
        <f ca="1" t="shared" si="921"/>
        <v>Ruang Kerja</v>
      </c>
      <c r="J942" s="83" t="str">
        <f ca="1" t="shared" si="2"/>
        <v>CLEANING SERVICE</v>
      </c>
      <c r="K942" s="83">
        <f ca="1" t="array" ref="K942">IFERROR(INDEX(MASTER!B:B,MATCH(G942,MASTER!A:A,0))/100," ")</f>
        <v>0.95</v>
      </c>
      <c r="L942" s="65">
        <f ca="1" t="shared" si="3"/>
        <v>8</v>
      </c>
      <c r="M942" s="65" t="str">
        <f ca="1" t="shared" si="4"/>
        <v>2023 - WEEK 08</v>
      </c>
      <c r="N942" s="65" t="str">
        <f ca="1" t="shared" si="5"/>
        <v>2023 - MONTH 02</v>
      </c>
      <c r="O942" s="83">
        <f ca="1" t="shared" ref="O942:P942" si="965">IFERROR(AVERAGEIF(M:M,M942,$K:$K)," ")</f>
        <v>0.950225225225222</v>
      </c>
      <c r="P942" s="83">
        <f ca="1" t="shared" si="965"/>
        <v>0.950225225225222</v>
      </c>
      <c r="Q942" s="65" t="str">
        <f ca="1">IF(ISBLANK(A942)," ",IF(O942&gt;MASTER!$B$3/100,"SB",IF(O942&gt;MASTER!$B$4/100,"B",IF(O942&gt;MASTER!$B$5/100,"C","K"))))</f>
        <v>SB</v>
      </c>
      <c r="R942" s="65" t="str">
        <f ca="1">IF(ISBLANK(B942)," ",IF(P942&gt;MASTER!$B$3/100,"SB",IF(P942&gt;MASTER!$B$4/100,"B",IF(P942&gt;MASTER!$B$5/100,"C","K"))))</f>
        <v>SB</v>
      </c>
    </row>
    <row r="943" customHeight="1" spans="1:18">
      <c r="A943" s="80">
        <f ca="1">INDIRECT(ADDRESS(2+QUOTIENT(ROW()-2,COUNTA('Form Responses 1'!$1:$1)-4),1,,TRUE,"Form Responses 1"))</f>
        <v>45034.3894368981</v>
      </c>
      <c r="B943" s="65" t="str">
        <f ca="1">INDIRECT(ADDRESS(2+QUOTIENT(ROW()-2,COUNTA('Form Responses 1'!$1:$1)-4),2,,TRUE,"Form Responses 1"))</f>
        <v>bobdaulay@gmail.com</v>
      </c>
      <c r="C943" s="65" t="str">
        <f ca="1">INDIRECT(ADDRESS(2+QUOTIENT(ROW()-2,COUNTA('Form Responses 1'!$1:$1)-4),3,,TRUE,"Form Responses 1"))</f>
        <v>Bobby Wijaya Daulay </v>
      </c>
      <c r="D943" s="81">
        <f ca="1">INDIRECT(ADDRESS(2+QUOTIENT(ROW()-2,COUNTA('Form Responses 1'!$1:$1)-4),4,,TRUE,"Form Responses 1"))</f>
        <v>44982</v>
      </c>
      <c r="E943" s="82">
        <f ca="1" t="shared" si="0"/>
        <v>6</v>
      </c>
      <c r="F943" s="65" t="str">
        <f ca="1">IF(ISBLANK(A943)," ",INDIRECT(ADDRESS(1,5+MOD(ROW()-2,COUNTA('Form Responses 1'!$1:$1)-4),,TRUE,"Form Responses 1")))</f>
        <v>Lantai 19 [Koridor]</v>
      </c>
      <c r="G943" s="65" t="str">
        <f ca="1">IF(ISBLANK(A943)," ",INDIRECT(ADDRESS(MATCH(A943,'Form Responses 1'!A:A,0),5+MOD(ROW()-2,COUNTA('Form Responses 1'!$1:$1)-4),,TRUE,"Form Responses 1")))</f>
        <v>BAIK</v>
      </c>
      <c r="H943" s="83" t="str">
        <f ca="1" t="shared" si="1"/>
        <v>Lantai 19</v>
      </c>
      <c r="I943" s="83" t="str">
        <f ca="1" t="shared" si="921"/>
        <v>Koridor</v>
      </c>
      <c r="J943" s="83" t="str">
        <f ca="1" t="shared" si="2"/>
        <v>CLEANING SERVICE</v>
      </c>
      <c r="K943" s="83">
        <f ca="1" t="array" ref="K943">IFERROR(INDEX(MASTER!B:B,MATCH(G943,MASTER!A:A,0))/100," ")</f>
        <v>0.95</v>
      </c>
      <c r="L943" s="65">
        <f ca="1" t="shared" si="3"/>
        <v>8</v>
      </c>
      <c r="M943" s="65" t="str">
        <f ca="1" t="shared" si="4"/>
        <v>2023 - WEEK 08</v>
      </c>
      <c r="N943" s="65" t="str">
        <f ca="1" t="shared" si="5"/>
        <v>2023 - MONTH 02</v>
      </c>
      <c r="O943" s="83">
        <f ca="1" t="shared" ref="O943:P943" si="966">IFERROR(AVERAGEIF(M:M,M943,$K:$K)," ")</f>
        <v>0.950225225225222</v>
      </c>
      <c r="P943" s="83">
        <f ca="1" t="shared" si="966"/>
        <v>0.950225225225222</v>
      </c>
      <c r="Q943" s="65" t="str">
        <f ca="1">IF(ISBLANK(A943)," ",IF(O943&gt;MASTER!$B$3/100,"SB",IF(O943&gt;MASTER!$B$4/100,"B",IF(O943&gt;MASTER!$B$5/100,"C","K"))))</f>
        <v>SB</v>
      </c>
      <c r="R943" s="65" t="str">
        <f ca="1">IF(ISBLANK(B943)," ",IF(P943&gt;MASTER!$B$3/100,"SB",IF(P943&gt;MASTER!$B$4/100,"B",IF(P943&gt;MASTER!$B$5/100,"C","K"))))</f>
        <v>SB</v>
      </c>
    </row>
    <row r="944" customHeight="1" spans="1:18">
      <c r="A944" s="80">
        <f ca="1">INDIRECT(ADDRESS(2+QUOTIENT(ROW()-2,COUNTA('Form Responses 1'!$1:$1)-4),1,,TRUE,"Form Responses 1"))</f>
        <v>45034.3894368981</v>
      </c>
      <c r="B944" s="65" t="str">
        <f ca="1">INDIRECT(ADDRESS(2+QUOTIENT(ROW()-2,COUNTA('Form Responses 1'!$1:$1)-4),2,,TRUE,"Form Responses 1"))</f>
        <v>bobdaulay@gmail.com</v>
      </c>
      <c r="C944" s="65" t="str">
        <f ca="1">INDIRECT(ADDRESS(2+QUOTIENT(ROW()-2,COUNTA('Form Responses 1'!$1:$1)-4),3,,TRUE,"Form Responses 1"))</f>
        <v>Bobby Wijaya Daulay </v>
      </c>
      <c r="D944" s="81">
        <f ca="1">INDIRECT(ADDRESS(2+QUOTIENT(ROW()-2,COUNTA('Form Responses 1'!$1:$1)-4),4,,TRUE,"Form Responses 1"))</f>
        <v>44982</v>
      </c>
      <c r="E944" s="82">
        <f ca="1" t="shared" si="0"/>
        <v>6</v>
      </c>
      <c r="F944" s="65" t="str">
        <f ca="1">IF(ISBLANK(A944)," ",INDIRECT(ADDRESS(1,5+MOD(ROW()-2,COUNTA('Form Responses 1'!$1:$1)-4),,TRUE,"Form Responses 1")))</f>
        <v>Lantai 19 [Toilet Pria / Wanita]</v>
      </c>
      <c r="G944" s="65" t="str">
        <f ca="1">IF(ISBLANK(A944)," ",INDIRECT(ADDRESS(MATCH(A944,'Form Responses 1'!A:A,0),5+MOD(ROW()-2,COUNTA('Form Responses 1'!$1:$1)-4),,TRUE,"Form Responses 1")))</f>
        <v>BAIK</v>
      </c>
      <c r="H944" s="83" t="str">
        <f ca="1" t="shared" si="1"/>
        <v>Lantai 19</v>
      </c>
      <c r="I944" s="83" t="str">
        <f ca="1" t="shared" si="921"/>
        <v>Toilet Pria / Wanita</v>
      </c>
      <c r="J944" s="83" t="str">
        <f ca="1" t="shared" si="2"/>
        <v>CLEANING SERVICE</v>
      </c>
      <c r="K944" s="83">
        <f ca="1" t="array" ref="K944">IFERROR(INDEX(MASTER!B:B,MATCH(G944,MASTER!A:A,0))/100," ")</f>
        <v>0.95</v>
      </c>
      <c r="L944" s="65">
        <f ca="1" t="shared" si="3"/>
        <v>8</v>
      </c>
      <c r="M944" s="65" t="str">
        <f ca="1" t="shared" si="4"/>
        <v>2023 - WEEK 08</v>
      </c>
      <c r="N944" s="65" t="str">
        <f ca="1" t="shared" si="5"/>
        <v>2023 - MONTH 02</v>
      </c>
      <c r="O944" s="83">
        <f ca="1" t="shared" ref="O944:P944" si="967">IFERROR(AVERAGEIF(M:M,M944,$K:$K)," ")</f>
        <v>0.950225225225222</v>
      </c>
      <c r="P944" s="83">
        <f ca="1" t="shared" si="967"/>
        <v>0.950225225225222</v>
      </c>
      <c r="Q944" s="65" t="str">
        <f ca="1">IF(ISBLANK(A944)," ",IF(O944&gt;MASTER!$B$3/100,"SB",IF(O944&gt;MASTER!$B$4/100,"B",IF(O944&gt;MASTER!$B$5/100,"C","K"))))</f>
        <v>SB</v>
      </c>
      <c r="R944" s="65" t="str">
        <f ca="1">IF(ISBLANK(B944)," ",IF(P944&gt;MASTER!$B$3/100,"SB",IF(P944&gt;MASTER!$B$4/100,"B",IF(P944&gt;MASTER!$B$5/100,"C","K"))))</f>
        <v>SB</v>
      </c>
    </row>
    <row r="945" customHeight="1" spans="1:18">
      <c r="A945" s="80">
        <f ca="1">INDIRECT(ADDRESS(2+QUOTIENT(ROW()-2,COUNTA('Form Responses 1'!$1:$1)-4),1,,TRUE,"Form Responses 1"))</f>
        <v>45034.3894368981</v>
      </c>
      <c r="B945" s="65" t="str">
        <f ca="1">INDIRECT(ADDRESS(2+QUOTIENT(ROW()-2,COUNTA('Form Responses 1'!$1:$1)-4),2,,TRUE,"Form Responses 1"))</f>
        <v>bobdaulay@gmail.com</v>
      </c>
      <c r="C945" s="65" t="str">
        <f ca="1">INDIRECT(ADDRESS(2+QUOTIENT(ROW()-2,COUNTA('Form Responses 1'!$1:$1)-4),3,,TRUE,"Form Responses 1"))</f>
        <v>Bobby Wijaya Daulay </v>
      </c>
      <c r="D945" s="81">
        <f ca="1">INDIRECT(ADDRESS(2+QUOTIENT(ROW()-2,COUNTA('Form Responses 1'!$1:$1)-4),4,,TRUE,"Form Responses 1"))</f>
        <v>44982</v>
      </c>
      <c r="E945" s="82">
        <f ca="1" t="shared" si="0"/>
        <v>6</v>
      </c>
      <c r="F945" s="65" t="str">
        <f ca="1">IF(ISBLANK(A945)," ",INDIRECT(ADDRESS(1,5+MOD(ROW()-2,COUNTA('Form Responses 1'!$1:$1)-4),,TRUE,"Form Responses 1")))</f>
        <v>Lantai 18 [Tangga Exit Barat]</v>
      </c>
      <c r="G945" s="65" t="str">
        <f ca="1">IF(ISBLANK(A945)," ",INDIRECT(ADDRESS(MATCH(A945,'Form Responses 1'!A:A,0),5+MOD(ROW()-2,COUNTA('Form Responses 1'!$1:$1)-4),,TRUE,"Form Responses 1")))</f>
        <v>BAIK</v>
      </c>
      <c r="H945" s="83" t="str">
        <f ca="1" t="shared" si="1"/>
        <v>Lantai 18</v>
      </c>
      <c r="I945" s="83" t="str">
        <f ca="1" t="shared" si="921"/>
        <v>Tangga Exit Barat</v>
      </c>
      <c r="J945" s="83" t="str">
        <f ca="1" t="shared" si="2"/>
        <v>CLEANING SERVICE</v>
      </c>
      <c r="K945" s="83">
        <f ca="1" t="array" ref="K945">IFERROR(INDEX(MASTER!B:B,MATCH(G945,MASTER!A:A,0))/100," ")</f>
        <v>0.95</v>
      </c>
      <c r="L945" s="65">
        <f ca="1" t="shared" si="3"/>
        <v>8</v>
      </c>
      <c r="M945" s="65" t="str">
        <f ca="1" t="shared" si="4"/>
        <v>2023 - WEEK 08</v>
      </c>
      <c r="N945" s="65" t="str">
        <f ca="1" t="shared" si="5"/>
        <v>2023 - MONTH 02</v>
      </c>
      <c r="O945" s="83">
        <f ca="1" t="shared" ref="O945:P945" si="968">IFERROR(AVERAGEIF(M:M,M945,$K:$K)," ")</f>
        <v>0.950225225225222</v>
      </c>
      <c r="P945" s="83">
        <f ca="1" t="shared" si="968"/>
        <v>0.950225225225222</v>
      </c>
      <c r="Q945" s="65" t="str">
        <f ca="1">IF(ISBLANK(A945)," ",IF(O945&gt;MASTER!$B$3/100,"SB",IF(O945&gt;MASTER!$B$4/100,"B",IF(O945&gt;MASTER!$B$5/100,"C","K"))))</f>
        <v>SB</v>
      </c>
      <c r="R945" s="65" t="str">
        <f ca="1">IF(ISBLANK(B945)," ",IF(P945&gt;MASTER!$B$3/100,"SB",IF(P945&gt;MASTER!$B$4/100,"B",IF(P945&gt;MASTER!$B$5/100,"C","K"))))</f>
        <v>SB</v>
      </c>
    </row>
    <row r="946" customHeight="1" spans="1:18">
      <c r="A946" s="80">
        <f ca="1">INDIRECT(ADDRESS(2+QUOTIENT(ROW()-2,COUNTA('Form Responses 1'!$1:$1)-4),1,,TRUE,"Form Responses 1"))</f>
        <v>45034.3894368981</v>
      </c>
      <c r="B946" s="65" t="str">
        <f ca="1">INDIRECT(ADDRESS(2+QUOTIENT(ROW()-2,COUNTA('Form Responses 1'!$1:$1)-4),2,,TRUE,"Form Responses 1"))</f>
        <v>bobdaulay@gmail.com</v>
      </c>
      <c r="C946" s="65" t="str">
        <f ca="1">INDIRECT(ADDRESS(2+QUOTIENT(ROW()-2,COUNTA('Form Responses 1'!$1:$1)-4),3,,TRUE,"Form Responses 1"))</f>
        <v>Bobby Wijaya Daulay </v>
      </c>
      <c r="D946" s="81">
        <f ca="1">INDIRECT(ADDRESS(2+QUOTIENT(ROW()-2,COUNTA('Form Responses 1'!$1:$1)-4),4,,TRUE,"Form Responses 1"))</f>
        <v>44982</v>
      </c>
      <c r="E946" s="82">
        <f ca="1" t="shared" si="0"/>
        <v>6</v>
      </c>
      <c r="F946" s="65" t="str">
        <f ca="1">IF(ISBLANK(A946)," ",INDIRECT(ADDRESS(1,5+MOD(ROW()-2,COUNTA('Form Responses 1'!$1:$1)-4),,TRUE,"Form Responses 1")))</f>
        <v>Lantai 18 [ &amp; Timur]</v>
      </c>
      <c r="G946" s="65" t="str">
        <f ca="1">IF(ISBLANK(A946)," ",INDIRECT(ADDRESS(MATCH(A946,'Form Responses 1'!A:A,0),5+MOD(ROW()-2,COUNTA('Form Responses 1'!$1:$1)-4),,TRUE,"Form Responses 1")))</f>
        <v>BAIK</v>
      </c>
      <c r="H946" s="83" t="str">
        <f ca="1" t="shared" si="1"/>
        <v>Lantai 18</v>
      </c>
      <c r="I946" s="83" t="str">
        <f ca="1" t="shared" si="921"/>
        <v> &amp; Timur</v>
      </c>
      <c r="J946" s="83" t="str">
        <f ca="1" t="shared" si="2"/>
        <v>CLEANING SERVICE</v>
      </c>
      <c r="K946" s="83">
        <f ca="1" t="array" ref="K946">IFERROR(INDEX(MASTER!B:B,MATCH(G946,MASTER!A:A,0))/100," ")</f>
        <v>0.95</v>
      </c>
      <c r="L946" s="65">
        <f ca="1" t="shared" si="3"/>
        <v>8</v>
      </c>
      <c r="M946" s="65" t="str">
        <f ca="1" t="shared" si="4"/>
        <v>2023 - WEEK 08</v>
      </c>
      <c r="N946" s="65" t="str">
        <f ca="1" t="shared" si="5"/>
        <v>2023 - MONTH 02</v>
      </c>
      <c r="O946" s="83">
        <f ca="1" t="shared" ref="O946:P946" si="969">IFERROR(AVERAGEIF(M:M,M946,$K:$K)," ")</f>
        <v>0.950225225225222</v>
      </c>
      <c r="P946" s="83">
        <f ca="1" t="shared" si="969"/>
        <v>0.950225225225222</v>
      </c>
      <c r="Q946" s="65" t="str">
        <f ca="1">IF(ISBLANK(A946)," ",IF(O946&gt;MASTER!$B$3/100,"SB",IF(O946&gt;MASTER!$B$4/100,"B",IF(O946&gt;MASTER!$B$5/100,"C","K"))))</f>
        <v>SB</v>
      </c>
      <c r="R946" s="65" t="str">
        <f ca="1">IF(ISBLANK(B946)," ",IF(P946&gt;MASTER!$B$3/100,"SB",IF(P946&gt;MASTER!$B$4/100,"B",IF(P946&gt;MASTER!$B$5/100,"C","K"))))</f>
        <v>SB</v>
      </c>
    </row>
    <row r="947" customHeight="1" spans="1:18">
      <c r="A947" s="80">
        <f ca="1">INDIRECT(ADDRESS(2+QUOTIENT(ROW()-2,COUNTA('Form Responses 1'!$1:$1)-4),1,,TRUE,"Form Responses 1"))</f>
        <v>45034.3894368981</v>
      </c>
      <c r="B947" s="65" t="str">
        <f ca="1">INDIRECT(ADDRESS(2+QUOTIENT(ROW()-2,COUNTA('Form Responses 1'!$1:$1)-4),2,,TRUE,"Form Responses 1"))</f>
        <v>bobdaulay@gmail.com</v>
      </c>
      <c r="C947" s="65" t="str">
        <f ca="1">INDIRECT(ADDRESS(2+QUOTIENT(ROW()-2,COUNTA('Form Responses 1'!$1:$1)-4),3,,TRUE,"Form Responses 1"))</f>
        <v>Bobby Wijaya Daulay </v>
      </c>
      <c r="D947" s="81">
        <f ca="1">INDIRECT(ADDRESS(2+QUOTIENT(ROW()-2,COUNTA('Form Responses 1'!$1:$1)-4),4,,TRUE,"Form Responses 1"))</f>
        <v>44982</v>
      </c>
      <c r="E947" s="82">
        <f ca="1" t="shared" si="0"/>
        <v>6</v>
      </c>
      <c r="F947" s="65" t="str">
        <f ca="1">IF(ISBLANK(A947)," ",INDIRECT(ADDRESS(1,5+MOD(ROW()-2,COUNTA('Form Responses 1'!$1:$1)-4),,TRUE,"Form Responses 1")))</f>
        <v>Lantai 18 [Mushola]</v>
      </c>
      <c r="G947" s="65" t="str">
        <f ca="1">IF(ISBLANK(A947)," ",INDIRECT(ADDRESS(MATCH(A947,'Form Responses 1'!A:A,0),5+MOD(ROW()-2,COUNTA('Form Responses 1'!$1:$1)-4),,TRUE,"Form Responses 1")))</f>
        <v>BAIK</v>
      </c>
      <c r="H947" s="83" t="str">
        <f ca="1" t="shared" si="1"/>
        <v>Lantai 18</v>
      </c>
      <c r="I947" s="83" t="str">
        <f ca="1" t="shared" si="921"/>
        <v>Mushola</v>
      </c>
      <c r="J947" s="83" t="str">
        <f ca="1" t="shared" si="2"/>
        <v>CLEANING SERVICE</v>
      </c>
      <c r="K947" s="83">
        <f ca="1" t="array" ref="K947">IFERROR(INDEX(MASTER!B:B,MATCH(G947,MASTER!A:A,0))/100," ")</f>
        <v>0.95</v>
      </c>
      <c r="L947" s="65">
        <f ca="1" t="shared" si="3"/>
        <v>8</v>
      </c>
      <c r="M947" s="65" t="str">
        <f ca="1" t="shared" si="4"/>
        <v>2023 - WEEK 08</v>
      </c>
      <c r="N947" s="65" t="str">
        <f ca="1" t="shared" si="5"/>
        <v>2023 - MONTH 02</v>
      </c>
      <c r="O947" s="83">
        <f ca="1" t="shared" ref="O947:P947" si="970">IFERROR(AVERAGEIF(M:M,M947,$K:$K)," ")</f>
        <v>0.950225225225222</v>
      </c>
      <c r="P947" s="83">
        <f ca="1" t="shared" si="970"/>
        <v>0.950225225225222</v>
      </c>
      <c r="Q947" s="65" t="str">
        <f ca="1">IF(ISBLANK(A947)," ",IF(O947&gt;MASTER!$B$3/100,"SB",IF(O947&gt;MASTER!$B$4/100,"B",IF(O947&gt;MASTER!$B$5/100,"C","K"))))</f>
        <v>SB</v>
      </c>
      <c r="R947" s="65" t="str">
        <f ca="1">IF(ISBLANK(B947)," ",IF(P947&gt;MASTER!$B$3/100,"SB",IF(P947&gt;MASTER!$B$4/100,"B",IF(P947&gt;MASTER!$B$5/100,"C","K"))))</f>
        <v>SB</v>
      </c>
    </row>
    <row r="948" customHeight="1" spans="1:18">
      <c r="A948" s="80">
        <f ca="1">INDIRECT(ADDRESS(2+QUOTIENT(ROW()-2,COUNTA('Form Responses 1'!$1:$1)-4),1,,TRUE,"Form Responses 1"))</f>
        <v>45034.3894368981</v>
      </c>
      <c r="B948" s="65" t="str">
        <f ca="1">INDIRECT(ADDRESS(2+QUOTIENT(ROW()-2,COUNTA('Form Responses 1'!$1:$1)-4),2,,TRUE,"Form Responses 1"))</f>
        <v>bobdaulay@gmail.com</v>
      </c>
      <c r="C948" s="65" t="str">
        <f ca="1">INDIRECT(ADDRESS(2+QUOTIENT(ROW()-2,COUNTA('Form Responses 1'!$1:$1)-4),3,,TRUE,"Form Responses 1"))</f>
        <v>Bobby Wijaya Daulay </v>
      </c>
      <c r="D948" s="81">
        <f ca="1">INDIRECT(ADDRESS(2+QUOTIENT(ROW()-2,COUNTA('Form Responses 1'!$1:$1)-4),4,,TRUE,"Form Responses 1"))</f>
        <v>44982</v>
      </c>
      <c r="E948" s="82">
        <f ca="1" t="shared" si="0"/>
        <v>6</v>
      </c>
      <c r="F948" s="65" t="str">
        <f ca="1">IF(ISBLANK(A948)," ",INDIRECT(ADDRESS(1,5+MOD(ROW()-2,COUNTA('Form Responses 1'!$1:$1)-4),,TRUE,"Form Responses 1")))</f>
        <v>Lantai 18 [Pantry]</v>
      </c>
      <c r="G948" s="65" t="str">
        <f ca="1">IF(ISBLANK(A948)," ",INDIRECT(ADDRESS(MATCH(A948,'Form Responses 1'!A:A,0),5+MOD(ROW()-2,COUNTA('Form Responses 1'!$1:$1)-4),,TRUE,"Form Responses 1")))</f>
        <v>BAIK</v>
      </c>
      <c r="H948" s="83" t="str">
        <f ca="1" t="shared" si="1"/>
        <v>Lantai 18</v>
      </c>
      <c r="I948" s="83" t="str">
        <f ca="1" t="shared" si="921"/>
        <v>Pantry</v>
      </c>
      <c r="J948" s="83" t="str">
        <f ca="1" t="shared" si="2"/>
        <v>CLEANING SERVICE</v>
      </c>
      <c r="K948" s="83">
        <f ca="1" t="array" ref="K948">IFERROR(INDEX(MASTER!B:B,MATCH(G948,MASTER!A:A,0))/100," ")</f>
        <v>0.95</v>
      </c>
      <c r="L948" s="65">
        <f ca="1" t="shared" si="3"/>
        <v>8</v>
      </c>
      <c r="M948" s="65" t="str">
        <f ca="1" t="shared" si="4"/>
        <v>2023 - WEEK 08</v>
      </c>
      <c r="N948" s="65" t="str">
        <f ca="1" t="shared" si="5"/>
        <v>2023 - MONTH 02</v>
      </c>
      <c r="O948" s="83">
        <f ca="1" t="shared" ref="O948:P948" si="971">IFERROR(AVERAGEIF(M:M,M948,$K:$K)," ")</f>
        <v>0.950225225225222</v>
      </c>
      <c r="P948" s="83">
        <f ca="1" t="shared" si="971"/>
        <v>0.950225225225222</v>
      </c>
      <c r="Q948" s="65" t="str">
        <f ca="1">IF(ISBLANK(A948)," ",IF(O948&gt;MASTER!$B$3/100,"SB",IF(O948&gt;MASTER!$B$4/100,"B",IF(O948&gt;MASTER!$B$5/100,"C","K"))))</f>
        <v>SB</v>
      </c>
      <c r="R948" s="65" t="str">
        <f ca="1">IF(ISBLANK(B948)," ",IF(P948&gt;MASTER!$B$3/100,"SB",IF(P948&gt;MASTER!$B$4/100,"B",IF(P948&gt;MASTER!$B$5/100,"C","K"))))</f>
        <v>SB</v>
      </c>
    </row>
    <row r="949" customHeight="1" spans="1:18">
      <c r="A949" s="80">
        <f ca="1">INDIRECT(ADDRESS(2+QUOTIENT(ROW()-2,COUNTA('Form Responses 1'!$1:$1)-4),1,,TRUE,"Form Responses 1"))</f>
        <v>45034.3894368981</v>
      </c>
      <c r="B949" s="65" t="str">
        <f ca="1">INDIRECT(ADDRESS(2+QUOTIENT(ROW()-2,COUNTA('Form Responses 1'!$1:$1)-4),2,,TRUE,"Form Responses 1"))</f>
        <v>bobdaulay@gmail.com</v>
      </c>
      <c r="C949" s="65" t="str">
        <f ca="1">INDIRECT(ADDRESS(2+QUOTIENT(ROW()-2,COUNTA('Form Responses 1'!$1:$1)-4),3,,TRUE,"Form Responses 1"))</f>
        <v>Bobby Wijaya Daulay </v>
      </c>
      <c r="D949" s="81">
        <f ca="1">INDIRECT(ADDRESS(2+QUOTIENT(ROW()-2,COUNTA('Form Responses 1'!$1:$1)-4),4,,TRUE,"Form Responses 1"))</f>
        <v>44982</v>
      </c>
      <c r="E949" s="82">
        <f ca="1" t="shared" si="0"/>
        <v>6</v>
      </c>
      <c r="F949" s="65" t="str">
        <f ca="1">IF(ISBLANK(A949)," ",INDIRECT(ADDRESS(1,5+MOD(ROW()-2,COUNTA('Form Responses 1'!$1:$1)-4),,TRUE,"Form Responses 1")))</f>
        <v>Lantai 18 [Ruang Rapat 1-2-3]</v>
      </c>
      <c r="G949" s="65" t="str">
        <f ca="1">IF(ISBLANK(A949)," ",INDIRECT(ADDRESS(MATCH(A949,'Form Responses 1'!A:A,0),5+MOD(ROW()-2,COUNTA('Form Responses 1'!$1:$1)-4),,TRUE,"Form Responses 1")))</f>
        <v>BAIK</v>
      </c>
      <c r="H949" s="83" t="str">
        <f ca="1" t="shared" si="1"/>
        <v>Lantai 18</v>
      </c>
      <c r="I949" s="83" t="str">
        <f ca="1" t="shared" si="921"/>
        <v>Ruang Rapat 1-2-3</v>
      </c>
      <c r="J949" s="83" t="str">
        <f ca="1" t="shared" si="2"/>
        <v>CLEANING SERVICE</v>
      </c>
      <c r="K949" s="83">
        <f ca="1" t="array" ref="K949">IFERROR(INDEX(MASTER!B:B,MATCH(G949,MASTER!A:A,0))/100," ")</f>
        <v>0.95</v>
      </c>
      <c r="L949" s="65">
        <f ca="1" t="shared" si="3"/>
        <v>8</v>
      </c>
      <c r="M949" s="65" t="str">
        <f ca="1" t="shared" si="4"/>
        <v>2023 - WEEK 08</v>
      </c>
      <c r="N949" s="65" t="str">
        <f ca="1" t="shared" si="5"/>
        <v>2023 - MONTH 02</v>
      </c>
      <c r="O949" s="83">
        <f ca="1" t="shared" ref="O949:P949" si="972">IFERROR(AVERAGEIF(M:M,M949,$K:$K)," ")</f>
        <v>0.950225225225222</v>
      </c>
      <c r="P949" s="83">
        <f ca="1" t="shared" si="972"/>
        <v>0.950225225225222</v>
      </c>
      <c r="Q949" s="65" t="str">
        <f ca="1">IF(ISBLANK(A949)," ",IF(O949&gt;MASTER!$B$3/100,"SB",IF(O949&gt;MASTER!$B$4/100,"B",IF(O949&gt;MASTER!$B$5/100,"C","K"))))</f>
        <v>SB</v>
      </c>
      <c r="R949" s="65" t="str">
        <f ca="1">IF(ISBLANK(B949)," ",IF(P949&gt;MASTER!$B$3/100,"SB",IF(P949&gt;MASTER!$B$4/100,"B",IF(P949&gt;MASTER!$B$5/100,"C","K"))))</f>
        <v>SB</v>
      </c>
    </row>
    <row r="950" customHeight="1" spans="1:18">
      <c r="A950" s="80">
        <f ca="1">INDIRECT(ADDRESS(2+QUOTIENT(ROW()-2,COUNTA('Form Responses 1'!$1:$1)-4),1,,TRUE,"Form Responses 1"))</f>
        <v>45034.3894368981</v>
      </c>
      <c r="B950" s="65" t="str">
        <f ca="1">INDIRECT(ADDRESS(2+QUOTIENT(ROW()-2,COUNTA('Form Responses 1'!$1:$1)-4),2,,TRUE,"Form Responses 1"))</f>
        <v>bobdaulay@gmail.com</v>
      </c>
      <c r="C950" s="65" t="str">
        <f ca="1">INDIRECT(ADDRESS(2+QUOTIENT(ROW()-2,COUNTA('Form Responses 1'!$1:$1)-4),3,,TRUE,"Form Responses 1"))</f>
        <v>Bobby Wijaya Daulay </v>
      </c>
      <c r="D950" s="81">
        <f ca="1">INDIRECT(ADDRESS(2+QUOTIENT(ROW()-2,COUNTA('Form Responses 1'!$1:$1)-4),4,,TRUE,"Form Responses 1"))</f>
        <v>44982</v>
      </c>
      <c r="E950" s="82">
        <f ca="1" t="shared" si="0"/>
        <v>6</v>
      </c>
      <c r="F950" s="65" t="str">
        <f ca="1">IF(ISBLANK(A950)," ",INDIRECT(ADDRESS(1,5+MOD(ROW()-2,COUNTA('Form Responses 1'!$1:$1)-4),,TRUE,"Form Responses 1")))</f>
        <v>Lantai 18 [Ruang Kerja]</v>
      </c>
      <c r="G950" s="65" t="str">
        <f ca="1">IF(ISBLANK(A950)," ",INDIRECT(ADDRESS(MATCH(A950,'Form Responses 1'!A:A,0),5+MOD(ROW()-2,COUNTA('Form Responses 1'!$1:$1)-4),,TRUE,"Form Responses 1")))</f>
        <v>BAIK</v>
      </c>
      <c r="H950" s="83" t="str">
        <f ca="1" t="shared" si="1"/>
        <v>Lantai 18</v>
      </c>
      <c r="I950" s="83" t="str">
        <f ca="1" t="shared" si="921"/>
        <v>Ruang Kerja</v>
      </c>
      <c r="J950" s="83" t="str">
        <f ca="1" t="shared" si="2"/>
        <v>CLEANING SERVICE</v>
      </c>
      <c r="K950" s="83">
        <f ca="1" t="array" ref="K950">IFERROR(INDEX(MASTER!B:B,MATCH(G950,MASTER!A:A,0))/100," ")</f>
        <v>0.95</v>
      </c>
      <c r="L950" s="65">
        <f ca="1" t="shared" si="3"/>
        <v>8</v>
      </c>
      <c r="M950" s="65" t="str">
        <f ca="1" t="shared" si="4"/>
        <v>2023 - WEEK 08</v>
      </c>
      <c r="N950" s="65" t="str">
        <f ca="1" t="shared" si="5"/>
        <v>2023 - MONTH 02</v>
      </c>
      <c r="O950" s="83">
        <f ca="1" t="shared" ref="O950:P950" si="973">IFERROR(AVERAGEIF(M:M,M950,$K:$K)," ")</f>
        <v>0.950225225225222</v>
      </c>
      <c r="P950" s="83">
        <f ca="1" t="shared" si="973"/>
        <v>0.950225225225222</v>
      </c>
      <c r="Q950" s="65" t="str">
        <f ca="1">IF(ISBLANK(A950)," ",IF(O950&gt;MASTER!$B$3/100,"SB",IF(O950&gt;MASTER!$B$4/100,"B",IF(O950&gt;MASTER!$B$5/100,"C","K"))))</f>
        <v>SB</v>
      </c>
      <c r="R950" s="65" t="str">
        <f ca="1">IF(ISBLANK(B950)," ",IF(P950&gt;MASTER!$B$3/100,"SB",IF(P950&gt;MASTER!$B$4/100,"B",IF(P950&gt;MASTER!$B$5/100,"C","K"))))</f>
        <v>SB</v>
      </c>
    </row>
    <row r="951" customHeight="1" spans="1:18">
      <c r="A951" s="80">
        <f ca="1">INDIRECT(ADDRESS(2+QUOTIENT(ROW()-2,COUNTA('Form Responses 1'!$1:$1)-4),1,,TRUE,"Form Responses 1"))</f>
        <v>45034.3894368981</v>
      </c>
      <c r="B951" s="65" t="str">
        <f ca="1">INDIRECT(ADDRESS(2+QUOTIENT(ROW()-2,COUNTA('Form Responses 1'!$1:$1)-4),2,,TRUE,"Form Responses 1"))</f>
        <v>bobdaulay@gmail.com</v>
      </c>
      <c r="C951" s="65" t="str">
        <f ca="1">INDIRECT(ADDRESS(2+QUOTIENT(ROW()-2,COUNTA('Form Responses 1'!$1:$1)-4),3,,TRUE,"Form Responses 1"))</f>
        <v>Bobby Wijaya Daulay </v>
      </c>
      <c r="D951" s="81">
        <f ca="1">INDIRECT(ADDRESS(2+QUOTIENT(ROW()-2,COUNTA('Form Responses 1'!$1:$1)-4),4,,TRUE,"Form Responses 1"))</f>
        <v>44982</v>
      </c>
      <c r="E951" s="82">
        <f ca="1" t="shared" si="0"/>
        <v>6</v>
      </c>
      <c r="F951" s="65" t="str">
        <f ca="1">IF(ISBLANK(A951)," ",INDIRECT(ADDRESS(1,5+MOD(ROW()-2,COUNTA('Form Responses 1'!$1:$1)-4),,TRUE,"Form Responses 1")))</f>
        <v>Lantai 18 [Koridor]</v>
      </c>
      <c r="G951" s="65" t="str">
        <f ca="1">IF(ISBLANK(A951)," ",INDIRECT(ADDRESS(MATCH(A951,'Form Responses 1'!A:A,0),5+MOD(ROW()-2,COUNTA('Form Responses 1'!$1:$1)-4),,TRUE,"Form Responses 1")))</f>
        <v>BAIK</v>
      </c>
      <c r="H951" s="83" t="str">
        <f ca="1" t="shared" si="1"/>
        <v>Lantai 18</v>
      </c>
      <c r="I951" s="83" t="str">
        <f ca="1" t="shared" si="921"/>
        <v>Koridor</v>
      </c>
      <c r="J951" s="83" t="str">
        <f ca="1" t="shared" si="2"/>
        <v>CLEANING SERVICE</v>
      </c>
      <c r="K951" s="83">
        <f ca="1" t="array" ref="K951">IFERROR(INDEX(MASTER!B:B,MATCH(G951,MASTER!A:A,0))/100," ")</f>
        <v>0.95</v>
      </c>
      <c r="L951" s="65">
        <f ca="1" t="shared" si="3"/>
        <v>8</v>
      </c>
      <c r="M951" s="65" t="str">
        <f ca="1" t="shared" si="4"/>
        <v>2023 - WEEK 08</v>
      </c>
      <c r="N951" s="65" t="str">
        <f ca="1" t="shared" si="5"/>
        <v>2023 - MONTH 02</v>
      </c>
      <c r="O951" s="83">
        <f ca="1" t="shared" ref="O951:P951" si="974">IFERROR(AVERAGEIF(M:M,M951,$K:$K)," ")</f>
        <v>0.950225225225222</v>
      </c>
      <c r="P951" s="83">
        <f ca="1" t="shared" si="974"/>
        <v>0.950225225225222</v>
      </c>
      <c r="Q951" s="65" t="str">
        <f ca="1">IF(ISBLANK(A951)," ",IF(O951&gt;MASTER!$B$3/100,"SB",IF(O951&gt;MASTER!$B$4/100,"B",IF(O951&gt;MASTER!$B$5/100,"C","K"))))</f>
        <v>SB</v>
      </c>
      <c r="R951" s="65" t="str">
        <f ca="1">IF(ISBLANK(B951)," ",IF(P951&gt;MASTER!$B$3/100,"SB",IF(P951&gt;MASTER!$B$4/100,"B",IF(P951&gt;MASTER!$B$5/100,"C","K"))))</f>
        <v>SB</v>
      </c>
    </row>
    <row r="952" customHeight="1" spans="1:18">
      <c r="A952" s="80">
        <f ca="1">INDIRECT(ADDRESS(2+QUOTIENT(ROW()-2,COUNTA('Form Responses 1'!$1:$1)-4),1,,TRUE,"Form Responses 1"))</f>
        <v>45034.3894368981</v>
      </c>
      <c r="B952" s="65" t="str">
        <f ca="1">INDIRECT(ADDRESS(2+QUOTIENT(ROW()-2,COUNTA('Form Responses 1'!$1:$1)-4),2,,TRUE,"Form Responses 1"))</f>
        <v>bobdaulay@gmail.com</v>
      </c>
      <c r="C952" s="65" t="str">
        <f ca="1">INDIRECT(ADDRESS(2+QUOTIENT(ROW()-2,COUNTA('Form Responses 1'!$1:$1)-4),3,,TRUE,"Form Responses 1"))</f>
        <v>Bobby Wijaya Daulay </v>
      </c>
      <c r="D952" s="81">
        <f ca="1">INDIRECT(ADDRESS(2+QUOTIENT(ROW()-2,COUNTA('Form Responses 1'!$1:$1)-4),4,,TRUE,"Form Responses 1"))</f>
        <v>44982</v>
      </c>
      <c r="E952" s="82">
        <f ca="1" t="shared" si="0"/>
        <v>6</v>
      </c>
      <c r="F952" s="65" t="str">
        <f ca="1">IF(ISBLANK(A952)," ",INDIRECT(ADDRESS(1,5+MOD(ROW()-2,COUNTA('Form Responses 1'!$1:$1)-4),,TRUE,"Form Responses 1")))</f>
        <v>Lantai 18 [Toilet Pria / Wanita]</v>
      </c>
      <c r="G952" s="65" t="str">
        <f ca="1">IF(ISBLANK(A952)," ",INDIRECT(ADDRESS(MATCH(A952,'Form Responses 1'!A:A,0),5+MOD(ROW()-2,COUNTA('Form Responses 1'!$1:$1)-4),,TRUE,"Form Responses 1")))</f>
        <v>BAIK</v>
      </c>
      <c r="H952" s="83" t="str">
        <f ca="1" t="shared" si="1"/>
        <v>Lantai 18</v>
      </c>
      <c r="I952" s="83" t="str">
        <f ca="1" t="shared" si="921"/>
        <v>Toilet Pria / Wanita</v>
      </c>
      <c r="J952" s="83" t="str">
        <f ca="1" t="shared" si="2"/>
        <v>CLEANING SERVICE</v>
      </c>
      <c r="K952" s="83">
        <f ca="1" t="array" ref="K952">IFERROR(INDEX(MASTER!B:B,MATCH(G952,MASTER!A:A,0))/100," ")</f>
        <v>0.95</v>
      </c>
      <c r="L952" s="65">
        <f ca="1" t="shared" si="3"/>
        <v>8</v>
      </c>
      <c r="M952" s="65" t="str">
        <f ca="1" t="shared" si="4"/>
        <v>2023 - WEEK 08</v>
      </c>
      <c r="N952" s="65" t="str">
        <f ca="1" t="shared" si="5"/>
        <v>2023 - MONTH 02</v>
      </c>
      <c r="O952" s="83">
        <f ca="1" t="shared" ref="O952:P952" si="975">IFERROR(AVERAGEIF(M:M,M952,$K:$K)," ")</f>
        <v>0.950225225225222</v>
      </c>
      <c r="P952" s="83">
        <f ca="1" t="shared" si="975"/>
        <v>0.950225225225222</v>
      </c>
      <c r="Q952" s="65" t="str">
        <f ca="1">IF(ISBLANK(A952)," ",IF(O952&gt;MASTER!$B$3/100,"SB",IF(O952&gt;MASTER!$B$4/100,"B",IF(O952&gt;MASTER!$B$5/100,"C","K"))))</f>
        <v>SB</v>
      </c>
      <c r="R952" s="65" t="str">
        <f ca="1">IF(ISBLANK(B952)," ",IF(P952&gt;MASTER!$B$3/100,"SB",IF(P952&gt;MASTER!$B$4/100,"B",IF(P952&gt;MASTER!$B$5/100,"C","K"))))</f>
        <v>SB</v>
      </c>
    </row>
    <row r="953" customHeight="1" spans="1:18">
      <c r="A953" s="80">
        <f ca="1">INDIRECT(ADDRESS(2+QUOTIENT(ROW()-2,COUNTA('Form Responses 1'!$1:$1)-4),1,,TRUE,"Form Responses 1"))</f>
        <v>45034.3894368981</v>
      </c>
      <c r="B953" s="65" t="str">
        <f ca="1">INDIRECT(ADDRESS(2+QUOTIENT(ROW()-2,COUNTA('Form Responses 1'!$1:$1)-4),2,,TRUE,"Form Responses 1"))</f>
        <v>bobdaulay@gmail.com</v>
      </c>
      <c r="C953" s="65" t="str">
        <f ca="1">INDIRECT(ADDRESS(2+QUOTIENT(ROW()-2,COUNTA('Form Responses 1'!$1:$1)-4),3,,TRUE,"Form Responses 1"))</f>
        <v>Bobby Wijaya Daulay </v>
      </c>
      <c r="D953" s="81">
        <f ca="1">INDIRECT(ADDRESS(2+QUOTIENT(ROW()-2,COUNTA('Form Responses 1'!$1:$1)-4),4,,TRUE,"Form Responses 1"))</f>
        <v>44982</v>
      </c>
      <c r="E953" s="82">
        <f ca="1" t="shared" si="0"/>
        <v>6</v>
      </c>
      <c r="F953" s="65" t="str">
        <f ca="1">IF(ISBLANK(A953)," ",INDIRECT(ADDRESS(1,5+MOD(ROW()-2,COUNTA('Form Responses 1'!$1:$1)-4),,TRUE,"Form Responses 1")))</f>
        <v>Lantai 17 [Tangga Exit Barat]</v>
      </c>
      <c r="G953" s="65" t="str">
        <f ca="1">IF(ISBLANK(A953)," ",INDIRECT(ADDRESS(MATCH(A953,'Form Responses 1'!A:A,0),5+MOD(ROW()-2,COUNTA('Form Responses 1'!$1:$1)-4),,TRUE,"Form Responses 1")))</f>
        <v>BAIK</v>
      </c>
      <c r="H953" s="83" t="str">
        <f ca="1" t="shared" si="1"/>
        <v>Lantai 17</v>
      </c>
      <c r="I953" s="83" t="str">
        <f ca="1" t="shared" si="921"/>
        <v>Tangga Exit Barat</v>
      </c>
      <c r="J953" s="83" t="str">
        <f ca="1" t="shared" si="2"/>
        <v>CLEANING SERVICE</v>
      </c>
      <c r="K953" s="83">
        <f ca="1" t="array" ref="K953">IFERROR(INDEX(MASTER!B:B,MATCH(G953,MASTER!A:A,0))/100," ")</f>
        <v>0.95</v>
      </c>
      <c r="L953" s="65">
        <f ca="1" t="shared" si="3"/>
        <v>8</v>
      </c>
      <c r="M953" s="65" t="str">
        <f ca="1" t="shared" si="4"/>
        <v>2023 - WEEK 08</v>
      </c>
      <c r="N953" s="65" t="str">
        <f ca="1" t="shared" si="5"/>
        <v>2023 - MONTH 02</v>
      </c>
      <c r="O953" s="83">
        <f ca="1" t="shared" ref="O953:P953" si="976">IFERROR(AVERAGEIF(M:M,M953,$K:$K)," ")</f>
        <v>0.950225225225222</v>
      </c>
      <c r="P953" s="83">
        <f ca="1" t="shared" si="976"/>
        <v>0.950225225225222</v>
      </c>
      <c r="Q953" s="65" t="str">
        <f ca="1">IF(ISBLANK(A953)," ",IF(O953&gt;MASTER!$B$3/100,"SB",IF(O953&gt;MASTER!$B$4/100,"B",IF(O953&gt;MASTER!$B$5/100,"C","K"))))</f>
        <v>SB</v>
      </c>
      <c r="R953" s="65" t="str">
        <f ca="1">IF(ISBLANK(B953)," ",IF(P953&gt;MASTER!$B$3/100,"SB",IF(P953&gt;MASTER!$B$4/100,"B",IF(P953&gt;MASTER!$B$5/100,"C","K"))))</f>
        <v>SB</v>
      </c>
    </row>
    <row r="954" customHeight="1" spans="1:18">
      <c r="A954" s="80">
        <f ca="1">INDIRECT(ADDRESS(2+QUOTIENT(ROW()-2,COUNTA('Form Responses 1'!$1:$1)-4),1,,TRUE,"Form Responses 1"))</f>
        <v>45034.3894368981</v>
      </c>
      <c r="B954" s="65" t="str">
        <f ca="1">INDIRECT(ADDRESS(2+QUOTIENT(ROW()-2,COUNTA('Form Responses 1'!$1:$1)-4),2,,TRUE,"Form Responses 1"))</f>
        <v>bobdaulay@gmail.com</v>
      </c>
      <c r="C954" s="65" t="str">
        <f ca="1">INDIRECT(ADDRESS(2+QUOTIENT(ROW()-2,COUNTA('Form Responses 1'!$1:$1)-4),3,,TRUE,"Form Responses 1"))</f>
        <v>Bobby Wijaya Daulay </v>
      </c>
      <c r="D954" s="81">
        <f ca="1">INDIRECT(ADDRESS(2+QUOTIENT(ROW()-2,COUNTA('Form Responses 1'!$1:$1)-4),4,,TRUE,"Form Responses 1"))</f>
        <v>44982</v>
      </c>
      <c r="E954" s="82">
        <f ca="1" t="shared" si="0"/>
        <v>6</v>
      </c>
      <c r="F954" s="65" t="str">
        <f ca="1">IF(ISBLANK(A954)," ",INDIRECT(ADDRESS(1,5+MOD(ROW()-2,COUNTA('Form Responses 1'!$1:$1)-4),,TRUE,"Form Responses 1")))</f>
        <v>Lantai 17 [ &amp; Timur]</v>
      </c>
      <c r="G954" s="65" t="str">
        <f ca="1">IF(ISBLANK(A954)," ",INDIRECT(ADDRESS(MATCH(A954,'Form Responses 1'!A:A,0),5+MOD(ROW()-2,COUNTA('Form Responses 1'!$1:$1)-4),,TRUE,"Form Responses 1")))</f>
        <v>BAIK</v>
      </c>
      <c r="H954" s="83" t="str">
        <f ca="1" t="shared" si="1"/>
        <v>Lantai 17</v>
      </c>
      <c r="I954" s="83" t="str">
        <f ca="1" t="shared" si="921"/>
        <v> &amp; Timur</v>
      </c>
      <c r="J954" s="83" t="str">
        <f ca="1" t="shared" si="2"/>
        <v>CLEANING SERVICE</v>
      </c>
      <c r="K954" s="83">
        <f ca="1" t="array" ref="K954">IFERROR(INDEX(MASTER!B:B,MATCH(G954,MASTER!A:A,0))/100," ")</f>
        <v>0.95</v>
      </c>
      <c r="L954" s="65">
        <f ca="1" t="shared" si="3"/>
        <v>8</v>
      </c>
      <c r="M954" s="65" t="str">
        <f ca="1" t="shared" si="4"/>
        <v>2023 - WEEK 08</v>
      </c>
      <c r="N954" s="65" t="str">
        <f ca="1" t="shared" si="5"/>
        <v>2023 - MONTH 02</v>
      </c>
      <c r="O954" s="83">
        <f ca="1" t="shared" ref="O954:P954" si="977">IFERROR(AVERAGEIF(M:M,M954,$K:$K)," ")</f>
        <v>0.950225225225222</v>
      </c>
      <c r="P954" s="83">
        <f ca="1" t="shared" si="977"/>
        <v>0.950225225225222</v>
      </c>
      <c r="Q954" s="65" t="str">
        <f ca="1">IF(ISBLANK(A954)," ",IF(O954&gt;MASTER!$B$3/100,"SB",IF(O954&gt;MASTER!$B$4/100,"B",IF(O954&gt;MASTER!$B$5/100,"C","K"))))</f>
        <v>SB</v>
      </c>
      <c r="R954" s="65" t="str">
        <f ca="1">IF(ISBLANK(B954)," ",IF(P954&gt;MASTER!$B$3/100,"SB",IF(P954&gt;MASTER!$B$4/100,"B",IF(P954&gt;MASTER!$B$5/100,"C","K"))))</f>
        <v>SB</v>
      </c>
    </row>
    <row r="955" customHeight="1" spans="1:18">
      <c r="A955" s="80">
        <f ca="1">INDIRECT(ADDRESS(2+QUOTIENT(ROW()-2,COUNTA('Form Responses 1'!$1:$1)-4),1,,TRUE,"Form Responses 1"))</f>
        <v>45034.3894368981</v>
      </c>
      <c r="B955" s="65" t="str">
        <f ca="1">INDIRECT(ADDRESS(2+QUOTIENT(ROW()-2,COUNTA('Form Responses 1'!$1:$1)-4),2,,TRUE,"Form Responses 1"))</f>
        <v>bobdaulay@gmail.com</v>
      </c>
      <c r="C955" s="65" t="str">
        <f ca="1">INDIRECT(ADDRESS(2+QUOTIENT(ROW()-2,COUNTA('Form Responses 1'!$1:$1)-4),3,,TRUE,"Form Responses 1"))</f>
        <v>Bobby Wijaya Daulay </v>
      </c>
      <c r="D955" s="81">
        <f ca="1">INDIRECT(ADDRESS(2+QUOTIENT(ROW()-2,COUNTA('Form Responses 1'!$1:$1)-4),4,,TRUE,"Form Responses 1"))</f>
        <v>44982</v>
      </c>
      <c r="E955" s="82">
        <f ca="1" t="shared" si="0"/>
        <v>6</v>
      </c>
      <c r="F955" s="65" t="str">
        <f ca="1">IF(ISBLANK(A955)," ",INDIRECT(ADDRESS(1,5+MOD(ROW()-2,COUNTA('Form Responses 1'!$1:$1)-4),,TRUE,"Form Responses 1")))</f>
        <v>Lantai 17 [Mushola]</v>
      </c>
      <c r="G955" s="65" t="str">
        <f ca="1">IF(ISBLANK(A955)," ",INDIRECT(ADDRESS(MATCH(A955,'Form Responses 1'!A:A,0),5+MOD(ROW()-2,COUNTA('Form Responses 1'!$1:$1)-4),,TRUE,"Form Responses 1")))</f>
        <v>BAIK</v>
      </c>
      <c r="H955" s="83" t="str">
        <f ca="1" t="shared" si="1"/>
        <v>Lantai 17</v>
      </c>
      <c r="I955" s="83" t="str">
        <f ca="1" t="shared" si="921"/>
        <v>Mushola</v>
      </c>
      <c r="J955" s="83" t="str">
        <f ca="1" t="shared" si="2"/>
        <v>CLEANING SERVICE</v>
      </c>
      <c r="K955" s="83">
        <f ca="1" t="array" ref="K955">IFERROR(INDEX(MASTER!B:B,MATCH(G955,MASTER!A:A,0))/100," ")</f>
        <v>0.95</v>
      </c>
      <c r="L955" s="65">
        <f ca="1" t="shared" si="3"/>
        <v>8</v>
      </c>
      <c r="M955" s="65" t="str">
        <f ca="1" t="shared" si="4"/>
        <v>2023 - WEEK 08</v>
      </c>
      <c r="N955" s="65" t="str">
        <f ca="1" t="shared" si="5"/>
        <v>2023 - MONTH 02</v>
      </c>
      <c r="O955" s="83">
        <f ca="1" t="shared" ref="O955:P955" si="978">IFERROR(AVERAGEIF(M:M,M955,$K:$K)," ")</f>
        <v>0.950225225225222</v>
      </c>
      <c r="P955" s="83">
        <f ca="1" t="shared" si="978"/>
        <v>0.950225225225222</v>
      </c>
      <c r="Q955" s="65" t="str">
        <f ca="1">IF(ISBLANK(A955)," ",IF(O955&gt;MASTER!$B$3/100,"SB",IF(O955&gt;MASTER!$B$4/100,"B",IF(O955&gt;MASTER!$B$5/100,"C","K"))))</f>
        <v>SB</v>
      </c>
      <c r="R955" s="65" t="str">
        <f ca="1">IF(ISBLANK(B955)," ",IF(P955&gt;MASTER!$B$3/100,"SB",IF(P955&gt;MASTER!$B$4/100,"B",IF(P955&gt;MASTER!$B$5/100,"C","K"))))</f>
        <v>SB</v>
      </c>
    </row>
    <row r="956" customHeight="1" spans="1:18">
      <c r="A956" s="80">
        <f ca="1">INDIRECT(ADDRESS(2+QUOTIENT(ROW()-2,COUNTA('Form Responses 1'!$1:$1)-4),1,,TRUE,"Form Responses 1"))</f>
        <v>45034.3894368981</v>
      </c>
      <c r="B956" s="65" t="str">
        <f ca="1">INDIRECT(ADDRESS(2+QUOTIENT(ROW()-2,COUNTA('Form Responses 1'!$1:$1)-4),2,,TRUE,"Form Responses 1"))</f>
        <v>bobdaulay@gmail.com</v>
      </c>
      <c r="C956" s="65" t="str">
        <f ca="1">INDIRECT(ADDRESS(2+QUOTIENT(ROW()-2,COUNTA('Form Responses 1'!$1:$1)-4),3,,TRUE,"Form Responses 1"))</f>
        <v>Bobby Wijaya Daulay </v>
      </c>
      <c r="D956" s="81">
        <f ca="1">INDIRECT(ADDRESS(2+QUOTIENT(ROW()-2,COUNTA('Form Responses 1'!$1:$1)-4),4,,TRUE,"Form Responses 1"))</f>
        <v>44982</v>
      </c>
      <c r="E956" s="82">
        <f ca="1" t="shared" si="0"/>
        <v>6</v>
      </c>
      <c r="F956" s="65" t="str">
        <f ca="1">IF(ISBLANK(A956)," ",INDIRECT(ADDRESS(1,5+MOD(ROW()-2,COUNTA('Form Responses 1'!$1:$1)-4),,TRUE,"Form Responses 1")))</f>
        <v>Lantai 17 [Pantry]</v>
      </c>
      <c r="G956" s="65" t="str">
        <f ca="1">IF(ISBLANK(A956)," ",INDIRECT(ADDRESS(MATCH(A956,'Form Responses 1'!A:A,0),5+MOD(ROW()-2,COUNTA('Form Responses 1'!$1:$1)-4),,TRUE,"Form Responses 1")))</f>
        <v>BAIK</v>
      </c>
      <c r="H956" s="83" t="str">
        <f ca="1" t="shared" si="1"/>
        <v>Lantai 17</v>
      </c>
      <c r="I956" s="83" t="str">
        <f ca="1" t="shared" si="921"/>
        <v>Pantry</v>
      </c>
      <c r="J956" s="83" t="str">
        <f ca="1" t="shared" si="2"/>
        <v>CLEANING SERVICE</v>
      </c>
      <c r="K956" s="83">
        <f ca="1" t="array" ref="K956">IFERROR(INDEX(MASTER!B:B,MATCH(G956,MASTER!A:A,0))/100," ")</f>
        <v>0.95</v>
      </c>
      <c r="L956" s="65">
        <f ca="1" t="shared" si="3"/>
        <v>8</v>
      </c>
      <c r="M956" s="65" t="str">
        <f ca="1" t="shared" si="4"/>
        <v>2023 - WEEK 08</v>
      </c>
      <c r="N956" s="65" t="str">
        <f ca="1" t="shared" si="5"/>
        <v>2023 - MONTH 02</v>
      </c>
      <c r="O956" s="83">
        <f ca="1" t="shared" ref="O956:P956" si="979">IFERROR(AVERAGEIF(M:M,M956,$K:$K)," ")</f>
        <v>0.950225225225222</v>
      </c>
      <c r="P956" s="83">
        <f ca="1" t="shared" si="979"/>
        <v>0.950225225225222</v>
      </c>
      <c r="Q956" s="65" t="str">
        <f ca="1">IF(ISBLANK(A956)," ",IF(O956&gt;MASTER!$B$3/100,"SB",IF(O956&gt;MASTER!$B$4/100,"B",IF(O956&gt;MASTER!$B$5/100,"C","K"))))</f>
        <v>SB</v>
      </c>
      <c r="R956" s="65" t="str">
        <f ca="1">IF(ISBLANK(B956)," ",IF(P956&gt;MASTER!$B$3/100,"SB",IF(P956&gt;MASTER!$B$4/100,"B",IF(P956&gt;MASTER!$B$5/100,"C","K"))))</f>
        <v>SB</v>
      </c>
    </row>
    <row r="957" customHeight="1" spans="1:18">
      <c r="A957" s="80">
        <f ca="1">INDIRECT(ADDRESS(2+QUOTIENT(ROW()-2,COUNTA('Form Responses 1'!$1:$1)-4),1,,TRUE,"Form Responses 1"))</f>
        <v>45034.3894368981</v>
      </c>
      <c r="B957" s="65" t="str">
        <f ca="1">INDIRECT(ADDRESS(2+QUOTIENT(ROW()-2,COUNTA('Form Responses 1'!$1:$1)-4),2,,TRUE,"Form Responses 1"))</f>
        <v>bobdaulay@gmail.com</v>
      </c>
      <c r="C957" s="65" t="str">
        <f ca="1">INDIRECT(ADDRESS(2+QUOTIENT(ROW()-2,COUNTA('Form Responses 1'!$1:$1)-4),3,,TRUE,"Form Responses 1"))</f>
        <v>Bobby Wijaya Daulay </v>
      </c>
      <c r="D957" s="81">
        <f ca="1">INDIRECT(ADDRESS(2+QUOTIENT(ROW()-2,COUNTA('Form Responses 1'!$1:$1)-4),4,,TRUE,"Form Responses 1"))</f>
        <v>44982</v>
      </c>
      <c r="E957" s="82">
        <f ca="1" t="shared" si="0"/>
        <v>6</v>
      </c>
      <c r="F957" s="65" t="str">
        <f ca="1">IF(ISBLANK(A957)," ",INDIRECT(ADDRESS(1,5+MOD(ROW()-2,COUNTA('Form Responses 1'!$1:$1)-4),,TRUE,"Form Responses 1")))</f>
        <v>Lantai 17 [Ruang Rapat 1-2-3]</v>
      </c>
      <c r="G957" s="65" t="str">
        <f ca="1">IF(ISBLANK(A957)," ",INDIRECT(ADDRESS(MATCH(A957,'Form Responses 1'!A:A,0),5+MOD(ROW()-2,COUNTA('Form Responses 1'!$1:$1)-4),,TRUE,"Form Responses 1")))</f>
        <v>BAIK</v>
      </c>
      <c r="H957" s="83" t="str">
        <f ca="1" t="shared" si="1"/>
        <v>Lantai 17</v>
      </c>
      <c r="I957" s="83" t="str">
        <f ca="1" t="shared" si="921"/>
        <v>Ruang Rapat 1-2-3</v>
      </c>
      <c r="J957" s="83" t="str">
        <f ca="1" t="shared" si="2"/>
        <v>CLEANING SERVICE</v>
      </c>
      <c r="K957" s="83">
        <f ca="1" t="array" ref="K957">IFERROR(INDEX(MASTER!B:B,MATCH(G957,MASTER!A:A,0))/100," ")</f>
        <v>0.95</v>
      </c>
      <c r="L957" s="65">
        <f ca="1" t="shared" si="3"/>
        <v>8</v>
      </c>
      <c r="M957" s="65" t="str">
        <f ca="1" t="shared" si="4"/>
        <v>2023 - WEEK 08</v>
      </c>
      <c r="N957" s="65" t="str">
        <f ca="1" t="shared" si="5"/>
        <v>2023 - MONTH 02</v>
      </c>
      <c r="O957" s="83">
        <f ca="1" t="shared" ref="O957:P957" si="980">IFERROR(AVERAGEIF(M:M,M957,$K:$K)," ")</f>
        <v>0.950225225225222</v>
      </c>
      <c r="P957" s="83">
        <f ca="1" t="shared" si="980"/>
        <v>0.950225225225222</v>
      </c>
      <c r="Q957" s="65" t="str">
        <f ca="1">IF(ISBLANK(A957)," ",IF(O957&gt;MASTER!$B$3/100,"SB",IF(O957&gt;MASTER!$B$4/100,"B",IF(O957&gt;MASTER!$B$5/100,"C","K"))))</f>
        <v>SB</v>
      </c>
      <c r="R957" s="65" t="str">
        <f ca="1">IF(ISBLANK(B957)," ",IF(P957&gt;MASTER!$B$3/100,"SB",IF(P957&gt;MASTER!$B$4/100,"B",IF(P957&gt;MASTER!$B$5/100,"C","K"))))</f>
        <v>SB</v>
      </c>
    </row>
    <row r="958" customHeight="1" spans="1:18">
      <c r="A958" s="80">
        <f ca="1">INDIRECT(ADDRESS(2+QUOTIENT(ROW()-2,COUNTA('Form Responses 1'!$1:$1)-4),1,,TRUE,"Form Responses 1"))</f>
        <v>45034.3894368981</v>
      </c>
      <c r="B958" s="65" t="str">
        <f ca="1">INDIRECT(ADDRESS(2+QUOTIENT(ROW()-2,COUNTA('Form Responses 1'!$1:$1)-4),2,,TRUE,"Form Responses 1"))</f>
        <v>bobdaulay@gmail.com</v>
      </c>
      <c r="C958" s="65" t="str">
        <f ca="1">INDIRECT(ADDRESS(2+QUOTIENT(ROW()-2,COUNTA('Form Responses 1'!$1:$1)-4),3,,TRUE,"Form Responses 1"))</f>
        <v>Bobby Wijaya Daulay </v>
      </c>
      <c r="D958" s="81">
        <f ca="1">INDIRECT(ADDRESS(2+QUOTIENT(ROW()-2,COUNTA('Form Responses 1'!$1:$1)-4),4,,TRUE,"Form Responses 1"))</f>
        <v>44982</v>
      </c>
      <c r="E958" s="82">
        <f ca="1" t="shared" si="0"/>
        <v>6</v>
      </c>
      <c r="F958" s="65" t="str">
        <f ca="1">IF(ISBLANK(A958)," ",INDIRECT(ADDRESS(1,5+MOD(ROW()-2,COUNTA('Form Responses 1'!$1:$1)-4),,TRUE,"Form Responses 1")))</f>
        <v>Lantai 17 [Ruang Kerja]</v>
      </c>
      <c r="G958" s="65" t="str">
        <f ca="1">IF(ISBLANK(A958)," ",INDIRECT(ADDRESS(MATCH(A958,'Form Responses 1'!A:A,0),5+MOD(ROW()-2,COUNTA('Form Responses 1'!$1:$1)-4),,TRUE,"Form Responses 1")))</f>
        <v>BAIK</v>
      </c>
      <c r="H958" s="83" t="str">
        <f ca="1" t="shared" si="1"/>
        <v>Lantai 17</v>
      </c>
      <c r="I958" s="83" t="str">
        <f ca="1" t="shared" si="921"/>
        <v>Ruang Kerja</v>
      </c>
      <c r="J958" s="83" t="str">
        <f ca="1" t="shared" si="2"/>
        <v>CLEANING SERVICE</v>
      </c>
      <c r="K958" s="83">
        <f ca="1" t="array" ref="K958">IFERROR(INDEX(MASTER!B:B,MATCH(G958,MASTER!A:A,0))/100," ")</f>
        <v>0.95</v>
      </c>
      <c r="L958" s="65">
        <f ca="1" t="shared" si="3"/>
        <v>8</v>
      </c>
      <c r="M958" s="65" t="str">
        <f ca="1" t="shared" si="4"/>
        <v>2023 - WEEK 08</v>
      </c>
      <c r="N958" s="65" t="str">
        <f ca="1" t="shared" si="5"/>
        <v>2023 - MONTH 02</v>
      </c>
      <c r="O958" s="83">
        <f ca="1" t="shared" ref="O958:P958" si="981">IFERROR(AVERAGEIF(M:M,M958,$K:$K)," ")</f>
        <v>0.950225225225222</v>
      </c>
      <c r="P958" s="83">
        <f ca="1" t="shared" si="981"/>
        <v>0.950225225225222</v>
      </c>
      <c r="Q958" s="65" t="str">
        <f ca="1">IF(ISBLANK(A958)," ",IF(O958&gt;MASTER!$B$3/100,"SB",IF(O958&gt;MASTER!$B$4/100,"B",IF(O958&gt;MASTER!$B$5/100,"C","K"))))</f>
        <v>SB</v>
      </c>
      <c r="R958" s="65" t="str">
        <f ca="1">IF(ISBLANK(B958)," ",IF(P958&gt;MASTER!$B$3/100,"SB",IF(P958&gt;MASTER!$B$4/100,"B",IF(P958&gt;MASTER!$B$5/100,"C","K"))))</f>
        <v>SB</v>
      </c>
    </row>
    <row r="959" customHeight="1" spans="1:18">
      <c r="A959" s="80">
        <f ca="1">INDIRECT(ADDRESS(2+QUOTIENT(ROW()-2,COUNTA('Form Responses 1'!$1:$1)-4),1,,TRUE,"Form Responses 1"))</f>
        <v>45034.3894368981</v>
      </c>
      <c r="B959" s="65" t="str">
        <f ca="1">INDIRECT(ADDRESS(2+QUOTIENT(ROW()-2,COUNTA('Form Responses 1'!$1:$1)-4),2,,TRUE,"Form Responses 1"))</f>
        <v>bobdaulay@gmail.com</v>
      </c>
      <c r="C959" s="65" t="str">
        <f ca="1">INDIRECT(ADDRESS(2+QUOTIENT(ROW()-2,COUNTA('Form Responses 1'!$1:$1)-4),3,,TRUE,"Form Responses 1"))</f>
        <v>Bobby Wijaya Daulay </v>
      </c>
      <c r="D959" s="81">
        <f ca="1">INDIRECT(ADDRESS(2+QUOTIENT(ROW()-2,COUNTA('Form Responses 1'!$1:$1)-4),4,,TRUE,"Form Responses 1"))</f>
        <v>44982</v>
      </c>
      <c r="E959" s="82">
        <f ca="1" t="shared" si="0"/>
        <v>6</v>
      </c>
      <c r="F959" s="65" t="str">
        <f ca="1">IF(ISBLANK(A959)," ",INDIRECT(ADDRESS(1,5+MOD(ROW()-2,COUNTA('Form Responses 1'!$1:$1)-4),,TRUE,"Form Responses 1")))</f>
        <v>Lantai 17 [Koridor]</v>
      </c>
      <c r="G959" s="65" t="str">
        <f ca="1">IF(ISBLANK(A959)," ",INDIRECT(ADDRESS(MATCH(A959,'Form Responses 1'!A:A,0),5+MOD(ROW()-2,COUNTA('Form Responses 1'!$1:$1)-4),,TRUE,"Form Responses 1")))</f>
        <v>BAIK</v>
      </c>
      <c r="H959" s="83" t="str">
        <f ca="1" t="shared" si="1"/>
        <v>Lantai 17</v>
      </c>
      <c r="I959" s="83" t="str">
        <f ca="1" t="shared" si="921"/>
        <v>Koridor</v>
      </c>
      <c r="J959" s="83" t="str">
        <f ca="1" t="shared" si="2"/>
        <v>CLEANING SERVICE</v>
      </c>
      <c r="K959" s="83">
        <f ca="1" t="array" ref="K959">IFERROR(INDEX(MASTER!B:B,MATCH(G959,MASTER!A:A,0))/100," ")</f>
        <v>0.95</v>
      </c>
      <c r="L959" s="65">
        <f ca="1" t="shared" si="3"/>
        <v>8</v>
      </c>
      <c r="M959" s="65" t="str">
        <f ca="1" t="shared" si="4"/>
        <v>2023 - WEEK 08</v>
      </c>
      <c r="N959" s="65" t="str">
        <f ca="1" t="shared" si="5"/>
        <v>2023 - MONTH 02</v>
      </c>
      <c r="O959" s="83">
        <f ca="1" t="shared" ref="O959:P959" si="982">IFERROR(AVERAGEIF(M:M,M959,$K:$K)," ")</f>
        <v>0.950225225225222</v>
      </c>
      <c r="P959" s="83">
        <f ca="1" t="shared" si="982"/>
        <v>0.950225225225222</v>
      </c>
      <c r="Q959" s="65" t="str">
        <f ca="1">IF(ISBLANK(A959)," ",IF(O959&gt;MASTER!$B$3/100,"SB",IF(O959&gt;MASTER!$B$4/100,"B",IF(O959&gt;MASTER!$B$5/100,"C","K"))))</f>
        <v>SB</v>
      </c>
      <c r="R959" s="65" t="str">
        <f ca="1">IF(ISBLANK(B959)," ",IF(P959&gt;MASTER!$B$3/100,"SB",IF(P959&gt;MASTER!$B$4/100,"B",IF(P959&gt;MASTER!$B$5/100,"C","K"))))</f>
        <v>SB</v>
      </c>
    </row>
    <row r="960" customHeight="1" spans="1:18">
      <c r="A960" s="80">
        <f ca="1">INDIRECT(ADDRESS(2+QUOTIENT(ROW()-2,COUNTA('Form Responses 1'!$1:$1)-4),1,,TRUE,"Form Responses 1"))</f>
        <v>45034.3894368981</v>
      </c>
      <c r="B960" s="65" t="str">
        <f ca="1">INDIRECT(ADDRESS(2+QUOTIENT(ROW()-2,COUNTA('Form Responses 1'!$1:$1)-4),2,,TRUE,"Form Responses 1"))</f>
        <v>bobdaulay@gmail.com</v>
      </c>
      <c r="C960" s="65" t="str">
        <f ca="1">INDIRECT(ADDRESS(2+QUOTIENT(ROW()-2,COUNTA('Form Responses 1'!$1:$1)-4),3,,TRUE,"Form Responses 1"))</f>
        <v>Bobby Wijaya Daulay </v>
      </c>
      <c r="D960" s="81">
        <f ca="1">INDIRECT(ADDRESS(2+QUOTIENT(ROW()-2,COUNTA('Form Responses 1'!$1:$1)-4),4,,TRUE,"Form Responses 1"))</f>
        <v>44982</v>
      </c>
      <c r="E960" s="82">
        <f ca="1" t="shared" si="0"/>
        <v>6</v>
      </c>
      <c r="F960" s="65" t="str">
        <f ca="1">IF(ISBLANK(A960)," ",INDIRECT(ADDRESS(1,5+MOD(ROW()-2,COUNTA('Form Responses 1'!$1:$1)-4),,TRUE,"Form Responses 1")))</f>
        <v>Lantai 17 [Toilet Pria / Wanita]</v>
      </c>
      <c r="G960" s="65" t="str">
        <f ca="1">IF(ISBLANK(A960)," ",INDIRECT(ADDRESS(MATCH(A960,'Form Responses 1'!A:A,0),5+MOD(ROW()-2,COUNTA('Form Responses 1'!$1:$1)-4),,TRUE,"Form Responses 1")))</f>
        <v>BAIK</v>
      </c>
      <c r="H960" s="83" t="str">
        <f ca="1" t="shared" si="1"/>
        <v>Lantai 17</v>
      </c>
      <c r="I960" s="83" t="str">
        <f ca="1" t="shared" si="921"/>
        <v>Toilet Pria / Wanita</v>
      </c>
      <c r="J960" s="83" t="str">
        <f ca="1" t="shared" si="2"/>
        <v>CLEANING SERVICE</v>
      </c>
      <c r="K960" s="83">
        <f ca="1" t="array" ref="K960">IFERROR(INDEX(MASTER!B:B,MATCH(G960,MASTER!A:A,0))/100," ")</f>
        <v>0.95</v>
      </c>
      <c r="L960" s="65">
        <f ca="1" t="shared" si="3"/>
        <v>8</v>
      </c>
      <c r="M960" s="65" t="str">
        <f ca="1" t="shared" si="4"/>
        <v>2023 - WEEK 08</v>
      </c>
      <c r="N960" s="65" t="str">
        <f ca="1" t="shared" si="5"/>
        <v>2023 - MONTH 02</v>
      </c>
      <c r="O960" s="83">
        <f ca="1" t="shared" ref="O960:P960" si="983">IFERROR(AVERAGEIF(M:M,M960,$K:$K)," ")</f>
        <v>0.950225225225222</v>
      </c>
      <c r="P960" s="83">
        <f ca="1" t="shared" si="983"/>
        <v>0.950225225225222</v>
      </c>
      <c r="Q960" s="65" t="str">
        <f ca="1">IF(ISBLANK(A960)," ",IF(O960&gt;MASTER!$B$3/100,"SB",IF(O960&gt;MASTER!$B$4/100,"B",IF(O960&gt;MASTER!$B$5/100,"C","K"))))</f>
        <v>SB</v>
      </c>
      <c r="R960" s="65" t="str">
        <f ca="1">IF(ISBLANK(B960)," ",IF(P960&gt;MASTER!$B$3/100,"SB",IF(P960&gt;MASTER!$B$4/100,"B",IF(P960&gt;MASTER!$B$5/100,"C","K"))))</f>
        <v>SB</v>
      </c>
    </row>
    <row r="961" customHeight="1" spans="1:18">
      <c r="A961" s="80">
        <f ca="1">INDIRECT(ADDRESS(2+QUOTIENT(ROW()-2,COUNTA('Form Responses 1'!$1:$1)-4),1,,TRUE,"Form Responses 1"))</f>
        <v>45034.3894368981</v>
      </c>
      <c r="B961" s="65" t="str">
        <f ca="1">INDIRECT(ADDRESS(2+QUOTIENT(ROW()-2,COUNTA('Form Responses 1'!$1:$1)-4),2,,TRUE,"Form Responses 1"))</f>
        <v>bobdaulay@gmail.com</v>
      </c>
      <c r="C961" s="65" t="str">
        <f ca="1">INDIRECT(ADDRESS(2+QUOTIENT(ROW()-2,COUNTA('Form Responses 1'!$1:$1)-4),3,,TRUE,"Form Responses 1"))</f>
        <v>Bobby Wijaya Daulay </v>
      </c>
      <c r="D961" s="81">
        <f ca="1">INDIRECT(ADDRESS(2+QUOTIENT(ROW()-2,COUNTA('Form Responses 1'!$1:$1)-4),4,,TRUE,"Form Responses 1"))</f>
        <v>44982</v>
      </c>
      <c r="E961" s="82">
        <f ca="1" t="shared" si="0"/>
        <v>6</v>
      </c>
      <c r="F961" s="65" t="str">
        <f ca="1">IF(ISBLANK(A961)," ",INDIRECT(ADDRESS(1,5+MOD(ROW()-2,COUNTA('Form Responses 1'!$1:$1)-4),,TRUE,"Form Responses 1")))</f>
        <v>Lantai 16 [Tangga Exit Barat]</v>
      </c>
      <c r="G961" s="65" t="str">
        <f ca="1">IF(ISBLANK(A961)," ",INDIRECT(ADDRESS(MATCH(A961,'Form Responses 1'!A:A,0),5+MOD(ROW()-2,COUNTA('Form Responses 1'!$1:$1)-4),,TRUE,"Form Responses 1")))</f>
        <v>BAIK</v>
      </c>
      <c r="H961" s="83" t="str">
        <f ca="1" t="shared" si="1"/>
        <v>Lantai 16</v>
      </c>
      <c r="I961" s="83" t="str">
        <f ca="1" t="shared" si="921"/>
        <v>Tangga Exit Barat</v>
      </c>
      <c r="J961" s="83" t="str">
        <f ca="1" t="shared" si="2"/>
        <v>CLEANING SERVICE</v>
      </c>
      <c r="K961" s="83">
        <f ca="1" t="array" ref="K961">IFERROR(INDEX(MASTER!B:B,MATCH(G961,MASTER!A:A,0))/100," ")</f>
        <v>0.95</v>
      </c>
      <c r="L961" s="65">
        <f ca="1" t="shared" si="3"/>
        <v>8</v>
      </c>
      <c r="M961" s="65" t="str">
        <f ca="1" t="shared" si="4"/>
        <v>2023 - WEEK 08</v>
      </c>
      <c r="N961" s="65" t="str">
        <f ca="1" t="shared" si="5"/>
        <v>2023 - MONTH 02</v>
      </c>
      <c r="O961" s="83">
        <f ca="1" t="shared" ref="O961:P961" si="984">IFERROR(AVERAGEIF(M:M,M961,$K:$K)," ")</f>
        <v>0.950225225225222</v>
      </c>
      <c r="P961" s="83">
        <f ca="1" t="shared" si="984"/>
        <v>0.950225225225222</v>
      </c>
      <c r="Q961" s="65" t="str">
        <f ca="1">IF(ISBLANK(A961)," ",IF(O961&gt;MASTER!$B$3/100,"SB",IF(O961&gt;MASTER!$B$4/100,"B",IF(O961&gt;MASTER!$B$5/100,"C","K"))))</f>
        <v>SB</v>
      </c>
      <c r="R961" s="65" t="str">
        <f ca="1">IF(ISBLANK(B961)," ",IF(P961&gt;MASTER!$B$3/100,"SB",IF(P961&gt;MASTER!$B$4/100,"B",IF(P961&gt;MASTER!$B$5/100,"C","K"))))</f>
        <v>SB</v>
      </c>
    </row>
    <row r="962" customHeight="1" spans="1:18">
      <c r="A962" s="80">
        <f ca="1">INDIRECT(ADDRESS(2+QUOTIENT(ROW()-2,COUNTA('Form Responses 1'!$1:$1)-4),1,,TRUE,"Form Responses 1"))</f>
        <v>45034.3894368981</v>
      </c>
      <c r="B962" s="65" t="str">
        <f ca="1">INDIRECT(ADDRESS(2+QUOTIENT(ROW()-2,COUNTA('Form Responses 1'!$1:$1)-4),2,,TRUE,"Form Responses 1"))</f>
        <v>bobdaulay@gmail.com</v>
      </c>
      <c r="C962" s="65" t="str">
        <f ca="1">INDIRECT(ADDRESS(2+QUOTIENT(ROW()-2,COUNTA('Form Responses 1'!$1:$1)-4),3,,TRUE,"Form Responses 1"))</f>
        <v>Bobby Wijaya Daulay </v>
      </c>
      <c r="D962" s="81">
        <f ca="1">INDIRECT(ADDRESS(2+QUOTIENT(ROW()-2,COUNTA('Form Responses 1'!$1:$1)-4),4,,TRUE,"Form Responses 1"))</f>
        <v>44982</v>
      </c>
      <c r="E962" s="82">
        <f ca="1" t="shared" si="0"/>
        <v>6</v>
      </c>
      <c r="F962" s="65" t="str">
        <f ca="1">IF(ISBLANK(A962)," ",INDIRECT(ADDRESS(1,5+MOD(ROW()-2,COUNTA('Form Responses 1'!$1:$1)-4),,TRUE,"Form Responses 1")))</f>
        <v>Lantai 16 [ &amp; Timur]</v>
      </c>
      <c r="G962" s="65" t="str">
        <f ca="1">IF(ISBLANK(A962)," ",INDIRECT(ADDRESS(MATCH(A962,'Form Responses 1'!A:A,0),5+MOD(ROW()-2,COUNTA('Form Responses 1'!$1:$1)-4),,TRUE,"Form Responses 1")))</f>
        <v>BAIK</v>
      </c>
      <c r="H962" s="83" t="str">
        <f ca="1" t="shared" si="1"/>
        <v>Lantai 16</v>
      </c>
      <c r="I962" s="83" t="str">
        <f ca="1" t="shared" si="921"/>
        <v> &amp; Timur</v>
      </c>
      <c r="J962" s="83" t="str">
        <f ca="1" t="shared" si="2"/>
        <v>CLEANING SERVICE</v>
      </c>
      <c r="K962" s="83">
        <f ca="1" t="array" ref="K962">IFERROR(INDEX(MASTER!B:B,MATCH(G962,MASTER!A:A,0))/100," ")</f>
        <v>0.95</v>
      </c>
      <c r="L962" s="65">
        <f ca="1" t="shared" si="3"/>
        <v>8</v>
      </c>
      <c r="M962" s="65" t="str">
        <f ca="1" t="shared" si="4"/>
        <v>2023 - WEEK 08</v>
      </c>
      <c r="N962" s="65" t="str">
        <f ca="1" t="shared" si="5"/>
        <v>2023 - MONTH 02</v>
      </c>
      <c r="O962" s="83">
        <f ca="1" t="shared" ref="O962:P962" si="985">IFERROR(AVERAGEIF(M:M,M962,$K:$K)," ")</f>
        <v>0.950225225225222</v>
      </c>
      <c r="P962" s="83">
        <f ca="1" t="shared" si="985"/>
        <v>0.950225225225222</v>
      </c>
      <c r="Q962" s="65" t="str">
        <f ca="1">IF(ISBLANK(A962)," ",IF(O962&gt;MASTER!$B$3/100,"SB",IF(O962&gt;MASTER!$B$4/100,"B",IF(O962&gt;MASTER!$B$5/100,"C","K"))))</f>
        <v>SB</v>
      </c>
      <c r="R962" s="65" t="str">
        <f ca="1">IF(ISBLANK(B962)," ",IF(P962&gt;MASTER!$B$3/100,"SB",IF(P962&gt;MASTER!$B$4/100,"B",IF(P962&gt;MASTER!$B$5/100,"C","K"))))</f>
        <v>SB</v>
      </c>
    </row>
    <row r="963" customHeight="1" spans="1:18">
      <c r="A963" s="80">
        <f ca="1">INDIRECT(ADDRESS(2+QUOTIENT(ROW()-2,COUNTA('Form Responses 1'!$1:$1)-4),1,,TRUE,"Form Responses 1"))</f>
        <v>45034.3894368981</v>
      </c>
      <c r="B963" s="65" t="str">
        <f ca="1">INDIRECT(ADDRESS(2+QUOTIENT(ROW()-2,COUNTA('Form Responses 1'!$1:$1)-4),2,,TRUE,"Form Responses 1"))</f>
        <v>bobdaulay@gmail.com</v>
      </c>
      <c r="C963" s="65" t="str">
        <f ca="1">INDIRECT(ADDRESS(2+QUOTIENT(ROW()-2,COUNTA('Form Responses 1'!$1:$1)-4),3,,TRUE,"Form Responses 1"))</f>
        <v>Bobby Wijaya Daulay </v>
      </c>
      <c r="D963" s="81">
        <f ca="1">INDIRECT(ADDRESS(2+QUOTIENT(ROW()-2,COUNTA('Form Responses 1'!$1:$1)-4),4,,TRUE,"Form Responses 1"))</f>
        <v>44982</v>
      </c>
      <c r="E963" s="82">
        <f ca="1" t="shared" si="0"/>
        <v>6</v>
      </c>
      <c r="F963" s="65" t="str">
        <f ca="1">IF(ISBLANK(A963)," ",INDIRECT(ADDRESS(1,5+MOD(ROW()-2,COUNTA('Form Responses 1'!$1:$1)-4),,TRUE,"Form Responses 1")))</f>
        <v>Lantai 16 [Mushola]</v>
      </c>
      <c r="G963" s="65" t="str">
        <f ca="1">IF(ISBLANK(A963)," ",INDIRECT(ADDRESS(MATCH(A963,'Form Responses 1'!A:A,0),5+MOD(ROW()-2,COUNTA('Form Responses 1'!$1:$1)-4),,TRUE,"Form Responses 1")))</f>
        <v>BAIK</v>
      </c>
      <c r="H963" s="83" t="str">
        <f ca="1" t="shared" si="1"/>
        <v>Lantai 16</v>
      </c>
      <c r="I963" s="83" t="str">
        <f ca="1" t="shared" ref="I963:I1026" si="986">MID(F963,FIND("[",F963)+1,LEN(F963)-FIND("[",F963)-1)</f>
        <v>Mushola</v>
      </c>
      <c r="J963" s="83" t="str">
        <f ca="1" t="shared" si="2"/>
        <v>CLEANING SERVICE</v>
      </c>
      <c r="K963" s="83">
        <f ca="1" t="array" ref="K963">IFERROR(INDEX(MASTER!B:B,MATCH(G963,MASTER!A:A,0))/100," ")</f>
        <v>0.95</v>
      </c>
      <c r="L963" s="65">
        <f ca="1" t="shared" si="3"/>
        <v>8</v>
      </c>
      <c r="M963" s="65" t="str">
        <f ca="1" t="shared" si="4"/>
        <v>2023 - WEEK 08</v>
      </c>
      <c r="N963" s="65" t="str">
        <f ca="1" t="shared" si="5"/>
        <v>2023 - MONTH 02</v>
      </c>
      <c r="O963" s="83">
        <f ca="1" t="shared" ref="O963:P963" si="987">IFERROR(AVERAGEIF(M:M,M963,$K:$K)," ")</f>
        <v>0.950225225225222</v>
      </c>
      <c r="P963" s="83">
        <f ca="1" t="shared" si="987"/>
        <v>0.950225225225222</v>
      </c>
      <c r="Q963" s="65" t="str">
        <f ca="1">IF(ISBLANK(A963)," ",IF(O963&gt;MASTER!$B$3/100,"SB",IF(O963&gt;MASTER!$B$4/100,"B",IF(O963&gt;MASTER!$B$5/100,"C","K"))))</f>
        <v>SB</v>
      </c>
      <c r="R963" s="65" t="str">
        <f ca="1">IF(ISBLANK(B963)," ",IF(P963&gt;MASTER!$B$3/100,"SB",IF(P963&gt;MASTER!$B$4/100,"B",IF(P963&gt;MASTER!$B$5/100,"C","K"))))</f>
        <v>SB</v>
      </c>
    </row>
    <row r="964" customHeight="1" spans="1:18">
      <c r="A964" s="80">
        <f ca="1">INDIRECT(ADDRESS(2+QUOTIENT(ROW()-2,COUNTA('Form Responses 1'!$1:$1)-4),1,,TRUE,"Form Responses 1"))</f>
        <v>45034.3894368981</v>
      </c>
      <c r="B964" s="65" t="str">
        <f ca="1">INDIRECT(ADDRESS(2+QUOTIENT(ROW()-2,COUNTA('Form Responses 1'!$1:$1)-4),2,,TRUE,"Form Responses 1"))</f>
        <v>bobdaulay@gmail.com</v>
      </c>
      <c r="C964" s="65" t="str">
        <f ca="1">INDIRECT(ADDRESS(2+QUOTIENT(ROW()-2,COUNTA('Form Responses 1'!$1:$1)-4),3,,TRUE,"Form Responses 1"))</f>
        <v>Bobby Wijaya Daulay </v>
      </c>
      <c r="D964" s="81">
        <f ca="1">INDIRECT(ADDRESS(2+QUOTIENT(ROW()-2,COUNTA('Form Responses 1'!$1:$1)-4),4,,TRUE,"Form Responses 1"))</f>
        <v>44982</v>
      </c>
      <c r="E964" s="82">
        <f ca="1" t="shared" si="0"/>
        <v>6</v>
      </c>
      <c r="F964" s="65" t="str">
        <f ca="1">IF(ISBLANK(A964)," ",INDIRECT(ADDRESS(1,5+MOD(ROW()-2,COUNTA('Form Responses 1'!$1:$1)-4),,TRUE,"Form Responses 1")))</f>
        <v>Lantai 16 [Pantry]</v>
      </c>
      <c r="G964" s="65" t="str">
        <f ca="1">IF(ISBLANK(A964)," ",INDIRECT(ADDRESS(MATCH(A964,'Form Responses 1'!A:A,0),5+MOD(ROW()-2,COUNTA('Form Responses 1'!$1:$1)-4),,TRUE,"Form Responses 1")))</f>
        <v>BAIK</v>
      </c>
      <c r="H964" s="83" t="str">
        <f ca="1" t="shared" si="1"/>
        <v>Lantai 16</v>
      </c>
      <c r="I964" s="83" t="str">
        <f ca="1" t="shared" si="986"/>
        <v>Pantry</v>
      </c>
      <c r="J964" s="83" t="str">
        <f ca="1" t="shared" si="2"/>
        <v>CLEANING SERVICE</v>
      </c>
      <c r="K964" s="83">
        <f ca="1" t="array" ref="K964">IFERROR(INDEX(MASTER!B:B,MATCH(G964,MASTER!A:A,0))/100," ")</f>
        <v>0.95</v>
      </c>
      <c r="L964" s="65">
        <f ca="1" t="shared" si="3"/>
        <v>8</v>
      </c>
      <c r="M964" s="65" t="str">
        <f ca="1" t="shared" si="4"/>
        <v>2023 - WEEK 08</v>
      </c>
      <c r="N964" s="65" t="str">
        <f ca="1" t="shared" si="5"/>
        <v>2023 - MONTH 02</v>
      </c>
      <c r="O964" s="83">
        <f ca="1" t="shared" ref="O964:P964" si="988">IFERROR(AVERAGEIF(M:M,M964,$K:$K)," ")</f>
        <v>0.950225225225222</v>
      </c>
      <c r="P964" s="83">
        <f ca="1" t="shared" si="988"/>
        <v>0.950225225225222</v>
      </c>
      <c r="Q964" s="65" t="str">
        <f ca="1">IF(ISBLANK(A964)," ",IF(O964&gt;MASTER!$B$3/100,"SB",IF(O964&gt;MASTER!$B$4/100,"B",IF(O964&gt;MASTER!$B$5/100,"C","K"))))</f>
        <v>SB</v>
      </c>
      <c r="R964" s="65" t="str">
        <f ca="1">IF(ISBLANK(B964)," ",IF(P964&gt;MASTER!$B$3/100,"SB",IF(P964&gt;MASTER!$B$4/100,"B",IF(P964&gt;MASTER!$B$5/100,"C","K"))))</f>
        <v>SB</v>
      </c>
    </row>
    <row r="965" customHeight="1" spans="1:18">
      <c r="A965" s="80">
        <f ca="1">INDIRECT(ADDRESS(2+QUOTIENT(ROW()-2,COUNTA('Form Responses 1'!$1:$1)-4),1,,TRUE,"Form Responses 1"))</f>
        <v>45034.3894368981</v>
      </c>
      <c r="B965" s="65" t="str">
        <f ca="1">INDIRECT(ADDRESS(2+QUOTIENT(ROW()-2,COUNTA('Form Responses 1'!$1:$1)-4),2,,TRUE,"Form Responses 1"))</f>
        <v>bobdaulay@gmail.com</v>
      </c>
      <c r="C965" s="65" t="str">
        <f ca="1">INDIRECT(ADDRESS(2+QUOTIENT(ROW()-2,COUNTA('Form Responses 1'!$1:$1)-4),3,,TRUE,"Form Responses 1"))</f>
        <v>Bobby Wijaya Daulay </v>
      </c>
      <c r="D965" s="81">
        <f ca="1">INDIRECT(ADDRESS(2+QUOTIENT(ROW()-2,COUNTA('Form Responses 1'!$1:$1)-4),4,,TRUE,"Form Responses 1"))</f>
        <v>44982</v>
      </c>
      <c r="E965" s="82">
        <f ca="1" t="shared" si="0"/>
        <v>6</v>
      </c>
      <c r="F965" s="65" t="str">
        <f ca="1">IF(ISBLANK(A965)," ",INDIRECT(ADDRESS(1,5+MOD(ROW()-2,COUNTA('Form Responses 1'!$1:$1)-4),,TRUE,"Form Responses 1")))</f>
        <v>Lantai 16 [Ruang Rapat 1-2-3]</v>
      </c>
      <c r="G965" s="65" t="str">
        <f ca="1">IF(ISBLANK(A965)," ",INDIRECT(ADDRESS(MATCH(A965,'Form Responses 1'!A:A,0),5+MOD(ROW()-2,COUNTA('Form Responses 1'!$1:$1)-4),,TRUE,"Form Responses 1")))</f>
        <v>BAIK</v>
      </c>
      <c r="H965" s="83" t="str">
        <f ca="1" t="shared" si="1"/>
        <v>Lantai 16</v>
      </c>
      <c r="I965" s="83" t="str">
        <f ca="1" t="shared" si="986"/>
        <v>Ruang Rapat 1-2-3</v>
      </c>
      <c r="J965" s="83" t="str">
        <f ca="1" t="shared" si="2"/>
        <v>CLEANING SERVICE</v>
      </c>
      <c r="K965" s="83">
        <f ca="1" t="array" ref="K965">IFERROR(INDEX(MASTER!B:B,MATCH(G965,MASTER!A:A,0))/100," ")</f>
        <v>0.95</v>
      </c>
      <c r="L965" s="65">
        <f ca="1" t="shared" si="3"/>
        <v>8</v>
      </c>
      <c r="M965" s="65" t="str">
        <f ca="1" t="shared" si="4"/>
        <v>2023 - WEEK 08</v>
      </c>
      <c r="N965" s="65" t="str">
        <f ca="1" t="shared" si="5"/>
        <v>2023 - MONTH 02</v>
      </c>
      <c r="O965" s="83">
        <f ca="1" t="shared" ref="O965:P965" si="989">IFERROR(AVERAGEIF(M:M,M965,$K:$K)," ")</f>
        <v>0.950225225225222</v>
      </c>
      <c r="P965" s="83">
        <f ca="1" t="shared" si="989"/>
        <v>0.950225225225222</v>
      </c>
      <c r="Q965" s="65" t="str">
        <f ca="1">IF(ISBLANK(A965)," ",IF(O965&gt;MASTER!$B$3/100,"SB",IF(O965&gt;MASTER!$B$4/100,"B",IF(O965&gt;MASTER!$B$5/100,"C","K"))))</f>
        <v>SB</v>
      </c>
      <c r="R965" s="65" t="str">
        <f ca="1">IF(ISBLANK(B965)," ",IF(P965&gt;MASTER!$B$3/100,"SB",IF(P965&gt;MASTER!$B$4/100,"B",IF(P965&gt;MASTER!$B$5/100,"C","K"))))</f>
        <v>SB</v>
      </c>
    </row>
    <row r="966" customHeight="1" spans="1:18">
      <c r="A966" s="80">
        <f ca="1">INDIRECT(ADDRESS(2+QUOTIENT(ROW()-2,COUNTA('Form Responses 1'!$1:$1)-4),1,,TRUE,"Form Responses 1"))</f>
        <v>45034.3894368981</v>
      </c>
      <c r="B966" s="65" t="str">
        <f ca="1">INDIRECT(ADDRESS(2+QUOTIENT(ROW()-2,COUNTA('Form Responses 1'!$1:$1)-4),2,,TRUE,"Form Responses 1"))</f>
        <v>bobdaulay@gmail.com</v>
      </c>
      <c r="C966" s="65" t="str">
        <f ca="1">INDIRECT(ADDRESS(2+QUOTIENT(ROW()-2,COUNTA('Form Responses 1'!$1:$1)-4),3,,TRUE,"Form Responses 1"))</f>
        <v>Bobby Wijaya Daulay </v>
      </c>
      <c r="D966" s="81">
        <f ca="1">INDIRECT(ADDRESS(2+QUOTIENT(ROW()-2,COUNTA('Form Responses 1'!$1:$1)-4),4,,TRUE,"Form Responses 1"))</f>
        <v>44982</v>
      </c>
      <c r="E966" s="82">
        <f ca="1" t="shared" si="0"/>
        <v>6</v>
      </c>
      <c r="F966" s="65" t="str">
        <f ca="1">IF(ISBLANK(A966)," ",INDIRECT(ADDRESS(1,5+MOD(ROW()-2,COUNTA('Form Responses 1'!$1:$1)-4),,TRUE,"Form Responses 1")))</f>
        <v>Lantai 16 [Ruang Kerja]</v>
      </c>
      <c r="G966" s="65" t="str">
        <f ca="1">IF(ISBLANK(A966)," ",INDIRECT(ADDRESS(MATCH(A966,'Form Responses 1'!A:A,0),5+MOD(ROW()-2,COUNTA('Form Responses 1'!$1:$1)-4),,TRUE,"Form Responses 1")))</f>
        <v>BAIK</v>
      </c>
      <c r="H966" s="83" t="str">
        <f ca="1" t="shared" si="1"/>
        <v>Lantai 16</v>
      </c>
      <c r="I966" s="83" t="str">
        <f ca="1" t="shared" si="986"/>
        <v>Ruang Kerja</v>
      </c>
      <c r="J966" s="83" t="str">
        <f ca="1" t="shared" si="2"/>
        <v>CLEANING SERVICE</v>
      </c>
      <c r="K966" s="83">
        <f ca="1" t="array" ref="K966">IFERROR(INDEX(MASTER!B:B,MATCH(G966,MASTER!A:A,0))/100," ")</f>
        <v>0.95</v>
      </c>
      <c r="L966" s="65">
        <f ca="1" t="shared" si="3"/>
        <v>8</v>
      </c>
      <c r="M966" s="65" t="str">
        <f ca="1" t="shared" si="4"/>
        <v>2023 - WEEK 08</v>
      </c>
      <c r="N966" s="65" t="str">
        <f ca="1" t="shared" si="5"/>
        <v>2023 - MONTH 02</v>
      </c>
      <c r="O966" s="83">
        <f ca="1" t="shared" ref="O966:P966" si="990">IFERROR(AVERAGEIF(M:M,M966,$K:$K)," ")</f>
        <v>0.950225225225222</v>
      </c>
      <c r="P966" s="83">
        <f ca="1" t="shared" si="990"/>
        <v>0.950225225225222</v>
      </c>
      <c r="Q966" s="65" t="str">
        <f ca="1">IF(ISBLANK(A966)," ",IF(O966&gt;MASTER!$B$3/100,"SB",IF(O966&gt;MASTER!$B$4/100,"B",IF(O966&gt;MASTER!$B$5/100,"C","K"))))</f>
        <v>SB</v>
      </c>
      <c r="R966" s="65" t="str">
        <f ca="1">IF(ISBLANK(B966)," ",IF(P966&gt;MASTER!$B$3/100,"SB",IF(P966&gt;MASTER!$B$4/100,"B",IF(P966&gt;MASTER!$B$5/100,"C","K"))))</f>
        <v>SB</v>
      </c>
    </row>
    <row r="967" customHeight="1" spans="1:18">
      <c r="A967" s="80">
        <f ca="1">INDIRECT(ADDRESS(2+QUOTIENT(ROW()-2,COUNTA('Form Responses 1'!$1:$1)-4),1,,TRUE,"Form Responses 1"))</f>
        <v>45034.3894368981</v>
      </c>
      <c r="B967" s="65" t="str">
        <f ca="1">INDIRECT(ADDRESS(2+QUOTIENT(ROW()-2,COUNTA('Form Responses 1'!$1:$1)-4),2,,TRUE,"Form Responses 1"))</f>
        <v>bobdaulay@gmail.com</v>
      </c>
      <c r="C967" s="65" t="str">
        <f ca="1">INDIRECT(ADDRESS(2+QUOTIENT(ROW()-2,COUNTA('Form Responses 1'!$1:$1)-4),3,,TRUE,"Form Responses 1"))</f>
        <v>Bobby Wijaya Daulay </v>
      </c>
      <c r="D967" s="81">
        <f ca="1">INDIRECT(ADDRESS(2+QUOTIENT(ROW()-2,COUNTA('Form Responses 1'!$1:$1)-4),4,,TRUE,"Form Responses 1"))</f>
        <v>44982</v>
      </c>
      <c r="E967" s="82">
        <f ca="1" t="shared" si="0"/>
        <v>6</v>
      </c>
      <c r="F967" s="65" t="str">
        <f ca="1">IF(ISBLANK(A967)," ",INDIRECT(ADDRESS(1,5+MOD(ROW()-2,COUNTA('Form Responses 1'!$1:$1)-4),,TRUE,"Form Responses 1")))</f>
        <v>Lantai 16 [Koridor]</v>
      </c>
      <c r="G967" s="65" t="str">
        <f ca="1">IF(ISBLANK(A967)," ",INDIRECT(ADDRESS(MATCH(A967,'Form Responses 1'!A:A,0),5+MOD(ROW()-2,COUNTA('Form Responses 1'!$1:$1)-4),,TRUE,"Form Responses 1")))</f>
        <v>BAIK</v>
      </c>
      <c r="H967" s="83" t="str">
        <f ca="1" t="shared" si="1"/>
        <v>Lantai 16</v>
      </c>
      <c r="I967" s="83" t="str">
        <f ca="1" t="shared" si="986"/>
        <v>Koridor</v>
      </c>
      <c r="J967" s="83" t="str">
        <f ca="1" t="shared" si="2"/>
        <v>CLEANING SERVICE</v>
      </c>
      <c r="K967" s="83">
        <f ca="1" t="array" ref="K967">IFERROR(INDEX(MASTER!B:B,MATCH(G967,MASTER!A:A,0))/100," ")</f>
        <v>0.95</v>
      </c>
      <c r="L967" s="65">
        <f ca="1" t="shared" si="3"/>
        <v>8</v>
      </c>
      <c r="M967" s="65" t="str">
        <f ca="1" t="shared" si="4"/>
        <v>2023 - WEEK 08</v>
      </c>
      <c r="N967" s="65" t="str">
        <f ca="1" t="shared" si="5"/>
        <v>2023 - MONTH 02</v>
      </c>
      <c r="O967" s="83">
        <f ca="1" t="shared" ref="O967:P967" si="991">IFERROR(AVERAGEIF(M:M,M967,$K:$K)," ")</f>
        <v>0.950225225225222</v>
      </c>
      <c r="P967" s="83">
        <f ca="1" t="shared" si="991"/>
        <v>0.950225225225222</v>
      </c>
      <c r="Q967" s="65" t="str">
        <f ca="1">IF(ISBLANK(A967)," ",IF(O967&gt;MASTER!$B$3/100,"SB",IF(O967&gt;MASTER!$B$4/100,"B",IF(O967&gt;MASTER!$B$5/100,"C","K"))))</f>
        <v>SB</v>
      </c>
      <c r="R967" s="65" t="str">
        <f ca="1">IF(ISBLANK(B967)," ",IF(P967&gt;MASTER!$B$3/100,"SB",IF(P967&gt;MASTER!$B$4/100,"B",IF(P967&gt;MASTER!$B$5/100,"C","K"))))</f>
        <v>SB</v>
      </c>
    </row>
    <row r="968" customHeight="1" spans="1:18">
      <c r="A968" s="80">
        <f ca="1">INDIRECT(ADDRESS(2+QUOTIENT(ROW()-2,COUNTA('Form Responses 1'!$1:$1)-4),1,,TRUE,"Form Responses 1"))</f>
        <v>45034.3894368981</v>
      </c>
      <c r="B968" s="65" t="str">
        <f ca="1">INDIRECT(ADDRESS(2+QUOTIENT(ROW()-2,COUNTA('Form Responses 1'!$1:$1)-4),2,,TRUE,"Form Responses 1"))</f>
        <v>bobdaulay@gmail.com</v>
      </c>
      <c r="C968" s="65" t="str">
        <f ca="1">INDIRECT(ADDRESS(2+QUOTIENT(ROW()-2,COUNTA('Form Responses 1'!$1:$1)-4),3,,TRUE,"Form Responses 1"))</f>
        <v>Bobby Wijaya Daulay </v>
      </c>
      <c r="D968" s="81">
        <f ca="1">INDIRECT(ADDRESS(2+QUOTIENT(ROW()-2,COUNTA('Form Responses 1'!$1:$1)-4),4,,TRUE,"Form Responses 1"))</f>
        <v>44982</v>
      </c>
      <c r="E968" s="82">
        <f ca="1" t="shared" si="0"/>
        <v>6</v>
      </c>
      <c r="F968" s="65" t="str">
        <f ca="1">IF(ISBLANK(A968)," ",INDIRECT(ADDRESS(1,5+MOD(ROW()-2,COUNTA('Form Responses 1'!$1:$1)-4),,TRUE,"Form Responses 1")))</f>
        <v>Lantai 16 [Toilet Pria / Wanita]</v>
      </c>
      <c r="G968" s="65" t="str">
        <f ca="1">IF(ISBLANK(A968)," ",INDIRECT(ADDRESS(MATCH(A968,'Form Responses 1'!A:A,0),5+MOD(ROW()-2,COUNTA('Form Responses 1'!$1:$1)-4),,TRUE,"Form Responses 1")))</f>
        <v>BAIK</v>
      </c>
      <c r="H968" s="83" t="str">
        <f ca="1" t="shared" si="1"/>
        <v>Lantai 16</v>
      </c>
      <c r="I968" s="83" t="str">
        <f ca="1" t="shared" si="986"/>
        <v>Toilet Pria / Wanita</v>
      </c>
      <c r="J968" s="83" t="str">
        <f ca="1" t="shared" si="2"/>
        <v>CLEANING SERVICE</v>
      </c>
      <c r="K968" s="83">
        <f ca="1" t="array" ref="K968">IFERROR(INDEX(MASTER!B:B,MATCH(G968,MASTER!A:A,0))/100," ")</f>
        <v>0.95</v>
      </c>
      <c r="L968" s="65">
        <f ca="1" t="shared" si="3"/>
        <v>8</v>
      </c>
      <c r="M968" s="65" t="str">
        <f ca="1" t="shared" si="4"/>
        <v>2023 - WEEK 08</v>
      </c>
      <c r="N968" s="65" t="str">
        <f ca="1" t="shared" si="5"/>
        <v>2023 - MONTH 02</v>
      </c>
      <c r="O968" s="83">
        <f ca="1" t="shared" ref="O968:P968" si="992">IFERROR(AVERAGEIF(M:M,M968,$K:$K)," ")</f>
        <v>0.950225225225222</v>
      </c>
      <c r="P968" s="83">
        <f ca="1" t="shared" si="992"/>
        <v>0.950225225225222</v>
      </c>
      <c r="Q968" s="65" t="str">
        <f ca="1">IF(ISBLANK(A968)," ",IF(O968&gt;MASTER!$B$3/100,"SB",IF(O968&gt;MASTER!$B$4/100,"B",IF(O968&gt;MASTER!$B$5/100,"C","K"))))</f>
        <v>SB</v>
      </c>
      <c r="R968" s="65" t="str">
        <f ca="1">IF(ISBLANK(B968)," ",IF(P968&gt;MASTER!$B$3/100,"SB",IF(P968&gt;MASTER!$B$4/100,"B",IF(P968&gt;MASTER!$B$5/100,"C","K"))))</f>
        <v>SB</v>
      </c>
    </row>
    <row r="969" customHeight="1" spans="1:18">
      <c r="A969" s="80">
        <f ca="1">INDIRECT(ADDRESS(2+QUOTIENT(ROW()-2,COUNTA('Form Responses 1'!$1:$1)-4),1,,TRUE,"Form Responses 1"))</f>
        <v>45034.3894368981</v>
      </c>
      <c r="B969" s="65" t="str">
        <f ca="1">INDIRECT(ADDRESS(2+QUOTIENT(ROW()-2,COUNTA('Form Responses 1'!$1:$1)-4),2,,TRUE,"Form Responses 1"))</f>
        <v>bobdaulay@gmail.com</v>
      </c>
      <c r="C969" s="65" t="str">
        <f ca="1">INDIRECT(ADDRESS(2+QUOTIENT(ROW()-2,COUNTA('Form Responses 1'!$1:$1)-4),3,,TRUE,"Form Responses 1"))</f>
        <v>Bobby Wijaya Daulay </v>
      </c>
      <c r="D969" s="81">
        <f ca="1">INDIRECT(ADDRESS(2+QUOTIENT(ROW()-2,COUNTA('Form Responses 1'!$1:$1)-4),4,,TRUE,"Form Responses 1"))</f>
        <v>44982</v>
      </c>
      <c r="E969" s="82">
        <f ca="1" t="shared" si="0"/>
        <v>6</v>
      </c>
      <c r="F969" s="65" t="str">
        <f ca="1">IF(ISBLANK(A969)," ",INDIRECT(ADDRESS(1,5+MOD(ROW()-2,COUNTA('Form Responses 1'!$1:$1)-4),,TRUE,"Form Responses 1")))</f>
        <v>Lantai 15 [Tangga Exit Barat]</v>
      </c>
      <c r="G969" s="65" t="str">
        <f ca="1">IF(ISBLANK(A969)," ",INDIRECT(ADDRESS(MATCH(A969,'Form Responses 1'!A:A,0),5+MOD(ROW()-2,COUNTA('Form Responses 1'!$1:$1)-4),,TRUE,"Form Responses 1")))</f>
        <v>BAIK</v>
      </c>
      <c r="H969" s="83" t="str">
        <f ca="1" t="shared" si="1"/>
        <v>Lantai 15</v>
      </c>
      <c r="I969" s="83" t="str">
        <f ca="1" t="shared" si="986"/>
        <v>Tangga Exit Barat</v>
      </c>
      <c r="J969" s="83" t="str">
        <f ca="1" t="shared" si="2"/>
        <v>CLEANING SERVICE</v>
      </c>
      <c r="K969" s="83">
        <f ca="1" t="array" ref="K969">IFERROR(INDEX(MASTER!B:B,MATCH(G969,MASTER!A:A,0))/100," ")</f>
        <v>0.95</v>
      </c>
      <c r="L969" s="65">
        <f ca="1" t="shared" si="3"/>
        <v>8</v>
      </c>
      <c r="M969" s="65" t="str">
        <f ca="1" t="shared" si="4"/>
        <v>2023 - WEEK 08</v>
      </c>
      <c r="N969" s="65" t="str">
        <f ca="1" t="shared" si="5"/>
        <v>2023 - MONTH 02</v>
      </c>
      <c r="O969" s="83">
        <f ca="1" t="shared" ref="O969:P969" si="993">IFERROR(AVERAGEIF(M:M,M969,$K:$K)," ")</f>
        <v>0.950225225225222</v>
      </c>
      <c r="P969" s="83">
        <f ca="1" t="shared" si="993"/>
        <v>0.950225225225222</v>
      </c>
      <c r="Q969" s="65" t="str">
        <f ca="1">IF(ISBLANK(A969)," ",IF(O969&gt;MASTER!$B$3/100,"SB",IF(O969&gt;MASTER!$B$4/100,"B",IF(O969&gt;MASTER!$B$5/100,"C","K"))))</f>
        <v>SB</v>
      </c>
      <c r="R969" s="65" t="str">
        <f ca="1">IF(ISBLANK(B969)," ",IF(P969&gt;MASTER!$B$3/100,"SB",IF(P969&gt;MASTER!$B$4/100,"B",IF(P969&gt;MASTER!$B$5/100,"C","K"))))</f>
        <v>SB</v>
      </c>
    </row>
    <row r="970" customHeight="1" spans="1:18">
      <c r="A970" s="80">
        <f ca="1">INDIRECT(ADDRESS(2+QUOTIENT(ROW()-2,COUNTA('Form Responses 1'!$1:$1)-4),1,,TRUE,"Form Responses 1"))</f>
        <v>45034.3894368981</v>
      </c>
      <c r="B970" s="65" t="str">
        <f ca="1">INDIRECT(ADDRESS(2+QUOTIENT(ROW()-2,COUNTA('Form Responses 1'!$1:$1)-4),2,,TRUE,"Form Responses 1"))</f>
        <v>bobdaulay@gmail.com</v>
      </c>
      <c r="C970" s="65" t="str">
        <f ca="1">INDIRECT(ADDRESS(2+QUOTIENT(ROW()-2,COUNTA('Form Responses 1'!$1:$1)-4),3,,TRUE,"Form Responses 1"))</f>
        <v>Bobby Wijaya Daulay </v>
      </c>
      <c r="D970" s="81">
        <f ca="1">INDIRECT(ADDRESS(2+QUOTIENT(ROW()-2,COUNTA('Form Responses 1'!$1:$1)-4),4,,TRUE,"Form Responses 1"))</f>
        <v>44982</v>
      </c>
      <c r="E970" s="82">
        <f ca="1" t="shared" si="0"/>
        <v>6</v>
      </c>
      <c r="F970" s="65" t="str">
        <f ca="1">IF(ISBLANK(A970)," ",INDIRECT(ADDRESS(1,5+MOD(ROW()-2,COUNTA('Form Responses 1'!$1:$1)-4),,TRUE,"Form Responses 1")))</f>
        <v>Lantai 15 [ &amp; Timur]</v>
      </c>
      <c r="G970" s="65" t="str">
        <f ca="1">IF(ISBLANK(A970)," ",INDIRECT(ADDRESS(MATCH(A970,'Form Responses 1'!A:A,0),5+MOD(ROW()-2,COUNTA('Form Responses 1'!$1:$1)-4),,TRUE,"Form Responses 1")))</f>
        <v>BAIK</v>
      </c>
      <c r="H970" s="83" t="str">
        <f ca="1" t="shared" si="1"/>
        <v>Lantai 15</v>
      </c>
      <c r="I970" s="83" t="str">
        <f ca="1" t="shared" si="986"/>
        <v> &amp; Timur</v>
      </c>
      <c r="J970" s="83" t="str">
        <f ca="1" t="shared" si="2"/>
        <v>CLEANING SERVICE</v>
      </c>
      <c r="K970" s="83">
        <f ca="1" t="array" ref="K970">IFERROR(INDEX(MASTER!B:B,MATCH(G970,MASTER!A:A,0))/100," ")</f>
        <v>0.95</v>
      </c>
      <c r="L970" s="65">
        <f ca="1" t="shared" si="3"/>
        <v>8</v>
      </c>
      <c r="M970" s="65" t="str">
        <f ca="1" t="shared" si="4"/>
        <v>2023 - WEEK 08</v>
      </c>
      <c r="N970" s="65" t="str">
        <f ca="1" t="shared" si="5"/>
        <v>2023 - MONTH 02</v>
      </c>
      <c r="O970" s="83">
        <f ca="1" t="shared" ref="O970:P970" si="994">IFERROR(AVERAGEIF(M:M,M970,$K:$K)," ")</f>
        <v>0.950225225225222</v>
      </c>
      <c r="P970" s="83">
        <f ca="1" t="shared" si="994"/>
        <v>0.950225225225222</v>
      </c>
      <c r="Q970" s="65" t="str">
        <f ca="1">IF(ISBLANK(A970)," ",IF(O970&gt;MASTER!$B$3/100,"SB",IF(O970&gt;MASTER!$B$4/100,"B",IF(O970&gt;MASTER!$B$5/100,"C","K"))))</f>
        <v>SB</v>
      </c>
      <c r="R970" s="65" t="str">
        <f ca="1">IF(ISBLANK(B970)," ",IF(P970&gt;MASTER!$B$3/100,"SB",IF(P970&gt;MASTER!$B$4/100,"B",IF(P970&gt;MASTER!$B$5/100,"C","K"))))</f>
        <v>SB</v>
      </c>
    </row>
    <row r="971" customHeight="1" spans="1:18">
      <c r="A971" s="80">
        <f ca="1">INDIRECT(ADDRESS(2+QUOTIENT(ROW()-2,COUNTA('Form Responses 1'!$1:$1)-4),1,,TRUE,"Form Responses 1"))</f>
        <v>45034.3894368981</v>
      </c>
      <c r="B971" s="65" t="str">
        <f ca="1">INDIRECT(ADDRESS(2+QUOTIENT(ROW()-2,COUNTA('Form Responses 1'!$1:$1)-4),2,,TRUE,"Form Responses 1"))</f>
        <v>bobdaulay@gmail.com</v>
      </c>
      <c r="C971" s="65" t="str">
        <f ca="1">INDIRECT(ADDRESS(2+QUOTIENT(ROW()-2,COUNTA('Form Responses 1'!$1:$1)-4),3,,TRUE,"Form Responses 1"))</f>
        <v>Bobby Wijaya Daulay </v>
      </c>
      <c r="D971" s="81">
        <f ca="1">INDIRECT(ADDRESS(2+QUOTIENT(ROW()-2,COUNTA('Form Responses 1'!$1:$1)-4),4,,TRUE,"Form Responses 1"))</f>
        <v>44982</v>
      </c>
      <c r="E971" s="82">
        <f ca="1" t="shared" si="0"/>
        <v>6</v>
      </c>
      <c r="F971" s="65" t="str">
        <f ca="1">IF(ISBLANK(A971)," ",INDIRECT(ADDRESS(1,5+MOD(ROW()-2,COUNTA('Form Responses 1'!$1:$1)-4),,TRUE,"Form Responses 1")))</f>
        <v>Lantai 15 [Mushola]</v>
      </c>
      <c r="G971" s="65" t="str">
        <f ca="1">IF(ISBLANK(A971)," ",INDIRECT(ADDRESS(MATCH(A971,'Form Responses 1'!A:A,0),5+MOD(ROW()-2,COUNTA('Form Responses 1'!$1:$1)-4),,TRUE,"Form Responses 1")))</f>
        <v>BAIK</v>
      </c>
      <c r="H971" s="83" t="str">
        <f ca="1" t="shared" si="1"/>
        <v>Lantai 15</v>
      </c>
      <c r="I971" s="83" t="str">
        <f ca="1" t="shared" si="986"/>
        <v>Mushola</v>
      </c>
      <c r="J971" s="83" t="str">
        <f ca="1" t="shared" si="2"/>
        <v>CLEANING SERVICE</v>
      </c>
      <c r="K971" s="83">
        <f ca="1" t="array" ref="K971">IFERROR(INDEX(MASTER!B:B,MATCH(G971,MASTER!A:A,0))/100," ")</f>
        <v>0.95</v>
      </c>
      <c r="L971" s="65">
        <f ca="1" t="shared" si="3"/>
        <v>8</v>
      </c>
      <c r="M971" s="65" t="str">
        <f ca="1" t="shared" si="4"/>
        <v>2023 - WEEK 08</v>
      </c>
      <c r="N971" s="65" t="str">
        <f ca="1" t="shared" si="5"/>
        <v>2023 - MONTH 02</v>
      </c>
      <c r="O971" s="83">
        <f ca="1" t="shared" ref="O971:P971" si="995">IFERROR(AVERAGEIF(M:M,M971,$K:$K)," ")</f>
        <v>0.950225225225222</v>
      </c>
      <c r="P971" s="83">
        <f ca="1" t="shared" si="995"/>
        <v>0.950225225225222</v>
      </c>
      <c r="Q971" s="65" t="str">
        <f ca="1">IF(ISBLANK(A971)," ",IF(O971&gt;MASTER!$B$3/100,"SB",IF(O971&gt;MASTER!$B$4/100,"B",IF(O971&gt;MASTER!$B$5/100,"C","K"))))</f>
        <v>SB</v>
      </c>
      <c r="R971" s="65" t="str">
        <f ca="1">IF(ISBLANK(B971)," ",IF(P971&gt;MASTER!$B$3/100,"SB",IF(P971&gt;MASTER!$B$4/100,"B",IF(P971&gt;MASTER!$B$5/100,"C","K"))))</f>
        <v>SB</v>
      </c>
    </row>
    <row r="972" customHeight="1" spans="1:18">
      <c r="A972" s="80">
        <f ca="1">INDIRECT(ADDRESS(2+QUOTIENT(ROW()-2,COUNTA('Form Responses 1'!$1:$1)-4),1,,TRUE,"Form Responses 1"))</f>
        <v>45034.3894368981</v>
      </c>
      <c r="B972" s="65" t="str">
        <f ca="1">INDIRECT(ADDRESS(2+QUOTIENT(ROW()-2,COUNTA('Form Responses 1'!$1:$1)-4),2,,TRUE,"Form Responses 1"))</f>
        <v>bobdaulay@gmail.com</v>
      </c>
      <c r="C972" s="65" t="str">
        <f ca="1">INDIRECT(ADDRESS(2+QUOTIENT(ROW()-2,COUNTA('Form Responses 1'!$1:$1)-4),3,,TRUE,"Form Responses 1"))</f>
        <v>Bobby Wijaya Daulay </v>
      </c>
      <c r="D972" s="81">
        <f ca="1">INDIRECT(ADDRESS(2+QUOTIENT(ROW()-2,COUNTA('Form Responses 1'!$1:$1)-4),4,,TRUE,"Form Responses 1"))</f>
        <v>44982</v>
      </c>
      <c r="E972" s="82">
        <f ca="1" t="shared" si="0"/>
        <v>6</v>
      </c>
      <c r="F972" s="65" t="str">
        <f ca="1">IF(ISBLANK(A972)," ",INDIRECT(ADDRESS(1,5+MOD(ROW()-2,COUNTA('Form Responses 1'!$1:$1)-4),,TRUE,"Form Responses 1")))</f>
        <v>Lantai 15 [Pantry]</v>
      </c>
      <c r="G972" s="65" t="str">
        <f ca="1">IF(ISBLANK(A972)," ",INDIRECT(ADDRESS(MATCH(A972,'Form Responses 1'!A:A,0),5+MOD(ROW()-2,COUNTA('Form Responses 1'!$1:$1)-4),,TRUE,"Form Responses 1")))</f>
        <v>BAIK</v>
      </c>
      <c r="H972" s="83" t="str">
        <f ca="1" t="shared" si="1"/>
        <v>Lantai 15</v>
      </c>
      <c r="I972" s="83" t="str">
        <f ca="1" t="shared" si="986"/>
        <v>Pantry</v>
      </c>
      <c r="J972" s="83" t="str">
        <f ca="1" t="shared" si="2"/>
        <v>CLEANING SERVICE</v>
      </c>
      <c r="K972" s="83">
        <f ca="1" t="array" ref="K972">IFERROR(INDEX(MASTER!B:B,MATCH(G972,MASTER!A:A,0))/100," ")</f>
        <v>0.95</v>
      </c>
      <c r="L972" s="65">
        <f ca="1" t="shared" si="3"/>
        <v>8</v>
      </c>
      <c r="M972" s="65" t="str">
        <f ca="1" t="shared" si="4"/>
        <v>2023 - WEEK 08</v>
      </c>
      <c r="N972" s="65" t="str">
        <f ca="1" t="shared" si="5"/>
        <v>2023 - MONTH 02</v>
      </c>
      <c r="O972" s="83">
        <f ca="1" t="shared" ref="O972:P972" si="996">IFERROR(AVERAGEIF(M:M,M972,$K:$K)," ")</f>
        <v>0.950225225225222</v>
      </c>
      <c r="P972" s="83">
        <f ca="1" t="shared" si="996"/>
        <v>0.950225225225222</v>
      </c>
      <c r="Q972" s="65" t="str">
        <f ca="1">IF(ISBLANK(A972)," ",IF(O972&gt;MASTER!$B$3/100,"SB",IF(O972&gt;MASTER!$B$4/100,"B",IF(O972&gt;MASTER!$B$5/100,"C","K"))))</f>
        <v>SB</v>
      </c>
      <c r="R972" s="65" t="str">
        <f ca="1">IF(ISBLANK(B972)," ",IF(P972&gt;MASTER!$B$3/100,"SB",IF(P972&gt;MASTER!$B$4/100,"B",IF(P972&gt;MASTER!$B$5/100,"C","K"))))</f>
        <v>SB</v>
      </c>
    </row>
    <row r="973" customHeight="1" spans="1:18">
      <c r="A973" s="80">
        <f ca="1">INDIRECT(ADDRESS(2+QUOTIENT(ROW()-2,COUNTA('Form Responses 1'!$1:$1)-4),1,,TRUE,"Form Responses 1"))</f>
        <v>45034.3894368981</v>
      </c>
      <c r="B973" s="65" t="str">
        <f ca="1">INDIRECT(ADDRESS(2+QUOTIENT(ROW()-2,COUNTA('Form Responses 1'!$1:$1)-4),2,,TRUE,"Form Responses 1"))</f>
        <v>bobdaulay@gmail.com</v>
      </c>
      <c r="C973" s="65" t="str">
        <f ca="1">INDIRECT(ADDRESS(2+QUOTIENT(ROW()-2,COUNTA('Form Responses 1'!$1:$1)-4),3,,TRUE,"Form Responses 1"))</f>
        <v>Bobby Wijaya Daulay </v>
      </c>
      <c r="D973" s="81">
        <f ca="1">INDIRECT(ADDRESS(2+QUOTIENT(ROW()-2,COUNTA('Form Responses 1'!$1:$1)-4),4,,TRUE,"Form Responses 1"))</f>
        <v>44982</v>
      </c>
      <c r="E973" s="82">
        <f ca="1" t="shared" si="0"/>
        <v>6</v>
      </c>
      <c r="F973" s="65" t="str">
        <f ca="1">IF(ISBLANK(A973)," ",INDIRECT(ADDRESS(1,5+MOD(ROW()-2,COUNTA('Form Responses 1'!$1:$1)-4),,TRUE,"Form Responses 1")))</f>
        <v>Lantai 15 [Ruang Rapat 1-2-3]</v>
      </c>
      <c r="G973" s="65" t="str">
        <f ca="1">IF(ISBLANK(A973)," ",INDIRECT(ADDRESS(MATCH(A973,'Form Responses 1'!A:A,0),5+MOD(ROW()-2,COUNTA('Form Responses 1'!$1:$1)-4),,TRUE,"Form Responses 1")))</f>
        <v>BAIK</v>
      </c>
      <c r="H973" s="83" t="str">
        <f ca="1" t="shared" si="1"/>
        <v>Lantai 15</v>
      </c>
      <c r="I973" s="83" t="str">
        <f ca="1" t="shared" si="986"/>
        <v>Ruang Rapat 1-2-3</v>
      </c>
      <c r="J973" s="83" t="str">
        <f ca="1" t="shared" si="2"/>
        <v>CLEANING SERVICE</v>
      </c>
      <c r="K973" s="83">
        <f ca="1" t="array" ref="K973">IFERROR(INDEX(MASTER!B:B,MATCH(G973,MASTER!A:A,0))/100," ")</f>
        <v>0.95</v>
      </c>
      <c r="L973" s="65">
        <f ca="1" t="shared" si="3"/>
        <v>8</v>
      </c>
      <c r="M973" s="65" t="str">
        <f ca="1" t="shared" si="4"/>
        <v>2023 - WEEK 08</v>
      </c>
      <c r="N973" s="65" t="str">
        <f ca="1" t="shared" si="5"/>
        <v>2023 - MONTH 02</v>
      </c>
      <c r="O973" s="83">
        <f ca="1" t="shared" ref="O973:P973" si="997">IFERROR(AVERAGEIF(M:M,M973,$K:$K)," ")</f>
        <v>0.950225225225222</v>
      </c>
      <c r="P973" s="83">
        <f ca="1" t="shared" si="997"/>
        <v>0.950225225225222</v>
      </c>
      <c r="Q973" s="65" t="str">
        <f ca="1">IF(ISBLANK(A973)," ",IF(O973&gt;MASTER!$B$3/100,"SB",IF(O973&gt;MASTER!$B$4/100,"B",IF(O973&gt;MASTER!$B$5/100,"C","K"))))</f>
        <v>SB</v>
      </c>
      <c r="R973" s="65" t="str">
        <f ca="1">IF(ISBLANK(B973)," ",IF(P973&gt;MASTER!$B$3/100,"SB",IF(P973&gt;MASTER!$B$4/100,"B",IF(P973&gt;MASTER!$B$5/100,"C","K"))))</f>
        <v>SB</v>
      </c>
    </row>
    <row r="974" customHeight="1" spans="1:18">
      <c r="A974" s="80">
        <f ca="1">INDIRECT(ADDRESS(2+QUOTIENT(ROW()-2,COUNTA('Form Responses 1'!$1:$1)-4),1,,TRUE,"Form Responses 1"))</f>
        <v>45034.3894368981</v>
      </c>
      <c r="B974" s="65" t="str">
        <f ca="1">INDIRECT(ADDRESS(2+QUOTIENT(ROW()-2,COUNTA('Form Responses 1'!$1:$1)-4),2,,TRUE,"Form Responses 1"))</f>
        <v>bobdaulay@gmail.com</v>
      </c>
      <c r="C974" s="65" t="str">
        <f ca="1">INDIRECT(ADDRESS(2+QUOTIENT(ROW()-2,COUNTA('Form Responses 1'!$1:$1)-4),3,,TRUE,"Form Responses 1"))</f>
        <v>Bobby Wijaya Daulay </v>
      </c>
      <c r="D974" s="81">
        <f ca="1">INDIRECT(ADDRESS(2+QUOTIENT(ROW()-2,COUNTA('Form Responses 1'!$1:$1)-4),4,,TRUE,"Form Responses 1"))</f>
        <v>44982</v>
      </c>
      <c r="E974" s="82">
        <f ca="1" t="shared" si="0"/>
        <v>6</v>
      </c>
      <c r="F974" s="65" t="str">
        <f ca="1">IF(ISBLANK(A974)," ",INDIRECT(ADDRESS(1,5+MOD(ROW()-2,COUNTA('Form Responses 1'!$1:$1)-4),,TRUE,"Form Responses 1")))</f>
        <v>Lantai 15 [Ruang Kerja]</v>
      </c>
      <c r="G974" s="65" t="str">
        <f ca="1">IF(ISBLANK(A974)," ",INDIRECT(ADDRESS(MATCH(A974,'Form Responses 1'!A:A,0),5+MOD(ROW()-2,COUNTA('Form Responses 1'!$1:$1)-4),,TRUE,"Form Responses 1")))</f>
        <v>BAIK</v>
      </c>
      <c r="H974" s="83" t="str">
        <f ca="1" t="shared" si="1"/>
        <v>Lantai 15</v>
      </c>
      <c r="I974" s="83" t="str">
        <f ca="1" t="shared" si="986"/>
        <v>Ruang Kerja</v>
      </c>
      <c r="J974" s="83" t="str">
        <f ca="1" t="shared" si="2"/>
        <v>CLEANING SERVICE</v>
      </c>
      <c r="K974" s="83">
        <f ca="1" t="array" ref="K974">IFERROR(INDEX(MASTER!B:B,MATCH(G974,MASTER!A:A,0))/100," ")</f>
        <v>0.95</v>
      </c>
      <c r="L974" s="65">
        <f ca="1" t="shared" si="3"/>
        <v>8</v>
      </c>
      <c r="M974" s="65" t="str">
        <f ca="1" t="shared" si="4"/>
        <v>2023 - WEEK 08</v>
      </c>
      <c r="N974" s="65" t="str">
        <f ca="1" t="shared" si="5"/>
        <v>2023 - MONTH 02</v>
      </c>
      <c r="O974" s="83">
        <f ca="1" t="shared" ref="O974:P974" si="998">IFERROR(AVERAGEIF(M:M,M974,$K:$K)," ")</f>
        <v>0.950225225225222</v>
      </c>
      <c r="P974" s="83">
        <f ca="1" t="shared" si="998"/>
        <v>0.950225225225222</v>
      </c>
      <c r="Q974" s="65" t="str">
        <f ca="1">IF(ISBLANK(A974)," ",IF(O974&gt;MASTER!$B$3/100,"SB",IF(O974&gt;MASTER!$B$4/100,"B",IF(O974&gt;MASTER!$B$5/100,"C","K"))))</f>
        <v>SB</v>
      </c>
      <c r="R974" s="65" t="str">
        <f ca="1">IF(ISBLANK(B974)," ",IF(P974&gt;MASTER!$B$3/100,"SB",IF(P974&gt;MASTER!$B$4/100,"B",IF(P974&gt;MASTER!$B$5/100,"C","K"))))</f>
        <v>SB</v>
      </c>
    </row>
    <row r="975" customHeight="1" spans="1:18">
      <c r="A975" s="80">
        <f ca="1">INDIRECT(ADDRESS(2+QUOTIENT(ROW()-2,COUNTA('Form Responses 1'!$1:$1)-4),1,,TRUE,"Form Responses 1"))</f>
        <v>45034.3894368981</v>
      </c>
      <c r="B975" s="65" t="str">
        <f ca="1">INDIRECT(ADDRESS(2+QUOTIENT(ROW()-2,COUNTA('Form Responses 1'!$1:$1)-4),2,,TRUE,"Form Responses 1"))</f>
        <v>bobdaulay@gmail.com</v>
      </c>
      <c r="C975" s="65" t="str">
        <f ca="1">INDIRECT(ADDRESS(2+QUOTIENT(ROW()-2,COUNTA('Form Responses 1'!$1:$1)-4),3,,TRUE,"Form Responses 1"))</f>
        <v>Bobby Wijaya Daulay </v>
      </c>
      <c r="D975" s="81">
        <f ca="1">INDIRECT(ADDRESS(2+QUOTIENT(ROW()-2,COUNTA('Form Responses 1'!$1:$1)-4),4,,TRUE,"Form Responses 1"))</f>
        <v>44982</v>
      </c>
      <c r="E975" s="82">
        <f ca="1" t="shared" si="0"/>
        <v>6</v>
      </c>
      <c r="F975" s="65" t="str">
        <f ca="1">IF(ISBLANK(A975)," ",INDIRECT(ADDRESS(1,5+MOD(ROW()-2,COUNTA('Form Responses 1'!$1:$1)-4),,TRUE,"Form Responses 1")))</f>
        <v>Lantai 15 [Koridor]</v>
      </c>
      <c r="G975" s="65" t="str">
        <f ca="1">IF(ISBLANK(A975)," ",INDIRECT(ADDRESS(MATCH(A975,'Form Responses 1'!A:A,0),5+MOD(ROW()-2,COUNTA('Form Responses 1'!$1:$1)-4),,TRUE,"Form Responses 1")))</f>
        <v>BAIK</v>
      </c>
      <c r="H975" s="83" t="str">
        <f ca="1" t="shared" si="1"/>
        <v>Lantai 15</v>
      </c>
      <c r="I975" s="83" t="str">
        <f ca="1" t="shared" si="986"/>
        <v>Koridor</v>
      </c>
      <c r="J975" s="83" t="str">
        <f ca="1" t="shared" si="2"/>
        <v>CLEANING SERVICE</v>
      </c>
      <c r="K975" s="83">
        <f ca="1" t="array" ref="K975">IFERROR(INDEX(MASTER!B:B,MATCH(G975,MASTER!A:A,0))/100," ")</f>
        <v>0.95</v>
      </c>
      <c r="L975" s="65">
        <f ca="1" t="shared" si="3"/>
        <v>8</v>
      </c>
      <c r="M975" s="65" t="str">
        <f ca="1" t="shared" si="4"/>
        <v>2023 - WEEK 08</v>
      </c>
      <c r="N975" s="65" t="str">
        <f ca="1" t="shared" si="5"/>
        <v>2023 - MONTH 02</v>
      </c>
      <c r="O975" s="83">
        <f ca="1" t="shared" ref="O975:P975" si="999">IFERROR(AVERAGEIF(M:M,M975,$K:$K)," ")</f>
        <v>0.950225225225222</v>
      </c>
      <c r="P975" s="83">
        <f ca="1" t="shared" si="999"/>
        <v>0.950225225225222</v>
      </c>
      <c r="Q975" s="65" t="str">
        <f ca="1">IF(ISBLANK(A975)," ",IF(O975&gt;MASTER!$B$3/100,"SB",IF(O975&gt;MASTER!$B$4/100,"B",IF(O975&gt;MASTER!$B$5/100,"C","K"))))</f>
        <v>SB</v>
      </c>
      <c r="R975" s="65" t="str">
        <f ca="1">IF(ISBLANK(B975)," ",IF(P975&gt;MASTER!$B$3/100,"SB",IF(P975&gt;MASTER!$B$4/100,"B",IF(P975&gt;MASTER!$B$5/100,"C","K"))))</f>
        <v>SB</v>
      </c>
    </row>
    <row r="976" customHeight="1" spans="1:18">
      <c r="A976" s="80">
        <f ca="1">INDIRECT(ADDRESS(2+QUOTIENT(ROW()-2,COUNTA('Form Responses 1'!$1:$1)-4),1,,TRUE,"Form Responses 1"))</f>
        <v>45034.3894368981</v>
      </c>
      <c r="B976" s="65" t="str">
        <f ca="1">INDIRECT(ADDRESS(2+QUOTIENT(ROW()-2,COUNTA('Form Responses 1'!$1:$1)-4),2,,TRUE,"Form Responses 1"))</f>
        <v>bobdaulay@gmail.com</v>
      </c>
      <c r="C976" s="65" t="str">
        <f ca="1">INDIRECT(ADDRESS(2+QUOTIENT(ROW()-2,COUNTA('Form Responses 1'!$1:$1)-4),3,,TRUE,"Form Responses 1"))</f>
        <v>Bobby Wijaya Daulay </v>
      </c>
      <c r="D976" s="81">
        <f ca="1">INDIRECT(ADDRESS(2+QUOTIENT(ROW()-2,COUNTA('Form Responses 1'!$1:$1)-4),4,,TRUE,"Form Responses 1"))</f>
        <v>44982</v>
      </c>
      <c r="E976" s="82">
        <f ca="1" t="shared" si="0"/>
        <v>6</v>
      </c>
      <c r="F976" s="65" t="str">
        <f ca="1">IF(ISBLANK(A976)," ",INDIRECT(ADDRESS(1,5+MOD(ROW()-2,COUNTA('Form Responses 1'!$1:$1)-4),,TRUE,"Form Responses 1")))</f>
        <v>Lantai 15 [Toilet Pria / Wanita]</v>
      </c>
      <c r="G976" s="65" t="str">
        <f ca="1">IF(ISBLANK(A976)," ",INDIRECT(ADDRESS(MATCH(A976,'Form Responses 1'!A:A,0),5+MOD(ROW()-2,COUNTA('Form Responses 1'!$1:$1)-4),,TRUE,"Form Responses 1")))</f>
        <v>BAIK</v>
      </c>
      <c r="H976" s="83" t="str">
        <f ca="1" t="shared" si="1"/>
        <v>Lantai 15</v>
      </c>
      <c r="I976" s="83" t="str">
        <f ca="1" t="shared" si="986"/>
        <v>Toilet Pria / Wanita</v>
      </c>
      <c r="J976" s="83" t="str">
        <f ca="1" t="shared" si="2"/>
        <v>CLEANING SERVICE</v>
      </c>
      <c r="K976" s="83">
        <f ca="1" t="array" ref="K976">IFERROR(INDEX(MASTER!B:B,MATCH(G976,MASTER!A:A,0))/100," ")</f>
        <v>0.95</v>
      </c>
      <c r="L976" s="65">
        <f ca="1" t="shared" si="3"/>
        <v>8</v>
      </c>
      <c r="M976" s="65" t="str">
        <f ca="1" t="shared" si="4"/>
        <v>2023 - WEEK 08</v>
      </c>
      <c r="N976" s="65" t="str">
        <f ca="1" t="shared" si="5"/>
        <v>2023 - MONTH 02</v>
      </c>
      <c r="O976" s="83">
        <f ca="1" t="shared" ref="O976:P976" si="1000">IFERROR(AVERAGEIF(M:M,M976,$K:$K)," ")</f>
        <v>0.950225225225222</v>
      </c>
      <c r="P976" s="83">
        <f ca="1" t="shared" si="1000"/>
        <v>0.950225225225222</v>
      </c>
      <c r="Q976" s="65" t="str">
        <f ca="1">IF(ISBLANK(A976)," ",IF(O976&gt;MASTER!$B$3/100,"SB",IF(O976&gt;MASTER!$B$4/100,"B",IF(O976&gt;MASTER!$B$5/100,"C","K"))))</f>
        <v>SB</v>
      </c>
      <c r="R976" s="65" t="str">
        <f ca="1">IF(ISBLANK(B976)," ",IF(P976&gt;MASTER!$B$3/100,"SB",IF(P976&gt;MASTER!$B$4/100,"B",IF(P976&gt;MASTER!$B$5/100,"C","K"))))</f>
        <v>SB</v>
      </c>
    </row>
    <row r="977" customHeight="1" spans="1:18">
      <c r="A977" s="80">
        <f ca="1">INDIRECT(ADDRESS(2+QUOTIENT(ROW()-2,COUNTA('Form Responses 1'!$1:$1)-4),1,,TRUE,"Form Responses 1"))</f>
        <v>45034.3894368981</v>
      </c>
      <c r="B977" s="65" t="str">
        <f ca="1">INDIRECT(ADDRESS(2+QUOTIENT(ROW()-2,COUNTA('Form Responses 1'!$1:$1)-4),2,,TRUE,"Form Responses 1"))</f>
        <v>bobdaulay@gmail.com</v>
      </c>
      <c r="C977" s="65" t="str">
        <f ca="1">INDIRECT(ADDRESS(2+QUOTIENT(ROW()-2,COUNTA('Form Responses 1'!$1:$1)-4),3,,TRUE,"Form Responses 1"))</f>
        <v>Bobby Wijaya Daulay </v>
      </c>
      <c r="D977" s="81">
        <f ca="1">INDIRECT(ADDRESS(2+QUOTIENT(ROW()-2,COUNTA('Form Responses 1'!$1:$1)-4),4,,TRUE,"Form Responses 1"))</f>
        <v>44982</v>
      </c>
      <c r="E977" s="82">
        <f ca="1" t="shared" si="0"/>
        <v>6</v>
      </c>
      <c r="F977" s="65" t="str">
        <f ca="1">IF(ISBLANK(A977)," ",INDIRECT(ADDRESS(1,5+MOD(ROW()-2,COUNTA('Form Responses 1'!$1:$1)-4),,TRUE,"Form Responses 1")))</f>
        <v>Lantai 14 [Tangga Exit Barat]</v>
      </c>
      <c r="G977" s="65" t="str">
        <f ca="1">IF(ISBLANK(A977)," ",INDIRECT(ADDRESS(MATCH(A977,'Form Responses 1'!A:A,0),5+MOD(ROW()-2,COUNTA('Form Responses 1'!$1:$1)-4),,TRUE,"Form Responses 1")))</f>
        <v>BAIK</v>
      </c>
      <c r="H977" s="83" t="str">
        <f ca="1" t="shared" si="1"/>
        <v>Lantai 14</v>
      </c>
      <c r="I977" s="83" t="str">
        <f ca="1" t="shared" si="986"/>
        <v>Tangga Exit Barat</v>
      </c>
      <c r="J977" s="83" t="str">
        <f ca="1" t="shared" si="2"/>
        <v>CLEANING SERVICE</v>
      </c>
      <c r="K977" s="83">
        <f ca="1" t="array" ref="K977">IFERROR(INDEX(MASTER!B:B,MATCH(G977,MASTER!A:A,0))/100," ")</f>
        <v>0.95</v>
      </c>
      <c r="L977" s="65">
        <f ca="1" t="shared" si="3"/>
        <v>8</v>
      </c>
      <c r="M977" s="65" t="str">
        <f ca="1" t="shared" si="4"/>
        <v>2023 - WEEK 08</v>
      </c>
      <c r="N977" s="65" t="str">
        <f ca="1" t="shared" si="5"/>
        <v>2023 - MONTH 02</v>
      </c>
      <c r="O977" s="83">
        <f ca="1" t="shared" ref="O977:P977" si="1001">IFERROR(AVERAGEIF(M:M,M977,$K:$K)," ")</f>
        <v>0.950225225225222</v>
      </c>
      <c r="P977" s="83">
        <f ca="1" t="shared" si="1001"/>
        <v>0.950225225225222</v>
      </c>
      <c r="Q977" s="65" t="str">
        <f ca="1">IF(ISBLANK(A977)," ",IF(O977&gt;MASTER!$B$3/100,"SB",IF(O977&gt;MASTER!$B$4/100,"B",IF(O977&gt;MASTER!$B$5/100,"C","K"))))</f>
        <v>SB</v>
      </c>
      <c r="R977" s="65" t="str">
        <f ca="1">IF(ISBLANK(B977)," ",IF(P977&gt;MASTER!$B$3/100,"SB",IF(P977&gt;MASTER!$B$4/100,"B",IF(P977&gt;MASTER!$B$5/100,"C","K"))))</f>
        <v>SB</v>
      </c>
    </row>
    <row r="978" customHeight="1" spans="1:18">
      <c r="A978" s="80">
        <f ca="1">INDIRECT(ADDRESS(2+QUOTIENT(ROW()-2,COUNTA('Form Responses 1'!$1:$1)-4),1,,TRUE,"Form Responses 1"))</f>
        <v>45034.3894368981</v>
      </c>
      <c r="B978" s="65" t="str">
        <f ca="1">INDIRECT(ADDRESS(2+QUOTIENT(ROW()-2,COUNTA('Form Responses 1'!$1:$1)-4),2,,TRUE,"Form Responses 1"))</f>
        <v>bobdaulay@gmail.com</v>
      </c>
      <c r="C978" s="65" t="str">
        <f ca="1">INDIRECT(ADDRESS(2+QUOTIENT(ROW()-2,COUNTA('Form Responses 1'!$1:$1)-4),3,,TRUE,"Form Responses 1"))</f>
        <v>Bobby Wijaya Daulay </v>
      </c>
      <c r="D978" s="81">
        <f ca="1">INDIRECT(ADDRESS(2+QUOTIENT(ROW()-2,COUNTA('Form Responses 1'!$1:$1)-4),4,,TRUE,"Form Responses 1"))</f>
        <v>44982</v>
      </c>
      <c r="E978" s="82">
        <f ca="1" t="shared" si="0"/>
        <v>6</v>
      </c>
      <c r="F978" s="65" t="str">
        <f ca="1">IF(ISBLANK(A978)," ",INDIRECT(ADDRESS(1,5+MOD(ROW()-2,COUNTA('Form Responses 1'!$1:$1)-4),,TRUE,"Form Responses 1")))</f>
        <v>Lantai 14 [ &amp; Timur]</v>
      </c>
      <c r="G978" s="65" t="str">
        <f ca="1">IF(ISBLANK(A978)," ",INDIRECT(ADDRESS(MATCH(A978,'Form Responses 1'!A:A,0),5+MOD(ROW()-2,COUNTA('Form Responses 1'!$1:$1)-4),,TRUE,"Form Responses 1")))</f>
        <v>BAIK</v>
      </c>
      <c r="H978" s="83" t="str">
        <f ca="1" t="shared" si="1"/>
        <v>Lantai 14</v>
      </c>
      <c r="I978" s="83" t="str">
        <f ca="1" t="shared" si="986"/>
        <v> &amp; Timur</v>
      </c>
      <c r="J978" s="83" t="str">
        <f ca="1" t="shared" si="2"/>
        <v>CLEANING SERVICE</v>
      </c>
      <c r="K978" s="83">
        <f ca="1" t="array" ref="K978">IFERROR(INDEX(MASTER!B:B,MATCH(G978,MASTER!A:A,0))/100," ")</f>
        <v>0.95</v>
      </c>
      <c r="L978" s="65">
        <f ca="1" t="shared" si="3"/>
        <v>8</v>
      </c>
      <c r="M978" s="65" t="str">
        <f ca="1" t="shared" si="4"/>
        <v>2023 - WEEK 08</v>
      </c>
      <c r="N978" s="65" t="str">
        <f ca="1" t="shared" si="5"/>
        <v>2023 - MONTH 02</v>
      </c>
      <c r="O978" s="83">
        <f ca="1" t="shared" ref="O978:P978" si="1002">IFERROR(AVERAGEIF(M:M,M978,$K:$K)," ")</f>
        <v>0.950225225225222</v>
      </c>
      <c r="P978" s="83">
        <f ca="1" t="shared" si="1002"/>
        <v>0.950225225225222</v>
      </c>
      <c r="Q978" s="65" t="str">
        <f ca="1">IF(ISBLANK(A978)," ",IF(O978&gt;MASTER!$B$3/100,"SB",IF(O978&gt;MASTER!$B$4/100,"B",IF(O978&gt;MASTER!$B$5/100,"C","K"))))</f>
        <v>SB</v>
      </c>
      <c r="R978" s="65" t="str">
        <f ca="1">IF(ISBLANK(B978)," ",IF(P978&gt;MASTER!$B$3/100,"SB",IF(P978&gt;MASTER!$B$4/100,"B",IF(P978&gt;MASTER!$B$5/100,"C","K"))))</f>
        <v>SB</v>
      </c>
    </row>
    <row r="979" customHeight="1" spans="1:18">
      <c r="A979" s="80">
        <f ca="1">INDIRECT(ADDRESS(2+QUOTIENT(ROW()-2,COUNTA('Form Responses 1'!$1:$1)-4),1,,TRUE,"Form Responses 1"))</f>
        <v>45034.3894368981</v>
      </c>
      <c r="B979" s="65" t="str">
        <f ca="1">INDIRECT(ADDRESS(2+QUOTIENT(ROW()-2,COUNTA('Form Responses 1'!$1:$1)-4),2,,TRUE,"Form Responses 1"))</f>
        <v>bobdaulay@gmail.com</v>
      </c>
      <c r="C979" s="65" t="str">
        <f ca="1">INDIRECT(ADDRESS(2+QUOTIENT(ROW()-2,COUNTA('Form Responses 1'!$1:$1)-4),3,,TRUE,"Form Responses 1"))</f>
        <v>Bobby Wijaya Daulay </v>
      </c>
      <c r="D979" s="81">
        <f ca="1">INDIRECT(ADDRESS(2+QUOTIENT(ROW()-2,COUNTA('Form Responses 1'!$1:$1)-4),4,,TRUE,"Form Responses 1"))</f>
        <v>44982</v>
      </c>
      <c r="E979" s="82">
        <f ca="1" t="shared" si="0"/>
        <v>6</v>
      </c>
      <c r="F979" s="65" t="str">
        <f ca="1">IF(ISBLANK(A979)," ",INDIRECT(ADDRESS(1,5+MOD(ROW()-2,COUNTA('Form Responses 1'!$1:$1)-4),,TRUE,"Form Responses 1")))</f>
        <v>Lantai 14 [Mushola]</v>
      </c>
      <c r="G979" s="65" t="str">
        <f ca="1">IF(ISBLANK(A979)," ",INDIRECT(ADDRESS(MATCH(A979,'Form Responses 1'!A:A,0),5+MOD(ROW()-2,COUNTA('Form Responses 1'!$1:$1)-4),,TRUE,"Form Responses 1")))</f>
        <v>BAIK</v>
      </c>
      <c r="H979" s="83" t="str">
        <f ca="1" t="shared" si="1"/>
        <v>Lantai 14</v>
      </c>
      <c r="I979" s="83" t="str">
        <f ca="1" t="shared" si="986"/>
        <v>Mushola</v>
      </c>
      <c r="J979" s="83" t="str">
        <f ca="1" t="shared" si="2"/>
        <v>CLEANING SERVICE</v>
      </c>
      <c r="K979" s="83">
        <f ca="1" t="array" ref="K979">IFERROR(INDEX(MASTER!B:B,MATCH(G979,MASTER!A:A,0))/100," ")</f>
        <v>0.95</v>
      </c>
      <c r="L979" s="65">
        <f ca="1" t="shared" si="3"/>
        <v>8</v>
      </c>
      <c r="M979" s="65" t="str">
        <f ca="1" t="shared" si="4"/>
        <v>2023 - WEEK 08</v>
      </c>
      <c r="N979" s="65" t="str">
        <f ca="1" t="shared" si="5"/>
        <v>2023 - MONTH 02</v>
      </c>
      <c r="O979" s="83">
        <f ca="1" t="shared" ref="O979:P979" si="1003">IFERROR(AVERAGEIF(M:M,M979,$K:$K)," ")</f>
        <v>0.950225225225222</v>
      </c>
      <c r="P979" s="83">
        <f ca="1" t="shared" si="1003"/>
        <v>0.950225225225222</v>
      </c>
      <c r="Q979" s="65" t="str">
        <f ca="1">IF(ISBLANK(A979)," ",IF(O979&gt;MASTER!$B$3/100,"SB",IF(O979&gt;MASTER!$B$4/100,"B",IF(O979&gt;MASTER!$B$5/100,"C","K"))))</f>
        <v>SB</v>
      </c>
      <c r="R979" s="65" t="str">
        <f ca="1">IF(ISBLANK(B979)," ",IF(P979&gt;MASTER!$B$3/100,"SB",IF(P979&gt;MASTER!$B$4/100,"B",IF(P979&gt;MASTER!$B$5/100,"C","K"))))</f>
        <v>SB</v>
      </c>
    </row>
    <row r="980" customHeight="1" spans="1:18">
      <c r="A980" s="80">
        <f ca="1">INDIRECT(ADDRESS(2+QUOTIENT(ROW()-2,COUNTA('Form Responses 1'!$1:$1)-4),1,,TRUE,"Form Responses 1"))</f>
        <v>45034.3894368981</v>
      </c>
      <c r="B980" s="65" t="str">
        <f ca="1">INDIRECT(ADDRESS(2+QUOTIENT(ROW()-2,COUNTA('Form Responses 1'!$1:$1)-4),2,,TRUE,"Form Responses 1"))</f>
        <v>bobdaulay@gmail.com</v>
      </c>
      <c r="C980" s="65" t="str">
        <f ca="1">INDIRECT(ADDRESS(2+QUOTIENT(ROW()-2,COUNTA('Form Responses 1'!$1:$1)-4),3,,TRUE,"Form Responses 1"))</f>
        <v>Bobby Wijaya Daulay </v>
      </c>
      <c r="D980" s="81">
        <f ca="1">INDIRECT(ADDRESS(2+QUOTIENT(ROW()-2,COUNTA('Form Responses 1'!$1:$1)-4),4,,TRUE,"Form Responses 1"))</f>
        <v>44982</v>
      </c>
      <c r="E980" s="82">
        <f ca="1" t="shared" si="0"/>
        <v>6</v>
      </c>
      <c r="F980" s="65" t="str">
        <f ca="1">IF(ISBLANK(A980)," ",INDIRECT(ADDRESS(1,5+MOD(ROW()-2,COUNTA('Form Responses 1'!$1:$1)-4),,TRUE,"Form Responses 1")))</f>
        <v>Lantai 14 [Pantry]</v>
      </c>
      <c r="G980" s="65" t="str">
        <f ca="1">IF(ISBLANK(A980)," ",INDIRECT(ADDRESS(MATCH(A980,'Form Responses 1'!A:A,0),5+MOD(ROW()-2,COUNTA('Form Responses 1'!$1:$1)-4),,TRUE,"Form Responses 1")))</f>
        <v>BAIK</v>
      </c>
      <c r="H980" s="83" t="str">
        <f ca="1" t="shared" si="1"/>
        <v>Lantai 14</v>
      </c>
      <c r="I980" s="83" t="str">
        <f ca="1" t="shared" si="986"/>
        <v>Pantry</v>
      </c>
      <c r="J980" s="83" t="str">
        <f ca="1" t="shared" si="2"/>
        <v>CLEANING SERVICE</v>
      </c>
      <c r="K980" s="83">
        <f ca="1" t="array" ref="K980">IFERROR(INDEX(MASTER!B:B,MATCH(G980,MASTER!A:A,0))/100," ")</f>
        <v>0.95</v>
      </c>
      <c r="L980" s="65">
        <f ca="1" t="shared" si="3"/>
        <v>8</v>
      </c>
      <c r="M980" s="65" t="str">
        <f ca="1" t="shared" si="4"/>
        <v>2023 - WEEK 08</v>
      </c>
      <c r="N980" s="65" t="str">
        <f ca="1" t="shared" si="5"/>
        <v>2023 - MONTH 02</v>
      </c>
      <c r="O980" s="83">
        <f ca="1" t="shared" ref="O980:P980" si="1004">IFERROR(AVERAGEIF(M:M,M980,$K:$K)," ")</f>
        <v>0.950225225225222</v>
      </c>
      <c r="P980" s="83">
        <f ca="1" t="shared" si="1004"/>
        <v>0.950225225225222</v>
      </c>
      <c r="Q980" s="65" t="str">
        <f ca="1">IF(ISBLANK(A980)," ",IF(O980&gt;MASTER!$B$3/100,"SB",IF(O980&gt;MASTER!$B$4/100,"B",IF(O980&gt;MASTER!$B$5/100,"C","K"))))</f>
        <v>SB</v>
      </c>
      <c r="R980" s="65" t="str">
        <f ca="1">IF(ISBLANK(B980)," ",IF(P980&gt;MASTER!$B$3/100,"SB",IF(P980&gt;MASTER!$B$4/100,"B",IF(P980&gt;MASTER!$B$5/100,"C","K"))))</f>
        <v>SB</v>
      </c>
    </row>
    <row r="981" customHeight="1" spans="1:18">
      <c r="A981" s="80">
        <f ca="1">INDIRECT(ADDRESS(2+QUOTIENT(ROW()-2,COUNTA('Form Responses 1'!$1:$1)-4),1,,TRUE,"Form Responses 1"))</f>
        <v>45034.3894368981</v>
      </c>
      <c r="B981" s="65" t="str">
        <f ca="1">INDIRECT(ADDRESS(2+QUOTIENT(ROW()-2,COUNTA('Form Responses 1'!$1:$1)-4),2,,TRUE,"Form Responses 1"))</f>
        <v>bobdaulay@gmail.com</v>
      </c>
      <c r="C981" s="65" t="str">
        <f ca="1">INDIRECT(ADDRESS(2+QUOTIENT(ROW()-2,COUNTA('Form Responses 1'!$1:$1)-4),3,,TRUE,"Form Responses 1"))</f>
        <v>Bobby Wijaya Daulay </v>
      </c>
      <c r="D981" s="81">
        <f ca="1">INDIRECT(ADDRESS(2+QUOTIENT(ROW()-2,COUNTA('Form Responses 1'!$1:$1)-4),4,,TRUE,"Form Responses 1"))</f>
        <v>44982</v>
      </c>
      <c r="E981" s="82">
        <f ca="1" t="shared" si="0"/>
        <v>6</v>
      </c>
      <c r="F981" s="65" t="str">
        <f ca="1">IF(ISBLANK(A981)," ",INDIRECT(ADDRESS(1,5+MOD(ROW()-2,COUNTA('Form Responses 1'!$1:$1)-4),,TRUE,"Form Responses 1")))</f>
        <v>Lantai 14 [Ruang Rapat 1-2-3]</v>
      </c>
      <c r="G981" s="65" t="str">
        <f ca="1">IF(ISBLANK(A981)," ",INDIRECT(ADDRESS(MATCH(A981,'Form Responses 1'!A:A,0),5+MOD(ROW()-2,COUNTA('Form Responses 1'!$1:$1)-4),,TRUE,"Form Responses 1")))</f>
        <v>BAIK</v>
      </c>
      <c r="H981" s="83" t="str">
        <f ca="1" t="shared" si="1"/>
        <v>Lantai 14</v>
      </c>
      <c r="I981" s="83" t="str">
        <f ca="1" t="shared" si="986"/>
        <v>Ruang Rapat 1-2-3</v>
      </c>
      <c r="J981" s="83" t="str">
        <f ca="1" t="shared" si="2"/>
        <v>CLEANING SERVICE</v>
      </c>
      <c r="K981" s="83">
        <f ca="1" t="array" ref="K981">IFERROR(INDEX(MASTER!B:B,MATCH(G981,MASTER!A:A,0))/100," ")</f>
        <v>0.95</v>
      </c>
      <c r="L981" s="65">
        <f ca="1" t="shared" si="3"/>
        <v>8</v>
      </c>
      <c r="M981" s="65" t="str">
        <f ca="1" t="shared" si="4"/>
        <v>2023 - WEEK 08</v>
      </c>
      <c r="N981" s="65" t="str">
        <f ca="1" t="shared" si="5"/>
        <v>2023 - MONTH 02</v>
      </c>
      <c r="O981" s="83">
        <f ca="1" t="shared" ref="O981:P981" si="1005">IFERROR(AVERAGEIF(M:M,M981,$K:$K)," ")</f>
        <v>0.950225225225222</v>
      </c>
      <c r="P981" s="83">
        <f ca="1" t="shared" si="1005"/>
        <v>0.950225225225222</v>
      </c>
      <c r="Q981" s="65" t="str">
        <f ca="1">IF(ISBLANK(A981)," ",IF(O981&gt;MASTER!$B$3/100,"SB",IF(O981&gt;MASTER!$B$4/100,"B",IF(O981&gt;MASTER!$B$5/100,"C","K"))))</f>
        <v>SB</v>
      </c>
      <c r="R981" s="65" t="str">
        <f ca="1">IF(ISBLANK(B981)," ",IF(P981&gt;MASTER!$B$3/100,"SB",IF(P981&gt;MASTER!$B$4/100,"B",IF(P981&gt;MASTER!$B$5/100,"C","K"))))</f>
        <v>SB</v>
      </c>
    </row>
    <row r="982" customHeight="1" spans="1:18">
      <c r="A982" s="80">
        <f ca="1">INDIRECT(ADDRESS(2+QUOTIENT(ROW()-2,COUNTA('Form Responses 1'!$1:$1)-4),1,,TRUE,"Form Responses 1"))</f>
        <v>45034.3894368981</v>
      </c>
      <c r="B982" s="65" t="str">
        <f ca="1">INDIRECT(ADDRESS(2+QUOTIENT(ROW()-2,COUNTA('Form Responses 1'!$1:$1)-4),2,,TRUE,"Form Responses 1"))</f>
        <v>bobdaulay@gmail.com</v>
      </c>
      <c r="C982" s="65" t="str">
        <f ca="1">INDIRECT(ADDRESS(2+QUOTIENT(ROW()-2,COUNTA('Form Responses 1'!$1:$1)-4),3,,TRUE,"Form Responses 1"))</f>
        <v>Bobby Wijaya Daulay </v>
      </c>
      <c r="D982" s="81">
        <f ca="1">INDIRECT(ADDRESS(2+QUOTIENT(ROW()-2,COUNTA('Form Responses 1'!$1:$1)-4),4,,TRUE,"Form Responses 1"))</f>
        <v>44982</v>
      </c>
      <c r="E982" s="82">
        <f ca="1" t="shared" si="0"/>
        <v>6</v>
      </c>
      <c r="F982" s="65" t="str">
        <f ca="1">IF(ISBLANK(A982)," ",INDIRECT(ADDRESS(1,5+MOD(ROW()-2,COUNTA('Form Responses 1'!$1:$1)-4),,TRUE,"Form Responses 1")))</f>
        <v>Lantai 14 [Ruang Kerja]</v>
      </c>
      <c r="G982" s="65" t="str">
        <f ca="1">IF(ISBLANK(A982)," ",INDIRECT(ADDRESS(MATCH(A982,'Form Responses 1'!A:A,0),5+MOD(ROW()-2,COUNTA('Form Responses 1'!$1:$1)-4),,TRUE,"Form Responses 1")))</f>
        <v>BAIK</v>
      </c>
      <c r="H982" s="83" t="str">
        <f ca="1" t="shared" si="1"/>
        <v>Lantai 14</v>
      </c>
      <c r="I982" s="83" t="str">
        <f ca="1" t="shared" si="986"/>
        <v>Ruang Kerja</v>
      </c>
      <c r="J982" s="83" t="str">
        <f ca="1" t="shared" si="2"/>
        <v>CLEANING SERVICE</v>
      </c>
      <c r="K982" s="83">
        <f ca="1" t="array" ref="K982">IFERROR(INDEX(MASTER!B:B,MATCH(G982,MASTER!A:A,0))/100," ")</f>
        <v>0.95</v>
      </c>
      <c r="L982" s="65">
        <f ca="1" t="shared" si="3"/>
        <v>8</v>
      </c>
      <c r="M982" s="65" t="str">
        <f ca="1" t="shared" si="4"/>
        <v>2023 - WEEK 08</v>
      </c>
      <c r="N982" s="65" t="str">
        <f ca="1" t="shared" si="5"/>
        <v>2023 - MONTH 02</v>
      </c>
      <c r="O982" s="83">
        <f ca="1" t="shared" ref="O982:P982" si="1006">IFERROR(AVERAGEIF(M:M,M982,$K:$K)," ")</f>
        <v>0.950225225225222</v>
      </c>
      <c r="P982" s="83">
        <f ca="1" t="shared" si="1006"/>
        <v>0.950225225225222</v>
      </c>
      <c r="Q982" s="65" t="str">
        <f ca="1">IF(ISBLANK(A982)," ",IF(O982&gt;MASTER!$B$3/100,"SB",IF(O982&gt;MASTER!$B$4/100,"B",IF(O982&gt;MASTER!$B$5/100,"C","K"))))</f>
        <v>SB</v>
      </c>
      <c r="R982" s="65" t="str">
        <f ca="1">IF(ISBLANK(B982)," ",IF(P982&gt;MASTER!$B$3/100,"SB",IF(P982&gt;MASTER!$B$4/100,"B",IF(P982&gt;MASTER!$B$5/100,"C","K"))))</f>
        <v>SB</v>
      </c>
    </row>
    <row r="983" customHeight="1" spans="1:18">
      <c r="A983" s="80">
        <f ca="1">INDIRECT(ADDRESS(2+QUOTIENT(ROW()-2,COUNTA('Form Responses 1'!$1:$1)-4),1,,TRUE,"Form Responses 1"))</f>
        <v>45034.3894368981</v>
      </c>
      <c r="B983" s="65" t="str">
        <f ca="1">INDIRECT(ADDRESS(2+QUOTIENT(ROW()-2,COUNTA('Form Responses 1'!$1:$1)-4),2,,TRUE,"Form Responses 1"))</f>
        <v>bobdaulay@gmail.com</v>
      </c>
      <c r="C983" s="65" t="str">
        <f ca="1">INDIRECT(ADDRESS(2+QUOTIENT(ROW()-2,COUNTA('Form Responses 1'!$1:$1)-4),3,,TRUE,"Form Responses 1"))</f>
        <v>Bobby Wijaya Daulay </v>
      </c>
      <c r="D983" s="81">
        <f ca="1">INDIRECT(ADDRESS(2+QUOTIENT(ROW()-2,COUNTA('Form Responses 1'!$1:$1)-4),4,,TRUE,"Form Responses 1"))</f>
        <v>44982</v>
      </c>
      <c r="E983" s="82">
        <f ca="1" t="shared" si="0"/>
        <v>6</v>
      </c>
      <c r="F983" s="65" t="str">
        <f ca="1">IF(ISBLANK(A983)," ",INDIRECT(ADDRESS(1,5+MOD(ROW()-2,COUNTA('Form Responses 1'!$1:$1)-4),,TRUE,"Form Responses 1")))</f>
        <v>Lantai 14 [Koridor]</v>
      </c>
      <c r="G983" s="65" t="str">
        <f ca="1">IF(ISBLANK(A983)," ",INDIRECT(ADDRESS(MATCH(A983,'Form Responses 1'!A:A,0),5+MOD(ROW()-2,COUNTA('Form Responses 1'!$1:$1)-4),,TRUE,"Form Responses 1")))</f>
        <v>BAIK</v>
      </c>
      <c r="H983" s="83" t="str">
        <f ca="1" t="shared" si="1"/>
        <v>Lantai 14</v>
      </c>
      <c r="I983" s="83" t="str">
        <f ca="1" t="shared" si="986"/>
        <v>Koridor</v>
      </c>
      <c r="J983" s="83" t="str">
        <f ca="1" t="shared" si="2"/>
        <v>CLEANING SERVICE</v>
      </c>
      <c r="K983" s="83">
        <f ca="1" t="array" ref="K983">IFERROR(INDEX(MASTER!B:B,MATCH(G983,MASTER!A:A,0))/100," ")</f>
        <v>0.95</v>
      </c>
      <c r="L983" s="65">
        <f ca="1" t="shared" si="3"/>
        <v>8</v>
      </c>
      <c r="M983" s="65" t="str">
        <f ca="1" t="shared" si="4"/>
        <v>2023 - WEEK 08</v>
      </c>
      <c r="N983" s="65" t="str">
        <f ca="1" t="shared" si="5"/>
        <v>2023 - MONTH 02</v>
      </c>
      <c r="O983" s="83">
        <f ca="1" t="shared" ref="O983:P983" si="1007">IFERROR(AVERAGEIF(M:M,M983,$K:$K)," ")</f>
        <v>0.950225225225222</v>
      </c>
      <c r="P983" s="83">
        <f ca="1" t="shared" si="1007"/>
        <v>0.950225225225222</v>
      </c>
      <c r="Q983" s="65" t="str">
        <f ca="1">IF(ISBLANK(A983)," ",IF(O983&gt;MASTER!$B$3/100,"SB",IF(O983&gt;MASTER!$B$4/100,"B",IF(O983&gt;MASTER!$B$5/100,"C","K"))))</f>
        <v>SB</v>
      </c>
      <c r="R983" s="65" t="str">
        <f ca="1">IF(ISBLANK(B983)," ",IF(P983&gt;MASTER!$B$3/100,"SB",IF(P983&gt;MASTER!$B$4/100,"B",IF(P983&gt;MASTER!$B$5/100,"C","K"))))</f>
        <v>SB</v>
      </c>
    </row>
    <row r="984" customHeight="1" spans="1:18">
      <c r="A984" s="80">
        <f ca="1">INDIRECT(ADDRESS(2+QUOTIENT(ROW()-2,COUNTA('Form Responses 1'!$1:$1)-4),1,,TRUE,"Form Responses 1"))</f>
        <v>45034.3894368981</v>
      </c>
      <c r="B984" s="65" t="str">
        <f ca="1">INDIRECT(ADDRESS(2+QUOTIENT(ROW()-2,COUNTA('Form Responses 1'!$1:$1)-4),2,,TRUE,"Form Responses 1"))</f>
        <v>bobdaulay@gmail.com</v>
      </c>
      <c r="C984" s="65" t="str">
        <f ca="1">INDIRECT(ADDRESS(2+QUOTIENT(ROW()-2,COUNTA('Form Responses 1'!$1:$1)-4),3,,TRUE,"Form Responses 1"))</f>
        <v>Bobby Wijaya Daulay </v>
      </c>
      <c r="D984" s="81">
        <f ca="1">INDIRECT(ADDRESS(2+QUOTIENT(ROW()-2,COUNTA('Form Responses 1'!$1:$1)-4),4,,TRUE,"Form Responses 1"))</f>
        <v>44982</v>
      </c>
      <c r="E984" s="82">
        <f ca="1" t="shared" si="0"/>
        <v>6</v>
      </c>
      <c r="F984" s="65" t="str">
        <f ca="1">IF(ISBLANK(A984)," ",INDIRECT(ADDRESS(1,5+MOD(ROW()-2,COUNTA('Form Responses 1'!$1:$1)-4),,TRUE,"Form Responses 1")))</f>
        <v>Lantai 14 [Toilet Pria / Wanita]</v>
      </c>
      <c r="G984" s="65" t="str">
        <f ca="1">IF(ISBLANK(A984)," ",INDIRECT(ADDRESS(MATCH(A984,'Form Responses 1'!A:A,0),5+MOD(ROW()-2,COUNTA('Form Responses 1'!$1:$1)-4),,TRUE,"Form Responses 1")))</f>
        <v>BAIK</v>
      </c>
      <c r="H984" s="83" t="str">
        <f ca="1" t="shared" si="1"/>
        <v>Lantai 14</v>
      </c>
      <c r="I984" s="83" t="str">
        <f ca="1" t="shared" si="986"/>
        <v>Toilet Pria / Wanita</v>
      </c>
      <c r="J984" s="83" t="str">
        <f ca="1" t="shared" si="2"/>
        <v>CLEANING SERVICE</v>
      </c>
      <c r="K984" s="83">
        <f ca="1" t="array" ref="K984">IFERROR(INDEX(MASTER!B:B,MATCH(G984,MASTER!A:A,0))/100," ")</f>
        <v>0.95</v>
      </c>
      <c r="L984" s="65">
        <f ca="1" t="shared" si="3"/>
        <v>8</v>
      </c>
      <c r="M984" s="65" t="str">
        <f ca="1" t="shared" si="4"/>
        <v>2023 - WEEK 08</v>
      </c>
      <c r="N984" s="65" t="str">
        <f ca="1" t="shared" si="5"/>
        <v>2023 - MONTH 02</v>
      </c>
      <c r="O984" s="83">
        <f ca="1" t="shared" ref="O984:P984" si="1008">IFERROR(AVERAGEIF(M:M,M984,$K:$K)," ")</f>
        <v>0.950225225225222</v>
      </c>
      <c r="P984" s="83">
        <f ca="1" t="shared" si="1008"/>
        <v>0.950225225225222</v>
      </c>
      <c r="Q984" s="65" t="str">
        <f ca="1">IF(ISBLANK(A984)," ",IF(O984&gt;MASTER!$B$3/100,"SB",IF(O984&gt;MASTER!$B$4/100,"B",IF(O984&gt;MASTER!$B$5/100,"C","K"))))</f>
        <v>SB</v>
      </c>
      <c r="R984" s="65" t="str">
        <f ca="1">IF(ISBLANK(B984)," ",IF(P984&gt;MASTER!$B$3/100,"SB",IF(P984&gt;MASTER!$B$4/100,"B",IF(P984&gt;MASTER!$B$5/100,"C","K"))))</f>
        <v>SB</v>
      </c>
    </row>
    <row r="985" customHeight="1" spans="1:18">
      <c r="A985" s="80">
        <f ca="1">INDIRECT(ADDRESS(2+QUOTIENT(ROW()-2,COUNTA('Form Responses 1'!$1:$1)-4),1,,TRUE,"Form Responses 1"))</f>
        <v>45034.3894368981</v>
      </c>
      <c r="B985" s="65" t="str">
        <f ca="1">INDIRECT(ADDRESS(2+QUOTIENT(ROW()-2,COUNTA('Form Responses 1'!$1:$1)-4),2,,TRUE,"Form Responses 1"))</f>
        <v>bobdaulay@gmail.com</v>
      </c>
      <c r="C985" s="65" t="str">
        <f ca="1">INDIRECT(ADDRESS(2+QUOTIENT(ROW()-2,COUNTA('Form Responses 1'!$1:$1)-4),3,,TRUE,"Form Responses 1"))</f>
        <v>Bobby Wijaya Daulay </v>
      </c>
      <c r="D985" s="81">
        <f ca="1">INDIRECT(ADDRESS(2+QUOTIENT(ROW()-2,COUNTA('Form Responses 1'!$1:$1)-4),4,,TRUE,"Form Responses 1"))</f>
        <v>44982</v>
      </c>
      <c r="E985" s="82">
        <f ca="1" t="shared" si="0"/>
        <v>6</v>
      </c>
      <c r="F985" s="65" t="str">
        <f ca="1">IF(ISBLANK(A985)," ",INDIRECT(ADDRESS(1,5+MOD(ROW()-2,COUNTA('Form Responses 1'!$1:$1)-4),,TRUE,"Form Responses 1")))</f>
        <v>Lantai 13 [Tangga Exit Barat]</v>
      </c>
      <c r="G985" s="65" t="str">
        <f ca="1">IF(ISBLANK(A985)," ",INDIRECT(ADDRESS(MATCH(A985,'Form Responses 1'!A:A,0),5+MOD(ROW()-2,COUNTA('Form Responses 1'!$1:$1)-4),,TRUE,"Form Responses 1")))</f>
        <v>BAIK</v>
      </c>
      <c r="H985" s="83" t="str">
        <f ca="1" t="shared" si="1"/>
        <v>Lantai 13</v>
      </c>
      <c r="I985" s="83" t="str">
        <f ca="1" t="shared" si="986"/>
        <v>Tangga Exit Barat</v>
      </c>
      <c r="J985" s="83" t="str">
        <f ca="1" t="shared" si="2"/>
        <v>CLEANING SERVICE</v>
      </c>
      <c r="K985" s="83">
        <f ca="1" t="array" ref="K985">IFERROR(INDEX(MASTER!B:B,MATCH(G985,MASTER!A:A,0))/100," ")</f>
        <v>0.95</v>
      </c>
      <c r="L985" s="65">
        <f ca="1" t="shared" si="3"/>
        <v>8</v>
      </c>
      <c r="M985" s="65" t="str">
        <f ca="1" t="shared" si="4"/>
        <v>2023 - WEEK 08</v>
      </c>
      <c r="N985" s="65" t="str">
        <f ca="1" t="shared" si="5"/>
        <v>2023 - MONTH 02</v>
      </c>
      <c r="O985" s="83">
        <f ca="1" t="shared" ref="O985:P985" si="1009">IFERROR(AVERAGEIF(M:M,M985,$K:$K)," ")</f>
        <v>0.950225225225222</v>
      </c>
      <c r="P985" s="83">
        <f ca="1" t="shared" si="1009"/>
        <v>0.950225225225222</v>
      </c>
      <c r="Q985" s="65" t="str">
        <f ca="1">IF(ISBLANK(A985)," ",IF(O985&gt;MASTER!$B$3/100,"SB",IF(O985&gt;MASTER!$B$4/100,"B",IF(O985&gt;MASTER!$B$5/100,"C","K"))))</f>
        <v>SB</v>
      </c>
      <c r="R985" s="65" t="str">
        <f ca="1">IF(ISBLANK(B985)," ",IF(P985&gt;MASTER!$B$3/100,"SB",IF(P985&gt;MASTER!$B$4/100,"B",IF(P985&gt;MASTER!$B$5/100,"C","K"))))</f>
        <v>SB</v>
      </c>
    </row>
    <row r="986" customHeight="1" spans="1:18">
      <c r="A986" s="80">
        <f ca="1">INDIRECT(ADDRESS(2+QUOTIENT(ROW()-2,COUNTA('Form Responses 1'!$1:$1)-4),1,,TRUE,"Form Responses 1"))</f>
        <v>45034.3894368981</v>
      </c>
      <c r="B986" s="65" t="str">
        <f ca="1">INDIRECT(ADDRESS(2+QUOTIENT(ROW()-2,COUNTA('Form Responses 1'!$1:$1)-4),2,,TRUE,"Form Responses 1"))</f>
        <v>bobdaulay@gmail.com</v>
      </c>
      <c r="C986" s="65" t="str">
        <f ca="1">INDIRECT(ADDRESS(2+QUOTIENT(ROW()-2,COUNTA('Form Responses 1'!$1:$1)-4),3,,TRUE,"Form Responses 1"))</f>
        <v>Bobby Wijaya Daulay </v>
      </c>
      <c r="D986" s="81">
        <f ca="1">INDIRECT(ADDRESS(2+QUOTIENT(ROW()-2,COUNTA('Form Responses 1'!$1:$1)-4),4,,TRUE,"Form Responses 1"))</f>
        <v>44982</v>
      </c>
      <c r="E986" s="82">
        <f ca="1" t="shared" si="0"/>
        <v>6</v>
      </c>
      <c r="F986" s="65" t="str">
        <f ca="1">IF(ISBLANK(A986)," ",INDIRECT(ADDRESS(1,5+MOD(ROW()-2,COUNTA('Form Responses 1'!$1:$1)-4),,TRUE,"Form Responses 1")))</f>
        <v>Lantai 13 [ &amp; Timur]</v>
      </c>
      <c r="G986" s="65" t="str">
        <f ca="1">IF(ISBLANK(A986)," ",INDIRECT(ADDRESS(MATCH(A986,'Form Responses 1'!A:A,0),5+MOD(ROW()-2,COUNTA('Form Responses 1'!$1:$1)-4),,TRUE,"Form Responses 1")))</f>
        <v>BAIK</v>
      </c>
      <c r="H986" s="83" t="str">
        <f ca="1" t="shared" si="1"/>
        <v>Lantai 13</v>
      </c>
      <c r="I986" s="83" t="str">
        <f ca="1" t="shared" si="986"/>
        <v> &amp; Timur</v>
      </c>
      <c r="J986" s="83" t="str">
        <f ca="1" t="shared" si="2"/>
        <v>CLEANING SERVICE</v>
      </c>
      <c r="K986" s="83">
        <f ca="1" t="array" ref="K986">IFERROR(INDEX(MASTER!B:B,MATCH(G986,MASTER!A:A,0))/100," ")</f>
        <v>0.95</v>
      </c>
      <c r="L986" s="65">
        <f ca="1" t="shared" si="3"/>
        <v>8</v>
      </c>
      <c r="M986" s="65" t="str">
        <f ca="1" t="shared" si="4"/>
        <v>2023 - WEEK 08</v>
      </c>
      <c r="N986" s="65" t="str">
        <f ca="1" t="shared" si="5"/>
        <v>2023 - MONTH 02</v>
      </c>
      <c r="O986" s="83">
        <f ca="1" t="shared" ref="O986:P986" si="1010">IFERROR(AVERAGEIF(M:M,M986,$K:$K)," ")</f>
        <v>0.950225225225222</v>
      </c>
      <c r="P986" s="83">
        <f ca="1" t="shared" si="1010"/>
        <v>0.950225225225222</v>
      </c>
      <c r="Q986" s="65" t="str">
        <f ca="1">IF(ISBLANK(A986)," ",IF(O986&gt;MASTER!$B$3/100,"SB",IF(O986&gt;MASTER!$B$4/100,"B",IF(O986&gt;MASTER!$B$5/100,"C","K"))))</f>
        <v>SB</v>
      </c>
      <c r="R986" s="65" t="str">
        <f ca="1">IF(ISBLANK(B986)," ",IF(P986&gt;MASTER!$B$3/100,"SB",IF(P986&gt;MASTER!$B$4/100,"B",IF(P986&gt;MASTER!$B$5/100,"C","K"))))</f>
        <v>SB</v>
      </c>
    </row>
    <row r="987" customHeight="1" spans="1:18">
      <c r="A987" s="80">
        <f ca="1">INDIRECT(ADDRESS(2+QUOTIENT(ROW()-2,COUNTA('Form Responses 1'!$1:$1)-4),1,,TRUE,"Form Responses 1"))</f>
        <v>45034.3894368981</v>
      </c>
      <c r="B987" s="65" t="str">
        <f ca="1">INDIRECT(ADDRESS(2+QUOTIENT(ROW()-2,COUNTA('Form Responses 1'!$1:$1)-4),2,,TRUE,"Form Responses 1"))</f>
        <v>bobdaulay@gmail.com</v>
      </c>
      <c r="C987" s="65" t="str">
        <f ca="1">INDIRECT(ADDRESS(2+QUOTIENT(ROW()-2,COUNTA('Form Responses 1'!$1:$1)-4),3,,TRUE,"Form Responses 1"))</f>
        <v>Bobby Wijaya Daulay </v>
      </c>
      <c r="D987" s="81">
        <f ca="1">INDIRECT(ADDRESS(2+QUOTIENT(ROW()-2,COUNTA('Form Responses 1'!$1:$1)-4),4,,TRUE,"Form Responses 1"))</f>
        <v>44982</v>
      </c>
      <c r="E987" s="82">
        <f ca="1" t="shared" si="0"/>
        <v>6</v>
      </c>
      <c r="F987" s="65" t="str">
        <f ca="1">IF(ISBLANK(A987)," ",INDIRECT(ADDRESS(1,5+MOD(ROW()-2,COUNTA('Form Responses 1'!$1:$1)-4),,TRUE,"Form Responses 1")))</f>
        <v>Lantai 13 [Mushola]</v>
      </c>
      <c r="G987" s="65" t="str">
        <f ca="1">IF(ISBLANK(A987)," ",INDIRECT(ADDRESS(MATCH(A987,'Form Responses 1'!A:A,0),5+MOD(ROW()-2,COUNTA('Form Responses 1'!$1:$1)-4),,TRUE,"Form Responses 1")))</f>
        <v>BAIK</v>
      </c>
      <c r="H987" s="83" t="str">
        <f ca="1" t="shared" si="1"/>
        <v>Lantai 13</v>
      </c>
      <c r="I987" s="83" t="str">
        <f ca="1" t="shared" si="986"/>
        <v>Mushola</v>
      </c>
      <c r="J987" s="83" t="str">
        <f ca="1" t="shared" si="2"/>
        <v>CLEANING SERVICE</v>
      </c>
      <c r="K987" s="83">
        <f ca="1" t="array" ref="K987">IFERROR(INDEX(MASTER!B:B,MATCH(G987,MASTER!A:A,0))/100," ")</f>
        <v>0.95</v>
      </c>
      <c r="L987" s="65">
        <f ca="1" t="shared" si="3"/>
        <v>8</v>
      </c>
      <c r="M987" s="65" t="str">
        <f ca="1" t="shared" si="4"/>
        <v>2023 - WEEK 08</v>
      </c>
      <c r="N987" s="65" t="str">
        <f ca="1" t="shared" si="5"/>
        <v>2023 - MONTH 02</v>
      </c>
      <c r="O987" s="83">
        <f ca="1" t="shared" ref="O987:P987" si="1011">IFERROR(AVERAGEIF(M:M,M987,$K:$K)," ")</f>
        <v>0.950225225225222</v>
      </c>
      <c r="P987" s="83">
        <f ca="1" t="shared" si="1011"/>
        <v>0.950225225225222</v>
      </c>
      <c r="Q987" s="65" t="str">
        <f ca="1">IF(ISBLANK(A987)," ",IF(O987&gt;MASTER!$B$3/100,"SB",IF(O987&gt;MASTER!$B$4/100,"B",IF(O987&gt;MASTER!$B$5/100,"C","K"))))</f>
        <v>SB</v>
      </c>
      <c r="R987" s="65" t="str">
        <f ca="1">IF(ISBLANK(B987)," ",IF(P987&gt;MASTER!$B$3/100,"SB",IF(P987&gt;MASTER!$B$4/100,"B",IF(P987&gt;MASTER!$B$5/100,"C","K"))))</f>
        <v>SB</v>
      </c>
    </row>
    <row r="988" customHeight="1" spans="1:18">
      <c r="A988" s="80">
        <f ca="1">INDIRECT(ADDRESS(2+QUOTIENT(ROW()-2,COUNTA('Form Responses 1'!$1:$1)-4),1,,TRUE,"Form Responses 1"))</f>
        <v>45034.3894368981</v>
      </c>
      <c r="B988" s="65" t="str">
        <f ca="1">INDIRECT(ADDRESS(2+QUOTIENT(ROW()-2,COUNTA('Form Responses 1'!$1:$1)-4),2,,TRUE,"Form Responses 1"))</f>
        <v>bobdaulay@gmail.com</v>
      </c>
      <c r="C988" s="65" t="str">
        <f ca="1">INDIRECT(ADDRESS(2+QUOTIENT(ROW()-2,COUNTA('Form Responses 1'!$1:$1)-4),3,,TRUE,"Form Responses 1"))</f>
        <v>Bobby Wijaya Daulay </v>
      </c>
      <c r="D988" s="81">
        <f ca="1">INDIRECT(ADDRESS(2+QUOTIENT(ROW()-2,COUNTA('Form Responses 1'!$1:$1)-4),4,,TRUE,"Form Responses 1"))</f>
        <v>44982</v>
      </c>
      <c r="E988" s="82">
        <f ca="1" t="shared" si="0"/>
        <v>6</v>
      </c>
      <c r="F988" s="65" t="str">
        <f ca="1">IF(ISBLANK(A988)," ",INDIRECT(ADDRESS(1,5+MOD(ROW()-2,COUNTA('Form Responses 1'!$1:$1)-4),,TRUE,"Form Responses 1")))</f>
        <v>Lantai 13 [Pantry]</v>
      </c>
      <c r="G988" s="65" t="str">
        <f ca="1">IF(ISBLANK(A988)," ",INDIRECT(ADDRESS(MATCH(A988,'Form Responses 1'!A:A,0),5+MOD(ROW()-2,COUNTA('Form Responses 1'!$1:$1)-4),,TRUE,"Form Responses 1")))</f>
        <v>BAIK</v>
      </c>
      <c r="H988" s="83" t="str">
        <f ca="1" t="shared" si="1"/>
        <v>Lantai 13</v>
      </c>
      <c r="I988" s="83" t="str">
        <f ca="1" t="shared" si="986"/>
        <v>Pantry</v>
      </c>
      <c r="J988" s="83" t="str">
        <f ca="1" t="shared" si="2"/>
        <v>CLEANING SERVICE</v>
      </c>
      <c r="K988" s="83">
        <f ca="1" t="array" ref="K988">IFERROR(INDEX(MASTER!B:B,MATCH(G988,MASTER!A:A,0))/100," ")</f>
        <v>0.95</v>
      </c>
      <c r="L988" s="65">
        <f ca="1" t="shared" si="3"/>
        <v>8</v>
      </c>
      <c r="M988" s="65" t="str">
        <f ca="1" t="shared" si="4"/>
        <v>2023 - WEEK 08</v>
      </c>
      <c r="N988" s="65" t="str">
        <f ca="1" t="shared" si="5"/>
        <v>2023 - MONTH 02</v>
      </c>
      <c r="O988" s="83">
        <f ca="1" t="shared" ref="O988:P988" si="1012">IFERROR(AVERAGEIF(M:M,M988,$K:$K)," ")</f>
        <v>0.950225225225222</v>
      </c>
      <c r="P988" s="83">
        <f ca="1" t="shared" si="1012"/>
        <v>0.950225225225222</v>
      </c>
      <c r="Q988" s="65" t="str">
        <f ca="1">IF(ISBLANK(A988)," ",IF(O988&gt;MASTER!$B$3/100,"SB",IF(O988&gt;MASTER!$B$4/100,"B",IF(O988&gt;MASTER!$B$5/100,"C","K"))))</f>
        <v>SB</v>
      </c>
      <c r="R988" s="65" t="str">
        <f ca="1">IF(ISBLANK(B988)," ",IF(P988&gt;MASTER!$B$3/100,"SB",IF(P988&gt;MASTER!$B$4/100,"B",IF(P988&gt;MASTER!$B$5/100,"C","K"))))</f>
        <v>SB</v>
      </c>
    </row>
    <row r="989" customHeight="1" spans="1:18">
      <c r="A989" s="80">
        <f ca="1">INDIRECT(ADDRESS(2+QUOTIENT(ROW()-2,COUNTA('Form Responses 1'!$1:$1)-4),1,,TRUE,"Form Responses 1"))</f>
        <v>45034.3894368981</v>
      </c>
      <c r="B989" s="65" t="str">
        <f ca="1">INDIRECT(ADDRESS(2+QUOTIENT(ROW()-2,COUNTA('Form Responses 1'!$1:$1)-4),2,,TRUE,"Form Responses 1"))</f>
        <v>bobdaulay@gmail.com</v>
      </c>
      <c r="C989" s="65" t="str">
        <f ca="1">INDIRECT(ADDRESS(2+QUOTIENT(ROW()-2,COUNTA('Form Responses 1'!$1:$1)-4),3,,TRUE,"Form Responses 1"))</f>
        <v>Bobby Wijaya Daulay </v>
      </c>
      <c r="D989" s="81">
        <f ca="1">INDIRECT(ADDRESS(2+QUOTIENT(ROW()-2,COUNTA('Form Responses 1'!$1:$1)-4),4,,TRUE,"Form Responses 1"))</f>
        <v>44982</v>
      </c>
      <c r="E989" s="82">
        <f ca="1" t="shared" si="0"/>
        <v>6</v>
      </c>
      <c r="F989" s="65" t="str">
        <f ca="1">IF(ISBLANK(A989)," ",INDIRECT(ADDRESS(1,5+MOD(ROW()-2,COUNTA('Form Responses 1'!$1:$1)-4),,TRUE,"Form Responses 1")))</f>
        <v>Lantai 13 [Ruang Rapat 1-2-3]</v>
      </c>
      <c r="G989" s="65" t="str">
        <f ca="1">IF(ISBLANK(A989)," ",INDIRECT(ADDRESS(MATCH(A989,'Form Responses 1'!A:A,0),5+MOD(ROW()-2,COUNTA('Form Responses 1'!$1:$1)-4),,TRUE,"Form Responses 1")))</f>
        <v>BAIK</v>
      </c>
      <c r="H989" s="83" t="str">
        <f ca="1" t="shared" si="1"/>
        <v>Lantai 13</v>
      </c>
      <c r="I989" s="83" t="str">
        <f ca="1" t="shared" si="986"/>
        <v>Ruang Rapat 1-2-3</v>
      </c>
      <c r="J989" s="83" t="str">
        <f ca="1" t="shared" si="2"/>
        <v>CLEANING SERVICE</v>
      </c>
      <c r="K989" s="83">
        <f ca="1" t="array" ref="K989">IFERROR(INDEX(MASTER!B:B,MATCH(G989,MASTER!A:A,0))/100," ")</f>
        <v>0.95</v>
      </c>
      <c r="L989" s="65">
        <f ca="1" t="shared" si="3"/>
        <v>8</v>
      </c>
      <c r="M989" s="65" t="str">
        <f ca="1" t="shared" si="4"/>
        <v>2023 - WEEK 08</v>
      </c>
      <c r="N989" s="65" t="str">
        <f ca="1" t="shared" si="5"/>
        <v>2023 - MONTH 02</v>
      </c>
      <c r="O989" s="83">
        <f ca="1" t="shared" ref="O989:P989" si="1013">IFERROR(AVERAGEIF(M:M,M989,$K:$K)," ")</f>
        <v>0.950225225225222</v>
      </c>
      <c r="P989" s="83">
        <f ca="1" t="shared" si="1013"/>
        <v>0.950225225225222</v>
      </c>
      <c r="Q989" s="65" t="str">
        <f ca="1">IF(ISBLANK(A989)," ",IF(O989&gt;MASTER!$B$3/100,"SB",IF(O989&gt;MASTER!$B$4/100,"B",IF(O989&gt;MASTER!$B$5/100,"C","K"))))</f>
        <v>SB</v>
      </c>
      <c r="R989" s="65" t="str">
        <f ca="1">IF(ISBLANK(B989)," ",IF(P989&gt;MASTER!$B$3/100,"SB",IF(P989&gt;MASTER!$B$4/100,"B",IF(P989&gt;MASTER!$B$5/100,"C","K"))))</f>
        <v>SB</v>
      </c>
    </row>
    <row r="990" customHeight="1" spans="1:18">
      <c r="A990" s="80">
        <f ca="1">INDIRECT(ADDRESS(2+QUOTIENT(ROW()-2,COUNTA('Form Responses 1'!$1:$1)-4),1,,TRUE,"Form Responses 1"))</f>
        <v>45034.3894368981</v>
      </c>
      <c r="B990" s="65" t="str">
        <f ca="1">INDIRECT(ADDRESS(2+QUOTIENT(ROW()-2,COUNTA('Form Responses 1'!$1:$1)-4),2,,TRUE,"Form Responses 1"))</f>
        <v>bobdaulay@gmail.com</v>
      </c>
      <c r="C990" s="65" t="str">
        <f ca="1">INDIRECT(ADDRESS(2+QUOTIENT(ROW()-2,COUNTA('Form Responses 1'!$1:$1)-4),3,,TRUE,"Form Responses 1"))</f>
        <v>Bobby Wijaya Daulay </v>
      </c>
      <c r="D990" s="81">
        <f ca="1">INDIRECT(ADDRESS(2+QUOTIENT(ROW()-2,COUNTA('Form Responses 1'!$1:$1)-4),4,,TRUE,"Form Responses 1"))</f>
        <v>44982</v>
      </c>
      <c r="E990" s="82">
        <f ca="1" t="shared" si="0"/>
        <v>6</v>
      </c>
      <c r="F990" s="65" t="str">
        <f ca="1">IF(ISBLANK(A990)," ",INDIRECT(ADDRESS(1,5+MOD(ROW()-2,COUNTA('Form Responses 1'!$1:$1)-4),,TRUE,"Form Responses 1")))</f>
        <v>Lantai 13 [Ruang Kerja]</v>
      </c>
      <c r="G990" s="65" t="str">
        <f ca="1">IF(ISBLANK(A990)," ",INDIRECT(ADDRESS(MATCH(A990,'Form Responses 1'!A:A,0),5+MOD(ROW()-2,COUNTA('Form Responses 1'!$1:$1)-4),,TRUE,"Form Responses 1")))</f>
        <v>BAIK</v>
      </c>
      <c r="H990" s="83" t="str">
        <f ca="1" t="shared" si="1"/>
        <v>Lantai 13</v>
      </c>
      <c r="I990" s="83" t="str">
        <f ca="1" t="shared" si="986"/>
        <v>Ruang Kerja</v>
      </c>
      <c r="J990" s="83" t="str">
        <f ca="1" t="shared" si="2"/>
        <v>CLEANING SERVICE</v>
      </c>
      <c r="K990" s="83">
        <f ca="1" t="array" ref="K990">IFERROR(INDEX(MASTER!B:B,MATCH(G990,MASTER!A:A,0))/100," ")</f>
        <v>0.95</v>
      </c>
      <c r="L990" s="65">
        <f ca="1" t="shared" si="3"/>
        <v>8</v>
      </c>
      <c r="M990" s="65" t="str">
        <f ca="1" t="shared" si="4"/>
        <v>2023 - WEEK 08</v>
      </c>
      <c r="N990" s="65" t="str">
        <f ca="1" t="shared" si="5"/>
        <v>2023 - MONTH 02</v>
      </c>
      <c r="O990" s="83">
        <f ca="1" t="shared" ref="O990:P990" si="1014">IFERROR(AVERAGEIF(M:M,M990,$K:$K)," ")</f>
        <v>0.950225225225222</v>
      </c>
      <c r="P990" s="83">
        <f ca="1" t="shared" si="1014"/>
        <v>0.950225225225222</v>
      </c>
      <c r="Q990" s="65" t="str">
        <f ca="1">IF(ISBLANK(A990)," ",IF(O990&gt;MASTER!$B$3/100,"SB",IF(O990&gt;MASTER!$B$4/100,"B",IF(O990&gt;MASTER!$B$5/100,"C","K"))))</f>
        <v>SB</v>
      </c>
      <c r="R990" s="65" t="str">
        <f ca="1">IF(ISBLANK(B990)," ",IF(P990&gt;MASTER!$B$3/100,"SB",IF(P990&gt;MASTER!$B$4/100,"B",IF(P990&gt;MASTER!$B$5/100,"C","K"))))</f>
        <v>SB</v>
      </c>
    </row>
    <row r="991" customHeight="1" spans="1:18">
      <c r="A991" s="80">
        <f ca="1">INDIRECT(ADDRESS(2+QUOTIENT(ROW()-2,COUNTA('Form Responses 1'!$1:$1)-4),1,,TRUE,"Form Responses 1"))</f>
        <v>45034.3894368981</v>
      </c>
      <c r="B991" s="65" t="str">
        <f ca="1">INDIRECT(ADDRESS(2+QUOTIENT(ROW()-2,COUNTA('Form Responses 1'!$1:$1)-4),2,,TRUE,"Form Responses 1"))</f>
        <v>bobdaulay@gmail.com</v>
      </c>
      <c r="C991" s="65" t="str">
        <f ca="1">INDIRECT(ADDRESS(2+QUOTIENT(ROW()-2,COUNTA('Form Responses 1'!$1:$1)-4),3,,TRUE,"Form Responses 1"))</f>
        <v>Bobby Wijaya Daulay </v>
      </c>
      <c r="D991" s="81">
        <f ca="1">INDIRECT(ADDRESS(2+QUOTIENT(ROW()-2,COUNTA('Form Responses 1'!$1:$1)-4),4,,TRUE,"Form Responses 1"))</f>
        <v>44982</v>
      </c>
      <c r="E991" s="82">
        <f ca="1" t="shared" si="0"/>
        <v>6</v>
      </c>
      <c r="F991" s="65" t="str">
        <f ca="1">IF(ISBLANK(A991)," ",INDIRECT(ADDRESS(1,5+MOD(ROW()-2,COUNTA('Form Responses 1'!$1:$1)-4),,TRUE,"Form Responses 1")))</f>
        <v>Lantai 13 [Koridor]</v>
      </c>
      <c r="G991" s="65" t="str">
        <f ca="1">IF(ISBLANK(A991)," ",INDIRECT(ADDRESS(MATCH(A991,'Form Responses 1'!A:A,0),5+MOD(ROW()-2,COUNTA('Form Responses 1'!$1:$1)-4),,TRUE,"Form Responses 1")))</f>
        <v>BAIK</v>
      </c>
      <c r="H991" s="83" t="str">
        <f ca="1" t="shared" si="1"/>
        <v>Lantai 13</v>
      </c>
      <c r="I991" s="83" t="str">
        <f ca="1" t="shared" si="986"/>
        <v>Koridor</v>
      </c>
      <c r="J991" s="83" t="str">
        <f ca="1" t="shared" si="2"/>
        <v>CLEANING SERVICE</v>
      </c>
      <c r="K991" s="83">
        <f ca="1" t="array" ref="K991">IFERROR(INDEX(MASTER!B:B,MATCH(G991,MASTER!A:A,0))/100," ")</f>
        <v>0.95</v>
      </c>
      <c r="L991" s="65">
        <f ca="1" t="shared" si="3"/>
        <v>8</v>
      </c>
      <c r="M991" s="65" t="str">
        <f ca="1" t="shared" si="4"/>
        <v>2023 - WEEK 08</v>
      </c>
      <c r="N991" s="65" t="str">
        <f ca="1" t="shared" si="5"/>
        <v>2023 - MONTH 02</v>
      </c>
      <c r="O991" s="83">
        <f ca="1" t="shared" ref="O991:P991" si="1015">IFERROR(AVERAGEIF(M:M,M991,$K:$K)," ")</f>
        <v>0.950225225225222</v>
      </c>
      <c r="P991" s="83">
        <f ca="1" t="shared" si="1015"/>
        <v>0.950225225225222</v>
      </c>
      <c r="Q991" s="65" t="str">
        <f ca="1">IF(ISBLANK(A991)," ",IF(O991&gt;MASTER!$B$3/100,"SB",IF(O991&gt;MASTER!$B$4/100,"B",IF(O991&gt;MASTER!$B$5/100,"C","K"))))</f>
        <v>SB</v>
      </c>
      <c r="R991" s="65" t="str">
        <f ca="1">IF(ISBLANK(B991)," ",IF(P991&gt;MASTER!$B$3/100,"SB",IF(P991&gt;MASTER!$B$4/100,"B",IF(P991&gt;MASTER!$B$5/100,"C","K"))))</f>
        <v>SB</v>
      </c>
    </row>
    <row r="992" customHeight="1" spans="1:18">
      <c r="A992" s="80">
        <f ca="1">INDIRECT(ADDRESS(2+QUOTIENT(ROW()-2,COUNTA('Form Responses 1'!$1:$1)-4),1,,TRUE,"Form Responses 1"))</f>
        <v>45034.3894368981</v>
      </c>
      <c r="B992" s="65" t="str">
        <f ca="1">INDIRECT(ADDRESS(2+QUOTIENT(ROW()-2,COUNTA('Form Responses 1'!$1:$1)-4),2,,TRUE,"Form Responses 1"))</f>
        <v>bobdaulay@gmail.com</v>
      </c>
      <c r="C992" s="65" t="str">
        <f ca="1">INDIRECT(ADDRESS(2+QUOTIENT(ROW()-2,COUNTA('Form Responses 1'!$1:$1)-4),3,,TRUE,"Form Responses 1"))</f>
        <v>Bobby Wijaya Daulay </v>
      </c>
      <c r="D992" s="81">
        <f ca="1">INDIRECT(ADDRESS(2+QUOTIENT(ROW()-2,COUNTA('Form Responses 1'!$1:$1)-4),4,,TRUE,"Form Responses 1"))</f>
        <v>44982</v>
      </c>
      <c r="E992" s="82">
        <f ca="1" t="shared" si="0"/>
        <v>6</v>
      </c>
      <c r="F992" s="65" t="str">
        <f ca="1">IF(ISBLANK(A992)," ",INDIRECT(ADDRESS(1,5+MOD(ROW()-2,COUNTA('Form Responses 1'!$1:$1)-4),,TRUE,"Form Responses 1")))</f>
        <v>Lantai 13 [Toilet Pria / Wanita]</v>
      </c>
      <c r="G992" s="65" t="str">
        <f ca="1">IF(ISBLANK(A992)," ",INDIRECT(ADDRESS(MATCH(A992,'Form Responses 1'!A:A,0),5+MOD(ROW()-2,COUNTA('Form Responses 1'!$1:$1)-4),,TRUE,"Form Responses 1")))</f>
        <v>BAIK</v>
      </c>
      <c r="H992" s="83" t="str">
        <f ca="1" t="shared" si="1"/>
        <v>Lantai 13</v>
      </c>
      <c r="I992" s="83" t="str">
        <f ca="1" t="shared" si="986"/>
        <v>Toilet Pria / Wanita</v>
      </c>
      <c r="J992" s="83" t="str">
        <f ca="1" t="shared" si="2"/>
        <v>CLEANING SERVICE</v>
      </c>
      <c r="K992" s="83">
        <f ca="1" t="array" ref="K992">IFERROR(INDEX(MASTER!B:B,MATCH(G992,MASTER!A:A,0))/100," ")</f>
        <v>0.95</v>
      </c>
      <c r="L992" s="65">
        <f ca="1" t="shared" si="3"/>
        <v>8</v>
      </c>
      <c r="M992" s="65" t="str">
        <f ca="1" t="shared" si="4"/>
        <v>2023 - WEEK 08</v>
      </c>
      <c r="N992" s="65" t="str">
        <f ca="1" t="shared" si="5"/>
        <v>2023 - MONTH 02</v>
      </c>
      <c r="O992" s="83">
        <f ca="1" t="shared" ref="O992:P992" si="1016">IFERROR(AVERAGEIF(M:M,M992,$K:$K)," ")</f>
        <v>0.950225225225222</v>
      </c>
      <c r="P992" s="83">
        <f ca="1" t="shared" si="1016"/>
        <v>0.950225225225222</v>
      </c>
      <c r="Q992" s="65" t="str">
        <f ca="1">IF(ISBLANK(A992)," ",IF(O992&gt;MASTER!$B$3/100,"SB",IF(O992&gt;MASTER!$B$4/100,"B",IF(O992&gt;MASTER!$B$5/100,"C","K"))))</f>
        <v>SB</v>
      </c>
      <c r="R992" s="65" t="str">
        <f ca="1">IF(ISBLANK(B992)," ",IF(P992&gt;MASTER!$B$3/100,"SB",IF(P992&gt;MASTER!$B$4/100,"B",IF(P992&gt;MASTER!$B$5/100,"C","K"))))</f>
        <v>SB</v>
      </c>
    </row>
    <row r="993" customHeight="1" spans="1:18">
      <c r="A993" s="80">
        <f ca="1">INDIRECT(ADDRESS(2+QUOTIENT(ROW()-2,COUNTA('Form Responses 1'!$1:$1)-4),1,,TRUE,"Form Responses 1"))</f>
        <v>45034.3894368981</v>
      </c>
      <c r="B993" s="65" t="str">
        <f ca="1">INDIRECT(ADDRESS(2+QUOTIENT(ROW()-2,COUNTA('Form Responses 1'!$1:$1)-4),2,,TRUE,"Form Responses 1"))</f>
        <v>bobdaulay@gmail.com</v>
      </c>
      <c r="C993" s="65" t="str">
        <f ca="1">INDIRECT(ADDRESS(2+QUOTIENT(ROW()-2,COUNTA('Form Responses 1'!$1:$1)-4),3,,TRUE,"Form Responses 1"))</f>
        <v>Bobby Wijaya Daulay </v>
      </c>
      <c r="D993" s="81">
        <f ca="1">INDIRECT(ADDRESS(2+QUOTIENT(ROW()-2,COUNTA('Form Responses 1'!$1:$1)-4),4,,TRUE,"Form Responses 1"))</f>
        <v>44982</v>
      </c>
      <c r="E993" s="82">
        <f ca="1" t="shared" si="0"/>
        <v>6</v>
      </c>
      <c r="F993" s="65" t="str">
        <f ca="1">IF(ISBLANK(A993)," ",INDIRECT(ADDRESS(1,5+MOD(ROW()-2,COUNTA('Form Responses 1'!$1:$1)-4),,TRUE,"Form Responses 1")))</f>
        <v>Lantai 12 [Tangga Exit Barat]</v>
      </c>
      <c r="G993" s="65" t="str">
        <f ca="1">IF(ISBLANK(A993)," ",INDIRECT(ADDRESS(MATCH(A993,'Form Responses 1'!A:A,0),5+MOD(ROW()-2,COUNTA('Form Responses 1'!$1:$1)-4),,TRUE,"Form Responses 1")))</f>
        <v>BAIK</v>
      </c>
      <c r="H993" s="83" t="str">
        <f ca="1" t="shared" si="1"/>
        <v>Lantai 12</v>
      </c>
      <c r="I993" s="83" t="str">
        <f ca="1" t="shared" si="986"/>
        <v>Tangga Exit Barat</v>
      </c>
      <c r="J993" s="83" t="str">
        <f ca="1" t="shared" si="2"/>
        <v>CLEANING SERVICE</v>
      </c>
      <c r="K993" s="83">
        <f ca="1" t="array" ref="K993">IFERROR(INDEX(MASTER!B:B,MATCH(G993,MASTER!A:A,0))/100," ")</f>
        <v>0.95</v>
      </c>
      <c r="L993" s="65">
        <f ca="1" t="shared" si="3"/>
        <v>8</v>
      </c>
      <c r="M993" s="65" t="str">
        <f ca="1" t="shared" si="4"/>
        <v>2023 - WEEK 08</v>
      </c>
      <c r="N993" s="65" t="str">
        <f ca="1" t="shared" si="5"/>
        <v>2023 - MONTH 02</v>
      </c>
      <c r="O993" s="83">
        <f ca="1" t="shared" ref="O993:P993" si="1017">IFERROR(AVERAGEIF(M:M,M993,$K:$K)," ")</f>
        <v>0.950225225225222</v>
      </c>
      <c r="P993" s="83">
        <f ca="1" t="shared" si="1017"/>
        <v>0.950225225225222</v>
      </c>
      <c r="Q993" s="65" t="str">
        <f ca="1">IF(ISBLANK(A993)," ",IF(O993&gt;MASTER!$B$3/100,"SB",IF(O993&gt;MASTER!$B$4/100,"B",IF(O993&gt;MASTER!$B$5/100,"C","K"))))</f>
        <v>SB</v>
      </c>
      <c r="R993" s="65" t="str">
        <f ca="1">IF(ISBLANK(B993)," ",IF(P993&gt;MASTER!$B$3/100,"SB",IF(P993&gt;MASTER!$B$4/100,"B",IF(P993&gt;MASTER!$B$5/100,"C","K"))))</f>
        <v>SB</v>
      </c>
    </row>
    <row r="994" customHeight="1" spans="1:18">
      <c r="A994" s="80">
        <f ca="1">INDIRECT(ADDRESS(2+QUOTIENT(ROW()-2,COUNTA('Form Responses 1'!$1:$1)-4),1,,TRUE,"Form Responses 1"))</f>
        <v>45034.3894368981</v>
      </c>
      <c r="B994" s="65" t="str">
        <f ca="1">INDIRECT(ADDRESS(2+QUOTIENT(ROW()-2,COUNTA('Form Responses 1'!$1:$1)-4),2,,TRUE,"Form Responses 1"))</f>
        <v>bobdaulay@gmail.com</v>
      </c>
      <c r="C994" s="65" t="str">
        <f ca="1">INDIRECT(ADDRESS(2+QUOTIENT(ROW()-2,COUNTA('Form Responses 1'!$1:$1)-4),3,,TRUE,"Form Responses 1"))</f>
        <v>Bobby Wijaya Daulay </v>
      </c>
      <c r="D994" s="81">
        <f ca="1">INDIRECT(ADDRESS(2+QUOTIENT(ROW()-2,COUNTA('Form Responses 1'!$1:$1)-4),4,,TRUE,"Form Responses 1"))</f>
        <v>44982</v>
      </c>
      <c r="E994" s="82">
        <f ca="1" t="shared" si="0"/>
        <v>6</v>
      </c>
      <c r="F994" s="65" t="str">
        <f ca="1">IF(ISBLANK(A994)," ",INDIRECT(ADDRESS(1,5+MOD(ROW()-2,COUNTA('Form Responses 1'!$1:$1)-4),,TRUE,"Form Responses 1")))</f>
        <v>Lantai 12 [ &amp; Timur]</v>
      </c>
      <c r="G994" s="65" t="str">
        <f ca="1">IF(ISBLANK(A994)," ",INDIRECT(ADDRESS(MATCH(A994,'Form Responses 1'!A:A,0),5+MOD(ROW()-2,COUNTA('Form Responses 1'!$1:$1)-4),,TRUE,"Form Responses 1")))</f>
        <v>BAIK</v>
      </c>
      <c r="H994" s="83" t="str">
        <f ca="1" t="shared" si="1"/>
        <v>Lantai 12</v>
      </c>
      <c r="I994" s="83" t="str">
        <f ca="1" t="shared" si="986"/>
        <v> &amp; Timur</v>
      </c>
      <c r="J994" s="83" t="str">
        <f ca="1" t="shared" si="2"/>
        <v>CLEANING SERVICE</v>
      </c>
      <c r="K994" s="83">
        <f ca="1" t="array" ref="K994">IFERROR(INDEX(MASTER!B:B,MATCH(G994,MASTER!A:A,0))/100," ")</f>
        <v>0.95</v>
      </c>
      <c r="L994" s="65">
        <f ca="1" t="shared" si="3"/>
        <v>8</v>
      </c>
      <c r="M994" s="65" t="str">
        <f ca="1" t="shared" si="4"/>
        <v>2023 - WEEK 08</v>
      </c>
      <c r="N994" s="65" t="str">
        <f ca="1" t="shared" si="5"/>
        <v>2023 - MONTH 02</v>
      </c>
      <c r="O994" s="83">
        <f ca="1" t="shared" ref="O994:P994" si="1018">IFERROR(AVERAGEIF(M:M,M994,$K:$K)," ")</f>
        <v>0.950225225225222</v>
      </c>
      <c r="P994" s="83">
        <f ca="1" t="shared" si="1018"/>
        <v>0.950225225225222</v>
      </c>
      <c r="Q994" s="65" t="str">
        <f ca="1">IF(ISBLANK(A994)," ",IF(O994&gt;MASTER!$B$3/100,"SB",IF(O994&gt;MASTER!$B$4/100,"B",IF(O994&gt;MASTER!$B$5/100,"C","K"))))</f>
        <v>SB</v>
      </c>
      <c r="R994" s="65" t="str">
        <f ca="1">IF(ISBLANK(B994)," ",IF(P994&gt;MASTER!$B$3/100,"SB",IF(P994&gt;MASTER!$B$4/100,"B",IF(P994&gt;MASTER!$B$5/100,"C","K"))))</f>
        <v>SB</v>
      </c>
    </row>
    <row r="995" customHeight="1" spans="1:18">
      <c r="A995" s="80">
        <f ca="1">INDIRECT(ADDRESS(2+QUOTIENT(ROW()-2,COUNTA('Form Responses 1'!$1:$1)-4),1,,TRUE,"Form Responses 1"))</f>
        <v>45034.3894368981</v>
      </c>
      <c r="B995" s="65" t="str">
        <f ca="1">INDIRECT(ADDRESS(2+QUOTIENT(ROW()-2,COUNTA('Form Responses 1'!$1:$1)-4),2,,TRUE,"Form Responses 1"))</f>
        <v>bobdaulay@gmail.com</v>
      </c>
      <c r="C995" s="65" t="str">
        <f ca="1">INDIRECT(ADDRESS(2+QUOTIENT(ROW()-2,COUNTA('Form Responses 1'!$1:$1)-4),3,,TRUE,"Form Responses 1"))</f>
        <v>Bobby Wijaya Daulay </v>
      </c>
      <c r="D995" s="81">
        <f ca="1">INDIRECT(ADDRESS(2+QUOTIENT(ROW()-2,COUNTA('Form Responses 1'!$1:$1)-4),4,,TRUE,"Form Responses 1"))</f>
        <v>44982</v>
      </c>
      <c r="E995" s="82">
        <f ca="1" t="shared" si="0"/>
        <v>6</v>
      </c>
      <c r="F995" s="65" t="str">
        <f ca="1">IF(ISBLANK(A995)," ",INDIRECT(ADDRESS(1,5+MOD(ROW()-2,COUNTA('Form Responses 1'!$1:$1)-4),,TRUE,"Form Responses 1")))</f>
        <v>Lantai 12 [Mushola]</v>
      </c>
      <c r="G995" s="65" t="str">
        <f ca="1">IF(ISBLANK(A995)," ",INDIRECT(ADDRESS(MATCH(A995,'Form Responses 1'!A:A,0),5+MOD(ROW()-2,COUNTA('Form Responses 1'!$1:$1)-4),,TRUE,"Form Responses 1")))</f>
        <v>BAIK</v>
      </c>
      <c r="H995" s="83" t="str">
        <f ca="1" t="shared" si="1"/>
        <v>Lantai 12</v>
      </c>
      <c r="I995" s="83" t="str">
        <f ca="1" t="shared" si="986"/>
        <v>Mushola</v>
      </c>
      <c r="J995" s="83" t="str">
        <f ca="1" t="shared" si="2"/>
        <v>CLEANING SERVICE</v>
      </c>
      <c r="K995" s="83">
        <f ca="1" t="array" ref="K995">IFERROR(INDEX(MASTER!B:B,MATCH(G995,MASTER!A:A,0))/100," ")</f>
        <v>0.95</v>
      </c>
      <c r="L995" s="65">
        <f ca="1" t="shared" si="3"/>
        <v>8</v>
      </c>
      <c r="M995" s="65" t="str">
        <f ca="1" t="shared" si="4"/>
        <v>2023 - WEEK 08</v>
      </c>
      <c r="N995" s="65" t="str">
        <f ca="1" t="shared" si="5"/>
        <v>2023 - MONTH 02</v>
      </c>
      <c r="O995" s="83">
        <f ca="1" t="shared" ref="O995:P995" si="1019">IFERROR(AVERAGEIF(M:M,M995,$K:$K)," ")</f>
        <v>0.950225225225222</v>
      </c>
      <c r="P995" s="83">
        <f ca="1" t="shared" si="1019"/>
        <v>0.950225225225222</v>
      </c>
      <c r="Q995" s="65" t="str">
        <f ca="1">IF(ISBLANK(A995)," ",IF(O995&gt;MASTER!$B$3/100,"SB",IF(O995&gt;MASTER!$B$4/100,"B",IF(O995&gt;MASTER!$B$5/100,"C","K"))))</f>
        <v>SB</v>
      </c>
      <c r="R995" s="65" t="str">
        <f ca="1">IF(ISBLANK(B995)," ",IF(P995&gt;MASTER!$B$3/100,"SB",IF(P995&gt;MASTER!$B$4/100,"B",IF(P995&gt;MASTER!$B$5/100,"C","K"))))</f>
        <v>SB</v>
      </c>
    </row>
    <row r="996" customHeight="1" spans="1:18">
      <c r="A996" s="80">
        <f ca="1">INDIRECT(ADDRESS(2+QUOTIENT(ROW()-2,COUNTA('Form Responses 1'!$1:$1)-4),1,,TRUE,"Form Responses 1"))</f>
        <v>45034.3894368981</v>
      </c>
      <c r="B996" s="65" t="str">
        <f ca="1">INDIRECT(ADDRESS(2+QUOTIENT(ROW()-2,COUNTA('Form Responses 1'!$1:$1)-4),2,,TRUE,"Form Responses 1"))</f>
        <v>bobdaulay@gmail.com</v>
      </c>
      <c r="C996" s="65" t="str">
        <f ca="1">INDIRECT(ADDRESS(2+QUOTIENT(ROW()-2,COUNTA('Form Responses 1'!$1:$1)-4),3,,TRUE,"Form Responses 1"))</f>
        <v>Bobby Wijaya Daulay </v>
      </c>
      <c r="D996" s="81">
        <f ca="1">INDIRECT(ADDRESS(2+QUOTIENT(ROW()-2,COUNTA('Form Responses 1'!$1:$1)-4),4,,TRUE,"Form Responses 1"))</f>
        <v>44982</v>
      </c>
      <c r="E996" s="82">
        <f ca="1" t="shared" si="0"/>
        <v>6</v>
      </c>
      <c r="F996" s="65" t="str">
        <f ca="1">IF(ISBLANK(A996)," ",INDIRECT(ADDRESS(1,5+MOD(ROW()-2,COUNTA('Form Responses 1'!$1:$1)-4),,TRUE,"Form Responses 1")))</f>
        <v>Lantai 12 [Pantry]</v>
      </c>
      <c r="G996" s="65" t="str">
        <f ca="1">IF(ISBLANK(A996)," ",INDIRECT(ADDRESS(MATCH(A996,'Form Responses 1'!A:A,0),5+MOD(ROW()-2,COUNTA('Form Responses 1'!$1:$1)-4),,TRUE,"Form Responses 1")))</f>
        <v>BAIK</v>
      </c>
      <c r="H996" s="83" t="str">
        <f ca="1" t="shared" si="1"/>
        <v>Lantai 12</v>
      </c>
      <c r="I996" s="83" t="str">
        <f ca="1" t="shared" si="986"/>
        <v>Pantry</v>
      </c>
      <c r="J996" s="83" t="str">
        <f ca="1" t="shared" si="2"/>
        <v>CLEANING SERVICE</v>
      </c>
      <c r="K996" s="83">
        <f ca="1" t="array" ref="K996">IFERROR(INDEX(MASTER!B:B,MATCH(G996,MASTER!A:A,0))/100," ")</f>
        <v>0.95</v>
      </c>
      <c r="L996" s="65">
        <f ca="1" t="shared" si="3"/>
        <v>8</v>
      </c>
      <c r="M996" s="65" t="str">
        <f ca="1" t="shared" si="4"/>
        <v>2023 - WEEK 08</v>
      </c>
      <c r="N996" s="65" t="str">
        <f ca="1" t="shared" si="5"/>
        <v>2023 - MONTH 02</v>
      </c>
      <c r="O996" s="83">
        <f ca="1" t="shared" ref="O996:P996" si="1020">IFERROR(AVERAGEIF(M:M,M996,$K:$K)," ")</f>
        <v>0.950225225225222</v>
      </c>
      <c r="P996" s="83">
        <f ca="1" t="shared" si="1020"/>
        <v>0.950225225225222</v>
      </c>
      <c r="Q996" s="65" t="str">
        <f ca="1">IF(ISBLANK(A996)," ",IF(O996&gt;MASTER!$B$3/100,"SB",IF(O996&gt;MASTER!$B$4/100,"B",IF(O996&gt;MASTER!$B$5/100,"C","K"))))</f>
        <v>SB</v>
      </c>
      <c r="R996" s="65" t="str">
        <f ca="1">IF(ISBLANK(B996)," ",IF(P996&gt;MASTER!$B$3/100,"SB",IF(P996&gt;MASTER!$B$4/100,"B",IF(P996&gt;MASTER!$B$5/100,"C","K"))))</f>
        <v>SB</v>
      </c>
    </row>
    <row r="997" customHeight="1" spans="1:18">
      <c r="A997" s="80">
        <f ca="1">INDIRECT(ADDRESS(2+QUOTIENT(ROW()-2,COUNTA('Form Responses 1'!$1:$1)-4),1,,TRUE,"Form Responses 1"))</f>
        <v>45034.3894368981</v>
      </c>
      <c r="B997" s="65" t="str">
        <f ca="1">INDIRECT(ADDRESS(2+QUOTIENT(ROW()-2,COUNTA('Form Responses 1'!$1:$1)-4),2,,TRUE,"Form Responses 1"))</f>
        <v>bobdaulay@gmail.com</v>
      </c>
      <c r="C997" s="65" t="str">
        <f ca="1">INDIRECT(ADDRESS(2+QUOTIENT(ROW()-2,COUNTA('Form Responses 1'!$1:$1)-4),3,,TRUE,"Form Responses 1"))</f>
        <v>Bobby Wijaya Daulay </v>
      </c>
      <c r="D997" s="81">
        <f ca="1">INDIRECT(ADDRESS(2+QUOTIENT(ROW()-2,COUNTA('Form Responses 1'!$1:$1)-4),4,,TRUE,"Form Responses 1"))</f>
        <v>44982</v>
      </c>
      <c r="E997" s="82">
        <f ca="1" t="shared" si="0"/>
        <v>6</v>
      </c>
      <c r="F997" s="65" t="str">
        <f ca="1">IF(ISBLANK(A997)," ",INDIRECT(ADDRESS(1,5+MOD(ROW()-2,COUNTA('Form Responses 1'!$1:$1)-4),,TRUE,"Form Responses 1")))</f>
        <v>Lantai 12 [Ruang Rapat 1-2-3]</v>
      </c>
      <c r="G997" s="65" t="str">
        <f ca="1">IF(ISBLANK(A997)," ",INDIRECT(ADDRESS(MATCH(A997,'Form Responses 1'!A:A,0),5+MOD(ROW()-2,COUNTA('Form Responses 1'!$1:$1)-4),,TRUE,"Form Responses 1")))</f>
        <v>BAIK</v>
      </c>
      <c r="H997" s="83" t="str">
        <f ca="1" t="shared" si="1"/>
        <v>Lantai 12</v>
      </c>
      <c r="I997" s="83" t="str">
        <f ca="1" t="shared" si="986"/>
        <v>Ruang Rapat 1-2-3</v>
      </c>
      <c r="J997" s="83" t="str">
        <f ca="1" t="shared" si="2"/>
        <v>CLEANING SERVICE</v>
      </c>
      <c r="K997" s="83">
        <f ca="1" t="array" ref="K997">IFERROR(INDEX(MASTER!B:B,MATCH(G997,MASTER!A:A,0))/100," ")</f>
        <v>0.95</v>
      </c>
      <c r="L997" s="65">
        <f ca="1" t="shared" si="3"/>
        <v>8</v>
      </c>
      <c r="M997" s="65" t="str">
        <f ca="1" t="shared" si="4"/>
        <v>2023 - WEEK 08</v>
      </c>
      <c r="N997" s="65" t="str">
        <f ca="1" t="shared" si="5"/>
        <v>2023 - MONTH 02</v>
      </c>
      <c r="O997" s="83">
        <f ca="1" t="shared" ref="O997:P997" si="1021">IFERROR(AVERAGEIF(M:M,M997,$K:$K)," ")</f>
        <v>0.950225225225222</v>
      </c>
      <c r="P997" s="83">
        <f ca="1" t="shared" si="1021"/>
        <v>0.950225225225222</v>
      </c>
      <c r="Q997" s="65" t="str">
        <f ca="1">IF(ISBLANK(A997)," ",IF(O997&gt;MASTER!$B$3/100,"SB",IF(O997&gt;MASTER!$B$4/100,"B",IF(O997&gt;MASTER!$B$5/100,"C","K"))))</f>
        <v>SB</v>
      </c>
      <c r="R997" s="65" t="str">
        <f ca="1">IF(ISBLANK(B997)," ",IF(P997&gt;MASTER!$B$3/100,"SB",IF(P997&gt;MASTER!$B$4/100,"B",IF(P997&gt;MASTER!$B$5/100,"C","K"))))</f>
        <v>SB</v>
      </c>
    </row>
    <row r="998" customHeight="1" spans="1:18">
      <c r="A998" s="80">
        <f ca="1">INDIRECT(ADDRESS(2+QUOTIENT(ROW()-2,COUNTA('Form Responses 1'!$1:$1)-4),1,,TRUE,"Form Responses 1"))</f>
        <v>45034.3894368981</v>
      </c>
      <c r="B998" s="65" t="str">
        <f ca="1">INDIRECT(ADDRESS(2+QUOTIENT(ROW()-2,COUNTA('Form Responses 1'!$1:$1)-4),2,,TRUE,"Form Responses 1"))</f>
        <v>bobdaulay@gmail.com</v>
      </c>
      <c r="C998" s="65" t="str">
        <f ca="1">INDIRECT(ADDRESS(2+QUOTIENT(ROW()-2,COUNTA('Form Responses 1'!$1:$1)-4),3,,TRUE,"Form Responses 1"))</f>
        <v>Bobby Wijaya Daulay </v>
      </c>
      <c r="D998" s="81">
        <f ca="1">INDIRECT(ADDRESS(2+QUOTIENT(ROW()-2,COUNTA('Form Responses 1'!$1:$1)-4),4,,TRUE,"Form Responses 1"))</f>
        <v>44982</v>
      </c>
      <c r="E998" s="82">
        <f ca="1" t="shared" si="0"/>
        <v>6</v>
      </c>
      <c r="F998" s="65" t="str">
        <f ca="1">IF(ISBLANK(A998)," ",INDIRECT(ADDRESS(1,5+MOD(ROW()-2,COUNTA('Form Responses 1'!$1:$1)-4),,TRUE,"Form Responses 1")))</f>
        <v>Lantai 12 [Ruang Kerja]</v>
      </c>
      <c r="G998" s="65" t="str">
        <f ca="1">IF(ISBLANK(A998)," ",INDIRECT(ADDRESS(MATCH(A998,'Form Responses 1'!A:A,0),5+MOD(ROW()-2,COUNTA('Form Responses 1'!$1:$1)-4),,TRUE,"Form Responses 1")))</f>
        <v>BAIK</v>
      </c>
      <c r="H998" s="83" t="str">
        <f ca="1" t="shared" si="1"/>
        <v>Lantai 12</v>
      </c>
      <c r="I998" s="83" t="str">
        <f ca="1" t="shared" si="986"/>
        <v>Ruang Kerja</v>
      </c>
      <c r="J998" s="83" t="str">
        <f ca="1" t="shared" si="2"/>
        <v>CLEANING SERVICE</v>
      </c>
      <c r="K998" s="83">
        <f ca="1" t="array" ref="K998">IFERROR(INDEX(MASTER!B:B,MATCH(G998,MASTER!A:A,0))/100," ")</f>
        <v>0.95</v>
      </c>
      <c r="L998" s="65">
        <f ca="1" t="shared" si="3"/>
        <v>8</v>
      </c>
      <c r="M998" s="65" t="str">
        <f ca="1" t="shared" si="4"/>
        <v>2023 - WEEK 08</v>
      </c>
      <c r="N998" s="65" t="str">
        <f ca="1" t="shared" si="5"/>
        <v>2023 - MONTH 02</v>
      </c>
      <c r="O998" s="83">
        <f ca="1" t="shared" ref="O998:P998" si="1022">IFERROR(AVERAGEIF(M:M,M998,$K:$K)," ")</f>
        <v>0.950225225225222</v>
      </c>
      <c r="P998" s="83">
        <f ca="1" t="shared" si="1022"/>
        <v>0.950225225225222</v>
      </c>
      <c r="Q998" s="65" t="str">
        <f ca="1">IF(ISBLANK(A998)," ",IF(O998&gt;MASTER!$B$3/100,"SB",IF(O998&gt;MASTER!$B$4/100,"B",IF(O998&gt;MASTER!$B$5/100,"C","K"))))</f>
        <v>SB</v>
      </c>
      <c r="R998" s="65" t="str">
        <f ca="1">IF(ISBLANK(B998)," ",IF(P998&gt;MASTER!$B$3/100,"SB",IF(P998&gt;MASTER!$B$4/100,"B",IF(P998&gt;MASTER!$B$5/100,"C","K"))))</f>
        <v>SB</v>
      </c>
    </row>
    <row r="999" customHeight="1" spans="1:18">
      <c r="A999" s="80">
        <f ca="1">INDIRECT(ADDRESS(2+QUOTIENT(ROW()-2,COUNTA('Form Responses 1'!$1:$1)-4),1,,TRUE,"Form Responses 1"))</f>
        <v>45034.3894368981</v>
      </c>
      <c r="B999" s="65" t="str">
        <f ca="1">INDIRECT(ADDRESS(2+QUOTIENT(ROW()-2,COUNTA('Form Responses 1'!$1:$1)-4),2,,TRUE,"Form Responses 1"))</f>
        <v>bobdaulay@gmail.com</v>
      </c>
      <c r="C999" s="65" t="str">
        <f ca="1">INDIRECT(ADDRESS(2+QUOTIENT(ROW()-2,COUNTA('Form Responses 1'!$1:$1)-4),3,,TRUE,"Form Responses 1"))</f>
        <v>Bobby Wijaya Daulay </v>
      </c>
      <c r="D999" s="81">
        <f ca="1">INDIRECT(ADDRESS(2+QUOTIENT(ROW()-2,COUNTA('Form Responses 1'!$1:$1)-4),4,,TRUE,"Form Responses 1"))</f>
        <v>44982</v>
      </c>
      <c r="E999" s="82">
        <f ca="1" t="shared" si="0"/>
        <v>6</v>
      </c>
      <c r="F999" s="65" t="str">
        <f ca="1">IF(ISBLANK(A999)," ",INDIRECT(ADDRESS(1,5+MOD(ROW()-2,COUNTA('Form Responses 1'!$1:$1)-4),,TRUE,"Form Responses 1")))</f>
        <v>Lantai 12 [Koridor]</v>
      </c>
      <c r="G999" s="65" t="str">
        <f ca="1">IF(ISBLANK(A999)," ",INDIRECT(ADDRESS(MATCH(A999,'Form Responses 1'!A:A,0),5+MOD(ROW()-2,COUNTA('Form Responses 1'!$1:$1)-4),,TRUE,"Form Responses 1")))</f>
        <v>BAIK</v>
      </c>
      <c r="H999" s="83" t="str">
        <f ca="1" t="shared" si="1"/>
        <v>Lantai 12</v>
      </c>
      <c r="I999" s="83" t="str">
        <f ca="1" t="shared" si="986"/>
        <v>Koridor</v>
      </c>
      <c r="J999" s="83" t="str">
        <f ca="1" t="shared" si="2"/>
        <v>CLEANING SERVICE</v>
      </c>
      <c r="K999" s="83">
        <f ca="1" t="array" ref="K999">IFERROR(INDEX(MASTER!B:B,MATCH(G999,MASTER!A:A,0))/100," ")</f>
        <v>0.95</v>
      </c>
      <c r="L999" s="65">
        <f ca="1" t="shared" si="3"/>
        <v>8</v>
      </c>
      <c r="M999" s="65" t="str">
        <f ca="1" t="shared" si="4"/>
        <v>2023 - WEEK 08</v>
      </c>
      <c r="N999" s="65" t="str">
        <f ca="1" t="shared" si="5"/>
        <v>2023 - MONTH 02</v>
      </c>
      <c r="O999" s="83">
        <f ca="1" t="shared" ref="O999:P999" si="1023">IFERROR(AVERAGEIF(M:M,M999,$K:$K)," ")</f>
        <v>0.950225225225222</v>
      </c>
      <c r="P999" s="83">
        <f ca="1" t="shared" si="1023"/>
        <v>0.950225225225222</v>
      </c>
      <c r="Q999" s="65" t="str">
        <f ca="1">IF(ISBLANK(A999)," ",IF(O999&gt;MASTER!$B$3/100,"SB",IF(O999&gt;MASTER!$B$4/100,"B",IF(O999&gt;MASTER!$B$5/100,"C","K"))))</f>
        <v>SB</v>
      </c>
      <c r="R999" s="65" t="str">
        <f ca="1">IF(ISBLANK(B999)," ",IF(P999&gt;MASTER!$B$3/100,"SB",IF(P999&gt;MASTER!$B$4/100,"B",IF(P999&gt;MASTER!$B$5/100,"C","K"))))</f>
        <v>SB</v>
      </c>
    </row>
    <row r="1000" customHeight="1" spans="1:18">
      <c r="A1000" s="80">
        <f ca="1">INDIRECT(ADDRESS(2+QUOTIENT(ROW()-2,COUNTA('Form Responses 1'!$1:$1)-4),1,,TRUE,"Form Responses 1"))</f>
        <v>45034.3894368981</v>
      </c>
      <c r="B1000" s="65" t="str">
        <f ca="1">INDIRECT(ADDRESS(2+QUOTIENT(ROW()-2,COUNTA('Form Responses 1'!$1:$1)-4),2,,TRUE,"Form Responses 1"))</f>
        <v>bobdaulay@gmail.com</v>
      </c>
      <c r="C1000" s="65" t="str">
        <f ca="1">INDIRECT(ADDRESS(2+QUOTIENT(ROW()-2,COUNTA('Form Responses 1'!$1:$1)-4),3,,TRUE,"Form Responses 1"))</f>
        <v>Bobby Wijaya Daulay </v>
      </c>
      <c r="D1000" s="81">
        <f ca="1">INDIRECT(ADDRESS(2+QUOTIENT(ROW()-2,COUNTA('Form Responses 1'!$1:$1)-4),4,,TRUE,"Form Responses 1"))</f>
        <v>44982</v>
      </c>
      <c r="E1000" s="82">
        <f ca="1" t="shared" si="0"/>
        <v>6</v>
      </c>
      <c r="F1000" s="65" t="str">
        <f ca="1">IF(ISBLANK(A1000)," ",INDIRECT(ADDRESS(1,5+MOD(ROW()-2,COUNTA('Form Responses 1'!$1:$1)-4),,TRUE,"Form Responses 1")))</f>
        <v>Lantai 12 [Toilet Pria / Wanita]</v>
      </c>
      <c r="G1000" s="65" t="str">
        <f ca="1">IF(ISBLANK(A1000)," ",INDIRECT(ADDRESS(MATCH(A1000,'Form Responses 1'!A:A,0),5+MOD(ROW()-2,COUNTA('Form Responses 1'!$1:$1)-4),,TRUE,"Form Responses 1")))</f>
        <v>BAIK</v>
      </c>
      <c r="H1000" s="83" t="str">
        <f ca="1" t="shared" si="1"/>
        <v>Lantai 12</v>
      </c>
      <c r="I1000" s="83" t="str">
        <f ca="1" t="shared" si="986"/>
        <v>Toilet Pria / Wanita</v>
      </c>
      <c r="J1000" s="83" t="str">
        <f ca="1" t="shared" si="2"/>
        <v>CLEANING SERVICE</v>
      </c>
      <c r="K1000" s="83">
        <f ca="1" t="array" ref="K1000">IFERROR(INDEX(MASTER!B:B,MATCH(G1000,MASTER!A:A,0))/100," ")</f>
        <v>0.95</v>
      </c>
      <c r="L1000" s="65">
        <f ca="1" t="shared" si="3"/>
        <v>8</v>
      </c>
      <c r="M1000" s="65" t="str">
        <f ca="1" t="shared" si="4"/>
        <v>2023 - WEEK 08</v>
      </c>
      <c r="N1000" s="65" t="str">
        <f ca="1" t="shared" si="5"/>
        <v>2023 - MONTH 02</v>
      </c>
      <c r="O1000" s="83">
        <f ca="1" t="shared" ref="O1000:P1000" si="1024">IFERROR(AVERAGEIF(M:M,M1000,$K:$K)," ")</f>
        <v>0.950225225225222</v>
      </c>
      <c r="P1000" s="83">
        <f ca="1" t="shared" si="1024"/>
        <v>0.950225225225222</v>
      </c>
      <c r="Q1000" s="65" t="str">
        <f ca="1">IF(ISBLANK(A1000)," ",IF(O1000&gt;MASTER!$B$3/100,"SB",IF(O1000&gt;MASTER!$B$4/100,"B",IF(O1000&gt;MASTER!$B$5/100,"C","K"))))</f>
        <v>SB</v>
      </c>
      <c r="R1000" s="65" t="str">
        <f ca="1">IF(ISBLANK(B1000)," ",IF(P1000&gt;MASTER!$B$3/100,"SB",IF(P1000&gt;MASTER!$B$4/100,"B",IF(P1000&gt;MASTER!$B$5/100,"C","K"))))</f>
        <v>SB</v>
      </c>
    </row>
    <row r="1001" customHeight="1" spans="1:18">
      <c r="A1001" s="80">
        <f ca="1">INDIRECT(ADDRESS(2+QUOTIENT(ROW()-2,COUNTA('Form Responses 1'!$1:$1)-4),1,,TRUE,"Form Responses 1"))</f>
        <v>45034.3894368981</v>
      </c>
      <c r="B1001" s="65" t="str">
        <f ca="1">INDIRECT(ADDRESS(2+QUOTIENT(ROW()-2,COUNTA('Form Responses 1'!$1:$1)-4),2,,TRUE,"Form Responses 1"))</f>
        <v>bobdaulay@gmail.com</v>
      </c>
      <c r="C1001" s="65" t="str">
        <f ca="1">INDIRECT(ADDRESS(2+QUOTIENT(ROW()-2,COUNTA('Form Responses 1'!$1:$1)-4),3,,TRUE,"Form Responses 1"))</f>
        <v>Bobby Wijaya Daulay </v>
      </c>
      <c r="D1001" s="81">
        <f ca="1">INDIRECT(ADDRESS(2+QUOTIENT(ROW()-2,COUNTA('Form Responses 1'!$1:$1)-4),4,,TRUE,"Form Responses 1"))</f>
        <v>44982</v>
      </c>
      <c r="E1001" s="82">
        <f ca="1" t="shared" si="0"/>
        <v>6</v>
      </c>
      <c r="F1001" s="65" t="str">
        <f ca="1">IF(ISBLANK(A1001)," ",INDIRECT(ADDRESS(1,5+MOD(ROW()-2,COUNTA('Form Responses 1'!$1:$1)-4),,TRUE,"Form Responses 1")))</f>
        <v>Lantai 11 [Tangga Exit Barat]</v>
      </c>
      <c r="G1001" s="65" t="str">
        <f ca="1">IF(ISBLANK(A1001)," ",INDIRECT(ADDRESS(MATCH(A1001,'Form Responses 1'!A:A,0),5+MOD(ROW()-2,COUNTA('Form Responses 1'!$1:$1)-4),,TRUE,"Form Responses 1")))</f>
        <v>BAIK</v>
      </c>
      <c r="H1001" s="83" t="str">
        <f ca="1" t="shared" si="1"/>
        <v>Lantai 11</v>
      </c>
      <c r="I1001" s="83" t="str">
        <f ca="1" t="shared" si="986"/>
        <v>Tangga Exit Barat</v>
      </c>
      <c r="J1001" s="83" t="str">
        <f ca="1" t="shared" si="2"/>
        <v>CLEANING SERVICE</v>
      </c>
      <c r="K1001" s="83">
        <f ca="1" t="array" ref="K1001">IFERROR(INDEX(MASTER!B:B,MATCH(G1001,MASTER!A:A,0))/100," ")</f>
        <v>0.95</v>
      </c>
      <c r="L1001" s="65">
        <f ca="1" t="shared" si="3"/>
        <v>8</v>
      </c>
      <c r="M1001" s="65" t="str">
        <f ca="1" t="shared" si="4"/>
        <v>2023 - WEEK 08</v>
      </c>
      <c r="N1001" s="65" t="str">
        <f ca="1" t="shared" si="5"/>
        <v>2023 - MONTH 02</v>
      </c>
      <c r="O1001" s="83">
        <f ca="1" t="shared" ref="O1001:P1001" si="1025">IFERROR(AVERAGEIF(M:M,M1001,$K:$K)," ")</f>
        <v>0.950225225225222</v>
      </c>
      <c r="P1001" s="83">
        <f ca="1" t="shared" si="1025"/>
        <v>0.950225225225222</v>
      </c>
      <c r="Q1001" s="65" t="str">
        <f ca="1">IF(ISBLANK(A1001)," ",IF(O1001&gt;MASTER!$B$3/100,"SB",IF(O1001&gt;MASTER!$B$4/100,"B",IF(O1001&gt;MASTER!$B$5/100,"C","K"))))</f>
        <v>SB</v>
      </c>
      <c r="R1001" s="65" t="str">
        <f ca="1">IF(ISBLANK(B1001)," ",IF(P1001&gt;MASTER!$B$3/100,"SB",IF(P1001&gt;MASTER!$B$4/100,"B",IF(P1001&gt;MASTER!$B$5/100,"C","K"))))</f>
        <v>SB</v>
      </c>
    </row>
    <row r="1002" customHeight="1" spans="1:18">
      <c r="A1002" s="80">
        <f ca="1">INDIRECT(ADDRESS(2+QUOTIENT(ROW()-2,COUNTA('Form Responses 1'!$1:$1)-4),1,,TRUE,"Form Responses 1"))</f>
        <v>45034.3894368981</v>
      </c>
      <c r="B1002" s="65" t="str">
        <f ca="1">INDIRECT(ADDRESS(2+QUOTIENT(ROW()-2,COUNTA('Form Responses 1'!$1:$1)-4),2,,TRUE,"Form Responses 1"))</f>
        <v>bobdaulay@gmail.com</v>
      </c>
      <c r="C1002" s="65" t="str">
        <f ca="1">INDIRECT(ADDRESS(2+QUOTIENT(ROW()-2,COUNTA('Form Responses 1'!$1:$1)-4),3,,TRUE,"Form Responses 1"))</f>
        <v>Bobby Wijaya Daulay </v>
      </c>
      <c r="D1002" s="81">
        <f ca="1">INDIRECT(ADDRESS(2+QUOTIENT(ROW()-2,COUNTA('Form Responses 1'!$1:$1)-4),4,,TRUE,"Form Responses 1"))</f>
        <v>44982</v>
      </c>
      <c r="E1002" s="82">
        <f ca="1" t="shared" si="0"/>
        <v>6</v>
      </c>
      <c r="F1002" s="65" t="str">
        <f ca="1">IF(ISBLANK(A1002)," ",INDIRECT(ADDRESS(1,5+MOD(ROW()-2,COUNTA('Form Responses 1'!$1:$1)-4),,TRUE,"Form Responses 1")))</f>
        <v>Lantai 11 [ &amp; Timur]</v>
      </c>
      <c r="G1002" s="65" t="str">
        <f ca="1">IF(ISBLANK(A1002)," ",INDIRECT(ADDRESS(MATCH(A1002,'Form Responses 1'!A:A,0),5+MOD(ROW()-2,COUNTA('Form Responses 1'!$1:$1)-4),,TRUE,"Form Responses 1")))</f>
        <v>BAIK</v>
      </c>
      <c r="H1002" s="83" t="str">
        <f ca="1" t="shared" si="1"/>
        <v>Lantai 11</v>
      </c>
      <c r="I1002" s="83" t="str">
        <f ca="1" t="shared" si="986"/>
        <v> &amp; Timur</v>
      </c>
      <c r="J1002" s="83" t="str">
        <f ca="1" t="shared" si="2"/>
        <v>CLEANING SERVICE</v>
      </c>
      <c r="K1002" s="83">
        <f ca="1" t="array" ref="K1002">IFERROR(INDEX(MASTER!B:B,MATCH(G1002,MASTER!A:A,0))/100," ")</f>
        <v>0.95</v>
      </c>
      <c r="L1002" s="65">
        <f ca="1" t="shared" si="3"/>
        <v>8</v>
      </c>
      <c r="M1002" s="65" t="str">
        <f ca="1" t="shared" si="4"/>
        <v>2023 - WEEK 08</v>
      </c>
      <c r="N1002" s="65" t="str">
        <f ca="1" t="shared" si="5"/>
        <v>2023 - MONTH 02</v>
      </c>
      <c r="O1002" s="83">
        <f ca="1" t="shared" ref="O1002:P1002" si="1026">IFERROR(AVERAGEIF(M:M,M1002,$K:$K)," ")</f>
        <v>0.950225225225222</v>
      </c>
      <c r="P1002" s="83">
        <f ca="1" t="shared" si="1026"/>
        <v>0.950225225225222</v>
      </c>
      <c r="Q1002" s="65" t="str">
        <f ca="1">IF(ISBLANK(A1002)," ",IF(O1002&gt;MASTER!$B$3/100,"SB",IF(O1002&gt;MASTER!$B$4/100,"B",IF(O1002&gt;MASTER!$B$5/100,"C","K"))))</f>
        <v>SB</v>
      </c>
      <c r="R1002" s="65" t="str">
        <f ca="1">IF(ISBLANK(B1002)," ",IF(P1002&gt;MASTER!$B$3/100,"SB",IF(P1002&gt;MASTER!$B$4/100,"B",IF(P1002&gt;MASTER!$B$5/100,"C","K"))))</f>
        <v>SB</v>
      </c>
    </row>
    <row r="1003" customHeight="1" spans="1:18">
      <c r="A1003" s="80">
        <f ca="1">INDIRECT(ADDRESS(2+QUOTIENT(ROW()-2,COUNTA('Form Responses 1'!$1:$1)-4),1,,TRUE,"Form Responses 1"))</f>
        <v>45034.3894368981</v>
      </c>
      <c r="B1003" s="65" t="str">
        <f ca="1">INDIRECT(ADDRESS(2+QUOTIENT(ROW()-2,COUNTA('Form Responses 1'!$1:$1)-4),2,,TRUE,"Form Responses 1"))</f>
        <v>bobdaulay@gmail.com</v>
      </c>
      <c r="C1003" s="65" t="str">
        <f ca="1">INDIRECT(ADDRESS(2+QUOTIENT(ROW()-2,COUNTA('Form Responses 1'!$1:$1)-4),3,,TRUE,"Form Responses 1"))</f>
        <v>Bobby Wijaya Daulay </v>
      </c>
      <c r="D1003" s="81">
        <f ca="1">INDIRECT(ADDRESS(2+QUOTIENT(ROW()-2,COUNTA('Form Responses 1'!$1:$1)-4),4,,TRUE,"Form Responses 1"))</f>
        <v>44982</v>
      </c>
      <c r="E1003" s="82">
        <f ca="1" t="shared" si="0"/>
        <v>6</v>
      </c>
      <c r="F1003" s="65" t="str">
        <f ca="1">IF(ISBLANK(A1003)," ",INDIRECT(ADDRESS(1,5+MOD(ROW()-2,COUNTA('Form Responses 1'!$1:$1)-4),,TRUE,"Form Responses 1")))</f>
        <v>Lantai 11 [Mushola]</v>
      </c>
      <c r="G1003" s="65" t="str">
        <f ca="1">IF(ISBLANK(A1003)," ",INDIRECT(ADDRESS(MATCH(A1003,'Form Responses 1'!A:A,0),5+MOD(ROW()-2,COUNTA('Form Responses 1'!$1:$1)-4),,TRUE,"Form Responses 1")))</f>
        <v>BAIK</v>
      </c>
      <c r="H1003" s="83" t="str">
        <f ca="1" t="shared" si="1"/>
        <v>Lantai 11</v>
      </c>
      <c r="I1003" s="83" t="str">
        <f ca="1" t="shared" si="986"/>
        <v>Mushola</v>
      </c>
      <c r="J1003" s="83" t="str">
        <f ca="1" t="shared" si="2"/>
        <v>CLEANING SERVICE</v>
      </c>
      <c r="K1003" s="83">
        <f ca="1" t="array" ref="K1003">IFERROR(INDEX(MASTER!B:B,MATCH(G1003,MASTER!A:A,0))/100," ")</f>
        <v>0.95</v>
      </c>
      <c r="L1003" s="65">
        <f ca="1" t="shared" si="3"/>
        <v>8</v>
      </c>
      <c r="M1003" s="65" t="str">
        <f ca="1" t="shared" si="4"/>
        <v>2023 - WEEK 08</v>
      </c>
      <c r="N1003" s="65" t="str">
        <f ca="1" t="shared" si="5"/>
        <v>2023 - MONTH 02</v>
      </c>
      <c r="O1003" s="83">
        <f ca="1" t="shared" ref="O1003:P1003" si="1027">IFERROR(AVERAGEIF(M:M,M1003,$K:$K)," ")</f>
        <v>0.950225225225222</v>
      </c>
      <c r="P1003" s="83">
        <f ca="1" t="shared" si="1027"/>
        <v>0.950225225225222</v>
      </c>
      <c r="Q1003" s="65" t="str">
        <f ca="1">IF(ISBLANK(A1003)," ",IF(O1003&gt;MASTER!$B$3/100,"SB",IF(O1003&gt;MASTER!$B$4/100,"B",IF(O1003&gt;MASTER!$B$5/100,"C","K"))))</f>
        <v>SB</v>
      </c>
      <c r="R1003" s="65" t="str">
        <f ca="1">IF(ISBLANK(B1003)," ",IF(P1003&gt;MASTER!$B$3/100,"SB",IF(P1003&gt;MASTER!$B$4/100,"B",IF(P1003&gt;MASTER!$B$5/100,"C","K"))))</f>
        <v>SB</v>
      </c>
    </row>
    <row r="1004" customHeight="1" spans="1:18">
      <c r="A1004" s="80">
        <f ca="1">INDIRECT(ADDRESS(2+QUOTIENT(ROW()-2,COUNTA('Form Responses 1'!$1:$1)-4),1,,TRUE,"Form Responses 1"))</f>
        <v>45034.3894368981</v>
      </c>
      <c r="B1004" s="65" t="str">
        <f ca="1">INDIRECT(ADDRESS(2+QUOTIENT(ROW()-2,COUNTA('Form Responses 1'!$1:$1)-4),2,,TRUE,"Form Responses 1"))</f>
        <v>bobdaulay@gmail.com</v>
      </c>
      <c r="C1004" s="65" t="str">
        <f ca="1">INDIRECT(ADDRESS(2+QUOTIENT(ROW()-2,COUNTA('Form Responses 1'!$1:$1)-4),3,,TRUE,"Form Responses 1"))</f>
        <v>Bobby Wijaya Daulay </v>
      </c>
      <c r="D1004" s="81">
        <f ca="1">INDIRECT(ADDRESS(2+QUOTIENT(ROW()-2,COUNTA('Form Responses 1'!$1:$1)-4),4,,TRUE,"Form Responses 1"))</f>
        <v>44982</v>
      </c>
      <c r="E1004" s="82">
        <f ca="1" t="shared" si="0"/>
        <v>6</v>
      </c>
      <c r="F1004" s="65" t="str">
        <f ca="1">IF(ISBLANK(A1004)," ",INDIRECT(ADDRESS(1,5+MOD(ROW()-2,COUNTA('Form Responses 1'!$1:$1)-4),,TRUE,"Form Responses 1")))</f>
        <v>Lantai 11 [Pantry]</v>
      </c>
      <c r="G1004" s="65" t="str">
        <f ca="1">IF(ISBLANK(A1004)," ",INDIRECT(ADDRESS(MATCH(A1004,'Form Responses 1'!A:A,0),5+MOD(ROW()-2,COUNTA('Form Responses 1'!$1:$1)-4),,TRUE,"Form Responses 1")))</f>
        <v>BAIK</v>
      </c>
      <c r="H1004" s="83" t="str">
        <f ca="1" t="shared" si="1"/>
        <v>Lantai 11</v>
      </c>
      <c r="I1004" s="83" t="str">
        <f ca="1" t="shared" si="986"/>
        <v>Pantry</v>
      </c>
      <c r="J1004" s="83" t="str">
        <f ca="1" t="shared" si="2"/>
        <v>CLEANING SERVICE</v>
      </c>
      <c r="K1004" s="83">
        <f ca="1" t="array" ref="K1004">IFERROR(INDEX(MASTER!B:B,MATCH(G1004,MASTER!A:A,0))/100," ")</f>
        <v>0.95</v>
      </c>
      <c r="L1004" s="65">
        <f ca="1" t="shared" si="3"/>
        <v>8</v>
      </c>
      <c r="M1004" s="65" t="str">
        <f ca="1" t="shared" si="4"/>
        <v>2023 - WEEK 08</v>
      </c>
      <c r="N1004" s="65" t="str">
        <f ca="1" t="shared" si="5"/>
        <v>2023 - MONTH 02</v>
      </c>
      <c r="O1004" s="83">
        <f ca="1" t="shared" ref="O1004:P1004" si="1028">IFERROR(AVERAGEIF(M:M,M1004,$K:$K)," ")</f>
        <v>0.950225225225222</v>
      </c>
      <c r="P1004" s="83">
        <f ca="1" t="shared" si="1028"/>
        <v>0.950225225225222</v>
      </c>
      <c r="Q1004" s="65" t="str">
        <f ca="1">IF(ISBLANK(A1004)," ",IF(O1004&gt;MASTER!$B$3/100,"SB",IF(O1004&gt;MASTER!$B$4/100,"B",IF(O1004&gt;MASTER!$B$5/100,"C","K"))))</f>
        <v>SB</v>
      </c>
      <c r="R1004" s="65" t="str">
        <f ca="1">IF(ISBLANK(B1004)," ",IF(P1004&gt;MASTER!$B$3/100,"SB",IF(P1004&gt;MASTER!$B$4/100,"B",IF(P1004&gt;MASTER!$B$5/100,"C","K"))))</f>
        <v>SB</v>
      </c>
    </row>
    <row r="1005" customHeight="1" spans="1:18">
      <c r="A1005" s="80">
        <f ca="1">INDIRECT(ADDRESS(2+QUOTIENT(ROW()-2,COUNTA('Form Responses 1'!$1:$1)-4),1,,TRUE,"Form Responses 1"))</f>
        <v>45034.3894368981</v>
      </c>
      <c r="B1005" s="65" t="str">
        <f ca="1">INDIRECT(ADDRESS(2+QUOTIENT(ROW()-2,COUNTA('Form Responses 1'!$1:$1)-4),2,,TRUE,"Form Responses 1"))</f>
        <v>bobdaulay@gmail.com</v>
      </c>
      <c r="C1005" s="65" t="str">
        <f ca="1">INDIRECT(ADDRESS(2+QUOTIENT(ROW()-2,COUNTA('Form Responses 1'!$1:$1)-4),3,,TRUE,"Form Responses 1"))</f>
        <v>Bobby Wijaya Daulay </v>
      </c>
      <c r="D1005" s="81">
        <f ca="1">INDIRECT(ADDRESS(2+QUOTIENT(ROW()-2,COUNTA('Form Responses 1'!$1:$1)-4),4,,TRUE,"Form Responses 1"))</f>
        <v>44982</v>
      </c>
      <c r="E1005" s="82">
        <f ca="1" t="shared" si="0"/>
        <v>6</v>
      </c>
      <c r="F1005" s="65" t="str">
        <f ca="1">IF(ISBLANK(A1005)," ",INDIRECT(ADDRESS(1,5+MOD(ROW()-2,COUNTA('Form Responses 1'!$1:$1)-4),,TRUE,"Form Responses 1")))</f>
        <v>Lantai 11 [Ruang Rapat 1-2-3]</v>
      </c>
      <c r="G1005" s="65" t="str">
        <f ca="1">IF(ISBLANK(A1005)," ",INDIRECT(ADDRESS(MATCH(A1005,'Form Responses 1'!A:A,0),5+MOD(ROW()-2,COUNTA('Form Responses 1'!$1:$1)-4),,TRUE,"Form Responses 1")))</f>
        <v>BAIK</v>
      </c>
      <c r="H1005" s="83" t="str">
        <f ca="1" t="shared" si="1"/>
        <v>Lantai 11</v>
      </c>
      <c r="I1005" s="83" t="str">
        <f ca="1" t="shared" si="986"/>
        <v>Ruang Rapat 1-2-3</v>
      </c>
      <c r="J1005" s="83" t="str">
        <f ca="1" t="shared" si="2"/>
        <v>CLEANING SERVICE</v>
      </c>
      <c r="K1005" s="83">
        <f ca="1" t="array" ref="K1005">IFERROR(INDEX(MASTER!B:B,MATCH(G1005,MASTER!A:A,0))/100," ")</f>
        <v>0.95</v>
      </c>
      <c r="L1005" s="65">
        <f ca="1" t="shared" si="3"/>
        <v>8</v>
      </c>
      <c r="M1005" s="65" t="str">
        <f ca="1" t="shared" si="4"/>
        <v>2023 - WEEK 08</v>
      </c>
      <c r="N1005" s="65" t="str">
        <f ca="1" t="shared" si="5"/>
        <v>2023 - MONTH 02</v>
      </c>
      <c r="O1005" s="83">
        <f ca="1" t="shared" ref="O1005:P1005" si="1029">IFERROR(AVERAGEIF(M:M,M1005,$K:$K)," ")</f>
        <v>0.950225225225222</v>
      </c>
      <c r="P1005" s="83">
        <f ca="1" t="shared" si="1029"/>
        <v>0.950225225225222</v>
      </c>
      <c r="Q1005" s="65" t="str">
        <f ca="1">IF(ISBLANK(A1005)," ",IF(O1005&gt;MASTER!$B$3/100,"SB",IF(O1005&gt;MASTER!$B$4/100,"B",IF(O1005&gt;MASTER!$B$5/100,"C","K"))))</f>
        <v>SB</v>
      </c>
      <c r="R1005" s="65" t="str">
        <f ca="1">IF(ISBLANK(B1005)," ",IF(P1005&gt;MASTER!$B$3/100,"SB",IF(P1005&gt;MASTER!$B$4/100,"B",IF(P1005&gt;MASTER!$B$5/100,"C","K"))))</f>
        <v>SB</v>
      </c>
    </row>
    <row r="1006" customHeight="1" spans="1:18">
      <c r="A1006" s="80">
        <f ca="1">INDIRECT(ADDRESS(2+QUOTIENT(ROW()-2,COUNTA('Form Responses 1'!$1:$1)-4),1,,TRUE,"Form Responses 1"))</f>
        <v>45034.3894368981</v>
      </c>
      <c r="B1006" s="65" t="str">
        <f ca="1">INDIRECT(ADDRESS(2+QUOTIENT(ROW()-2,COUNTA('Form Responses 1'!$1:$1)-4),2,,TRUE,"Form Responses 1"))</f>
        <v>bobdaulay@gmail.com</v>
      </c>
      <c r="C1006" s="65" t="str">
        <f ca="1">INDIRECT(ADDRESS(2+QUOTIENT(ROW()-2,COUNTA('Form Responses 1'!$1:$1)-4),3,,TRUE,"Form Responses 1"))</f>
        <v>Bobby Wijaya Daulay </v>
      </c>
      <c r="D1006" s="81">
        <f ca="1">INDIRECT(ADDRESS(2+QUOTIENT(ROW()-2,COUNTA('Form Responses 1'!$1:$1)-4),4,,TRUE,"Form Responses 1"))</f>
        <v>44982</v>
      </c>
      <c r="E1006" s="82">
        <f ca="1" t="shared" si="0"/>
        <v>6</v>
      </c>
      <c r="F1006" s="65" t="str">
        <f ca="1">IF(ISBLANK(A1006)," ",INDIRECT(ADDRESS(1,5+MOD(ROW()-2,COUNTA('Form Responses 1'!$1:$1)-4),,TRUE,"Form Responses 1")))</f>
        <v>Lantai 11 [Ruang Kerja]</v>
      </c>
      <c r="G1006" s="65" t="str">
        <f ca="1">IF(ISBLANK(A1006)," ",INDIRECT(ADDRESS(MATCH(A1006,'Form Responses 1'!A:A,0),5+MOD(ROW()-2,COUNTA('Form Responses 1'!$1:$1)-4),,TRUE,"Form Responses 1")))</f>
        <v>BAIK</v>
      </c>
      <c r="H1006" s="83" t="str">
        <f ca="1" t="shared" si="1"/>
        <v>Lantai 11</v>
      </c>
      <c r="I1006" s="83" t="str">
        <f ca="1" t="shared" si="986"/>
        <v>Ruang Kerja</v>
      </c>
      <c r="J1006" s="83" t="str">
        <f ca="1" t="shared" si="2"/>
        <v>CLEANING SERVICE</v>
      </c>
      <c r="K1006" s="83">
        <f ca="1" t="array" ref="K1006">IFERROR(INDEX(MASTER!B:B,MATCH(G1006,MASTER!A:A,0))/100," ")</f>
        <v>0.95</v>
      </c>
      <c r="L1006" s="65">
        <f ca="1" t="shared" si="3"/>
        <v>8</v>
      </c>
      <c r="M1006" s="65" t="str">
        <f ca="1" t="shared" si="4"/>
        <v>2023 - WEEK 08</v>
      </c>
      <c r="N1006" s="65" t="str">
        <f ca="1" t="shared" si="5"/>
        <v>2023 - MONTH 02</v>
      </c>
      <c r="O1006" s="83">
        <f ca="1" t="shared" ref="O1006:P1006" si="1030">IFERROR(AVERAGEIF(M:M,M1006,$K:$K)," ")</f>
        <v>0.950225225225222</v>
      </c>
      <c r="P1006" s="83">
        <f ca="1" t="shared" si="1030"/>
        <v>0.950225225225222</v>
      </c>
      <c r="Q1006" s="65" t="str">
        <f ca="1">IF(ISBLANK(A1006)," ",IF(O1006&gt;MASTER!$B$3/100,"SB",IF(O1006&gt;MASTER!$B$4/100,"B",IF(O1006&gt;MASTER!$B$5/100,"C","K"))))</f>
        <v>SB</v>
      </c>
      <c r="R1006" s="65" t="str">
        <f ca="1">IF(ISBLANK(B1006)," ",IF(P1006&gt;MASTER!$B$3/100,"SB",IF(P1006&gt;MASTER!$B$4/100,"B",IF(P1006&gt;MASTER!$B$5/100,"C","K"))))</f>
        <v>SB</v>
      </c>
    </row>
    <row r="1007" customHeight="1" spans="1:18">
      <c r="A1007" s="80">
        <f ca="1">INDIRECT(ADDRESS(2+QUOTIENT(ROW()-2,COUNTA('Form Responses 1'!$1:$1)-4),1,,TRUE,"Form Responses 1"))</f>
        <v>45034.3894368981</v>
      </c>
      <c r="B1007" s="65" t="str">
        <f ca="1">INDIRECT(ADDRESS(2+QUOTIENT(ROW()-2,COUNTA('Form Responses 1'!$1:$1)-4),2,,TRUE,"Form Responses 1"))</f>
        <v>bobdaulay@gmail.com</v>
      </c>
      <c r="C1007" s="65" t="str">
        <f ca="1">INDIRECT(ADDRESS(2+QUOTIENT(ROW()-2,COUNTA('Form Responses 1'!$1:$1)-4),3,,TRUE,"Form Responses 1"))</f>
        <v>Bobby Wijaya Daulay </v>
      </c>
      <c r="D1007" s="81">
        <f ca="1">INDIRECT(ADDRESS(2+QUOTIENT(ROW()-2,COUNTA('Form Responses 1'!$1:$1)-4),4,,TRUE,"Form Responses 1"))</f>
        <v>44982</v>
      </c>
      <c r="E1007" s="82">
        <f ca="1" t="shared" si="0"/>
        <v>6</v>
      </c>
      <c r="F1007" s="65" t="str">
        <f ca="1">IF(ISBLANK(A1007)," ",INDIRECT(ADDRESS(1,5+MOD(ROW()-2,COUNTA('Form Responses 1'!$1:$1)-4),,TRUE,"Form Responses 1")))</f>
        <v>Lantai 11 [Koridor]</v>
      </c>
      <c r="G1007" s="65" t="str">
        <f ca="1">IF(ISBLANK(A1007)," ",INDIRECT(ADDRESS(MATCH(A1007,'Form Responses 1'!A:A,0),5+MOD(ROW()-2,COUNTA('Form Responses 1'!$1:$1)-4),,TRUE,"Form Responses 1")))</f>
        <v>BAIK</v>
      </c>
      <c r="H1007" s="83" t="str">
        <f ca="1" t="shared" si="1"/>
        <v>Lantai 11</v>
      </c>
      <c r="I1007" s="83" t="str">
        <f ca="1" t="shared" si="986"/>
        <v>Koridor</v>
      </c>
      <c r="J1007" s="83" t="str">
        <f ca="1" t="shared" si="2"/>
        <v>CLEANING SERVICE</v>
      </c>
      <c r="K1007" s="83">
        <f ca="1" t="array" ref="K1007">IFERROR(INDEX(MASTER!B:B,MATCH(G1007,MASTER!A:A,0))/100," ")</f>
        <v>0.95</v>
      </c>
      <c r="L1007" s="65">
        <f ca="1" t="shared" si="3"/>
        <v>8</v>
      </c>
      <c r="M1007" s="65" t="str">
        <f ca="1" t="shared" si="4"/>
        <v>2023 - WEEK 08</v>
      </c>
      <c r="N1007" s="65" t="str">
        <f ca="1" t="shared" si="5"/>
        <v>2023 - MONTH 02</v>
      </c>
      <c r="O1007" s="83">
        <f ca="1" t="shared" ref="O1007:P1007" si="1031">IFERROR(AVERAGEIF(M:M,M1007,$K:$K)," ")</f>
        <v>0.950225225225222</v>
      </c>
      <c r="P1007" s="83">
        <f ca="1" t="shared" si="1031"/>
        <v>0.950225225225222</v>
      </c>
      <c r="Q1007" s="65" t="str">
        <f ca="1">IF(ISBLANK(A1007)," ",IF(O1007&gt;MASTER!$B$3/100,"SB",IF(O1007&gt;MASTER!$B$4/100,"B",IF(O1007&gt;MASTER!$B$5/100,"C","K"))))</f>
        <v>SB</v>
      </c>
      <c r="R1007" s="65" t="str">
        <f ca="1">IF(ISBLANK(B1007)," ",IF(P1007&gt;MASTER!$B$3/100,"SB",IF(P1007&gt;MASTER!$B$4/100,"B",IF(P1007&gt;MASTER!$B$5/100,"C","K"))))</f>
        <v>SB</v>
      </c>
    </row>
    <row r="1008" customHeight="1" spans="1:18">
      <c r="A1008" s="80">
        <f ca="1">INDIRECT(ADDRESS(2+QUOTIENT(ROW()-2,COUNTA('Form Responses 1'!$1:$1)-4),1,,TRUE,"Form Responses 1"))</f>
        <v>45034.3894368981</v>
      </c>
      <c r="B1008" s="65" t="str">
        <f ca="1">INDIRECT(ADDRESS(2+QUOTIENT(ROW()-2,COUNTA('Form Responses 1'!$1:$1)-4),2,,TRUE,"Form Responses 1"))</f>
        <v>bobdaulay@gmail.com</v>
      </c>
      <c r="C1008" s="65" t="str">
        <f ca="1">INDIRECT(ADDRESS(2+QUOTIENT(ROW()-2,COUNTA('Form Responses 1'!$1:$1)-4),3,,TRUE,"Form Responses 1"))</f>
        <v>Bobby Wijaya Daulay </v>
      </c>
      <c r="D1008" s="81">
        <f ca="1">INDIRECT(ADDRESS(2+QUOTIENT(ROW()-2,COUNTA('Form Responses 1'!$1:$1)-4),4,,TRUE,"Form Responses 1"))</f>
        <v>44982</v>
      </c>
      <c r="E1008" s="82">
        <f ca="1" t="shared" si="0"/>
        <v>6</v>
      </c>
      <c r="F1008" s="65" t="str">
        <f ca="1">IF(ISBLANK(A1008)," ",INDIRECT(ADDRESS(1,5+MOD(ROW()-2,COUNTA('Form Responses 1'!$1:$1)-4),,TRUE,"Form Responses 1")))</f>
        <v>Lantai 11 [Toilet Pria / Wanita]</v>
      </c>
      <c r="G1008" s="65" t="str">
        <f ca="1">IF(ISBLANK(A1008)," ",INDIRECT(ADDRESS(MATCH(A1008,'Form Responses 1'!A:A,0),5+MOD(ROW()-2,COUNTA('Form Responses 1'!$1:$1)-4),,TRUE,"Form Responses 1")))</f>
        <v>BAIK</v>
      </c>
      <c r="H1008" s="83" t="str">
        <f ca="1" t="shared" si="1"/>
        <v>Lantai 11</v>
      </c>
      <c r="I1008" s="83" t="str">
        <f ca="1" t="shared" si="986"/>
        <v>Toilet Pria / Wanita</v>
      </c>
      <c r="J1008" s="83" t="str">
        <f ca="1" t="shared" si="2"/>
        <v>CLEANING SERVICE</v>
      </c>
      <c r="K1008" s="83">
        <f ca="1" t="array" ref="K1008">IFERROR(INDEX(MASTER!B:B,MATCH(G1008,MASTER!A:A,0))/100," ")</f>
        <v>0.95</v>
      </c>
      <c r="L1008" s="65">
        <f ca="1" t="shared" si="3"/>
        <v>8</v>
      </c>
      <c r="M1008" s="65" t="str">
        <f ca="1" t="shared" si="4"/>
        <v>2023 - WEEK 08</v>
      </c>
      <c r="N1008" s="65" t="str">
        <f ca="1" t="shared" si="5"/>
        <v>2023 - MONTH 02</v>
      </c>
      <c r="O1008" s="83">
        <f ca="1" t="shared" ref="O1008:P1008" si="1032">IFERROR(AVERAGEIF(M:M,M1008,$K:$K)," ")</f>
        <v>0.950225225225222</v>
      </c>
      <c r="P1008" s="83">
        <f ca="1" t="shared" si="1032"/>
        <v>0.950225225225222</v>
      </c>
      <c r="Q1008" s="65" t="str">
        <f ca="1">IF(ISBLANK(A1008)," ",IF(O1008&gt;MASTER!$B$3/100,"SB",IF(O1008&gt;MASTER!$B$4/100,"B",IF(O1008&gt;MASTER!$B$5/100,"C","K"))))</f>
        <v>SB</v>
      </c>
      <c r="R1008" s="65" t="str">
        <f ca="1">IF(ISBLANK(B1008)," ",IF(P1008&gt;MASTER!$B$3/100,"SB",IF(P1008&gt;MASTER!$B$4/100,"B",IF(P1008&gt;MASTER!$B$5/100,"C","K"))))</f>
        <v>SB</v>
      </c>
    </row>
    <row r="1009" customHeight="1" spans="1:18">
      <c r="A1009" s="80">
        <f ca="1">INDIRECT(ADDRESS(2+QUOTIENT(ROW()-2,COUNTA('Form Responses 1'!$1:$1)-4),1,,TRUE,"Form Responses 1"))</f>
        <v>45034.3894368981</v>
      </c>
      <c r="B1009" s="65" t="str">
        <f ca="1">INDIRECT(ADDRESS(2+QUOTIENT(ROW()-2,COUNTA('Form Responses 1'!$1:$1)-4),2,,TRUE,"Form Responses 1"))</f>
        <v>bobdaulay@gmail.com</v>
      </c>
      <c r="C1009" s="65" t="str">
        <f ca="1">INDIRECT(ADDRESS(2+QUOTIENT(ROW()-2,COUNTA('Form Responses 1'!$1:$1)-4),3,,TRUE,"Form Responses 1"))</f>
        <v>Bobby Wijaya Daulay </v>
      </c>
      <c r="D1009" s="81">
        <f ca="1">INDIRECT(ADDRESS(2+QUOTIENT(ROW()-2,COUNTA('Form Responses 1'!$1:$1)-4),4,,TRUE,"Form Responses 1"))</f>
        <v>44982</v>
      </c>
      <c r="E1009" s="82">
        <f ca="1" t="shared" si="0"/>
        <v>6</v>
      </c>
      <c r="F1009" s="65" t="str">
        <f ca="1">IF(ISBLANK(A1009)," ",INDIRECT(ADDRESS(1,5+MOD(ROW()-2,COUNTA('Form Responses 1'!$1:$1)-4),,TRUE,"Form Responses 1")))</f>
        <v>Lantai 10 [Tangga Exit Barat]</v>
      </c>
      <c r="G1009" s="65" t="str">
        <f ca="1">IF(ISBLANK(A1009)," ",INDIRECT(ADDRESS(MATCH(A1009,'Form Responses 1'!A:A,0),5+MOD(ROW()-2,COUNTA('Form Responses 1'!$1:$1)-4),,TRUE,"Form Responses 1")))</f>
        <v>BAIK</v>
      </c>
      <c r="H1009" s="83" t="str">
        <f ca="1" t="shared" si="1"/>
        <v>Lantai 10</v>
      </c>
      <c r="I1009" s="83" t="str">
        <f ca="1" t="shared" si="986"/>
        <v>Tangga Exit Barat</v>
      </c>
      <c r="J1009" s="83" t="str">
        <f ca="1" t="shared" si="2"/>
        <v>CLEANING SERVICE</v>
      </c>
      <c r="K1009" s="83">
        <f ca="1" t="array" ref="K1009">IFERROR(INDEX(MASTER!B:B,MATCH(G1009,MASTER!A:A,0))/100," ")</f>
        <v>0.95</v>
      </c>
      <c r="L1009" s="65">
        <f ca="1" t="shared" si="3"/>
        <v>8</v>
      </c>
      <c r="M1009" s="65" t="str">
        <f ca="1" t="shared" si="4"/>
        <v>2023 - WEEK 08</v>
      </c>
      <c r="N1009" s="65" t="str">
        <f ca="1" t="shared" si="5"/>
        <v>2023 - MONTH 02</v>
      </c>
      <c r="O1009" s="83">
        <f ca="1" t="shared" ref="O1009:P1009" si="1033">IFERROR(AVERAGEIF(M:M,M1009,$K:$K)," ")</f>
        <v>0.950225225225222</v>
      </c>
      <c r="P1009" s="83">
        <f ca="1" t="shared" si="1033"/>
        <v>0.950225225225222</v>
      </c>
      <c r="Q1009" s="65" t="str">
        <f ca="1">IF(ISBLANK(A1009)," ",IF(O1009&gt;MASTER!$B$3/100,"SB",IF(O1009&gt;MASTER!$B$4/100,"B",IF(O1009&gt;MASTER!$B$5/100,"C","K"))))</f>
        <v>SB</v>
      </c>
      <c r="R1009" s="65" t="str">
        <f ca="1">IF(ISBLANK(B1009)," ",IF(P1009&gt;MASTER!$B$3/100,"SB",IF(P1009&gt;MASTER!$B$4/100,"B",IF(P1009&gt;MASTER!$B$5/100,"C","K"))))</f>
        <v>SB</v>
      </c>
    </row>
    <row r="1010" customHeight="1" spans="1:18">
      <c r="A1010" s="80">
        <f ca="1">INDIRECT(ADDRESS(2+QUOTIENT(ROW()-2,COUNTA('Form Responses 1'!$1:$1)-4),1,,TRUE,"Form Responses 1"))</f>
        <v>45034.3894368981</v>
      </c>
      <c r="B1010" s="65" t="str">
        <f ca="1">INDIRECT(ADDRESS(2+QUOTIENT(ROW()-2,COUNTA('Form Responses 1'!$1:$1)-4),2,,TRUE,"Form Responses 1"))</f>
        <v>bobdaulay@gmail.com</v>
      </c>
      <c r="C1010" s="65" t="str">
        <f ca="1">INDIRECT(ADDRESS(2+QUOTIENT(ROW()-2,COUNTA('Form Responses 1'!$1:$1)-4),3,,TRUE,"Form Responses 1"))</f>
        <v>Bobby Wijaya Daulay </v>
      </c>
      <c r="D1010" s="81">
        <f ca="1">INDIRECT(ADDRESS(2+QUOTIENT(ROW()-2,COUNTA('Form Responses 1'!$1:$1)-4),4,,TRUE,"Form Responses 1"))</f>
        <v>44982</v>
      </c>
      <c r="E1010" s="82">
        <f ca="1" t="shared" si="0"/>
        <v>6</v>
      </c>
      <c r="F1010" s="65" t="str">
        <f ca="1">IF(ISBLANK(A1010)," ",INDIRECT(ADDRESS(1,5+MOD(ROW()-2,COUNTA('Form Responses 1'!$1:$1)-4),,TRUE,"Form Responses 1")))</f>
        <v>Lantai 10 [ &amp; Timur]</v>
      </c>
      <c r="G1010" s="65" t="str">
        <f ca="1">IF(ISBLANK(A1010)," ",INDIRECT(ADDRESS(MATCH(A1010,'Form Responses 1'!A:A,0),5+MOD(ROW()-2,COUNTA('Form Responses 1'!$1:$1)-4),,TRUE,"Form Responses 1")))</f>
        <v>BAIK</v>
      </c>
      <c r="H1010" s="83" t="str">
        <f ca="1" t="shared" si="1"/>
        <v>Lantai 10</v>
      </c>
      <c r="I1010" s="83" t="str">
        <f ca="1" t="shared" si="986"/>
        <v> &amp; Timur</v>
      </c>
      <c r="J1010" s="83" t="str">
        <f ca="1" t="shared" si="2"/>
        <v>CLEANING SERVICE</v>
      </c>
      <c r="K1010" s="83">
        <f ca="1" t="array" ref="K1010">IFERROR(INDEX(MASTER!B:B,MATCH(G1010,MASTER!A:A,0))/100," ")</f>
        <v>0.95</v>
      </c>
      <c r="L1010" s="65">
        <f ca="1" t="shared" si="3"/>
        <v>8</v>
      </c>
      <c r="M1010" s="65" t="str">
        <f ca="1" t="shared" si="4"/>
        <v>2023 - WEEK 08</v>
      </c>
      <c r="N1010" s="65" t="str">
        <f ca="1" t="shared" si="5"/>
        <v>2023 - MONTH 02</v>
      </c>
      <c r="O1010" s="83">
        <f ca="1" t="shared" ref="O1010:P1010" si="1034">IFERROR(AVERAGEIF(M:M,M1010,$K:$K)," ")</f>
        <v>0.950225225225222</v>
      </c>
      <c r="P1010" s="83">
        <f ca="1" t="shared" si="1034"/>
        <v>0.950225225225222</v>
      </c>
      <c r="Q1010" s="65" t="str">
        <f ca="1">IF(ISBLANK(A1010)," ",IF(O1010&gt;MASTER!$B$3/100,"SB",IF(O1010&gt;MASTER!$B$4/100,"B",IF(O1010&gt;MASTER!$B$5/100,"C","K"))))</f>
        <v>SB</v>
      </c>
      <c r="R1010" s="65" t="str">
        <f ca="1">IF(ISBLANK(B1010)," ",IF(P1010&gt;MASTER!$B$3/100,"SB",IF(P1010&gt;MASTER!$B$4/100,"B",IF(P1010&gt;MASTER!$B$5/100,"C","K"))))</f>
        <v>SB</v>
      </c>
    </row>
    <row r="1011" customHeight="1" spans="1:18">
      <c r="A1011" s="80">
        <f ca="1">INDIRECT(ADDRESS(2+QUOTIENT(ROW()-2,COUNTA('Form Responses 1'!$1:$1)-4),1,,TRUE,"Form Responses 1"))</f>
        <v>45034.3894368981</v>
      </c>
      <c r="B1011" s="65" t="str">
        <f ca="1">INDIRECT(ADDRESS(2+QUOTIENT(ROW()-2,COUNTA('Form Responses 1'!$1:$1)-4),2,,TRUE,"Form Responses 1"))</f>
        <v>bobdaulay@gmail.com</v>
      </c>
      <c r="C1011" s="65" t="str">
        <f ca="1">INDIRECT(ADDRESS(2+QUOTIENT(ROW()-2,COUNTA('Form Responses 1'!$1:$1)-4),3,,TRUE,"Form Responses 1"))</f>
        <v>Bobby Wijaya Daulay </v>
      </c>
      <c r="D1011" s="81">
        <f ca="1">INDIRECT(ADDRESS(2+QUOTIENT(ROW()-2,COUNTA('Form Responses 1'!$1:$1)-4),4,,TRUE,"Form Responses 1"))</f>
        <v>44982</v>
      </c>
      <c r="E1011" s="82">
        <f ca="1" t="shared" si="0"/>
        <v>6</v>
      </c>
      <c r="F1011" s="65" t="str">
        <f ca="1">IF(ISBLANK(A1011)," ",INDIRECT(ADDRESS(1,5+MOD(ROW()-2,COUNTA('Form Responses 1'!$1:$1)-4),,TRUE,"Form Responses 1")))</f>
        <v>Lantai 10 [Mushola]</v>
      </c>
      <c r="G1011" s="65" t="str">
        <f ca="1">IF(ISBLANK(A1011)," ",INDIRECT(ADDRESS(MATCH(A1011,'Form Responses 1'!A:A,0),5+MOD(ROW()-2,COUNTA('Form Responses 1'!$1:$1)-4),,TRUE,"Form Responses 1")))</f>
        <v>BAIK</v>
      </c>
      <c r="H1011" s="83" t="str">
        <f ca="1" t="shared" si="1"/>
        <v>Lantai 10</v>
      </c>
      <c r="I1011" s="83" t="str">
        <f ca="1" t="shared" si="986"/>
        <v>Mushola</v>
      </c>
      <c r="J1011" s="83" t="str">
        <f ca="1" t="shared" si="2"/>
        <v>CLEANING SERVICE</v>
      </c>
      <c r="K1011" s="83">
        <f ca="1" t="array" ref="K1011">IFERROR(INDEX(MASTER!B:B,MATCH(G1011,MASTER!A:A,0))/100," ")</f>
        <v>0.95</v>
      </c>
      <c r="L1011" s="65">
        <f ca="1" t="shared" si="3"/>
        <v>8</v>
      </c>
      <c r="M1011" s="65" t="str">
        <f ca="1" t="shared" si="4"/>
        <v>2023 - WEEK 08</v>
      </c>
      <c r="N1011" s="65" t="str">
        <f ca="1" t="shared" si="5"/>
        <v>2023 - MONTH 02</v>
      </c>
      <c r="O1011" s="83">
        <f ca="1" t="shared" ref="O1011:P1011" si="1035">IFERROR(AVERAGEIF(M:M,M1011,$K:$K)," ")</f>
        <v>0.950225225225222</v>
      </c>
      <c r="P1011" s="83">
        <f ca="1" t="shared" si="1035"/>
        <v>0.950225225225222</v>
      </c>
      <c r="Q1011" s="65" t="str">
        <f ca="1">IF(ISBLANK(A1011)," ",IF(O1011&gt;MASTER!$B$3/100,"SB",IF(O1011&gt;MASTER!$B$4/100,"B",IF(O1011&gt;MASTER!$B$5/100,"C","K"))))</f>
        <v>SB</v>
      </c>
      <c r="R1011" s="65" t="str">
        <f ca="1">IF(ISBLANK(B1011)," ",IF(P1011&gt;MASTER!$B$3/100,"SB",IF(P1011&gt;MASTER!$B$4/100,"B",IF(P1011&gt;MASTER!$B$5/100,"C","K"))))</f>
        <v>SB</v>
      </c>
    </row>
    <row r="1012" customHeight="1" spans="1:18">
      <c r="A1012" s="80">
        <f ca="1">INDIRECT(ADDRESS(2+QUOTIENT(ROW()-2,COUNTA('Form Responses 1'!$1:$1)-4),1,,TRUE,"Form Responses 1"))</f>
        <v>45034.3894368981</v>
      </c>
      <c r="B1012" s="65" t="str">
        <f ca="1">INDIRECT(ADDRESS(2+QUOTIENT(ROW()-2,COUNTA('Form Responses 1'!$1:$1)-4),2,,TRUE,"Form Responses 1"))</f>
        <v>bobdaulay@gmail.com</v>
      </c>
      <c r="C1012" s="65" t="str">
        <f ca="1">INDIRECT(ADDRESS(2+QUOTIENT(ROW()-2,COUNTA('Form Responses 1'!$1:$1)-4),3,,TRUE,"Form Responses 1"))</f>
        <v>Bobby Wijaya Daulay </v>
      </c>
      <c r="D1012" s="81">
        <f ca="1">INDIRECT(ADDRESS(2+QUOTIENT(ROW()-2,COUNTA('Form Responses 1'!$1:$1)-4),4,,TRUE,"Form Responses 1"))</f>
        <v>44982</v>
      </c>
      <c r="E1012" s="82">
        <f ca="1" t="shared" si="0"/>
        <v>6</v>
      </c>
      <c r="F1012" s="65" t="str">
        <f ca="1">IF(ISBLANK(A1012)," ",INDIRECT(ADDRESS(1,5+MOD(ROW()-2,COUNTA('Form Responses 1'!$1:$1)-4),,TRUE,"Form Responses 1")))</f>
        <v>Lantai 10 [Pantry]</v>
      </c>
      <c r="G1012" s="65" t="str">
        <f ca="1">IF(ISBLANK(A1012)," ",INDIRECT(ADDRESS(MATCH(A1012,'Form Responses 1'!A:A,0),5+MOD(ROW()-2,COUNTA('Form Responses 1'!$1:$1)-4),,TRUE,"Form Responses 1")))</f>
        <v>BAIK</v>
      </c>
      <c r="H1012" s="83" t="str">
        <f ca="1" t="shared" si="1"/>
        <v>Lantai 10</v>
      </c>
      <c r="I1012" s="83" t="str">
        <f ca="1" t="shared" si="986"/>
        <v>Pantry</v>
      </c>
      <c r="J1012" s="83" t="str">
        <f ca="1" t="shared" si="2"/>
        <v>CLEANING SERVICE</v>
      </c>
      <c r="K1012" s="83">
        <f ca="1" t="array" ref="K1012">IFERROR(INDEX(MASTER!B:B,MATCH(G1012,MASTER!A:A,0))/100," ")</f>
        <v>0.95</v>
      </c>
      <c r="L1012" s="65">
        <f ca="1" t="shared" si="3"/>
        <v>8</v>
      </c>
      <c r="M1012" s="65" t="str">
        <f ca="1" t="shared" si="4"/>
        <v>2023 - WEEK 08</v>
      </c>
      <c r="N1012" s="65" t="str">
        <f ca="1" t="shared" si="5"/>
        <v>2023 - MONTH 02</v>
      </c>
      <c r="O1012" s="83">
        <f ca="1" t="shared" ref="O1012:P1012" si="1036">IFERROR(AVERAGEIF(M:M,M1012,$K:$K)," ")</f>
        <v>0.950225225225222</v>
      </c>
      <c r="P1012" s="83">
        <f ca="1" t="shared" si="1036"/>
        <v>0.950225225225222</v>
      </c>
      <c r="Q1012" s="65" t="str">
        <f ca="1">IF(ISBLANK(A1012)," ",IF(O1012&gt;MASTER!$B$3/100,"SB",IF(O1012&gt;MASTER!$B$4/100,"B",IF(O1012&gt;MASTER!$B$5/100,"C","K"))))</f>
        <v>SB</v>
      </c>
      <c r="R1012" s="65" t="str">
        <f ca="1">IF(ISBLANK(B1012)," ",IF(P1012&gt;MASTER!$B$3/100,"SB",IF(P1012&gt;MASTER!$B$4/100,"B",IF(P1012&gt;MASTER!$B$5/100,"C","K"))))</f>
        <v>SB</v>
      </c>
    </row>
    <row r="1013" customHeight="1" spans="1:18">
      <c r="A1013" s="80">
        <f ca="1">INDIRECT(ADDRESS(2+QUOTIENT(ROW()-2,COUNTA('Form Responses 1'!$1:$1)-4),1,,TRUE,"Form Responses 1"))</f>
        <v>45034.3894368981</v>
      </c>
      <c r="B1013" s="65" t="str">
        <f ca="1">INDIRECT(ADDRESS(2+QUOTIENT(ROW()-2,COUNTA('Form Responses 1'!$1:$1)-4),2,,TRUE,"Form Responses 1"))</f>
        <v>bobdaulay@gmail.com</v>
      </c>
      <c r="C1013" s="65" t="str">
        <f ca="1">INDIRECT(ADDRESS(2+QUOTIENT(ROW()-2,COUNTA('Form Responses 1'!$1:$1)-4),3,,TRUE,"Form Responses 1"))</f>
        <v>Bobby Wijaya Daulay </v>
      </c>
      <c r="D1013" s="81">
        <f ca="1">INDIRECT(ADDRESS(2+QUOTIENT(ROW()-2,COUNTA('Form Responses 1'!$1:$1)-4),4,,TRUE,"Form Responses 1"))</f>
        <v>44982</v>
      </c>
      <c r="E1013" s="82">
        <f ca="1" t="shared" si="0"/>
        <v>6</v>
      </c>
      <c r="F1013" s="65" t="str">
        <f ca="1">IF(ISBLANK(A1013)," ",INDIRECT(ADDRESS(1,5+MOD(ROW()-2,COUNTA('Form Responses 1'!$1:$1)-4),,TRUE,"Form Responses 1")))</f>
        <v>Lantai 10 [Ruang Rapat 1-2-3]</v>
      </c>
      <c r="G1013" s="65" t="str">
        <f ca="1">IF(ISBLANK(A1013)," ",INDIRECT(ADDRESS(MATCH(A1013,'Form Responses 1'!A:A,0),5+MOD(ROW()-2,COUNTA('Form Responses 1'!$1:$1)-4),,TRUE,"Form Responses 1")))</f>
        <v>BAIK</v>
      </c>
      <c r="H1013" s="83" t="str">
        <f ca="1" t="shared" si="1"/>
        <v>Lantai 10</v>
      </c>
      <c r="I1013" s="83" t="str">
        <f ca="1" t="shared" si="986"/>
        <v>Ruang Rapat 1-2-3</v>
      </c>
      <c r="J1013" s="83" t="str">
        <f ca="1" t="shared" si="2"/>
        <v>CLEANING SERVICE</v>
      </c>
      <c r="K1013" s="83">
        <f ca="1" t="array" ref="K1013">IFERROR(INDEX(MASTER!B:B,MATCH(G1013,MASTER!A:A,0))/100," ")</f>
        <v>0.95</v>
      </c>
      <c r="L1013" s="65">
        <f ca="1" t="shared" si="3"/>
        <v>8</v>
      </c>
      <c r="M1013" s="65" t="str">
        <f ca="1" t="shared" si="4"/>
        <v>2023 - WEEK 08</v>
      </c>
      <c r="N1013" s="65" t="str">
        <f ca="1" t="shared" si="5"/>
        <v>2023 - MONTH 02</v>
      </c>
      <c r="O1013" s="83">
        <f ca="1" t="shared" ref="O1013:P1013" si="1037">IFERROR(AVERAGEIF(M:M,M1013,$K:$K)," ")</f>
        <v>0.950225225225222</v>
      </c>
      <c r="P1013" s="83">
        <f ca="1" t="shared" si="1037"/>
        <v>0.950225225225222</v>
      </c>
      <c r="Q1013" s="65" t="str">
        <f ca="1">IF(ISBLANK(A1013)," ",IF(O1013&gt;MASTER!$B$3/100,"SB",IF(O1013&gt;MASTER!$B$4/100,"B",IF(O1013&gt;MASTER!$B$5/100,"C","K"))))</f>
        <v>SB</v>
      </c>
      <c r="R1013" s="65" t="str">
        <f ca="1">IF(ISBLANK(B1013)," ",IF(P1013&gt;MASTER!$B$3/100,"SB",IF(P1013&gt;MASTER!$B$4/100,"B",IF(P1013&gt;MASTER!$B$5/100,"C","K"))))</f>
        <v>SB</v>
      </c>
    </row>
    <row r="1014" customHeight="1" spans="1:18">
      <c r="A1014" s="80">
        <f ca="1">INDIRECT(ADDRESS(2+QUOTIENT(ROW()-2,COUNTA('Form Responses 1'!$1:$1)-4),1,,TRUE,"Form Responses 1"))</f>
        <v>45034.3894368981</v>
      </c>
      <c r="B1014" s="65" t="str">
        <f ca="1">INDIRECT(ADDRESS(2+QUOTIENT(ROW()-2,COUNTA('Form Responses 1'!$1:$1)-4),2,,TRUE,"Form Responses 1"))</f>
        <v>bobdaulay@gmail.com</v>
      </c>
      <c r="C1014" s="65" t="str">
        <f ca="1">INDIRECT(ADDRESS(2+QUOTIENT(ROW()-2,COUNTA('Form Responses 1'!$1:$1)-4),3,,TRUE,"Form Responses 1"))</f>
        <v>Bobby Wijaya Daulay </v>
      </c>
      <c r="D1014" s="81">
        <f ca="1">INDIRECT(ADDRESS(2+QUOTIENT(ROW()-2,COUNTA('Form Responses 1'!$1:$1)-4),4,,TRUE,"Form Responses 1"))</f>
        <v>44982</v>
      </c>
      <c r="E1014" s="82">
        <f ca="1" t="shared" si="0"/>
        <v>6</v>
      </c>
      <c r="F1014" s="65" t="str">
        <f ca="1">IF(ISBLANK(A1014)," ",INDIRECT(ADDRESS(1,5+MOD(ROW()-2,COUNTA('Form Responses 1'!$1:$1)-4),,TRUE,"Form Responses 1")))</f>
        <v>Lantai 10 [Ruang Kerja]</v>
      </c>
      <c r="G1014" s="65" t="str">
        <f ca="1">IF(ISBLANK(A1014)," ",INDIRECT(ADDRESS(MATCH(A1014,'Form Responses 1'!A:A,0),5+MOD(ROW()-2,COUNTA('Form Responses 1'!$1:$1)-4),,TRUE,"Form Responses 1")))</f>
        <v>BAIK</v>
      </c>
      <c r="H1014" s="83" t="str">
        <f ca="1" t="shared" si="1"/>
        <v>Lantai 10</v>
      </c>
      <c r="I1014" s="83" t="str">
        <f ca="1" t="shared" si="986"/>
        <v>Ruang Kerja</v>
      </c>
      <c r="J1014" s="83" t="str">
        <f ca="1" t="shared" si="2"/>
        <v>CLEANING SERVICE</v>
      </c>
      <c r="K1014" s="83">
        <f ca="1" t="array" ref="K1014">IFERROR(INDEX(MASTER!B:B,MATCH(G1014,MASTER!A:A,0))/100," ")</f>
        <v>0.95</v>
      </c>
      <c r="L1014" s="65">
        <f ca="1" t="shared" si="3"/>
        <v>8</v>
      </c>
      <c r="M1014" s="65" t="str">
        <f ca="1" t="shared" si="4"/>
        <v>2023 - WEEK 08</v>
      </c>
      <c r="N1014" s="65" t="str">
        <f ca="1" t="shared" si="5"/>
        <v>2023 - MONTH 02</v>
      </c>
      <c r="O1014" s="83">
        <f ca="1" t="shared" ref="O1014:P1014" si="1038">IFERROR(AVERAGEIF(M:M,M1014,$K:$K)," ")</f>
        <v>0.950225225225222</v>
      </c>
      <c r="P1014" s="83">
        <f ca="1" t="shared" si="1038"/>
        <v>0.950225225225222</v>
      </c>
      <c r="Q1014" s="65" t="str">
        <f ca="1">IF(ISBLANK(A1014)," ",IF(O1014&gt;MASTER!$B$3/100,"SB",IF(O1014&gt;MASTER!$B$4/100,"B",IF(O1014&gt;MASTER!$B$5/100,"C","K"))))</f>
        <v>SB</v>
      </c>
      <c r="R1014" s="65" t="str">
        <f ca="1">IF(ISBLANK(B1014)," ",IF(P1014&gt;MASTER!$B$3/100,"SB",IF(P1014&gt;MASTER!$B$4/100,"B",IF(P1014&gt;MASTER!$B$5/100,"C","K"))))</f>
        <v>SB</v>
      </c>
    </row>
    <row r="1015" customHeight="1" spans="1:18">
      <c r="A1015" s="80">
        <f ca="1">INDIRECT(ADDRESS(2+QUOTIENT(ROW()-2,COUNTA('Form Responses 1'!$1:$1)-4),1,,TRUE,"Form Responses 1"))</f>
        <v>45034.3894368981</v>
      </c>
      <c r="B1015" s="65" t="str">
        <f ca="1">INDIRECT(ADDRESS(2+QUOTIENT(ROW()-2,COUNTA('Form Responses 1'!$1:$1)-4),2,,TRUE,"Form Responses 1"))</f>
        <v>bobdaulay@gmail.com</v>
      </c>
      <c r="C1015" s="65" t="str">
        <f ca="1">INDIRECT(ADDRESS(2+QUOTIENT(ROW()-2,COUNTA('Form Responses 1'!$1:$1)-4),3,,TRUE,"Form Responses 1"))</f>
        <v>Bobby Wijaya Daulay </v>
      </c>
      <c r="D1015" s="81">
        <f ca="1">INDIRECT(ADDRESS(2+QUOTIENT(ROW()-2,COUNTA('Form Responses 1'!$1:$1)-4),4,,TRUE,"Form Responses 1"))</f>
        <v>44982</v>
      </c>
      <c r="E1015" s="82">
        <f ca="1" t="shared" si="0"/>
        <v>6</v>
      </c>
      <c r="F1015" s="65" t="str">
        <f ca="1">IF(ISBLANK(A1015)," ",INDIRECT(ADDRESS(1,5+MOD(ROW()-2,COUNTA('Form Responses 1'!$1:$1)-4),,TRUE,"Form Responses 1")))</f>
        <v>Lantai 10 [Koridor]</v>
      </c>
      <c r="G1015" s="65" t="str">
        <f ca="1">IF(ISBLANK(A1015)," ",INDIRECT(ADDRESS(MATCH(A1015,'Form Responses 1'!A:A,0),5+MOD(ROW()-2,COUNTA('Form Responses 1'!$1:$1)-4),,TRUE,"Form Responses 1")))</f>
        <v>BAIK</v>
      </c>
      <c r="H1015" s="83" t="str">
        <f ca="1" t="shared" si="1"/>
        <v>Lantai 10</v>
      </c>
      <c r="I1015" s="83" t="str">
        <f ca="1" t="shared" si="986"/>
        <v>Koridor</v>
      </c>
      <c r="J1015" s="83" t="str">
        <f ca="1" t="shared" si="2"/>
        <v>CLEANING SERVICE</v>
      </c>
      <c r="K1015" s="83">
        <f ca="1" t="array" ref="K1015">IFERROR(INDEX(MASTER!B:B,MATCH(G1015,MASTER!A:A,0))/100," ")</f>
        <v>0.95</v>
      </c>
      <c r="L1015" s="65">
        <f ca="1" t="shared" si="3"/>
        <v>8</v>
      </c>
      <c r="M1015" s="65" t="str">
        <f ca="1" t="shared" si="4"/>
        <v>2023 - WEEK 08</v>
      </c>
      <c r="N1015" s="65" t="str">
        <f ca="1" t="shared" si="5"/>
        <v>2023 - MONTH 02</v>
      </c>
      <c r="O1015" s="83">
        <f ca="1" t="shared" ref="O1015:P1015" si="1039">IFERROR(AVERAGEIF(M:M,M1015,$K:$K)," ")</f>
        <v>0.950225225225222</v>
      </c>
      <c r="P1015" s="83">
        <f ca="1" t="shared" si="1039"/>
        <v>0.950225225225222</v>
      </c>
      <c r="Q1015" s="65" t="str">
        <f ca="1">IF(ISBLANK(A1015)," ",IF(O1015&gt;MASTER!$B$3/100,"SB",IF(O1015&gt;MASTER!$B$4/100,"B",IF(O1015&gt;MASTER!$B$5/100,"C","K"))))</f>
        <v>SB</v>
      </c>
      <c r="R1015" s="65" t="str">
        <f ca="1">IF(ISBLANK(B1015)," ",IF(P1015&gt;MASTER!$B$3/100,"SB",IF(P1015&gt;MASTER!$B$4/100,"B",IF(P1015&gt;MASTER!$B$5/100,"C","K"))))</f>
        <v>SB</v>
      </c>
    </row>
    <row r="1016" customHeight="1" spans="1:18">
      <c r="A1016" s="80">
        <f ca="1">INDIRECT(ADDRESS(2+QUOTIENT(ROW()-2,COUNTA('Form Responses 1'!$1:$1)-4),1,,TRUE,"Form Responses 1"))</f>
        <v>45034.3894368981</v>
      </c>
      <c r="B1016" s="65" t="str">
        <f ca="1">INDIRECT(ADDRESS(2+QUOTIENT(ROW()-2,COUNTA('Form Responses 1'!$1:$1)-4),2,,TRUE,"Form Responses 1"))</f>
        <v>bobdaulay@gmail.com</v>
      </c>
      <c r="C1016" s="65" t="str">
        <f ca="1">INDIRECT(ADDRESS(2+QUOTIENT(ROW()-2,COUNTA('Form Responses 1'!$1:$1)-4),3,,TRUE,"Form Responses 1"))</f>
        <v>Bobby Wijaya Daulay </v>
      </c>
      <c r="D1016" s="81">
        <f ca="1">INDIRECT(ADDRESS(2+QUOTIENT(ROW()-2,COUNTA('Form Responses 1'!$1:$1)-4),4,,TRUE,"Form Responses 1"))</f>
        <v>44982</v>
      </c>
      <c r="E1016" s="82">
        <f ca="1" t="shared" si="0"/>
        <v>6</v>
      </c>
      <c r="F1016" s="65" t="str">
        <f ca="1">IF(ISBLANK(A1016)," ",INDIRECT(ADDRESS(1,5+MOD(ROW()-2,COUNTA('Form Responses 1'!$1:$1)-4),,TRUE,"Form Responses 1")))</f>
        <v>Lantai 10 [Toilet Pria / Wanita]</v>
      </c>
      <c r="G1016" s="65" t="str">
        <f ca="1">IF(ISBLANK(A1016)," ",INDIRECT(ADDRESS(MATCH(A1016,'Form Responses 1'!A:A,0),5+MOD(ROW()-2,COUNTA('Form Responses 1'!$1:$1)-4),,TRUE,"Form Responses 1")))</f>
        <v>BAIK</v>
      </c>
      <c r="H1016" s="83" t="str">
        <f ca="1" t="shared" si="1"/>
        <v>Lantai 10</v>
      </c>
      <c r="I1016" s="83" t="str">
        <f ca="1" t="shared" si="986"/>
        <v>Toilet Pria / Wanita</v>
      </c>
      <c r="J1016" s="83" t="str">
        <f ca="1" t="shared" si="2"/>
        <v>CLEANING SERVICE</v>
      </c>
      <c r="K1016" s="83">
        <f ca="1" t="array" ref="K1016">IFERROR(INDEX(MASTER!B:B,MATCH(G1016,MASTER!A:A,0))/100," ")</f>
        <v>0.95</v>
      </c>
      <c r="L1016" s="65">
        <f ca="1" t="shared" si="3"/>
        <v>8</v>
      </c>
      <c r="M1016" s="65" t="str">
        <f ca="1" t="shared" si="4"/>
        <v>2023 - WEEK 08</v>
      </c>
      <c r="N1016" s="65" t="str">
        <f ca="1" t="shared" si="5"/>
        <v>2023 - MONTH 02</v>
      </c>
      <c r="O1016" s="83">
        <f ca="1" t="shared" ref="O1016:P1016" si="1040">IFERROR(AVERAGEIF(M:M,M1016,$K:$K)," ")</f>
        <v>0.950225225225222</v>
      </c>
      <c r="P1016" s="83">
        <f ca="1" t="shared" si="1040"/>
        <v>0.950225225225222</v>
      </c>
      <c r="Q1016" s="65" t="str">
        <f ca="1">IF(ISBLANK(A1016)," ",IF(O1016&gt;MASTER!$B$3/100,"SB",IF(O1016&gt;MASTER!$B$4/100,"B",IF(O1016&gt;MASTER!$B$5/100,"C","K"))))</f>
        <v>SB</v>
      </c>
      <c r="R1016" s="65" t="str">
        <f ca="1">IF(ISBLANK(B1016)," ",IF(P1016&gt;MASTER!$B$3/100,"SB",IF(P1016&gt;MASTER!$B$4/100,"B",IF(P1016&gt;MASTER!$B$5/100,"C","K"))))</f>
        <v>SB</v>
      </c>
    </row>
    <row r="1017" customHeight="1" spans="1:18">
      <c r="A1017" s="80">
        <f ca="1">INDIRECT(ADDRESS(2+QUOTIENT(ROW()-2,COUNTA('Form Responses 1'!$1:$1)-4),1,,TRUE,"Form Responses 1"))</f>
        <v>45034.3894368981</v>
      </c>
      <c r="B1017" s="65" t="str">
        <f ca="1">INDIRECT(ADDRESS(2+QUOTIENT(ROW()-2,COUNTA('Form Responses 1'!$1:$1)-4),2,,TRUE,"Form Responses 1"))</f>
        <v>bobdaulay@gmail.com</v>
      </c>
      <c r="C1017" s="65" t="str">
        <f ca="1">INDIRECT(ADDRESS(2+QUOTIENT(ROW()-2,COUNTA('Form Responses 1'!$1:$1)-4),3,,TRUE,"Form Responses 1"))</f>
        <v>Bobby Wijaya Daulay </v>
      </c>
      <c r="D1017" s="81">
        <f ca="1">INDIRECT(ADDRESS(2+QUOTIENT(ROW()-2,COUNTA('Form Responses 1'!$1:$1)-4),4,,TRUE,"Form Responses 1"))</f>
        <v>44982</v>
      </c>
      <c r="E1017" s="82">
        <f ca="1" t="shared" si="0"/>
        <v>6</v>
      </c>
      <c r="F1017" s="65" t="str">
        <f ca="1">IF(ISBLANK(A1017)," ",INDIRECT(ADDRESS(1,5+MOD(ROW()-2,COUNTA('Form Responses 1'!$1:$1)-4),,TRUE,"Form Responses 1")))</f>
        <v>Lantai 09 [Tangga Exit Barat]</v>
      </c>
      <c r="G1017" s="65" t="str">
        <f ca="1">IF(ISBLANK(A1017)," ",INDIRECT(ADDRESS(MATCH(A1017,'Form Responses 1'!A:A,0),5+MOD(ROW()-2,COUNTA('Form Responses 1'!$1:$1)-4),,TRUE,"Form Responses 1")))</f>
        <v>BAIK</v>
      </c>
      <c r="H1017" s="83" t="str">
        <f ca="1" t="shared" si="1"/>
        <v>Lantai 09</v>
      </c>
      <c r="I1017" s="83" t="str">
        <f ca="1" t="shared" si="986"/>
        <v>Tangga Exit Barat</v>
      </c>
      <c r="J1017" s="83" t="str">
        <f ca="1" t="shared" si="2"/>
        <v>CLEANING SERVICE</v>
      </c>
      <c r="K1017" s="83">
        <f ca="1" t="array" ref="K1017">IFERROR(INDEX(MASTER!B:B,MATCH(G1017,MASTER!A:A,0))/100," ")</f>
        <v>0.95</v>
      </c>
      <c r="L1017" s="65">
        <f ca="1" t="shared" si="3"/>
        <v>8</v>
      </c>
      <c r="M1017" s="65" t="str">
        <f ca="1" t="shared" si="4"/>
        <v>2023 - WEEK 08</v>
      </c>
      <c r="N1017" s="65" t="str">
        <f ca="1" t="shared" si="5"/>
        <v>2023 - MONTH 02</v>
      </c>
      <c r="O1017" s="83">
        <f ca="1" t="shared" ref="O1017:P1017" si="1041">IFERROR(AVERAGEIF(M:M,M1017,$K:$K)," ")</f>
        <v>0.950225225225222</v>
      </c>
      <c r="P1017" s="83">
        <f ca="1" t="shared" si="1041"/>
        <v>0.950225225225222</v>
      </c>
      <c r="Q1017" s="65" t="str">
        <f ca="1">IF(ISBLANK(A1017)," ",IF(O1017&gt;MASTER!$B$3/100,"SB",IF(O1017&gt;MASTER!$B$4/100,"B",IF(O1017&gt;MASTER!$B$5/100,"C","K"))))</f>
        <v>SB</v>
      </c>
      <c r="R1017" s="65" t="str">
        <f ca="1">IF(ISBLANK(B1017)," ",IF(P1017&gt;MASTER!$B$3/100,"SB",IF(P1017&gt;MASTER!$B$4/100,"B",IF(P1017&gt;MASTER!$B$5/100,"C","K"))))</f>
        <v>SB</v>
      </c>
    </row>
    <row r="1018" customHeight="1" spans="1:18">
      <c r="A1018" s="80">
        <f ca="1">INDIRECT(ADDRESS(2+QUOTIENT(ROW()-2,COUNTA('Form Responses 1'!$1:$1)-4),1,,TRUE,"Form Responses 1"))</f>
        <v>45034.3894368981</v>
      </c>
      <c r="B1018" s="65" t="str">
        <f ca="1">INDIRECT(ADDRESS(2+QUOTIENT(ROW()-2,COUNTA('Form Responses 1'!$1:$1)-4),2,,TRUE,"Form Responses 1"))</f>
        <v>bobdaulay@gmail.com</v>
      </c>
      <c r="C1018" s="65" t="str">
        <f ca="1">INDIRECT(ADDRESS(2+QUOTIENT(ROW()-2,COUNTA('Form Responses 1'!$1:$1)-4),3,,TRUE,"Form Responses 1"))</f>
        <v>Bobby Wijaya Daulay </v>
      </c>
      <c r="D1018" s="81">
        <f ca="1">INDIRECT(ADDRESS(2+QUOTIENT(ROW()-2,COUNTA('Form Responses 1'!$1:$1)-4),4,,TRUE,"Form Responses 1"))</f>
        <v>44982</v>
      </c>
      <c r="E1018" s="82">
        <f ca="1" t="shared" si="0"/>
        <v>6</v>
      </c>
      <c r="F1018" s="65" t="str">
        <f ca="1">IF(ISBLANK(A1018)," ",INDIRECT(ADDRESS(1,5+MOD(ROW()-2,COUNTA('Form Responses 1'!$1:$1)-4),,TRUE,"Form Responses 1")))</f>
        <v>Lantai 09 [ &amp; Timur]</v>
      </c>
      <c r="G1018" s="65" t="str">
        <f ca="1">IF(ISBLANK(A1018)," ",INDIRECT(ADDRESS(MATCH(A1018,'Form Responses 1'!A:A,0),5+MOD(ROW()-2,COUNTA('Form Responses 1'!$1:$1)-4),,TRUE,"Form Responses 1")))</f>
        <v>BAIK</v>
      </c>
      <c r="H1018" s="83" t="str">
        <f ca="1" t="shared" si="1"/>
        <v>Lantai 09</v>
      </c>
      <c r="I1018" s="83" t="str">
        <f ca="1" t="shared" si="986"/>
        <v> &amp; Timur</v>
      </c>
      <c r="J1018" s="83" t="str">
        <f ca="1" t="shared" si="2"/>
        <v>CLEANING SERVICE</v>
      </c>
      <c r="K1018" s="83">
        <f ca="1" t="array" ref="K1018">IFERROR(INDEX(MASTER!B:B,MATCH(G1018,MASTER!A:A,0))/100," ")</f>
        <v>0.95</v>
      </c>
      <c r="L1018" s="65">
        <f ca="1" t="shared" si="3"/>
        <v>8</v>
      </c>
      <c r="M1018" s="65" t="str">
        <f ca="1" t="shared" si="4"/>
        <v>2023 - WEEK 08</v>
      </c>
      <c r="N1018" s="65" t="str">
        <f ca="1" t="shared" si="5"/>
        <v>2023 - MONTH 02</v>
      </c>
      <c r="O1018" s="83">
        <f ca="1" t="shared" ref="O1018:P1018" si="1042">IFERROR(AVERAGEIF(M:M,M1018,$K:$K)," ")</f>
        <v>0.950225225225222</v>
      </c>
      <c r="P1018" s="83">
        <f ca="1" t="shared" si="1042"/>
        <v>0.950225225225222</v>
      </c>
      <c r="Q1018" s="65" t="str">
        <f ca="1">IF(ISBLANK(A1018)," ",IF(O1018&gt;MASTER!$B$3/100,"SB",IF(O1018&gt;MASTER!$B$4/100,"B",IF(O1018&gt;MASTER!$B$5/100,"C","K"))))</f>
        <v>SB</v>
      </c>
      <c r="R1018" s="65" t="str">
        <f ca="1">IF(ISBLANK(B1018)," ",IF(P1018&gt;MASTER!$B$3/100,"SB",IF(P1018&gt;MASTER!$B$4/100,"B",IF(P1018&gt;MASTER!$B$5/100,"C","K"))))</f>
        <v>SB</v>
      </c>
    </row>
    <row r="1019" customHeight="1" spans="1:18">
      <c r="A1019" s="80">
        <f ca="1">INDIRECT(ADDRESS(2+QUOTIENT(ROW()-2,COUNTA('Form Responses 1'!$1:$1)-4),1,,TRUE,"Form Responses 1"))</f>
        <v>45034.3894368981</v>
      </c>
      <c r="B1019" s="65" t="str">
        <f ca="1">INDIRECT(ADDRESS(2+QUOTIENT(ROW()-2,COUNTA('Form Responses 1'!$1:$1)-4),2,,TRUE,"Form Responses 1"))</f>
        <v>bobdaulay@gmail.com</v>
      </c>
      <c r="C1019" s="65" t="str">
        <f ca="1">INDIRECT(ADDRESS(2+QUOTIENT(ROW()-2,COUNTA('Form Responses 1'!$1:$1)-4),3,,TRUE,"Form Responses 1"))</f>
        <v>Bobby Wijaya Daulay </v>
      </c>
      <c r="D1019" s="81">
        <f ca="1">INDIRECT(ADDRESS(2+QUOTIENT(ROW()-2,COUNTA('Form Responses 1'!$1:$1)-4),4,,TRUE,"Form Responses 1"))</f>
        <v>44982</v>
      </c>
      <c r="E1019" s="82">
        <f ca="1" t="shared" si="0"/>
        <v>6</v>
      </c>
      <c r="F1019" s="65" t="str">
        <f ca="1">IF(ISBLANK(A1019)," ",INDIRECT(ADDRESS(1,5+MOD(ROW()-2,COUNTA('Form Responses 1'!$1:$1)-4),,TRUE,"Form Responses 1")))</f>
        <v>Lantai 09 [Mushola]</v>
      </c>
      <c r="G1019" s="65" t="str">
        <f ca="1">IF(ISBLANK(A1019)," ",INDIRECT(ADDRESS(MATCH(A1019,'Form Responses 1'!A:A,0),5+MOD(ROW()-2,COUNTA('Form Responses 1'!$1:$1)-4),,TRUE,"Form Responses 1")))</f>
        <v>BAIK</v>
      </c>
      <c r="H1019" s="83" t="str">
        <f ca="1" t="shared" si="1"/>
        <v>Lantai 09</v>
      </c>
      <c r="I1019" s="83" t="str">
        <f ca="1" t="shared" si="986"/>
        <v>Mushola</v>
      </c>
      <c r="J1019" s="83" t="str">
        <f ca="1" t="shared" si="2"/>
        <v>CLEANING SERVICE</v>
      </c>
      <c r="K1019" s="83">
        <f ca="1" t="array" ref="K1019">IFERROR(INDEX(MASTER!B:B,MATCH(G1019,MASTER!A:A,0))/100," ")</f>
        <v>0.95</v>
      </c>
      <c r="L1019" s="65">
        <f ca="1" t="shared" si="3"/>
        <v>8</v>
      </c>
      <c r="M1019" s="65" t="str">
        <f ca="1" t="shared" si="4"/>
        <v>2023 - WEEK 08</v>
      </c>
      <c r="N1019" s="65" t="str">
        <f ca="1" t="shared" si="5"/>
        <v>2023 - MONTH 02</v>
      </c>
      <c r="O1019" s="83">
        <f ca="1" t="shared" ref="O1019:P1019" si="1043">IFERROR(AVERAGEIF(M:M,M1019,$K:$K)," ")</f>
        <v>0.950225225225222</v>
      </c>
      <c r="P1019" s="83">
        <f ca="1" t="shared" si="1043"/>
        <v>0.950225225225222</v>
      </c>
      <c r="Q1019" s="65" t="str">
        <f ca="1">IF(ISBLANK(A1019)," ",IF(O1019&gt;MASTER!$B$3/100,"SB",IF(O1019&gt;MASTER!$B$4/100,"B",IF(O1019&gt;MASTER!$B$5/100,"C","K"))))</f>
        <v>SB</v>
      </c>
      <c r="R1019" s="65" t="str">
        <f ca="1">IF(ISBLANK(B1019)," ",IF(P1019&gt;MASTER!$B$3/100,"SB",IF(P1019&gt;MASTER!$B$4/100,"B",IF(P1019&gt;MASTER!$B$5/100,"C","K"))))</f>
        <v>SB</v>
      </c>
    </row>
    <row r="1020" customHeight="1" spans="1:18">
      <c r="A1020" s="80">
        <f ca="1">INDIRECT(ADDRESS(2+QUOTIENT(ROW()-2,COUNTA('Form Responses 1'!$1:$1)-4),1,,TRUE,"Form Responses 1"))</f>
        <v>45034.3894368981</v>
      </c>
      <c r="B1020" s="65" t="str">
        <f ca="1">INDIRECT(ADDRESS(2+QUOTIENT(ROW()-2,COUNTA('Form Responses 1'!$1:$1)-4),2,,TRUE,"Form Responses 1"))</f>
        <v>bobdaulay@gmail.com</v>
      </c>
      <c r="C1020" s="65" t="str">
        <f ca="1">INDIRECT(ADDRESS(2+QUOTIENT(ROW()-2,COUNTA('Form Responses 1'!$1:$1)-4),3,,TRUE,"Form Responses 1"))</f>
        <v>Bobby Wijaya Daulay </v>
      </c>
      <c r="D1020" s="81">
        <f ca="1">INDIRECT(ADDRESS(2+QUOTIENT(ROW()-2,COUNTA('Form Responses 1'!$1:$1)-4),4,,TRUE,"Form Responses 1"))</f>
        <v>44982</v>
      </c>
      <c r="E1020" s="82">
        <f ca="1" t="shared" si="0"/>
        <v>6</v>
      </c>
      <c r="F1020" s="65" t="str">
        <f ca="1">IF(ISBLANK(A1020)," ",INDIRECT(ADDRESS(1,5+MOD(ROW()-2,COUNTA('Form Responses 1'!$1:$1)-4),,TRUE,"Form Responses 1")))</f>
        <v>Lantai 09 [Pantry]</v>
      </c>
      <c r="G1020" s="65" t="str">
        <f ca="1">IF(ISBLANK(A1020)," ",INDIRECT(ADDRESS(MATCH(A1020,'Form Responses 1'!A:A,0),5+MOD(ROW()-2,COUNTA('Form Responses 1'!$1:$1)-4),,TRUE,"Form Responses 1")))</f>
        <v>BAIK</v>
      </c>
      <c r="H1020" s="83" t="str">
        <f ca="1" t="shared" si="1"/>
        <v>Lantai 09</v>
      </c>
      <c r="I1020" s="83" t="str">
        <f ca="1" t="shared" si="986"/>
        <v>Pantry</v>
      </c>
      <c r="J1020" s="83" t="str">
        <f ca="1" t="shared" si="2"/>
        <v>CLEANING SERVICE</v>
      </c>
      <c r="K1020" s="83">
        <f ca="1" t="array" ref="K1020">IFERROR(INDEX(MASTER!B:B,MATCH(G1020,MASTER!A:A,0))/100," ")</f>
        <v>0.95</v>
      </c>
      <c r="L1020" s="65">
        <f ca="1" t="shared" si="3"/>
        <v>8</v>
      </c>
      <c r="M1020" s="65" t="str">
        <f ca="1" t="shared" si="4"/>
        <v>2023 - WEEK 08</v>
      </c>
      <c r="N1020" s="65" t="str">
        <f ca="1" t="shared" si="5"/>
        <v>2023 - MONTH 02</v>
      </c>
      <c r="O1020" s="83">
        <f ca="1" t="shared" ref="O1020:P1020" si="1044">IFERROR(AVERAGEIF(M:M,M1020,$K:$K)," ")</f>
        <v>0.950225225225222</v>
      </c>
      <c r="P1020" s="83">
        <f ca="1" t="shared" si="1044"/>
        <v>0.950225225225222</v>
      </c>
      <c r="Q1020" s="65" t="str">
        <f ca="1">IF(ISBLANK(A1020)," ",IF(O1020&gt;MASTER!$B$3/100,"SB",IF(O1020&gt;MASTER!$B$4/100,"B",IF(O1020&gt;MASTER!$B$5/100,"C","K"))))</f>
        <v>SB</v>
      </c>
      <c r="R1020" s="65" t="str">
        <f ca="1">IF(ISBLANK(B1020)," ",IF(P1020&gt;MASTER!$B$3/100,"SB",IF(P1020&gt;MASTER!$B$4/100,"B",IF(P1020&gt;MASTER!$B$5/100,"C","K"))))</f>
        <v>SB</v>
      </c>
    </row>
    <row r="1021" customHeight="1" spans="1:18">
      <c r="A1021" s="80">
        <f ca="1">INDIRECT(ADDRESS(2+QUOTIENT(ROW()-2,COUNTA('Form Responses 1'!$1:$1)-4),1,,TRUE,"Form Responses 1"))</f>
        <v>45034.3894368981</v>
      </c>
      <c r="B1021" s="65" t="str">
        <f ca="1">INDIRECT(ADDRESS(2+QUOTIENT(ROW()-2,COUNTA('Form Responses 1'!$1:$1)-4),2,,TRUE,"Form Responses 1"))</f>
        <v>bobdaulay@gmail.com</v>
      </c>
      <c r="C1021" s="65" t="str">
        <f ca="1">INDIRECT(ADDRESS(2+QUOTIENT(ROW()-2,COUNTA('Form Responses 1'!$1:$1)-4),3,,TRUE,"Form Responses 1"))</f>
        <v>Bobby Wijaya Daulay </v>
      </c>
      <c r="D1021" s="81">
        <f ca="1">INDIRECT(ADDRESS(2+QUOTIENT(ROW()-2,COUNTA('Form Responses 1'!$1:$1)-4),4,,TRUE,"Form Responses 1"))</f>
        <v>44982</v>
      </c>
      <c r="E1021" s="82">
        <f ca="1" t="shared" si="0"/>
        <v>6</v>
      </c>
      <c r="F1021" s="65" t="str">
        <f ca="1">IF(ISBLANK(A1021)," ",INDIRECT(ADDRESS(1,5+MOD(ROW()-2,COUNTA('Form Responses 1'!$1:$1)-4),,TRUE,"Form Responses 1")))</f>
        <v>Lantai 09 [Ruang Rapat 1-2-3]</v>
      </c>
      <c r="G1021" s="65" t="str">
        <f ca="1">IF(ISBLANK(A1021)," ",INDIRECT(ADDRESS(MATCH(A1021,'Form Responses 1'!A:A,0),5+MOD(ROW()-2,COUNTA('Form Responses 1'!$1:$1)-4),,TRUE,"Form Responses 1")))</f>
        <v>BAIK</v>
      </c>
      <c r="H1021" s="83" t="str">
        <f ca="1" t="shared" si="1"/>
        <v>Lantai 09</v>
      </c>
      <c r="I1021" s="83" t="str">
        <f ca="1" t="shared" si="986"/>
        <v>Ruang Rapat 1-2-3</v>
      </c>
      <c r="J1021" s="83" t="str">
        <f ca="1" t="shared" si="2"/>
        <v>CLEANING SERVICE</v>
      </c>
      <c r="K1021" s="83">
        <f ca="1" t="array" ref="K1021">IFERROR(INDEX(MASTER!B:B,MATCH(G1021,MASTER!A:A,0))/100," ")</f>
        <v>0.95</v>
      </c>
      <c r="L1021" s="65">
        <f ca="1" t="shared" si="3"/>
        <v>8</v>
      </c>
      <c r="M1021" s="65" t="str">
        <f ca="1" t="shared" si="4"/>
        <v>2023 - WEEK 08</v>
      </c>
      <c r="N1021" s="65" t="str">
        <f ca="1" t="shared" si="5"/>
        <v>2023 - MONTH 02</v>
      </c>
      <c r="O1021" s="83">
        <f ca="1" t="shared" ref="O1021:P1021" si="1045">IFERROR(AVERAGEIF(M:M,M1021,$K:$K)," ")</f>
        <v>0.950225225225222</v>
      </c>
      <c r="P1021" s="83">
        <f ca="1" t="shared" si="1045"/>
        <v>0.950225225225222</v>
      </c>
      <c r="Q1021" s="65" t="str">
        <f ca="1">IF(ISBLANK(A1021)," ",IF(O1021&gt;MASTER!$B$3/100,"SB",IF(O1021&gt;MASTER!$B$4/100,"B",IF(O1021&gt;MASTER!$B$5/100,"C","K"))))</f>
        <v>SB</v>
      </c>
      <c r="R1021" s="65" t="str">
        <f ca="1">IF(ISBLANK(B1021)," ",IF(P1021&gt;MASTER!$B$3/100,"SB",IF(P1021&gt;MASTER!$B$4/100,"B",IF(P1021&gt;MASTER!$B$5/100,"C","K"))))</f>
        <v>SB</v>
      </c>
    </row>
    <row r="1022" customHeight="1" spans="1:18">
      <c r="A1022" s="80">
        <f ca="1">INDIRECT(ADDRESS(2+QUOTIENT(ROW()-2,COUNTA('Form Responses 1'!$1:$1)-4),1,,TRUE,"Form Responses 1"))</f>
        <v>45034.3894368981</v>
      </c>
      <c r="B1022" s="65" t="str">
        <f ca="1">INDIRECT(ADDRESS(2+QUOTIENT(ROW()-2,COUNTA('Form Responses 1'!$1:$1)-4),2,,TRUE,"Form Responses 1"))</f>
        <v>bobdaulay@gmail.com</v>
      </c>
      <c r="C1022" s="65" t="str">
        <f ca="1">INDIRECT(ADDRESS(2+QUOTIENT(ROW()-2,COUNTA('Form Responses 1'!$1:$1)-4),3,,TRUE,"Form Responses 1"))</f>
        <v>Bobby Wijaya Daulay </v>
      </c>
      <c r="D1022" s="81">
        <f ca="1">INDIRECT(ADDRESS(2+QUOTIENT(ROW()-2,COUNTA('Form Responses 1'!$1:$1)-4),4,,TRUE,"Form Responses 1"))</f>
        <v>44982</v>
      </c>
      <c r="E1022" s="82">
        <f ca="1" t="shared" si="0"/>
        <v>6</v>
      </c>
      <c r="F1022" s="65" t="str">
        <f ca="1">IF(ISBLANK(A1022)," ",INDIRECT(ADDRESS(1,5+MOD(ROW()-2,COUNTA('Form Responses 1'!$1:$1)-4),,TRUE,"Form Responses 1")))</f>
        <v>Lantai 09 [Ruang Kerja]</v>
      </c>
      <c r="G1022" s="65" t="str">
        <f ca="1">IF(ISBLANK(A1022)," ",INDIRECT(ADDRESS(MATCH(A1022,'Form Responses 1'!A:A,0),5+MOD(ROW()-2,COUNTA('Form Responses 1'!$1:$1)-4),,TRUE,"Form Responses 1")))</f>
        <v>BAIK</v>
      </c>
      <c r="H1022" s="83" t="str">
        <f ca="1" t="shared" si="1"/>
        <v>Lantai 09</v>
      </c>
      <c r="I1022" s="83" t="str">
        <f ca="1" t="shared" si="986"/>
        <v>Ruang Kerja</v>
      </c>
      <c r="J1022" s="83" t="str">
        <f ca="1" t="shared" si="2"/>
        <v>CLEANING SERVICE</v>
      </c>
      <c r="K1022" s="83">
        <f ca="1" t="array" ref="K1022">IFERROR(INDEX(MASTER!B:B,MATCH(G1022,MASTER!A:A,0))/100," ")</f>
        <v>0.95</v>
      </c>
      <c r="L1022" s="65">
        <f ca="1" t="shared" si="3"/>
        <v>8</v>
      </c>
      <c r="M1022" s="65" t="str">
        <f ca="1" t="shared" si="4"/>
        <v>2023 - WEEK 08</v>
      </c>
      <c r="N1022" s="65" t="str">
        <f ca="1" t="shared" si="5"/>
        <v>2023 - MONTH 02</v>
      </c>
      <c r="O1022" s="83">
        <f ca="1" t="shared" ref="O1022:P1022" si="1046">IFERROR(AVERAGEIF(M:M,M1022,$K:$K)," ")</f>
        <v>0.950225225225222</v>
      </c>
      <c r="P1022" s="83">
        <f ca="1" t="shared" si="1046"/>
        <v>0.950225225225222</v>
      </c>
      <c r="Q1022" s="65" t="str">
        <f ca="1">IF(ISBLANK(A1022)," ",IF(O1022&gt;MASTER!$B$3/100,"SB",IF(O1022&gt;MASTER!$B$4/100,"B",IF(O1022&gt;MASTER!$B$5/100,"C","K"))))</f>
        <v>SB</v>
      </c>
      <c r="R1022" s="65" t="str">
        <f ca="1">IF(ISBLANK(B1022)," ",IF(P1022&gt;MASTER!$B$3/100,"SB",IF(P1022&gt;MASTER!$B$4/100,"B",IF(P1022&gt;MASTER!$B$5/100,"C","K"))))</f>
        <v>SB</v>
      </c>
    </row>
    <row r="1023" customHeight="1" spans="1:18">
      <c r="A1023" s="80">
        <f ca="1">INDIRECT(ADDRESS(2+QUOTIENT(ROW()-2,COUNTA('Form Responses 1'!$1:$1)-4),1,,TRUE,"Form Responses 1"))</f>
        <v>45034.3894368981</v>
      </c>
      <c r="B1023" s="65" t="str">
        <f ca="1">INDIRECT(ADDRESS(2+QUOTIENT(ROW()-2,COUNTA('Form Responses 1'!$1:$1)-4),2,,TRUE,"Form Responses 1"))</f>
        <v>bobdaulay@gmail.com</v>
      </c>
      <c r="C1023" s="65" t="str">
        <f ca="1">INDIRECT(ADDRESS(2+QUOTIENT(ROW()-2,COUNTA('Form Responses 1'!$1:$1)-4),3,,TRUE,"Form Responses 1"))</f>
        <v>Bobby Wijaya Daulay </v>
      </c>
      <c r="D1023" s="81">
        <f ca="1">INDIRECT(ADDRESS(2+QUOTIENT(ROW()-2,COUNTA('Form Responses 1'!$1:$1)-4),4,,TRUE,"Form Responses 1"))</f>
        <v>44982</v>
      </c>
      <c r="E1023" s="82">
        <f ca="1" t="shared" si="0"/>
        <v>6</v>
      </c>
      <c r="F1023" s="65" t="str">
        <f ca="1">IF(ISBLANK(A1023)," ",INDIRECT(ADDRESS(1,5+MOD(ROW()-2,COUNTA('Form Responses 1'!$1:$1)-4),,TRUE,"Form Responses 1")))</f>
        <v>Lantai 09 [Koridor]</v>
      </c>
      <c r="G1023" s="65" t="str">
        <f ca="1">IF(ISBLANK(A1023)," ",INDIRECT(ADDRESS(MATCH(A1023,'Form Responses 1'!A:A,0),5+MOD(ROW()-2,COUNTA('Form Responses 1'!$1:$1)-4),,TRUE,"Form Responses 1")))</f>
        <v>BAIK</v>
      </c>
      <c r="H1023" s="83" t="str">
        <f ca="1" t="shared" si="1"/>
        <v>Lantai 09</v>
      </c>
      <c r="I1023" s="83" t="str">
        <f ca="1" t="shared" si="986"/>
        <v>Koridor</v>
      </c>
      <c r="J1023" s="83" t="str">
        <f ca="1" t="shared" si="2"/>
        <v>CLEANING SERVICE</v>
      </c>
      <c r="K1023" s="83">
        <f ca="1" t="array" ref="K1023">IFERROR(INDEX(MASTER!B:B,MATCH(G1023,MASTER!A:A,0))/100," ")</f>
        <v>0.95</v>
      </c>
      <c r="L1023" s="65">
        <f ca="1" t="shared" si="3"/>
        <v>8</v>
      </c>
      <c r="M1023" s="65" t="str">
        <f ca="1" t="shared" si="4"/>
        <v>2023 - WEEK 08</v>
      </c>
      <c r="N1023" s="65" t="str">
        <f ca="1" t="shared" si="5"/>
        <v>2023 - MONTH 02</v>
      </c>
      <c r="O1023" s="83">
        <f ca="1" t="shared" ref="O1023:P1023" si="1047">IFERROR(AVERAGEIF(M:M,M1023,$K:$K)," ")</f>
        <v>0.950225225225222</v>
      </c>
      <c r="P1023" s="83">
        <f ca="1" t="shared" si="1047"/>
        <v>0.950225225225222</v>
      </c>
      <c r="Q1023" s="65" t="str">
        <f ca="1">IF(ISBLANK(A1023)," ",IF(O1023&gt;MASTER!$B$3/100,"SB",IF(O1023&gt;MASTER!$B$4/100,"B",IF(O1023&gt;MASTER!$B$5/100,"C","K"))))</f>
        <v>SB</v>
      </c>
      <c r="R1023" s="65" t="str">
        <f ca="1">IF(ISBLANK(B1023)," ",IF(P1023&gt;MASTER!$B$3/100,"SB",IF(P1023&gt;MASTER!$B$4/100,"B",IF(P1023&gt;MASTER!$B$5/100,"C","K"))))</f>
        <v>SB</v>
      </c>
    </row>
    <row r="1024" customHeight="1" spans="1:18">
      <c r="A1024" s="80">
        <f ca="1">INDIRECT(ADDRESS(2+QUOTIENT(ROW()-2,COUNTA('Form Responses 1'!$1:$1)-4),1,,TRUE,"Form Responses 1"))</f>
        <v>45034.3894368981</v>
      </c>
      <c r="B1024" s="65" t="str">
        <f ca="1">INDIRECT(ADDRESS(2+QUOTIENT(ROW()-2,COUNTA('Form Responses 1'!$1:$1)-4),2,,TRUE,"Form Responses 1"))</f>
        <v>bobdaulay@gmail.com</v>
      </c>
      <c r="C1024" s="65" t="str">
        <f ca="1">INDIRECT(ADDRESS(2+QUOTIENT(ROW()-2,COUNTA('Form Responses 1'!$1:$1)-4),3,,TRUE,"Form Responses 1"))</f>
        <v>Bobby Wijaya Daulay </v>
      </c>
      <c r="D1024" s="81">
        <f ca="1">INDIRECT(ADDRESS(2+QUOTIENT(ROW()-2,COUNTA('Form Responses 1'!$1:$1)-4),4,,TRUE,"Form Responses 1"))</f>
        <v>44982</v>
      </c>
      <c r="E1024" s="82">
        <f ca="1" t="shared" si="0"/>
        <v>6</v>
      </c>
      <c r="F1024" s="65" t="str">
        <f ca="1">IF(ISBLANK(A1024)," ",INDIRECT(ADDRESS(1,5+MOD(ROW()-2,COUNTA('Form Responses 1'!$1:$1)-4),,TRUE,"Form Responses 1")))</f>
        <v>Lantai 09 [Toilet Pria / Wanita]</v>
      </c>
      <c r="G1024" s="65" t="str">
        <f ca="1">IF(ISBLANK(A1024)," ",INDIRECT(ADDRESS(MATCH(A1024,'Form Responses 1'!A:A,0),5+MOD(ROW()-2,COUNTA('Form Responses 1'!$1:$1)-4),,TRUE,"Form Responses 1")))</f>
        <v>BAIK</v>
      </c>
      <c r="H1024" s="83" t="str">
        <f ca="1" t="shared" si="1"/>
        <v>Lantai 09</v>
      </c>
      <c r="I1024" s="83" t="str">
        <f ca="1" t="shared" si="986"/>
        <v>Toilet Pria / Wanita</v>
      </c>
      <c r="J1024" s="83" t="str">
        <f ca="1" t="shared" si="2"/>
        <v>CLEANING SERVICE</v>
      </c>
      <c r="K1024" s="83">
        <f ca="1" t="array" ref="K1024">IFERROR(INDEX(MASTER!B:B,MATCH(G1024,MASTER!A:A,0))/100," ")</f>
        <v>0.95</v>
      </c>
      <c r="L1024" s="65">
        <f ca="1" t="shared" si="3"/>
        <v>8</v>
      </c>
      <c r="M1024" s="65" t="str">
        <f ca="1" t="shared" si="4"/>
        <v>2023 - WEEK 08</v>
      </c>
      <c r="N1024" s="65" t="str">
        <f ca="1" t="shared" si="5"/>
        <v>2023 - MONTH 02</v>
      </c>
      <c r="O1024" s="83">
        <f ca="1" t="shared" ref="O1024:P1024" si="1048">IFERROR(AVERAGEIF(M:M,M1024,$K:$K)," ")</f>
        <v>0.950225225225222</v>
      </c>
      <c r="P1024" s="83">
        <f ca="1" t="shared" si="1048"/>
        <v>0.950225225225222</v>
      </c>
      <c r="Q1024" s="65" t="str">
        <f ca="1">IF(ISBLANK(A1024)," ",IF(O1024&gt;MASTER!$B$3/100,"SB",IF(O1024&gt;MASTER!$B$4/100,"B",IF(O1024&gt;MASTER!$B$5/100,"C","K"))))</f>
        <v>SB</v>
      </c>
      <c r="R1024" s="65" t="str">
        <f ca="1">IF(ISBLANK(B1024)," ",IF(P1024&gt;MASTER!$B$3/100,"SB",IF(P1024&gt;MASTER!$B$4/100,"B",IF(P1024&gt;MASTER!$B$5/100,"C","K"))))</f>
        <v>SB</v>
      </c>
    </row>
    <row r="1025" customHeight="1" spans="1:18">
      <c r="A1025" s="80">
        <f ca="1">INDIRECT(ADDRESS(2+QUOTIENT(ROW()-2,COUNTA('Form Responses 1'!$1:$1)-4),1,,TRUE,"Form Responses 1"))</f>
        <v>45034.3894368981</v>
      </c>
      <c r="B1025" s="65" t="str">
        <f ca="1">INDIRECT(ADDRESS(2+QUOTIENT(ROW()-2,COUNTA('Form Responses 1'!$1:$1)-4),2,,TRUE,"Form Responses 1"))</f>
        <v>bobdaulay@gmail.com</v>
      </c>
      <c r="C1025" s="65" t="str">
        <f ca="1">INDIRECT(ADDRESS(2+QUOTIENT(ROW()-2,COUNTA('Form Responses 1'!$1:$1)-4),3,,TRUE,"Form Responses 1"))</f>
        <v>Bobby Wijaya Daulay </v>
      </c>
      <c r="D1025" s="81">
        <f ca="1">INDIRECT(ADDRESS(2+QUOTIENT(ROW()-2,COUNTA('Form Responses 1'!$1:$1)-4),4,,TRUE,"Form Responses 1"))</f>
        <v>44982</v>
      </c>
      <c r="E1025" s="82">
        <f ca="1" t="shared" si="0"/>
        <v>6</v>
      </c>
      <c r="F1025" s="65" t="str">
        <f ca="1">IF(ISBLANK(A1025)," ",INDIRECT(ADDRESS(1,5+MOD(ROW()-2,COUNTA('Form Responses 1'!$1:$1)-4),,TRUE,"Form Responses 1")))</f>
        <v>Lantai 08 [Tangga Exit Barat]</v>
      </c>
      <c r="G1025" s="65" t="str">
        <f ca="1">IF(ISBLANK(A1025)," ",INDIRECT(ADDRESS(MATCH(A1025,'Form Responses 1'!A:A,0),5+MOD(ROW()-2,COUNTA('Form Responses 1'!$1:$1)-4),,TRUE,"Form Responses 1")))</f>
        <v>BAIK</v>
      </c>
      <c r="H1025" s="83" t="str">
        <f ca="1" t="shared" si="1"/>
        <v>Lantai 08</v>
      </c>
      <c r="I1025" s="83" t="str">
        <f ca="1" t="shared" si="986"/>
        <v>Tangga Exit Barat</v>
      </c>
      <c r="J1025" s="83" t="str">
        <f ca="1" t="shared" si="2"/>
        <v>CLEANING SERVICE</v>
      </c>
      <c r="K1025" s="83">
        <f ca="1" t="array" ref="K1025">IFERROR(INDEX(MASTER!B:B,MATCH(G1025,MASTER!A:A,0))/100," ")</f>
        <v>0.95</v>
      </c>
      <c r="L1025" s="65">
        <f ca="1" t="shared" si="3"/>
        <v>8</v>
      </c>
      <c r="M1025" s="65" t="str">
        <f ca="1" t="shared" si="4"/>
        <v>2023 - WEEK 08</v>
      </c>
      <c r="N1025" s="65" t="str">
        <f ca="1" t="shared" si="5"/>
        <v>2023 - MONTH 02</v>
      </c>
      <c r="O1025" s="83">
        <f ca="1" t="shared" ref="O1025:P1025" si="1049">IFERROR(AVERAGEIF(M:M,M1025,$K:$K)," ")</f>
        <v>0.950225225225222</v>
      </c>
      <c r="P1025" s="83">
        <f ca="1" t="shared" si="1049"/>
        <v>0.950225225225222</v>
      </c>
      <c r="Q1025" s="65" t="str">
        <f ca="1">IF(ISBLANK(A1025)," ",IF(O1025&gt;MASTER!$B$3/100,"SB",IF(O1025&gt;MASTER!$B$4/100,"B",IF(O1025&gt;MASTER!$B$5/100,"C","K"))))</f>
        <v>SB</v>
      </c>
      <c r="R1025" s="65" t="str">
        <f ca="1">IF(ISBLANK(B1025)," ",IF(P1025&gt;MASTER!$B$3/100,"SB",IF(P1025&gt;MASTER!$B$4/100,"B",IF(P1025&gt;MASTER!$B$5/100,"C","K"))))</f>
        <v>SB</v>
      </c>
    </row>
    <row r="1026" customHeight="1" spans="1:18">
      <c r="A1026" s="80">
        <f ca="1">INDIRECT(ADDRESS(2+QUOTIENT(ROW()-2,COUNTA('Form Responses 1'!$1:$1)-4),1,,TRUE,"Form Responses 1"))</f>
        <v>45034.3894368981</v>
      </c>
      <c r="B1026" s="65" t="str">
        <f ca="1">INDIRECT(ADDRESS(2+QUOTIENT(ROW()-2,COUNTA('Form Responses 1'!$1:$1)-4),2,,TRUE,"Form Responses 1"))</f>
        <v>bobdaulay@gmail.com</v>
      </c>
      <c r="C1026" s="65" t="str">
        <f ca="1">INDIRECT(ADDRESS(2+QUOTIENT(ROW()-2,COUNTA('Form Responses 1'!$1:$1)-4),3,,TRUE,"Form Responses 1"))</f>
        <v>Bobby Wijaya Daulay </v>
      </c>
      <c r="D1026" s="81">
        <f ca="1">INDIRECT(ADDRESS(2+QUOTIENT(ROW()-2,COUNTA('Form Responses 1'!$1:$1)-4),4,,TRUE,"Form Responses 1"))</f>
        <v>44982</v>
      </c>
      <c r="E1026" s="82">
        <f ca="1" t="shared" si="0"/>
        <v>6</v>
      </c>
      <c r="F1026" s="65" t="str">
        <f ca="1">IF(ISBLANK(A1026)," ",INDIRECT(ADDRESS(1,5+MOD(ROW()-2,COUNTA('Form Responses 1'!$1:$1)-4),,TRUE,"Form Responses 1")))</f>
        <v>Lantai 08 [ &amp; Timur]</v>
      </c>
      <c r="G1026" s="65" t="str">
        <f ca="1">IF(ISBLANK(A1026)," ",INDIRECT(ADDRESS(MATCH(A1026,'Form Responses 1'!A:A,0),5+MOD(ROW()-2,COUNTA('Form Responses 1'!$1:$1)-4),,TRUE,"Form Responses 1")))</f>
        <v>BAIK</v>
      </c>
      <c r="H1026" s="83" t="str">
        <f ca="1" t="shared" si="1"/>
        <v>Lantai 08</v>
      </c>
      <c r="I1026" s="83" t="str">
        <f ca="1" t="shared" si="986"/>
        <v> &amp; Timur</v>
      </c>
      <c r="J1026" s="83" t="str">
        <f ca="1" t="shared" si="2"/>
        <v>CLEANING SERVICE</v>
      </c>
      <c r="K1026" s="83">
        <f ca="1" t="array" ref="K1026">IFERROR(INDEX(MASTER!B:B,MATCH(G1026,MASTER!A:A,0))/100," ")</f>
        <v>0.95</v>
      </c>
      <c r="L1026" s="65">
        <f ca="1" t="shared" si="3"/>
        <v>8</v>
      </c>
      <c r="M1026" s="65" t="str">
        <f ca="1" t="shared" si="4"/>
        <v>2023 - WEEK 08</v>
      </c>
      <c r="N1026" s="65" t="str">
        <f ca="1" t="shared" si="5"/>
        <v>2023 - MONTH 02</v>
      </c>
      <c r="O1026" s="83">
        <f ca="1" t="shared" ref="O1026:P1026" si="1050">IFERROR(AVERAGEIF(M:M,M1026,$K:$K)," ")</f>
        <v>0.950225225225222</v>
      </c>
      <c r="P1026" s="83">
        <f ca="1" t="shared" si="1050"/>
        <v>0.950225225225222</v>
      </c>
      <c r="Q1026" s="65" t="str">
        <f ca="1">IF(ISBLANK(A1026)," ",IF(O1026&gt;MASTER!$B$3/100,"SB",IF(O1026&gt;MASTER!$B$4/100,"B",IF(O1026&gt;MASTER!$B$5/100,"C","K"))))</f>
        <v>SB</v>
      </c>
      <c r="R1026" s="65" t="str">
        <f ca="1">IF(ISBLANK(B1026)," ",IF(P1026&gt;MASTER!$B$3/100,"SB",IF(P1026&gt;MASTER!$B$4/100,"B",IF(P1026&gt;MASTER!$B$5/100,"C","K"))))</f>
        <v>SB</v>
      </c>
    </row>
    <row r="1027" customHeight="1" spans="1:18">
      <c r="A1027" s="80">
        <f ca="1">INDIRECT(ADDRESS(2+QUOTIENT(ROW()-2,COUNTA('Form Responses 1'!$1:$1)-4),1,,TRUE,"Form Responses 1"))</f>
        <v>45034.3894368981</v>
      </c>
      <c r="B1027" s="65" t="str">
        <f ca="1">INDIRECT(ADDRESS(2+QUOTIENT(ROW()-2,COUNTA('Form Responses 1'!$1:$1)-4),2,,TRUE,"Form Responses 1"))</f>
        <v>bobdaulay@gmail.com</v>
      </c>
      <c r="C1027" s="65" t="str">
        <f ca="1">INDIRECT(ADDRESS(2+QUOTIENT(ROW()-2,COUNTA('Form Responses 1'!$1:$1)-4),3,,TRUE,"Form Responses 1"))</f>
        <v>Bobby Wijaya Daulay </v>
      </c>
      <c r="D1027" s="81">
        <f ca="1">INDIRECT(ADDRESS(2+QUOTIENT(ROW()-2,COUNTA('Form Responses 1'!$1:$1)-4),4,,TRUE,"Form Responses 1"))</f>
        <v>44982</v>
      </c>
      <c r="E1027" s="82">
        <f ca="1" t="shared" si="0"/>
        <v>6</v>
      </c>
      <c r="F1027" s="65" t="str">
        <f ca="1">IF(ISBLANK(A1027)," ",INDIRECT(ADDRESS(1,5+MOD(ROW()-2,COUNTA('Form Responses 1'!$1:$1)-4),,TRUE,"Form Responses 1")))</f>
        <v>Lantai 08 [Mushola]</v>
      </c>
      <c r="G1027" s="65" t="str">
        <f ca="1">IF(ISBLANK(A1027)," ",INDIRECT(ADDRESS(MATCH(A1027,'Form Responses 1'!A:A,0),5+MOD(ROW()-2,COUNTA('Form Responses 1'!$1:$1)-4),,TRUE,"Form Responses 1")))</f>
        <v>BAIK</v>
      </c>
      <c r="H1027" s="83" t="str">
        <f ca="1" t="shared" si="1"/>
        <v>Lantai 08</v>
      </c>
      <c r="I1027" s="83" t="str">
        <f ca="1" t="shared" ref="I1027:I1090" si="1051">MID(F1027,FIND("[",F1027)+1,LEN(F1027)-FIND("[",F1027)-1)</f>
        <v>Mushola</v>
      </c>
      <c r="J1027" s="83" t="str">
        <f ca="1" t="shared" si="2"/>
        <v>CLEANING SERVICE</v>
      </c>
      <c r="K1027" s="83">
        <f ca="1" t="array" ref="K1027">IFERROR(INDEX(MASTER!B:B,MATCH(G1027,MASTER!A:A,0))/100," ")</f>
        <v>0.95</v>
      </c>
      <c r="L1027" s="65">
        <f ca="1" t="shared" si="3"/>
        <v>8</v>
      </c>
      <c r="M1027" s="65" t="str">
        <f ca="1" t="shared" si="4"/>
        <v>2023 - WEEK 08</v>
      </c>
      <c r="N1027" s="65" t="str">
        <f ca="1" t="shared" si="5"/>
        <v>2023 - MONTH 02</v>
      </c>
      <c r="O1027" s="83">
        <f ca="1" t="shared" ref="O1027:P1027" si="1052">IFERROR(AVERAGEIF(M:M,M1027,$K:$K)," ")</f>
        <v>0.950225225225222</v>
      </c>
      <c r="P1027" s="83">
        <f ca="1" t="shared" si="1052"/>
        <v>0.950225225225222</v>
      </c>
      <c r="Q1027" s="65" t="str">
        <f ca="1">IF(ISBLANK(A1027)," ",IF(O1027&gt;MASTER!$B$3/100,"SB",IF(O1027&gt;MASTER!$B$4/100,"B",IF(O1027&gt;MASTER!$B$5/100,"C","K"))))</f>
        <v>SB</v>
      </c>
      <c r="R1027" s="65" t="str">
        <f ca="1">IF(ISBLANK(B1027)," ",IF(P1027&gt;MASTER!$B$3/100,"SB",IF(P1027&gt;MASTER!$B$4/100,"B",IF(P1027&gt;MASTER!$B$5/100,"C","K"))))</f>
        <v>SB</v>
      </c>
    </row>
    <row r="1028" customHeight="1" spans="1:18">
      <c r="A1028" s="80">
        <f ca="1">INDIRECT(ADDRESS(2+QUOTIENT(ROW()-2,COUNTA('Form Responses 1'!$1:$1)-4),1,,TRUE,"Form Responses 1"))</f>
        <v>45034.3894368981</v>
      </c>
      <c r="B1028" s="65" t="str">
        <f ca="1">INDIRECT(ADDRESS(2+QUOTIENT(ROW()-2,COUNTA('Form Responses 1'!$1:$1)-4),2,,TRUE,"Form Responses 1"))</f>
        <v>bobdaulay@gmail.com</v>
      </c>
      <c r="C1028" s="65" t="str">
        <f ca="1">INDIRECT(ADDRESS(2+QUOTIENT(ROW()-2,COUNTA('Form Responses 1'!$1:$1)-4),3,,TRUE,"Form Responses 1"))</f>
        <v>Bobby Wijaya Daulay </v>
      </c>
      <c r="D1028" s="81">
        <f ca="1">INDIRECT(ADDRESS(2+QUOTIENT(ROW()-2,COUNTA('Form Responses 1'!$1:$1)-4),4,,TRUE,"Form Responses 1"))</f>
        <v>44982</v>
      </c>
      <c r="E1028" s="82">
        <f ca="1" t="shared" si="0"/>
        <v>6</v>
      </c>
      <c r="F1028" s="65" t="str">
        <f ca="1">IF(ISBLANK(A1028)," ",INDIRECT(ADDRESS(1,5+MOD(ROW()-2,COUNTA('Form Responses 1'!$1:$1)-4),,TRUE,"Form Responses 1")))</f>
        <v>Lantai 08 [Pantry]</v>
      </c>
      <c r="G1028" s="65" t="str">
        <f ca="1">IF(ISBLANK(A1028)," ",INDIRECT(ADDRESS(MATCH(A1028,'Form Responses 1'!A:A,0),5+MOD(ROW()-2,COUNTA('Form Responses 1'!$1:$1)-4),,TRUE,"Form Responses 1")))</f>
        <v>BAIK</v>
      </c>
      <c r="H1028" s="83" t="str">
        <f ca="1" t="shared" si="1"/>
        <v>Lantai 08</v>
      </c>
      <c r="I1028" s="83" t="str">
        <f ca="1" t="shared" si="1051"/>
        <v>Pantry</v>
      </c>
      <c r="J1028" s="83" t="str">
        <f ca="1" t="shared" si="2"/>
        <v>CLEANING SERVICE</v>
      </c>
      <c r="K1028" s="83">
        <f ca="1" t="array" ref="K1028">IFERROR(INDEX(MASTER!B:B,MATCH(G1028,MASTER!A:A,0))/100," ")</f>
        <v>0.95</v>
      </c>
      <c r="L1028" s="65">
        <f ca="1" t="shared" si="3"/>
        <v>8</v>
      </c>
      <c r="M1028" s="65" t="str">
        <f ca="1" t="shared" si="4"/>
        <v>2023 - WEEK 08</v>
      </c>
      <c r="N1028" s="65" t="str">
        <f ca="1" t="shared" si="5"/>
        <v>2023 - MONTH 02</v>
      </c>
      <c r="O1028" s="83">
        <f ca="1" t="shared" ref="O1028:P1028" si="1053">IFERROR(AVERAGEIF(M:M,M1028,$K:$K)," ")</f>
        <v>0.950225225225222</v>
      </c>
      <c r="P1028" s="83">
        <f ca="1" t="shared" si="1053"/>
        <v>0.950225225225222</v>
      </c>
      <c r="Q1028" s="65" t="str">
        <f ca="1">IF(ISBLANK(A1028)," ",IF(O1028&gt;MASTER!$B$3/100,"SB",IF(O1028&gt;MASTER!$B$4/100,"B",IF(O1028&gt;MASTER!$B$5/100,"C","K"))))</f>
        <v>SB</v>
      </c>
      <c r="R1028" s="65" t="str">
        <f ca="1">IF(ISBLANK(B1028)," ",IF(P1028&gt;MASTER!$B$3/100,"SB",IF(P1028&gt;MASTER!$B$4/100,"B",IF(P1028&gt;MASTER!$B$5/100,"C","K"))))</f>
        <v>SB</v>
      </c>
    </row>
    <row r="1029" customHeight="1" spans="1:18">
      <c r="A1029" s="80">
        <f ca="1">INDIRECT(ADDRESS(2+QUOTIENT(ROW()-2,COUNTA('Form Responses 1'!$1:$1)-4),1,,TRUE,"Form Responses 1"))</f>
        <v>45034.3894368981</v>
      </c>
      <c r="B1029" s="65" t="str">
        <f ca="1">INDIRECT(ADDRESS(2+QUOTIENT(ROW()-2,COUNTA('Form Responses 1'!$1:$1)-4),2,,TRUE,"Form Responses 1"))</f>
        <v>bobdaulay@gmail.com</v>
      </c>
      <c r="C1029" s="65" t="str">
        <f ca="1">INDIRECT(ADDRESS(2+QUOTIENT(ROW()-2,COUNTA('Form Responses 1'!$1:$1)-4),3,,TRUE,"Form Responses 1"))</f>
        <v>Bobby Wijaya Daulay </v>
      </c>
      <c r="D1029" s="81">
        <f ca="1">INDIRECT(ADDRESS(2+QUOTIENT(ROW()-2,COUNTA('Form Responses 1'!$1:$1)-4),4,,TRUE,"Form Responses 1"))</f>
        <v>44982</v>
      </c>
      <c r="E1029" s="82">
        <f ca="1" t="shared" si="0"/>
        <v>6</v>
      </c>
      <c r="F1029" s="65" t="str">
        <f ca="1">IF(ISBLANK(A1029)," ",INDIRECT(ADDRESS(1,5+MOD(ROW()-2,COUNTA('Form Responses 1'!$1:$1)-4),,TRUE,"Form Responses 1")))</f>
        <v>Lantai 08 [Ruang Rapat 1-2-3]</v>
      </c>
      <c r="G1029" s="65" t="str">
        <f ca="1">IF(ISBLANK(A1029)," ",INDIRECT(ADDRESS(MATCH(A1029,'Form Responses 1'!A:A,0),5+MOD(ROW()-2,COUNTA('Form Responses 1'!$1:$1)-4),,TRUE,"Form Responses 1")))</f>
        <v>BAIK</v>
      </c>
      <c r="H1029" s="83" t="str">
        <f ca="1" t="shared" si="1"/>
        <v>Lantai 08</v>
      </c>
      <c r="I1029" s="83" t="str">
        <f ca="1" t="shared" si="1051"/>
        <v>Ruang Rapat 1-2-3</v>
      </c>
      <c r="J1029" s="83" t="str">
        <f ca="1" t="shared" si="2"/>
        <v>CLEANING SERVICE</v>
      </c>
      <c r="K1029" s="83">
        <f ca="1" t="array" ref="K1029">IFERROR(INDEX(MASTER!B:B,MATCH(G1029,MASTER!A:A,0))/100," ")</f>
        <v>0.95</v>
      </c>
      <c r="L1029" s="65">
        <f ca="1" t="shared" si="3"/>
        <v>8</v>
      </c>
      <c r="M1029" s="65" t="str">
        <f ca="1" t="shared" si="4"/>
        <v>2023 - WEEK 08</v>
      </c>
      <c r="N1029" s="65" t="str">
        <f ca="1" t="shared" si="5"/>
        <v>2023 - MONTH 02</v>
      </c>
      <c r="O1029" s="83">
        <f ca="1" t="shared" ref="O1029:P1029" si="1054">IFERROR(AVERAGEIF(M:M,M1029,$K:$K)," ")</f>
        <v>0.950225225225222</v>
      </c>
      <c r="P1029" s="83">
        <f ca="1" t="shared" si="1054"/>
        <v>0.950225225225222</v>
      </c>
      <c r="Q1029" s="65" t="str">
        <f ca="1">IF(ISBLANK(A1029)," ",IF(O1029&gt;MASTER!$B$3/100,"SB",IF(O1029&gt;MASTER!$B$4/100,"B",IF(O1029&gt;MASTER!$B$5/100,"C","K"))))</f>
        <v>SB</v>
      </c>
      <c r="R1029" s="65" t="str">
        <f ca="1">IF(ISBLANK(B1029)," ",IF(P1029&gt;MASTER!$B$3/100,"SB",IF(P1029&gt;MASTER!$B$4/100,"B",IF(P1029&gt;MASTER!$B$5/100,"C","K"))))</f>
        <v>SB</v>
      </c>
    </row>
    <row r="1030" customHeight="1" spans="1:18">
      <c r="A1030" s="80">
        <f ca="1">INDIRECT(ADDRESS(2+QUOTIENT(ROW()-2,COUNTA('Form Responses 1'!$1:$1)-4),1,,TRUE,"Form Responses 1"))</f>
        <v>45034.3894368981</v>
      </c>
      <c r="B1030" s="65" t="str">
        <f ca="1">INDIRECT(ADDRESS(2+QUOTIENT(ROW()-2,COUNTA('Form Responses 1'!$1:$1)-4),2,,TRUE,"Form Responses 1"))</f>
        <v>bobdaulay@gmail.com</v>
      </c>
      <c r="C1030" s="65" t="str">
        <f ca="1">INDIRECT(ADDRESS(2+QUOTIENT(ROW()-2,COUNTA('Form Responses 1'!$1:$1)-4),3,,TRUE,"Form Responses 1"))</f>
        <v>Bobby Wijaya Daulay </v>
      </c>
      <c r="D1030" s="81">
        <f ca="1">INDIRECT(ADDRESS(2+QUOTIENT(ROW()-2,COUNTA('Form Responses 1'!$1:$1)-4),4,,TRUE,"Form Responses 1"))</f>
        <v>44982</v>
      </c>
      <c r="E1030" s="82">
        <f ca="1" t="shared" si="0"/>
        <v>6</v>
      </c>
      <c r="F1030" s="65" t="str">
        <f ca="1">IF(ISBLANK(A1030)," ",INDIRECT(ADDRESS(1,5+MOD(ROW()-2,COUNTA('Form Responses 1'!$1:$1)-4),,TRUE,"Form Responses 1")))</f>
        <v>Lantai 08 [Ruang Kerja]</v>
      </c>
      <c r="G1030" s="65" t="str">
        <f ca="1">IF(ISBLANK(A1030)," ",INDIRECT(ADDRESS(MATCH(A1030,'Form Responses 1'!A:A,0),5+MOD(ROW()-2,COUNTA('Form Responses 1'!$1:$1)-4),,TRUE,"Form Responses 1")))</f>
        <v>BAIK</v>
      </c>
      <c r="H1030" s="83" t="str">
        <f ca="1" t="shared" si="1"/>
        <v>Lantai 08</v>
      </c>
      <c r="I1030" s="83" t="str">
        <f ca="1" t="shared" si="1051"/>
        <v>Ruang Kerja</v>
      </c>
      <c r="J1030" s="83" t="str">
        <f ca="1" t="shared" si="2"/>
        <v>CLEANING SERVICE</v>
      </c>
      <c r="K1030" s="83">
        <f ca="1" t="array" ref="K1030">IFERROR(INDEX(MASTER!B:B,MATCH(G1030,MASTER!A:A,0))/100," ")</f>
        <v>0.95</v>
      </c>
      <c r="L1030" s="65">
        <f ca="1" t="shared" si="3"/>
        <v>8</v>
      </c>
      <c r="M1030" s="65" t="str">
        <f ca="1" t="shared" si="4"/>
        <v>2023 - WEEK 08</v>
      </c>
      <c r="N1030" s="65" t="str">
        <f ca="1" t="shared" si="5"/>
        <v>2023 - MONTH 02</v>
      </c>
      <c r="O1030" s="83">
        <f ca="1" t="shared" ref="O1030:P1030" si="1055">IFERROR(AVERAGEIF(M:M,M1030,$K:$K)," ")</f>
        <v>0.950225225225222</v>
      </c>
      <c r="P1030" s="83">
        <f ca="1" t="shared" si="1055"/>
        <v>0.950225225225222</v>
      </c>
      <c r="Q1030" s="65" t="str">
        <f ca="1">IF(ISBLANK(A1030)," ",IF(O1030&gt;MASTER!$B$3/100,"SB",IF(O1030&gt;MASTER!$B$4/100,"B",IF(O1030&gt;MASTER!$B$5/100,"C","K"))))</f>
        <v>SB</v>
      </c>
      <c r="R1030" s="65" t="str">
        <f ca="1">IF(ISBLANK(B1030)," ",IF(P1030&gt;MASTER!$B$3/100,"SB",IF(P1030&gt;MASTER!$B$4/100,"B",IF(P1030&gt;MASTER!$B$5/100,"C","K"))))</f>
        <v>SB</v>
      </c>
    </row>
    <row r="1031" customHeight="1" spans="1:18">
      <c r="A1031" s="80">
        <f ca="1">INDIRECT(ADDRESS(2+QUOTIENT(ROW()-2,COUNTA('Form Responses 1'!$1:$1)-4),1,,TRUE,"Form Responses 1"))</f>
        <v>45034.3894368981</v>
      </c>
      <c r="B1031" s="65" t="str">
        <f ca="1">INDIRECT(ADDRESS(2+QUOTIENT(ROW()-2,COUNTA('Form Responses 1'!$1:$1)-4),2,,TRUE,"Form Responses 1"))</f>
        <v>bobdaulay@gmail.com</v>
      </c>
      <c r="C1031" s="65" t="str">
        <f ca="1">INDIRECT(ADDRESS(2+QUOTIENT(ROW()-2,COUNTA('Form Responses 1'!$1:$1)-4),3,,TRUE,"Form Responses 1"))</f>
        <v>Bobby Wijaya Daulay </v>
      </c>
      <c r="D1031" s="81">
        <f ca="1">INDIRECT(ADDRESS(2+QUOTIENT(ROW()-2,COUNTA('Form Responses 1'!$1:$1)-4),4,,TRUE,"Form Responses 1"))</f>
        <v>44982</v>
      </c>
      <c r="E1031" s="82">
        <f ca="1" t="shared" si="0"/>
        <v>6</v>
      </c>
      <c r="F1031" s="65" t="str">
        <f ca="1">IF(ISBLANK(A1031)," ",INDIRECT(ADDRESS(1,5+MOD(ROW()-2,COUNTA('Form Responses 1'!$1:$1)-4),,TRUE,"Form Responses 1")))</f>
        <v>Lantai 08 [Koridor]</v>
      </c>
      <c r="G1031" s="65" t="str">
        <f ca="1">IF(ISBLANK(A1031)," ",INDIRECT(ADDRESS(MATCH(A1031,'Form Responses 1'!A:A,0),5+MOD(ROW()-2,COUNTA('Form Responses 1'!$1:$1)-4),,TRUE,"Form Responses 1")))</f>
        <v>BAIK</v>
      </c>
      <c r="H1031" s="83" t="str">
        <f ca="1" t="shared" si="1"/>
        <v>Lantai 08</v>
      </c>
      <c r="I1031" s="83" t="str">
        <f ca="1" t="shared" si="1051"/>
        <v>Koridor</v>
      </c>
      <c r="J1031" s="83" t="str">
        <f ca="1" t="shared" si="2"/>
        <v>CLEANING SERVICE</v>
      </c>
      <c r="K1031" s="83">
        <f ca="1" t="array" ref="K1031">IFERROR(INDEX(MASTER!B:B,MATCH(G1031,MASTER!A:A,0))/100," ")</f>
        <v>0.95</v>
      </c>
      <c r="L1031" s="65">
        <f ca="1" t="shared" si="3"/>
        <v>8</v>
      </c>
      <c r="M1031" s="65" t="str">
        <f ca="1" t="shared" si="4"/>
        <v>2023 - WEEK 08</v>
      </c>
      <c r="N1031" s="65" t="str">
        <f ca="1" t="shared" si="5"/>
        <v>2023 - MONTH 02</v>
      </c>
      <c r="O1031" s="83">
        <f ca="1" t="shared" ref="O1031:P1031" si="1056">IFERROR(AVERAGEIF(M:M,M1031,$K:$K)," ")</f>
        <v>0.950225225225222</v>
      </c>
      <c r="P1031" s="83">
        <f ca="1" t="shared" si="1056"/>
        <v>0.950225225225222</v>
      </c>
      <c r="Q1031" s="65" t="str">
        <f ca="1">IF(ISBLANK(A1031)," ",IF(O1031&gt;MASTER!$B$3/100,"SB",IF(O1031&gt;MASTER!$B$4/100,"B",IF(O1031&gt;MASTER!$B$5/100,"C","K"))))</f>
        <v>SB</v>
      </c>
      <c r="R1031" s="65" t="str">
        <f ca="1">IF(ISBLANK(B1031)," ",IF(P1031&gt;MASTER!$B$3/100,"SB",IF(P1031&gt;MASTER!$B$4/100,"B",IF(P1031&gt;MASTER!$B$5/100,"C","K"))))</f>
        <v>SB</v>
      </c>
    </row>
    <row r="1032" customHeight="1" spans="1:18">
      <c r="A1032" s="80">
        <f ca="1">INDIRECT(ADDRESS(2+QUOTIENT(ROW()-2,COUNTA('Form Responses 1'!$1:$1)-4),1,,TRUE,"Form Responses 1"))</f>
        <v>45034.3894368981</v>
      </c>
      <c r="B1032" s="65" t="str">
        <f ca="1">INDIRECT(ADDRESS(2+QUOTIENT(ROW()-2,COUNTA('Form Responses 1'!$1:$1)-4),2,,TRUE,"Form Responses 1"))</f>
        <v>bobdaulay@gmail.com</v>
      </c>
      <c r="C1032" s="65" t="str">
        <f ca="1">INDIRECT(ADDRESS(2+QUOTIENT(ROW()-2,COUNTA('Form Responses 1'!$1:$1)-4),3,,TRUE,"Form Responses 1"))</f>
        <v>Bobby Wijaya Daulay </v>
      </c>
      <c r="D1032" s="81">
        <f ca="1">INDIRECT(ADDRESS(2+QUOTIENT(ROW()-2,COUNTA('Form Responses 1'!$1:$1)-4),4,,TRUE,"Form Responses 1"))</f>
        <v>44982</v>
      </c>
      <c r="E1032" s="82">
        <f ca="1" t="shared" si="0"/>
        <v>6</v>
      </c>
      <c r="F1032" s="65" t="str">
        <f ca="1">IF(ISBLANK(A1032)," ",INDIRECT(ADDRESS(1,5+MOD(ROW()-2,COUNTA('Form Responses 1'!$1:$1)-4),,TRUE,"Form Responses 1")))</f>
        <v>Lantai 08 [Toilet Pria / Wanita]</v>
      </c>
      <c r="G1032" s="65" t="str">
        <f ca="1">IF(ISBLANK(A1032)," ",INDIRECT(ADDRESS(MATCH(A1032,'Form Responses 1'!A:A,0),5+MOD(ROW()-2,COUNTA('Form Responses 1'!$1:$1)-4),,TRUE,"Form Responses 1")))</f>
        <v>BAIK</v>
      </c>
      <c r="H1032" s="83" t="str">
        <f ca="1" t="shared" si="1"/>
        <v>Lantai 08</v>
      </c>
      <c r="I1032" s="83" t="str">
        <f ca="1" t="shared" si="1051"/>
        <v>Toilet Pria / Wanita</v>
      </c>
      <c r="J1032" s="83" t="str">
        <f ca="1" t="shared" si="2"/>
        <v>CLEANING SERVICE</v>
      </c>
      <c r="K1032" s="83">
        <f ca="1" t="array" ref="K1032">IFERROR(INDEX(MASTER!B:B,MATCH(G1032,MASTER!A:A,0))/100," ")</f>
        <v>0.95</v>
      </c>
      <c r="L1032" s="65">
        <f ca="1" t="shared" si="3"/>
        <v>8</v>
      </c>
      <c r="M1032" s="65" t="str">
        <f ca="1" t="shared" si="4"/>
        <v>2023 - WEEK 08</v>
      </c>
      <c r="N1032" s="65" t="str">
        <f ca="1" t="shared" si="5"/>
        <v>2023 - MONTH 02</v>
      </c>
      <c r="O1032" s="83">
        <f ca="1" t="shared" ref="O1032:P1032" si="1057">IFERROR(AVERAGEIF(M:M,M1032,$K:$K)," ")</f>
        <v>0.950225225225222</v>
      </c>
      <c r="P1032" s="83">
        <f ca="1" t="shared" si="1057"/>
        <v>0.950225225225222</v>
      </c>
      <c r="Q1032" s="65" t="str">
        <f ca="1">IF(ISBLANK(A1032)," ",IF(O1032&gt;MASTER!$B$3/100,"SB",IF(O1032&gt;MASTER!$B$4/100,"B",IF(O1032&gt;MASTER!$B$5/100,"C","K"))))</f>
        <v>SB</v>
      </c>
      <c r="R1032" s="65" t="str">
        <f ca="1">IF(ISBLANK(B1032)," ",IF(P1032&gt;MASTER!$B$3/100,"SB",IF(P1032&gt;MASTER!$B$4/100,"B",IF(P1032&gt;MASTER!$B$5/100,"C","K"))))</f>
        <v>SB</v>
      </c>
    </row>
    <row r="1033" customHeight="1" spans="1:18">
      <c r="A1033" s="80">
        <f ca="1">INDIRECT(ADDRESS(2+QUOTIENT(ROW()-2,COUNTA('Form Responses 1'!$1:$1)-4),1,,TRUE,"Form Responses 1"))</f>
        <v>45034.3894368981</v>
      </c>
      <c r="B1033" s="65" t="str">
        <f ca="1">INDIRECT(ADDRESS(2+QUOTIENT(ROW()-2,COUNTA('Form Responses 1'!$1:$1)-4),2,,TRUE,"Form Responses 1"))</f>
        <v>bobdaulay@gmail.com</v>
      </c>
      <c r="C1033" s="65" t="str">
        <f ca="1">INDIRECT(ADDRESS(2+QUOTIENT(ROW()-2,COUNTA('Form Responses 1'!$1:$1)-4),3,,TRUE,"Form Responses 1"))</f>
        <v>Bobby Wijaya Daulay </v>
      </c>
      <c r="D1033" s="81">
        <f ca="1">INDIRECT(ADDRESS(2+QUOTIENT(ROW()-2,COUNTA('Form Responses 1'!$1:$1)-4),4,,TRUE,"Form Responses 1"))</f>
        <v>44982</v>
      </c>
      <c r="E1033" s="82">
        <f ca="1" t="shared" si="0"/>
        <v>6</v>
      </c>
      <c r="F1033" s="65" t="str">
        <f ca="1">IF(ISBLANK(A1033)," ",INDIRECT(ADDRESS(1,5+MOD(ROW()-2,COUNTA('Form Responses 1'!$1:$1)-4),,TRUE,"Form Responses 1")))</f>
        <v>Lantai 07 [Tangga Exit Barat]</v>
      </c>
      <c r="G1033" s="65" t="str">
        <f ca="1">IF(ISBLANK(A1033)," ",INDIRECT(ADDRESS(MATCH(A1033,'Form Responses 1'!A:A,0),5+MOD(ROW()-2,COUNTA('Form Responses 1'!$1:$1)-4),,TRUE,"Form Responses 1")))</f>
        <v>BAIK</v>
      </c>
      <c r="H1033" s="83" t="str">
        <f ca="1" t="shared" si="1"/>
        <v>Lantai 07</v>
      </c>
      <c r="I1033" s="83" t="str">
        <f ca="1" t="shared" si="1051"/>
        <v>Tangga Exit Barat</v>
      </c>
      <c r="J1033" s="83" t="str">
        <f ca="1" t="shared" si="2"/>
        <v>CLEANING SERVICE</v>
      </c>
      <c r="K1033" s="83">
        <f ca="1" t="array" ref="K1033">IFERROR(INDEX(MASTER!B:B,MATCH(G1033,MASTER!A:A,0))/100," ")</f>
        <v>0.95</v>
      </c>
      <c r="L1033" s="65">
        <f ca="1" t="shared" si="3"/>
        <v>8</v>
      </c>
      <c r="M1033" s="65" t="str">
        <f ca="1" t="shared" si="4"/>
        <v>2023 - WEEK 08</v>
      </c>
      <c r="N1033" s="65" t="str">
        <f ca="1" t="shared" si="5"/>
        <v>2023 - MONTH 02</v>
      </c>
      <c r="O1033" s="83">
        <f ca="1" t="shared" ref="O1033:P1033" si="1058">IFERROR(AVERAGEIF(M:M,M1033,$K:$K)," ")</f>
        <v>0.950225225225222</v>
      </c>
      <c r="P1033" s="83">
        <f ca="1" t="shared" si="1058"/>
        <v>0.950225225225222</v>
      </c>
      <c r="Q1033" s="65" t="str">
        <f ca="1">IF(ISBLANK(A1033)," ",IF(O1033&gt;MASTER!$B$3/100,"SB",IF(O1033&gt;MASTER!$B$4/100,"B",IF(O1033&gt;MASTER!$B$5/100,"C","K"))))</f>
        <v>SB</v>
      </c>
      <c r="R1033" s="65" t="str">
        <f ca="1">IF(ISBLANK(B1033)," ",IF(P1033&gt;MASTER!$B$3/100,"SB",IF(P1033&gt;MASTER!$B$4/100,"B",IF(P1033&gt;MASTER!$B$5/100,"C","K"))))</f>
        <v>SB</v>
      </c>
    </row>
    <row r="1034" customHeight="1" spans="1:18">
      <c r="A1034" s="80">
        <f ca="1">INDIRECT(ADDRESS(2+QUOTIENT(ROW()-2,COUNTA('Form Responses 1'!$1:$1)-4),1,,TRUE,"Form Responses 1"))</f>
        <v>45034.3894368981</v>
      </c>
      <c r="B1034" s="65" t="str">
        <f ca="1">INDIRECT(ADDRESS(2+QUOTIENT(ROW()-2,COUNTA('Form Responses 1'!$1:$1)-4),2,,TRUE,"Form Responses 1"))</f>
        <v>bobdaulay@gmail.com</v>
      </c>
      <c r="C1034" s="65" t="str">
        <f ca="1">INDIRECT(ADDRESS(2+QUOTIENT(ROW()-2,COUNTA('Form Responses 1'!$1:$1)-4),3,,TRUE,"Form Responses 1"))</f>
        <v>Bobby Wijaya Daulay </v>
      </c>
      <c r="D1034" s="81">
        <f ca="1">INDIRECT(ADDRESS(2+QUOTIENT(ROW()-2,COUNTA('Form Responses 1'!$1:$1)-4),4,,TRUE,"Form Responses 1"))</f>
        <v>44982</v>
      </c>
      <c r="E1034" s="82">
        <f ca="1" t="shared" si="0"/>
        <v>6</v>
      </c>
      <c r="F1034" s="65" t="str">
        <f ca="1">IF(ISBLANK(A1034)," ",INDIRECT(ADDRESS(1,5+MOD(ROW()-2,COUNTA('Form Responses 1'!$1:$1)-4),,TRUE,"Form Responses 1")))</f>
        <v>Lantai 07 [ &amp; Timur]</v>
      </c>
      <c r="G1034" s="65" t="str">
        <f ca="1">IF(ISBLANK(A1034)," ",INDIRECT(ADDRESS(MATCH(A1034,'Form Responses 1'!A:A,0),5+MOD(ROW()-2,COUNTA('Form Responses 1'!$1:$1)-4),,TRUE,"Form Responses 1")))</f>
        <v>BAIK</v>
      </c>
      <c r="H1034" s="83" t="str">
        <f ca="1" t="shared" si="1"/>
        <v>Lantai 07</v>
      </c>
      <c r="I1034" s="83" t="str">
        <f ca="1" t="shared" si="1051"/>
        <v> &amp; Timur</v>
      </c>
      <c r="J1034" s="83" t="str">
        <f ca="1" t="shared" si="2"/>
        <v>CLEANING SERVICE</v>
      </c>
      <c r="K1034" s="83">
        <f ca="1" t="array" ref="K1034">IFERROR(INDEX(MASTER!B:B,MATCH(G1034,MASTER!A:A,0))/100," ")</f>
        <v>0.95</v>
      </c>
      <c r="L1034" s="65">
        <f ca="1" t="shared" si="3"/>
        <v>8</v>
      </c>
      <c r="M1034" s="65" t="str">
        <f ca="1" t="shared" si="4"/>
        <v>2023 - WEEK 08</v>
      </c>
      <c r="N1034" s="65" t="str">
        <f ca="1" t="shared" si="5"/>
        <v>2023 - MONTH 02</v>
      </c>
      <c r="O1034" s="83">
        <f ca="1" t="shared" ref="O1034:P1034" si="1059">IFERROR(AVERAGEIF(M:M,M1034,$K:$K)," ")</f>
        <v>0.950225225225222</v>
      </c>
      <c r="P1034" s="83">
        <f ca="1" t="shared" si="1059"/>
        <v>0.950225225225222</v>
      </c>
      <c r="Q1034" s="65" t="str">
        <f ca="1">IF(ISBLANK(A1034)," ",IF(O1034&gt;MASTER!$B$3/100,"SB",IF(O1034&gt;MASTER!$B$4/100,"B",IF(O1034&gt;MASTER!$B$5/100,"C","K"))))</f>
        <v>SB</v>
      </c>
      <c r="R1034" s="65" t="str">
        <f ca="1">IF(ISBLANK(B1034)," ",IF(P1034&gt;MASTER!$B$3/100,"SB",IF(P1034&gt;MASTER!$B$4/100,"B",IF(P1034&gt;MASTER!$B$5/100,"C","K"))))</f>
        <v>SB</v>
      </c>
    </row>
    <row r="1035" customHeight="1" spans="1:18">
      <c r="A1035" s="80">
        <f ca="1">INDIRECT(ADDRESS(2+QUOTIENT(ROW()-2,COUNTA('Form Responses 1'!$1:$1)-4),1,,TRUE,"Form Responses 1"))</f>
        <v>45034.3894368981</v>
      </c>
      <c r="B1035" s="65" t="str">
        <f ca="1">INDIRECT(ADDRESS(2+QUOTIENT(ROW()-2,COUNTA('Form Responses 1'!$1:$1)-4),2,,TRUE,"Form Responses 1"))</f>
        <v>bobdaulay@gmail.com</v>
      </c>
      <c r="C1035" s="65" t="str">
        <f ca="1">INDIRECT(ADDRESS(2+QUOTIENT(ROW()-2,COUNTA('Form Responses 1'!$1:$1)-4),3,,TRUE,"Form Responses 1"))</f>
        <v>Bobby Wijaya Daulay </v>
      </c>
      <c r="D1035" s="81">
        <f ca="1">INDIRECT(ADDRESS(2+QUOTIENT(ROW()-2,COUNTA('Form Responses 1'!$1:$1)-4),4,,TRUE,"Form Responses 1"))</f>
        <v>44982</v>
      </c>
      <c r="E1035" s="82">
        <f ca="1" t="shared" si="0"/>
        <v>6</v>
      </c>
      <c r="F1035" s="65" t="str">
        <f ca="1">IF(ISBLANK(A1035)," ",INDIRECT(ADDRESS(1,5+MOD(ROW()-2,COUNTA('Form Responses 1'!$1:$1)-4),,TRUE,"Form Responses 1")))</f>
        <v>Lantai 07 [Mushola]</v>
      </c>
      <c r="G1035" s="65" t="str">
        <f ca="1">IF(ISBLANK(A1035)," ",INDIRECT(ADDRESS(MATCH(A1035,'Form Responses 1'!A:A,0),5+MOD(ROW()-2,COUNTA('Form Responses 1'!$1:$1)-4),,TRUE,"Form Responses 1")))</f>
        <v>BAIK</v>
      </c>
      <c r="H1035" s="83" t="str">
        <f ca="1" t="shared" si="1"/>
        <v>Lantai 07</v>
      </c>
      <c r="I1035" s="83" t="str">
        <f ca="1" t="shared" si="1051"/>
        <v>Mushola</v>
      </c>
      <c r="J1035" s="83" t="str">
        <f ca="1" t="shared" si="2"/>
        <v>CLEANING SERVICE</v>
      </c>
      <c r="K1035" s="83">
        <f ca="1" t="array" ref="K1035">IFERROR(INDEX(MASTER!B:B,MATCH(G1035,MASTER!A:A,0))/100," ")</f>
        <v>0.95</v>
      </c>
      <c r="L1035" s="65">
        <f ca="1" t="shared" si="3"/>
        <v>8</v>
      </c>
      <c r="M1035" s="65" t="str">
        <f ca="1" t="shared" si="4"/>
        <v>2023 - WEEK 08</v>
      </c>
      <c r="N1035" s="65" t="str">
        <f ca="1" t="shared" si="5"/>
        <v>2023 - MONTH 02</v>
      </c>
      <c r="O1035" s="83">
        <f ca="1" t="shared" ref="O1035:P1035" si="1060">IFERROR(AVERAGEIF(M:M,M1035,$K:$K)," ")</f>
        <v>0.950225225225222</v>
      </c>
      <c r="P1035" s="83">
        <f ca="1" t="shared" si="1060"/>
        <v>0.950225225225222</v>
      </c>
      <c r="Q1035" s="65" t="str">
        <f ca="1">IF(ISBLANK(A1035)," ",IF(O1035&gt;MASTER!$B$3/100,"SB",IF(O1035&gt;MASTER!$B$4/100,"B",IF(O1035&gt;MASTER!$B$5/100,"C","K"))))</f>
        <v>SB</v>
      </c>
      <c r="R1035" s="65" t="str">
        <f ca="1">IF(ISBLANK(B1035)," ",IF(P1035&gt;MASTER!$B$3/100,"SB",IF(P1035&gt;MASTER!$B$4/100,"B",IF(P1035&gt;MASTER!$B$5/100,"C","K"))))</f>
        <v>SB</v>
      </c>
    </row>
    <row r="1036" customHeight="1" spans="1:18">
      <c r="A1036" s="80">
        <f ca="1">INDIRECT(ADDRESS(2+QUOTIENT(ROW()-2,COUNTA('Form Responses 1'!$1:$1)-4),1,,TRUE,"Form Responses 1"))</f>
        <v>45034.3894368981</v>
      </c>
      <c r="B1036" s="65" t="str">
        <f ca="1">INDIRECT(ADDRESS(2+QUOTIENT(ROW()-2,COUNTA('Form Responses 1'!$1:$1)-4),2,,TRUE,"Form Responses 1"))</f>
        <v>bobdaulay@gmail.com</v>
      </c>
      <c r="C1036" s="65" t="str">
        <f ca="1">INDIRECT(ADDRESS(2+QUOTIENT(ROW()-2,COUNTA('Form Responses 1'!$1:$1)-4),3,,TRUE,"Form Responses 1"))</f>
        <v>Bobby Wijaya Daulay </v>
      </c>
      <c r="D1036" s="81">
        <f ca="1">INDIRECT(ADDRESS(2+QUOTIENT(ROW()-2,COUNTA('Form Responses 1'!$1:$1)-4),4,,TRUE,"Form Responses 1"))</f>
        <v>44982</v>
      </c>
      <c r="E1036" s="82">
        <f ca="1" t="shared" si="0"/>
        <v>6</v>
      </c>
      <c r="F1036" s="65" t="str">
        <f ca="1">IF(ISBLANK(A1036)," ",INDIRECT(ADDRESS(1,5+MOD(ROW()-2,COUNTA('Form Responses 1'!$1:$1)-4),,TRUE,"Form Responses 1")))</f>
        <v>Lantai 07 [Pantry]</v>
      </c>
      <c r="G1036" s="65" t="str">
        <f ca="1">IF(ISBLANK(A1036)," ",INDIRECT(ADDRESS(MATCH(A1036,'Form Responses 1'!A:A,0),5+MOD(ROW()-2,COUNTA('Form Responses 1'!$1:$1)-4),,TRUE,"Form Responses 1")))</f>
        <v>BAIK</v>
      </c>
      <c r="H1036" s="83" t="str">
        <f ca="1" t="shared" si="1"/>
        <v>Lantai 07</v>
      </c>
      <c r="I1036" s="83" t="str">
        <f ca="1" t="shared" si="1051"/>
        <v>Pantry</v>
      </c>
      <c r="J1036" s="83" t="str">
        <f ca="1" t="shared" si="2"/>
        <v>CLEANING SERVICE</v>
      </c>
      <c r="K1036" s="83">
        <f ca="1" t="array" ref="K1036">IFERROR(INDEX(MASTER!B:B,MATCH(G1036,MASTER!A:A,0))/100," ")</f>
        <v>0.95</v>
      </c>
      <c r="L1036" s="65">
        <f ca="1" t="shared" si="3"/>
        <v>8</v>
      </c>
      <c r="M1036" s="65" t="str">
        <f ca="1" t="shared" si="4"/>
        <v>2023 - WEEK 08</v>
      </c>
      <c r="N1036" s="65" t="str">
        <f ca="1" t="shared" si="5"/>
        <v>2023 - MONTH 02</v>
      </c>
      <c r="O1036" s="83">
        <f ca="1" t="shared" ref="O1036:P1036" si="1061">IFERROR(AVERAGEIF(M:M,M1036,$K:$K)," ")</f>
        <v>0.950225225225222</v>
      </c>
      <c r="P1036" s="83">
        <f ca="1" t="shared" si="1061"/>
        <v>0.950225225225222</v>
      </c>
      <c r="Q1036" s="65" t="str">
        <f ca="1">IF(ISBLANK(A1036)," ",IF(O1036&gt;MASTER!$B$3/100,"SB",IF(O1036&gt;MASTER!$B$4/100,"B",IF(O1036&gt;MASTER!$B$5/100,"C","K"))))</f>
        <v>SB</v>
      </c>
      <c r="R1036" s="65" t="str">
        <f ca="1">IF(ISBLANK(B1036)," ",IF(P1036&gt;MASTER!$B$3/100,"SB",IF(P1036&gt;MASTER!$B$4/100,"B",IF(P1036&gt;MASTER!$B$5/100,"C","K"))))</f>
        <v>SB</v>
      </c>
    </row>
    <row r="1037" customHeight="1" spans="1:18">
      <c r="A1037" s="80">
        <f ca="1">INDIRECT(ADDRESS(2+QUOTIENT(ROW()-2,COUNTA('Form Responses 1'!$1:$1)-4),1,,TRUE,"Form Responses 1"))</f>
        <v>45034.3894368981</v>
      </c>
      <c r="B1037" s="65" t="str">
        <f ca="1">INDIRECT(ADDRESS(2+QUOTIENT(ROW()-2,COUNTA('Form Responses 1'!$1:$1)-4),2,,TRUE,"Form Responses 1"))</f>
        <v>bobdaulay@gmail.com</v>
      </c>
      <c r="C1037" s="65" t="str">
        <f ca="1">INDIRECT(ADDRESS(2+QUOTIENT(ROW()-2,COUNTA('Form Responses 1'!$1:$1)-4),3,,TRUE,"Form Responses 1"))</f>
        <v>Bobby Wijaya Daulay </v>
      </c>
      <c r="D1037" s="81">
        <f ca="1">INDIRECT(ADDRESS(2+QUOTIENT(ROW()-2,COUNTA('Form Responses 1'!$1:$1)-4),4,,TRUE,"Form Responses 1"))</f>
        <v>44982</v>
      </c>
      <c r="E1037" s="82">
        <f ca="1" t="shared" si="0"/>
        <v>6</v>
      </c>
      <c r="F1037" s="65" t="str">
        <f ca="1">IF(ISBLANK(A1037)," ",INDIRECT(ADDRESS(1,5+MOD(ROW()-2,COUNTA('Form Responses 1'!$1:$1)-4),,TRUE,"Form Responses 1")))</f>
        <v>Lantai 07 [Ruang Rapat 1-2-3]</v>
      </c>
      <c r="G1037" s="65" t="str">
        <f ca="1">IF(ISBLANK(A1037)," ",INDIRECT(ADDRESS(MATCH(A1037,'Form Responses 1'!A:A,0),5+MOD(ROW()-2,COUNTA('Form Responses 1'!$1:$1)-4),,TRUE,"Form Responses 1")))</f>
        <v>BAIK</v>
      </c>
      <c r="H1037" s="83" t="str">
        <f ca="1" t="shared" si="1"/>
        <v>Lantai 07</v>
      </c>
      <c r="I1037" s="83" t="str">
        <f ca="1" t="shared" si="1051"/>
        <v>Ruang Rapat 1-2-3</v>
      </c>
      <c r="J1037" s="83" t="str">
        <f ca="1" t="shared" si="2"/>
        <v>CLEANING SERVICE</v>
      </c>
      <c r="K1037" s="83">
        <f ca="1" t="array" ref="K1037">IFERROR(INDEX(MASTER!B:B,MATCH(G1037,MASTER!A:A,0))/100," ")</f>
        <v>0.95</v>
      </c>
      <c r="L1037" s="65">
        <f ca="1" t="shared" si="3"/>
        <v>8</v>
      </c>
      <c r="M1037" s="65" t="str">
        <f ca="1" t="shared" si="4"/>
        <v>2023 - WEEK 08</v>
      </c>
      <c r="N1037" s="65" t="str">
        <f ca="1" t="shared" si="5"/>
        <v>2023 - MONTH 02</v>
      </c>
      <c r="O1037" s="83">
        <f ca="1" t="shared" ref="O1037:P1037" si="1062">IFERROR(AVERAGEIF(M:M,M1037,$K:$K)," ")</f>
        <v>0.950225225225222</v>
      </c>
      <c r="P1037" s="83">
        <f ca="1" t="shared" si="1062"/>
        <v>0.950225225225222</v>
      </c>
      <c r="Q1037" s="65" t="str">
        <f ca="1">IF(ISBLANK(A1037)," ",IF(O1037&gt;MASTER!$B$3/100,"SB",IF(O1037&gt;MASTER!$B$4/100,"B",IF(O1037&gt;MASTER!$B$5/100,"C","K"))))</f>
        <v>SB</v>
      </c>
      <c r="R1037" s="65" t="str">
        <f ca="1">IF(ISBLANK(B1037)," ",IF(P1037&gt;MASTER!$B$3/100,"SB",IF(P1037&gt;MASTER!$B$4/100,"B",IF(P1037&gt;MASTER!$B$5/100,"C","K"))))</f>
        <v>SB</v>
      </c>
    </row>
    <row r="1038" customHeight="1" spans="1:18">
      <c r="A1038" s="80">
        <f ca="1">INDIRECT(ADDRESS(2+QUOTIENT(ROW()-2,COUNTA('Form Responses 1'!$1:$1)-4),1,,TRUE,"Form Responses 1"))</f>
        <v>45034.3894368981</v>
      </c>
      <c r="B1038" s="65" t="str">
        <f ca="1">INDIRECT(ADDRESS(2+QUOTIENT(ROW()-2,COUNTA('Form Responses 1'!$1:$1)-4),2,,TRUE,"Form Responses 1"))</f>
        <v>bobdaulay@gmail.com</v>
      </c>
      <c r="C1038" s="65" t="str">
        <f ca="1">INDIRECT(ADDRESS(2+QUOTIENT(ROW()-2,COUNTA('Form Responses 1'!$1:$1)-4),3,,TRUE,"Form Responses 1"))</f>
        <v>Bobby Wijaya Daulay </v>
      </c>
      <c r="D1038" s="81">
        <f ca="1">INDIRECT(ADDRESS(2+QUOTIENT(ROW()-2,COUNTA('Form Responses 1'!$1:$1)-4),4,,TRUE,"Form Responses 1"))</f>
        <v>44982</v>
      </c>
      <c r="E1038" s="82">
        <f ca="1" t="shared" si="0"/>
        <v>6</v>
      </c>
      <c r="F1038" s="65" t="str">
        <f ca="1">IF(ISBLANK(A1038)," ",INDIRECT(ADDRESS(1,5+MOD(ROW()-2,COUNTA('Form Responses 1'!$1:$1)-4),,TRUE,"Form Responses 1")))</f>
        <v>Lantai 07 [Ruang Kerja]</v>
      </c>
      <c r="G1038" s="65" t="str">
        <f ca="1">IF(ISBLANK(A1038)," ",INDIRECT(ADDRESS(MATCH(A1038,'Form Responses 1'!A:A,0),5+MOD(ROW()-2,COUNTA('Form Responses 1'!$1:$1)-4),,TRUE,"Form Responses 1")))</f>
        <v>BAIK</v>
      </c>
      <c r="H1038" s="83" t="str">
        <f ca="1" t="shared" si="1"/>
        <v>Lantai 07</v>
      </c>
      <c r="I1038" s="83" t="str">
        <f ca="1" t="shared" si="1051"/>
        <v>Ruang Kerja</v>
      </c>
      <c r="J1038" s="83" t="str">
        <f ca="1" t="shared" si="2"/>
        <v>CLEANING SERVICE</v>
      </c>
      <c r="K1038" s="83">
        <f ca="1" t="array" ref="K1038">IFERROR(INDEX(MASTER!B:B,MATCH(G1038,MASTER!A:A,0))/100," ")</f>
        <v>0.95</v>
      </c>
      <c r="L1038" s="65">
        <f ca="1" t="shared" si="3"/>
        <v>8</v>
      </c>
      <c r="M1038" s="65" t="str">
        <f ca="1" t="shared" si="4"/>
        <v>2023 - WEEK 08</v>
      </c>
      <c r="N1038" s="65" t="str">
        <f ca="1" t="shared" si="5"/>
        <v>2023 - MONTH 02</v>
      </c>
      <c r="O1038" s="83">
        <f ca="1" t="shared" ref="O1038:P1038" si="1063">IFERROR(AVERAGEIF(M:M,M1038,$K:$K)," ")</f>
        <v>0.950225225225222</v>
      </c>
      <c r="P1038" s="83">
        <f ca="1" t="shared" si="1063"/>
        <v>0.950225225225222</v>
      </c>
      <c r="Q1038" s="65" t="str">
        <f ca="1">IF(ISBLANK(A1038)," ",IF(O1038&gt;MASTER!$B$3/100,"SB",IF(O1038&gt;MASTER!$B$4/100,"B",IF(O1038&gt;MASTER!$B$5/100,"C","K"))))</f>
        <v>SB</v>
      </c>
      <c r="R1038" s="65" t="str">
        <f ca="1">IF(ISBLANK(B1038)," ",IF(P1038&gt;MASTER!$B$3/100,"SB",IF(P1038&gt;MASTER!$B$4/100,"B",IF(P1038&gt;MASTER!$B$5/100,"C","K"))))</f>
        <v>SB</v>
      </c>
    </row>
    <row r="1039" customHeight="1" spans="1:18">
      <c r="A1039" s="80">
        <f ca="1">INDIRECT(ADDRESS(2+QUOTIENT(ROW()-2,COUNTA('Form Responses 1'!$1:$1)-4),1,,TRUE,"Form Responses 1"))</f>
        <v>45034.3894368981</v>
      </c>
      <c r="B1039" s="65" t="str">
        <f ca="1">INDIRECT(ADDRESS(2+QUOTIENT(ROW()-2,COUNTA('Form Responses 1'!$1:$1)-4),2,,TRUE,"Form Responses 1"))</f>
        <v>bobdaulay@gmail.com</v>
      </c>
      <c r="C1039" s="65" t="str">
        <f ca="1">INDIRECT(ADDRESS(2+QUOTIENT(ROW()-2,COUNTA('Form Responses 1'!$1:$1)-4),3,,TRUE,"Form Responses 1"))</f>
        <v>Bobby Wijaya Daulay </v>
      </c>
      <c r="D1039" s="81">
        <f ca="1">INDIRECT(ADDRESS(2+QUOTIENT(ROW()-2,COUNTA('Form Responses 1'!$1:$1)-4),4,,TRUE,"Form Responses 1"))</f>
        <v>44982</v>
      </c>
      <c r="E1039" s="82">
        <f ca="1" t="shared" si="0"/>
        <v>6</v>
      </c>
      <c r="F1039" s="65" t="str">
        <f ca="1">IF(ISBLANK(A1039)," ",INDIRECT(ADDRESS(1,5+MOD(ROW()-2,COUNTA('Form Responses 1'!$1:$1)-4),,TRUE,"Form Responses 1")))</f>
        <v>Lantai 07 [Koridor]</v>
      </c>
      <c r="G1039" s="65" t="str">
        <f ca="1">IF(ISBLANK(A1039)," ",INDIRECT(ADDRESS(MATCH(A1039,'Form Responses 1'!A:A,0),5+MOD(ROW()-2,COUNTA('Form Responses 1'!$1:$1)-4),,TRUE,"Form Responses 1")))</f>
        <v>BAIK</v>
      </c>
      <c r="H1039" s="83" t="str">
        <f ca="1" t="shared" si="1"/>
        <v>Lantai 07</v>
      </c>
      <c r="I1039" s="83" t="str">
        <f ca="1" t="shared" si="1051"/>
        <v>Koridor</v>
      </c>
      <c r="J1039" s="83" t="str">
        <f ca="1" t="shared" si="2"/>
        <v>CLEANING SERVICE</v>
      </c>
      <c r="K1039" s="83">
        <f ca="1" t="array" ref="K1039">IFERROR(INDEX(MASTER!B:B,MATCH(G1039,MASTER!A:A,0))/100," ")</f>
        <v>0.95</v>
      </c>
      <c r="L1039" s="65">
        <f ca="1" t="shared" si="3"/>
        <v>8</v>
      </c>
      <c r="M1039" s="65" t="str">
        <f ca="1" t="shared" si="4"/>
        <v>2023 - WEEK 08</v>
      </c>
      <c r="N1039" s="65" t="str">
        <f ca="1" t="shared" si="5"/>
        <v>2023 - MONTH 02</v>
      </c>
      <c r="O1039" s="83">
        <f ca="1" t="shared" ref="O1039:P1039" si="1064">IFERROR(AVERAGEIF(M:M,M1039,$K:$K)," ")</f>
        <v>0.950225225225222</v>
      </c>
      <c r="P1039" s="83">
        <f ca="1" t="shared" si="1064"/>
        <v>0.950225225225222</v>
      </c>
      <c r="Q1039" s="65" t="str">
        <f ca="1">IF(ISBLANK(A1039)," ",IF(O1039&gt;MASTER!$B$3/100,"SB",IF(O1039&gt;MASTER!$B$4/100,"B",IF(O1039&gt;MASTER!$B$5/100,"C","K"))))</f>
        <v>SB</v>
      </c>
      <c r="R1039" s="65" t="str">
        <f ca="1">IF(ISBLANK(B1039)," ",IF(P1039&gt;MASTER!$B$3/100,"SB",IF(P1039&gt;MASTER!$B$4/100,"B",IF(P1039&gt;MASTER!$B$5/100,"C","K"))))</f>
        <v>SB</v>
      </c>
    </row>
    <row r="1040" customHeight="1" spans="1:18">
      <c r="A1040" s="80">
        <f ca="1">INDIRECT(ADDRESS(2+QUOTIENT(ROW()-2,COUNTA('Form Responses 1'!$1:$1)-4),1,,TRUE,"Form Responses 1"))</f>
        <v>45034.3894368981</v>
      </c>
      <c r="B1040" s="65" t="str">
        <f ca="1">INDIRECT(ADDRESS(2+QUOTIENT(ROW()-2,COUNTA('Form Responses 1'!$1:$1)-4),2,,TRUE,"Form Responses 1"))</f>
        <v>bobdaulay@gmail.com</v>
      </c>
      <c r="C1040" s="65" t="str">
        <f ca="1">INDIRECT(ADDRESS(2+QUOTIENT(ROW()-2,COUNTA('Form Responses 1'!$1:$1)-4),3,,TRUE,"Form Responses 1"))</f>
        <v>Bobby Wijaya Daulay </v>
      </c>
      <c r="D1040" s="81">
        <f ca="1">INDIRECT(ADDRESS(2+QUOTIENT(ROW()-2,COUNTA('Form Responses 1'!$1:$1)-4),4,,TRUE,"Form Responses 1"))</f>
        <v>44982</v>
      </c>
      <c r="E1040" s="82">
        <f ca="1" t="shared" si="0"/>
        <v>6</v>
      </c>
      <c r="F1040" s="65" t="str">
        <f ca="1">IF(ISBLANK(A1040)," ",INDIRECT(ADDRESS(1,5+MOD(ROW()-2,COUNTA('Form Responses 1'!$1:$1)-4),,TRUE,"Form Responses 1")))</f>
        <v>Lantai 07 [Toilet Pria / Wanita]</v>
      </c>
      <c r="G1040" s="65" t="str">
        <f ca="1">IF(ISBLANK(A1040)," ",INDIRECT(ADDRESS(MATCH(A1040,'Form Responses 1'!A:A,0),5+MOD(ROW()-2,COUNTA('Form Responses 1'!$1:$1)-4),,TRUE,"Form Responses 1")))</f>
        <v>BAIK</v>
      </c>
      <c r="H1040" s="83" t="str">
        <f ca="1" t="shared" si="1"/>
        <v>Lantai 07</v>
      </c>
      <c r="I1040" s="83" t="str">
        <f ca="1" t="shared" si="1051"/>
        <v>Toilet Pria / Wanita</v>
      </c>
      <c r="J1040" s="83" t="str">
        <f ca="1" t="shared" si="2"/>
        <v>CLEANING SERVICE</v>
      </c>
      <c r="K1040" s="83">
        <f ca="1" t="array" ref="K1040">IFERROR(INDEX(MASTER!B:B,MATCH(G1040,MASTER!A:A,0))/100," ")</f>
        <v>0.95</v>
      </c>
      <c r="L1040" s="65">
        <f ca="1" t="shared" si="3"/>
        <v>8</v>
      </c>
      <c r="M1040" s="65" t="str">
        <f ca="1" t="shared" si="4"/>
        <v>2023 - WEEK 08</v>
      </c>
      <c r="N1040" s="65" t="str">
        <f ca="1" t="shared" si="5"/>
        <v>2023 - MONTH 02</v>
      </c>
      <c r="O1040" s="83">
        <f ca="1" t="shared" ref="O1040:P1040" si="1065">IFERROR(AVERAGEIF(M:M,M1040,$K:$K)," ")</f>
        <v>0.950225225225222</v>
      </c>
      <c r="P1040" s="83">
        <f ca="1" t="shared" si="1065"/>
        <v>0.950225225225222</v>
      </c>
      <c r="Q1040" s="65" t="str">
        <f ca="1">IF(ISBLANK(A1040)," ",IF(O1040&gt;MASTER!$B$3/100,"SB",IF(O1040&gt;MASTER!$B$4/100,"B",IF(O1040&gt;MASTER!$B$5/100,"C","K"))))</f>
        <v>SB</v>
      </c>
      <c r="R1040" s="65" t="str">
        <f ca="1">IF(ISBLANK(B1040)," ",IF(P1040&gt;MASTER!$B$3/100,"SB",IF(P1040&gt;MASTER!$B$4/100,"B",IF(P1040&gt;MASTER!$B$5/100,"C","K"))))</f>
        <v>SB</v>
      </c>
    </row>
    <row r="1041" customHeight="1" spans="1:18">
      <c r="A1041" s="80">
        <f ca="1">INDIRECT(ADDRESS(2+QUOTIENT(ROW()-2,COUNTA('Form Responses 1'!$1:$1)-4),1,,TRUE,"Form Responses 1"))</f>
        <v>45034.3894368981</v>
      </c>
      <c r="B1041" s="65" t="str">
        <f ca="1">INDIRECT(ADDRESS(2+QUOTIENT(ROW()-2,COUNTA('Form Responses 1'!$1:$1)-4),2,,TRUE,"Form Responses 1"))</f>
        <v>bobdaulay@gmail.com</v>
      </c>
      <c r="C1041" s="65" t="str">
        <f ca="1">INDIRECT(ADDRESS(2+QUOTIENT(ROW()-2,COUNTA('Form Responses 1'!$1:$1)-4),3,,TRUE,"Form Responses 1"))</f>
        <v>Bobby Wijaya Daulay </v>
      </c>
      <c r="D1041" s="81">
        <f ca="1">INDIRECT(ADDRESS(2+QUOTIENT(ROW()-2,COUNTA('Form Responses 1'!$1:$1)-4),4,,TRUE,"Form Responses 1"))</f>
        <v>44982</v>
      </c>
      <c r="E1041" s="82">
        <f ca="1" t="shared" si="0"/>
        <v>6</v>
      </c>
      <c r="F1041" s="65" t="str">
        <f ca="1">IF(ISBLANK(A1041)," ",INDIRECT(ADDRESS(1,5+MOD(ROW()-2,COUNTA('Form Responses 1'!$1:$1)-4),,TRUE,"Form Responses 1")))</f>
        <v>Lantai 06 [Tangga Exit Barat]</v>
      </c>
      <c r="G1041" s="65" t="str">
        <f ca="1">IF(ISBLANK(A1041)," ",INDIRECT(ADDRESS(MATCH(A1041,'Form Responses 1'!A:A,0),5+MOD(ROW()-2,COUNTA('Form Responses 1'!$1:$1)-4),,TRUE,"Form Responses 1")))</f>
        <v>BAIK</v>
      </c>
      <c r="H1041" s="83" t="str">
        <f ca="1" t="shared" si="1"/>
        <v>Lantai 06</v>
      </c>
      <c r="I1041" s="83" t="str">
        <f ca="1" t="shared" si="1051"/>
        <v>Tangga Exit Barat</v>
      </c>
      <c r="J1041" s="83" t="str">
        <f ca="1" t="shared" si="2"/>
        <v>CLEANING SERVICE</v>
      </c>
      <c r="K1041" s="83">
        <f ca="1" t="array" ref="K1041">IFERROR(INDEX(MASTER!B:B,MATCH(G1041,MASTER!A:A,0))/100," ")</f>
        <v>0.95</v>
      </c>
      <c r="L1041" s="65">
        <f ca="1" t="shared" si="3"/>
        <v>8</v>
      </c>
      <c r="M1041" s="65" t="str">
        <f ca="1" t="shared" si="4"/>
        <v>2023 - WEEK 08</v>
      </c>
      <c r="N1041" s="65" t="str">
        <f ca="1" t="shared" si="5"/>
        <v>2023 - MONTH 02</v>
      </c>
      <c r="O1041" s="83">
        <f ca="1" t="shared" ref="O1041:P1041" si="1066">IFERROR(AVERAGEIF(M:M,M1041,$K:$K)," ")</f>
        <v>0.950225225225222</v>
      </c>
      <c r="P1041" s="83">
        <f ca="1" t="shared" si="1066"/>
        <v>0.950225225225222</v>
      </c>
      <c r="Q1041" s="65" t="str">
        <f ca="1">IF(ISBLANK(A1041)," ",IF(O1041&gt;MASTER!$B$3/100,"SB",IF(O1041&gt;MASTER!$B$4/100,"B",IF(O1041&gt;MASTER!$B$5/100,"C","K"))))</f>
        <v>SB</v>
      </c>
      <c r="R1041" s="65" t="str">
        <f ca="1">IF(ISBLANK(B1041)," ",IF(P1041&gt;MASTER!$B$3/100,"SB",IF(P1041&gt;MASTER!$B$4/100,"B",IF(P1041&gt;MASTER!$B$5/100,"C","K"))))</f>
        <v>SB</v>
      </c>
    </row>
    <row r="1042" customHeight="1" spans="1:18">
      <c r="A1042" s="80">
        <f ca="1">INDIRECT(ADDRESS(2+QUOTIENT(ROW()-2,COUNTA('Form Responses 1'!$1:$1)-4),1,,TRUE,"Form Responses 1"))</f>
        <v>45034.3894368981</v>
      </c>
      <c r="B1042" s="65" t="str">
        <f ca="1">INDIRECT(ADDRESS(2+QUOTIENT(ROW()-2,COUNTA('Form Responses 1'!$1:$1)-4),2,,TRUE,"Form Responses 1"))</f>
        <v>bobdaulay@gmail.com</v>
      </c>
      <c r="C1042" s="65" t="str">
        <f ca="1">INDIRECT(ADDRESS(2+QUOTIENT(ROW()-2,COUNTA('Form Responses 1'!$1:$1)-4),3,,TRUE,"Form Responses 1"))</f>
        <v>Bobby Wijaya Daulay </v>
      </c>
      <c r="D1042" s="81">
        <f ca="1">INDIRECT(ADDRESS(2+QUOTIENT(ROW()-2,COUNTA('Form Responses 1'!$1:$1)-4),4,,TRUE,"Form Responses 1"))</f>
        <v>44982</v>
      </c>
      <c r="E1042" s="82">
        <f ca="1" t="shared" si="0"/>
        <v>6</v>
      </c>
      <c r="F1042" s="65" t="str">
        <f ca="1">IF(ISBLANK(A1042)," ",INDIRECT(ADDRESS(1,5+MOD(ROW()-2,COUNTA('Form Responses 1'!$1:$1)-4),,TRUE,"Form Responses 1")))</f>
        <v>Lantai 06 [ &amp; Timur]</v>
      </c>
      <c r="G1042" s="65" t="str">
        <f ca="1">IF(ISBLANK(A1042)," ",INDIRECT(ADDRESS(MATCH(A1042,'Form Responses 1'!A:A,0),5+MOD(ROW()-2,COUNTA('Form Responses 1'!$1:$1)-4),,TRUE,"Form Responses 1")))</f>
        <v>BAIK</v>
      </c>
      <c r="H1042" s="83" t="str">
        <f ca="1" t="shared" si="1"/>
        <v>Lantai 06</v>
      </c>
      <c r="I1042" s="83" t="str">
        <f ca="1" t="shared" si="1051"/>
        <v> &amp; Timur</v>
      </c>
      <c r="J1042" s="83" t="str">
        <f ca="1" t="shared" si="2"/>
        <v>CLEANING SERVICE</v>
      </c>
      <c r="K1042" s="83">
        <f ca="1" t="array" ref="K1042">IFERROR(INDEX(MASTER!B:B,MATCH(G1042,MASTER!A:A,0))/100," ")</f>
        <v>0.95</v>
      </c>
      <c r="L1042" s="65">
        <f ca="1" t="shared" si="3"/>
        <v>8</v>
      </c>
      <c r="M1042" s="65" t="str">
        <f ca="1" t="shared" si="4"/>
        <v>2023 - WEEK 08</v>
      </c>
      <c r="N1042" s="65" t="str">
        <f ca="1" t="shared" si="5"/>
        <v>2023 - MONTH 02</v>
      </c>
      <c r="O1042" s="83">
        <f ca="1" t="shared" ref="O1042:P1042" si="1067">IFERROR(AVERAGEIF(M:M,M1042,$K:$K)," ")</f>
        <v>0.950225225225222</v>
      </c>
      <c r="P1042" s="83">
        <f ca="1" t="shared" si="1067"/>
        <v>0.950225225225222</v>
      </c>
      <c r="Q1042" s="65" t="str">
        <f ca="1">IF(ISBLANK(A1042)," ",IF(O1042&gt;MASTER!$B$3/100,"SB",IF(O1042&gt;MASTER!$B$4/100,"B",IF(O1042&gt;MASTER!$B$5/100,"C","K"))))</f>
        <v>SB</v>
      </c>
      <c r="R1042" s="65" t="str">
        <f ca="1">IF(ISBLANK(B1042)," ",IF(P1042&gt;MASTER!$B$3/100,"SB",IF(P1042&gt;MASTER!$B$4/100,"B",IF(P1042&gt;MASTER!$B$5/100,"C","K"))))</f>
        <v>SB</v>
      </c>
    </row>
    <row r="1043" customHeight="1" spans="1:18">
      <c r="A1043" s="80">
        <f ca="1">INDIRECT(ADDRESS(2+QUOTIENT(ROW()-2,COUNTA('Form Responses 1'!$1:$1)-4),1,,TRUE,"Form Responses 1"))</f>
        <v>45034.3894368981</v>
      </c>
      <c r="B1043" s="65" t="str">
        <f ca="1">INDIRECT(ADDRESS(2+QUOTIENT(ROW()-2,COUNTA('Form Responses 1'!$1:$1)-4),2,,TRUE,"Form Responses 1"))</f>
        <v>bobdaulay@gmail.com</v>
      </c>
      <c r="C1043" s="65" t="str">
        <f ca="1">INDIRECT(ADDRESS(2+QUOTIENT(ROW()-2,COUNTA('Form Responses 1'!$1:$1)-4),3,,TRUE,"Form Responses 1"))</f>
        <v>Bobby Wijaya Daulay </v>
      </c>
      <c r="D1043" s="81">
        <f ca="1">INDIRECT(ADDRESS(2+QUOTIENT(ROW()-2,COUNTA('Form Responses 1'!$1:$1)-4),4,,TRUE,"Form Responses 1"))</f>
        <v>44982</v>
      </c>
      <c r="E1043" s="82">
        <f ca="1" t="shared" si="0"/>
        <v>6</v>
      </c>
      <c r="F1043" s="65" t="str">
        <f ca="1">IF(ISBLANK(A1043)," ",INDIRECT(ADDRESS(1,5+MOD(ROW()-2,COUNTA('Form Responses 1'!$1:$1)-4),,TRUE,"Form Responses 1")))</f>
        <v>Lantai 06 [Mushola]</v>
      </c>
      <c r="G1043" s="65" t="str">
        <f ca="1">IF(ISBLANK(A1043)," ",INDIRECT(ADDRESS(MATCH(A1043,'Form Responses 1'!A:A,0),5+MOD(ROW()-2,COUNTA('Form Responses 1'!$1:$1)-4),,TRUE,"Form Responses 1")))</f>
        <v>BAIK</v>
      </c>
      <c r="H1043" s="83" t="str">
        <f ca="1" t="shared" si="1"/>
        <v>Lantai 06</v>
      </c>
      <c r="I1043" s="83" t="str">
        <f ca="1" t="shared" si="1051"/>
        <v>Mushola</v>
      </c>
      <c r="J1043" s="83" t="str">
        <f ca="1" t="shared" si="2"/>
        <v>CLEANING SERVICE</v>
      </c>
      <c r="K1043" s="83">
        <f ca="1" t="array" ref="K1043">IFERROR(INDEX(MASTER!B:B,MATCH(G1043,MASTER!A:A,0))/100," ")</f>
        <v>0.95</v>
      </c>
      <c r="L1043" s="65">
        <f ca="1" t="shared" si="3"/>
        <v>8</v>
      </c>
      <c r="M1043" s="65" t="str">
        <f ca="1" t="shared" si="4"/>
        <v>2023 - WEEK 08</v>
      </c>
      <c r="N1043" s="65" t="str">
        <f ca="1" t="shared" si="5"/>
        <v>2023 - MONTH 02</v>
      </c>
      <c r="O1043" s="83">
        <f ca="1" t="shared" ref="O1043:P1043" si="1068">IFERROR(AVERAGEIF(M:M,M1043,$K:$K)," ")</f>
        <v>0.950225225225222</v>
      </c>
      <c r="P1043" s="83">
        <f ca="1" t="shared" si="1068"/>
        <v>0.950225225225222</v>
      </c>
      <c r="Q1043" s="65" t="str">
        <f ca="1">IF(ISBLANK(A1043)," ",IF(O1043&gt;MASTER!$B$3/100,"SB",IF(O1043&gt;MASTER!$B$4/100,"B",IF(O1043&gt;MASTER!$B$5/100,"C","K"))))</f>
        <v>SB</v>
      </c>
      <c r="R1043" s="65" t="str">
        <f ca="1">IF(ISBLANK(B1043)," ",IF(P1043&gt;MASTER!$B$3/100,"SB",IF(P1043&gt;MASTER!$B$4/100,"B",IF(P1043&gt;MASTER!$B$5/100,"C","K"))))</f>
        <v>SB</v>
      </c>
    </row>
    <row r="1044" customHeight="1" spans="1:18">
      <c r="A1044" s="80">
        <f ca="1">INDIRECT(ADDRESS(2+QUOTIENT(ROW()-2,COUNTA('Form Responses 1'!$1:$1)-4),1,,TRUE,"Form Responses 1"))</f>
        <v>45034.3894368981</v>
      </c>
      <c r="B1044" s="65" t="str">
        <f ca="1">INDIRECT(ADDRESS(2+QUOTIENT(ROW()-2,COUNTA('Form Responses 1'!$1:$1)-4),2,,TRUE,"Form Responses 1"))</f>
        <v>bobdaulay@gmail.com</v>
      </c>
      <c r="C1044" s="65" t="str">
        <f ca="1">INDIRECT(ADDRESS(2+QUOTIENT(ROW()-2,COUNTA('Form Responses 1'!$1:$1)-4),3,,TRUE,"Form Responses 1"))</f>
        <v>Bobby Wijaya Daulay </v>
      </c>
      <c r="D1044" s="81">
        <f ca="1">INDIRECT(ADDRESS(2+QUOTIENT(ROW()-2,COUNTA('Form Responses 1'!$1:$1)-4),4,,TRUE,"Form Responses 1"))</f>
        <v>44982</v>
      </c>
      <c r="E1044" s="82">
        <f ca="1" t="shared" si="0"/>
        <v>6</v>
      </c>
      <c r="F1044" s="65" t="str">
        <f ca="1">IF(ISBLANK(A1044)," ",INDIRECT(ADDRESS(1,5+MOD(ROW()-2,COUNTA('Form Responses 1'!$1:$1)-4),,TRUE,"Form Responses 1")))</f>
        <v>Lantai 06 [Pantry]</v>
      </c>
      <c r="G1044" s="65" t="str">
        <f ca="1">IF(ISBLANK(A1044)," ",INDIRECT(ADDRESS(MATCH(A1044,'Form Responses 1'!A:A,0),5+MOD(ROW()-2,COUNTA('Form Responses 1'!$1:$1)-4),,TRUE,"Form Responses 1")))</f>
        <v>BAIK</v>
      </c>
      <c r="H1044" s="83" t="str">
        <f ca="1" t="shared" si="1"/>
        <v>Lantai 06</v>
      </c>
      <c r="I1044" s="83" t="str">
        <f ca="1" t="shared" si="1051"/>
        <v>Pantry</v>
      </c>
      <c r="J1044" s="83" t="str">
        <f ca="1" t="shared" si="2"/>
        <v>CLEANING SERVICE</v>
      </c>
      <c r="K1044" s="83">
        <f ca="1" t="array" ref="K1044">IFERROR(INDEX(MASTER!B:B,MATCH(G1044,MASTER!A:A,0))/100," ")</f>
        <v>0.95</v>
      </c>
      <c r="L1044" s="65">
        <f ca="1" t="shared" si="3"/>
        <v>8</v>
      </c>
      <c r="M1044" s="65" t="str">
        <f ca="1" t="shared" si="4"/>
        <v>2023 - WEEK 08</v>
      </c>
      <c r="N1044" s="65" t="str">
        <f ca="1" t="shared" si="5"/>
        <v>2023 - MONTH 02</v>
      </c>
      <c r="O1044" s="83">
        <f ca="1" t="shared" ref="O1044:P1044" si="1069">IFERROR(AVERAGEIF(M:M,M1044,$K:$K)," ")</f>
        <v>0.950225225225222</v>
      </c>
      <c r="P1044" s="83">
        <f ca="1" t="shared" si="1069"/>
        <v>0.950225225225222</v>
      </c>
      <c r="Q1044" s="65" t="str">
        <f ca="1">IF(ISBLANK(A1044)," ",IF(O1044&gt;MASTER!$B$3/100,"SB",IF(O1044&gt;MASTER!$B$4/100,"B",IF(O1044&gt;MASTER!$B$5/100,"C","K"))))</f>
        <v>SB</v>
      </c>
      <c r="R1044" s="65" t="str">
        <f ca="1">IF(ISBLANK(B1044)," ",IF(P1044&gt;MASTER!$B$3/100,"SB",IF(P1044&gt;MASTER!$B$4/100,"B",IF(P1044&gt;MASTER!$B$5/100,"C","K"))))</f>
        <v>SB</v>
      </c>
    </row>
    <row r="1045" customHeight="1" spans="1:18">
      <c r="A1045" s="80">
        <f ca="1">INDIRECT(ADDRESS(2+QUOTIENT(ROW()-2,COUNTA('Form Responses 1'!$1:$1)-4),1,,TRUE,"Form Responses 1"))</f>
        <v>45034.3894368981</v>
      </c>
      <c r="B1045" s="65" t="str">
        <f ca="1">INDIRECT(ADDRESS(2+QUOTIENT(ROW()-2,COUNTA('Form Responses 1'!$1:$1)-4),2,,TRUE,"Form Responses 1"))</f>
        <v>bobdaulay@gmail.com</v>
      </c>
      <c r="C1045" s="65" t="str">
        <f ca="1">INDIRECT(ADDRESS(2+QUOTIENT(ROW()-2,COUNTA('Form Responses 1'!$1:$1)-4),3,,TRUE,"Form Responses 1"))</f>
        <v>Bobby Wijaya Daulay </v>
      </c>
      <c r="D1045" s="81">
        <f ca="1">INDIRECT(ADDRESS(2+QUOTIENT(ROW()-2,COUNTA('Form Responses 1'!$1:$1)-4),4,,TRUE,"Form Responses 1"))</f>
        <v>44982</v>
      </c>
      <c r="E1045" s="82">
        <f ca="1" t="shared" si="0"/>
        <v>6</v>
      </c>
      <c r="F1045" s="65" t="str">
        <f ca="1">IF(ISBLANK(A1045)," ",INDIRECT(ADDRESS(1,5+MOD(ROW()-2,COUNTA('Form Responses 1'!$1:$1)-4),,TRUE,"Form Responses 1")))</f>
        <v>Lantai 06 [Ruang Rapat 1-2-3]</v>
      </c>
      <c r="G1045" s="65" t="str">
        <f ca="1">IF(ISBLANK(A1045)," ",INDIRECT(ADDRESS(MATCH(A1045,'Form Responses 1'!A:A,0),5+MOD(ROW()-2,COUNTA('Form Responses 1'!$1:$1)-4),,TRUE,"Form Responses 1")))</f>
        <v>BAIK</v>
      </c>
      <c r="H1045" s="83" t="str">
        <f ca="1" t="shared" si="1"/>
        <v>Lantai 06</v>
      </c>
      <c r="I1045" s="83" t="str">
        <f ca="1" t="shared" si="1051"/>
        <v>Ruang Rapat 1-2-3</v>
      </c>
      <c r="J1045" s="83" t="str">
        <f ca="1" t="shared" si="2"/>
        <v>CLEANING SERVICE</v>
      </c>
      <c r="K1045" s="83">
        <f ca="1" t="array" ref="K1045">IFERROR(INDEX(MASTER!B:B,MATCH(G1045,MASTER!A:A,0))/100," ")</f>
        <v>0.95</v>
      </c>
      <c r="L1045" s="65">
        <f ca="1" t="shared" si="3"/>
        <v>8</v>
      </c>
      <c r="M1045" s="65" t="str">
        <f ca="1" t="shared" si="4"/>
        <v>2023 - WEEK 08</v>
      </c>
      <c r="N1045" s="65" t="str">
        <f ca="1" t="shared" si="5"/>
        <v>2023 - MONTH 02</v>
      </c>
      <c r="O1045" s="83">
        <f ca="1" t="shared" ref="O1045:P1045" si="1070">IFERROR(AVERAGEIF(M:M,M1045,$K:$K)," ")</f>
        <v>0.950225225225222</v>
      </c>
      <c r="P1045" s="83">
        <f ca="1" t="shared" si="1070"/>
        <v>0.950225225225222</v>
      </c>
      <c r="Q1045" s="65" t="str">
        <f ca="1">IF(ISBLANK(A1045)," ",IF(O1045&gt;MASTER!$B$3/100,"SB",IF(O1045&gt;MASTER!$B$4/100,"B",IF(O1045&gt;MASTER!$B$5/100,"C","K"))))</f>
        <v>SB</v>
      </c>
      <c r="R1045" s="65" t="str">
        <f ca="1">IF(ISBLANK(B1045)," ",IF(P1045&gt;MASTER!$B$3/100,"SB",IF(P1045&gt;MASTER!$B$4/100,"B",IF(P1045&gt;MASTER!$B$5/100,"C","K"))))</f>
        <v>SB</v>
      </c>
    </row>
    <row r="1046" customHeight="1" spans="1:18">
      <c r="A1046" s="80">
        <f ca="1">INDIRECT(ADDRESS(2+QUOTIENT(ROW()-2,COUNTA('Form Responses 1'!$1:$1)-4),1,,TRUE,"Form Responses 1"))</f>
        <v>45034.3894368981</v>
      </c>
      <c r="B1046" s="65" t="str">
        <f ca="1">INDIRECT(ADDRESS(2+QUOTIENT(ROW()-2,COUNTA('Form Responses 1'!$1:$1)-4),2,,TRUE,"Form Responses 1"))</f>
        <v>bobdaulay@gmail.com</v>
      </c>
      <c r="C1046" s="65" t="str">
        <f ca="1">INDIRECT(ADDRESS(2+QUOTIENT(ROW()-2,COUNTA('Form Responses 1'!$1:$1)-4),3,,TRUE,"Form Responses 1"))</f>
        <v>Bobby Wijaya Daulay </v>
      </c>
      <c r="D1046" s="81">
        <f ca="1">INDIRECT(ADDRESS(2+QUOTIENT(ROW()-2,COUNTA('Form Responses 1'!$1:$1)-4),4,,TRUE,"Form Responses 1"))</f>
        <v>44982</v>
      </c>
      <c r="E1046" s="82">
        <f ca="1" t="shared" si="0"/>
        <v>6</v>
      </c>
      <c r="F1046" s="65" t="str">
        <f ca="1">IF(ISBLANK(A1046)," ",INDIRECT(ADDRESS(1,5+MOD(ROW()-2,COUNTA('Form Responses 1'!$1:$1)-4),,TRUE,"Form Responses 1")))</f>
        <v>Lantai 06 [Ruang Kerja]</v>
      </c>
      <c r="G1046" s="65" t="str">
        <f ca="1">IF(ISBLANK(A1046)," ",INDIRECT(ADDRESS(MATCH(A1046,'Form Responses 1'!A:A,0),5+MOD(ROW()-2,COUNTA('Form Responses 1'!$1:$1)-4),,TRUE,"Form Responses 1")))</f>
        <v>BAIK</v>
      </c>
      <c r="H1046" s="83" t="str">
        <f ca="1" t="shared" si="1"/>
        <v>Lantai 06</v>
      </c>
      <c r="I1046" s="83" t="str">
        <f ca="1" t="shared" si="1051"/>
        <v>Ruang Kerja</v>
      </c>
      <c r="J1046" s="83" t="str">
        <f ca="1" t="shared" si="2"/>
        <v>CLEANING SERVICE</v>
      </c>
      <c r="K1046" s="83">
        <f ca="1" t="array" ref="K1046">IFERROR(INDEX(MASTER!B:B,MATCH(G1046,MASTER!A:A,0))/100," ")</f>
        <v>0.95</v>
      </c>
      <c r="L1046" s="65">
        <f ca="1" t="shared" si="3"/>
        <v>8</v>
      </c>
      <c r="M1046" s="65" t="str">
        <f ca="1" t="shared" si="4"/>
        <v>2023 - WEEK 08</v>
      </c>
      <c r="N1046" s="65" t="str">
        <f ca="1" t="shared" si="5"/>
        <v>2023 - MONTH 02</v>
      </c>
      <c r="O1046" s="83">
        <f ca="1" t="shared" ref="O1046:P1046" si="1071">IFERROR(AVERAGEIF(M:M,M1046,$K:$K)," ")</f>
        <v>0.950225225225222</v>
      </c>
      <c r="P1046" s="83">
        <f ca="1" t="shared" si="1071"/>
        <v>0.950225225225222</v>
      </c>
      <c r="Q1046" s="65" t="str">
        <f ca="1">IF(ISBLANK(A1046)," ",IF(O1046&gt;MASTER!$B$3/100,"SB",IF(O1046&gt;MASTER!$B$4/100,"B",IF(O1046&gt;MASTER!$B$5/100,"C","K"))))</f>
        <v>SB</v>
      </c>
      <c r="R1046" s="65" t="str">
        <f ca="1">IF(ISBLANK(B1046)," ",IF(P1046&gt;MASTER!$B$3/100,"SB",IF(P1046&gt;MASTER!$B$4/100,"B",IF(P1046&gt;MASTER!$B$5/100,"C","K"))))</f>
        <v>SB</v>
      </c>
    </row>
    <row r="1047" customHeight="1" spans="1:18">
      <c r="A1047" s="80">
        <f ca="1">INDIRECT(ADDRESS(2+QUOTIENT(ROW()-2,COUNTA('Form Responses 1'!$1:$1)-4),1,,TRUE,"Form Responses 1"))</f>
        <v>45034.3894368981</v>
      </c>
      <c r="B1047" s="65" t="str">
        <f ca="1">INDIRECT(ADDRESS(2+QUOTIENT(ROW()-2,COUNTA('Form Responses 1'!$1:$1)-4),2,,TRUE,"Form Responses 1"))</f>
        <v>bobdaulay@gmail.com</v>
      </c>
      <c r="C1047" s="65" t="str">
        <f ca="1">INDIRECT(ADDRESS(2+QUOTIENT(ROW()-2,COUNTA('Form Responses 1'!$1:$1)-4),3,,TRUE,"Form Responses 1"))</f>
        <v>Bobby Wijaya Daulay </v>
      </c>
      <c r="D1047" s="81">
        <f ca="1">INDIRECT(ADDRESS(2+QUOTIENT(ROW()-2,COUNTA('Form Responses 1'!$1:$1)-4),4,,TRUE,"Form Responses 1"))</f>
        <v>44982</v>
      </c>
      <c r="E1047" s="82">
        <f ca="1" t="shared" si="0"/>
        <v>6</v>
      </c>
      <c r="F1047" s="65" t="str">
        <f ca="1">IF(ISBLANK(A1047)," ",INDIRECT(ADDRESS(1,5+MOD(ROW()-2,COUNTA('Form Responses 1'!$1:$1)-4),,TRUE,"Form Responses 1")))</f>
        <v>Lantai 06 [Koridor]</v>
      </c>
      <c r="G1047" s="65" t="str">
        <f ca="1">IF(ISBLANK(A1047)," ",INDIRECT(ADDRESS(MATCH(A1047,'Form Responses 1'!A:A,0),5+MOD(ROW()-2,COUNTA('Form Responses 1'!$1:$1)-4),,TRUE,"Form Responses 1")))</f>
        <v>BAIK</v>
      </c>
      <c r="H1047" s="83" t="str">
        <f ca="1" t="shared" si="1"/>
        <v>Lantai 06</v>
      </c>
      <c r="I1047" s="83" t="str">
        <f ca="1" t="shared" si="1051"/>
        <v>Koridor</v>
      </c>
      <c r="J1047" s="83" t="str">
        <f ca="1" t="shared" si="2"/>
        <v>CLEANING SERVICE</v>
      </c>
      <c r="K1047" s="83">
        <f ca="1" t="array" ref="K1047">IFERROR(INDEX(MASTER!B:B,MATCH(G1047,MASTER!A:A,0))/100," ")</f>
        <v>0.95</v>
      </c>
      <c r="L1047" s="65">
        <f ca="1" t="shared" si="3"/>
        <v>8</v>
      </c>
      <c r="M1047" s="65" t="str">
        <f ca="1" t="shared" si="4"/>
        <v>2023 - WEEK 08</v>
      </c>
      <c r="N1047" s="65" t="str">
        <f ca="1" t="shared" si="5"/>
        <v>2023 - MONTH 02</v>
      </c>
      <c r="O1047" s="83">
        <f ca="1" t="shared" ref="O1047:P1047" si="1072">IFERROR(AVERAGEIF(M:M,M1047,$K:$K)," ")</f>
        <v>0.950225225225222</v>
      </c>
      <c r="P1047" s="83">
        <f ca="1" t="shared" si="1072"/>
        <v>0.950225225225222</v>
      </c>
      <c r="Q1047" s="65" t="str">
        <f ca="1">IF(ISBLANK(A1047)," ",IF(O1047&gt;MASTER!$B$3/100,"SB",IF(O1047&gt;MASTER!$B$4/100,"B",IF(O1047&gt;MASTER!$B$5/100,"C","K"))))</f>
        <v>SB</v>
      </c>
      <c r="R1047" s="65" t="str">
        <f ca="1">IF(ISBLANK(B1047)," ",IF(P1047&gt;MASTER!$B$3/100,"SB",IF(P1047&gt;MASTER!$B$4/100,"B",IF(P1047&gt;MASTER!$B$5/100,"C","K"))))</f>
        <v>SB</v>
      </c>
    </row>
    <row r="1048" customHeight="1" spans="1:18">
      <c r="A1048" s="80">
        <f ca="1">INDIRECT(ADDRESS(2+QUOTIENT(ROW()-2,COUNTA('Form Responses 1'!$1:$1)-4),1,,TRUE,"Form Responses 1"))</f>
        <v>45034.3894368981</v>
      </c>
      <c r="B1048" s="65" t="str">
        <f ca="1">INDIRECT(ADDRESS(2+QUOTIENT(ROW()-2,COUNTA('Form Responses 1'!$1:$1)-4),2,,TRUE,"Form Responses 1"))</f>
        <v>bobdaulay@gmail.com</v>
      </c>
      <c r="C1048" s="65" t="str">
        <f ca="1">INDIRECT(ADDRESS(2+QUOTIENT(ROW()-2,COUNTA('Form Responses 1'!$1:$1)-4),3,,TRUE,"Form Responses 1"))</f>
        <v>Bobby Wijaya Daulay </v>
      </c>
      <c r="D1048" s="81">
        <f ca="1">INDIRECT(ADDRESS(2+QUOTIENT(ROW()-2,COUNTA('Form Responses 1'!$1:$1)-4),4,,TRUE,"Form Responses 1"))</f>
        <v>44982</v>
      </c>
      <c r="E1048" s="82">
        <f ca="1" t="shared" si="0"/>
        <v>6</v>
      </c>
      <c r="F1048" s="65" t="str">
        <f ca="1">IF(ISBLANK(A1048)," ",INDIRECT(ADDRESS(1,5+MOD(ROW()-2,COUNTA('Form Responses 1'!$1:$1)-4),,TRUE,"Form Responses 1")))</f>
        <v>Lantai 06 [Toilet Pria / Wanita]</v>
      </c>
      <c r="G1048" s="65" t="str">
        <f ca="1">IF(ISBLANK(A1048)," ",INDIRECT(ADDRESS(MATCH(A1048,'Form Responses 1'!A:A,0),5+MOD(ROW()-2,COUNTA('Form Responses 1'!$1:$1)-4),,TRUE,"Form Responses 1")))</f>
        <v>BAIK</v>
      </c>
      <c r="H1048" s="83" t="str">
        <f ca="1" t="shared" si="1"/>
        <v>Lantai 06</v>
      </c>
      <c r="I1048" s="83" t="str">
        <f ca="1" t="shared" si="1051"/>
        <v>Toilet Pria / Wanita</v>
      </c>
      <c r="J1048" s="83" t="str">
        <f ca="1" t="shared" si="2"/>
        <v>CLEANING SERVICE</v>
      </c>
      <c r="K1048" s="83">
        <f ca="1" t="array" ref="K1048">IFERROR(INDEX(MASTER!B:B,MATCH(G1048,MASTER!A:A,0))/100," ")</f>
        <v>0.95</v>
      </c>
      <c r="L1048" s="65">
        <f ca="1" t="shared" si="3"/>
        <v>8</v>
      </c>
      <c r="M1048" s="65" t="str">
        <f ca="1" t="shared" si="4"/>
        <v>2023 - WEEK 08</v>
      </c>
      <c r="N1048" s="65" t="str">
        <f ca="1" t="shared" si="5"/>
        <v>2023 - MONTH 02</v>
      </c>
      <c r="O1048" s="83">
        <f ca="1" t="shared" ref="O1048:P1048" si="1073">IFERROR(AVERAGEIF(M:M,M1048,$K:$K)," ")</f>
        <v>0.950225225225222</v>
      </c>
      <c r="P1048" s="83">
        <f ca="1" t="shared" si="1073"/>
        <v>0.950225225225222</v>
      </c>
      <c r="Q1048" s="65" t="str">
        <f ca="1">IF(ISBLANK(A1048)," ",IF(O1048&gt;MASTER!$B$3/100,"SB",IF(O1048&gt;MASTER!$B$4/100,"B",IF(O1048&gt;MASTER!$B$5/100,"C","K"))))</f>
        <v>SB</v>
      </c>
      <c r="R1048" s="65" t="str">
        <f ca="1">IF(ISBLANK(B1048)," ",IF(P1048&gt;MASTER!$B$3/100,"SB",IF(P1048&gt;MASTER!$B$4/100,"B",IF(P1048&gt;MASTER!$B$5/100,"C","K"))))</f>
        <v>SB</v>
      </c>
    </row>
    <row r="1049" customHeight="1" spans="1:18">
      <c r="A1049" s="80">
        <f ca="1">INDIRECT(ADDRESS(2+QUOTIENT(ROW()-2,COUNTA('Form Responses 1'!$1:$1)-4),1,,TRUE,"Form Responses 1"))</f>
        <v>45034.3894368981</v>
      </c>
      <c r="B1049" s="65" t="str">
        <f ca="1">INDIRECT(ADDRESS(2+QUOTIENT(ROW()-2,COUNTA('Form Responses 1'!$1:$1)-4),2,,TRUE,"Form Responses 1"))</f>
        <v>bobdaulay@gmail.com</v>
      </c>
      <c r="C1049" s="65" t="str">
        <f ca="1">INDIRECT(ADDRESS(2+QUOTIENT(ROW()-2,COUNTA('Form Responses 1'!$1:$1)-4),3,,TRUE,"Form Responses 1"))</f>
        <v>Bobby Wijaya Daulay </v>
      </c>
      <c r="D1049" s="81">
        <f ca="1">INDIRECT(ADDRESS(2+QUOTIENT(ROW()-2,COUNTA('Form Responses 1'!$1:$1)-4),4,,TRUE,"Form Responses 1"))</f>
        <v>44982</v>
      </c>
      <c r="E1049" s="82">
        <f ca="1" t="shared" si="0"/>
        <v>6</v>
      </c>
      <c r="F1049" s="65" t="str">
        <f ca="1">IF(ISBLANK(A1049)," ",INDIRECT(ADDRESS(1,5+MOD(ROW()-2,COUNTA('Form Responses 1'!$1:$1)-4),,TRUE,"Form Responses 1")))</f>
        <v>Lantai 05 [Tangga Exit Barat]</v>
      </c>
      <c r="G1049" s="65" t="str">
        <f ca="1">IF(ISBLANK(A1049)," ",INDIRECT(ADDRESS(MATCH(A1049,'Form Responses 1'!A:A,0),5+MOD(ROW()-2,COUNTA('Form Responses 1'!$1:$1)-4),,TRUE,"Form Responses 1")))</f>
        <v>BAIK</v>
      </c>
      <c r="H1049" s="83" t="str">
        <f ca="1" t="shared" si="1"/>
        <v>Lantai 05</v>
      </c>
      <c r="I1049" s="83" t="str">
        <f ca="1" t="shared" si="1051"/>
        <v>Tangga Exit Barat</v>
      </c>
      <c r="J1049" s="83" t="str">
        <f ca="1" t="shared" si="2"/>
        <v>CLEANING SERVICE</v>
      </c>
      <c r="K1049" s="83">
        <f ca="1" t="array" ref="K1049">IFERROR(INDEX(MASTER!B:B,MATCH(G1049,MASTER!A:A,0))/100," ")</f>
        <v>0.95</v>
      </c>
      <c r="L1049" s="65">
        <f ca="1" t="shared" si="3"/>
        <v>8</v>
      </c>
      <c r="M1049" s="65" t="str">
        <f ca="1" t="shared" si="4"/>
        <v>2023 - WEEK 08</v>
      </c>
      <c r="N1049" s="65" t="str">
        <f ca="1" t="shared" si="5"/>
        <v>2023 - MONTH 02</v>
      </c>
      <c r="O1049" s="83">
        <f ca="1" t="shared" ref="O1049:P1049" si="1074">IFERROR(AVERAGEIF(M:M,M1049,$K:$K)," ")</f>
        <v>0.950225225225222</v>
      </c>
      <c r="P1049" s="83">
        <f ca="1" t="shared" si="1074"/>
        <v>0.950225225225222</v>
      </c>
      <c r="Q1049" s="65" t="str">
        <f ca="1">IF(ISBLANK(A1049)," ",IF(O1049&gt;MASTER!$B$3/100,"SB",IF(O1049&gt;MASTER!$B$4/100,"B",IF(O1049&gt;MASTER!$B$5/100,"C","K"))))</f>
        <v>SB</v>
      </c>
      <c r="R1049" s="65" t="str">
        <f ca="1">IF(ISBLANK(B1049)," ",IF(P1049&gt;MASTER!$B$3/100,"SB",IF(P1049&gt;MASTER!$B$4/100,"B",IF(P1049&gt;MASTER!$B$5/100,"C","K"))))</f>
        <v>SB</v>
      </c>
    </row>
    <row r="1050" customHeight="1" spans="1:18">
      <c r="A1050" s="80">
        <f ca="1">INDIRECT(ADDRESS(2+QUOTIENT(ROW()-2,COUNTA('Form Responses 1'!$1:$1)-4),1,,TRUE,"Form Responses 1"))</f>
        <v>45034.3894368981</v>
      </c>
      <c r="B1050" s="65" t="str">
        <f ca="1">INDIRECT(ADDRESS(2+QUOTIENT(ROW()-2,COUNTA('Form Responses 1'!$1:$1)-4),2,,TRUE,"Form Responses 1"))</f>
        <v>bobdaulay@gmail.com</v>
      </c>
      <c r="C1050" s="65" t="str">
        <f ca="1">INDIRECT(ADDRESS(2+QUOTIENT(ROW()-2,COUNTA('Form Responses 1'!$1:$1)-4),3,,TRUE,"Form Responses 1"))</f>
        <v>Bobby Wijaya Daulay </v>
      </c>
      <c r="D1050" s="81">
        <f ca="1">INDIRECT(ADDRESS(2+QUOTIENT(ROW()-2,COUNTA('Form Responses 1'!$1:$1)-4),4,,TRUE,"Form Responses 1"))</f>
        <v>44982</v>
      </c>
      <c r="E1050" s="82">
        <f ca="1" t="shared" si="0"/>
        <v>6</v>
      </c>
      <c r="F1050" s="65" t="str">
        <f ca="1">IF(ISBLANK(A1050)," ",INDIRECT(ADDRESS(1,5+MOD(ROW()-2,COUNTA('Form Responses 1'!$1:$1)-4),,TRUE,"Form Responses 1")))</f>
        <v>Lantai 05 [ &amp; Timur]</v>
      </c>
      <c r="G1050" s="65" t="str">
        <f ca="1">IF(ISBLANK(A1050)," ",INDIRECT(ADDRESS(MATCH(A1050,'Form Responses 1'!A:A,0),5+MOD(ROW()-2,COUNTA('Form Responses 1'!$1:$1)-4),,TRUE,"Form Responses 1")))</f>
        <v>BAIK</v>
      </c>
      <c r="H1050" s="83" t="str">
        <f ca="1" t="shared" si="1"/>
        <v>Lantai 05</v>
      </c>
      <c r="I1050" s="83" t="str">
        <f ca="1" t="shared" si="1051"/>
        <v> &amp; Timur</v>
      </c>
      <c r="J1050" s="83" t="str">
        <f ca="1" t="shared" si="2"/>
        <v>CLEANING SERVICE</v>
      </c>
      <c r="K1050" s="83">
        <f ca="1" t="array" ref="K1050">IFERROR(INDEX(MASTER!B:B,MATCH(G1050,MASTER!A:A,0))/100," ")</f>
        <v>0.95</v>
      </c>
      <c r="L1050" s="65">
        <f ca="1" t="shared" si="3"/>
        <v>8</v>
      </c>
      <c r="M1050" s="65" t="str">
        <f ca="1" t="shared" si="4"/>
        <v>2023 - WEEK 08</v>
      </c>
      <c r="N1050" s="65" t="str">
        <f ca="1" t="shared" si="5"/>
        <v>2023 - MONTH 02</v>
      </c>
      <c r="O1050" s="83">
        <f ca="1" t="shared" ref="O1050:P1050" si="1075">IFERROR(AVERAGEIF(M:M,M1050,$K:$K)," ")</f>
        <v>0.950225225225222</v>
      </c>
      <c r="P1050" s="83">
        <f ca="1" t="shared" si="1075"/>
        <v>0.950225225225222</v>
      </c>
      <c r="Q1050" s="65" t="str">
        <f ca="1">IF(ISBLANK(A1050)," ",IF(O1050&gt;MASTER!$B$3/100,"SB",IF(O1050&gt;MASTER!$B$4/100,"B",IF(O1050&gt;MASTER!$B$5/100,"C","K"))))</f>
        <v>SB</v>
      </c>
      <c r="R1050" s="65" t="str">
        <f ca="1">IF(ISBLANK(B1050)," ",IF(P1050&gt;MASTER!$B$3/100,"SB",IF(P1050&gt;MASTER!$B$4/100,"B",IF(P1050&gt;MASTER!$B$5/100,"C","K"))))</f>
        <v>SB</v>
      </c>
    </row>
    <row r="1051" customHeight="1" spans="1:18">
      <c r="A1051" s="80">
        <f ca="1">INDIRECT(ADDRESS(2+QUOTIENT(ROW()-2,COUNTA('Form Responses 1'!$1:$1)-4),1,,TRUE,"Form Responses 1"))</f>
        <v>45034.3894368981</v>
      </c>
      <c r="B1051" s="65" t="str">
        <f ca="1">INDIRECT(ADDRESS(2+QUOTIENT(ROW()-2,COUNTA('Form Responses 1'!$1:$1)-4),2,,TRUE,"Form Responses 1"))</f>
        <v>bobdaulay@gmail.com</v>
      </c>
      <c r="C1051" s="65" t="str">
        <f ca="1">INDIRECT(ADDRESS(2+QUOTIENT(ROW()-2,COUNTA('Form Responses 1'!$1:$1)-4),3,,TRUE,"Form Responses 1"))</f>
        <v>Bobby Wijaya Daulay </v>
      </c>
      <c r="D1051" s="81">
        <f ca="1">INDIRECT(ADDRESS(2+QUOTIENT(ROW()-2,COUNTA('Form Responses 1'!$1:$1)-4),4,,TRUE,"Form Responses 1"))</f>
        <v>44982</v>
      </c>
      <c r="E1051" s="82">
        <f ca="1" t="shared" si="0"/>
        <v>6</v>
      </c>
      <c r="F1051" s="65" t="str">
        <f ca="1">IF(ISBLANK(A1051)," ",INDIRECT(ADDRESS(1,5+MOD(ROW()-2,COUNTA('Form Responses 1'!$1:$1)-4),,TRUE,"Form Responses 1")))</f>
        <v>Lantai 05 [Mushola]</v>
      </c>
      <c r="G1051" s="65" t="str">
        <f ca="1">IF(ISBLANK(A1051)," ",INDIRECT(ADDRESS(MATCH(A1051,'Form Responses 1'!A:A,0),5+MOD(ROW()-2,COUNTA('Form Responses 1'!$1:$1)-4),,TRUE,"Form Responses 1")))</f>
        <v>BAIK</v>
      </c>
      <c r="H1051" s="83" t="str">
        <f ca="1" t="shared" si="1"/>
        <v>Lantai 05</v>
      </c>
      <c r="I1051" s="83" t="str">
        <f ca="1" t="shared" si="1051"/>
        <v>Mushola</v>
      </c>
      <c r="J1051" s="83" t="str">
        <f ca="1" t="shared" si="2"/>
        <v>CLEANING SERVICE</v>
      </c>
      <c r="K1051" s="83">
        <f ca="1" t="array" ref="K1051">IFERROR(INDEX(MASTER!B:B,MATCH(G1051,MASTER!A:A,0))/100," ")</f>
        <v>0.95</v>
      </c>
      <c r="L1051" s="65">
        <f ca="1" t="shared" si="3"/>
        <v>8</v>
      </c>
      <c r="M1051" s="65" t="str">
        <f ca="1" t="shared" si="4"/>
        <v>2023 - WEEK 08</v>
      </c>
      <c r="N1051" s="65" t="str">
        <f ca="1" t="shared" si="5"/>
        <v>2023 - MONTH 02</v>
      </c>
      <c r="O1051" s="83">
        <f ca="1" t="shared" ref="O1051:P1051" si="1076">IFERROR(AVERAGEIF(M:M,M1051,$K:$K)," ")</f>
        <v>0.950225225225222</v>
      </c>
      <c r="P1051" s="83">
        <f ca="1" t="shared" si="1076"/>
        <v>0.950225225225222</v>
      </c>
      <c r="Q1051" s="65" t="str">
        <f ca="1">IF(ISBLANK(A1051)," ",IF(O1051&gt;MASTER!$B$3/100,"SB",IF(O1051&gt;MASTER!$B$4/100,"B",IF(O1051&gt;MASTER!$B$5/100,"C","K"))))</f>
        <v>SB</v>
      </c>
      <c r="R1051" s="65" t="str">
        <f ca="1">IF(ISBLANK(B1051)," ",IF(P1051&gt;MASTER!$B$3/100,"SB",IF(P1051&gt;MASTER!$B$4/100,"B",IF(P1051&gt;MASTER!$B$5/100,"C","K"))))</f>
        <v>SB</v>
      </c>
    </row>
    <row r="1052" customHeight="1" spans="1:18">
      <c r="A1052" s="80">
        <f ca="1">INDIRECT(ADDRESS(2+QUOTIENT(ROW()-2,COUNTA('Form Responses 1'!$1:$1)-4),1,,TRUE,"Form Responses 1"))</f>
        <v>45034.3894368981</v>
      </c>
      <c r="B1052" s="65" t="str">
        <f ca="1">INDIRECT(ADDRESS(2+QUOTIENT(ROW()-2,COUNTA('Form Responses 1'!$1:$1)-4),2,,TRUE,"Form Responses 1"))</f>
        <v>bobdaulay@gmail.com</v>
      </c>
      <c r="C1052" s="65" t="str">
        <f ca="1">INDIRECT(ADDRESS(2+QUOTIENT(ROW()-2,COUNTA('Form Responses 1'!$1:$1)-4),3,,TRUE,"Form Responses 1"))</f>
        <v>Bobby Wijaya Daulay </v>
      </c>
      <c r="D1052" s="81">
        <f ca="1">INDIRECT(ADDRESS(2+QUOTIENT(ROW()-2,COUNTA('Form Responses 1'!$1:$1)-4),4,,TRUE,"Form Responses 1"))</f>
        <v>44982</v>
      </c>
      <c r="E1052" s="82">
        <f ca="1" t="shared" si="0"/>
        <v>6</v>
      </c>
      <c r="F1052" s="65" t="str">
        <f ca="1">IF(ISBLANK(A1052)," ",INDIRECT(ADDRESS(1,5+MOD(ROW()-2,COUNTA('Form Responses 1'!$1:$1)-4),,TRUE,"Form Responses 1")))</f>
        <v>Lantai 05 [Pantry]</v>
      </c>
      <c r="G1052" s="65" t="str">
        <f ca="1">IF(ISBLANK(A1052)," ",INDIRECT(ADDRESS(MATCH(A1052,'Form Responses 1'!A:A,0),5+MOD(ROW()-2,COUNTA('Form Responses 1'!$1:$1)-4),,TRUE,"Form Responses 1")))</f>
        <v>BAIK</v>
      </c>
      <c r="H1052" s="83" t="str">
        <f ca="1" t="shared" si="1"/>
        <v>Lantai 05</v>
      </c>
      <c r="I1052" s="83" t="str">
        <f ca="1" t="shared" si="1051"/>
        <v>Pantry</v>
      </c>
      <c r="J1052" s="83" t="str">
        <f ca="1" t="shared" si="2"/>
        <v>CLEANING SERVICE</v>
      </c>
      <c r="K1052" s="83">
        <f ca="1" t="array" ref="K1052">IFERROR(INDEX(MASTER!B:B,MATCH(G1052,MASTER!A:A,0))/100," ")</f>
        <v>0.95</v>
      </c>
      <c r="L1052" s="65">
        <f ca="1" t="shared" si="3"/>
        <v>8</v>
      </c>
      <c r="M1052" s="65" t="str">
        <f ca="1" t="shared" si="4"/>
        <v>2023 - WEEK 08</v>
      </c>
      <c r="N1052" s="65" t="str">
        <f ca="1" t="shared" si="5"/>
        <v>2023 - MONTH 02</v>
      </c>
      <c r="O1052" s="83">
        <f ca="1" t="shared" ref="O1052:P1052" si="1077">IFERROR(AVERAGEIF(M:M,M1052,$K:$K)," ")</f>
        <v>0.950225225225222</v>
      </c>
      <c r="P1052" s="83">
        <f ca="1" t="shared" si="1077"/>
        <v>0.950225225225222</v>
      </c>
      <c r="Q1052" s="65" t="str">
        <f ca="1">IF(ISBLANK(A1052)," ",IF(O1052&gt;MASTER!$B$3/100,"SB",IF(O1052&gt;MASTER!$B$4/100,"B",IF(O1052&gt;MASTER!$B$5/100,"C","K"))))</f>
        <v>SB</v>
      </c>
      <c r="R1052" s="65" t="str">
        <f ca="1">IF(ISBLANK(B1052)," ",IF(P1052&gt;MASTER!$B$3/100,"SB",IF(P1052&gt;MASTER!$B$4/100,"B",IF(P1052&gt;MASTER!$B$5/100,"C","K"))))</f>
        <v>SB</v>
      </c>
    </row>
    <row r="1053" customHeight="1" spans="1:18">
      <c r="A1053" s="80">
        <f ca="1">INDIRECT(ADDRESS(2+QUOTIENT(ROW()-2,COUNTA('Form Responses 1'!$1:$1)-4),1,,TRUE,"Form Responses 1"))</f>
        <v>45034.3894368981</v>
      </c>
      <c r="B1053" s="65" t="str">
        <f ca="1">INDIRECT(ADDRESS(2+QUOTIENT(ROW()-2,COUNTA('Form Responses 1'!$1:$1)-4),2,,TRUE,"Form Responses 1"))</f>
        <v>bobdaulay@gmail.com</v>
      </c>
      <c r="C1053" s="65" t="str">
        <f ca="1">INDIRECT(ADDRESS(2+QUOTIENT(ROW()-2,COUNTA('Form Responses 1'!$1:$1)-4),3,,TRUE,"Form Responses 1"))</f>
        <v>Bobby Wijaya Daulay </v>
      </c>
      <c r="D1053" s="81">
        <f ca="1">INDIRECT(ADDRESS(2+QUOTIENT(ROW()-2,COUNTA('Form Responses 1'!$1:$1)-4),4,,TRUE,"Form Responses 1"))</f>
        <v>44982</v>
      </c>
      <c r="E1053" s="82">
        <f ca="1" t="shared" si="0"/>
        <v>6</v>
      </c>
      <c r="F1053" s="65" t="str">
        <f ca="1">IF(ISBLANK(A1053)," ",INDIRECT(ADDRESS(1,5+MOD(ROW()-2,COUNTA('Form Responses 1'!$1:$1)-4),,TRUE,"Form Responses 1")))</f>
        <v>Lantai 05 [Ruang Rapat 1-2-3]</v>
      </c>
      <c r="G1053" s="65" t="str">
        <f ca="1">IF(ISBLANK(A1053)," ",INDIRECT(ADDRESS(MATCH(A1053,'Form Responses 1'!A:A,0),5+MOD(ROW()-2,COUNTA('Form Responses 1'!$1:$1)-4),,TRUE,"Form Responses 1")))</f>
        <v>BAIK</v>
      </c>
      <c r="H1053" s="83" t="str">
        <f ca="1" t="shared" si="1"/>
        <v>Lantai 05</v>
      </c>
      <c r="I1053" s="83" t="str">
        <f ca="1" t="shared" si="1051"/>
        <v>Ruang Rapat 1-2-3</v>
      </c>
      <c r="J1053" s="83" t="str">
        <f ca="1" t="shared" si="2"/>
        <v>CLEANING SERVICE</v>
      </c>
      <c r="K1053" s="83">
        <f ca="1" t="array" ref="K1053">IFERROR(INDEX(MASTER!B:B,MATCH(G1053,MASTER!A:A,0))/100," ")</f>
        <v>0.95</v>
      </c>
      <c r="L1053" s="65">
        <f ca="1" t="shared" si="3"/>
        <v>8</v>
      </c>
      <c r="M1053" s="65" t="str">
        <f ca="1" t="shared" si="4"/>
        <v>2023 - WEEK 08</v>
      </c>
      <c r="N1053" s="65" t="str">
        <f ca="1" t="shared" si="5"/>
        <v>2023 - MONTH 02</v>
      </c>
      <c r="O1053" s="83">
        <f ca="1" t="shared" ref="O1053:P1053" si="1078">IFERROR(AVERAGEIF(M:M,M1053,$K:$K)," ")</f>
        <v>0.950225225225222</v>
      </c>
      <c r="P1053" s="83">
        <f ca="1" t="shared" si="1078"/>
        <v>0.950225225225222</v>
      </c>
      <c r="Q1053" s="65" t="str">
        <f ca="1">IF(ISBLANK(A1053)," ",IF(O1053&gt;MASTER!$B$3/100,"SB",IF(O1053&gt;MASTER!$B$4/100,"B",IF(O1053&gt;MASTER!$B$5/100,"C","K"))))</f>
        <v>SB</v>
      </c>
      <c r="R1053" s="65" t="str">
        <f ca="1">IF(ISBLANK(B1053)," ",IF(P1053&gt;MASTER!$B$3/100,"SB",IF(P1053&gt;MASTER!$B$4/100,"B",IF(P1053&gt;MASTER!$B$5/100,"C","K"))))</f>
        <v>SB</v>
      </c>
    </row>
    <row r="1054" customHeight="1" spans="1:18">
      <c r="A1054" s="80">
        <f ca="1">INDIRECT(ADDRESS(2+QUOTIENT(ROW()-2,COUNTA('Form Responses 1'!$1:$1)-4),1,,TRUE,"Form Responses 1"))</f>
        <v>45034.3894368981</v>
      </c>
      <c r="B1054" s="65" t="str">
        <f ca="1">INDIRECT(ADDRESS(2+QUOTIENT(ROW()-2,COUNTA('Form Responses 1'!$1:$1)-4),2,,TRUE,"Form Responses 1"))</f>
        <v>bobdaulay@gmail.com</v>
      </c>
      <c r="C1054" s="65" t="str">
        <f ca="1">INDIRECT(ADDRESS(2+QUOTIENT(ROW()-2,COUNTA('Form Responses 1'!$1:$1)-4),3,,TRUE,"Form Responses 1"))</f>
        <v>Bobby Wijaya Daulay </v>
      </c>
      <c r="D1054" s="81">
        <f ca="1">INDIRECT(ADDRESS(2+QUOTIENT(ROW()-2,COUNTA('Form Responses 1'!$1:$1)-4),4,,TRUE,"Form Responses 1"))</f>
        <v>44982</v>
      </c>
      <c r="E1054" s="82">
        <f ca="1" t="shared" si="0"/>
        <v>6</v>
      </c>
      <c r="F1054" s="65" t="str">
        <f ca="1">IF(ISBLANK(A1054)," ",INDIRECT(ADDRESS(1,5+MOD(ROW()-2,COUNTA('Form Responses 1'!$1:$1)-4),,TRUE,"Form Responses 1")))</f>
        <v>Lantai 05 [Ruang Kerja]</v>
      </c>
      <c r="G1054" s="65" t="str">
        <f ca="1">IF(ISBLANK(A1054)," ",INDIRECT(ADDRESS(MATCH(A1054,'Form Responses 1'!A:A,0),5+MOD(ROW()-2,COUNTA('Form Responses 1'!$1:$1)-4),,TRUE,"Form Responses 1")))</f>
        <v>BAIK</v>
      </c>
      <c r="H1054" s="83" t="str">
        <f ca="1" t="shared" si="1"/>
        <v>Lantai 05</v>
      </c>
      <c r="I1054" s="83" t="str">
        <f ca="1" t="shared" si="1051"/>
        <v>Ruang Kerja</v>
      </c>
      <c r="J1054" s="83" t="str">
        <f ca="1" t="shared" si="2"/>
        <v>CLEANING SERVICE</v>
      </c>
      <c r="K1054" s="83">
        <f ca="1" t="array" ref="K1054">IFERROR(INDEX(MASTER!B:B,MATCH(G1054,MASTER!A:A,0))/100," ")</f>
        <v>0.95</v>
      </c>
      <c r="L1054" s="65">
        <f ca="1" t="shared" si="3"/>
        <v>8</v>
      </c>
      <c r="M1054" s="65" t="str">
        <f ca="1" t="shared" si="4"/>
        <v>2023 - WEEK 08</v>
      </c>
      <c r="N1054" s="65" t="str">
        <f ca="1" t="shared" si="5"/>
        <v>2023 - MONTH 02</v>
      </c>
      <c r="O1054" s="83">
        <f ca="1" t="shared" ref="O1054:P1054" si="1079">IFERROR(AVERAGEIF(M:M,M1054,$K:$K)," ")</f>
        <v>0.950225225225222</v>
      </c>
      <c r="P1054" s="83">
        <f ca="1" t="shared" si="1079"/>
        <v>0.950225225225222</v>
      </c>
      <c r="Q1054" s="65" t="str">
        <f ca="1">IF(ISBLANK(A1054)," ",IF(O1054&gt;MASTER!$B$3/100,"SB",IF(O1054&gt;MASTER!$B$4/100,"B",IF(O1054&gt;MASTER!$B$5/100,"C","K"))))</f>
        <v>SB</v>
      </c>
      <c r="R1054" s="65" t="str">
        <f ca="1">IF(ISBLANK(B1054)," ",IF(P1054&gt;MASTER!$B$3/100,"SB",IF(P1054&gt;MASTER!$B$4/100,"B",IF(P1054&gt;MASTER!$B$5/100,"C","K"))))</f>
        <v>SB</v>
      </c>
    </row>
    <row r="1055" customHeight="1" spans="1:18">
      <c r="A1055" s="80">
        <f ca="1">INDIRECT(ADDRESS(2+QUOTIENT(ROW()-2,COUNTA('Form Responses 1'!$1:$1)-4),1,,TRUE,"Form Responses 1"))</f>
        <v>45034.3894368981</v>
      </c>
      <c r="B1055" s="65" t="str">
        <f ca="1">INDIRECT(ADDRESS(2+QUOTIENT(ROW()-2,COUNTA('Form Responses 1'!$1:$1)-4),2,,TRUE,"Form Responses 1"))</f>
        <v>bobdaulay@gmail.com</v>
      </c>
      <c r="C1055" s="65" t="str">
        <f ca="1">INDIRECT(ADDRESS(2+QUOTIENT(ROW()-2,COUNTA('Form Responses 1'!$1:$1)-4),3,,TRUE,"Form Responses 1"))</f>
        <v>Bobby Wijaya Daulay </v>
      </c>
      <c r="D1055" s="81">
        <f ca="1">INDIRECT(ADDRESS(2+QUOTIENT(ROW()-2,COUNTA('Form Responses 1'!$1:$1)-4),4,,TRUE,"Form Responses 1"))</f>
        <v>44982</v>
      </c>
      <c r="E1055" s="82">
        <f ca="1" t="shared" si="0"/>
        <v>6</v>
      </c>
      <c r="F1055" s="65" t="str">
        <f ca="1">IF(ISBLANK(A1055)," ",INDIRECT(ADDRESS(1,5+MOD(ROW()-2,COUNTA('Form Responses 1'!$1:$1)-4),,TRUE,"Form Responses 1")))</f>
        <v>Lantai 05 [Koridor]</v>
      </c>
      <c r="G1055" s="65" t="str">
        <f ca="1">IF(ISBLANK(A1055)," ",INDIRECT(ADDRESS(MATCH(A1055,'Form Responses 1'!A:A,0),5+MOD(ROW()-2,COUNTA('Form Responses 1'!$1:$1)-4),,TRUE,"Form Responses 1")))</f>
        <v>BAIK</v>
      </c>
      <c r="H1055" s="83" t="str">
        <f ca="1" t="shared" si="1"/>
        <v>Lantai 05</v>
      </c>
      <c r="I1055" s="83" t="str">
        <f ca="1" t="shared" si="1051"/>
        <v>Koridor</v>
      </c>
      <c r="J1055" s="83" t="str">
        <f ca="1" t="shared" si="2"/>
        <v>CLEANING SERVICE</v>
      </c>
      <c r="K1055" s="83">
        <f ca="1" t="array" ref="K1055">IFERROR(INDEX(MASTER!B:B,MATCH(G1055,MASTER!A:A,0))/100," ")</f>
        <v>0.95</v>
      </c>
      <c r="L1055" s="65">
        <f ca="1" t="shared" si="3"/>
        <v>8</v>
      </c>
      <c r="M1055" s="65" t="str">
        <f ca="1" t="shared" si="4"/>
        <v>2023 - WEEK 08</v>
      </c>
      <c r="N1055" s="65" t="str">
        <f ca="1" t="shared" si="5"/>
        <v>2023 - MONTH 02</v>
      </c>
      <c r="O1055" s="83">
        <f ca="1" t="shared" ref="O1055:P1055" si="1080">IFERROR(AVERAGEIF(M:M,M1055,$K:$K)," ")</f>
        <v>0.950225225225222</v>
      </c>
      <c r="P1055" s="83">
        <f ca="1" t="shared" si="1080"/>
        <v>0.950225225225222</v>
      </c>
      <c r="Q1055" s="65" t="str">
        <f ca="1">IF(ISBLANK(A1055)," ",IF(O1055&gt;MASTER!$B$3/100,"SB",IF(O1055&gt;MASTER!$B$4/100,"B",IF(O1055&gt;MASTER!$B$5/100,"C","K"))))</f>
        <v>SB</v>
      </c>
      <c r="R1055" s="65" t="str">
        <f ca="1">IF(ISBLANK(B1055)," ",IF(P1055&gt;MASTER!$B$3/100,"SB",IF(P1055&gt;MASTER!$B$4/100,"B",IF(P1055&gt;MASTER!$B$5/100,"C","K"))))</f>
        <v>SB</v>
      </c>
    </row>
    <row r="1056" customHeight="1" spans="1:18">
      <c r="A1056" s="80">
        <f ca="1">INDIRECT(ADDRESS(2+QUOTIENT(ROW()-2,COUNTA('Form Responses 1'!$1:$1)-4),1,,TRUE,"Form Responses 1"))</f>
        <v>45034.3894368981</v>
      </c>
      <c r="B1056" s="65" t="str">
        <f ca="1">INDIRECT(ADDRESS(2+QUOTIENT(ROW()-2,COUNTA('Form Responses 1'!$1:$1)-4),2,,TRUE,"Form Responses 1"))</f>
        <v>bobdaulay@gmail.com</v>
      </c>
      <c r="C1056" s="65" t="str">
        <f ca="1">INDIRECT(ADDRESS(2+QUOTIENT(ROW()-2,COUNTA('Form Responses 1'!$1:$1)-4),3,,TRUE,"Form Responses 1"))</f>
        <v>Bobby Wijaya Daulay </v>
      </c>
      <c r="D1056" s="81">
        <f ca="1">INDIRECT(ADDRESS(2+QUOTIENT(ROW()-2,COUNTA('Form Responses 1'!$1:$1)-4),4,,TRUE,"Form Responses 1"))</f>
        <v>44982</v>
      </c>
      <c r="E1056" s="82">
        <f ca="1" t="shared" si="0"/>
        <v>6</v>
      </c>
      <c r="F1056" s="65" t="str">
        <f ca="1">IF(ISBLANK(A1056)," ",INDIRECT(ADDRESS(1,5+MOD(ROW()-2,COUNTA('Form Responses 1'!$1:$1)-4),,TRUE,"Form Responses 1")))</f>
        <v>Lantai 05 [Toilet Pria / Wanita]</v>
      </c>
      <c r="G1056" s="65" t="str">
        <f ca="1">IF(ISBLANK(A1056)," ",INDIRECT(ADDRESS(MATCH(A1056,'Form Responses 1'!A:A,0),5+MOD(ROW()-2,COUNTA('Form Responses 1'!$1:$1)-4),,TRUE,"Form Responses 1")))</f>
        <v>BAIK</v>
      </c>
      <c r="H1056" s="83" t="str">
        <f ca="1" t="shared" si="1"/>
        <v>Lantai 05</v>
      </c>
      <c r="I1056" s="83" t="str">
        <f ca="1" t="shared" si="1051"/>
        <v>Toilet Pria / Wanita</v>
      </c>
      <c r="J1056" s="83" t="str">
        <f ca="1" t="shared" si="2"/>
        <v>CLEANING SERVICE</v>
      </c>
      <c r="K1056" s="83">
        <f ca="1" t="array" ref="K1056">IFERROR(INDEX(MASTER!B:B,MATCH(G1056,MASTER!A:A,0))/100," ")</f>
        <v>0.95</v>
      </c>
      <c r="L1056" s="65">
        <f ca="1" t="shared" si="3"/>
        <v>8</v>
      </c>
      <c r="M1056" s="65" t="str">
        <f ca="1" t="shared" si="4"/>
        <v>2023 - WEEK 08</v>
      </c>
      <c r="N1056" s="65" t="str">
        <f ca="1" t="shared" si="5"/>
        <v>2023 - MONTH 02</v>
      </c>
      <c r="O1056" s="83">
        <f ca="1" t="shared" ref="O1056:P1056" si="1081">IFERROR(AVERAGEIF(M:M,M1056,$K:$K)," ")</f>
        <v>0.950225225225222</v>
      </c>
      <c r="P1056" s="83">
        <f ca="1" t="shared" si="1081"/>
        <v>0.950225225225222</v>
      </c>
      <c r="Q1056" s="65" t="str">
        <f ca="1">IF(ISBLANK(A1056)," ",IF(O1056&gt;MASTER!$B$3/100,"SB",IF(O1056&gt;MASTER!$B$4/100,"B",IF(O1056&gt;MASTER!$B$5/100,"C","K"))))</f>
        <v>SB</v>
      </c>
      <c r="R1056" s="65" t="str">
        <f ca="1">IF(ISBLANK(B1056)," ",IF(P1056&gt;MASTER!$B$3/100,"SB",IF(P1056&gt;MASTER!$B$4/100,"B",IF(P1056&gt;MASTER!$B$5/100,"C","K"))))</f>
        <v>SB</v>
      </c>
    </row>
    <row r="1057" customHeight="1" spans="1:18">
      <c r="A1057" s="80">
        <f ca="1">INDIRECT(ADDRESS(2+QUOTIENT(ROW()-2,COUNTA('Form Responses 1'!$1:$1)-4),1,,TRUE,"Form Responses 1"))</f>
        <v>45034.3894368981</v>
      </c>
      <c r="B1057" s="65" t="str">
        <f ca="1">INDIRECT(ADDRESS(2+QUOTIENT(ROW()-2,COUNTA('Form Responses 1'!$1:$1)-4),2,,TRUE,"Form Responses 1"))</f>
        <v>bobdaulay@gmail.com</v>
      </c>
      <c r="C1057" s="65" t="str">
        <f ca="1">INDIRECT(ADDRESS(2+QUOTIENT(ROW()-2,COUNTA('Form Responses 1'!$1:$1)-4),3,,TRUE,"Form Responses 1"))</f>
        <v>Bobby Wijaya Daulay </v>
      </c>
      <c r="D1057" s="81">
        <f ca="1">INDIRECT(ADDRESS(2+QUOTIENT(ROW()-2,COUNTA('Form Responses 1'!$1:$1)-4),4,,TRUE,"Form Responses 1"))</f>
        <v>44982</v>
      </c>
      <c r="E1057" s="82">
        <f ca="1" t="shared" si="0"/>
        <v>6</v>
      </c>
      <c r="F1057" s="65" t="str">
        <f ca="1">IF(ISBLANK(A1057)," ",INDIRECT(ADDRESS(1,5+MOD(ROW()-2,COUNTA('Form Responses 1'!$1:$1)-4),,TRUE,"Form Responses 1")))</f>
        <v>Lantai 04 [Tangga Exit Barat]</v>
      </c>
      <c r="G1057" s="65" t="str">
        <f ca="1">IF(ISBLANK(A1057)," ",INDIRECT(ADDRESS(MATCH(A1057,'Form Responses 1'!A:A,0),5+MOD(ROW()-2,COUNTA('Form Responses 1'!$1:$1)-4),,TRUE,"Form Responses 1")))</f>
        <v>BAIK</v>
      </c>
      <c r="H1057" s="83" t="str">
        <f ca="1" t="shared" si="1"/>
        <v>Lantai 04</v>
      </c>
      <c r="I1057" s="83" t="str">
        <f ca="1" t="shared" si="1051"/>
        <v>Tangga Exit Barat</v>
      </c>
      <c r="J1057" s="83" t="str">
        <f ca="1" t="shared" si="2"/>
        <v>CLEANING SERVICE</v>
      </c>
      <c r="K1057" s="83">
        <f ca="1" t="array" ref="K1057">IFERROR(INDEX(MASTER!B:B,MATCH(G1057,MASTER!A:A,0))/100," ")</f>
        <v>0.95</v>
      </c>
      <c r="L1057" s="65">
        <f ca="1" t="shared" si="3"/>
        <v>8</v>
      </c>
      <c r="M1057" s="65" t="str">
        <f ca="1" t="shared" si="4"/>
        <v>2023 - WEEK 08</v>
      </c>
      <c r="N1057" s="65" t="str">
        <f ca="1" t="shared" si="5"/>
        <v>2023 - MONTH 02</v>
      </c>
      <c r="O1057" s="83">
        <f ca="1" t="shared" ref="O1057:P1057" si="1082">IFERROR(AVERAGEIF(M:M,M1057,$K:$K)," ")</f>
        <v>0.950225225225222</v>
      </c>
      <c r="P1057" s="83">
        <f ca="1" t="shared" si="1082"/>
        <v>0.950225225225222</v>
      </c>
      <c r="Q1057" s="65" t="str">
        <f ca="1">IF(ISBLANK(A1057)," ",IF(O1057&gt;MASTER!$B$3/100,"SB",IF(O1057&gt;MASTER!$B$4/100,"B",IF(O1057&gt;MASTER!$B$5/100,"C","K"))))</f>
        <v>SB</v>
      </c>
      <c r="R1057" s="65" t="str">
        <f ca="1">IF(ISBLANK(B1057)," ",IF(P1057&gt;MASTER!$B$3/100,"SB",IF(P1057&gt;MASTER!$B$4/100,"B",IF(P1057&gt;MASTER!$B$5/100,"C","K"))))</f>
        <v>SB</v>
      </c>
    </row>
    <row r="1058" customHeight="1" spans="1:18">
      <c r="A1058" s="80">
        <f ca="1">INDIRECT(ADDRESS(2+QUOTIENT(ROW()-2,COUNTA('Form Responses 1'!$1:$1)-4),1,,TRUE,"Form Responses 1"))</f>
        <v>45034.3894368981</v>
      </c>
      <c r="B1058" s="65" t="str">
        <f ca="1">INDIRECT(ADDRESS(2+QUOTIENT(ROW()-2,COUNTA('Form Responses 1'!$1:$1)-4),2,,TRUE,"Form Responses 1"))</f>
        <v>bobdaulay@gmail.com</v>
      </c>
      <c r="C1058" s="65" t="str">
        <f ca="1">INDIRECT(ADDRESS(2+QUOTIENT(ROW()-2,COUNTA('Form Responses 1'!$1:$1)-4),3,,TRUE,"Form Responses 1"))</f>
        <v>Bobby Wijaya Daulay </v>
      </c>
      <c r="D1058" s="81">
        <f ca="1">INDIRECT(ADDRESS(2+QUOTIENT(ROW()-2,COUNTA('Form Responses 1'!$1:$1)-4),4,,TRUE,"Form Responses 1"))</f>
        <v>44982</v>
      </c>
      <c r="E1058" s="82">
        <f ca="1" t="shared" si="0"/>
        <v>6</v>
      </c>
      <c r="F1058" s="65" t="str">
        <f ca="1">IF(ISBLANK(A1058)," ",INDIRECT(ADDRESS(1,5+MOD(ROW()-2,COUNTA('Form Responses 1'!$1:$1)-4),,TRUE,"Form Responses 1")))</f>
        <v>Lantai 04 [ &amp; Timur]</v>
      </c>
      <c r="G1058" s="65" t="str">
        <f ca="1">IF(ISBLANK(A1058)," ",INDIRECT(ADDRESS(MATCH(A1058,'Form Responses 1'!A:A,0),5+MOD(ROW()-2,COUNTA('Form Responses 1'!$1:$1)-4),,TRUE,"Form Responses 1")))</f>
        <v>BAIK</v>
      </c>
      <c r="H1058" s="83" t="str">
        <f ca="1" t="shared" si="1"/>
        <v>Lantai 04</v>
      </c>
      <c r="I1058" s="83" t="str">
        <f ca="1" t="shared" si="1051"/>
        <v> &amp; Timur</v>
      </c>
      <c r="J1058" s="83" t="str">
        <f ca="1" t="shared" si="2"/>
        <v>CLEANING SERVICE</v>
      </c>
      <c r="K1058" s="83">
        <f ca="1" t="array" ref="K1058">IFERROR(INDEX(MASTER!B:B,MATCH(G1058,MASTER!A:A,0))/100," ")</f>
        <v>0.95</v>
      </c>
      <c r="L1058" s="65">
        <f ca="1" t="shared" si="3"/>
        <v>8</v>
      </c>
      <c r="M1058" s="65" t="str">
        <f ca="1" t="shared" si="4"/>
        <v>2023 - WEEK 08</v>
      </c>
      <c r="N1058" s="65" t="str">
        <f ca="1" t="shared" si="5"/>
        <v>2023 - MONTH 02</v>
      </c>
      <c r="O1058" s="83">
        <f ca="1" t="shared" ref="O1058:P1058" si="1083">IFERROR(AVERAGEIF(M:M,M1058,$K:$K)," ")</f>
        <v>0.950225225225222</v>
      </c>
      <c r="P1058" s="83">
        <f ca="1" t="shared" si="1083"/>
        <v>0.950225225225222</v>
      </c>
      <c r="Q1058" s="65" t="str">
        <f ca="1">IF(ISBLANK(A1058)," ",IF(O1058&gt;MASTER!$B$3/100,"SB",IF(O1058&gt;MASTER!$B$4/100,"B",IF(O1058&gt;MASTER!$B$5/100,"C","K"))))</f>
        <v>SB</v>
      </c>
      <c r="R1058" s="65" t="str">
        <f ca="1">IF(ISBLANK(B1058)," ",IF(P1058&gt;MASTER!$B$3/100,"SB",IF(P1058&gt;MASTER!$B$4/100,"B",IF(P1058&gt;MASTER!$B$5/100,"C","K"))))</f>
        <v>SB</v>
      </c>
    </row>
    <row r="1059" customHeight="1" spans="1:18">
      <c r="A1059" s="80">
        <f ca="1">INDIRECT(ADDRESS(2+QUOTIENT(ROW()-2,COUNTA('Form Responses 1'!$1:$1)-4),1,,TRUE,"Form Responses 1"))</f>
        <v>45034.3894368981</v>
      </c>
      <c r="B1059" s="65" t="str">
        <f ca="1">INDIRECT(ADDRESS(2+QUOTIENT(ROW()-2,COUNTA('Form Responses 1'!$1:$1)-4),2,,TRUE,"Form Responses 1"))</f>
        <v>bobdaulay@gmail.com</v>
      </c>
      <c r="C1059" s="65" t="str">
        <f ca="1">INDIRECT(ADDRESS(2+QUOTIENT(ROW()-2,COUNTA('Form Responses 1'!$1:$1)-4),3,,TRUE,"Form Responses 1"))</f>
        <v>Bobby Wijaya Daulay </v>
      </c>
      <c r="D1059" s="81">
        <f ca="1">INDIRECT(ADDRESS(2+QUOTIENT(ROW()-2,COUNTA('Form Responses 1'!$1:$1)-4),4,,TRUE,"Form Responses 1"))</f>
        <v>44982</v>
      </c>
      <c r="E1059" s="82">
        <f ca="1" t="shared" si="0"/>
        <v>6</v>
      </c>
      <c r="F1059" s="65" t="str">
        <f ca="1">IF(ISBLANK(A1059)," ",INDIRECT(ADDRESS(1,5+MOD(ROW()-2,COUNTA('Form Responses 1'!$1:$1)-4),,TRUE,"Form Responses 1")))</f>
        <v>Lantai 04 [Mushola]</v>
      </c>
      <c r="G1059" s="65" t="str">
        <f ca="1">IF(ISBLANK(A1059)," ",INDIRECT(ADDRESS(MATCH(A1059,'Form Responses 1'!A:A,0),5+MOD(ROW()-2,COUNTA('Form Responses 1'!$1:$1)-4),,TRUE,"Form Responses 1")))</f>
        <v>BAIK</v>
      </c>
      <c r="H1059" s="83" t="str">
        <f ca="1" t="shared" si="1"/>
        <v>Lantai 04</v>
      </c>
      <c r="I1059" s="83" t="str">
        <f ca="1" t="shared" si="1051"/>
        <v>Mushola</v>
      </c>
      <c r="J1059" s="83" t="str">
        <f ca="1" t="shared" si="2"/>
        <v>CLEANING SERVICE</v>
      </c>
      <c r="K1059" s="83">
        <f ca="1" t="array" ref="K1059">IFERROR(INDEX(MASTER!B:B,MATCH(G1059,MASTER!A:A,0))/100," ")</f>
        <v>0.95</v>
      </c>
      <c r="L1059" s="65">
        <f ca="1" t="shared" si="3"/>
        <v>8</v>
      </c>
      <c r="M1059" s="65" t="str">
        <f ca="1" t="shared" si="4"/>
        <v>2023 - WEEK 08</v>
      </c>
      <c r="N1059" s="65" t="str">
        <f ca="1" t="shared" si="5"/>
        <v>2023 - MONTH 02</v>
      </c>
      <c r="O1059" s="83">
        <f ca="1" t="shared" ref="O1059:P1059" si="1084">IFERROR(AVERAGEIF(M:M,M1059,$K:$K)," ")</f>
        <v>0.950225225225222</v>
      </c>
      <c r="P1059" s="83">
        <f ca="1" t="shared" si="1084"/>
        <v>0.950225225225222</v>
      </c>
      <c r="Q1059" s="65" t="str">
        <f ca="1">IF(ISBLANK(A1059)," ",IF(O1059&gt;MASTER!$B$3/100,"SB",IF(O1059&gt;MASTER!$B$4/100,"B",IF(O1059&gt;MASTER!$B$5/100,"C","K"))))</f>
        <v>SB</v>
      </c>
      <c r="R1059" s="65" t="str">
        <f ca="1">IF(ISBLANK(B1059)," ",IF(P1059&gt;MASTER!$B$3/100,"SB",IF(P1059&gt;MASTER!$B$4/100,"B",IF(P1059&gt;MASTER!$B$5/100,"C","K"))))</f>
        <v>SB</v>
      </c>
    </row>
    <row r="1060" customHeight="1" spans="1:18">
      <c r="A1060" s="80">
        <f ca="1">INDIRECT(ADDRESS(2+QUOTIENT(ROW()-2,COUNTA('Form Responses 1'!$1:$1)-4),1,,TRUE,"Form Responses 1"))</f>
        <v>45034.3894368981</v>
      </c>
      <c r="B1060" s="65" t="str">
        <f ca="1">INDIRECT(ADDRESS(2+QUOTIENT(ROW()-2,COUNTA('Form Responses 1'!$1:$1)-4),2,,TRUE,"Form Responses 1"))</f>
        <v>bobdaulay@gmail.com</v>
      </c>
      <c r="C1060" s="65" t="str">
        <f ca="1">INDIRECT(ADDRESS(2+QUOTIENT(ROW()-2,COUNTA('Form Responses 1'!$1:$1)-4),3,,TRUE,"Form Responses 1"))</f>
        <v>Bobby Wijaya Daulay </v>
      </c>
      <c r="D1060" s="81">
        <f ca="1">INDIRECT(ADDRESS(2+QUOTIENT(ROW()-2,COUNTA('Form Responses 1'!$1:$1)-4),4,,TRUE,"Form Responses 1"))</f>
        <v>44982</v>
      </c>
      <c r="E1060" s="82">
        <f ca="1" t="shared" si="0"/>
        <v>6</v>
      </c>
      <c r="F1060" s="65" t="str">
        <f ca="1">IF(ISBLANK(A1060)," ",INDIRECT(ADDRESS(1,5+MOD(ROW()-2,COUNTA('Form Responses 1'!$1:$1)-4),,TRUE,"Form Responses 1")))</f>
        <v>Lantai 04 [Pantry]</v>
      </c>
      <c r="G1060" s="65" t="str">
        <f ca="1">IF(ISBLANK(A1060)," ",INDIRECT(ADDRESS(MATCH(A1060,'Form Responses 1'!A:A,0),5+MOD(ROW()-2,COUNTA('Form Responses 1'!$1:$1)-4),,TRUE,"Form Responses 1")))</f>
        <v>BAIK</v>
      </c>
      <c r="H1060" s="83" t="str">
        <f ca="1" t="shared" si="1"/>
        <v>Lantai 04</v>
      </c>
      <c r="I1060" s="83" t="str">
        <f ca="1" t="shared" si="1051"/>
        <v>Pantry</v>
      </c>
      <c r="J1060" s="83" t="str">
        <f ca="1" t="shared" si="2"/>
        <v>CLEANING SERVICE</v>
      </c>
      <c r="K1060" s="83">
        <f ca="1" t="array" ref="K1060">IFERROR(INDEX(MASTER!B:B,MATCH(G1060,MASTER!A:A,0))/100," ")</f>
        <v>0.95</v>
      </c>
      <c r="L1060" s="65">
        <f ca="1" t="shared" si="3"/>
        <v>8</v>
      </c>
      <c r="M1060" s="65" t="str">
        <f ca="1" t="shared" si="4"/>
        <v>2023 - WEEK 08</v>
      </c>
      <c r="N1060" s="65" t="str">
        <f ca="1" t="shared" si="5"/>
        <v>2023 - MONTH 02</v>
      </c>
      <c r="O1060" s="83">
        <f ca="1" t="shared" ref="O1060:P1060" si="1085">IFERROR(AVERAGEIF(M:M,M1060,$K:$K)," ")</f>
        <v>0.950225225225222</v>
      </c>
      <c r="P1060" s="83">
        <f ca="1" t="shared" si="1085"/>
        <v>0.950225225225222</v>
      </c>
      <c r="Q1060" s="65" t="str">
        <f ca="1">IF(ISBLANK(A1060)," ",IF(O1060&gt;MASTER!$B$3/100,"SB",IF(O1060&gt;MASTER!$B$4/100,"B",IF(O1060&gt;MASTER!$B$5/100,"C","K"))))</f>
        <v>SB</v>
      </c>
      <c r="R1060" s="65" t="str">
        <f ca="1">IF(ISBLANK(B1060)," ",IF(P1060&gt;MASTER!$B$3/100,"SB",IF(P1060&gt;MASTER!$B$4/100,"B",IF(P1060&gt;MASTER!$B$5/100,"C","K"))))</f>
        <v>SB</v>
      </c>
    </row>
    <row r="1061" customHeight="1" spans="1:18">
      <c r="A1061" s="80">
        <f ca="1">INDIRECT(ADDRESS(2+QUOTIENT(ROW()-2,COUNTA('Form Responses 1'!$1:$1)-4),1,,TRUE,"Form Responses 1"))</f>
        <v>45034.3894368981</v>
      </c>
      <c r="B1061" s="65" t="str">
        <f ca="1">INDIRECT(ADDRESS(2+QUOTIENT(ROW()-2,COUNTA('Form Responses 1'!$1:$1)-4),2,,TRUE,"Form Responses 1"))</f>
        <v>bobdaulay@gmail.com</v>
      </c>
      <c r="C1061" s="65" t="str">
        <f ca="1">INDIRECT(ADDRESS(2+QUOTIENT(ROW()-2,COUNTA('Form Responses 1'!$1:$1)-4),3,,TRUE,"Form Responses 1"))</f>
        <v>Bobby Wijaya Daulay </v>
      </c>
      <c r="D1061" s="81">
        <f ca="1">INDIRECT(ADDRESS(2+QUOTIENT(ROW()-2,COUNTA('Form Responses 1'!$1:$1)-4),4,,TRUE,"Form Responses 1"))</f>
        <v>44982</v>
      </c>
      <c r="E1061" s="82">
        <f ca="1" t="shared" si="0"/>
        <v>6</v>
      </c>
      <c r="F1061" s="65" t="str">
        <f ca="1">IF(ISBLANK(A1061)," ",INDIRECT(ADDRESS(1,5+MOD(ROW()-2,COUNTA('Form Responses 1'!$1:$1)-4),,TRUE,"Form Responses 1")))</f>
        <v>Lantai 04 [Ruang Rapat 1-2-3]</v>
      </c>
      <c r="G1061" s="65" t="str">
        <f ca="1">IF(ISBLANK(A1061)," ",INDIRECT(ADDRESS(MATCH(A1061,'Form Responses 1'!A:A,0),5+MOD(ROW()-2,COUNTA('Form Responses 1'!$1:$1)-4),,TRUE,"Form Responses 1")))</f>
        <v>BAIK</v>
      </c>
      <c r="H1061" s="83" t="str">
        <f ca="1" t="shared" si="1"/>
        <v>Lantai 04</v>
      </c>
      <c r="I1061" s="83" t="str">
        <f ca="1" t="shared" si="1051"/>
        <v>Ruang Rapat 1-2-3</v>
      </c>
      <c r="J1061" s="83" t="str">
        <f ca="1" t="shared" si="2"/>
        <v>CLEANING SERVICE</v>
      </c>
      <c r="K1061" s="83">
        <f ca="1" t="array" ref="K1061">IFERROR(INDEX(MASTER!B:B,MATCH(G1061,MASTER!A:A,0))/100," ")</f>
        <v>0.95</v>
      </c>
      <c r="L1061" s="65">
        <f ca="1" t="shared" si="3"/>
        <v>8</v>
      </c>
      <c r="M1061" s="65" t="str">
        <f ca="1" t="shared" si="4"/>
        <v>2023 - WEEK 08</v>
      </c>
      <c r="N1061" s="65" t="str">
        <f ca="1" t="shared" si="5"/>
        <v>2023 - MONTH 02</v>
      </c>
      <c r="O1061" s="83">
        <f ca="1" t="shared" ref="O1061:P1061" si="1086">IFERROR(AVERAGEIF(M:M,M1061,$K:$K)," ")</f>
        <v>0.950225225225222</v>
      </c>
      <c r="P1061" s="83">
        <f ca="1" t="shared" si="1086"/>
        <v>0.950225225225222</v>
      </c>
      <c r="Q1061" s="65" t="str">
        <f ca="1">IF(ISBLANK(A1061)," ",IF(O1061&gt;MASTER!$B$3/100,"SB",IF(O1061&gt;MASTER!$B$4/100,"B",IF(O1061&gt;MASTER!$B$5/100,"C","K"))))</f>
        <v>SB</v>
      </c>
      <c r="R1061" s="65" t="str">
        <f ca="1">IF(ISBLANK(B1061)," ",IF(P1061&gt;MASTER!$B$3/100,"SB",IF(P1061&gt;MASTER!$B$4/100,"B",IF(P1061&gt;MASTER!$B$5/100,"C","K"))))</f>
        <v>SB</v>
      </c>
    </row>
    <row r="1062" customHeight="1" spans="1:18">
      <c r="A1062" s="80">
        <f ca="1">INDIRECT(ADDRESS(2+QUOTIENT(ROW()-2,COUNTA('Form Responses 1'!$1:$1)-4),1,,TRUE,"Form Responses 1"))</f>
        <v>45034.3894368981</v>
      </c>
      <c r="B1062" s="65" t="str">
        <f ca="1">INDIRECT(ADDRESS(2+QUOTIENT(ROW()-2,COUNTA('Form Responses 1'!$1:$1)-4),2,,TRUE,"Form Responses 1"))</f>
        <v>bobdaulay@gmail.com</v>
      </c>
      <c r="C1062" s="65" t="str">
        <f ca="1">INDIRECT(ADDRESS(2+QUOTIENT(ROW()-2,COUNTA('Form Responses 1'!$1:$1)-4),3,,TRUE,"Form Responses 1"))</f>
        <v>Bobby Wijaya Daulay </v>
      </c>
      <c r="D1062" s="81">
        <f ca="1">INDIRECT(ADDRESS(2+QUOTIENT(ROW()-2,COUNTA('Form Responses 1'!$1:$1)-4),4,,TRUE,"Form Responses 1"))</f>
        <v>44982</v>
      </c>
      <c r="E1062" s="82">
        <f ca="1" t="shared" si="0"/>
        <v>6</v>
      </c>
      <c r="F1062" s="65" t="str">
        <f ca="1">IF(ISBLANK(A1062)," ",INDIRECT(ADDRESS(1,5+MOD(ROW()-2,COUNTA('Form Responses 1'!$1:$1)-4),,TRUE,"Form Responses 1")))</f>
        <v>Lantai 04 [Ruang Kerja]</v>
      </c>
      <c r="G1062" s="65" t="str">
        <f ca="1">IF(ISBLANK(A1062)," ",INDIRECT(ADDRESS(MATCH(A1062,'Form Responses 1'!A:A,0),5+MOD(ROW()-2,COUNTA('Form Responses 1'!$1:$1)-4),,TRUE,"Form Responses 1")))</f>
        <v>BAIK</v>
      </c>
      <c r="H1062" s="83" t="str">
        <f ca="1" t="shared" si="1"/>
        <v>Lantai 04</v>
      </c>
      <c r="I1062" s="83" t="str">
        <f ca="1" t="shared" si="1051"/>
        <v>Ruang Kerja</v>
      </c>
      <c r="J1062" s="83" t="str">
        <f ca="1" t="shared" si="2"/>
        <v>CLEANING SERVICE</v>
      </c>
      <c r="K1062" s="83">
        <f ca="1" t="array" ref="K1062">IFERROR(INDEX(MASTER!B:B,MATCH(G1062,MASTER!A:A,0))/100," ")</f>
        <v>0.95</v>
      </c>
      <c r="L1062" s="65">
        <f ca="1" t="shared" si="3"/>
        <v>8</v>
      </c>
      <c r="M1062" s="65" t="str">
        <f ca="1" t="shared" si="4"/>
        <v>2023 - WEEK 08</v>
      </c>
      <c r="N1062" s="65" t="str">
        <f ca="1" t="shared" si="5"/>
        <v>2023 - MONTH 02</v>
      </c>
      <c r="O1062" s="83">
        <f ca="1" t="shared" ref="O1062:P1062" si="1087">IFERROR(AVERAGEIF(M:M,M1062,$K:$K)," ")</f>
        <v>0.950225225225222</v>
      </c>
      <c r="P1062" s="83">
        <f ca="1" t="shared" si="1087"/>
        <v>0.950225225225222</v>
      </c>
      <c r="Q1062" s="65" t="str">
        <f ca="1">IF(ISBLANK(A1062)," ",IF(O1062&gt;MASTER!$B$3/100,"SB",IF(O1062&gt;MASTER!$B$4/100,"B",IF(O1062&gt;MASTER!$B$5/100,"C","K"))))</f>
        <v>SB</v>
      </c>
      <c r="R1062" s="65" t="str">
        <f ca="1">IF(ISBLANK(B1062)," ",IF(P1062&gt;MASTER!$B$3/100,"SB",IF(P1062&gt;MASTER!$B$4/100,"B",IF(P1062&gt;MASTER!$B$5/100,"C","K"))))</f>
        <v>SB</v>
      </c>
    </row>
    <row r="1063" customHeight="1" spans="1:18">
      <c r="A1063" s="80">
        <f ca="1">INDIRECT(ADDRESS(2+QUOTIENT(ROW()-2,COUNTA('Form Responses 1'!$1:$1)-4),1,,TRUE,"Form Responses 1"))</f>
        <v>45034.3894368981</v>
      </c>
      <c r="B1063" s="65" t="str">
        <f ca="1">INDIRECT(ADDRESS(2+QUOTIENT(ROW()-2,COUNTA('Form Responses 1'!$1:$1)-4),2,,TRUE,"Form Responses 1"))</f>
        <v>bobdaulay@gmail.com</v>
      </c>
      <c r="C1063" s="65" t="str">
        <f ca="1">INDIRECT(ADDRESS(2+QUOTIENT(ROW()-2,COUNTA('Form Responses 1'!$1:$1)-4),3,,TRUE,"Form Responses 1"))</f>
        <v>Bobby Wijaya Daulay </v>
      </c>
      <c r="D1063" s="81">
        <f ca="1">INDIRECT(ADDRESS(2+QUOTIENT(ROW()-2,COUNTA('Form Responses 1'!$1:$1)-4),4,,TRUE,"Form Responses 1"))</f>
        <v>44982</v>
      </c>
      <c r="E1063" s="82">
        <f ca="1" t="shared" si="0"/>
        <v>6</v>
      </c>
      <c r="F1063" s="65" t="str">
        <f ca="1">IF(ISBLANK(A1063)," ",INDIRECT(ADDRESS(1,5+MOD(ROW()-2,COUNTA('Form Responses 1'!$1:$1)-4),,TRUE,"Form Responses 1")))</f>
        <v>Lantai 04 [Koridor]</v>
      </c>
      <c r="G1063" s="65" t="str">
        <f ca="1">IF(ISBLANK(A1063)," ",INDIRECT(ADDRESS(MATCH(A1063,'Form Responses 1'!A:A,0),5+MOD(ROW()-2,COUNTA('Form Responses 1'!$1:$1)-4),,TRUE,"Form Responses 1")))</f>
        <v>BAIK</v>
      </c>
      <c r="H1063" s="83" t="str">
        <f ca="1" t="shared" si="1"/>
        <v>Lantai 04</v>
      </c>
      <c r="I1063" s="83" t="str">
        <f ca="1" t="shared" si="1051"/>
        <v>Koridor</v>
      </c>
      <c r="J1063" s="83" t="str">
        <f ca="1" t="shared" si="2"/>
        <v>CLEANING SERVICE</v>
      </c>
      <c r="K1063" s="83">
        <f ca="1" t="array" ref="K1063">IFERROR(INDEX(MASTER!B:B,MATCH(G1063,MASTER!A:A,0))/100," ")</f>
        <v>0.95</v>
      </c>
      <c r="L1063" s="65">
        <f ca="1" t="shared" si="3"/>
        <v>8</v>
      </c>
      <c r="M1063" s="65" t="str">
        <f ca="1" t="shared" si="4"/>
        <v>2023 - WEEK 08</v>
      </c>
      <c r="N1063" s="65" t="str">
        <f ca="1" t="shared" si="5"/>
        <v>2023 - MONTH 02</v>
      </c>
      <c r="O1063" s="83">
        <f ca="1" t="shared" ref="O1063:P1063" si="1088">IFERROR(AVERAGEIF(M:M,M1063,$K:$K)," ")</f>
        <v>0.950225225225222</v>
      </c>
      <c r="P1063" s="83">
        <f ca="1" t="shared" si="1088"/>
        <v>0.950225225225222</v>
      </c>
      <c r="Q1063" s="65" t="str">
        <f ca="1">IF(ISBLANK(A1063)," ",IF(O1063&gt;MASTER!$B$3/100,"SB",IF(O1063&gt;MASTER!$B$4/100,"B",IF(O1063&gt;MASTER!$B$5/100,"C","K"))))</f>
        <v>SB</v>
      </c>
      <c r="R1063" s="65" t="str">
        <f ca="1">IF(ISBLANK(B1063)," ",IF(P1063&gt;MASTER!$B$3/100,"SB",IF(P1063&gt;MASTER!$B$4/100,"B",IF(P1063&gt;MASTER!$B$5/100,"C","K"))))</f>
        <v>SB</v>
      </c>
    </row>
    <row r="1064" customHeight="1" spans="1:18">
      <c r="A1064" s="80">
        <f ca="1">INDIRECT(ADDRESS(2+QUOTIENT(ROW()-2,COUNTA('Form Responses 1'!$1:$1)-4),1,,TRUE,"Form Responses 1"))</f>
        <v>45034.3894368981</v>
      </c>
      <c r="B1064" s="65" t="str">
        <f ca="1">INDIRECT(ADDRESS(2+QUOTIENT(ROW()-2,COUNTA('Form Responses 1'!$1:$1)-4),2,,TRUE,"Form Responses 1"))</f>
        <v>bobdaulay@gmail.com</v>
      </c>
      <c r="C1064" s="65" t="str">
        <f ca="1">INDIRECT(ADDRESS(2+QUOTIENT(ROW()-2,COUNTA('Form Responses 1'!$1:$1)-4),3,,TRUE,"Form Responses 1"))</f>
        <v>Bobby Wijaya Daulay </v>
      </c>
      <c r="D1064" s="81">
        <f ca="1">INDIRECT(ADDRESS(2+QUOTIENT(ROW()-2,COUNTA('Form Responses 1'!$1:$1)-4),4,,TRUE,"Form Responses 1"))</f>
        <v>44982</v>
      </c>
      <c r="E1064" s="82">
        <f ca="1" t="shared" si="0"/>
        <v>6</v>
      </c>
      <c r="F1064" s="65" t="str">
        <f ca="1">IF(ISBLANK(A1064)," ",INDIRECT(ADDRESS(1,5+MOD(ROW()-2,COUNTA('Form Responses 1'!$1:$1)-4),,TRUE,"Form Responses 1")))</f>
        <v>Lantai 04 [Toilet Pria / Wanita]</v>
      </c>
      <c r="G1064" s="65" t="str">
        <f ca="1">IF(ISBLANK(A1064)," ",INDIRECT(ADDRESS(MATCH(A1064,'Form Responses 1'!A:A,0),5+MOD(ROW()-2,COUNTA('Form Responses 1'!$1:$1)-4),,TRUE,"Form Responses 1")))</f>
        <v>BAIK</v>
      </c>
      <c r="H1064" s="83" t="str">
        <f ca="1" t="shared" si="1"/>
        <v>Lantai 04</v>
      </c>
      <c r="I1064" s="83" t="str">
        <f ca="1" t="shared" si="1051"/>
        <v>Toilet Pria / Wanita</v>
      </c>
      <c r="J1064" s="83" t="str">
        <f ca="1" t="shared" si="2"/>
        <v>CLEANING SERVICE</v>
      </c>
      <c r="K1064" s="83">
        <f ca="1" t="array" ref="K1064">IFERROR(INDEX(MASTER!B:B,MATCH(G1064,MASTER!A:A,0))/100," ")</f>
        <v>0.95</v>
      </c>
      <c r="L1064" s="65">
        <f ca="1" t="shared" si="3"/>
        <v>8</v>
      </c>
      <c r="M1064" s="65" t="str">
        <f ca="1" t="shared" si="4"/>
        <v>2023 - WEEK 08</v>
      </c>
      <c r="N1064" s="65" t="str">
        <f ca="1" t="shared" si="5"/>
        <v>2023 - MONTH 02</v>
      </c>
      <c r="O1064" s="83">
        <f ca="1" t="shared" ref="O1064:P1064" si="1089">IFERROR(AVERAGEIF(M:M,M1064,$K:$K)," ")</f>
        <v>0.950225225225222</v>
      </c>
      <c r="P1064" s="83">
        <f ca="1" t="shared" si="1089"/>
        <v>0.950225225225222</v>
      </c>
      <c r="Q1064" s="65" t="str">
        <f ca="1">IF(ISBLANK(A1064)," ",IF(O1064&gt;MASTER!$B$3/100,"SB",IF(O1064&gt;MASTER!$B$4/100,"B",IF(O1064&gt;MASTER!$B$5/100,"C","K"))))</f>
        <v>SB</v>
      </c>
      <c r="R1064" s="65" t="str">
        <f ca="1">IF(ISBLANK(B1064)," ",IF(P1064&gt;MASTER!$B$3/100,"SB",IF(P1064&gt;MASTER!$B$4/100,"B",IF(P1064&gt;MASTER!$B$5/100,"C","K"))))</f>
        <v>SB</v>
      </c>
    </row>
    <row r="1065" customHeight="1" spans="1:18">
      <c r="A1065" s="80">
        <f ca="1">INDIRECT(ADDRESS(2+QUOTIENT(ROW()-2,COUNTA('Form Responses 1'!$1:$1)-4),1,,TRUE,"Form Responses 1"))</f>
        <v>45034.3894368981</v>
      </c>
      <c r="B1065" s="65" t="str">
        <f ca="1">INDIRECT(ADDRESS(2+QUOTIENT(ROW()-2,COUNTA('Form Responses 1'!$1:$1)-4),2,,TRUE,"Form Responses 1"))</f>
        <v>bobdaulay@gmail.com</v>
      </c>
      <c r="C1065" s="65" t="str">
        <f ca="1">INDIRECT(ADDRESS(2+QUOTIENT(ROW()-2,COUNTA('Form Responses 1'!$1:$1)-4),3,,TRUE,"Form Responses 1"))</f>
        <v>Bobby Wijaya Daulay </v>
      </c>
      <c r="D1065" s="81">
        <f ca="1">INDIRECT(ADDRESS(2+QUOTIENT(ROW()-2,COUNTA('Form Responses 1'!$1:$1)-4),4,,TRUE,"Form Responses 1"))</f>
        <v>44982</v>
      </c>
      <c r="E1065" s="82">
        <f ca="1" t="shared" si="0"/>
        <v>6</v>
      </c>
      <c r="F1065" s="65" t="str">
        <f ca="1">IF(ISBLANK(A1065)," ",INDIRECT(ADDRESS(1,5+MOD(ROW()-2,COUNTA('Form Responses 1'!$1:$1)-4),,TRUE,"Form Responses 1")))</f>
        <v>Lantai 03 1/2 [Ruang PNBPL]</v>
      </c>
      <c r="G1065" s="65" t="str">
        <f ca="1">IF(ISBLANK(A1065)," ",INDIRECT(ADDRESS(MATCH(A1065,'Form Responses 1'!A:A,0),5+MOD(ROW()-2,COUNTA('Form Responses 1'!$1:$1)-4),,TRUE,"Form Responses 1")))</f>
        <v>BAIK</v>
      </c>
      <c r="H1065" s="83" t="str">
        <f ca="1" t="shared" si="1"/>
        <v>Lantai 03 1/2</v>
      </c>
      <c r="I1065" s="83" t="str">
        <f ca="1" t="shared" si="1051"/>
        <v>Ruang PNBPL</v>
      </c>
      <c r="J1065" s="83" t="str">
        <f ca="1" t="shared" si="2"/>
        <v>CLEANING SERVICE</v>
      </c>
      <c r="K1065" s="83">
        <f ca="1" t="array" ref="K1065">IFERROR(INDEX(MASTER!B:B,MATCH(G1065,MASTER!A:A,0))/100," ")</f>
        <v>0.95</v>
      </c>
      <c r="L1065" s="65">
        <f ca="1" t="shared" si="3"/>
        <v>8</v>
      </c>
      <c r="M1065" s="65" t="str">
        <f ca="1" t="shared" si="4"/>
        <v>2023 - WEEK 08</v>
      </c>
      <c r="N1065" s="65" t="str">
        <f ca="1" t="shared" si="5"/>
        <v>2023 - MONTH 02</v>
      </c>
      <c r="O1065" s="83">
        <f ca="1" t="shared" ref="O1065:P1065" si="1090">IFERROR(AVERAGEIF(M:M,M1065,$K:$K)," ")</f>
        <v>0.950225225225222</v>
      </c>
      <c r="P1065" s="83">
        <f ca="1" t="shared" si="1090"/>
        <v>0.950225225225222</v>
      </c>
      <c r="Q1065" s="65" t="str">
        <f ca="1">IF(ISBLANK(A1065)," ",IF(O1065&gt;MASTER!$B$3/100,"SB",IF(O1065&gt;MASTER!$B$4/100,"B",IF(O1065&gt;MASTER!$B$5/100,"C","K"))))</f>
        <v>SB</v>
      </c>
      <c r="R1065" s="65" t="str">
        <f ca="1">IF(ISBLANK(B1065)," ",IF(P1065&gt;MASTER!$B$3/100,"SB",IF(P1065&gt;MASTER!$B$4/100,"B",IF(P1065&gt;MASTER!$B$5/100,"C","K"))))</f>
        <v>SB</v>
      </c>
    </row>
    <row r="1066" customHeight="1" spans="1:18">
      <c r="A1066" s="80">
        <f ca="1">INDIRECT(ADDRESS(2+QUOTIENT(ROW()-2,COUNTA('Form Responses 1'!$1:$1)-4),1,,TRUE,"Form Responses 1"))</f>
        <v>45034.3894368981</v>
      </c>
      <c r="B1066" s="65" t="str">
        <f ca="1">INDIRECT(ADDRESS(2+QUOTIENT(ROW()-2,COUNTA('Form Responses 1'!$1:$1)-4),2,,TRUE,"Form Responses 1"))</f>
        <v>bobdaulay@gmail.com</v>
      </c>
      <c r="C1066" s="65" t="str">
        <f ca="1">INDIRECT(ADDRESS(2+QUOTIENT(ROW()-2,COUNTA('Form Responses 1'!$1:$1)-4),3,,TRUE,"Form Responses 1"))</f>
        <v>Bobby Wijaya Daulay </v>
      </c>
      <c r="D1066" s="81">
        <f ca="1">INDIRECT(ADDRESS(2+QUOTIENT(ROW()-2,COUNTA('Form Responses 1'!$1:$1)-4),4,,TRUE,"Form Responses 1"))</f>
        <v>44982</v>
      </c>
      <c r="E1066" s="82">
        <f ca="1" t="shared" si="0"/>
        <v>6</v>
      </c>
      <c r="F1066" s="65" t="str">
        <f ca="1">IF(ISBLANK(A1066)," ",INDIRECT(ADDRESS(1,5+MOD(ROW()-2,COUNTA('Form Responses 1'!$1:$1)-4),,TRUE,"Form Responses 1")))</f>
        <v>Lantai 03 1/2 [Lapangan Upacara]</v>
      </c>
      <c r="G1066" s="65" t="str">
        <f ca="1">IF(ISBLANK(A1066)," ",INDIRECT(ADDRESS(MATCH(A1066,'Form Responses 1'!A:A,0),5+MOD(ROW()-2,COUNTA('Form Responses 1'!$1:$1)-4),,TRUE,"Form Responses 1")))</f>
        <v>BAIK</v>
      </c>
      <c r="H1066" s="83" t="str">
        <f ca="1" t="shared" si="1"/>
        <v>Lantai 03 1/2</v>
      </c>
      <c r="I1066" s="83" t="str">
        <f ca="1" t="shared" si="1051"/>
        <v>Lapangan Upacara</v>
      </c>
      <c r="J1066" s="83" t="str">
        <f ca="1" t="shared" si="2"/>
        <v>CLEANING SERVICE</v>
      </c>
      <c r="K1066" s="83">
        <f ca="1" t="array" ref="K1066">IFERROR(INDEX(MASTER!B:B,MATCH(G1066,MASTER!A:A,0))/100," ")</f>
        <v>0.95</v>
      </c>
      <c r="L1066" s="65">
        <f ca="1" t="shared" si="3"/>
        <v>8</v>
      </c>
      <c r="M1066" s="65" t="str">
        <f ca="1" t="shared" si="4"/>
        <v>2023 - WEEK 08</v>
      </c>
      <c r="N1066" s="65" t="str">
        <f ca="1" t="shared" si="5"/>
        <v>2023 - MONTH 02</v>
      </c>
      <c r="O1066" s="83">
        <f ca="1" t="shared" ref="O1066:P1066" si="1091">IFERROR(AVERAGEIF(M:M,M1066,$K:$K)," ")</f>
        <v>0.950225225225222</v>
      </c>
      <c r="P1066" s="83">
        <f ca="1" t="shared" si="1091"/>
        <v>0.950225225225222</v>
      </c>
      <c r="Q1066" s="65" t="str">
        <f ca="1">IF(ISBLANK(A1066)," ",IF(O1066&gt;MASTER!$B$3/100,"SB",IF(O1066&gt;MASTER!$B$4/100,"B",IF(O1066&gt;MASTER!$B$5/100,"C","K"))))</f>
        <v>SB</v>
      </c>
      <c r="R1066" s="65" t="str">
        <f ca="1">IF(ISBLANK(B1066)," ",IF(P1066&gt;MASTER!$B$3/100,"SB",IF(P1066&gt;MASTER!$B$4/100,"B",IF(P1066&gt;MASTER!$B$5/100,"C","K"))))</f>
        <v>SB</v>
      </c>
    </row>
    <row r="1067" customHeight="1" spans="1:18">
      <c r="A1067" s="80">
        <f ca="1">INDIRECT(ADDRESS(2+QUOTIENT(ROW()-2,COUNTA('Form Responses 1'!$1:$1)-4),1,,TRUE,"Form Responses 1"))</f>
        <v>45034.3894368981</v>
      </c>
      <c r="B1067" s="65" t="str">
        <f ca="1">INDIRECT(ADDRESS(2+QUOTIENT(ROW()-2,COUNTA('Form Responses 1'!$1:$1)-4),2,,TRUE,"Form Responses 1"))</f>
        <v>bobdaulay@gmail.com</v>
      </c>
      <c r="C1067" s="65" t="str">
        <f ca="1">INDIRECT(ADDRESS(2+QUOTIENT(ROW()-2,COUNTA('Form Responses 1'!$1:$1)-4),3,,TRUE,"Form Responses 1"))</f>
        <v>Bobby Wijaya Daulay </v>
      </c>
      <c r="D1067" s="81">
        <f ca="1">INDIRECT(ADDRESS(2+QUOTIENT(ROW()-2,COUNTA('Form Responses 1'!$1:$1)-4),4,,TRUE,"Form Responses 1"))</f>
        <v>44982</v>
      </c>
      <c r="E1067" s="82">
        <f ca="1" t="shared" si="0"/>
        <v>6</v>
      </c>
      <c r="F1067" s="65" t="str">
        <f ca="1">IF(ISBLANK(A1067)," ",INDIRECT(ADDRESS(1,5+MOD(ROW()-2,COUNTA('Form Responses 1'!$1:$1)-4),,TRUE,"Form Responses 1")))</f>
        <v>Lantai 03 1/2 [Pantry]</v>
      </c>
      <c r="G1067" s="65" t="str">
        <f ca="1">IF(ISBLANK(A1067)," ",INDIRECT(ADDRESS(MATCH(A1067,'Form Responses 1'!A:A,0),5+MOD(ROW()-2,COUNTA('Form Responses 1'!$1:$1)-4),,TRUE,"Form Responses 1")))</f>
        <v>BAIK</v>
      </c>
      <c r="H1067" s="83" t="str">
        <f ca="1" t="shared" si="1"/>
        <v>Lantai 03 1/2</v>
      </c>
      <c r="I1067" s="83" t="str">
        <f ca="1" t="shared" si="1051"/>
        <v>Pantry</v>
      </c>
      <c r="J1067" s="83" t="str">
        <f ca="1" t="shared" si="2"/>
        <v>CLEANING SERVICE</v>
      </c>
      <c r="K1067" s="83">
        <f ca="1" t="array" ref="K1067">IFERROR(INDEX(MASTER!B:B,MATCH(G1067,MASTER!A:A,0))/100," ")</f>
        <v>0.95</v>
      </c>
      <c r="L1067" s="65">
        <f ca="1" t="shared" si="3"/>
        <v>8</v>
      </c>
      <c r="M1067" s="65" t="str">
        <f ca="1" t="shared" si="4"/>
        <v>2023 - WEEK 08</v>
      </c>
      <c r="N1067" s="65" t="str">
        <f ca="1" t="shared" si="5"/>
        <v>2023 - MONTH 02</v>
      </c>
      <c r="O1067" s="83">
        <f ca="1" t="shared" ref="O1067:P1067" si="1092">IFERROR(AVERAGEIF(M:M,M1067,$K:$K)," ")</f>
        <v>0.950225225225222</v>
      </c>
      <c r="P1067" s="83">
        <f ca="1" t="shared" si="1092"/>
        <v>0.950225225225222</v>
      </c>
      <c r="Q1067" s="65" t="str">
        <f ca="1">IF(ISBLANK(A1067)," ",IF(O1067&gt;MASTER!$B$3/100,"SB",IF(O1067&gt;MASTER!$B$4/100,"B",IF(O1067&gt;MASTER!$B$5/100,"C","K"))))</f>
        <v>SB</v>
      </c>
      <c r="R1067" s="65" t="str">
        <f ca="1">IF(ISBLANK(B1067)," ",IF(P1067&gt;MASTER!$B$3/100,"SB",IF(P1067&gt;MASTER!$B$4/100,"B",IF(P1067&gt;MASTER!$B$5/100,"C","K"))))</f>
        <v>SB</v>
      </c>
    </row>
    <row r="1068" customHeight="1" spans="1:18">
      <c r="A1068" s="80">
        <f ca="1">INDIRECT(ADDRESS(2+QUOTIENT(ROW()-2,COUNTA('Form Responses 1'!$1:$1)-4),1,,TRUE,"Form Responses 1"))</f>
        <v>45034.3894368981</v>
      </c>
      <c r="B1068" s="65" t="str">
        <f ca="1">INDIRECT(ADDRESS(2+QUOTIENT(ROW()-2,COUNTA('Form Responses 1'!$1:$1)-4),2,,TRUE,"Form Responses 1"))</f>
        <v>bobdaulay@gmail.com</v>
      </c>
      <c r="C1068" s="65" t="str">
        <f ca="1">INDIRECT(ADDRESS(2+QUOTIENT(ROW()-2,COUNTA('Form Responses 1'!$1:$1)-4),3,,TRUE,"Form Responses 1"))</f>
        <v>Bobby Wijaya Daulay </v>
      </c>
      <c r="D1068" s="81">
        <f ca="1">INDIRECT(ADDRESS(2+QUOTIENT(ROW()-2,COUNTA('Form Responses 1'!$1:$1)-4),4,,TRUE,"Form Responses 1"))</f>
        <v>44982</v>
      </c>
      <c r="E1068" s="82">
        <f ca="1" t="shared" si="0"/>
        <v>6</v>
      </c>
      <c r="F1068" s="65" t="str">
        <f ca="1">IF(ISBLANK(A1068)," ",INDIRECT(ADDRESS(1,5+MOD(ROW()-2,COUNTA('Form Responses 1'!$1:$1)-4),,TRUE,"Form Responses 1")))</f>
        <v>Lantai 03 1/2 [Koridor]</v>
      </c>
      <c r="G1068" s="65" t="str">
        <f ca="1">IF(ISBLANK(A1068)," ",INDIRECT(ADDRESS(MATCH(A1068,'Form Responses 1'!A:A,0),5+MOD(ROW()-2,COUNTA('Form Responses 1'!$1:$1)-4),,TRUE,"Form Responses 1")))</f>
        <v>BAIK</v>
      </c>
      <c r="H1068" s="83" t="str">
        <f ca="1" t="shared" si="1"/>
        <v>Lantai 03 1/2</v>
      </c>
      <c r="I1068" s="83" t="str">
        <f ca="1" t="shared" si="1051"/>
        <v>Koridor</v>
      </c>
      <c r="J1068" s="83" t="str">
        <f ca="1" t="shared" si="2"/>
        <v>CLEANING SERVICE</v>
      </c>
      <c r="K1068" s="83">
        <f ca="1" t="array" ref="K1068">IFERROR(INDEX(MASTER!B:B,MATCH(G1068,MASTER!A:A,0))/100," ")</f>
        <v>0.95</v>
      </c>
      <c r="L1068" s="65">
        <f ca="1" t="shared" si="3"/>
        <v>8</v>
      </c>
      <c r="M1068" s="65" t="str">
        <f ca="1" t="shared" si="4"/>
        <v>2023 - WEEK 08</v>
      </c>
      <c r="N1068" s="65" t="str">
        <f ca="1" t="shared" si="5"/>
        <v>2023 - MONTH 02</v>
      </c>
      <c r="O1068" s="83">
        <f ca="1" t="shared" ref="O1068:P1068" si="1093">IFERROR(AVERAGEIF(M:M,M1068,$K:$K)," ")</f>
        <v>0.950225225225222</v>
      </c>
      <c r="P1068" s="83">
        <f ca="1" t="shared" si="1093"/>
        <v>0.950225225225222</v>
      </c>
      <c r="Q1068" s="65" t="str">
        <f ca="1">IF(ISBLANK(A1068)," ",IF(O1068&gt;MASTER!$B$3/100,"SB",IF(O1068&gt;MASTER!$B$4/100,"B",IF(O1068&gt;MASTER!$B$5/100,"C","K"))))</f>
        <v>SB</v>
      </c>
      <c r="R1068" s="65" t="str">
        <f ca="1">IF(ISBLANK(B1068)," ",IF(P1068&gt;MASTER!$B$3/100,"SB",IF(P1068&gt;MASTER!$B$4/100,"B",IF(P1068&gt;MASTER!$B$5/100,"C","K"))))</f>
        <v>SB</v>
      </c>
    </row>
    <row r="1069" customHeight="1" spans="1:18">
      <c r="A1069" s="80">
        <f ca="1">INDIRECT(ADDRESS(2+QUOTIENT(ROW()-2,COUNTA('Form Responses 1'!$1:$1)-4),1,,TRUE,"Form Responses 1"))</f>
        <v>45034.3894368981</v>
      </c>
      <c r="B1069" s="65" t="str">
        <f ca="1">INDIRECT(ADDRESS(2+QUOTIENT(ROW()-2,COUNTA('Form Responses 1'!$1:$1)-4),2,,TRUE,"Form Responses 1"))</f>
        <v>bobdaulay@gmail.com</v>
      </c>
      <c r="C1069" s="65" t="str">
        <f ca="1">INDIRECT(ADDRESS(2+QUOTIENT(ROW()-2,COUNTA('Form Responses 1'!$1:$1)-4),3,,TRUE,"Form Responses 1"))</f>
        <v>Bobby Wijaya Daulay </v>
      </c>
      <c r="D1069" s="81">
        <f ca="1">INDIRECT(ADDRESS(2+QUOTIENT(ROW()-2,COUNTA('Form Responses 1'!$1:$1)-4),4,,TRUE,"Form Responses 1"))</f>
        <v>44982</v>
      </c>
      <c r="E1069" s="82">
        <f ca="1" t="shared" si="0"/>
        <v>6</v>
      </c>
      <c r="F1069" s="65" t="str">
        <f ca="1">IF(ISBLANK(A1069)," ",INDIRECT(ADDRESS(1,5+MOD(ROW()-2,COUNTA('Form Responses 1'!$1:$1)-4),,TRUE,"Form Responses 1")))</f>
        <v>Lantai 03 1/2 [Toilet Pria / Wanita]</v>
      </c>
      <c r="G1069" s="65" t="str">
        <f ca="1">IF(ISBLANK(A1069)," ",INDIRECT(ADDRESS(MATCH(A1069,'Form Responses 1'!A:A,0),5+MOD(ROW()-2,COUNTA('Form Responses 1'!$1:$1)-4),,TRUE,"Form Responses 1")))</f>
        <v>BAIK</v>
      </c>
      <c r="H1069" s="83" t="str">
        <f ca="1" t="shared" si="1"/>
        <v>Lantai 03 1/2</v>
      </c>
      <c r="I1069" s="83" t="str">
        <f ca="1" t="shared" si="1051"/>
        <v>Toilet Pria / Wanita</v>
      </c>
      <c r="J1069" s="83" t="str">
        <f ca="1" t="shared" si="2"/>
        <v>CLEANING SERVICE</v>
      </c>
      <c r="K1069" s="83">
        <f ca="1" t="array" ref="K1069">IFERROR(INDEX(MASTER!B:B,MATCH(G1069,MASTER!A:A,0))/100," ")</f>
        <v>0.95</v>
      </c>
      <c r="L1069" s="65">
        <f ca="1" t="shared" si="3"/>
        <v>8</v>
      </c>
      <c r="M1069" s="65" t="str">
        <f ca="1" t="shared" si="4"/>
        <v>2023 - WEEK 08</v>
      </c>
      <c r="N1069" s="65" t="str">
        <f ca="1" t="shared" si="5"/>
        <v>2023 - MONTH 02</v>
      </c>
      <c r="O1069" s="83">
        <f ca="1" t="shared" ref="O1069:P1069" si="1094">IFERROR(AVERAGEIF(M:M,M1069,$K:$K)," ")</f>
        <v>0.950225225225222</v>
      </c>
      <c r="P1069" s="83">
        <f ca="1" t="shared" si="1094"/>
        <v>0.950225225225222</v>
      </c>
      <c r="Q1069" s="65" t="str">
        <f ca="1">IF(ISBLANK(A1069)," ",IF(O1069&gt;MASTER!$B$3/100,"SB",IF(O1069&gt;MASTER!$B$4/100,"B",IF(O1069&gt;MASTER!$B$5/100,"C","K"))))</f>
        <v>SB</v>
      </c>
      <c r="R1069" s="65" t="str">
        <f ca="1">IF(ISBLANK(B1069)," ",IF(P1069&gt;MASTER!$B$3/100,"SB",IF(P1069&gt;MASTER!$B$4/100,"B",IF(P1069&gt;MASTER!$B$5/100,"C","K"))))</f>
        <v>SB</v>
      </c>
    </row>
    <row r="1070" customHeight="1" spans="1:18">
      <c r="A1070" s="80">
        <f ca="1">INDIRECT(ADDRESS(2+QUOTIENT(ROW()-2,COUNTA('Form Responses 1'!$1:$1)-4),1,,TRUE,"Form Responses 1"))</f>
        <v>45034.3894368981</v>
      </c>
      <c r="B1070" s="65" t="str">
        <f ca="1">INDIRECT(ADDRESS(2+QUOTIENT(ROW()-2,COUNTA('Form Responses 1'!$1:$1)-4),2,,TRUE,"Form Responses 1"))</f>
        <v>bobdaulay@gmail.com</v>
      </c>
      <c r="C1070" s="65" t="str">
        <f ca="1">INDIRECT(ADDRESS(2+QUOTIENT(ROW()-2,COUNTA('Form Responses 1'!$1:$1)-4),3,,TRUE,"Form Responses 1"))</f>
        <v>Bobby Wijaya Daulay </v>
      </c>
      <c r="D1070" s="81">
        <f ca="1">INDIRECT(ADDRESS(2+QUOTIENT(ROW()-2,COUNTA('Form Responses 1'!$1:$1)-4),4,,TRUE,"Form Responses 1"))</f>
        <v>44982</v>
      </c>
      <c r="E1070" s="82">
        <f ca="1" t="shared" si="0"/>
        <v>6</v>
      </c>
      <c r="F1070" s="65" t="str">
        <f ca="1">IF(ISBLANK(A1070)," ",INDIRECT(ADDRESS(1,5+MOD(ROW()-2,COUNTA('Form Responses 1'!$1:$1)-4),,TRUE,"Form Responses 1")))</f>
        <v>Lantai 03 [Tangga Exit Barat- &amp; Timur]</v>
      </c>
      <c r="G1070" s="65" t="str">
        <f ca="1">IF(ISBLANK(A1070)," ",INDIRECT(ADDRESS(MATCH(A1070,'Form Responses 1'!A:A,0),5+MOD(ROW()-2,COUNTA('Form Responses 1'!$1:$1)-4),,TRUE,"Form Responses 1")))</f>
        <v>BAIK</v>
      </c>
      <c r="H1070" s="83" t="str">
        <f ca="1" t="shared" si="1"/>
        <v>Lantai 03</v>
      </c>
      <c r="I1070" s="83" t="str">
        <f ca="1" t="shared" si="1051"/>
        <v>Tangga Exit Barat- &amp; Timur</v>
      </c>
      <c r="J1070" s="83" t="str">
        <f ca="1" t="shared" si="2"/>
        <v>CLEANING SERVICE</v>
      </c>
      <c r="K1070" s="83">
        <f ca="1" t="array" ref="K1070">IFERROR(INDEX(MASTER!B:B,MATCH(G1070,MASTER!A:A,0))/100," ")</f>
        <v>0.95</v>
      </c>
      <c r="L1070" s="65">
        <f ca="1" t="shared" si="3"/>
        <v>8</v>
      </c>
      <c r="M1070" s="65" t="str">
        <f ca="1" t="shared" si="4"/>
        <v>2023 - WEEK 08</v>
      </c>
      <c r="N1070" s="65" t="str">
        <f ca="1" t="shared" si="5"/>
        <v>2023 - MONTH 02</v>
      </c>
      <c r="O1070" s="83">
        <f ca="1" t="shared" ref="O1070:P1070" si="1095">IFERROR(AVERAGEIF(M:M,M1070,$K:$K)," ")</f>
        <v>0.950225225225222</v>
      </c>
      <c r="P1070" s="83">
        <f ca="1" t="shared" si="1095"/>
        <v>0.950225225225222</v>
      </c>
      <c r="Q1070" s="65" t="str">
        <f ca="1">IF(ISBLANK(A1070)," ",IF(O1070&gt;MASTER!$B$3/100,"SB",IF(O1070&gt;MASTER!$B$4/100,"B",IF(O1070&gt;MASTER!$B$5/100,"C","K"))))</f>
        <v>SB</v>
      </c>
      <c r="R1070" s="65" t="str">
        <f ca="1">IF(ISBLANK(B1070)," ",IF(P1070&gt;MASTER!$B$3/100,"SB",IF(P1070&gt;MASTER!$B$4/100,"B",IF(P1070&gt;MASTER!$B$5/100,"C","K"))))</f>
        <v>SB</v>
      </c>
    </row>
    <row r="1071" customHeight="1" spans="1:18">
      <c r="A1071" s="80">
        <f ca="1">INDIRECT(ADDRESS(2+QUOTIENT(ROW()-2,COUNTA('Form Responses 1'!$1:$1)-4),1,,TRUE,"Form Responses 1"))</f>
        <v>45034.3894368981</v>
      </c>
      <c r="B1071" s="65" t="str">
        <f ca="1">INDIRECT(ADDRESS(2+QUOTIENT(ROW()-2,COUNTA('Form Responses 1'!$1:$1)-4),2,,TRUE,"Form Responses 1"))</f>
        <v>bobdaulay@gmail.com</v>
      </c>
      <c r="C1071" s="65" t="str">
        <f ca="1">INDIRECT(ADDRESS(2+QUOTIENT(ROW()-2,COUNTA('Form Responses 1'!$1:$1)-4),3,,TRUE,"Form Responses 1"))</f>
        <v>Bobby Wijaya Daulay </v>
      </c>
      <c r="D1071" s="81">
        <f ca="1">INDIRECT(ADDRESS(2+QUOTIENT(ROW()-2,COUNTA('Form Responses 1'!$1:$1)-4),4,,TRUE,"Form Responses 1"))</f>
        <v>44982</v>
      </c>
      <c r="E1071" s="82">
        <f ca="1" t="shared" si="0"/>
        <v>6</v>
      </c>
      <c r="F1071" s="65" t="str">
        <f ca="1">IF(ISBLANK(A1071)," ",INDIRECT(ADDRESS(1,5+MOD(ROW()-2,COUNTA('Form Responses 1'!$1:$1)-4),,TRUE,"Form Responses 1")))</f>
        <v>Lantai 03 [R. Meeting Audiotium]</v>
      </c>
      <c r="G1071" s="65" t="str">
        <f ca="1">IF(ISBLANK(A1071)," ",INDIRECT(ADDRESS(MATCH(A1071,'Form Responses 1'!A:A,0),5+MOD(ROW()-2,COUNTA('Form Responses 1'!$1:$1)-4),,TRUE,"Form Responses 1")))</f>
        <v>BAIK</v>
      </c>
      <c r="H1071" s="83" t="str">
        <f ca="1" t="shared" si="1"/>
        <v>Lantai 03</v>
      </c>
      <c r="I1071" s="83" t="str">
        <f ca="1" t="shared" si="1051"/>
        <v>R. Meeting Audiotium</v>
      </c>
      <c r="J1071" s="83" t="str">
        <f ca="1" t="shared" si="2"/>
        <v>CLEANING SERVICE</v>
      </c>
      <c r="K1071" s="83">
        <f ca="1" t="array" ref="K1071">IFERROR(INDEX(MASTER!B:B,MATCH(G1071,MASTER!A:A,0))/100," ")</f>
        <v>0.95</v>
      </c>
      <c r="L1071" s="65">
        <f ca="1" t="shared" si="3"/>
        <v>8</v>
      </c>
      <c r="M1071" s="65" t="str">
        <f ca="1" t="shared" si="4"/>
        <v>2023 - WEEK 08</v>
      </c>
      <c r="N1071" s="65" t="str">
        <f ca="1" t="shared" si="5"/>
        <v>2023 - MONTH 02</v>
      </c>
      <c r="O1071" s="83">
        <f ca="1" t="shared" ref="O1071:P1071" si="1096">IFERROR(AVERAGEIF(M:M,M1071,$K:$K)," ")</f>
        <v>0.950225225225222</v>
      </c>
      <c r="P1071" s="83">
        <f ca="1" t="shared" si="1096"/>
        <v>0.950225225225222</v>
      </c>
      <c r="Q1071" s="65" t="str">
        <f ca="1">IF(ISBLANK(A1071)," ",IF(O1071&gt;MASTER!$B$3/100,"SB",IF(O1071&gt;MASTER!$B$4/100,"B",IF(O1071&gt;MASTER!$B$5/100,"C","K"))))</f>
        <v>SB</v>
      </c>
      <c r="R1071" s="65" t="str">
        <f ca="1">IF(ISBLANK(B1071)," ",IF(P1071&gt;MASTER!$B$3/100,"SB",IF(P1071&gt;MASTER!$B$4/100,"B",IF(P1071&gt;MASTER!$B$5/100,"C","K"))))</f>
        <v>SB</v>
      </c>
    </row>
    <row r="1072" customHeight="1" spans="1:18">
      <c r="A1072" s="80">
        <f ca="1">INDIRECT(ADDRESS(2+QUOTIENT(ROW()-2,COUNTA('Form Responses 1'!$1:$1)-4),1,,TRUE,"Form Responses 1"))</f>
        <v>45034.3894368981</v>
      </c>
      <c r="B1072" s="65" t="str">
        <f ca="1">INDIRECT(ADDRESS(2+QUOTIENT(ROW()-2,COUNTA('Form Responses 1'!$1:$1)-4),2,,TRUE,"Form Responses 1"))</f>
        <v>bobdaulay@gmail.com</v>
      </c>
      <c r="C1072" s="65" t="str">
        <f ca="1">INDIRECT(ADDRESS(2+QUOTIENT(ROW()-2,COUNTA('Form Responses 1'!$1:$1)-4),3,,TRUE,"Form Responses 1"))</f>
        <v>Bobby Wijaya Daulay </v>
      </c>
      <c r="D1072" s="81">
        <f ca="1">INDIRECT(ADDRESS(2+QUOTIENT(ROW()-2,COUNTA('Form Responses 1'!$1:$1)-4),4,,TRUE,"Form Responses 1"))</f>
        <v>44982</v>
      </c>
      <c r="E1072" s="82">
        <f ca="1" t="shared" si="0"/>
        <v>6</v>
      </c>
      <c r="F1072" s="65" t="str">
        <f ca="1">IF(ISBLANK(A1072)," ",INDIRECT(ADDRESS(1,5+MOD(ROW()-2,COUNTA('Form Responses 1'!$1:$1)-4),,TRUE,"Form Responses 1")))</f>
        <v>Lantai 03 [Pantry]</v>
      </c>
      <c r="G1072" s="65" t="str">
        <f ca="1">IF(ISBLANK(A1072)," ",INDIRECT(ADDRESS(MATCH(A1072,'Form Responses 1'!A:A,0),5+MOD(ROW()-2,COUNTA('Form Responses 1'!$1:$1)-4),,TRUE,"Form Responses 1")))</f>
        <v>BAIK</v>
      </c>
      <c r="H1072" s="83" t="str">
        <f ca="1" t="shared" si="1"/>
        <v>Lantai 03</v>
      </c>
      <c r="I1072" s="83" t="str">
        <f ca="1" t="shared" si="1051"/>
        <v>Pantry</v>
      </c>
      <c r="J1072" s="83" t="str">
        <f ca="1" t="shared" si="2"/>
        <v>CLEANING SERVICE</v>
      </c>
      <c r="K1072" s="83">
        <f ca="1" t="array" ref="K1072">IFERROR(INDEX(MASTER!B:B,MATCH(G1072,MASTER!A:A,0))/100," ")</f>
        <v>0.95</v>
      </c>
      <c r="L1072" s="65">
        <f ca="1" t="shared" si="3"/>
        <v>8</v>
      </c>
      <c r="M1072" s="65" t="str">
        <f ca="1" t="shared" si="4"/>
        <v>2023 - WEEK 08</v>
      </c>
      <c r="N1072" s="65" t="str">
        <f ca="1" t="shared" si="5"/>
        <v>2023 - MONTH 02</v>
      </c>
      <c r="O1072" s="83">
        <f ca="1" t="shared" ref="O1072:P1072" si="1097">IFERROR(AVERAGEIF(M:M,M1072,$K:$K)," ")</f>
        <v>0.950225225225222</v>
      </c>
      <c r="P1072" s="83">
        <f ca="1" t="shared" si="1097"/>
        <v>0.950225225225222</v>
      </c>
      <c r="Q1072" s="65" t="str">
        <f ca="1">IF(ISBLANK(A1072)," ",IF(O1072&gt;MASTER!$B$3/100,"SB",IF(O1072&gt;MASTER!$B$4/100,"B",IF(O1072&gt;MASTER!$B$5/100,"C","K"))))</f>
        <v>SB</v>
      </c>
      <c r="R1072" s="65" t="str">
        <f ca="1">IF(ISBLANK(B1072)," ",IF(P1072&gt;MASTER!$B$3/100,"SB",IF(P1072&gt;MASTER!$B$4/100,"B",IF(P1072&gt;MASTER!$B$5/100,"C","K"))))</f>
        <v>SB</v>
      </c>
    </row>
    <row r="1073" customHeight="1" spans="1:18">
      <c r="A1073" s="80">
        <f ca="1">INDIRECT(ADDRESS(2+QUOTIENT(ROW()-2,COUNTA('Form Responses 1'!$1:$1)-4),1,,TRUE,"Form Responses 1"))</f>
        <v>45034.3894368981</v>
      </c>
      <c r="B1073" s="65" t="str">
        <f ca="1">INDIRECT(ADDRESS(2+QUOTIENT(ROW()-2,COUNTA('Form Responses 1'!$1:$1)-4),2,,TRUE,"Form Responses 1"))</f>
        <v>bobdaulay@gmail.com</v>
      </c>
      <c r="C1073" s="65" t="str">
        <f ca="1">INDIRECT(ADDRESS(2+QUOTIENT(ROW()-2,COUNTA('Form Responses 1'!$1:$1)-4),3,,TRUE,"Form Responses 1"))</f>
        <v>Bobby Wijaya Daulay </v>
      </c>
      <c r="D1073" s="81">
        <f ca="1">INDIRECT(ADDRESS(2+QUOTIENT(ROW()-2,COUNTA('Form Responses 1'!$1:$1)-4),4,,TRUE,"Form Responses 1"))</f>
        <v>44982</v>
      </c>
      <c r="E1073" s="82">
        <f ca="1" t="shared" si="0"/>
        <v>6</v>
      </c>
      <c r="F1073" s="65" t="str">
        <f ca="1">IF(ISBLANK(A1073)," ",INDIRECT(ADDRESS(1,5+MOD(ROW()-2,COUNTA('Form Responses 1'!$1:$1)-4),,TRUE,"Form Responses 1")))</f>
        <v>Lantai 03 [Ruang Rapat 1-2-3-4-5]</v>
      </c>
      <c r="G1073" s="65" t="str">
        <f ca="1">IF(ISBLANK(A1073)," ",INDIRECT(ADDRESS(MATCH(A1073,'Form Responses 1'!A:A,0),5+MOD(ROW()-2,COUNTA('Form Responses 1'!$1:$1)-4),,TRUE,"Form Responses 1")))</f>
        <v>BAIK</v>
      </c>
      <c r="H1073" s="83" t="str">
        <f ca="1" t="shared" si="1"/>
        <v>Lantai 03</v>
      </c>
      <c r="I1073" s="83" t="str">
        <f ca="1" t="shared" si="1051"/>
        <v>Ruang Rapat 1-2-3-4-5</v>
      </c>
      <c r="J1073" s="83" t="str">
        <f ca="1" t="shared" si="2"/>
        <v>CLEANING SERVICE</v>
      </c>
      <c r="K1073" s="83">
        <f ca="1" t="array" ref="K1073">IFERROR(INDEX(MASTER!B:B,MATCH(G1073,MASTER!A:A,0))/100," ")</f>
        <v>0.95</v>
      </c>
      <c r="L1073" s="65">
        <f ca="1" t="shared" si="3"/>
        <v>8</v>
      </c>
      <c r="M1073" s="65" t="str">
        <f ca="1" t="shared" si="4"/>
        <v>2023 - WEEK 08</v>
      </c>
      <c r="N1073" s="65" t="str">
        <f ca="1" t="shared" si="5"/>
        <v>2023 - MONTH 02</v>
      </c>
      <c r="O1073" s="83">
        <f ca="1" t="shared" ref="O1073:P1073" si="1098">IFERROR(AVERAGEIF(M:M,M1073,$K:$K)," ")</f>
        <v>0.950225225225222</v>
      </c>
      <c r="P1073" s="83">
        <f ca="1" t="shared" si="1098"/>
        <v>0.950225225225222</v>
      </c>
      <c r="Q1073" s="65" t="str">
        <f ca="1">IF(ISBLANK(A1073)," ",IF(O1073&gt;MASTER!$B$3/100,"SB",IF(O1073&gt;MASTER!$B$4/100,"B",IF(O1073&gt;MASTER!$B$5/100,"C","K"))))</f>
        <v>SB</v>
      </c>
      <c r="R1073" s="65" t="str">
        <f ca="1">IF(ISBLANK(B1073)," ",IF(P1073&gt;MASTER!$B$3/100,"SB",IF(P1073&gt;MASTER!$B$4/100,"B",IF(P1073&gt;MASTER!$B$5/100,"C","K"))))</f>
        <v>SB</v>
      </c>
    </row>
    <row r="1074" customHeight="1" spans="1:18">
      <c r="A1074" s="80">
        <f ca="1">INDIRECT(ADDRESS(2+QUOTIENT(ROW()-2,COUNTA('Form Responses 1'!$1:$1)-4),1,,TRUE,"Form Responses 1"))</f>
        <v>45034.3894368981</v>
      </c>
      <c r="B1074" s="65" t="str">
        <f ca="1">INDIRECT(ADDRESS(2+QUOTIENT(ROW()-2,COUNTA('Form Responses 1'!$1:$1)-4),2,,TRUE,"Form Responses 1"))</f>
        <v>bobdaulay@gmail.com</v>
      </c>
      <c r="C1074" s="65" t="str">
        <f ca="1">INDIRECT(ADDRESS(2+QUOTIENT(ROW()-2,COUNTA('Form Responses 1'!$1:$1)-4),3,,TRUE,"Form Responses 1"))</f>
        <v>Bobby Wijaya Daulay </v>
      </c>
      <c r="D1074" s="81">
        <f ca="1">INDIRECT(ADDRESS(2+QUOTIENT(ROW()-2,COUNTA('Form Responses 1'!$1:$1)-4),4,,TRUE,"Form Responses 1"))</f>
        <v>44982</v>
      </c>
      <c r="E1074" s="82">
        <f ca="1" t="shared" si="0"/>
        <v>6</v>
      </c>
      <c r="F1074" s="65" t="str">
        <f ca="1">IF(ISBLANK(A1074)," ",INDIRECT(ADDRESS(1,5+MOD(ROW()-2,COUNTA('Form Responses 1'!$1:$1)-4),,TRUE,"Form Responses 1")))</f>
        <v>Lantai 03 [Ruang Smoking]</v>
      </c>
      <c r="G1074" s="65" t="str">
        <f ca="1">IF(ISBLANK(A1074)," ",INDIRECT(ADDRESS(MATCH(A1074,'Form Responses 1'!A:A,0),5+MOD(ROW()-2,COUNTA('Form Responses 1'!$1:$1)-4),,TRUE,"Form Responses 1")))</f>
        <v>BAIK</v>
      </c>
      <c r="H1074" s="83" t="str">
        <f ca="1" t="shared" si="1"/>
        <v>Lantai 03</v>
      </c>
      <c r="I1074" s="83" t="str">
        <f ca="1" t="shared" si="1051"/>
        <v>Ruang Smoking</v>
      </c>
      <c r="J1074" s="83" t="str">
        <f ca="1" t="shared" si="2"/>
        <v>CLEANING SERVICE</v>
      </c>
      <c r="K1074" s="83">
        <f ca="1" t="array" ref="K1074">IFERROR(INDEX(MASTER!B:B,MATCH(G1074,MASTER!A:A,0))/100," ")</f>
        <v>0.95</v>
      </c>
      <c r="L1074" s="65">
        <f ca="1" t="shared" si="3"/>
        <v>8</v>
      </c>
      <c r="M1074" s="65" t="str">
        <f ca="1" t="shared" si="4"/>
        <v>2023 - WEEK 08</v>
      </c>
      <c r="N1074" s="65" t="str">
        <f ca="1" t="shared" si="5"/>
        <v>2023 - MONTH 02</v>
      </c>
      <c r="O1074" s="83">
        <f ca="1" t="shared" ref="O1074:P1074" si="1099">IFERROR(AVERAGEIF(M:M,M1074,$K:$K)," ")</f>
        <v>0.950225225225222</v>
      </c>
      <c r="P1074" s="83">
        <f ca="1" t="shared" si="1099"/>
        <v>0.950225225225222</v>
      </c>
      <c r="Q1074" s="65" t="str">
        <f ca="1">IF(ISBLANK(A1074)," ",IF(O1074&gt;MASTER!$B$3/100,"SB",IF(O1074&gt;MASTER!$B$4/100,"B",IF(O1074&gt;MASTER!$B$5/100,"C","K"))))</f>
        <v>SB</v>
      </c>
      <c r="R1074" s="65" t="str">
        <f ca="1">IF(ISBLANK(B1074)," ",IF(P1074&gt;MASTER!$B$3/100,"SB",IF(P1074&gt;MASTER!$B$4/100,"B",IF(P1074&gt;MASTER!$B$5/100,"C","K"))))</f>
        <v>SB</v>
      </c>
    </row>
    <row r="1075" customHeight="1" spans="1:18">
      <c r="A1075" s="80">
        <f ca="1">INDIRECT(ADDRESS(2+QUOTIENT(ROW()-2,COUNTA('Form Responses 1'!$1:$1)-4),1,,TRUE,"Form Responses 1"))</f>
        <v>45034.3894368981</v>
      </c>
      <c r="B1075" s="65" t="str">
        <f ca="1">INDIRECT(ADDRESS(2+QUOTIENT(ROW()-2,COUNTA('Form Responses 1'!$1:$1)-4),2,,TRUE,"Form Responses 1"))</f>
        <v>bobdaulay@gmail.com</v>
      </c>
      <c r="C1075" s="65" t="str">
        <f ca="1">INDIRECT(ADDRESS(2+QUOTIENT(ROW()-2,COUNTA('Form Responses 1'!$1:$1)-4),3,,TRUE,"Form Responses 1"))</f>
        <v>Bobby Wijaya Daulay </v>
      </c>
      <c r="D1075" s="81">
        <f ca="1">INDIRECT(ADDRESS(2+QUOTIENT(ROW()-2,COUNTA('Form Responses 1'!$1:$1)-4),4,,TRUE,"Form Responses 1"))</f>
        <v>44982</v>
      </c>
      <c r="E1075" s="82">
        <f ca="1" t="shared" si="0"/>
        <v>6</v>
      </c>
      <c r="F1075" s="65" t="str">
        <f ca="1">IF(ISBLANK(A1075)," ",INDIRECT(ADDRESS(1,5+MOD(ROW()-2,COUNTA('Form Responses 1'!$1:$1)-4),,TRUE,"Form Responses 1")))</f>
        <v>Lantai 03 [Koridor]</v>
      </c>
      <c r="G1075" s="65" t="str">
        <f ca="1">IF(ISBLANK(A1075)," ",INDIRECT(ADDRESS(MATCH(A1075,'Form Responses 1'!A:A,0),5+MOD(ROW()-2,COUNTA('Form Responses 1'!$1:$1)-4),,TRUE,"Form Responses 1")))</f>
        <v>BAIK</v>
      </c>
      <c r="H1075" s="83" t="str">
        <f ca="1" t="shared" si="1"/>
        <v>Lantai 03</v>
      </c>
      <c r="I1075" s="83" t="str">
        <f ca="1" t="shared" si="1051"/>
        <v>Koridor</v>
      </c>
      <c r="J1075" s="83" t="str">
        <f ca="1" t="shared" si="2"/>
        <v>CLEANING SERVICE</v>
      </c>
      <c r="K1075" s="83">
        <f ca="1" t="array" ref="K1075">IFERROR(INDEX(MASTER!B:B,MATCH(G1075,MASTER!A:A,0))/100," ")</f>
        <v>0.95</v>
      </c>
      <c r="L1075" s="65">
        <f ca="1" t="shared" si="3"/>
        <v>8</v>
      </c>
      <c r="M1075" s="65" t="str">
        <f ca="1" t="shared" si="4"/>
        <v>2023 - WEEK 08</v>
      </c>
      <c r="N1075" s="65" t="str">
        <f ca="1" t="shared" si="5"/>
        <v>2023 - MONTH 02</v>
      </c>
      <c r="O1075" s="83">
        <f ca="1" t="shared" ref="O1075:P1075" si="1100">IFERROR(AVERAGEIF(M:M,M1075,$K:$K)," ")</f>
        <v>0.950225225225222</v>
      </c>
      <c r="P1075" s="83">
        <f ca="1" t="shared" si="1100"/>
        <v>0.950225225225222</v>
      </c>
      <c r="Q1075" s="65" t="str">
        <f ca="1">IF(ISBLANK(A1075)," ",IF(O1075&gt;MASTER!$B$3/100,"SB",IF(O1075&gt;MASTER!$B$4/100,"B",IF(O1075&gt;MASTER!$B$5/100,"C","K"))))</f>
        <v>SB</v>
      </c>
      <c r="R1075" s="65" t="str">
        <f ca="1">IF(ISBLANK(B1075)," ",IF(P1075&gt;MASTER!$B$3/100,"SB",IF(P1075&gt;MASTER!$B$4/100,"B",IF(P1075&gt;MASTER!$B$5/100,"C","K"))))</f>
        <v>SB</v>
      </c>
    </row>
    <row r="1076" customHeight="1" spans="1:18">
      <c r="A1076" s="80">
        <f ca="1">INDIRECT(ADDRESS(2+QUOTIENT(ROW()-2,COUNTA('Form Responses 1'!$1:$1)-4),1,,TRUE,"Form Responses 1"))</f>
        <v>45034.3894368981</v>
      </c>
      <c r="B1076" s="65" t="str">
        <f ca="1">INDIRECT(ADDRESS(2+QUOTIENT(ROW()-2,COUNTA('Form Responses 1'!$1:$1)-4),2,,TRUE,"Form Responses 1"))</f>
        <v>bobdaulay@gmail.com</v>
      </c>
      <c r="C1076" s="65" t="str">
        <f ca="1">INDIRECT(ADDRESS(2+QUOTIENT(ROW()-2,COUNTA('Form Responses 1'!$1:$1)-4),3,,TRUE,"Form Responses 1"))</f>
        <v>Bobby Wijaya Daulay </v>
      </c>
      <c r="D1076" s="81">
        <f ca="1">INDIRECT(ADDRESS(2+QUOTIENT(ROW()-2,COUNTA('Form Responses 1'!$1:$1)-4),4,,TRUE,"Form Responses 1"))</f>
        <v>44982</v>
      </c>
      <c r="E1076" s="82">
        <f ca="1" t="shared" si="0"/>
        <v>6</v>
      </c>
      <c r="F1076" s="65" t="str">
        <f ca="1">IF(ISBLANK(A1076)," ",INDIRECT(ADDRESS(1,5+MOD(ROW()-2,COUNTA('Form Responses 1'!$1:$1)-4),,TRUE,"Form Responses 1")))</f>
        <v>Lantai 03 [Kantin]</v>
      </c>
      <c r="G1076" s="65" t="str">
        <f ca="1">IF(ISBLANK(A1076)," ",INDIRECT(ADDRESS(MATCH(A1076,'Form Responses 1'!A:A,0),5+MOD(ROW()-2,COUNTA('Form Responses 1'!$1:$1)-4),,TRUE,"Form Responses 1")))</f>
        <v>BAIK</v>
      </c>
      <c r="H1076" s="83" t="str">
        <f ca="1" t="shared" si="1"/>
        <v>Lantai 03</v>
      </c>
      <c r="I1076" s="83" t="str">
        <f ca="1" t="shared" si="1051"/>
        <v>Kantin</v>
      </c>
      <c r="J1076" s="83" t="str">
        <f ca="1" t="shared" si="2"/>
        <v>CLEANING SERVICE</v>
      </c>
      <c r="K1076" s="83">
        <f ca="1" t="array" ref="K1076">IFERROR(INDEX(MASTER!B:B,MATCH(G1076,MASTER!A:A,0))/100," ")</f>
        <v>0.95</v>
      </c>
      <c r="L1076" s="65">
        <f ca="1" t="shared" si="3"/>
        <v>8</v>
      </c>
      <c r="M1076" s="65" t="str">
        <f ca="1" t="shared" si="4"/>
        <v>2023 - WEEK 08</v>
      </c>
      <c r="N1076" s="65" t="str">
        <f ca="1" t="shared" si="5"/>
        <v>2023 - MONTH 02</v>
      </c>
      <c r="O1076" s="83">
        <f ca="1" t="shared" ref="O1076:P1076" si="1101">IFERROR(AVERAGEIF(M:M,M1076,$K:$K)," ")</f>
        <v>0.950225225225222</v>
      </c>
      <c r="P1076" s="83">
        <f ca="1" t="shared" si="1101"/>
        <v>0.950225225225222</v>
      </c>
      <c r="Q1076" s="65" t="str">
        <f ca="1">IF(ISBLANK(A1076)," ",IF(O1076&gt;MASTER!$B$3/100,"SB",IF(O1076&gt;MASTER!$B$4/100,"B",IF(O1076&gt;MASTER!$B$5/100,"C","K"))))</f>
        <v>SB</v>
      </c>
      <c r="R1076" s="65" t="str">
        <f ca="1">IF(ISBLANK(B1076)," ",IF(P1076&gt;MASTER!$B$3/100,"SB",IF(P1076&gt;MASTER!$B$4/100,"B",IF(P1076&gt;MASTER!$B$5/100,"C","K"))))</f>
        <v>SB</v>
      </c>
    </row>
    <row r="1077" customHeight="1" spans="1:18">
      <c r="A1077" s="80">
        <f ca="1">INDIRECT(ADDRESS(2+QUOTIENT(ROW()-2,COUNTA('Form Responses 1'!$1:$1)-4),1,,TRUE,"Form Responses 1"))</f>
        <v>45034.3894368981</v>
      </c>
      <c r="B1077" s="65" t="str">
        <f ca="1">INDIRECT(ADDRESS(2+QUOTIENT(ROW()-2,COUNTA('Form Responses 1'!$1:$1)-4),2,,TRUE,"Form Responses 1"))</f>
        <v>bobdaulay@gmail.com</v>
      </c>
      <c r="C1077" s="65" t="str">
        <f ca="1">INDIRECT(ADDRESS(2+QUOTIENT(ROW()-2,COUNTA('Form Responses 1'!$1:$1)-4),3,,TRUE,"Form Responses 1"))</f>
        <v>Bobby Wijaya Daulay </v>
      </c>
      <c r="D1077" s="81">
        <f ca="1">INDIRECT(ADDRESS(2+QUOTIENT(ROW()-2,COUNTA('Form Responses 1'!$1:$1)-4),4,,TRUE,"Form Responses 1"))</f>
        <v>44982</v>
      </c>
      <c r="E1077" s="82">
        <f ca="1" t="shared" si="0"/>
        <v>6</v>
      </c>
      <c r="F1077" s="65" t="str">
        <f ca="1">IF(ISBLANK(A1077)," ",INDIRECT(ADDRESS(1,5+MOD(ROW()-2,COUNTA('Form Responses 1'!$1:$1)-4),,TRUE,"Form Responses 1")))</f>
        <v>Lantai 03 [Toilet Pria / Wanita]</v>
      </c>
      <c r="G1077" s="65" t="str">
        <f ca="1">IF(ISBLANK(A1077)," ",INDIRECT(ADDRESS(MATCH(A1077,'Form Responses 1'!A:A,0),5+MOD(ROW()-2,COUNTA('Form Responses 1'!$1:$1)-4),,TRUE,"Form Responses 1")))</f>
        <v>BAIK</v>
      </c>
      <c r="H1077" s="83" t="str">
        <f ca="1" t="shared" si="1"/>
        <v>Lantai 03</v>
      </c>
      <c r="I1077" s="83" t="str">
        <f ca="1" t="shared" si="1051"/>
        <v>Toilet Pria / Wanita</v>
      </c>
      <c r="J1077" s="83" t="str">
        <f ca="1" t="shared" si="2"/>
        <v>CLEANING SERVICE</v>
      </c>
      <c r="K1077" s="83">
        <f ca="1" t="array" ref="K1077">IFERROR(INDEX(MASTER!B:B,MATCH(G1077,MASTER!A:A,0))/100," ")</f>
        <v>0.95</v>
      </c>
      <c r="L1077" s="65">
        <f ca="1" t="shared" si="3"/>
        <v>8</v>
      </c>
      <c r="M1077" s="65" t="str">
        <f ca="1" t="shared" si="4"/>
        <v>2023 - WEEK 08</v>
      </c>
      <c r="N1077" s="65" t="str">
        <f ca="1" t="shared" si="5"/>
        <v>2023 - MONTH 02</v>
      </c>
      <c r="O1077" s="83">
        <f ca="1" t="shared" ref="O1077:P1077" si="1102">IFERROR(AVERAGEIF(M:M,M1077,$K:$K)," ")</f>
        <v>0.950225225225222</v>
      </c>
      <c r="P1077" s="83">
        <f ca="1" t="shared" si="1102"/>
        <v>0.950225225225222</v>
      </c>
      <c r="Q1077" s="65" t="str">
        <f ca="1">IF(ISBLANK(A1077)," ",IF(O1077&gt;MASTER!$B$3/100,"SB",IF(O1077&gt;MASTER!$B$4/100,"B",IF(O1077&gt;MASTER!$B$5/100,"C","K"))))</f>
        <v>SB</v>
      </c>
      <c r="R1077" s="65" t="str">
        <f ca="1">IF(ISBLANK(B1077)," ",IF(P1077&gt;MASTER!$B$3/100,"SB",IF(P1077&gt;MASTER!$B$4/100,"B",IF(P1077&gt;MASTER!$B$5/100,"C","K"))))</f>
        <v>SB</v>
      </c>
    </row>
    <row r="1078" customHeight="1" spans="1:18">
      <c r="A1078" s="80">
        <f ca="1">INDIRECT(ADDRESS(2+QUOTIENT(ROW()-2,COUNTA('Form Responses 1'!$1:$1)-4),1,,TRUE,"Form Responses 1"))</f>
        <v>45034.3894368981</v>
      </c>
      <c r="B1078" s="65" t="str">
        <f ca="1">INDIRECT(ADDRESS(2+QUOTIENT(ROW()-2,COUNTA('Form Responses 1'!$1:$1)-4),2,,TRUE,"Form Responses 1"))</f>
        <v>bobdaulay@gmail.com</v>
      </c>
      <c r="C1078" s="65" t="str">
        <f ca="1">INDIRECT(ADDRESS(2+QUOTIENT(ROW()-2,COUNTA('Form Responses 1'!$1:$1)-4),3,,TRUE,"Form Responses 1"))</f>
        <v>Bobby Wijaya Daulay </v>
      </c>
      <c r="D1078" s="81">
        <f ca="1">INDIRECT(ADDRESS(2+QUOTIENT(ROW()-2,COUNTA('Form Responses 1'!$1:$1)-4),4,,TRUE,"Form Responses 1"))</f>
        <v>44982</v>
      </c>
      <c r="E1078" s="82">
        <f ca="1" t="shared" si="0"/>
        <v>6</v>
      </c>
      <c r="F1078" s="65" t="str">
        <f ca="1">IF(ISBLANK(A1078)," ",INDIRECT(ADDRESS(1,5+MOD(ROW()-2,COUNTA('Form Responses 1'!$1:$1)-4),,TRUE,"Form Responses 1")))</f>
        <v>Lantai 02 [Tangga Exit Barat- &amp; Timur]</v>
      </c>
      <c r="G1078" s="65" t="str">
        <f ca="1">IF(ISBLANK(A1078)," ",INDIRECT(ADDRESS(MATCH(A1078,'Form Responses 1'!A:A,0),5+MOD(ROW()-2,COUNTA('Form Responses 1'!$1:$1)-4),,TRUE,"Form Responses 1")))</f>
        <v>BAIK</v>
      </c>
      <c r="H1078" s="83" t="str">
        <f ca="1" t="shared" si="1"/>
        <v>Lantai 02</v>
      </c>
      <c r="I1078" s="83" t="str">
        <f ca="1" t="shared" si="1051"/>
        <v>Tangga Exit Barat- &amp; Timur</v>
      </c>
      <c r="J1078" s="83" t="str">
        <f ca="1" t="shared" si="2"/>
        <v>CLEANING SERVICE</v>
      </c>
      <c r="K1078" s="83">
        <f ca="1" t="array" ref="K1078">IFERROR(INDEX(MASTER!B:B,MATCH(G1078,MASTER!A:A,0))/100," ")</f>
        <v>0.95</v>
      </c>
      <c r="L1078" s="65">
        <f ca="1" t="shared" si="3"/>
        <v>8</v>
      </c>
      <c r="M1078" s="65" t="str">
        <f ca="1" t="shared" si="4"/>
        <v>2023 - WEEK 08</v>
      </c>
      <c r="N1078" s="65" t="str">
        <f ca="1" t="shared" si="5"/>
        <v>2023 - MONTH 02</v>
      </c>
      <c r="O1078" s="83">
        <f ca="1" t="shared" ref="O1078:P1078" si="1103">IFERROR(AVERAGEIF(M:M,M1078,$K:$K)," ")</f>
        <v>0.950225225225222</v>
      </c>
      <c r="P1078" s="83">
        <f ca="1" t="shared" si="1103"/>
        <v>0.950225225225222</v>
      </c>
      <c r="Q1078" s="65" t="str">
        <f ca="1">IF(ISBLANK(A1078)," ",IF(O1078&gt;MASTER!$B$3/100,"SB",IF(O1078&gt;MASTER!$B$4/100,"B",IF(O1078&gt;MASTER!$B$5/100,"C","K"))))</f>
        <v>SB</v>
      </c>
      <c r="R1078" s="65" t="str">
        <f ca="1">IF(ISBLANK(B1078)," ",IF(P1078&gt;MASTER!$B$3/100,"SB",IF(P1078&gt;MASTER!$B$4/100,"B",IF(P1078&gt;MASTER!$B$5/100,"C","K"))))</f>
        <v>SB</v>
      </c>
    </row>
    <row r="1079" customHeight="1" spans="1:18">
      <c r="A1079" s="80">
        <f ca="1">INDIRECT(ADDRESS(2+QUOTIENT(ROW()-2,COUNTA('Form Responses 1'!$1:$1)-4),1,,TRUE,"Form Responses 1"))</f>
        <v>45034.3894368981</v>
      </c>
      <c r="B1079" s="65" t="str">
        <f ca="1">INDIRECT(ADDRESS(2+QUOTIENT(ROW()-2,COUNTA('Form Responses 1'!$1:$1)-4),2,,TRUE,"Form Responses 1"))</f>
        <v>bobdaulay@gmail.com</v>
      </c>
      <c r="C1079" s="65" t="str">
        <f ca="1">INDIRECT(ADDRESS(2+QUOTIENT(ROW()-2,COUNTA('Form Responses 1'!$1:$1)-4),3,,TRUE,"Form Responses 1"))</f>
        <v>Bobby Wijaya Daulay </v>
      </c>
      <c r="D1079" s="81">
        <f ca="1">INDIRECT(ADDRESS(2+QUOTIENT(ROW()-2,COUNTA('Form Responses 1'!$1:$1)-4),4,,TRUE,"Form Responses 1"))</f>
        <v>44982</v>
      </c>
      <c r="E1079" s="82">
        <f ca="1" t="shared" si="0"/>
        <v>6</v>
      </c>
      <c r="F1079" s="65" t="str">
        <f ca="1">IF(ISBLANK(A1079)," ",INDIRECT(ADDRESS(1,5+MOD(ROW()-2,COUNTA('Form Responses 1'!$1:$1)-4),,TRUE,"Form Responses 1")))</f>
        <v>Lantai 02 [R. Dewan Pengarah]</v>
      </c>
      <c r="G1079" s="65" t="str">
        <f ca="1">IF(ISBLANK(A1079)," ",INDIRECT(ADDRESS(MATCH(A1079,'Form Responses 1'!A:A,0),5+MOD(ROW()-2,COUNTA('Form Responses 1'!$1:$1)-4),,TRUE,"Form Responses 1")))</f>
        <v>BAIK</v>
      </c>
      <c r="H1079" s="83" t="str">
        <f ca="1" t="shared" si="1"/>
        <v>Lantai 02</v>
      </c>
      <c r="I1079" s="83" t="str">
        <f ca="1" t="shared" si="1051"/>
        <v>R. Dewan Pengarah</v>
      </c>
      <c r="J1079" s="83" t="str">
        <f ca="1" t="shared" si="2"/>
        <v>CLEANING SERVICE</v>
      </c>
      <c r="K1079" s="83">
        <f ca="1" t="array" ref="K1079">IFERROR(INDEX(MASTER!B:B,MATCH(G1079,MASTER!A:A,0))/100," ")</f>
        <v>0.95</v>
      </c>
      <c r="L1079" s="65">
        <f ca="1" t="shared" si="3"/>
        <v>8</v>
      </c>
      <c r="M1079" s="65" t="str">
        <f ca="1" t="shared" si="4"/>
        <v>2023 - WEEK 08</v>
      </c>
      <c r="N1079" s="65" t="str">
        <f ca="1" t="shared" si="5"/>
        <v>2023 - MONTH 02</v>
      </c>
      <c r="O1079" s="83">
        <f ca="1" t="shared" ref="O1079:P1079" si="1104">IFERROR(AVERAGEIF(M:M,M1079,$K:$K)," ")</f>
        <v>0.950225225225222</v>
      </c>
      <c r="P1079" s="83">
        <f ca="1" t="shared" si="1104"/>
        <v>0.950225225225222</v>
      </c>
      <c r="Q1079" s="65" t="str">
        <f ca="1">IF(ISBLANK(A1079)," ",IF(O1079&gt;MASTER!$B$3/100,"SB",IF(O1079&gt;MASTER!$B$4/100,"B",IF(O1079&gt;MASTER!$B$5/100,"C","K"))))</f>
        <v>SB</v>
      </c>
      <c r="R1079" s="65" t="str">
        <f ca="1">IF(ISBLANK(B1079)," ",IF(P1079&gt;MASTER!$B$3/100,"SB",IF(P1079&gt;MASTER!$B$4/100,"B",IF(P1079&gt;MASTER!$B$5/100,"C","K"))))</f>
        <v>SB</v>
      </c>
    </row>
    <row r="1080" customHeight="1" spans="1:18">
      <c r="A1080" s="80">
        <f ca="1">INDIRECT(ADDRESS(2+QUOTIENT(ROW()-2,COUNTA('Form Responses 1'!$1:$1)-4),1,,TRUE,"Form Responses 1"))</f>
        <v>45034.3894368981</v>
      </c>
      <c r="B1080" s="65" t="str">
        <f ca="1">INDIRECT(ADDRESS(2+QUOTIENT(ROW()-2,COUNTA('Form Responses 1'!$1:$1)-4),2,,TRUE,"Form Responses 1"))</f>
        <v>bobdaulay@gmail.com</v>
      </c>
      <c r="C1080" s="65" t="str">
        <f ca="1">INDIRECT(ADDRESS(2+QUOTIENT(ROW()-2,COUNTA('Form Responses 1'!$1:$1)-4),3,,TRUE,"Form Responses 1"))</f>
        <v>Bobby Wijaya Daulay </v>
      </c>
      <c r="D1080" s="81">
        <f ca="1">INDIRECT(ADDRESS(2+QUOTIENT(ROW()-2,COUNTA('Form Responses 1'!$1:$1)-4),4,,TRUE,"Form Responses 1"))</f>
        <v>44982</v>
      </c>
      <c r="E1080" s="82">
        <f ca="1" t="shared" si="0"/>
        <v>6</v>
      </c>
      <c r="F1080" s="65" t="str">
        <f ca="1">IF(ISBLANK(A1080)," ",INDIRECT(ADDRESS(1,5+MOD(ROW()-2,COUNTA('Form Responses 1'!$1:$1)-4),,TRUE,"Form Responses 1")))</f>
        <v>Lantai 02 [Pantry]</v>
      </c>
      <c r="G1080" s="65" t="str">
        <f ca="1">IF(ISBLANK(A1080)," ",INDIRECT(ADDRESS(MATCH(A1080,'Form Responses 1'!A:A,0),5+MOD(ROW()-2,COUNTA('Form Responses 1'!$1:$1)-4),,TRUE,"Form Responses 1")))</f>
        <v>BAIK</v>
      </c>
      <c r="H1080" s="83" t="str">
        <f ca="1" t="shared" si="1"/>
        <v>Lantai 02</v>
      </c>
      <c r="I1080" s="83" t="str">
        <f ca="1" t="shared" si="1051"/>
        <v>Pantry</v>
      </c>
      <c r="J1080" s="83" t="str">
        <f ca="1" t="shared" si="2"/>
        <v>CLEANING SERVICE</v>
      </c>
      <c r="K1080" s="83">
        <f ca="1" t="array" ref="K1080">IFERROR(INDEX(MASTER!B:B,MATCH(G1080,MASTER!A:A,0))/100," ")</f>
        <v>0.95</v>
      </c>
      <c r="L1080" s="65">
        <f ca="1" t="shared" si="3"/>
        <v>8</v>
      </c>
      <c r="M1080" s="65" t="str">
        <f ca="1" t="shared" si="4"/>
        <v>2023 - WEEK 08</v>
      </c>
      <c r="N1080" s="65" t="str">
        <f ca="1" t="shared" si="5"/>
        <v>2023 - MONTH 02</v>
      </c>
      <c r="O1080" s="83">
        <f ca="1" t="shared" ref="O1080:P1080" si="1105">IFERROR(AVERAGEIF(M:M,M1080,$K:$K)," ")</f>
        <v>0.950225225225222</v>
      </c>
      <c r="P1080" s="83">
        <f ca="1" t="shared" si="1105"/>
        <v>0.950225225225222</v>
      </c>
      <c r="Q1080" s="65" t="str">
        <f ca="1">IF(ISBLANK(A1080)," ",IF(O1080&gt;MASTER!$B$3/100,"SB",IF(O1080&gt;MASTER!$B$4/100,"B",IF(O1080&gt;MASTER!$B$5/100,"C","K"))))</f>
        <v>SB</v>
      </c>
      <c r="R1080" s="65" t="str">
        <f ca="1">IF(ISBLANK(B1080)," ",IF(P1080&gt;MASTER!$B$3/100,"SB",IF(P1080&gt;MASTER!$B$4/100,"B",IF(P1080&gt;MASTER!$B$5/100,"C","K"))))</f>
        <v>SB</v>
      </c>
    </row>
    <row r="1081" customHeight="1" spans="1:18">
      <c r="A1081" s="80">
        <f ca="1">INDIRECT(ADDRESS(2+QUOTIENT(ROW()-2,COUNTA('Form Responses 1'!$1:$1)-4),1,,TRUE,"Form Responses 1"))</f>
        <v>45034.3894368981</v>
      </c>
      <c r="B1081" s="65" t="str">
        <f ca="1">INDIRECT(ADDRESS(2+QUOTIENT(ROW()-2,COUNTA('Form Responses 1'!$1:$1)-4),2,,TRUE,"Form Responses 1"))</f>
        <v>bobdaulay@gmail.com</v>
      </c>
      <c r="C1081" s="65" t="str">
        <f ca="1">INDIRECT(ADDRESS(2+QUOTIENT(ROW()-2,COUNTA('Form Responses 1'!$1:$1)-4),3,,TRUE,"Form Responses 1"))</f>
        <v>Bobby Wijaya Daulay </v>
      </c>
      <c r="D1081" s="81">
        <f ca="1">INDIRECT(ADDRESS(2+QUOTIENT(ROW()-2,COUNTA('Form Responses 1'!$1:$1)-4),4,,TRUE,"Form Responses 1"))</f>
        <v>44982</v>
      </c>
      <c r="E1081" s="82">
        <f ca="1" t="shared" si="0"/>
        <v>6</v>
      </c>
      <c r="F1081" s="65" t="str">
        <f ca="1">IF(ISBLANK(A1081)," ",INDIRECT(ADDRESS(1,5+MOD(ROW()-2,COUNTA('Form Responses 1'!$1:$1)-4),,TRUE,"Form Responses 1")))</f>
        <v>Lantai 02 [Ruang Rapat 1-2-3-4-5]</v>
      </c>
      <c r="G1081" s="65" t="str">
        <f ca="1">IF(ISBLANK(A1081)," ",INDIRECT(ADDRESS(MATCH(A1081,'Form Responses 1'!A:A,0),5+MOD(ROW()-2,COUNTA('Form Responses 1'!$1:$1)-4),,TRUE,"Form Responses 1")))</f>
        <v>BAIK</v>
      </c>
      <c r="H1081" s="83" t="str">
        <f ca="1" t="shared" si="1"/>
        <v>Lantai 02</v>
      </c>
      <c r="I1081" s="83" t="str">
        <f ca="1" t="shared" si="1051"/>
        <v>Ruang Rapat 1-2-3-4-5</v>
      </c>
      <c r="J1081" s="83" t="str">
        <f ca="1" t="shared" si="2"/>
        <v>CLEANING SERVICE</v>
      </c>
      <c r="K1081" s="83">
        <f ca="1" t="array" ref="K1081">IFERROR(INDEX(MASTER!B:B,MATCH(G1081,MASTER!A:A,0))/100," ")</f>
        <v>0.95</v>
      </c>
      <c r="L1081" s="65">
        <f ca="1" t="shared" si="3"/>
        <v>8</v>
      </c>
      <c r="M1081" s="65" t="str">
        <f ca="1" t="shared" si="4"/>
        <v>2023 - WEEK 08</v>
      </c>
      <c r="N1081" s="65" t="str">
        <f ca="1" t="shared" si="5"/>
        <v>2023 - MONTH 02</v>
      </c>
      <c r="O1081" s="83">
        <f ca="1" t="shared" ref="O1081:P1081" si="1106">IFERROR(AVERAGEIF(M:M,M1081,$K:$K)," ")</f>
        <v>0.950225225225222</v>
      </c>
      <c r="P1081" s="83">
        <f ca="1" t="shared" si="1106"/>
        <v>0.950225225225222</v>
      </c>
      <c r="Q1081" s="65" t="str">
        <f ca="1">IF(ISBLANK(A1081)," ",IF(O1081&gt;MASTER!$B$3/100,"SB",IF(O1081&gt;MASTER!$B$4/100,"B",IF(O1081&gt;MASTER!$B$5/100,"C","K"))))</f>
        <v>SB</v>
      </c>
      <c r="R1081" s="65" t="str">
        <f ca="1">IF(ISBLANK(B1081)," ",IF(P1081&gt;MASTER!$B$3/100,"SB",IF(P1081&gt;MASTER!$B$4/100,"B",IF(P1081&gt;MASTER!$B$5/100,"C","K"))))</f>
        <v>SB</v>
      </c>
    </row>
    <row r="1082" customHeight="1" spans="1:18">
      <c r="A1082" s="80">
        <f ca="1">INDIRECT(ADDRESS(2+QUOTIENT(ROW()-2,COUNTA('Form Responses 1'!$1:$1)-4),1,,TRUE,"Form Responses 1"))</f>
        <v>45034.3894368981</v>
      </c>
      <c r="B1082" s="65" t="str">
        <f ca="1">INDIRECT(ADDRESS(2+QUOTIENT(ROW()-2,COUNTA('Form Responses 1'!$1:$1)-4),2,,TRUE,"Form Responses 1"))</f>
        <v>bobdaulay@gmail.com</v>
      </c>
      <c r="C1082" s="65" t="str">
        <f ca="1">INDIRECT(ADDRESS(2+QUOTIENT(ROW()-2,COUNTA('Form Responses 1'!$1:$1)-4),3,,TRUE,"Form Responses 1"))</f>
        <v>Bobby Wijaya Daulay </v>
      </c>
      <c r="D1082" s="81">
        <f ca="1">INDIRECT(ADDRESS(2+QUOTIENT(ROW()-2,COUNTA('Form Responses 1'!$1:$1)-4),4,,TRUE,"Form Responses 1"))</f>
        <v>44982</v>
      </c>
      <c r="E1082" s="82">
        <f ca="1" t="shared" si="0"/>
        <v>6</v>
      </c>
      <c r="F1082" s="65" t="str">
        <f ca="1">IF(ISBLANK(A1082)," ",INDIRECT(ADDRESS(1,5+MOD(ROW()-2,COUNTA('Form Responses 1'!$1:$1)-4),,TRUE,"Form Responses 1")))</f>
        <v>Lantai 02 [Koridor]</v>
      </c>
      <c r="G1082" s="65" t="str">
        <f ca="1">IF(ISBLANK(A1082)," ",INDIRECT(ADDRESS(MATCH(A1082,'Form Responses 1'!A:A,0),5+MOD(ROW()-2,COUNTA('Form Responses 1'!$1:$1)-4),,TRUE,"Form Responses 1")))</f>
        <v>BAIK</v>
      </c>
      <c r="H1082" s="83" t="str">
        <f ca="1" t="shared" si="1"/>
        <v>Lantai 02</v>
      </c>
      <c r="I1082" s="83" t="str">
        <f ca="1" t="shared" si="1051"/>
        <v>Koridor</v>
      </c>
      <c r="J1082" s="83" t="str">
        <f ca="1" t="shared" si="2"/>
        <v>CLEANING SERVICE</v>
      </c>
      <c r="K1082" s="83">
        <f ca="1" t="array" ref="K1082">IFERROR(INDEX(MASTER!B:B,MATCH(G1082,MASTER!A:A,0))/100," ")</f>
        <v>0.95</v>
      </c>
      <c r="L1082" s="65">
        <f ca="1" t="shared" si="3"/>
        <v>8</v>
      </c>
      <c r="M1082" s="65" t="str">
        <f ca="1" t="shared" si="4"/>
        <v>2023 - WEEK 08</v>
      </c>
      <c r="N1082" s="65" t="str">
        <f ca="1" t="shared" si="5"/>
        <v>2023 - MONTH 02</v>
      </c>
      <c r="O1082" s="83">
        <f ca="1" t="shared" ref="O1082:P1082" si="1107">IFERROR(AVERAGEIF(M:M,M1082,$K:$K)," ")</f>
        <v>0.950225225225222</v>
      </c>
      <c r="P1082" s="83">
        <f ca="1" t="shared" si="1107"/>
        <v>0.950225225225222</v>
      </c>
      <c r="Q1082" s="65" t="str">
        <f ca="1">IF(ISBLANK(A1082)," ",IF(O1082&gt;MASTER!$B$3/100,"SB",IF(O1082&gt;MASTER!$B$4/100,"B",IF(O1082&gt;MASTER!$B$5/100,"C","K"))))</f>
        <v>SB</v>
      </c>
      <c r="R1082" s="65" t="str">
        <f ca="1">IF(ISBLANK(B1082)," ",IF(P1082&gt;MASTER!$B$3/100,"SB",IF(P1082&gt;MASTER!$B$4/100,"B",IF(P1082&gt;MASTER!$B$5/100,"C","K"))))</f>
        <v>SB</v>
      </c>
    </row>
    <row r="1083" customHeight="1" spans="1:18">
      <c r="A1083" s="80">
        <f ca="1">INDIRECT(ADDRESS(2+QUOTIENT(ROW()-2,COUNTA('Form Responses 1'!$1:$1)-4),1,,TRUE,"Form Responses 1"))</f>
        <v>45034.3894368981</v>
      </c>
      <c r="B1083" s="65" t="str">
        <f ca="1">INDIRECT(ADDRESS(2+QUOTIENT(ROW()-2,COUNTA('Form Responses 1'!$1:$1)-4),2,,TRUE,"Form Responses 1"))</f>
        <v>bobdaulay@gmail.com</v>
      </c>
      <c r="C1083" s="65" t="str">
        <f ca="1">INDIRECT(ADDRESS(2+QUOTIENT(ROW()-2,COUNTA('Form Responses 1'!$1:$1)-4),3,,TRUE,"Form Responses 1"))</f>
        <v>Bobby Wijaya Daulay </v>
      </c>
      <c r="D1083" s="81">
        <f ca="1">INDIRECT(ADDRESS(2+QUOTIENT(ROW()-2,COUNTA('Form Responses 1'!$1:$1)-4),4,,TRUE,"Form Responses 1"))</f>
        <v>44982</v>
      </c>
      <c r="E1083" s="82">
        <f ca="1" t="shared" si="0"/>
        <v>6</v>
      </c>
      <c r="F1083" s="65" t="str">
        <f ca="1">IF(ISBLANK(A1083)," ",INDIRECT(ADDRESS(1,5+MOD(ROW()-2,COUNTA('Form Responses 1'!$1:$1)-4),,TRUE,"Form Responses 1")))</f>
        <v>Lantai 02 [Mesjid]</v>
      </c>
      <c r="G1083" s="65" t="str">
        <f ca="1">IF(ISBLANK(A1083)," ",INDIRECT(ADDRESS(MATCH(A1083,'Form Responses 1'!A:A,0),5+MOD(ROW()-2,COUNTA('Form Responses 1'!$1:$1)-4),,TRUE,"Form Responses 1")))</f>
        <v>BAIK</v>
      </c>
      <c r="H1083" s="83" t="str">
        <f ca="1" t="shared" si="1"/>
        <v>Lantai 02</v>
      </c>
      <c r="I1083" s="83" t="str">
        <f ca="1" t="shared" si="1051"/>
        <v>Mesjid</v>
      </c>
      <c r="J1083" s="83" t="str">
        <f ca="1" t="shared" si="2"/>
        <v>CLEANING SERVICE</v>
      </c>
      <c r="K1083" s="83">
        <f ca="1" t="array" ref="K1083">IFERROR(INDEX(MASTER!B:B,MATCH(G1083,MASTER!A:A,0))/100," ")</f>
        <v>0.95</v>
      </c>
      <c r="L1083" s="65">
        <f ca="1" t="shared" si="3"/>
        <v>8</v>
      </c>
      <c r="M1083" s="65" t="str">
        <f ca="1" t="shared" si="4"/>
        <v>2023 - WEEK 08</v>
      </c>
      <c r="N1083" s="65" t="str">
        <f ca="1" t="shared" si="5"/>
        <v>2023 - MONTH 02</v>
      </c>
      <c r="O1083" s="83">
        <f ca="1" t="shared" ref="O1083:P1083" si="1108">IFERROR(AVERAGEIF(M:M,M1083,$K:$K)," ")</f>
        <v>0.950225225225222</v>
      </c>
      <c r="P1083" s="83">
        <f ca="1" t="shared" si="1108"/>
        <v>0.950225225225222</v>
      </c>
      <c r="Q1083" s="65" t="str">
        <f ca="1">IF(ISBLANK(A1083)," ",IF(O1083&gt;MASTER!$B$3/100,"SB",IF(O1083&gt;MASTER!$B$4/100,"B",IF(O1083&gt;MASTER!$B$5/100,"C","K"))))</f>
        <v>SB</v>
      </c>
      <c r="R1083" s="65" t="str">
        <f ca="1">IF(ISBLANK(B1083)," ",IF(P1083&gt;MASTER!$B$3/100,"SB",IF(P1083&gt;MASTER!$B$4/100,"B",IF(P1083&gt;MASTER!$B$5/100,"C","K"))))</f>
        <v>SB</v>
      </c>
    </row>
    <row r="1084" customHeight="1" spans="1:18">
      <c r="A1084" s="80">
        <f ca="1">INDIRECT(ADDRESS(2+QUOTIENT(ROW()-2,COUNTA('Form Responses 1'!$1:$1)-4),1,,TRUE,"Form Responses 1"))</f>
        <v>45034.3894368981</v>
      </c>
      <c r="B1084" s="65" t="str">
        <f ca="1">INDIRECT(ADDRESS(2+QUOTIENT(ROW()-2,COUNTA('Form Responses 1'!$1:$1)-4),2,,TRUE,"Form Responses 1"))</f>
        <v>bobdaulay@gmail.com</v>
      </c>
      <c r="C1084" s="65" t="str">
        <f ca="1">INDIRECT(ADDRESS(2+QUOTIENT(ROW()-2,COUNTA('Form Responses 1'!$1:$1)-4),3,,TRUE,"Form Responses 1"))</f>
        <v>Bobby Wijaya Daulay </v>
      </c>
      <c r="D1084" s="81">
        <f ca="1">INDIRECT(ADDRESS(2+QUOTIENT(ROW()-2,COUNTA('Form Responses 1'!$1:$1)-4),4,,TRUE,"Form Responses 1"))</f>
        <v>44982</v>
      </c>
      <c r="E1084" s="82">
        <f ca="1" t="shared" si="0"/>
        <v>6</v>
      </c>
      <c r="F1084" s="65" t="str">
        <f ca="1">IF(ISBLANK(A1084)," ",INDIRECT(ADDRESS(1,5+MOD(ROW()-2,COUNTA('Form Responses 1'!$1:$1)-4),,TRUE,"Form Responses 1")))</f>
        <v>Lantai 02 [Toilet Pria / Wanita]</v>
      </c>
      <c r="G1084" s="65" t="str">
        <f ca="1">IF(ISBLANK(A1084)," ",INDIRECT(ADDRESS(MATCH(A1084,'Form Responses 1'!A:A,0),5+MOD(ROW()-2,COUNTA('Form Responses 1'!$1:$1)-4),,TRUE,"Form Responses 1")))</f>
        <v>BAIK</v>
      </c>
      <c r="H1084" s="83" t="str">
        <f ca="1" t="shared" si="1"/>
        <v>Lantai 02</v>
      </c>
      <c r="I1084" s="83" t="str">
        <f ca="1" t="shared" si="1051"/>
        <v>Toilet Pria / Wanita</v>
      </c>
      <c r="J1084" s="83" t="str">
        <f ca="1" t="shared" si="2"/>
        <v>CLEANING SERVICE</v>
      </c>
      <c r="K1084" s="83">
        <f ca="1" t="array" ref="K1084">IFERROR(INDEX(MASTER!B:B,MATCH(G1084,MASTER!A:A,0))/100," ")</f>
        <v>0.95</v>
      </c>
      <c r="L1084" s="65">
        <f ca="1" t="shared" si="3"/>
        <v>8</v>
      </c>
      <c r="M1084" s="65" t="str">
        <f ca="1" t="shared" si="4"/>
        <v>2023 - WEEK 08</v>
      </c>
      <c r="N1084" s="65" t="str">
        <f ca="1" t="shared" si="5"/>
        <v>2023 - MONTH 02</v>
      </c>
      <c r="O1084" s="83">
        <f ca="1" t="shared" ref="O1084:P1084" si="1109">IFERROR(AVERAGEIF(M:M,M1084,$K:$K)," ")</f>
        <v>0.950225225225222</v>
      </c>
      <c r="P1084" s="83">
        <f ca="1" t="shared" si="1109"/>
        <v>0.950225225225222</v>
      </c>
      <c r="Q1084" s="65" t="str">
        <f ca="1">IF(ISBLANK(A1084)," ",IF(O1084&gt;MASTER!$B$3/100,"SB",IF(O1084&gt;MASTER!$B$4/100,"B",IF(O1084&gt;MASTER!$B$5/100,"C","K"))))</f>
        <v>SB</v>
      </c>
      <c r="R1084" s="65" t="str">
        <f ca="1">IF(ISBLANK(B1084)," ",IF(P1084&gt;MASTER!$B$3/100,"SB",IF(P1084&gt;MASTER!$B$4/100,"B",IF(P1084&gt;MASTER!$B$5/100,"C","K"))))</f>
        <v>SB</v>
      </c>
    </row>
    <row r="1085" customHeight="1" spans="1:18">
      <c r="A1085" s="80">
        <f ca="1">INDIRECT(ADDRESS(2+QUOTIENT(ROW()-2,COUNTA('Form Responses 1'!$1:$1)-4),1,,TRUE,"Form Responses 1"))</f>
        <v>45034.3894368981</v>
      </c>
      <c r="B1085" s="65" t="str">
        <f ca="1">INDIRECT(ADDRESS(2+QUOTIENT(ROW()-2,COUNTA('Form Responses 1'!$1:$1)-4),2,,TRUE,"Form Responses 1"))</f>
        <v>bobdaulay@gmail.com</v>
      </c>
      <c r="C1085" s="65" t="str">
        <f ca="1">INDIRECT(ADDRESS(2+QUOTIENT(ROW()-2,COUNTA('Form Responses 1'!$1:$1)-4),3,,TRUE,"Form Responses 1"))</f>
        <v>Bobby Wijaya Daulay </v>
      </c>
      <c r="D1085" s="81">
        <f ca="1">INDIRECT(ADDRESS(2+QUOTIENT(ROW()-2,COUNTA('Form Responses 1'!$1:$1)-4),4,,TRUE,"Form Responses 1"))</f>
        <v>44982</v>
      </c>
      <c r="E1085" s="82">
        <f ca="1" t="shared" si="0"/>
        <v>6</v>
      </c>
      <c r="F1085" s="65" t="str">
        <f ca="1">IF(ISBLANK(A1085)," ",INDIRECT(ADDRESS(1,5+MOD(ROW()-2,COUNTA('Form Responses 1'!$1:$1)-4),,TRUE,"Form Responses 1")))</f>
        <v>Lantai 01 [Lobby Utama]</v>
      </c>
      <c r="G1085" s="65" t="str">
        <f ca="1">IF(ISBLANK(A1085)," ",INDIRECT(ADDRESS(MATCH(A1085,'Form Responses 1'!A:A,0),5+MOD(ROW()-2,COUNTA('Form Responses 1'!$1:$1)-4),,TRUE,"Form Responses 1")))</f>
        <v>BAIK</v>
      </c>
      <c r="H1085" s="83" t="str">
        <f ca="1" t="shared" si="1"/>
        <v>Lantai 01</v>
      </c>
      <c r="I1085" s="83" t="str">
        <f ca="1" t="shared" si="1051"/>
        <v>Lobby Utama</v>
      </c>
      <c r="J1085" s="83" t="str">
        <f ca="1" t="shared" si="2"/>
        <v>CLEANING SERVICE</v>
      </c>
      <c r="K1085" s="83">
        <f ca="1" t="array" ref="K1085">IFERROR(INDEX(MASTER!B:B,MATCH(G1085,MASTER!A:A,0))/100," ")</f>
        <v>0.95</v>
      </c>
      <c r="L1085" s="65">
        <f ca="1" t="shared" si="3"/>
        <v>8</v>
      </c>
      <c r="M1085" s="65" t="str">
        <f ca="1" t="shared" si="4"/>
        <v>2023 - WEEK 08</v>
      </c>
      <c r="N1085" s="65" t="str">
        <f ca="1" t="shared" si="5"/>
        <v>2023 - MONTH 02</v>
      </c>
      <c r="O1085" s="83">
        <f ca="1" t="shared" ref="O1085:P1085" si="1110">IFERROR(AVERAGEIF(M:M,M1085,$K:$K)," ")</f>
        <v>0.950225225225222</v>
      </c>
      <c r="P1085" s="83">
        <f ca="1" t="shared" si="1110"/>
        <v>0.950225225225222</v>
      </c>
      <c r="Q1085" s="65" t="str">
        <f ca="1">IF(ISBLANK(A1085)," ",IF(O1085&gt;MASTER!$B$3/100,"SB",IF(O1085&gt;MASTER!$B$4/100,"B",IF(O1085&gt;MASTER!$B$5/100,"C","K"))))</f>
        <v>SB</v>
      </c>
      <c r="R1085" s="65" t="str">
        <f ca="1">IF(ISBLANK(B1085)," ",IF(P1085&gt;MASTER!$B$3/100,"SB",IF(P1085&gt;MASTER!$B$4/100,"B",IF(P1085&gt;MASTER!$B$5/100,"C","K"))))</f>
        <v>SB</v>
      </c>
    </row>
    <row r="1086" customHeight="1" spans="1:18">
      <c r="A1086" s="80">
        <f ca="1">INDIRECT(ADDRESS(2+QUOTIENT(ROW()-2,COUNTA('Form Responses 1'!$1:$1)-4),1,,TRUE,"Form Responses 1"))</f>
        <v>45034.3894368981</v>
      </c>
      <c r="B1086" s="65" t="str">
        <f ca="1">INDIRECT(ADDRESS(2+QUOTIENT(ROW()-2,COUNTA('Form Responses 1'!$1:$1)-4),2,,TRUE,"Form Responses 1"))</f>
        <v>bobdaulay@gmail.com</v>
      </c>
      <c r="C1086" s="65" t="str">
        <f ca="1">INDIRECT(ADDRESS(2+QUOTIENT(ROW()-2,COUNTA('Form Responses 1'!$1:$1)-4),3,,TRUE,"Form Responses 1"))</f>
        <v>Bobby Wijaya Daulay </v>
      </c>
      <c r="D1086" s="81">
        <f ca="1">INDIRECT(ADDRESS(2+QUOTIENT(ROW()-2,COUNTA('Form Responses 1'!$1:$1)-4),4,,TRUE,"Form Responses 1"))</f>
        <v>44982</v>
      </c>
      <c r="E1086" s="82">
        <f ca="1" t="shared" si="0"/>
        <v>6</v>
      </c>
      <c r="F1086" s="65" t="str">
        <f ca="1">IF(ISBLANK(A1086)," ",INDIRECT(ADDRESS(1,5+MOD(ROW()-2,COUNTA('Form Responses 1'!$1:$1)-4),,TRUE,"Form Responses 1")))</f>
        <v>Lantai 01 [Poli klinik]</v>
      </c>
      <c r="G1086" s="65" t="str">
        <f ca="1">IF(ISBLANK(A1086)," ",INDIRECT(ADDRESS(MATCH(A1086,'Form Responses 1'!A:A,0),5+MOD(ROW()-2,COUNTA('Form Responses 1'!$1:$1)-4),,TRUE,"Form Responses 1")))</f>
        <v>BAIK</v>
      </c>
      <c r="H1086" s="83" t="str">
        <f ca="1" t="shared" si="1"/>
        <v>Lantai 01</v>
      </c>
      <c r="I1086" s="83" t="str">
        <f ca="1" t="shared" si="1051"/>
        <v>Poli klinik</v>
      </c>
      <c r="J1086" s="83" t="str">
        <f ca="1" t="shared" si="2"/>
        <v>CLEANING SERVICE</v>
      </c>
      <c r="K1086" s="83">
        <f ca="1" t="array" ref="K1086">IFERROR(INDEX(MASTER!B:B,MATCH(G1086,MASTER!A:A,0))/100," ")</f>
        <v>0.95</v>
      </c>
      <c r="L1086" s="65">
        <f ca="1" t="shared" si="3"/>
        <v>8</v>
      </c>
      <c r="M1086" s="65" t="str">
        <f ca="1" t="shared" si="4"/>
        <v>2023 - WEEK 08</v>
      </c>
      <c r="N1086" s="65" t="str">
        <f ca="1" t="shared" si="5"/>
        <v>2023 - MONTH 02</v>
      </c>
      <c r="O1086" s="83">
        <f ca="1" t="shared" ref="O1086:P1086" si="1111">IFERROR(AVERAGEIF(M:M,M1086,$K:$K)," ")</f>
        <v>0.950225225225222</v>
      </c>
      <c r="P1086" s="83">
        <f ca="1" t="shared" si="1111"/>
        <v>0.950225225225222</v>
      </c>
      <c r="Q1086" s="65" t="str">
        <f ca="1">IF(ISBLANK(A1086)," ",IF(O1086&gt;MASTER!$B$3/100,"SB",IF(O1086&gt;MASTER!$B$4/100,"B",IF(O1086&gt;MASTER!$B$5/100,"C","K"))))</f>
        <v>SB</v>
      </c>
      <c r="R1086" s="65" t="str">
        <f ca="1">IF(ISBLANK(B1086)," ",IF(P1086&gt;MASTER!$B$3/100,"SB",IF(P1086&gt;MASTER!$B$4/100,"B",IF(P1086&gt;MASTER!$B$5/100,"C","K"))))</f>
        <v>SB</v>
      </c>
    </row>
    <row r="1087" customHeight="1" spans="1:18">
      <c r="A1087" s="80">
        <f ca="1">INDIRECT(ADDRESS(2+QUOTIENT(ROW()-2,COUNTA('Form Responses 1'!$1:$1)-4),1,,TRUE,"Form Responses 1"))</f>
        <v>45034.3894368981</v>
      </c>
      <c r="B1087" s="65" t="str">
        <f ca="1">INDIRECT(ADDRESS(2+QUOTIENT(ROW()-2,COUNTA('Form Responses 1'!$1:$1)-4),2,,TRUE,"Form Responses 1"))</f>
        <v>bobdaulay@gmail.com</v>
      </c>
      <c r="C1087" s="65" t="str">
        <f ca="1">INDIRECT(ADDRESS(2+QUOTIENT(ROW()-2,COUNTA('Form Responses 1'!$1:$1)-4),3,,TRUE,"Form Responses 1"))</f>
        <v>Bobby Wijaya Daulay </v>
      </c>
      <c r="D1087" s="81">
        <f ca="1">INDIRECT(ADDRESS(2+QUOTIENT(ROW()-2,COUNTA('Form Responses 1'!$1:$1)-4),4,,TRUE,"Form Responses 1"))</f>
        <v>44982</v>
      </c>
      <c r="E1087" s="82">
        <f ca="1" t="shared" si="0"/>
        <v>6</v>
      </c>
      <c r="F1087" s="65" t="str">
        <f ca="1">IF(ISBLANK(A1087)," ",INDIRECT(ADDRESS(1,5+MOD(ROW()-2,COUNTA('Form Responses 1'!$1:$1)-4),,TRUE,"Form Responses 1")))</f>
        <v>Lantai 01 [R.PPID]</v>
      </c>
      <c r="G1087" s="65" t="str">
        <f ca="1">IF(ISBLANK(A1087)," ",INDIRECT(ADDRESS(MATCH(A1087,'Form Responses 1'!A:A,0),5+MOD(ROW()-2,COUNTA('Form Responses 1'!$1:$1)-4),,TRUE,"Form Responses 1")))</f>
        <v>BAIK</v>
      </c>
      <c r="H1087" s="83" t="str">
        <f ca="1" t="shared" si="1"/>
        <v>Lantai 01</v>
      </c>
      <c r="I1087" s="83" t="str">
        <f ca="1" t="shared" si="1051"/>
        <v>R.PPID</v>
      </c>
      <c r="J1087" s="83" t="str">
        <f ca="1" t="shared" si="2"/>
        <v>CLEANING SERVICE</v>
      </c>
      <c r="K1087" s="83">
        <f ca="1" t="array" ref="K1087">IFERROR(INDEX(MASTER!B:B,MATCH(G1087,MASTER!A:A,0))/100," ")</f>
        <v>0.95</v>
      </c>
      <c r="L1087" s="65">
        <f ca="1" t="shared" si="3"/>
        <v>8</v>
      </c>
      <c r="M1087" s="65" t="str">
        <f ca="1" t="shared" si="4"/>
        <v>2023 - WEEK 08</v>
      </c>
      <c r="N1087" s="65" t="str">
        <f ca="1" t="shared" si="5"/>
        <v>2023 - MONTH 02</v>
      </c>
      <c r="O1087" s="83">
        <f ca="1" t="shared" ref="O1087:P1087" si="1112">IFERROR(AVERAGEIF(M:M,M1087,$K:$K)," ")</f>
        <v>0.950225225225222</v>
      </c>
      <c r="P1087" s="83">
        <f ca="1" t="shared" si="1112"/>
        <v>0.950225225225222</v>
      </c>
      <c r="Q1087" s="65" t="str">
        <f ca="1">IF(ISBLANK(A1087)," ",IF(O1087&gt;MASTER!$B$3/100,"SB",IF(O1087&gt;MASTER!$B$4/100,"B",IF(O1087&gt;MASTER!$B$5/100,"C","K"))))</f>
        <v>SB</v>
      </c>
      <c r="R1087" s="65" t="str">
        <f ca="1">IF(ISBLANK(B1087)," ",IF(P1087&gt;MASTER!$B$3/100,"SB",IF(P1087&gt;MASTER!$B$4/100,"B",IF(P1087&gt;MASTER!$B$5/100,"C","K"))))</f>
        <v>SB</v>
      </c>
    </row>
    <row r="1088" customHeight="1" spans="1:18">
      <c r="A1088" s="80">
        <f ca="1">INDIRECT(ADDRESS(2+QUOTIENT(ROW()-2,COUNTA('Form Responses 1'!$1:$1)-4),1,,TRUE,"Form Responses 1"))</f>
        <v>45034.3894368981</v>
      </c>
      <c r="B1088" s="65" t="str">
        <f ca="1">INDIRECT(ADDRESS(2+QUOTIENT(ROW()-2,COUNTA('Form Responses 1'!$1:$1)-4),2,,TRUE,"Form Responses 1"))</f>
        <v>bobdaulay@gmail.com</v>
      </c>
      <c r="C1088" s="65" t="str">
        <f ca="1">INDIRECT(ADDRESS(2+QUOTIENT(ROW()-2,COUNTA('Form Responses 1'!$1:$1)-4),3,,TRUE,"Form Responses 1"))</f>
        <v>Bobby Wijaya Daulay </v>
      </c>
      <c r="D1088" s="81">
        <f ca="1">INDIRECT(ADDRESS(2+QUOTIENT(ROW()-2,COUNTA('Form Responses 1'!$1:$1)-4),4,,TRUE,"Form Responses 1"))</f>
        <v>44982</v>
      </c>
      <c r="E1088" s="82">
        <f ca="1" t="shared" si="0"/>
        <v>6</v>
      </c>
      <c r="F1088" s="65" t="str">
        <f ca="1">IF(ISBLANK(A1088)," ",INDIRECT(ADDRESS(1,5+MOD(ROW()-2,COUNTA('Form Responses 1'!$1:$1)-4),,TRUE,"Form Responses 1")))</f>
        <v>Lantai 01 [R. AHU]</v>
      </c>
      <c r="G1088" s="65" t="str">
        <f ca="1">IF(ISBLANK(A1088)," ",INDIRECT(ADDRESS(MATCH(A1088,'Form Responses 1'!A:A,0),5+MOD(ROW()-2,COUNTA('Form Responses 1'!$1:$1)-4),,TRUE,"Form Responses 1")))</f>
        <v>BAIK</v>
      </c>
      <c r="H1088" s="83" t="str">
        <f ca="1" t="shared" si="1"/>
        <v>Lantai 01</v>
      </c>
      <c r="I1088" s="83" t="str">
        <f ca="1" t="shared" si="1051"/>
        <v>R. AHU</v>
      </c>
      <c r="J1088" s="83" t="str">
        <f ca="1" t="shared" si="2"/>
        <v>CLEANING SERVICE</v>
      </c>
      <c r="K1088" s="83">
        <f ca="1" t="array" ref="K1088">IFERROR(INDEX(MASTER!B:B,MATCH(G1088,MASTER!A:A,0))/100," ")</f>
        <v>0.95</v>
      </c>
      <c r="L1088" s="65">
        <f ca="1" t="shared" si="3"/>
        <v>8</v>
      </c>
      <c r="M1088" s="65" t="str">
        <f ca="1" t="shared" si="4"/>
        <v>2023 - WEEK 08</v>
      </c>
      <c r="N1088" s="65" t="str">
        <f ca="1" t="shared" si="5"/>
        <v>2023 - MONTH 02</v>
      </c>
      <c r="O1088" s="83">
        <f ca="1" t="shared" ref="O1088:P1088" si="1113">IFERROR(AVERAGEIF(M:M,M1088,$K:$K)," ")</f>
        <v>0.950225225225222</v>
      </c>
      <c r="P1088" s="83">
        <f ca="1" t="shared" si="1113"/>
        <v>0.950225225225222</v>
      </c>
      <c r="Q1088" s="65" t="str">
        <f ca="1">IF(ISBLANK(A1088)," ",IF(O1088&gt;MASTER!$B$3/100,"SB",IF(O1088&gt;MASTER!$B$4/100,"B",IF(O1088&gt;MASTER!$B$5/100,"C","K"))))</f>
        <v>SB</v>
      </c>
      <c r="R1088" s="65" t="str">
        <f ca="1">IF(ISBLANK(B1088)," ",IF(P1088&gt;MASTER!$B$3/100,"SB",IF(P1088&gt;MASTER!$B$4/100,"B",IF(P1088&gt;MASTER!$B$5/100,"C","K"))))</f>
        <v>SB</v>
      </c>
    </row>
    <row r="1089" customHeight="1" spans="1:18">
      <c r="A1089" s="80">
        <f ca="1">INDIRECT(ADDRESS(2+QUOTIENT(ROW()-2,COUNTA('Form Responses 1'!$1:$1)-4),1,,TRUE,"Form Responses 1"))</f>
        <v>45034.3894368981</v>
      </c>
      <c r="B1089" s="65" t="str">
        <f ca="1">INDIRECT(ADDRESS(2+QUOTIENT(ROW()-2,COUNTA('Form Responses 1'!$1:$1)-4),2,,TRUE,"Form Responses 1"))</f>
        <v>bobdaulay@gmail.com</v>
      </c>
      <c r="C1089" s="65" t="str">
        <f ca="1">INDIRECT(ADDRESS(2+QUOTIENT(ROW()-2,COUNTA('Form Responses 1'!$1:$1)-4),3,,TRUE,"Form Responses 1"))</f>
        <v>Bobby Wijaya Daulay </v>
      </c>
      <c r="D1089" s="81">
        <f ca="1">INDIRECT(ADDRESS(2+QUOTIENT(ROW()-2,COUNTA('Form Responses 1'!$1:$1)-4),4,,TRUE,"Form Responses 1"))</f>
        <v>44982</v>
      </c>
      <c r="E1089" s="82">
        <f ca="1" t="shared" si="0"/>
        <v>6</v>
      </c>
      <c r="F1089" s="65" t="str">
        <f ca="1">IF(ISBLANK(A1089)," ",INDIRECT(ADDRESS(1,5+MOD(ROW()-2,COUNTA('Form Responses 1'!$1:$1)-4),,TRUE,"Form Responses 1")))</f>
        <v>Lantai 01 [R. Laktasi]</v>
      </c>
      <c r="G1089" s="65" t="str">
        <f ca="1">IF(ISBLANK(A1089)," ",INDIRECT(ADDRESS(MATCH(A1089,'Form Responses 1'!A:A,0),5+MOD(ROW()-2,COUNTA('Form Responses 1'!$1:$1)-4),,TRUE,"Form Responses 1")))</f>
        <v>BAIK</v>
      </c>
      <c r="H1089" s="83" t="str">
        <f ca="1" t="shared" si="1"/>
        <v>Lantai 01</v>
      </c>
      <c r="I1089" s="83" t="str">
        <f ca="1" t="shared" si="1051"/>
        <v>R. Laktasi</v>
      </c>
      <c r="J1089" s="83" t="str">
        <f ca="1" t="shared" si="2"/>
        <v>CLEANING SERVICE</v>
      </c>
      <c r="K1089" s="83">
        <f ca="1" t="array" ref="K1089">IFERROR(INDEX(MASTER!B:B,MATCH(G1089,MASTER!A:A,0))/100," ")</f>
        <v>0.95</v>
      </c>
      <c r="L1089" s="65">
        <f ca="1" t="shared" si="3"/>
        <v>8</v>
      </c>
      <c r="M1089" s="65" t="str">
        <f ca="1" t="shared" si="4"/>
        <v>2023 - WEEK 08</v>
      </c>
      <c r="N1089" s="65" t="str">
        <f ca="1" t="shared" si="5"/>
        <v>2023 - MONTH 02</v>
      </c>
      <c r="O1089" s="83">
        <f ca="1" t="shared" ref="O1089:P1089" si="1114">IFERROR(AVERAGEIF(M:M,M1089,$K:$K)," ")</f>
        <v>0.950225225225222</v>
      </c>
      <c r="P1089" s="83">
        <f ca="1" t="shared" si="1114"/>
        <v>0.950225225225222</v>
      </c>
      <c r="Q1089" s="65" t="str">
        <f ca="1">IF(ISBLANK(A1089)," ",IF(O1089&gt;MASTER!$B$3/100,"SB",IF(O1089&gt;MASTER!$B$4/100,"B",IF(O1089&gt;MASTER!$B$5/100,"C","K"))))</f>
        <v>SB</v>
      </c>
      <c r="R1089" s="65" t="str">
        <f ca="1">IF(ISBLANK(B1089)," ",IF(P1089&gt;MASTER!$B$3/100,"SB",IF(P1089&gt;MASTER!$B$4/100,"B",IF(P1089&gt;MASTER!$B$5/100,"C","K"))))</f>
        <v>SB</v>
      </c>
    </row>
    <row r="1090" customHeight="1" spans="1:18">
      <c r="A1090" s="80">
        <f ca="1">INDIRECT(ADDRESS(2+QUOTIENT(ROW()-2,COUNTA('Form Responses 1'!$1:$1)-4),1,,TRUE,"Form Responses 1"))</f>
        <v>45034.3894368981</v>
      </c>
      <c r="B1090" s="65" t="str">
        <f ca="1">INDIRECT(ADDRESS(2+QUOTIENT(ROW()-2,COUNTA('Form Responses 1'!$1:$1)-4),2,,TRUE,"Form Responses 1"))</f>
        <v>bobdaulay@gmail.com</v>
      </c>
      <c r="C1090" s="65" t="str">
        <f ca="1">INDIRECT(ADDRESS(2+QUOTIENT(ROW()-2,COUNTA('Form Responses 1'!$1:$1)-4),3,,TRUE,"Form Responses 1"))</f>
        <v>Bobby Wijaya Daulay </v>
      </c>
      <c r="D1090" s="81">
        <f ca="1">INDIRECT(ADDRESS(2+QUOTIENT(ROW()-2,COUNTA('Form Responses 1'!$1:$1)-4),4,,TRUE,"Form Responses 1"))</f>
        <v>44982</v>
      </c>
      <c r="E1090" s="82">
        <f ca="1" t="shared" si="0"/>
        <v>6</v>
      </c>
      <c r="F1090" s="65" t="str">
        <f ca="1">IF(ISBLANK(A1090)," ",INDIRECT(ADDRESS(1,5+MOD(ROW()-2,COUNTA('Form Responses 1'!$1:$1)-4),,TRUE,"Form Responses 1")))</f>
        <v>Lantai 01 [Toilet Pria / Wanita]</v>
      </c>
      <c r="G1090" s="65" t="str">
        <f ca="1">IF(ISBLANK(A1090)," ",INDIRECT(ADDRESS(MATCH(A1090,'Form Responses 1'!A:A,0),5+MOD(ROW()-2,COUNTA('Form Responses 1'!$1:$1)-4),,TRUE,"Form Responses 1")))</f>
        <v>BAIK</v>
      </c>
      <c r="H1090" s="83" t="str">
        <f ca="1" t="shared" si="1"/>
        <v>Lantai 01</v>
      </c>
      <c r="I1090" s="83" t="str">
        <f ca="1" t="shared" si="1051"/>
        <v>Toilet Pria / Wanita</v>
      </c>
      <c r="J1090" s="83" t="str">
        <f ca="1" t="shared" si="2"/>
        <v>CLEANING SERVICE</v>
      </c>
      <c r="K1090" s="83">
        <f ca="1" t="array" ref="K1090">IFERROR(INDEX(MASTER!B:B,MATCH(G1090,MASTER!A:A,0))/100," ")</f>
        <v>0.95</v>
      </c>
      <c r="L1090" s="65">
        <f ca="1" t="shared" si="3"/>
        <v>8</v>
      </c>
      <c r="M1090" s="65" t="str">
        <f ca="1" t="shared" si="4"/>
        <v>2023 - WEEK 08</v>
      </c>
      <c r="N1090" s="65" t="str">
        <f ca="1" t="shared" si="5"/>
        <v>2023 - MONTH 02</v>
      </c>
      <c r="O1090" s="83">
        <f ca="1" t="shared" ref="O1090:P1090" si="1115">IFERROR(AVERAGEIF(M:M,M1090,$K:$K)," ")</f>
        <v>0.950225225225222</v>
      </c>
      <c r="P1090" s="83">
        <f ca="1" t="shared" si="1115"/>
        <v>0.950225225225222</v>
      </c>
      <c r="Q1090" s="65" t="str">
        <f ca="1">IF(ISBLANK(A1090)," ",IF(O1090&gt;MASTER!$B$3/100,"SB",IF(O1090&gt;MASTER!$B$4/100,"B",IF(O1090&gt;MASTER!$B$5/100,"C","K"))))</f>
        <v>SB</v>
      </c>
      <c r="R1090" s="65" t="str">
        <f ca="1">IF(ISBLANK(B1090)," ",IF(P1090&gt;MASTER!$B$3/100,"SB",IF(P1090&gt;MASTER!$B$4/100,"B",IF(P1090&gt;MASTER!$B$5/100,"C","K"))))</f>
        <v>SB</v>
      </c>
    </row>
    <row r="1091" customHeight="1" spans="1:18">
      <c r="A1091" s="80">
        <f ca="1">INDIRECT(ADDRESS(2+QUOTIENT(ROW()-2,COUNTA('Form Responses 1'!$1:$1)-4),1,,TRUE,"Form Responses 1"))</f>
        <v>45034.3894368981</v>
      </c>
      <c r="B1091" s="65" t="str">
        <f ca="1">INDIRECT(ADDRESS(2+QUOTIENT(ROW()-2,COUNTA('Form Responses 1'!$1:$1)-4),2,,TRUE,"Form Responses 1"))</f>
        <v>bobdaulay@gmail.com</v>
      </c>
      <c r="C1091" s="65" t="str">
        <f ca="1">INDIRECT(ADDRESS(2+QUOTIENT(ROW()-2,COUNTA('Form Responses 1'!$1:$1)-4),3,,TRUE,"Form Responses 1"))</f>
        <v>Bobby Wijaya Daulay </v>
      </c>
      <c r="D1091" s="81">
        <f ca="1">INDIRECT(ADDRESS(2+QUOTIENT(ROW()-2,COUNTA('Form Responses 1'!$1:$1)-4),4,,TRUE,"Form Responses 1"))</f>
        <v>44982</v>
      </c>
      <c r="E1091" s="82">
        <f ca="1" t="shared" si="0"/>
        <v>6</v>
      </c>
      <c r="F1091" s="65" t="str">
        <f ca="1">IF(ISBLANK(A1091)," ",INDIRECT(ADDRESS(1,5+MOD(ROW()-2,COUNTA('Form Responses 1'!$1:$1)-4),,TRUE,"Form Responses 1")))</f>
        <v>Lantai 01 [R. Media]</v>
      </c>
      <c r="G1091" s="65" t="str">
        <f ca="1">IF(ISBLANK(A1091)," ",INDIRECT(ADDRESS(MATCH(A1091,'Form Responses 1'!A:A,0),5+MOD(ROW()-2,COUNTA('Form Responses 1'!$1:$1)-4),,TRUE,"Form Responses 1")))</f>
        <v>BAIK</v>
      </c>
      <c r="H1091" s="83" t="str">
        <f ca="1" t="shared" si="1"/>
        <v>Lantai 01</v>
      </c>
      <c r="I1091" s="83" t="str">
        <f ca="1" t="shared" ref="I1091:I1154" si="1116">MID(F1091,FIND("[",F1091)+1,LEN(F1091)-FIND("[",F1091)-1)</f>
        <v>R. Media</v>
      </c>
      <c r="J1091" s="83" t="str">
        <f ca="1" t="shared" si="2"/>
        <v>CLEANING SERVICE</v>
      </c>
      <c r="K1091" s="83">
        <f ca="1" t="array" ref="K1091">IFERROR(INDEX(MASTER!B:B,MATCH(G1091,MASTER!A:A,0))/100," ")</f>
        <v>0.95</v>
      </c>
      <c r="L1091" s="65">
        <f ca="1" t="shared" si="3"/>
        <v>8</v>
      </c>
      <c r="M1091" s="65" t="str">
        <f ca="1" t="shared" si="4"/>
        <v>2023 - WEEK 08</v>
      </c>
      <c r="N1091" s="65" t="str">
        <f ca="1" t="shared" si="5"/>
        <v>2023 - MONTH 02</v>
      </c>
      <c r="O1091" s="83">
        <f ca="1" t="shared" ref="O1091:P1091" si="1117">IFERROR(AVERAGEIF(M:M,M1091,$K:$K)," ")</f>
        <v>0.950225225225222</v>
      </c>
      <c r="P1091" s="83">
        <f ca="1" t="shared" si="1117"/>
        <v>0.950225225225222</v>
      </c>
      <c r="Q1091" s="65" t="str">
        <f ca="1">IF(ISBLANK(A1091)," ",IF(O1091&gt;MASTER!$B$3/100,"SB",IF(O1091&gt;MASTER!$B$4/100,"B",IF(O1091&gt;MASTER!$B$5/100,"C","K"))))</f>
        <v>SB</v>
      </c>
      <c r="R1091" s="65" t="str">
        <f ca="1">IF(ISBLANK(B1091)," ",IF(P1091&gt;MASTER!$B$3/100,"SB",IF(P1091&gt;MASTER!$B$4/100,"B",IF(P1091&gt;MASTER!$B$5/100,"C","K"))))</f>
        <v>SB</v>
      </c>
    </row>
    <row r="1092" customHeight="1" spans="1:18">
      <c r="A1092" s="80">
        <f ca="1">INDIRECT(ADDRESS(2+QUOTIENT(ROW()-2,COUNTA('Form Responses 1'!$1:$1)-4),1,,TRUE,"Form Responses 1"))</f>
        <v>45034.3894368981</v>
      </c>
      <c r="B1092" s="65" t="str">
        <f ca="1">INDIRECT(ADDRESS(2+QUOTIENT(ROW()-2,COUNTA('Form Responses 1'!$1:$1)-4),2,,TRUE,"Form Responses 1"))</f>
        <v>bobdaulay@gmail.com</v>
      </c>
      <c r="C1092" s="65" t="str">
        <f ca="1">INDIRECT(ADDRESS(2+QUOTIENT(ROW()-2,COUNTA('Form Responses 1'!$1:$1)-4),3,,TRUE,"Form Responses 1"))</f>
        <v>Bobby Wijaya Daulay </v>
      </c>
      <c r="D1092" s="81">
        <f ca="1">INDIRECT(ADDRESS(2+QUOTIENT(ROW()-2,COUNTA('Form Responses 1'!$1:$1)-4),4,,TRUE,"Form Responses 1"))</f>
        <v>44982</v>
      </c>
      <c r="E1092" s="82">
        <f ca="1" t="shared" si="0"/>
        <v>6</v>
      </c>
      <c r="F1092" s="65" t="str">
        <f ca="1">IF(ISBLANK(A1092)," ",INDIRECT(ADDRESS(1,5+MOD(ROW()-2,COUNTA('Form Responses 1'!$1:$1)-4),,TRUE,"Form Responses 1")))</f>
        <v>Lantai 01 [Lounge]</v>
      </c>
      <c r="G1092" s="65" t="str">
        <f ca="1">IF(ISBLANK(A1092)," ",INDIRECT(ADDRESS(MATCH(A1092,'Form Responses 1'!A:A,0),5+MOD(ROW()-2,COUNTA('Form Responses 1'!$1:$1)-4),,TRUE,"Form Responses 1")))</f>
        <v>BAIK</v>
      </c>
      <c r="H1092" s="83" t="str">
        <f ca="1" t="shared" si="1"/>
        <v>Lantai 01</v>
      </c>
      <c r="I1092" s="83" t="str">
        <f ca="1" t="shared" si="1116"/>
        <v>Lounge</v>
      </c>
      <c r="J1092" s="83" t="str">
        <f ca="1" t="shared" si="2"/>
        <v>CLEANING SERVICE</v>
      </c>
      <c r="K1092" s="83">
        <f ca="1" t="array" ref="K1092">IFERROR(INDEX(MASTER!B:B,MATCH(G1092,MASTER!A:A,0))/100," ")</f>
        <v>0.95</v>
      </c>
      <c r="L1092" s="65">
        <f ca="1" t="shared" si="3"/>
        <v>8</v>
      </c>
      <c r="M1092" s="65" t="str">
        <f ca="1" t="shared" si="4"/>
        <v>2023 - WEEK 08</v>
      </c>
      <c r="N1092" s="65" t="str">
        <f ca="1" t="shared" si="5"/>
        <v>2023 - MONTH 02</v>
      </c>
      <c r="O1092" s="83">
        <f ca="1" t="shared" ref="O1092:P1092" si="1118">IFERROR(AVERAGEIF(M:M,M1092,$K:$K)," ")</f>
        <v>0.950225225225222</v>
      </c>
      <c r="P1092" s="83">
        <f ca="1" t="shared" si="1118"/>
        <v>0.950225225225222</v>
      </c>
      <c r="Q1092" s="65" t="str">
        <f ca="1">IF(ISBLANK(A1092)," ",IF(O1092&gt;MASTER!$B$3/100,"SB",IF(O1092&gt;MASTER!$B$4/100,"B",IF(O1092&gt;MASTER!$B$5/100,"C","K"))))</f>
        <v>SB</v>
      </c>
      <c r="R1092" s="65" t="str">
        <f ca="1">IF(ISBLANK(B1092)," ",IF(P1092&gt;MASTER!$B$3/100,"SB",IF(P1092&gt;MASTER!$B$4/100,"B",IF(P1092&gt;MASTER!$B$5/100,"C","K"))))</f>
        <v>SB</v>
      </c>
    </row>
    <row r="1093" customHeight="1" spans="1:18">
      <c r="A1093" s="80">
        <f ca="1">INDIRECT(ADDRESS(2+QUOTIENT(ROW()-2,COUNTA('Form Responses 1'!$1:$1)-4),1,,TRUE,"Form Responses 1"))</f>
        <v>45034.3894368981</v>
      </c>
      <c r="B1093" s="65" t="str">
        <f ca="1">INDIRECT(ADDRESS(2+QUOTIENT(ROW()-2,COUNTA('Form Responses 1'!$1:$1)-4),2,,TRUE,"Form Responses 1"))</f>
        <v>bobdaulay@gmail.com</v>
      </c>
      <c r="C1093" s="65" t="str">
        <f ca="1">INDIRECT(ADDRESS(2+QUOTIENT(ROW()-2,COUNTA('Form Responses 1'!$1:$1)-4),3,,TRUE,"Form Responses 1"))</f>
        <v>Bobby Wijaya Daulay </v>
      </c>
      <c r="D1093" s="81">
        <f ca="1">INDIRECT(ADDRESS(2+QUOTIENT(ROW()-2,COUNTA('Form Responses 1'!$1:$1)-4),4,,TRUE,"Form Responses 1"))</f>
        <v>44982</v>
      </c>
      <c r="E1093" s="82">
        <f ca="1" t="shared" si="0"/>
        <v>6</v>
      </c>
      <c r="F1093" s="65" t="str">
        <f ca="1">IF(ISBLANK(A1093)," ",INDIRECT(ADDRESS(1,5+MOD(ROW()-2,COUNTA('Form Responses 1'!$1:$1)-4),,TRUE,"Form Responses 1")))</f>
        <v>Ground [Ground]</v>
      </c>
      <c r="G1093" s="65" t="str">
        <f ca="1">IF(ISBLANK(A1093)," ",INDIRECT(ADDRESS(MATCH(A1093,'Form Responses 1'!A:A,0),5+MOD(ROW()-2,COUNTA('Form Responses 1'!$1:$1)-4),,TRUE,"Form Responses 1")))</f>
        <v>BAIK</v>
      </c>
      <c r="H1093" s="83" t="str">
        <f ca="1" t="shared" si="1"/>
        <v>Ground</v>
      </c>
      <c r="I1093" s="83" t="str">
        <f ca="1" t="shared" si="1116"/>
        <v>Ground</v>
      </c>
      <c r="J1093" s="83" t="str">
        <f ca="1" t="shared" si="2"/>
        <v>CLEANING SERVICE</v>
      </c>
      <c r="K1093" s="83">
        <f ca="1" t="array" ref="K1093">IFERROR(INDEX(MASTER!B:B,MATCH(G1093,MASTER!A:A,0))/100," ")</f>
        <v>0.95</v>
      </c>
      <c r="L1093" s="65">
        <f ca="1" t="shared" si="3"/>
        <v>8</v>
      </c>
      <c r="M1093" s="65" t="str">
        <f ca="1" t="shared" si="4"/>
        <v>2023 - WEEK 08</v>
      </c>
      <c r="N1093" s="65" t="str">
        <f ca="1" t="shared" si="5"/>
        <v>2023 - MONTH 02</v>
      </c>
      <c r="O1093" s="83">
        <f ca="1" t="shared" ref="O1093:P1093" si="1119">IFERROR(AVERAGEIF(M:M,M1093,$K:$K)," ")</f>
        <v>0.950225225225222</v>
      </c>
      <c r="P1093" s="83">
        <f ca="1" t="shared" si="1119"/>
        <v>0.950225225225222</v>
      </c>
      <c r="Q1093" s="65" t="str">
        <f ca="1">IF(ISBLANK(A1093)," ",IF(O1093&gt;MASTER!$B$3/100,"SB",IF(O1093&gt;MASTER!$B$4/100,"B",IF(O1093&gt;MASTER!$B$5/100,"C","K"))))</f>
        <v>SB</v>
      </c>
      <c r="R1093" s="65" t="str">
        <f ca="1">IF(ISBLANK(B1093)," ",IF(P1093&gt;MASTER!$B$3/100,"SB",IF(P1093&gt;MASTER!$B$4/100,"B",IF(P1093&gt;MASTER!$B$5/100,"C","K"))))</f>
        <v>SB</v>
      </c>
    </row>
    <row r="1094" customHeight="1" spans="1:18">
      <c r="A1094" s="80">
        <f ca="1">INDIRECT(ADDRESS(2+QUOTIENT(ROW()-2,COUNTA('Form Responses 1'!$1:$1)-4),1,,TRUE,"Form Responses 1"))</f>
        <v>45034.3894368981</v>
      </c>
      <c r="B1094" s="65" t="str">
        <f ca="1">INDIRECT(ADDRESS(2+QUOTIENT(ROW()-2,COUNTA('Form Responses 1'!$1:$1)-4),2,,TRUE,"Form Responses 1"))</f>
        <v>bobdaulay@gmail.com</v>
      </c>
      <c r="C1094" s="65" t="str">
        <f ca="1">INDIRECT(ADDRESS(2+QUOTIENT(ROW()-2,COUNTA('Form Responses 1'!$1:$1)-4),3,,TRUE,"Form Responses 1"))</f>
        <v>Bobby Wijaya Daulay </v>
      </c>
      <c r="D1094" s="81">
        <f ca="1">INDIRECT(ADDRESS(2+QUOTIENT(ROW()-2,COUNTA('Form Responses 1'!$1:$1)-4),4,,TRUE,"Form Responses 1"))</f>
        <v>44982</v>
      </c>
      <c r="E1094" s="82">
        <f ca="1" t="shared" si="0"/>
        <v>6</v>
      </c>
      <c r="F1094" s="65" t="str">
        <f ca="1">IF(ISBLANK(A1094)," ",INDIRECT(ADDRESS(1,5+MOD(ROW()-2,COUNTA('Form Responses 1'!$1:$1)-4),,TRUE,"Form Responses 1")))</f>
        <v>Ground [Lift Eksekutif]</v>
      </c>
      <c r="G1094" s="65" t="str">
        <f ca="1">IF(ISBLANK(A1094)," ",INDIRECT(ADDRESS(MATCH(A1094,'Form Responses 1'!A:A,0),5+MOD(ROW()-2,COUNTA('Form Responses 1'!$1:$1)-4),,TRUE,"Form Responses 1")))</f>
        <v>BAIK</v>
      </c>
      <c r="H1094" s="83" t="str">
        <f ca="1" t="shared" si="1"/>
        <v>Ground</v>
      </c>
      <c r="I1094" s="83" t="str">
        <f ca="1" t="shared" si="1116"/>
        <v>Lift Eksekutif</v>
      </c>
      <c r="J1094" s="83" t="str">
        <f ca="1" t="shared" si="2"/>
        <v>CLEANING SERVICE</v>
      </c>
      <c r="K1094" s="83">
        <f ca="1" t="array" ref="K1094">IFERROR(INDEX(MASTER!B:B,MATCH(G1094,MASTER!A:A,0))/100," ")</f>
        <v>0.95</v>
      </c>
      <c r="L1094" s="65">
        <f ca="1" t="shared" si="3"/>
        <v>8</v>
      </c>
      <c r="M1094" s="65" t="str">
        <f ca="1" t="shared" si="4"/>
        <v>2023 - WEEK 08</v>
      </c>
      <c r="N1094" s="65" t="str">
        <f ca="1" t="shared" si="5"/>
        <v>2023 - MONTH 02</v>
      </c>
      <c r="O1094" s="83">
        <f ca="1" t="shared" ref="O1094:P1094" si="1120">IFERROR(AVERAGEIF(M:M,M1094,$K:$K)," ")</f>
        <v>0.950225225225222</v>
      </c>
      <c r="P1094" s="83">
        <f ca="1" t="shared" si="1120"/>
        <v>0.950225225225222</v>
      </c>
      <c r="Q1094" s="65" t="str">
        <f ca="1">IF(ISBLANK(A1094)," ",IF(O1094&gt;MASTER!$B$3/100,"SB",IF(O1094&gt;MASTER!$B$4/100,"B",IF(O1094&gt;MASTER!$B$5/100,"C","K"))))</f>
        <v>SB</v>
      </c>
      <c r="R1094" s="65" t="str">
        <f ca="1">IF(ISBLANK(B1094)," ",IF(P1094&gt;MASTER!$B$3/100,"SB",IF(P1094&gt;MASTER!$B$4/100,"B",IF(P1094&gt;MASTER!$B$5/100,"C","K"))))</f>
        <v>SB</v>
      </c>
    </row>
    <row r="1095" customHeight="1" spans="1:18">
      <c r="A1095" s="80">
        <f ca="1">INDIRECT(ADDRESS(2+QUOTIENT(ROW()-2,COUNTA('Form Responses 1'!$1:$1)-4),1,,TRUE,"Form Responses 1"))</f>
        <v>45034.3894368981</v>
      </c>
      <c r="B1095" s="65" t="str">
        <f ca="1">INDIRECT(ADDRESS(2+QUOTIENT(ROW()-2,COUNTA('Form Responses 1'!$1:$1)-4),2,,TRUE,"Form Responses 1"))</f>
        <v>bobdaulay@gmail.com</v>
      </c>
      <c r="C1095" s="65" t="str">
        <f ca="1">INDIRECT(ADDRESS(2+QUOTIENT(ROW()-2,COUNTA('Form Responses 1'!$1:$1)-4),3,,TRUE,"Form Responses 1"))</f>
        <v>Bobby Wijaya Daulay </v>
      </c>
      <c r="D1095" s="81">
        <f ca="1">INDIRECT(ADDRESS(2+QUOTIENT(ROW()-2,COUNTA('Form Responses 1'!$1:$1)-4),4,,TRUE,"Form Responses 1"))</f>
        <v>44982</v>
      </c>
      <c r="E1095" s="82">
        <f ca="1" t="shared" si="0"/>
        <v>6</v>
      </c>
      <c r="F1095" s="65" t="str">
        <f ca="1">IF(ISBLANK(A1095)," ",INDIRECT(ADDRESS(1,5+MOD(ROW()-2,COUNTA('Form Responses 1'!$1:$1)-4),,TRUE,"Form Responses 1")))</f>
        <v>Ground [Lift Barang]</v>
      </c>
      <c r="G1095" s="65" t="str">
        <f ca="1">IF(ISBLANK(A1095)," ",INDIRECT(ADDRESS(MATCH(A1095,'Form Responses 1'!A:A,0),5+MOD(ROW()-2,COUNTA('Form Responses 1'!$1:$1)-4),,TRUE,"Form Responses 1")))</f>
        <v>BAIK</v>
      </c>
      <c r="H1095" s="83" t="str">
        <f ca="1" t="shared" si="1"/>
        <v>Ground</v>
      </c>
      <c r="I1095" s="83" t="str">
        <f ca="1" t="shared" si="1116"/>
        <v>Lift Barang</v>
      </c>
      <c r="J1095" s="83" t="str">
        <f ca="1" t="shared" si="2"/>
        <v>CLEANING SERVICE</v>
      </c>
      <c r="K1095" s="83">
        <f ca="1" t="array" ref="K1095">IFERROR(INDEX(MASTER!B:B,MATCH(G1095,MASTER!A:A,0))/100," ")</f>
        <v>0.95</v>
      </c>
      <c r="L1095" s="65">
        <f ca="1" t="shared" si="3"/>
        <v>8</v>
      </c>
      <c r="M1095" s="65" t="str">
        <f ca="1" t="shared" si="4"/>
        <v>2023 - WEEK 08</v>
      </c>
      <c r="N1095" s="65" t="str">
        <f ca="1" t="shared" si="5"/>
        <v>2023 - MONTH 02</v>
      </c>
      <c r="O1095" s="83">
        <f ca="1" t="shared" ref="O1095:P1095" si="1121">IFERROR(AVERAGEIF(M:M,M1095,$K:$K)," ")</f>
        <v>0.950225225225222</v>
      </c>
      <c r="P1095" s="83">
        <f ca="1" t="shared" si="1121"/>
        <v>0.950225225225222</v>
      </c>
      <c r="Q1095" s="65" t="str">
        <f ca="1">IF(ISBLANK(A1095)," ",IF(O1095&gt;MASTER!$B$3/100,"SB",IF(O1095&gt;MASTER!$B$4/100,"B",IF(O1095&gt;MASTER!$B$5/100,"C","K"))))</f>
        <v>SB</v>
      </c>
      <c r="R1095" s="65" t="str">
        <f ca="1">IF(ISBLANK(B1095)," ",IF(P1095&gt;MASTER!$B$3/100,"SB",IF(P1095&gt;MASTER!$B$4/100,"B",IF(P1095&gt;MASTER!$B$5/100,"C","K"))))</f>
        <v>SB</v>
      </c>
    </row>
    <row r="1096" customHeight="1" spans="1:18">
      <c r="A1096" s="80">
        <f ca="1">INDIRECT(ADDRESS(2+QUOTIENT(ROW()-2,COUNTA('Form Responses 1'!$1:$1)-4),1,,TRUE,"Form Responses 1"))</f>
        <v>45034.3894368981</v>
      </c>
      <c r="B1096" s="65" t="str">
        <f ca="1">INDIRECT(ADDRESS(2+QUOTIENT(ROW()-2,COUNTA('Form Responses 1'!$1:$1)-4),2,,TRUE,"Form Responses 1"))</f>
        <v>bobdaulay@gmail.com</v>
      </c>
      <c r="C1096" s="65" t="str">
        <f ca="1">INDIRECT(ADDRESS(2+QUOTIENT(ROW()-2,COUNTA('Form Responses 1'!$1:$1)-4),3,,TRUE,"Form Responses 1"))</f>
        <v>Bobby Wijaya Daulay </v>
      </c>
      <c r="D1096" s="81">
        <f ca="1">INDIRECT(ADDRESS(2+QUOTIENT(ROW()-2,COUNTA('Form Responses 1'!$1:$1)-4),4,,TRUE,"Form Responses 1"))</f>
        <v>44982</v>
      </c>
      <c r="E1096" s="82">
        <f ca="1" t="shared" si="0"/>
        <v>6</v>
      </c>
      <c r="F1096" s="65" t="str">
        <f ca="1">IF(ISBLANK(A1096)," ",INDIRECT(ADDRESS(1,5+MOD(ROW()-2,COUNTA('Form Responses 1'!$1:$1)-4),,TRUE,"Form Responses 1")))</f>
        <v>Ground [Koridor Basement]</v>
      </c>
      <c r="G1096" s="65" t="str">
        <f ca="1">IF(ISBLANK(A1096)," ",INDIRECT(ADDRESS(MATCH(A1096,'Form Responses 1'!A:A,0),5+MOD(ROW()-2,COUNTA('Form Responses 1'!$1:$1)-4),,TRUE,"Form Responses 1")))</f>
        <v>BAIK</v>
      </c>
      <c r="H1096" s="83" t="str">
        <f ca="1" t="shared" si="1"/>
        <v>Ground</v>
      </c>
      <c r="I1096" s="83" t="str">
        <f ca="1" t="shared" si="1116"/>
        <v>Koridor Basement</v>
      </c>
      <c r="J1096" s="83" t="str">
        <f ca="1" t="shared" si="2"/>
        <v>CLEANING SERVICE</v>
      </c>
      <c r="K1096" s="83">
        <f ca="1" t="array" ref="K1096">IFERROR(INDEX(MASTER!B:B,MATCH(G1096,MASTER!A:A,0))/100," ")</f>
        <v>0.95</v>
      </c>
      <c r="L1096" s="65">
        <f ca="1" t="shared" si="3"/>
        <v>8</v>
      </c>
      <c r="M1096" s="65" t="str">
        <f ca="1" t="shared" si="4"/>
        <v>2023 - WEEK 08</v>
      </c>
      <c r="N1096" s="65" t="str">
        <f ca="1" t="shared" si="5"/>
        <v>2023 - MONTH 02</v>
      </c>
      <c r="O1096" s="83">
        <f ca="1" t="shared" ref="O1096:P1096" si="1122">IFERROR(AVERAGEIF(M:M,M1096,$K:$K)," ")</f>
        <v>0.950225225225222</v>
      </c>
      <c r="P1096" s="83">
        <f ca="1" t="shared" si="1122"/>
        <v>0.950225225225222</v>
      </c>
      <c r="Q1096" s="65" t="str">
        <f ca="1">IF(ISBLANK(A1096)," ",IF(O1096&gt;MASTER!$B$3/100,"SB",IF(O1096&gt;MASTER!$B$4/100,"B",IF(O1096&gt;MASTER!$B$5/100,"C","K"))))</f>
        <v>SB</v>
      </c>
      <c r="R1096" s="65" t="str">
        <f ca="1">IF(ISBLANK(B1096)," ",IF(P1096&gt;MASTER!$B$3/100,"SB",IF(P1096&gt;MASTER!$B$4/100,"B",IF(P1096&gt;MASTER!$B$5/100,"C","K"))))</f>
        <v>SB</v>
      </c>
    </row>
    <row r="1097" customHeight="1" spans="1:18">
      <c r="A1097" s="80">
        <f ca="1">INDIRECT(ADDRESS(2+QUOTIENT(ROW()-2,COUNTA('Form Responses 1'!$1:$1)-4),1,,TRUE,"Form Responses 1"))</f>
        <v>45034.3894368981</v>
      </c>
      <c r="B1097" s="65" t="str">
        <f ca="1">INDIRECT(ADDRESS(2+QUOTIENT(ROW()-2,COUNTA('Form Responses 1'!$1:$1)-4),2,,TRUE,"Form Responses 1"))</f>
        <v>bobdaulay@gmail.com</v>
      </c>
      <c r="C1097" s="65" t="str">
        <f ca="1">INDIRECT(ADDRESS(2+QUOTIENT(ROW()-2,COUNTA('Form Responses 1'!$1:$1)-4),3,,TRUE,"Form Responses 1"))</f>
        <v>Bobby Wijaya Daulay </v>
      </c>
      <c r="D1097" s="81">
        <f ca="1">INDIRECT(ADDRESS(2+QUOTIENT(ROW()-2,COUNTA('Form Responses 1'!$1:$1)-4),4,,TRUE,"Form Responses 1"))</f>
        <v>44982</v>
      </c>
      <c r="E1097" s="82">
        <f ca="1" t="shared" si="0"/>
        <v>6</v>
      </c>
      <c r="F1097" s="65" t="str">
        <f ca="1">IF(ISBLANK(A1097)," ",INDIRECT(ADDRESS(1,5+MOD(ROW()-2,COUNTA('Form Responses 1'!$1:$1)-4),,TRUE,"Form Responses 1")))</f>
        <v>Ground [Gudang ATK]</v>
      </c>
      <c r="G1097" s="65" t="str">
        <f ca="1">IF(ISBLANK(A1097)," ",INDIRECT(ADDRESS(MATCH(A1097,'Form Responses 1'!A:A,0),5+MOD(ROW()-2,COUNTA('Form Responses 1'!$1:$1)-4),,TRUE,"Form Responses 1")))</f>
        <v>BAIK</v>
      </c>
      <c r="H1097" s="83" t="str">
        <f ca="1" t="shared" si="1"/>
        <v>Ground</v>
      </c>
      <c r="I1097" s="83" t="str">
        <f ca="1" t="shared" si="1116"/>
        <v>Gudang ATK</v>
      </c>
      <c r="J1097" s="83" t="str">
        <f ca="1" t="shared" si="2"/>
        <v>CLEANING SERVICE</v>
      </c>
      <c r="K1097" s="83">
        <f ca="1" t="array" ref="K1097">IFERROR(INDEX(MASTER!B:B,MATCH(G1097,MASTER!A:A,0))/100," ")</f>
        <v>0.95</v>
      </c>
      <c r="L1097" s="65">
        <f ca="1" t="shared" si="3"/>
        <v>8</v>
      </c>
      <c r="M1097" s="65" t="str">
        <f ca="1" t="shared" si="4"/>
        <v>2023 - WEEK 08</v>
      </c>
      <c r="N1097" s="65" t="str">
        <f ca="1" t="shared" si="5"/>
        <v>2023 - MONTH 02</v>
      </c>
      <c r="O1097" s="83">
        <f ca="1" t="shared" ref="O1097:P1097" si="1123">IFERROR(AVERAGEIF(M:M,M1097,$K:$K)," ")</f>
        <v>0.950225225225222</v>
      </c>
      <c r="P1097" s="83">
        <f ca="1" t="shared" si="1123"/>
        <v>0.950225225225222</v>
      </c>
      <c r="Q1097" s="65" t="str">
        <f ca="1">IF(ISBLANK(A1097)," ",IF(O1097&gt;MASTER!$B$3/100,"SB",IF(O1097&gt;MASTER!$B$4/100,"B",IF(O1097&gt;MASTER!$B$5/100,"C","K"))))</f>
        <v>SB</v>
      </c>
      <c r="R1097" s="65" t="str">
        <f ca="1">IF(ISBLANK(B1097)," ",IF(P1097&gt;MASTER!$B$3/100,"SB",IF(P1097&gt;MASTER!$B$4/100,"B",IF(P1097&gt;MASTER!$B$5/100,"C","K"))))</f>
        <v>SB</v>
      </c>
    </row>
    <row r="1098" customHeight="1" spans="1:18">
      <c r="A1098" s="80">
        <f ca="1">INDIRECT(ADDRESS(2+QUOTIENT(ROW()-2,COUNTA('Form Responses 1'!$1:$1)-4),1,,TRUE,"Form Responses 1"))</f>
        <v>45034.3894368981</v>
      </c>
      <c r="B1098" s="65" t="str">
        <f ca="1">INDIRECT(ADDRESS(2+QUOTIENT(ROW()-2,COUNTA('Form Responses 1'!$1:$1)-4),2,,TRUE,"Form Responses 1"))</f>
        <v>bobdaulay@gmail.com</v>
      </c>
      <c r="C1098" s="65" t="str">
        <f ca="1">INDIRECT(ADDRESS(2+QUOTIENT(ROW()-2,COUNTA('Form Responses 1'!$1:$1)-4),3,,TRUE,"Form Responses 1"))</f>
        <v>Bobby Wijaya Daulay </v>
      </c>
      <c r="D1098" s="81">
        <f ca="1">INDIRECT(ADDRESS(2+QUOTIENT(ROW()-2,COUNTA('Form Responses 1'!$1:$1)-4),4,,TRUE,"Form Responses 1"))</f>
        <v>44982</v>
      </c>
      <c r="E1098" s="82">
        <f ca="1" t="shared" si="0"/>
        <v>6</v>
      </c>
      <c r="F1098" s="65" t="str">
        <f ca="1">IF(ISBLANK(A1098)," ",INDIRECT(ADDRESS(1,5+MOD(ROW()-2,COUNTA('Form Responses 1'!$1:$1)-4),,TRUE,"Form Responses 1")))</f>
        <v>Ground [Gudang Sipil]</v>
      </c>
      <c r="G1098" s="65" t="str">
        <f ca="1">IF(ISBLANK(A1098)," ",INDIRECT(ADDRESS(MATCH(A1098,'Form Responses 1'!A:A,0),5+MOD(ROW()-2,COUNTA('Form Responses 1'!$1:$1)-4),,TRUE,"Form Responses 1")))</f>
        <v>BAIK</v>
      </c>
      <c r="H1098" s="83" t="str">
        <f ca="1" t="shared" si="1"/>
        <v>Ground</v>
      </c>
      <c r="I1098" s="83" t="str">
        <f ca="1" t="shared" si="1116"/>
        <v>Gudang Sipil</v>
      </c>
      <c r="J1098" s="83" t="str">
        <f ca="1" t="shared" si="2"/>
        <v>CLEANING SERVICE</v>
      </c>
      <c r="K1098" s="83">
        <f ca="1" t="array" ref="K1098">IFERROR(INDEX(MASTER!B:B,MATCH(G1098,MASTER!A:A,0))/100," ")</f>
        <v>0.95</v>
      </c>
      <c r="L1098" s="65">
        <f ca="1" t="shared" si="3"/>
        <v>8</v>
      </c>
      <c r="M1098" s="65" t="str">
        <f ca="1" t="shared" si="4"/>
        <v>2023 - WEEK 08</v>
      </c>
      <c r="N1098" s="65" t="str">
        <f ca="1" t="shared" si="5"/>
        <v>2023 - MONTH 02</v>
      </c>
      <c r="O1098" s="83">
        <f ca="1" t="shared" ref="O1098:P1098" si="1124">IFERROR(AVERAGEIF(M:M,M1098,$K:$K)," ")</f>
        <v>0.950225225225222</v>
      </c>
      <c r="P1098" s="83">
        <f ca="1" t="shared" si="1124"/>
        <v>0.950225225225222</v>
      </c>
      <c r="Q1098" s="65" t="str">
        <f ca="1">IF(ISBLANK(A1098)," ",IF(O1098&gt;MASTER!$B$3/100,"SB",IF(O1098&gt;MASTER!$B$4/100,"B",IF(O1098&gt;MASTER!$B$5/100,"C","K"))))</f>
        <v>SB</v>
      </c>
      <c r="R1098" s="65" t="str">
        <f ca="1">IF(ISBLANK(B1098)," ",IF(P1098&gt;MASTER!$B$3/100,"SB",IF(P1098&gt;MASTER!$B$4/100,"B",IF(P1098&gt;MASTER!$B$5/100,"C","K"))))</f>
        <v>SB</v>
      </c>
    </row>
    <row r="1099" customHeight="1" spans="1:18">
      <c r="A1099" s="80">
        <f ca="1">INDIRECT(ADDRESS(2+QUOTIENT(ROW()-2,COUNTA('Form Responses 1'!$1:$1)-4),1,,TRUE,"Form Responses 1"))</f>
        <v>45034.3894368981</v>
      </c>
      <c r="B1099" s="65" t="str">
        <f ca="1">INDIRECT(ADDRESS(2+QUOTIENT(ROW()-2,COUNTA('Form Responses 1'!$1:$1)-4),2,,TRUE,"Form Responses 1"))</f>
        <v>bobdaulay@gmail.com</v>
      </c>
      <c r="C1099" s="65" t="str">
        <f ca="1">INDIRECT(ADDRESS(2+QUOTIENT(ROW()-2,COUNTA('Form Responses 1'!$1:$1)-4),3,,TRUE,"Form Responses 1"))</f>
        <v>Bobby Wijaya Daulay </v>
      </c>
      <c r="D1099" s="81">
        <f ca="1">INDIRECT(ADDRESS(2+QUOTIENT(ROW()-2,COUNTA('Form Responses 1'!$1:$1)-4),4,,TRUE,"Form Responses 1"))</f>
        <v>44982</v>
      </c>
      <c r="E1099" s="82">
        <f ca="1" t="shared" si="0"/>
        <v>6</v>
      </c>
      <c r="F1099" s="65" t="str">
        <f ca="1">IF(ISBLANK(A1099)," ",INDIRECT(ADDRESS(1,5+MOD(ROW()-2,COUNTA('Form Responses 1'!$1:$1)-4),,TRUE,"Form Responses 1")))</f>
        <v>Ground [Mushola]</v>
      </c>
      <c r="G1099" s="65" t="str">
        <f ca="1">IF(ISBLANK(A1099)," ",INDIRECT(ADDRESS(MATCH(A1099,'Form Responses 1'!A:A,0),5+MOD(ROW()-2,COUNTA('Form Responses 1'!$1:$1)-4),,TRUE,"Form Responses 1")))</f>
        <v>BAIK</v>
      </c>
      <c r="H1099" s="83" t="str">
        <f ca="1" t="shared" si="1"/>
        <v>Ground</v>
      </c>
      <c r="I1099" s="83" t="str">
        <f ca="1" t="shared" si="1116"/>
        <v>Mushola</v>
      </c>
      <c r="J1099" s="83" t="str">
        <f ca="1" t="shared" si="2"/>
        <v>CLEANING SERVICE</v>
      </c>
      <c r="K1099" s="83">
        <f ca="1" t="array" ref="K1099">IFERROR(INDEX(MASTER!B:B,MATCH(G1099,MASTER!A:A,0))/100," ")</f>
        <v>0.95</v>
      </c>
      <c r="L1099" s="65">
        <f ca="1" t="shared" si="3"/>
        <v>8</v>
      </c>
      <c r="M1099" s="65" t="str">
        <f ca="1" t="shared" si="4"/>
        <v>2023 - WEEK 08</v>
      </c>
      <c r="N1099" s="65" t="str">
        <f ca="1" t="shared" si="5"/>
        <v>2023 - MONTH 02</v>
      </c>
      <c r="O1099" s="83">
        <f ca="1" t="shared" ref="O1099:P1099" si="1125">IFERROR(AVERAGEIF(M:M,M1099,$K:$K)," ")</f>
        <v>0.950225225225222</v>
      </c>
      <c r="P1099" s="83">
        <f ca="1" t="shared" si="1125"/>
        <v>0.950225225225222</v>
      </c>
      <c r="Q1099" s="65" t="str">
        <f ca="1">IF(ISBLANK(A1099)," ",IF(O1099&gt;MASTER!$B$3/100,"SB",IF(O1099&gt;MASTER!$B$4/100,"B",IF(O1099&gt;MASTER!$B$5/100,"C","K"))))</f>
        <v>SB</v>
      </c>
      <c r="R1099" s="65" t="str">
        <f ca="1">IF(ISBLANK(B1099)," ",IF(P1099&gt;MASTER!$B$3/100,"SB",IF(P1099&gt;MASTER!$B$4/100,"B",IF(P1099&gt;MASTER!$B$5/100,"C","K"))))</f>
        <v>SB</v>
      </c>
    </row>
    <row r="1100" customHeight="1" spans="1:18">
      <c r="A1100" s="80">
        <f ca="1">INDIRECT(ADDRESS(2+QUOTIENT(ROW()-2,COUNTA('Form Responses 1'!$1:$1)-4),1,,TRUE,"Form Responses 1"))</f>
        <v>45034.3894368981</v>
      </c>
      <c r="B1100" s="65" t="str">
        <f ca="1">INDIRECT(ADDRESS(2+QUOTIENT(ROW()-2,COUNTA('Form Responses 1'!$1:$1)-4),2,,TRUE,"Form Responses 1"))</f>
        <v>bobdaulay@gmail.com</v>
      </c>
      <c r="C1100" s="65" t="str">
        <f ca="1">INDIRECT(ADDRESS(2+QUOTIENT(ROW()-2,COUNTA('Form Responses 1'!$1:$1)-4),3,,TRUE,"Form Responses 1"))</f>
        <v>Bobby Wijaya Daulay </v>
      </c>
      <c r="D1100" s="81">
        <f ca="1">INDIRECT(ADDRESS(2+QUOTIENT(ROW()-2,COUNTA('Form Responses 1'!$1:$1)-4),4,,TRUE,"Form Responses 1"))</f>
        <v>44982</v>
      </c>
      <c r="E1100" s="82">
        <f ca="1" t="shared" si="0"/>
        <v>6</v>
      </c>
      <c r="F1100" s="65" t="str">
        <f ca="1">IF(ISBLANK(A1100)," ",INDIRECT(ADDRESS(1,5+MOD(ROW()-2,COUNTA('Form Responses 1'!$1:$1)-4),,TRUE,"Form Responses 1")))</f>
        <v>Ground [Pantry]</v>
      </c>
      <c r="G1100" s="65" t="str">
        <f ca="1">IF(ISBLANK(A1100)," ",INDIRECT(ADDRESS(MATCH(A1100,'Form Responses 1'!A:A,0),5+MOD(ROW()-2,COUNTA('Form Responses 1'!$1:$1)-4),,TRUE,"Form Responses 1")))</f>
        <v>BAIK</v>
      </c>
      <c r="H1100" s="83" t="str">
        <f ca="1" t="shared" si="1"/>
        <v>Ground</v>
      </c>
      <c r="I1100" s="83" t="str">
        <f ca="1" t="shared" si="1116"/>
        <v>Pantry</v>
      </c>
      <c r="J1100" s="83" t="str">
        <f ca="1" t="shared" si="2"/>
        <v>CLEANING SERVICE</v>
      </c>
      <c r="K1100" s="83">
        <f ca="1" t="array" ref="K1100">IFERROR(INDEX(MASTER!B:B,MATCH(G1100,MASTER!A:A,0))/100," ")</f>
        <v>0.95</v>
      </c>
      <c r="L1100" s="65">
        <f ca="1" t="shared" si="3"/>
        <v>8</v>
      </c>
      <c r="M1100" s="65" t="str">
        <f ca="1" t="shared" si="4"/>
        <v>2023 - WEEK 08</v>
      </c>
      <c r="N1100" s="65" t="str">
        <f ca="1" t="shared" si="5"/>
        <v>2023 - MONTH 02</v>
      </c>
      <c r="O1100" s="83">
        <f ca="1" t="shared" ref="O1100:P1100" si="1126">IFERROR(AVERAGEIF(M:M,M1100,$K:$K)," ")</f>
        <v>0.950225225225222</v>
      </c>
      <c r="P1100" s="83">
        <f ca="1" t="shared" si="1126"/>
        <v>0.950225225225222</v>
      </c>
      <c r="Q1100" s="65" t="str">
        <f ca="1">IF(ISBLANK(A1100)," ",IF(O1100&gt;MASTER!$B$3/100,"SB",IF(O1100&gt;MASTER!$B$4/100,"B",IF(O1100&gt;MASTER!$B$5/100,"C","K"))))</f>
        <v>SB</v>
      </c>
      <c r="R1100" s="65" t="str">
        <f ca="1">IF(ISBLANK(B1100)," ",IF(P1100&gt;MASTER!$B$3/100,"SB",IF(P1100&gt;MASTER!$B$4/100,"B",IF(P1100&gt;MASTER!$B$5/100,"C","K"))))</f>
        <v>SB</v>
      </c>
    </row>
    <row r="1101" customHeight="1" spans="1:18">
      <c r="A1101" s="80">
        <f ca="1">INDIRECT(ADDRESS(2+QUOTIENT(ROW()-2,COUNTA('Form Responses 1'!$1:$1)-4),1,,TRUE,"Form Responses 1"))</f>
        <v>45034.3894368981</v>
      </c>
      <c r="B1101" s="65" t="str">
        <f ca="1">INDIRECT(ADDRESS(2+QUOTIENT(ROW()-2,COUNTA('Form Responses 1'!$1:$1)-4),2,,TRUE,"Form Responses 1"))</f>
        <v>bobdaulay@gmail.com</v>
      </c>
      <c r="C1101" s="65" t="str">
        <f ca="1">INDIRECT(ADDRESS(2+QUOTIENT(ROW()-2,COUNTA('Form Responses 1'!$1:$1)-4),3,,TRUE,"Form Responses 1"))</f>
        <v>Bobby Wijaya Daulay </v>
      </c>
      <c r="D1101" s="81">
        <f ca="1">INDIRECT(ADDRESS(2+QUOTIENT(ROW()-2,COUNTA('Form Responses 1'!$1:$1)-4),4,,TRUE,"Form Responses 1"))</f>
        <v>44982</v>
      </c>
      <c r="E1101" s="82">
        <f ca="1" t="shared" si="0"/>
        <v>6</v>
      </c>
      <c r="F1101" s="65" t="str">
        <f ca="1">IF(ISBLANK(A1101)," ",INDIRECT(ADDRESS(1,5+MOD(ROW()-2,COUNTA('Form Responses 1'!$1:$1)-4),,TRUE,"Form Responses 1")))</f>
        <v>Ground [R. BAS]</v>
      </c>
      <c r="G1101" s="65" t="str">
        <f ca="1">IF(ISBLANK(A1101)," ",INDIRECT(ADDRESS(MATCH(A1101,'Form Responses 1'!A:A,0),5+MOD(ROW()-2,COUNTA('Form Responses 1'!$1:$1)-4),,TRUE,"Form Responses 1")))</f>
        <v>BAIK</v>
      </c>
      <c r="H1101" s="83" t="str">
        <f ca="1" t="shared" si="1"/>
        <v>Ground</v>
      </c>
      <c r="I1101" s="83" t="str">
        <f ca="1" t="shared" si="1116"/>
        <v>R. BAS</v>
      </c>
      <c r="J1101" s="83" t="str">
        <f ca="1" t="shared" si="2"/>
        <v>CLEANING SERVICE</v>
      </c>
      <c r="K1101" s="83">
        <f ca="1" t="array" ref="K1101">IFERROR(INDEX(MASTER!B:B,MATCH(G1101,MASTER!A:A,0))/100," ")</f>
        <v>0.95</v>
      </c>
      <c r="L1101" s="65">
        <f ca="1" t="shared" si="3"/>
        <v>8</v>
      </c>
      <c r="M1101" s="65" t="str">
        <f ca="1" t="shared" si="4"/>
        <v>2023 - WEEK 08</v>
      </c>
      <c r="N1101" s="65" t="str">
        <f ca="1" t="shared" si="5"/>
        <v>2023 - MONTH 02</v>
      </c>
      <c r="O1101" s="83">
        <f ca="1" t="shared" ref="O1101:P1101" si="1127">IFERROR(AVERAGEIF(M:M,M1101,$K:$K)," ")</f>
        <v>0.950225225225222</v>
      </c>
      <c r="P1101" s="83">
        <f ca="1" t="shared" si="1127"/>
        <v>0.950225225225222</v>
      </c>
      <c r="Q1101" s="65" t="str">
        <f ca="1">IF(ISBLANK(A1101)," ",IF(O1101&gt;MASTER!$B$3/100,"SB",IF(O1101&gt;MASTER!$B$4/100,"B",IF(O1101&gt;MASTER!$B$5/100,"C","K"))))</f>
        <v>SB</v>
      </c>
      <c r="R1101" s="65" t="str">
        <f ca="1">IF(ISBLANK(B1101)," ",IF(P1101&gt;MASTER!$B$3/100,"SB",IF(P1101&gt;MASTER!$B$4/100,"B",IF(P1101&gt;MASTER!$B$5/100,"C","K"))))</f>
        <v>SB</v>
      </c>
    </row>
    <row r="1102" customHeight="1" spans="1:18">
      <c r="A1102" s="80">
        <f ca="1">INDIRECT(ADDRESS(2+QUOTIENT(ROW()-2,COUNTA('Form Responses 1'!$1:$1)-4),1,,TRUE,"Form Responses 1"))</f>
        <v>45034.3894368981</v>
      </c>
      <c r="B1102" s="65" t="str">
        <f ca="1">INDIRECT(ADDRESS(2+QUOTIENT(ROW()-2,COUNTA('Form Responses 1'!$1:$1)-4),2,,TRUE,"Form Responses 1"))</f>
        <v>bobdaulay@gmail.com</v>
      </c>
      <c r="C1102" s="65" t="str">
        <f ca="1">INDIRECT(ADDRESS(2+QUOTIENT(ROW()-2,COUNTA('Form Responses 1'!$1:$1)-4),3,,TRUE,"Form Responses 1"))</f>
        <v>Bobby Wijaya Daulay </v>
      </c>
      <c r="D1102" s="81">
        <f ca="1">INDIRECT(ADDRESS(2+QUOTIENT(ROW()-2,COUNTA('Form Responses 1'!$1:$1)-4),4,,TRUE,"Form Responses 1"))</f>
        <v>44982</v>
      </c>
      <c r="E1102" s="82">
        <f ca="1" t="shared" si="0"/>
        <v>6</v>
      </c>
      <c r="F1102" s="65" t="str">
        <f ca="1">IF(ISBLANK(A1102)," ",INDIRECT(ADDRESS(1,5+MOD(ROW()-2,COUNTA('Form Responses 1'!$1:$1)-4),,TRUE,"Form Responses 1")))</f>
        <v>Ground [R.Plumbing]</v>
      </c>
      <c r="G1102" s="65" t="str">
        <f ca="1">IF(ISBLANK(A1102)," ",INDIRECT(ADDRESS(MATCH(A1102,'Form Responses 1'!A:A,0),5+MOD(ROW()-2,COUNTA('Form Responses 1'!$1:$1)-4),,TRUE,"Form Responses 1")))</f>
        <v>BAIK</v>
      </c>
      <c r="H1102" s="83" t="str">
        <f ca="1" t="shared" si="1"/>
        <v>Ground</v>
      </c>
      <c r="I1102" s="83" t="str">
        <f ca="1" t="shared" si="1116"/>
        <v>R.Plumbing</v>
      </c>
      <c r="J1102" s="83" t="str">
        <f ca="1" t="shared" si="2"/>
        <v>CLEANING SERVICE</v>
      </c>
      <c r="K1102" s="83">
        <f ca="1" t="array" ref="K1102">IFERROR(INDEX(MASTER!B:B,MATCH(G1102,MASTER!A:A,0))/100," ")</f>
        <v>0.95</v>
      </c>
      <c r="L1102" s="65">
        <f ca="1" t="shared" si="3"/>
        <v>8</v>
      </c>
      <c r="M1102" s="65" t="str">
        <f ca="1" t="shared" si="4"/>
        <v>2023 - WEEK 08</v>
      </c>
      <c r="N1102" s="65" t="str">
        <f ca="1" t="shared" si="5"/>
        <v>2023 - MONTH 02</v>
      </c>
      <c r="O1102" s="83">
        <f ca="1" t="shared" ref="O1102:P1102" si="1128">IFERROR(AVERAGEIF(M:M,M1102,$K:$K)," ")</f>
        <v>0.950225225225222</v>
      </c>
      <c r="P1102" s="83">
        <f ca="1" t="shared" si="1128"/>
        <v>0.950225225225222</v>
      </c>
      <c r="Q1102" s="65" t="str">
        <f ca="1">IF(ISBLANK(A1102)," ",IF(O1102&gt;MASTER!$B$3/100,"SB",IF(O1102&gt;MASTER!$B$4/100,"B",IF(O1102&gt;MASTER!$B$5/100,"C","K"))))</f>
        <v>SB</v>
      </c>
      <c r="R1102" s="65" t="str">
        <f ca="1">IF(ISBLANK(B1102)," ",IF(P1102&gt;MASTER!$B$3/100,"SB",IF(P1102&gt;MASTER!$B$4/100,"B",IF(P1102&gt;MASTER!$B$5/100,"C","K"))))</f>
        <v>SB</v>
      </c>
    </row>
    <row r="1103" customHeight="1" spans="1:18">
      <c r="A1103" s="80">
        <f ca="1">INDIRECT(ADDRESS(2+QUOTIENT(ROW()-2,COUNTA('Form Responses 1'!$1:$1)-4),1,,TRUE,"Form Responses 1"))</f>
        <v>45034.3894368981</v>
      </c>
      <c r="B1103" s="65" t="str">
        <f ca="1">INDIRECT(ADDRESS(2+QUOTIENT(ROW()-2,COUNTA('Form Responses 1'!$1:$1)-4),2,,TRUE,"Form Responses 1"))</f>
        <v>bobdaulay@gmail.com</v>
      </c>
      <c r="C1103" s="65" t="str">
        <f ca="1">INDIRECT(ADDRESS(2+QUOTIENT(ROW()-2,COUNTA('Form Responses 1'!$1:$1)-4),3,,TRUE,"Form Responses 1"))</f>
        <v>Bobby Wijaya Daulay </v>
      </c>
      <c r="D1103" s="81">
        <f ca="1">INDIRECT(ADDRESS(2+QUOTIENT(ROW()-2,COUNTA('Form Responses 1'!$1:$1)-4),4,,TRUE,"Form Responses 1"))</f>
        <v>44982</v>
      </c>
      <c r="E1103" s="82">
        <f ca="1" t="shared" si="0"/>
        <v>6</v>
      </c>
      <c r="F1103" s="65" t="str">
        <f ca="1">IF(ISBLANK(A1103)," ",INDIRECT(ADDRESS(1,5+MOD(ROW()-2,COUNTA('Form Responses 1'!$1:$1)-4),,TRUE,"Form Responses 1")))</f>
        <v>Ground [Gudang Logistik]</v>
      </c>
      <c r="G1103" s="65" t="str">
        <f ca="1">IF(ISBLANK(A1103)," ",INDIRECT(ADDRESS(MATCH(A1103,'Form Responses 1'!A:A,0),5+MOD(ROW()-2,COUNTA('Form Responses 1'!$1:$1)-4),,TRUE,"Form Responses 1")))</f>
        <v>BAIK</v>
      </c>
      <c r="H1103" s="83" t="str">
        <f ca="1" t="shared" si="1"/>
        <v>Ground</v>
      </c>
      <c r="I1103" s="83" t="str">
        <f ca="1" t="shared" si="1116"/>
        <v>Gudang Logistik</v>
      </c>
      <c r="J1103" s="83" t="str">
        <f ca="1" t="shared" si="2"/>
        <v>CLEANING SERVICE</v>
      </c>
      <c r="K1103" s="83">
        <f ca="1" t="array" ref="K1103">IFERROR(INDEX(MASTER!B:B,MATCH(G1103,MASTER!A:A,0))/100," ")</f>
        <v>0.95</v>
      </c>
      <c r="L1103" s="65">
        <f ca="1" t="shared" si="3"/>
        <v>8</v>
      </c>
      <c r="M1103" s="65" t="str">
        <f ca="1" t="shared" si="4"/>
        <v>2023 - WEEK 08</v>
      </c>
      <c r="N1103" s="65" t="str">
        <f ca="1" t="shared" si="5"/>
        <v>2023 - MONTH 02</v>
      </c>
      <c r="O1103" s="83">
        <f ca="1" t="shared" ref="O1103:P1103" si="1129">IFERROR(AVERAGEIF(M:M,M1103,$K:$K)," ")</f>
        <v>0.950225225225222</v>
      </c>
      <c r="P1103" s="83">
        <f ca="1" t="shared" si="1129"/>
        <v>0.950225225225222</v>
      </c>
      <c r="Q1103" s="65" t="str">
        <f ca="1">IF(ISBLANK(A1103)," ",IF(O1103&gt;MASTER!$B$3/100,"SB",IF(O1103&gt;MASTER!$B$4/100,"B",IF(O1103&gt;MASTER!$B$5/100,"C","K"))))</f>
        <v>SB</v>
      </c>
      <c r="R1103" s="65" t="str">
        <f ca="1">IF(ISBLANK(B1103)," ",IF(P1103&gt;MASTER!$B$3/100,"SB",IF(P1103&gt;MASTER!$B$4/100,"B",IF(P1103&gt;MASTER!$B$5/100,"C","K"))))</f>
        <v>SB</v>
      </c>
    </row>
    <row r="1104" customHeight="1" spans="1:18">
      <c r="A1104" s="80">
        <f ca="1">INDIRECT(ADDRESS(2+QUOTIENT(ROW()-2,COUNTA('Form Responses 1'!$1:$1)-4),1,,TRUE,"Form Responses 1"))</f>
        <v>45034.3894368981</v>
      </c>
      <c r="B1104" s="65" t="str">
        <f ca="1">INDIRECT(ADDRESS(2+QUOTIENT(ROW()-2,COUNTA('Form Responses 1'!$1:$1)-4),2,,TRUE,"Form Responses 1"))</f>
        <v>bobdaulay@gmail.com</v>
      </c>
      <c r="C1104" s="65" t="str">
        <f ca="1">INDIRECT(ADDRESS(2+QUOTIENT(ROW()-2,COUNTA('Form Responses 1'!$1:$1)-4),3,,TRUE,"Form Responses 1"))</f>
        <v>Bobby Wijaya Daulay </v>
      </c>
      <c r="D1104" s="81">
        <f ca="1">INDIRECT(ADDRESS(2+QUOTIENT(ROW()-2,COUNTA('Form Responses 1'!$1:$1)-4),4,,TRUE,"Form Responses 1"))</f>
        <v>44982</v>
      </c>
      <c r="E1104" s="82">
        <f ca="1" t="shared" si="0"/>
        <v>6</v>
      </c>
      <c r="F1104" s="65" t="str">
        <f ca="1">IF(ISBLANK(A1104)," ",INDIRECT(ADDRESS(1,5+MOD(ROW()-2,COUNTA('Form Responses 1'!$1:$1)-4),,TRUE,"Form Responses 1")))</f>
        <v>Ground [Toilet]</v>
      </c>
      <c r="G1104" s="65" t="str">
        <f ca="1">IF(ISBLANK(A1104)," ",INDIRECT(ADDRESS(MATCH(A1104,'Form Responses 1'!A:A,0),5+MOD(ROW()-2,COUNTA('Form Responses 1'!$1:$1)-4),,TRUE,"Form Responses 1")))</f>
        <v>BAIK</v>
      </c>
      <c r="H1104" s="83" t="str">
        <f ca="1" t="shared" si="1"/>
        <v>Ground</v>
      </c>
      <c r="I1104" s="83" t="str">
        <f ca="1" t="shared" si="1116"/>
        <v>Toilet</v>
      </c>
      <c r="J1104" s="83" t="str">
        <f ca="1" t="shared" si="2"/>
        <v>CLEANING SERVICE</v>
      </c>
      <c r="K1104" s="83">
        <f ca="1" t="array" ref="K1104">IFERROR(INDEX(MASTER!B:B,MATCH(G1104,MASTER!A:A,0))/100," ")</f>
        <v>0.95</v>
      </c>
      <c r="L1104" s="65">
        <f ca="1" t="shared" si="3"/>
        <v>8</v>
      </c>
      <c r="M1104" s="65" t="str">
        <f ca="1" t="shared" si="4"/>
        <v>2023 - WEEK 08</v>
      </c>
      <c r="N1104" s="65" t="str">
        <f ca="1" t="shared" si="5"/>
        <v>2023 - MONTH 02</v>
      </c>
      <c r="O1104" s="83">
        <f ca="1" t="shared" ref="O1104:P1104" si="1130">IFERROR(AVERAGEIF(M:M,M1104,$K:$K)," ")</f>
        <v>0.950225225225222</v>
      </c>
      <c r="P1104" s="83">
        <f ca="1" t="shared" si="1130"/>
        <v>0.950225225225222</v>
      </c>
      <c r="Q1104" s="65" t="str">
        <f ca="1">IF(ISBLANK(A1104)," ",IF(O1104&gt;MASTER!$B$3/100,"SB",IF(O1104&gt;MASTER!$B$4/100,"B",IF(O1104&gt;MASTER!$B$5/100,"C","K"))))</f>
        <v>SB</v>
      </c>
      <c r="R1104" s="65" t="str">
        <f ca="1">IF(ISBLANK(B1104)," ",IF(P1104&gt;MASTER!$B$3/100,"SB",IF(P1104&gt;MASTER!$B$4/100,"B",IF(P1104&gt;MASTER!$B$5/100,"C","K"))))</f>
        <v>SB</v>
      </c>
    </row>
    <row r="1105" customHeight="1" spans="1:18">
      <c r="A1105" s="80">
        <f ca="1">INDIRECT(ADDRESS(2+QUOTIENT(ROW()-2,COUNTA('Form Responses 1'!$1:$1)-4),1,,TRUE,"Form Responses 1"))</f>
        <v>45034.3894368981</v>
      </c>
      <c r="B1105" s="65" t="str">
        <f ca="1">INDIRECT(ADDRESS(2+QUOTIENT(ROW()-2,COUNTA('Form Responses 1'!$1:$1)-4),2,,TRUE,"Form Responses 1"))</f>
        <v>bobdaulay@gmail.com</v>
      </c>
      <c r="C1105" s="65" t="str">
        <f ca="1">INDIRECT(ADDRESS(2+QUOTIENT(ROW()-2,COUNTA('Form Responses 1'!$1:$1)-4),3,,TRUE,"Form Responses 1"))</f>
        <v>Bobby Wijaya Daulay </v>
      </c>
      <c r="D1105" s="81">
        <f ca="1">INDIRECT(ADDRESS(2+QUOTIENT(ROW()-2,COUNTA('Form Responses 1'!$1:$1)-4),4,,TRUE,"Form Responses 1"))</f>
        <v>44982</v>
      </c>
      <c r="E1105" s="82">
        <f ca="1" t="shared" si="0"/>
        <v>6</v>
      </c>
      <c r="F1105" s="65" t="str">
        <f ca="1">IF(ISBLANK(A1105)," ",INDIRECT(ADDRESS(1,5+MOD(ROW()-2,COUNTA('Form Responses 1'!$1:$1)-4),,TRUE,"Form Responses 1")))</f>
        <v>Ground [Mushola]</v>
      </c>
      <c r="G1105" s="65" t="str">
        <f ca="1">IF(ISBLANK(A1105)," ",INDIRECT(ADDRESS(MATCH(A1105,'Form Responses 1'!A:A,0),5+MOD(ROW()-2,COUNTA('Form Responses 1'!$1:$1)-4),,TRUE,"Form Responses 1")))</f>
        <v>BAIK</v>
      </c>
      <c r="H1105" s="83" t="str">
        <f ca="1" t="shared" si="1"/>
        <v>Ground</v>
      </c>
      <c r="I1105" s="83" t="str">
        <f ca="1" t="shared" si="1116"/>
        <v>Mushola</v>
      </c>
      <c r="J1105" s="83" t="str">
        <f ca="1" t="shared" si="2"/>
        <v>CLEANING SERVICE</v>
      </c>
      <c r="K1105" s="83">
        <f ca="1" t="array" ref="K1105">IFERROR(INDEX(MASTER!B:B,MATCH(G1105,MASTER!A:A,0))/100," ")</f>
        <v>0.95</v>
      </c>
      <c r="L1105" s="65">
        <f ca="1" t="shared" si="3"/>
        <v>8</v>
      </c>
      <c r="M1105" s="65" t="str">
        <f ca="1" t="shared" si="4"/>
        <v>2023 - WEEK 08</v>
      </c>
      <c r="N1105" s="65" t="str">
        <f ca="1" t="shared" si="5"/>
        <v>2023 - MONTH 02</v>
      </c>
      <c r="O1105" s="83">
        <f ca="1" t="shared" ref="O1105:P1105" si="1131">IFERROR(AVERAGEIF(M:M,M1105,$K:$K)," ")</f>
        <v>0.950225225225222</v>
      </c>
      <c r="P1105" s="83">
        <f ca="1" t="shared" si="1131"/>
        <v>0.950225225225222</v>
      </c>
      <c r="Q1105" s="65" t="str">
        <f ca="1">IF(ISBLANK(A1105)," ",IF(O1105&gt;MASTER!$B$3/100,"SB",IF(O1105&gt;MASTER!$B$4/100,"B",IF(O1105&gt;MASTER!$B$5/100,"C","K"))))</f>
        <v>SB</v>
      </c>
      <c r="R1105" s="65" t="str">
        <f ca="1">IF(ISBLANK(B1105)," ",IF(P1105&gt;MASTER!$B$3/100,"SB",IF(P1105&gt;MASTER!$B$4/100,"B",IF(P1105&gt;MASTER!$B$5/100,"C","K"))))</f>
        <v>SB</v>
      </c>
    </row>
    <row r="1106" customHeight="1" spans="1:18">
      <c r="A1106" s="80">
        <f ca="1">INDIRECT(ADDRESS(2+QUOTIENT(ROW()-2,COUNTA('Form Responses 1'!$1:$1)-4),1,,TRUE,"Form Responses 1"))</f>
        <v>45034.3894368981</v>
      </c>
      <c r="B1106" s="65" t="str">
        <f ca="1">INDIRECT(ADDRESS(2+QUOTIENT(ROW()-2,COUNTA('Form Responses 1'!$1:$1)-4),2,,TRUE,"Form Responses 1"))</f>
        <v>bobdaulay@gmail.com</v>
      </c>
      <c r="C1106" s="65" t="str">
        <f ca="1">INDIRECT(ADDRESS(2+QUOTIENT(ROW()-2,COUNTA('Form Responses 1'!$1:$1)-4),3,,TRUE,"Form Responses 1"))</f>
        <v>Bobby Wijaya Daulay </v>
      </c>
      <c r="D1106" s="81">
        <f ca="1">INDIRECT(ADDRESS(2+QUOTIENT(ROW()-2,COUNTA('Form Responses 1'!$1:$1)-4),4,,TRUE,"Form Responses 1"))</f>
        <v>44982</v>
      </c>
      <c r="E1106" s="82">
        <f ca="1" t="shared" si="0"/>
        <v>6</v>
      </c>
      <c r="F1106" s="65" t="str">
        <f ca="1">IF(ISBLANK(A1106)," ",INDIRECT(ADDRESS(1,5+MOD(ROW()-2,COUNTA('Form Responses 1'!$1:$1)-4),,TRUE,"Form Responses 1")))</f>
        <v>Halaman [Halaman]</v>
      </c>
      <c r="G1106" s="65" t="str">
        <f ca="1">IF(ISBLANK(A1106)," ",INDIRECT(ADDRESS(MATCH(A1106,'Form Responses 1'!A:A,0),5+MOD(ROW()-2,COUNTA('Form Responses 1'!$1:$1)-4),,TRUE,"Form Responses 1")))</f>
        <v>BAIK</v>
      </c>
      <c r="H1106" s="83" t="str">
        <f ca="1" t="shared" si="1"/>
        <v>Halaman</v>
      </c>
      <c r="I1106" s="83" t="str">
        <f ca="1" t="shared" si="1116"/>
        <v>Halaman</v>
      </c>
      <c r="J1106" s="83" t="str">
        <f ca="1" t="shared" si="2"/>
        <v>CLEANING SERVICE</v>
      </c>
      <c r="K1106" s="83">
        <f ca="1" t="array" ref="K1106">IFERROR(INDEX(MASTER!B:B,MATCH(G1106,MASTER!A:A,0))/100," ")</f>
        <v>0.95</v>
      </c>
      <c r="L1106" s="65">
        <f ca="1" t="shared" si="3"/>
        <v>8</v>
      </c>
      <c r="M1106" s="65" t="str">
        <f ca="1" t="shared" si="4"/>
        <v>2023 - WEEK 08</v>
      </c>
      <c r="N1106" s="65" t="str">
        <f ca="1" t="shared" si="5"/>
        <v>2023 - MONTH 02</v>
      </c>
      <c r="O1106" s="83">
        <f ca="1" t="shared" ref="O1106:P1106" si="1132">IFERROR(AVERAGEIF(M:M,M1106,$K:$K)," ")</f>
        <v>0.950225225225222</v>
      </c>
      <c r="P1106" s="83">
        <f ca="1" t="shared" si="1132"/>
        <v>0.950225225225222</v>
      </c>
      <c r="Q1106" s="65" t="str">
        <f ca="1">IF(ISBLANK(A1106)," ",IF(O1106&gt;MASTER!$B$3/100,"SB",IF(O1106&gt;MASTER!$B$4/100,"B",IF(O1106&gt;MASTER!$B$5/100,"C","K"))))</f>
        <v>SB</v>
      </c>
      <c r="R1106" s="65" t="str">
        <f ca="1">IF(ISBLANK(B1106)," ",IF(P1106&gt;MASTER!$B$3/100,"SB",IF(P1106&gt;MASTER!$B$4/100,"B",IF(P1106&gt;MASTER!$B$5/100,"C","K"))))</f>
        <v>SB</v>
      </c>
    </row>
    <row r="1107" customHeight="1" spans="1:18">
      <c r="A1107" s="80">
        <f ca="1">INDIRECT(ADDRESS(2+QUOTIENT(ROW()-2,COUNTA('Form Responses 1'!$1:$1)-4),1,,TRUE,"Form Responses 1"))</f>
        <v>45034.3894368981</v>
      </c>
      <c r="B1107" s="65" t="str">
        <f ca="1">INDIRECT(ADDRESS(2+QUOTIENT(ROW()-2,COUNTA('Form Responses 1'!$1:$1)-4),2,,TRUE,"Form Responses 1"))</f>
        <v>bobdaulay@gmail.com</v>
      </c>
      <c r="C1107" s="65" t="str">
        <f ca="1">INDIRECT(ADDRESS(2+QUOTIENT(ROW()-2,COUNTA('Form Responses 1'!$1:$1)-4),3,,TRUE,"Form Responses 1"))</f>
        <v>Bobby Wijaya Daulay </v>
      </c>
      <c r="D1107" s="81">
        <f ca="1">INDIRECT(ADDRESS(2+QUOTIENT(ROW()-2,COUNTA('Form Responses 1'!$1:$1)-4),4,,TRUE,"Form Responses 1"))</f>
        <v>44982</v>
      </c>
      <c r="E1107" s="82">
        <f ca="1" t="shared" si="0"/>
        <v>6</v>
      </c>
      <c r="F1107" s="65" t="str">
        <f ca="1">IF(ISBLANK(A1107)," ",INDIRECT(ADDRESS(1,5+MOD(ROW()-2,COUNTA('Form Responses 1'!$1:$1)-4),,TRUE,"Form Responses 1")))</f>
        <v>Halaman [Taman]</v>
      </c>
      <c r="G1107" s="65" t="str">
        <f ca="1">IF(ISBLANK(A1107)," ",INDIRECT(ADDRESS(MATCH(A1107,'Form Responses 1'!A:A,0),5+MOD(ROW()-2,COUNTA('Form Responses 1'!$1:$1)-4),,TRUE,"Form Responses 1")))</f>
        <v>BAIK</v>
      </c>
      <c r="H1107" s="83" t="str">
        <f ca="1" t="shared" si="1"/>
        <v>Halaman</v>
      </c>
      <c r="I1107" s="83" t="str">
        <f ca="1" t="shared" si="1116"/>
        <v>Taman</v>
      </c>
      <c r="J1107" s="83" t="str">
        <f ca="1" t="shared" si="2"/>
        <v>CLEANING SERVICE</v>
      </c>
      <c r="K1107" s="83">
        <f ca="1" t="array" ref="K1107">IFERROR(INDEX(MASTER!B:B,MATCH(G1107,MASTER!A:A,0))/100," ")</f>
        <v>0.95</v>
      </c>
      <c r="L1107" s="65">
        <f ca="1" t="shared" si="3"/>
        <v>8</v>
      </c>
      <c r="M1107" s="65" t="str">
        <f ca="1" t="shared" si="4"/>
        <v>2023 - WEEK 08</v>
      </c>
      <c r="N1107" s="65" t="str">
        <f ca="1" t="shared" si="5"/>
        <v>2023 - MONTH 02</v>
      </c>
      <c r="O1107" s="83">
        <f ca="1" t="shared" ref="O1107:P1107" si="1133">IFERROR(AVERAGEIF(M:M,M1107,$K:$K)," ")</f>
        <v>0.950225225225222</v>
      </c>
      <c r="P1107" s="83">
        <f ca="1" t="shared" si="1133"/>
        <v>0.950225225225222</v>
      </c>
      <c r="Q1107" s="65" t="str">
        <f ca="1">IF(ISBLANK(A1107)," ",IF(O1107&gt;MASTER!$B$3/100,"SB",IF(O1107&gt;MASTER!$B$4/100,"B",IF(O1107&gt;MASTER!$B$5/100,"C","K"))))</f>
        <v>SB</v>
      </c>
      <c r="R1107" s="65" t="str">
        <f ca="1">IF(ISBLANK(B1107)," ",IF(P1107&gt;MASTER!$B$3/100,"SB",IF(P1107&gt;MASTER!$B$4/100,"B",IF(P1107&gt;MASTER!$B$5/100,"C","K"))))</f>
        <v>SB</v>
      </c>
    </row>
    <row r="1108" customHeight="1" spans="1:18">
      <c r="A1108" s="80">
        <f ca="1">INDIRECT(ADDRESS(2+QUOTIENT(ROW()-2,COUNTA('Form Responses 1'!$1:$1)-4),1,,TRUE,"Form Responses 1"))</f>
        <v>45034.3894368981</v>
      </c>
      <c r="B1108" s="65" t="str">
        <f ca="1">INDIRECT(ADDRESS(2+QUOTIENT(ROW()-2,COUNTA('Form Responses 1'!$1:$1)-4),2,,TRUE,"Form Responses 1"))</f>
        <v>bobdaulay@gmail.com</v>
      </c>
      <c r="C1108" s="65" t="str">
        <f ca="1">INDIRECT(ADDRESS(2+QUOTIENT(ROW()-2,COUNTA('Form Responses 1'!$1:$1)-4),3,,TRUE,"Form Responses 1"))</f>
        <v>Bobby Wijaya Daulay </v>
      </c>
      <c r="D1108" s="81">
        <f ca="1">INDIRECT(ADDRESS(2+QUOTIENT(ROW()-2,COUNTA('Form Responses 1'!$1:$1)-4),4,,TRUE,"Form Responses 1"))</f>
        <v>44982</v>
      </c>
      <c r="E1108" s="82">
        <f ca="1" t="shared" si="0"/>
        <v>6</v>
      </c>
      <c r="F1108" s="65" t="str">
        <f ca="1">IF(ISBLANK(A1108)," ",INDIRECT(ADDRESS(1,5+MOD(ROW()-2,COUNTA('Form Responses 1'!$1:$1)-4),,TRUE,"Form Responses 1")))</f>
        <v>Halaman [Parkir Motor]</v>
      </c>
      <c r="G1108" s="65" t="str">
        <f ca="1">IF(ISBLANK(A1108)," ",INDIRECT(ADDRESS(MATCH(A1108,'Form Responses 1'!A:A,0),5+MOD(ROW()-2,COUNTA('Form Responses 1'!$1:$1)-4),,TRUE,"Form Responses 1")))</f>
        <v>BAIK</v>
      </c>
      <c r="H1108" s="83" t="str">
        <f ca="1" t="shared" si="1"/>
        <v>Halaman</v>
      </c>
      <c r="I1108" s="83" t="str">
        <f ca="1" t="shared" si="1116"/>
        <v>Parkir Motor</v>
      </c>
      <c r="J1108" s="83" t="str">
        <f ca="1" t="shared" si="2"/>
        <v>CLEANING SERVICE</v>
      </c>
      <c r="K1108" s="83">
        <f ca="1" t="array" ref="K1108">IFERROR(INDEX(MASTER!B:B,MATCH(G1108,MASTER!A:A,0))/100," ")</f>
        <v>0.95</v>
      </c>
      <c r="L1108" s="65">
        <f ca="1" t="shared" si="3"/>
        <v>8</v>
      </c>
      <c r="M1108" s="65" t="str">
        <f ca="1" t="shared" si="4"/>
        <v>2023 - WEEK 08</v>
      </c>
      <c r="N1108" s="65" t="str">
        <f ca="1" t="shared" si="5"/>
        <v>2023 - MONTH 02</v>
      </c>
      <c r="O1108" s="83">
        <f ca="1" t="shared" ref="O1108:P1108" si="1134">IFERROR(AVERAGEIF(M:M,M1108,$K:$K)," ")</f>
        <v>0.950225225225222</v>
      </c>
      <c r="P1108" s="83">
        <f ca="1" t="shared" si="1134"/>
        <v>0.950225225225222</v>
      </c>
      <c r="Q1108" s="65" t="str">
        <f ca="1">IF(ISBLANK(A1108)," ",IF(O1108&gt;MASTER!$B$3/100,"SB",IF(O1108&gt;MASTER!$B$4/100,"B",IF(O1108&gt;MASTER!$B$5/100,"C","K"))))</f>
        <v>SB</v>
      </c>
      <c r="R1108" s="65" t="str">
        <f ca="1">IF(ISBLANK(B1108)," ",IF(P1108&gt;MASTER!$B$3/100,"SB",IF(P1108&gt;MASTER!$B$4/100,"B",IF(P1108&gt;MASTER!$B$5/100,"C","K"))))</f>
        <v>SB</v>
      </c>
    </row>
    <row r="1109" customHeight="1" spans="1:18">
      <c r="A1109" s="80">
        <f ca="1">INDIRECT(ADDRESS(2+QUOTIENT(ROW()-2,COUNTA('Form Responses 1'!$1:$1)-4),1,,TRUE,"Form Responses 1"))</f>
        <v>45034.3894368981</v>
      </c>
      <c r="B1109" s="65" t="str">
        <f ca="1">INDIRECT(ADDRESS(2+QUOTIENT(ROW()-2,COUNTA('Form Responses 1'!$1:$1)-4),2,,TRUE,"Form Responses 1"))</f>
        <v>bobdaulay@gmail.com</v>
      </c>
      <c r="C1109" s="65" t="str">
        <f ca="1">INDIRECT(ADDRESS(2+QUOTIENT(ROW()-2,COUNTA('Form Responses 1'!$1:$1)-4),3,,TRUE,"Form Responses 1"))</f>
        <v>Bobby Wijaya Daulay </v>
      </c>
      <c r="D1109" s="81">
        <f ca="1">INDIRECT(ADDRESS(2+QUOTIENT(ROW()-2,COUNTA('Form Responses 1'!$1:$1)-4),4,,TRUE,"Form Responses 1"))</f>
        <v>44982</v>
      </c>
      <c r="E1109" s="82">
        <f ca="1" t="shared" si="0"/>
        <v>6</v>
      </c>
      <c r="F1109" s="65" t="str">
        <f ca="1">IF(ISBLANK(A1109)," ",INDIRECT(ADDRESS(1,5+MOD(ROW()-2,COUNTA('Form Responses 1'!$1:$1)-4),,TRUE,"Form Responses 1")))</f>
        <v>Halaman [Parkir Mobil]</v>
      </c>
      <c r="G1109" s="65" t="str">
        <f ca="1">IF(ISBLANK(A1109)," ",INDIRECT(ADDRESS(MATCH(A1109,'Form Responses 1'!A:A,0),5+MOD(ROW()-2,COUNTA('Form Responses 1'!$1:$1)-4),,TRUE,"Form Responses 1")))</f>
        <v>BAIK</v>
      </c>
      <c r="H1109" s="83" t="str">
        <f ca="1" t="shared" si="1"/>
        <v>Halaman</v>
      </c>
      <c r="I1109" s="83" t="str">
        <f ca="1" t="shared" si="1116"/>
        <v>Parkir Mobil</v>
      </c>
      <c r="J1109" s="83" t="str">
        <f ca="1" t="shared" si="2"/>
        <v>CLEANING SERVICE</v>
      </c>
      <c r="K1109" s="83">
        <f ca="1" t="array" ref="K1109">IFERROR(INDEX(MASTER!B:B,MATCH(G1109,MASTER!A:A,0))/100," ")</f>
        <v>0.95</v>
      </c>
      <c r="L1109" s="65">
        <f ca="1" t="shared" si="3"/>
        <v>8</v>
      </c>
      <c r="M1109" s="65" t="str">
        <f ca="1" t="shared" si="4"/>
        <v>2023 - WEEK 08</v>
      </c>
      <c r="N1109" s="65" t="str">
        <f ca="1" t="shared" si="5"/>
        <v>2023 - MONTH 02</v>
      </c>
      <c r="O1109" s="83">
        <f ca="1" t="shared" ref="O1109:P1109" si="1135">IFERROR(AVERAGEIF(M:M,M1109,$K:$K)," ")</f>
        <v>0.950225225225222</v>
      </c>
      <c r="P1109" s="83">
        <f ca="1" t="shared" si="1135"/>
        <v>0.950225225225222</v>
      </c>
      <c r="Q1109" s="65" t="str">
        <f ca="1">IF(ISBLANK(A1109)," ",IF(O1109&gt;MASTER!$B$3/100,"SB",IF(O1109&gt;MASTER!$B$4/100,"B",IF(O1109&gt;MASTER!$B$5/100,"C","K"))))</f>
        <v>SB</v>
      </c>
      <c r="R1109" s="65" t="str">
        <f ca="1">IF(ISBLANK(B1109)," ",IF(P1109&gt;MASTER!$B$3/100,"SB",IF(P1109&gt;MASTER!$B$4/100,"B",IF(P1109&gt;MASTER!$B$5/100,"C","K"))))</f>
        <v>SB</v>
      </c>
    </row>
    <row r="1110" customHeight="1" spans="1:18">
      <c r="A1110" s="80">
        <f ca="1">INDIRECT(ADDRESS(2+QUOTIENT(ROW()-2,COUNTA('Form Responses 1'!$1:$1)-4),1,,TRUE,"Form Responses 1"))</f>
        <v>45034.3894368981</v>
      </c>
      <c r="B1110" s="65" t="str">
        <f ca="1">INDIRECT(ADDRESS(2+QUOTIENT(ROW()-2,COUNTA('Form Responses 1'!$1:$1)-4),2,,TRUE,"Form Responses 1"))</f>
        <v>bobdaulay@gmail.com</v>
      </c>
      <c r="C1110" s="65" t="str">
        <f ca="1">INDIRECT(ADDRESS(2+QUOTIENT(ROW()-2,COUNTA('Form Responses 1'!$1:$1)-4),3,,TRUE,"Form Responses 1"))</f>
        <v>Bobby Wijaya Daulay </v>
      </c>
      <c r="D1110" s="81">
        <f ca="1">INDIRECT(ADDRESS(2+QUOTIENT(ROW()-2,COUNTA('Form Responses 1'!$1:$1)-4),4,,TRUE,"Form Responses 1"))</f>
        <v>44982</v>
      </c>
      <c r="E1110" s="82">
        <f ca="1" t="shared" si="0"/>
        <v>6</v>
      </c>
      <c r="F1110" s="65" t="str">
        <f ca="1">IF(ISBLANK(A1110)," ",INDIRECT(ADDRESS(1,5+MOD(ROW()-2,COUNTA('Form Responses 1'!$1:$1)-4),,TRUE,"Form Responses 1")))</f>
        <v>Halaman [Halaman depan samping dan belakang]</v>
      </c>
      <c r="G1110" s="65" t="str">
        <f ca="1">IF(ISBLANK(A1110)," ",INDIRECT(ADDRESS(MATCH(A1110,'Form Responses 1'!A:A,0),5+MOD(ROW()-2,COUNTA('Form Responses 1'!$1:$1)-4),,TRUE,"Form Responses 1")))</f>
        <v>BAIK</v>
      </c>
      <c r="H1110" s="83" t="str">
        <f ca="1" t="shared" si="1"/>
        <v>Halaman</v>
      </c>
      <c r="I1110" s="83" t="str">
        <f ca="1" t="shared" si="1116"/>
        <v>Halaman depan samping dan belakang</v>
      </c>
      <c r="J1110" s="83" t="str">
        <f ca="1" t="shared" si="2"/>
        <v>CLEANING SERVICE</v>
      </c>
      <c r="K1110" s="83">
        <f ca="1" t="array" ref="K1110">IFERROR(INDEX(MASTER!B:B,MATCH(G1110,MASTER!A:A,0))/100," ")</f>
        <v>0.95</v>
      </c>
      <c r="L1110" s="65">
        <f ca="1" t="shared" si="3"/>
        <v>8</v>
      </c>
      <c r="M1110" s="65" t="str">
        <f ca="1" t="shared" si="4"/>
        <v>2023 - WEEK 08</v>
      </c>
      <c r="N1110" s="65" t="str">
        <f ca="1" t="shared" si="5"/>
        <v>2023 - MONTH 02</v>
      </c>
      <c r="O1110" s="83">
        <f ca="1" t="shared" ref="O1110:P1110" si="1136">IFERROR(AVERAGEIF(M:M,M1110,$K:$K)," ")</f>
        <v>0.950225225225222</v>
      </c>
      <c r="P1110" s="83">
        <f ca="1" t="shared" si="1136"/>
        <v>0.950225225225222</v>
      </c>
      <c r="Q1110" s="65" t="str">
        <f ca="1">IF(ISBLANK(A1110)," ",IF(O1110&gt;MASTER!$B$3/100,"SB",IF(O1110&gt;MASTER!$B$4/100,"B",IF(O1110&gt;MASTER!$B$5/100,"C","K"))))</f>
        <v>SB</v>
      </c>
      <c r="R1110" s="65" t="str">
        <f ca="1">IF(ISBLANK(B1110)," ",IF(P1110&gt;MASTER!$B$3/100,"SB",IF(P1110&gt;MASTER!$B$4/100,"B",IF(P1110&gt;MASTER!$B$5/100,"C","K"))))</f>
        <v>SB</v>
      </c>
    </row>
    <row r="1111" customHeight="1" spans="1:18">
      <c r="A1111" s="80">
        <f ca="1">INDIRECT(ADDRESS(2+QUOTIENT(ROW()-2,COUNTA('Form Responses 1'!$1:$1)-4),1,,TRUE,"Form Responses 1"))</f>
        <v>45034.3894368981</v>
      </c>
      <c r="B1111" s="65" t="str">
        <f ca="1">INDIRECT(ADDRESS(2+QUOTIENT(ROW()-2,COUNTA('Form Responses 1'!$1:$1)-4),2,,TRUE,"Form Responses 1"))</f>
        <v>bobdaulay@gmail.com</v>
      </c>
      <c r="C1111" s="65" t="str">
        <f ca="1">INDIRECT(ADDRESS(2+QUOTIENT(ROW()-2,COUNTA('Form Responses 1'!$1:$1)-4),3,,TRUE,"Form Responses 1"))</f>
        <v>Bobby Wijaya Daulay </v>
      </c>
      <c r="D1111" s="81">
        <f ca="1">INDIRECT(ADDRESS(2+QUOTIENT(ROW()-2,COUNTA('Form Responses 1'!$1:$1)-4),4,,TRUE,"Form Responses 1"))</f>
        <v>44982</v>
      </c>
      <c r="E1111" s="82">
        <f ca="1" t="shared" si="0"/>
        <v>6</v>
      </c>
      <c r="F1111" s="65" t="str">
        <f ca="1">IF(ISBLANK(A1111)," ",INDIRECT(ADDRESS(1,5+MOD(ROW()-2,COUNTA('Form Responses 1'!$1:$1)-4),,TRUE,"Form Responses 1")))</f>
        <v>Halaman [TPS]</v>
      </c>
      <c r="G1111" s="65" t="str">
        <f ca="1">IF(ISBLANK(A1111)," ",INDIRECT(ADDRESS(MATCH(A1111,'Form Responses 1'!A:A,0),5+MOD(ROW()-2,COUNTA('Form Responses 1'!$1:$1)-4),,TRUE,"Form Responses 1")))</f>
        <v>BAIK</v>
      </c>
      <c r="H1111" s="83" t="str">
        <f ca="1" t="shared" si="1"/>
        <v>Halaman</v>
      </c>
      <c r="I1111" s="83" t="str">
        <f ca="1" t="shared" si="1116"/>
        <v>TPS</v>
      </c>
      <c r="J1111" s="83" t="str">
        <f ca="1" t="shared" si="2"/>
        <v>CLEANING SERVICE</v>
      </c>
      <c r="K1111" s="83">
        <f ca="1" t="array" ref="K1111">IFERROR(INDEX(MASTER!B:B,MATCH(G1111,MASTER!A:A,0))/100," ")</f>
        <v>0.95</v>
      </c>
      <c r="L1111" s="65">
        <f ca="1" t="shared" si="3"/>
        <v>8</v>
      </c>
      <c r="M1111" s="65" t="str">
        <f ca="1" t="shared" si="4"/>
        <v>2023 - WEEK 08</v>
      </c>
      <c r="N1111" s="65" t="str">
        <f ca="1" t="shared" si="5"/>
        <v>2023 - MONTH 02</v>
      </c>
      <c r="O1111" s="83">
        <f ca="1" t="shared" ref="O1111:P1111" si="1137">IFERROR(AVERAGEIF(M:M,M1111,$K:$K)," ")</f>
        <v>0.950225225225222</v>
      </c>
      <c r="P1111" s="83">
        <f ca="1" t="shared" si="1137"/>
        <v>0.950225225225222</v>
      </c>
      <c r="Q1111" s="65" t="str">
        <f ca="1">IF(ISBLANK(A1111)," ",IF(O1111&gt;MASTER!$B$3/100,"SB",IF(O1111&gt;MASTER!$B$4/100,"B",IF(O1111&gt;MASTER!$B$5/100,"C","K"))))</f>
        <v>SB</v>
      </c>
      <c r="R1111" s="65" t="str">
        <f ca="1">IF(ISBLANK(B1111)," ",IF(P1111&gt;MASTER!$B$3/100,"SB",IF(P1111&gt;MASTER!$B$4/100,"B",IF(P1111&gt;MASTER!$B$5/100,"C","K"))))</f>
        <v>SB</v>
      </c>
    </row>
    <row r="1112" customHeight="1" spans="1:18">
      <c r="A1112" s="80">
        <f ca="1">INDIRECT(ADDRESS(2+QUOTIENT(ROW()-2,COUNTA('Form Responses 1'!$1:$1)-4),1,,TRUE,"Form Responses 1"))</f>
        <v>45048.6575483912</v>
      </c>
      <c r="B1112" s="65" t="str">
        <f ca="1">INDIRECT(ADDRESS(2+QUOTIENT(ROW()-2,COUNTA('Form Responses 1'!$1:$1)-4),2,,TRUE,"Form Responses 1"))</f>
        <v>bobdaulay@gmail.com</v>
      </c>
      <c r="C1112" s="65" t="str">
        <f ca="1">INDIRECT(ADDRESS(2+QUOTIENT(ROW()-2,COUNTA('Form Responses 1'!$1:$1)-4),3,,TRUE,"Form Responses 1"))</f>
        <v>Bobby Wijaya Daulay</v>
      </c>
      <c r="D1112" s="81">
        <f ca="1">INDIRECT(ADDRESS(2+QUOTIENT(ROW()-2,COUNTA('Form Responses 1'!$1:$1)-4),4,,TRUE,"Form Responses 1"))</f>
        <v>45046</v>
      </c>
      <c r="E1112" s="82">
        <f ca="1" t="shared" si="0"/>
        <v>7</v>
      </c>
      <c r="F1112" s="65" t="str">
        <f ca="1">IF(ISBLANK(A1112)," ",INDIRECT(ADDRESS(1,5+MOD(ROW()-2,COUNTA('Form Responses 1'!$1:$1)-4),,TRUE,"Form Responses 1")))</f>
        <v>Security [Security Functions]</v>
      </c>
      <c r="G1112" s="65" t="str">
        <f ca="1">IF(ISBLANK(A1112)," ",INDIRECT(ADDRESS(MATCH(A1112,'Form Responses 1'!A:A,0),5+MOD(ROW()-2,COUNTA('Form Responses 1'!$1:$1)-4),,TRUE,"Form Responses 1")))</f>
        <v>SANGATBAIK</v>
      </c>
      <c r="H1112" s="83" t="str">
        <f ca="1" t="shared" si="1"/>
        <v>Security</v>
      </c>
      <c r="I1112" s="83" t="str">
        <f ca="1" t="shared" si="1116"/>
        <v>Security Functions</v>
      </c>
      <c r="J1112" s="83" t="str">
        <f ca="1" t="shared" si="2"/>
        <v>SECURITY SERVICE</v>
      </c>
      <c r="K1112" s="83">
        <f ca="1" t="array" ref="K1112">IFERROR(INDEX(MASTER!B:B,MATCH(G1112,MASTER!A:A,0))/100," ")</f>
        <v>1</v>
      </c>
      <c r="L1112" s="65">
        <f ca="1" t="shared" si="3"/>
        <v>18</v>
      </c>
      <c r="M1112" s="65" t="str">
        <f ca="1" t="shared" si="4"/>
        <v>2023 - WEEK 18</v>
      </c>
      <c r="N1112" s="65" t="str">
        <f ca="1" t="shared" si="5"/>
        <v>2023 - MONTH 04</v>
      </c>
      <c r="O1112" s="83">
        <f ca="1" t="shared" ref="O1112:P1112" si="1138">IFERROR(AVERAGEIF(M:M,M1112,$K:$K)," ")</f>
        <v>0.950112612612605</v>
      </c>
      <c r="P1112" s="83">
        <f ca="1" t="shared" si="1138"/>
        <v>0.950150150150152</v>
      </c>
      <c r="Q1112" s="65" t="str">
        <f ca="1">IF(ISBLANK(A1112)," ",IF(O1112&gt;MASTER!$B$3/100,"SB",IF(O1112&gt;MASTER!$B$4/100,"B",IF(O1112&gt;MASTER!$B$5/100,"C","K"))))</f>
        <v>SB</v>
      </c>
      <c r="R1112" s="65" t="str">
        <f ca="1">IF(ISBLANK(B1112)," ",IF(P1112&gt;MASTER!$B$3/100,"SB",IF(P1112&gt;MASTER!$B$4/100,"B",IF(P1112&gt;MASTER!$B$5/100,"C","K"))))</f>
        <v>SB</v>
      </c>
    </row>
    <row r="1113" customHeight="1" spans="1:18">
      <c r="A1113" s="80">
        <f ca="1">INDIRECT(ADDRESS(2+QUOTIENT(ROW()-2,COUNTA('Form Responses 1'!$1:$1)-4),1,,TRUE,"Form Responses 1"))</f>
        <v>45048.6575483912</v>
      </c>
      <c r="B1113" s="65" t="str">
        <f ca="1">INDIRECT(ADDRESS(2+QUOTIENT(ROW()-2,COUNTA('Form Responses 1'!$1:$1)-4),2,,TRUE,"Form Responses 1"))</f>
        <v>bobdaulay@gmail.com</v>
      </c>
      <c r="C1113" s="65" t="str">
        <f ca="1">INDIRECT(ADDRESS(2+QUOTIENT(ROW()-2,COUNTA('Form Responses 1'!$1:$1)-4),3,,TRUE,"Form Responses 1"))</f>
        <v>Bobby Wijaya Daulay</v>
      </c>
      <c r="D1113" s="81">
        <f ca="1">INDIRECT(ADDRESS(2+QUOTIENT(ROW()-2,COUNTA('Form Responses 1'!$1:$1)-4),4,,TRUE,"Form Responses 1"))</f>
        <v>45046</v>
      </c>
      <c r="E1113" s="82">
        <f ca="1" t="shared" si="0"/>
        <v>7</v>
      </c>
      <c r="F1113" s="65" t="str">
        <f ca="1">IF(ISBLANK(A1113)," ",INDIRECT(ADDRESS(1,5+MOD(ROW()-2,COUNTA('Form Responses 1'!$1:$1)-4),,TRUE,"Form Responses 1")))</f>
        <v>Driver [Driving Safety]</v>
      </c>
      <c r="G1113" s="65" t="str">
        <f ca="1">IF(ISBLANK(A1113)," ",INDIRECT(ADDRESS(MATCH(A1113,'Form Responses 1'!A:A,0),5+MOD(ROW()-2,COUNTA('Form Responses 1'!$1:$1)-4),,TRUE,"Form Responses 1")))</f>
        <v>BAIK</v>
      </c>
      <c r="H1113" s="83" t="str">
        <f ca="1" t="shared" si="1"/>
        <v>Driver</v>
      </c>
      <c r="I1113" s="83" t="str">
        <f ca="1" t="shared" si="1116"/>
        <v>Driving Safety</v>
      </c>
      <c r="J1113" s="83" t="str">
        <f ca="1" t="shared" si="2"/>
        <v>LABOR SERVICE</v>
      </c>
      <c r="K1113" s="83">
        <f ca="1" t="array" ref="K1113">IFERROR(INDEX(MASTER!B:B,MATCH(G1113,MASTER!A:A,0))/100," ")</f>
        <v>0.95</v>
      </c>
      <c r="L1113" s="65">
        <f ca="1" t="shared" si="3"/>
        <v>18</v>
      </c>
      <c r="M1113" s="65" t="str">
        <f ca="1" t="shared" si="4"/>
        <v>2023 - WEEK 18</v>
      </c>
      <c r="N1113" s="65" t="str">
        <f ca="1" t="shared" si="5"/>
        <v>2023 - MONTH 04</v>
      </c>
      <c r="O1113" s="83">
        <f ca="1" t="shared" ref="O1113:P1113" si="1139">IFERROR(AVERAGEIF(M:M,M1113,$K:$K)," ")</f>
        <v>0.950112612612605</v>
      </c>
      <c r="P1113" s="83">
        <f ca="1" t="shared" si="1139"/>
        <v>0.950150150150152</v>
      </c>
      <c r="Q1113" s="65" t="str">
        <f ca="1">IF(ISBLANK(A1113)," ",IF(O1113&gt;MASTER!$B$3/100,"SB",IF(O1113&gt;MASTER!$B$4/100,"B",IF(O1113&gt;MASTER!$B$5/100,"C","K"))))</f>
        <v>SB</v>
      </c>
      <c r="R1113" s="65" t="str">
        <f ca="1">IF(ISBLANK(B1113)," ",IF(P1113&gt;MASTER!$B$3/100,"SB",IF(P1113&gt;MASTER!$B$4/100,"B",IF(P1113&gt;MASTER!$B$5/100,"C","K"))))</f>
        <v>SB</v>
      </c>
    </row>
    <row r="1114" customHeight="1" spans="1:18">
      <c r="A1114" s="80">
        <f ca="1">INDIRECT(ADDRESS(2+QUOTIENT(ROW()-2,COUNTA('Form Responses 1'!$1:$1)-4),1,,TRUE,"Form Responses 1"))</f>
        <v>45048.6575483912</v>
      </c>
      <c r="B1114" s="65" t="str">
        <f ca="1">INDIRECT(ADDRESS(2+QUOTIENT(ROW()-2,COUNTA('Form Responses 1'!$1:$1)-4),2,,TRUE,"Form Responses 1"))</f>
        <v>bobdaulay@gmail.com</v>
      </c>
      <c r="C1114" s="65" t="str">
        <f ca="1">INDIRECT(ADDRESS(2+QUOTIENT(ROW()-2,COUNTA('Form Responses 1'!$1:$1)-4),3,,TRUE,"Form Responses 1"))</f>
        <v>Bobby Wijaya Daulay</v>
      </c>
      <c r="D1114" s="81">
        <f ca="1">INDIRECT(ADDRESS(2+QUOTIENT(ROW()-2,COUNTA('Form Responses 1'!$1:$1)-4),4,,TRUE,"Form Responses 1"))</f>
        <v>45046</v>
      </c>
      <c r="E1114" s="82">
        <f ca="1" t="shared" si="0"/>
        <v>7</v>
      </c>
      <c r="F1114" s="65" t="str">
        <f ca="1">IF(ISBLANK(A1114)," ",INDIRECT(ADDRESS(1,5+MOD(ROW()-2,COUNTA('Form Responses 1'!$1:$1)-4),,TRUE,"Form Responses 1")))</f>
        <v>Driver [ Attendance]</v>
      </c>
      <c r="G1114" s="65" t="str">
        <f ca="1">IF(ISBLANK(A1114)," ",INDIRECT(ADDRESS(MATCH(A1114,'Form Responses 1'!A:A,0),5+MOD(ROW()-2,COUNTA('Form Responses 1'!$1:$1)-4),,TRUE,"Form Responses 1")))</f>
        <v>BAIK</v>
      </c>
      <c r="H1114" s="83" t="str">
        <f ca="1" t="shared" si="1"/>
        <v>Driver</v>
      </c>
      <c r="I1114" s="83" t="str">
        <f ca="1" t="shared" si="1116"/>
        <v> Attendance</v>
      </c>
      <c r="J1114" s="83" t="str">
        <f ca="1" t="shared" si="2"/>
        <v>LABOR SERVICE</v>
      </c>
      <c r="K1114" s="83">
        <f ca="1" t="array" ref="K1114">IFERROR(INDEX(MASTER!B:B,MATCH(G1114,MASTER!A:A,0))/100," ")</f>
        <v>0.95</v>
      </c>
      <c r="L1114" s="65">
        <f ca="1" t="shared" si="3"/>
        <v>18</v>
      </c>
      <c r="M1114" s="65" t="str">
        <f ca="1" t="shared" si="4"/>
        <v>2023 - WEEK 18</v>
      </c>
      <c r="N1114" s="65" t="str">
        <f ca="1" t="shared" si="5"/>
        <v>2023 - MONTH 04</v>
      </c>
      <c r="O1114" s="83">
        <f ca="1" t="shared" ref="O1114:P1114" si="1140">IFERROR(AVERAGEIF(M:M,M1114,$K:$K)," ")</f>
        <v>0.950112612612605</v>
      </c>
      <c r="P1114" s="83">
        <f ca="1" t="shared" si="1140"/>
        <v>0.950150150150152</v>
      </c>
      <c r="Q1114" s="65" t="str">
        <f ca="1">IF(ISBLANK(A1114)," ",IF(O1114&gt;MASTER!$B$3/100,"SB",IF(O1114&gt;MASTER!$B$4/100,"B",IF(O1114&gt;MASTER!$B$5/100,"C","K"))))</f>
        <v>SB</v>
      </c>
      <c r="R1114" s="65" t="str">
        <f ca="1">IF(ISBLANK(B1114)," ",IF(P1114&gt;MASTER!$B$3/100,"SB",IF(P1114&gt;MASTER!$B$4/100,"B",IF(P1114&gt;MASTER!$B$5/100,"C","K"))))</f>
        <v>SB</v>
      </c>
    </row>
    <row r="1115" customHeight="1" spans="1:18">
      <c r="A1115" s="80">
        <f ca="1">INDIRECT(ADDRESS(2+QUOTIENT(ROW()-2,COUNTA('Form Responses 1'!$1:$1)-4),1,,TRUE,"Form Responses 1"))</f>
        <v>45048.6575483912</v>
      </c>
      <c r="B1115" s="65" t="str">
        <f ca="1">INDIRECT(ADDRESS(2+QUOTIENT(ROW()-2,COUNTA('Form Responses 1'!$1:$1)-4),2,,TRUE,"Form Responses 1"))</f>
        <v>bobdaulay@gmail.com</v>
      </c>
      <c r="C1115" s="65" t="str">
        <f ca="1">INDIRECT(ADDRESS(2+QUOTIENT(ROW()-2,COUNTA('Form Responses 1'!$1:$1)-4),3,,TRUE,"Form Responses 1"))</f>
        <v>Bobby Wijaya Daulay</v>
      </c>
      <c r="D1115" s="81">
        <f ca="1">INDIRECT(ADDRESS(2+QUOTIENT(ROW()-2,COUNTA('Form Responses 1'!$1:$1)-4),4,,TRUE,"Form Responses 1"))</f>
        <v>45046</v>
      </c>
      <c r="E1115" s="82">
        <f ca="1" t="shared" si="0"/>
        <v>7</v>
      </c>
      <c r="F1115" s="65" t="str">
        <f ca="1">IF(ISBLANK(A1115)," ",INDIRECT(ADDRESS(1,5+MOD(ROW()-2,COUNTA('Form Responses 1'!$1:$1)-4),,TRUE,"Form Responses 1")))</f>
        <v>Lantai 25 / Roof Top [Tangga Exit Barat]</v>
      </c>
      <c r="G1115" s="65" t="str">
        <f ca="1">IF(ISBLANK(A1115)," ",INDIRECT(ADDRESS(MATCH(A1115,'Form Responses 1'!A:A,0),5+MOD(ROW()-2,COUNTA('Form Responses 1'!$1:$1)-4),,TRUE,"Form Responses 1")))</f>
        <v>BAIK</v>
      </c>
      <c r="H1115" s="83" t="str">
        <f ca="1" t="shared" si="1"/>
        <v>Lantai 25 / Roof Top</v>
      </c>
      <c r="I1115" s="83" t="str">
        <f ca="1" t="shared" si="1116"/>
        <v>Tangga Exit Barat</v>
      </c>
      <c r="J1115" s="83" t="str">
        <f ca="1" t="shared" si="2"/>
        <v>CLEANING SERVICE</v>
      </c>
      <c r="K1115" s="83">
        <f ca="1" t="array" ref="K1115">IFERROR(INDEX(MASTER!B:B,MATCH(G1115,MASTER!A:A,0))/100," ")</f>
        <v>0.95</v>
      </c>
      <c r="L1115" s="65">
        <f ca="1" t="shared" si="3"/>
        <v>18</v>
      </c>
      <c r="M1115" s="65" t="str">
        <f ca="1" t="shared" si="4"/>
        <v>2023 - WEEK 18</v>
      </c>
      <c r="N1115" s="65" t="str">
        <f ca="1" t="shared" si="5"/>
        <v>2023 - MONTH 04</v>
      </c>
      <c r="O1115" s="83">
        <f ca="1" t="shared" ref="O1115:P1115" si="1141">IFERROR(AVERAGEIF(M:M,M1115,$K:$K)," ")</f>
        <v>0.950112612612605</v>
      </c>
      <c r="P1115" s="83">
        <f ca="1" t="shared" si="1141"/>
        <v>0.950150150150152</v>
      </c>
      <c r="Q1115" s="65" t="str">
        <f ca="1">IF(ISBLANK(A1115)," ",IF(O1115&gt;MASTER!$B$3/100,"SB",IF(O1115&gt;MASTER!$B$4/100,"B",IF(O1115&gt;MASTER!$B$5/100,"C","K"))))</f>
        <v>SB</v>
      </c>
      <c r="R1115" s="65" t="str">
        <f ca="1">IF(ISBLANK(B1115)," ",IF(P1115&gt;MASTER!$B$3/100,"SB",IF(P1115&gt;MASTER!$B$4/100,"B",IF(P1115&gt;MASTER!$B$5/100,"C","K"))))</f>
        <v>SB</v>
      </c>
    </row>
    <row r="1116" customHeight="1" spans="1:18">
      <c r="A1116" s="80">
        <f ca="1">INDIRECT(ADDRESS(2+QUOTIENT(ROW()-2,COUNTA('Form Responses 1'!$1:$1)-4),1,,TRUE,"Form Responses 1"))</f>
        <v>45048.6575483912</v>
      </c>
      <c r="B1116" s="65" t="str">
        <f ca="1">INDIRECT(ADDRESS(2+QUOTIENT(ROW()-2,COUNTA('Form Responses 1'!$1:$1)-4),2,,TRUE,"Form Responses 1"))</f>
        <v>bobdaulay@gmail.com</v>
      </c>
      <c r="C1116" s="65" t="str">
        <f ca="1">INDIRECT(ADDRESS(2+QUOTIENT(ROW()-2,COUNTA('Form Responses 1'!$1:$1)-4),3,,TRUE,"Form Responses 1"))</f>
        <v>Bobby Wijaya Daulay</v>
      </c>
      <c r="D1116" s="81">
        <f ca="1">INDIRECT(ADDRESS(2+QUOTIENT(ROW()-2,COUNTA('Form Responses 1'!$1:$1)-4),4,,TRUE,"Form Responses 1"))</f>
        <v>45046</v>
      </c>
      <c r="E1116" s="82">
        <f ca="1" t="shared" si="0"/>
        <v>7</v>
      </c>
      <c r="F1116" s="65" t="str">
        <f ca="1">IF(ISBLANK(A1116)," ",INDIRECT(ADDRESS(1,5+MOD(ROW()-2,COUNTA('Form Responses 1'!$1:$1)-4),,TRUE,"Form Responses 1")))</f>
        <v>Lantai 25 / Roof Top [ &amp; Timur]</v>
      </c>
      <c r="G1116" s="65" t="str">
        <f ca="1">IF(ISBLANK(A1116)," ",INDIRECT(ADDRESS(MATCH(A1116,'Form Responses 1'!A:A,0),5+MOD(ROW()-2,COUNTA('Form Responses 1'!$1:$1)-4),,TRUE,"Form Responses 1")))</f>
        <v>BAIK</v>
      </c>
      <c r="H1116" s="83" t="str">
        <f ca="1" t="shared" si="1"/>
        <v>Lantai 25 / Roof Top</v>
      </c>
      <c r="I1116" s="83" t="str">
        <f ca="1" t="shared" si="1116"/>
        <v> &amp; Timur</v>
      </c>
      <c r="J1116" s="83" t="str">
        <f ca="1" t="shared" si="2"/>
        <v>CLEANING SERVICE</v>
      </c>
      <c r="K1116" s="83">
        <f ca="1" t="array" ref="K1116">IFERROR(INDEX(MASTER!B:B,MATCH(G1116,MASTER!A:A,0))/100," ")</f>
        <v>0.95</v>
      </c>
      <c r="L1116" s="65">
        <f ca="1" t="shared" si="3"/>
        <v>18</v>
      </c>
      <c r="M1116" s="65" t="str">
        <f ca="1" t="shared" si="4"/>
        <v>2023 - WEEK 18</v>
      </c>
      <c r="N1116" s="65" t="str">
        <f ca="1" t="shared" si="5"/>
        <v>2023 - MONTH 04</v>
      </c>
      <c r="O1116" s="83">
        <f ca="1" t="shared" ref="O1116:P1116" si="1142">IFERROR(AVERAGEIF(M:M,M1116,$K:$K)," ")</f>
        <v>0.950112612612605</v>
      </c>
      <c r="P1116" s="83">
        <f ca="1" t="shared" si="1142"/>
        <v>0.950150150150152</v>
      </c>
      <c r="Q1116" s="65" t="str">
        <f ca="1">IF(ISBLANK(A1116)," ",IF(O1116&gt;MASTER!$B$3/100,"SB",IF(O1116&gt;MASTER!$B$4/100,"B",IF(O1116&gt;MASTER!$B$5/100,"C","K"))))</f>
        <v>SB</v>
      </c>
      <c r="R1116" s="65" t="str">
        <f ca="1">IF(ISBLANK(B1116)," ",IF(P1116&gt;MASTER!$B$3/100,"SB",IF(P1116&gt;MASTER!$B$4/100,"B",IF(P1116&gt;MASTER!$B$5/100,"C","K"))))</f>
        <v>SB</v>
      </c>
    </row>
    <row r="1117" customHeight="1" spans="1:18">
      <c r="A1117" s="80">
        <f ca="1">INDIRECT(ADDRESS(2+QUOTIENT(ROW()-2,COUNTA('Form Responses 1'!$1:$1)-4),1,,TRUE,"Form Responses 1"))</f>
        <v>45048.6575483912</v>
      </c>
      <c r="B1117" s="65" t="str">
        <f ca="1">INDIRECT(ADDRESS(2+QUOTIENT(ROW()-2,COUNTA('Form Responses 1'!$1:$1)-4),2,,TRUE,"Form Responses 1"))</f>
        <v>bobdaulay@gmail.com</v>
      </c>
      <c r="C1117" s="65" t="str">
        <f ca="1">INDIRECT(ADDRESS(2+QUOTIENT(ROW()-2,COUNTA('Form Responses 1'!$1:$1)-4),3,,TRUE,"Form Responses 1"))</f>
        <v>Bobby Wijaya Daulay</v>
      </c>
      <c r="D1117" s="81">
        <f ca="1">INDIRECT(ADDRESS(2+QUOTIENT(ROW()-2,COUNTA('Form Responses 1'!$1:$1)-4),4,,TRUE,"Form Responses 1"))</f>
        <v>45046</v>
      </c>
      <c r="E1117" s="82">
        <f ca="1" t="shared" si="0"/>
        <v>7</v>
      </c>
      <c r="F1117" s="65" t="str">
        <f ca="1">IF(ISBLANK(A1117)," ",INDIRECT(ADDRESS(1,5+MOD(ROW()-2,COUNTA('Form Responses 1'!$1:$1)-4),,TRUE,"Form Responses 1")))</f>
        <v>Lantai 25 / Roof Top [Ruang Tekhnsi]</v>
      </c>
      <c r="G1117" s="65" t="str">
        <f ca="1">IF(ISBLANK(A1117)," ",INDIRECT(ADDRESS(MATCH(A1117,'Form Responses 1'!A:A,0),5+MOD(ROW()-2,COUNTA('Form Responses 1'!$1:$1)-4),,TRUE,"Form Responses 1")))</f>
        <v>BAIK</v>
      </c>
      <c r="H1117" s="83" t="str">
        <f ca="1" t="shared" si="1"/>
        <v>Lantai 25 / Roof Top</v>
      </c>
      <c r="I1117" s="83" t="str">
        <f ca="1" t="shared" si="1116"/>
        <v>Ruang Tekhnsi</v>
      </c>
      <c r="J1117" s="83" t="str">
        <f ca="1" t="shared" si="2"/>
        <v>CLEANING SERVICE</v>
      </c>
      <c r="K1117" s="83">
        <f ca="1" t="array" ref="K1117">IFERROR(INDEX(MASTER!B:B,MATCH(G1117,MASTER!A:A,0))/100," ")</f>
        <v>0.95</v>
      </c>
      <c r="L1117" s="65">
        <f ca="1" t="shared" si="3"/>
        <v>18</v>
      </c>
      <c r="M1117" s="65" t="str">
        <f ca="1" t="shared" si="4"/>
        <v>2023 - WEEK 18</v>
      </c>
      <c r="N1117" s="65" t="str">
        <f ca="1" t="shared" si="5"/>
        <v>2023 - MONTH 04</v>
      </c>
      <c r="O1117" s="83">
        <f ca="1" t="shared" ref="O1117:P1117" si="1143">IFERROR(AVERAGEIF(M:M,M1117,$K:$K)," ")</f>
        <v>0.950112612612605</v>
      </c>
      <c r="P1117" s="83">
        <f ca="1" t="shared" si="1143"/>
        <v>0.950150150150152</v>
      </c>
      <c r="Q1117" s="65" t="str">
        <f ca="1">IF(ISBLANK(A1117)," ",IF(O1117&gt;MASTER!$B$3/100,"SB",IF(O1117&gt;MASTER!$B$4/100,"B",IF(O1117&gt;MASTER!$B$5/100,"C","K"))))</f>
        <v>SB</v>
      </c>
      <c r="R1117" s="65" t="str">
        <f ca="1">IF(ISBLANK(B1117)," ",IF(P1117&gt;MASTER!$B$3/100,"SB",IF(P1117&gt;MASTER!$B$4/100,"B",IF(P1117&gt;MASTER!$B$5/100,"C","K"))))</f>
        <v>SB</v>
      </c>
    </row>
    <row r="1118" customHeight="1" spans="1:18">
      <c r="A1118" s="80">
        <f ca="1">INDIRECT(ADDRESS(2+QUOTIENT(ROW()-2,COUNTA('Form Responses 1'!$1:$1)-4),1,,TRUE,"Form Responses 1"))</f>
        <v>45048.6575483912</v>
      </c>
      <c r="B1118" s="65" t="str">
        <f ca="1">INDIRECT(ADDRESS(2+QUOTIENT(ROW()-2,COUNTA('Form Responses 1'!$1:$1)-4),2,,TRUE,"Form Responses 1"))</f>
        <v>bobdaulay@gmail.com</v>
      </c>
      <c r="C1118" s="65" t="str">
        <f ca="1">INDIRECT(ADDRESS(2+QUOTIENT(ROW()-2,COUNTA('Form Responses 1'!$1:$1)-4),3,,TRUE,"Form Responses 1"))</f>
        <v>Bobby Wijaya Daulay</v>
      </c>
      <c r="D1118" s="81">
        <f ca="1">INDIRECT(ADDRESS(2+QUOTIENT(ROW()-2,COUNTA('Form Responses 1'!$1:$1)-4),4,,TRUE,"Form Responses 1"))</f>
        <v>45046</v>
      </c>
      <c r="E1118" s="82">
        <f ca="1" t="shared" si="0"/>
        <v>7</v>
      </c>
      <c r="F1118" s="65" t="str">
        <f ca="1">IF(ISBLANK(A1118)," ",INDIRECT(ADDRESS(1,5+MOD(ROW()-2,COUNTA('Form Responses 1'!$1:$1)-4),,TRUE,"Form Responses 1")))</f>
        <v>Lantai 25 / Roof Top [Gutter]</v>
      </c>
      <c r="G1118" s="65" t="str">
        <f ca="1">IF(ISBLANK(A1118)," ",INDIRECT(ADDRESS(MATCH(A1118,'Form Responses 1'!A:A,0),5+MOD(ROW()-2,COUNTA('Form Responses 1'!$1:$1)-4),,TRUE,"Form Responses 1")))</f>
        <v>BAIK</v>
      </c>
      <c r="H1118" s="83" t="str">
        <f ca="1" t="shared" si="1"/>
        <v>Lantai 25 / Roof Top</v>
      </c>
      <c r="I1118" s="83" t="str">
        <f ca="1" t="shared" si="1116"/>
        <v>Gutter</v>
      </c>
      <c r="J1118" s="83" t="str">
        <f ca="1" t="shared" si="2"/>
        <v>CLEANING SERVICE</v>
      </c>
      <c r="K1118" s="83">
        <f ca="1" t="array" ref="K1118">IFERROR(INDEX(MASTER!B:B,MATCH(G1118,MASTER!A:A,0))/100," ")</f>
        <v>0.95</v>
      </c>
      <c r="L1118" s="65">
        <f ca="1" t="shared" si="3"/>
        <v>18</v>
      </c>
      <c r="M1118" s="65" t="str">
        <f ca="1" t="shared" si="4"/>
        <v>2023 - WEEK 18</v>
      </c>
      <c r="N1118" s="65" t="str">
        <f ca="1" t="shared" si="5"/>
        <v>2023 - MONTH 04</v>
      </c>
      <c r="O1118" s="83">
        <f ca="1" t="shared" ref="O1118:P1118" si="1144">IFERROR(AVERAGEIF(M:M,M1118,$K:$K)," ")</f>
        <v>0.950112612612605</v>
      </c>
      <c r="P1118" s="83">
        <f ca="1" t="shared" si="1144"/>
        <v>0.950150150150152</v>
      </c>
      <c r="Q1118" s="65" t="str">
        <f ca="1">IF(ISBLANK(A1118)," ",IF(O1118&gt;MASTER!$B$3/100,"SB",IF(O1118&gt;MASTER!$B$4/100,"B",IF(O1118&gt;MASTER!$B$5/100,"C","K"))))</f>
        <v>SB</v>
      </c>
      <c r="R1118" s="65" t="str">
        <f ca="1">IF(ISBLANK(B1118)," ",IF(P1118&gt;MASTER!$B$3/100,"SB",IF(P1118&gt;MASTER!$B$4/100,"B",IF(P1118&gt;MASTER!$B$5/100,"C","K"))))</f>
        <v>SB</v>
      </c>
    </row>
    <row r="1119" customHeight="1" spans="1:18">
      <c r="A1119" s="80">
        <f ca="1">INDIRECT(ADDRESS(2+QUOTIENT(ROW()-2,COUNTA('Form Responses 1'!$1:$1)-4),1,,TRUE,"Form Responses 1"))</f>
        <v>45048.6575483912</v>
      </c>
      <c r="B1119" s="65" t="str">
        <f ca="1">INDIRECT(ADDRESS(2+QUOTIENT(ROW()-2,COUNTA('Form Responses 1'!$1:$1)-4),2,,TRUE,"Form Responses 1"))</f>
        <v>bobdaulay@gmail.com</v>
      </c>
      <c r="C1119" s="65" t="str">
        <f ca="1">INDIRECT(ADDRESS(2+QUOTIENT(ROW()-2,COUNTA('Form Responses 1'!$1:$1)-4),3,,TRUE,"Form Responses 1"))</f>
        <v>Bobby Wijaya Daulay</v>
      </c>
      <c r="D1119" s="81">
        <f ca="1">INDIRECT(ADDRESS(2+QUOTIENT(ROW()-2,COUNTA('Form Responses 1'!$1:$1)-4),4,,TRUE,"Form Responses 1"))</f>
        <v>45046</v>
      </c>
      <c r="E1119" s="82">
        <f ca="1" t="shared" si="0"/>
        <v>7</v>
      </c>
      <c r="F1119" s="65" t="str">
        <f ca="1">IF(ISBLANK(A1119)," ",INDIRECT(ADDRESS(1,5+MOD(ROW()-2,COUNTA('Form Responses 1'!$1:$1)-4),,TRUE,"Form Responses 1")))</f>
        <v>Lantai 24 [Tangga Exit Barat]</v>
      </c>
      <c r="G1119" s="65" t="str">
        <f ca="1">IF(ISBLANK(A1119)," ",INDIRECT(ADDRESS(MATCH(A1119,'Form Responses 1'!A:A,0),5+MOD(ROW()-2,COUNTA('Form Responses 1'!$1:$1)-4),,TRUE,"Form Responses 1")))</f>
        <v>BAIK</v>
      </c>
      <c r="H1119" s="83" t="str">
        <f ca="1" t="shared" si="1"/>
        <v>Lantai 24</v>
      </c>
      <c r="I1119" s="83" t="str">
        <f ca="1" t="shared" si="1116"/>
        <v>Tangga Exit Barat</v>
      </c>
      <c r="J1119" s="83" t="str">
        <f ca="1" t="shared" si="2"/>
        <v>CLEANING SERVICE</v>
      </c>
      <c r="K1119" s="83">
        <f ca="1" t="array" ref="K1119">IFERROR(INDEX(MASTER!B:B,MATCH(G1119,MASTER!A:A,0))/100," ")</f>
        <v>0.95</v>
      </c>
      <c r="L1119" s="65">
        <f ca="1" t="shared" si="3"/>
        <v>18</v>
      </c>
      <c r="M1119" s="65" t="str">
        <f ca="1" t="shared" si="4"/>
        <v>2023 - WEEK 18</v>
      </c>
      <c r="N1119" s="65" t="str">
        <f ca="1" t="shared" si="5"/>
        <v>2023 - MONTH 04</v>
      </c>
      <c r="O1119" s="83">
        <f ca="1" t="shared" ref="O1119:P1119" si="1145">IFERROR(AVERAGEIF(M:M,M1119,$K:$K)," ")</f>
        <v>0.950112612612605</v>
      </c>
      <c r="P1119" s="83">
        <f ca="1" t="shared" si="1145"/>
        <v>0.950150150150152</v>
      </c>
      <c r="Q1119" s="65" t="str">
        <f ca="1">IF(ISBLANK(A1119)," ",IF(O1119&gt;MASTER!$B$3/100,"SB",IF(O1119&gt;MASTER!$B$4/100,"B",IF(O1119&gt;MASTER!$B$5/100,"C","K"))))</f>
        <v>SB</v>
      </c>
      <c r="R1119" s="65" t="str">
        <f ca="1">IF(ISBLANK(B1119)," ",IF(P1119&gt;MASTER!$B$3/100,"SB",IF(P1119&gt;MASTER!$B$4/100,"B",IF(P1119&gt;MASTER!$B$5/100,"C","K"))))</f>
        <v>SB</v>
      </c>
    </row>
    <row r="1120" customHeight="1" spans="1:18">
      <c r="A1120" s="80">
        <f ca="1">INDIRECT(ADDRESS(2+QUOTIENT(ROW()-2,COUNTA('Form Responses 1'!$1:$1)-4),1,,TRUE,"Form Responses 1"))</f>
        <v>45048.6575483912</v>
      </c>
      <c r="B1120" s="65" t="str">
        <f ca="1">INDIRECT(ADDRESS(2+QUOTIENT(ROW()-2,COUNTA('Form Responses 1'!$1:$1)-4),2,,TRUE,"Form Responses 1"))</f>
        <v>bobdaulay@gmail.com</v>
      </c>
      <c r="C1120" s="65" t="str">
        <f ca="1">INDIRECT(ADDRESS(2+QUOTIENT(ROW()-2,COUNTA('Form Responses 1'!$1:$1)-4),3,,TRUE,"Form Responses 1"))</f>
        <v>Bobby Wijaya Daulay</v>
      </c>
      <c r="D1120" s="81">
        <f ca="1">INDIRECT(ADDRESS(2+QUOTIENT(ROW()-2,COUNTA('Form Responses 1'!$1:$1)-4),4,,TRUE,"Form Responses 1"))</f>
        <v>45046</v>
      </c>
      <c r="E1120" s="82">
        <f ca="1" t="shared" si="0"/>
        <v>7</v>
      </c>
      <c r="F1120" s="65" t="str">
        <f ca="1">IF(ISBLANK(A1120)," ",INDIRECT(ADDRESS(1,5+MOD(ROW()-2,COUNTA('Form Responses 1'!$1:$1)-4),,TRUE,"Form Responses 1")))</f>
        <v>Lantai 24 [ &amp; Timur]</v>
      </c>
      <c r="G1120" s="65" t="str">
        <f ca="1">IF(ISBLANK(A1120)," ",INDIRECT(ADDRESS(MATCH(A1120,'Form Responses 1'!A:A,0),5+MOD(ROW()-2,COUNTA('Form Responses 1'!$1:$1)-4),,TRUE,"Form Responses 1")))</f>
        <v>BAIK</v>
      </c>
      <c r="H1120" s="83" t="str">
        <f ca="1" t="shared" si="1"/>
        <v>Lantai 24</v>
      </c>
      <c r="I1120" s="83" t="str">
        <f ca="1" t="shared" si="1116"/>
        <v> &amp; Timur</v>
      </c>
      <c r="J1120" s="83" t="str">
        <f ca="1" t="shared" si="2"/>
        <v>CLEANING SERVICE</v>
      </c>
      <c r="K1120" s="83">
        <f ca="1" t="array" ref="K1120">IFERROR(INDEX(MASTER!B:B,MATCH(G1120,MASTER!A:A,0))/100," ")</f>
        <v>0.95</v>
      </c>
      <c r="L1120" s="65">
        <f ca="1" t="shared" si="3"/>
        <v>18</v>
      </c>
      <c r="M1120" s="65" t="str">
        <f ca="1" t="shared" si="4"/>
        <v>2023 - WEEK 18</v>
      </c>
      <c r="N1120" s="65" t="str">
        <f ca="1" t="shared" si="5"/>
        <v>2023 - MONTH 04</v>
      </c>
      <c r="O1120" s="83">
        <f ca="1" t="shared" ref="O1120:P1120" si="1146">IFERROR(AVERAGEIF(M:M,M1120,$K:$K)," ")</f>
        <v>0.950112612612605</v>
      </c>
      <c r="P1120" s="83">
        <f ca="1" t="shared" si="1146"/>
        <v>0.950150150150152</v>
      </c>
      <c r="Q1120" s="65" t="str">
        <f ca="1">IF(ISBLANK(A1120)," ",IF(O1120&gt;MASTER!$B$3/100,"SB",IF(O1120&gt;MASTER!$B$4/100,"B",IF(O1120&gt;MASTER!$B$5/100,"C","K"))))</f>
        <v>SB</v>
      </c>
      <c r="R1120" s="65" t="str">
        <f ca="1">IF(ISBLANK(B1120)," ",IF(P1120&gt;MASTER!$B$3/100,"SB",IF(P1120&gt;MASTER!$B$4/100,"B",IF(P1120&gt;MASTER!$B$5/100,"C","K"))))</f>
        <v>SB</v>
      </c>
    </row>
    <row r="1121" customHeight="1" spans="1:18">
      <c r="A1121" s="80">
        <f ca="1">INDIRECT(ADDRESS(2+QUOTIENT(ROW()-2,COUNTA('Form Responses 1'!$1:$1)-4),1,,TRUE,"Form Responses 1"))</f>
        <v>45048.6575483912</v>
      </c>
      <c r="B1121" s="65" t="str">
        <f ca="1">INDIRECT(ADDRESS(2+QUOTIENT(ROW()-2,COUNTA('Form Responses 1'!$1:$1)-4),2,,TRUE,"Form Responses 1"))</f>
        <v>bobdaulay@gmail.com</v>
      </c>
      <c r="C1121" s="65" t="str">
        <f ca="1">INDIRECT(ADDRESS(2+QUOTIENT(ROW()-2,COUNTA('Form Responses 1'!$1:$1)-4),3,,TRUE,"Form Responses 1"))</f>
        <v>Bobby Wijaya Daulay</v>
      </c>
      <c r="D1121" s="81">
        <f ca="1">INDIRECT(ADDRESS(2+QUOTIENT(ROW()-2,COUNTA('Form Responses 1'!$1:$1)-4),4,,TRUE,"Form Responses 1"))</f>
        <v>45046</v>
      </c>
      <c r="E1121" s="82">
        <f ca="1" t="shared" si="0"/>
        <v>7</v>
      </c>
      <c r="F1121" s="65" t="str">
        <f ca="1">IF(ISBLANK(A1121)," ",INDIRECT(ADDRESS(1,5+MOD(ROW()-2,COUNTA('Form Responses 1'!$1:$1)-4),,TRUE,"Form Responses 1")))</f>
        <v>Lantai 24 [Mushola]</v>
      </c>
      <c r="G1121" s="65" t="str">
        <f ca="1">IF(ISBLANK(A1121)," ",INDIRECT(ADDRESS(MATCH(A1121,'Form Responses 1'!A:A,0),5+MOD(ROW()-2,COUNTA('Form Responses 1'!$1:$1)-4),,TRUE,"Form Responses 1")))</f>
        <v>BAIK</v>
      </c>
      <c r="H1121" s="83" t="str">
        <f ca="1" t="shared" si="1"/>
        <v>Lantai 24</v>
      </c>
      <c r="I1121" s="83" t="str">
        <f ca="1" t="shared" si="1116"/>
        <v>Mushola</v>
      </c>
      <c r="J1121" s="83" t="str">
        <f ca="1" t="shared" si="2"/>
        <v>CLEANING SERVICE</v>
      </c>
      <c r="K1121" s="83">
        <f ca="1" t="array" ref="K1121">IFERROR(INDEX(MASTER!B:B,MATCH(G1121,MASTER!A:A,0))/100," ")</f>
        <v>0.95</v>
      </c>
      <c r="L1121" s="65">
        <f ca="1" t="shared" si="3"/>
        <v>18</v>
      </c>
      <c r="M1121" s="65" t="str">
        <f ca="1" t="shared" si="4"/>
        <v>2023 - WEEK 18</v>
      </c>
      <c r="N1121" s="65" t="str">
        <f ca="1" t="shared" si="5"/>
        <v>2023 - MONTH 04</v>
      </c>
      <c r="O1121" s="83">
        <f ca="1" t="shared" ref="O1121:P1121" si="1147">IFERROR(AVERAGEIF(M:M,M1121,$K:$K)," ")</f>
        <v>0.950112612612605</v>
      </c>
      <c r="P1121" s="83">
        <f ca="1" t="shared" si="1147"/>
        <v>0.950150150150152</v>
      </c>
      <c r="Q1121" s="65" t="str">
        <f ca="1">IF(ISBLANK(A1121)," ",IF(O1121&gt;MASTER!$B$3/100,"SB",IF(O1121&gt;MASTER!$B$4/100,"B",IF(O1121&gt;MASTER!$B$5/100,"C","K"))))</f>
        <v>SB</v>
      </c>
      <c r="R1121" s="65" t="str">
        <f ca="1">IF(ISBLANK(B1121)," ",IF(P1121&gt;MASTER!$B$3/100,"SB",IF(P1121&gt;MASTER!$B$4/100,"B",IF(P1121&gt;MASTER!$B$5/100,"C","K"))))</f>
        <v>SB</v>
      </c>
    </row>
    <row r="1122" customHeight="1" spans="1:18">
      <c r="A1122" s="80">
        <f ca="1">INDIRECT(ADDRESS(2+QUOTIENT(ROW()-2,COUNTA('Form Responses 1'!$1:$1)-4),1,,TRUE,"Form Responses 1"))</f>
        <v>45048.6575483912</v>
      </c>
      <c r="B1122" s="65" t="str">
        <f ca="1">INDIRECT(ADDRESS(2+QUOTIENT(ROW()-2,COUNTA('Form Responses 1'!$1:$1)-4),2,,TRUE,"Form Responses 1"))</f>
        <v>bobdaulay@gmail.com</v>
      </c>
      <c r="C1122" s="65" t="str">
        <f ca="1">INDIRECT(ADDRESS(2+QUOTIENT(ROW()-2,COUNTA('Form Responses 1'!$1:$1)-4),3,,TRUE,"Form Responses 1"))</f>
        <v>Bobby Wijaya Daulay</v>
      </c>
      <c r="D1122" s="81">
        <f ca="1">INDIRECT(ADDRESS(2+QUOTIENT(ROW()-2,COUNTA('Form Responses 1'!$1:$1)-4),4,,TRUE,"Form Responses 1"))</f>
        <v>45046</v>
      </c>
      <c r="E1122" s="82">
        <f ca="1" t="shared" si="0"/>
        <v>7</v>
      </c>
      <c r="F1122" s="65" t="str">
        <f ca="1">IF(ISBLANK(A1122)," ",INDIRECT(ADDRESS(1,5+MOD(ROW()-2,COUNTA('Form Responses 1'!$1:$1)-4),,TRUE,"Form Responses 1")))</f>
        <v>Lantai 24 [Pantry]</v>
      </c>
      <c r="G1122" s="65" t="str">
        <f ca="1">IF(ISBLANK(A1122)," ",INDIRECT(ADDRESS(MATCH(A1122,'Form Responses 1'!A:A,0),5+MOD(ROW()-2,COUNTA('Form Responses 1'!$1:$1)-4),,TRUE,"Form Responses 1")))</f>
        <v>BAIK</v>
      </c>
      <c r="H1122" s="83" t="str">
        <f ca="1" t="shared" si="1"/>
        <v>Lantai 24</v>
      </c>
      <c r="I1122" s="83" t="str">
        <f ca="1" t="shared" si="1116"/>
        <v>Pantry</v>
      </c>
      <c r="J1122" s="83" t="str">
        <f ca="1" t="shared" si="2"/>
        <v>CLEANING SERVICE</v>
      </c>
      <c r="K1122" s="83">
        <f ca="1" t="array" ref="K1122">IFERROR(INDEX(MASTER!B:B,MATCH(G1122,MASTER!A:A,0))/100," ")</f>
        <v>0.95</v>
      </c>
      <c r="L1122" s="65">
        <f ca="1" t="shared" si="3"/>
        <v>18</v>
      </c>
      <c r="M1122" s="65" t="str">
        <f ca="1" t="shared" si="4"/>
        <v>2023 - WEEK 18</v>
      </c>
      <c r="N1122" s="65" t="str">
        <f ca="1" t="shared" si="5"/>
        <v>2023 - MONTH 04</v>
      </c>
      <c r="O1122" s="83">
        <f ca="1" t="shared" ref="O1122:P1122" si="1148">IFERROR(AVERAGEIF(M:M,M1122,$K:$K)," ")</f>
        <v>0.950112612612605</v>
      </c>
      <c r="P1122" s="83">
        <f ca="1" t="shared" si="1148"/>
        <v>0.950150150150152</v>
      </c>
      <c r="Q1122" s="65" t="str">
        <f ca="1">IF(ISBLANK(A1122)," ",IF(O1122&gt;MASTER!$B$3/100,"SB",IF(O1122&gt;MASTER!$B$4/100,"B",IF(O1122&gt;MASTER!$B$5/100,"C","K"))))</f>
        <v>SB</v>
      </c>
      <c r="R1122" s="65" t="str">
        <f ca="1">IF(ISBLANK(B1122)," ",IF(P1122&gt;MASTER!$B$3/100,"SB",IF(P1122&gt;MASTER!$B$4/100,"B",IF(P1122&gt;MASTER!$B$5/100,"C","K"))))</f>
        <v>SB</v>
      </c>
    </row>
    <row r="1123" customHeight="1" spans="1:18">
      <c r="A1123" s="80">
        <f ca="1">INDIRECT(ADDRESS(2+QUOTIENT(ROW()-2,COUNTA('Form Responses 1'!$1:$1)-4),1,,TRUE,"Form Responses 1"))</f>
        <v>45048.6575483912</v>
      </c>
      <c r="B1123" s="65" t="str">
        <f ca="1">INDIRECT(ADDRESS(2+QUOTIENT(ROW()-2,COUNTA('Form Responses 1'!$1:$1)-4),2,,TRUE,"Form Responses 1"))</f>
        <v>bobdaulay@gmail.com</v>
      </c>
      <c r="C1123" s="65" t="str">
        <f ca="1">INDIRECT(ADDRESS(2+QUOTIENT(ROW()-2,COUNTA('Form Responses 1'!$1:$1)-4),3,,TRUE,"Form Responses 1"))</f>
        <v>Bobby Wijaya Daulay</v>
      </c>
      <c r="D1123" s="81">
        <f ca="1">INDIRECT(ADDRESS(2+QUOTIENT(ROW()-2,COUNTA('Form Responses 1'!$1:$1)-4),4,,TRUE,"Form Responses 1"))</f>
        <v>45046</v>
      </c>
      <c r="E1123" s="82">
        <f ca="1" t="shared" si="0"/>
        <v>7</v>
      </c>
      <c r="F1123" s="65" t="str">
        <f ca="1">IF(ISBLANK(A1123)," ",INDIRECT(ADDRESS(1,5+MOD(ROW()-2,COUNTA('Form Responses 1'!$1:$1)-4),,TRUE,"Form Responses 1")))</f>
        <v>Lantai 24 [Ruang Rapat 1-2-3]</v>
      </c>
      <c r="G1123" s="65" t="str">
        <f ca="1">IF(ISBLANK(A1123)," ",INDIRECT(ADDRESS(MATCH(A1123,'Form Responses 1'!A:A,0),5+MOD(ROW()-2,COUNTA('Form Responses 1'!$1:$1)-4),,TRUE,"Form Responses 1")))</f>
        <v>BAIK</v>
      </c>
      <c r="H1123" s="83" t="str">
        <f ca="1" t="shared" si="1"/>
        <v>Lantai 24</v>
      </c>
      <c r="I1123" s="83" t="str">
        <f ca="1" t="shared" si="1116"/>
        <v>Ruang Rapat 1-2-3</v>
      </c>
      <c r="J1123" s="83" t="str">
        <f ca="1" t="shared" si="2"/>
        <v>CLEANING SERVICE</v>
      </c>
      <c r="K1123" s="83">
        <f ca="1" t="array" ref="K1123">IFERROR(INDEX(MASTER!B:B,MATCH(G1123,MASTER!A:A,0))/100," ")</f>
        <v>0.95</v>
      </c>
      <c r="L1123" s="65">
        <f ca="1" t="shared" si="3"/>
        <v>18</v>
      </c>
      <c r="M1123" s="65" t="str">
        <f ca="1" t="shared" si="4"/>
        <v>2023 - WEEK 18</v>
      </c>
      <c r="N1123" s="65" t="str">
        <f ca="1" t="shared" si="5"/>
        <v>2023 - MONTH 04</v>
      </c>
      <c r="O1123" s="83">
        <f ca="1" t="shared" ref="O1123:P1123" si="1149">IFERROR(AVERAGEIF(M:M,M1123,$K:$K)," ")</f>
        <v>0.950112612612605</v>
      </c>
      <c r="P1123" s="83">
        <f ca="1" t="shared" si="1149"/>
        <v>0.950150150150152</v>
      </c>
      <c r="Q1123" s="65" t="str">
        <f ca="1">IF(ISBLANK(A1123)," ",IF(O1123&gt;MASTER!$B$3/100,"SB",IF(O1123&gt;MASTER!$B$4/100,"B",IF(O1123&gt;MASTER!$B$5/100,"C","K"))))</f>
        <v>SB</v>
      </c>
      <c r="R1123" s="65" t="str">
        <f ca="1">IF(ISBLANK(B1123)," ",IF(P1123&gt;MASTER!$B$3/100,"SB",IF(P1123&gt;MASTER!$B$4/100,"B",IF(P1123&gt;MASTER!$B$5/100,"C","K"))))</f>
        <v>SB</v>
      </c>
    </row>
    <row r="1124" customHeight="1" spans="1:18">
      <c r="A1124" s="80">
        <f ca="1">INDIRECT(ADDRESS(2+QUOTIENT(ROW()-2,COUNTA('Form Responses 1'!$1:$1)-4),1,,TRUE,"Form Responses 1"))</f>
        <v>45048.6575483912</v>
      </c>
      <c r="B1124" s="65" t="str">
        <f ca="1">INDIRECT(ADDRESS(2+QUOTIENT(ROW()-2,COUNTA('Form Responses 1'!$1:$1)-4),2,,TRUE,"Form Responses 1"))</f>
        <v>bobdaulay@gmail.com</v>
      </c>
      <c r="C1124" s="65" t="str">
        <f ca="1">INDIRECT(ADDRESS(2+QUOTIENT(ROW()-2,COUNTA('Form Responses 1'!$1:$1)-4),3,,TRUE,"Form Responses 1"))</f>
        <v>Bobby Wijaya Daulay</v>
      </c>
      <c r="D1124" s="81">
        <f ca="1">INDIRECT(ADDRESS(2+QUOTIENT(ROW()-2,COUNTA('Form Responses 1'!$1:$1)-4),4,,TRUE,"Form Responses 1"))</f>
        <v>45046</v>
      </c>
      <c r="E1124" s="82">
        <f ca="1" t="shared" si="0"/>
        <v>7</v>
      </c>
      <c r="F1124" s="65" t="str">
        <f ca="1">IF(ISBLANK(A1124)," ",INDIRECT(ADDRESS(1,5+MOD(ROW()-2,COUNTA('Form Responses 1'!$1:$1)-4),,TRUE,"Form Responses 1")))</f>
        <v>Lantai 24 [Ruang Kerja]</v>
      </c>
      <c r="G1124" s="65" t="str">
        <f ca="1">IF(ISBLANK(A1124)," ",INDIRECT(ADDRESS(MATCH(A1124,'Form Responses 1'!A:A,0),5+MOD(ROW()-2,COUNTA('Form Responses 1'!$1:$1)-4),,TRUE,"Form Responses 1")))</f>
        <v>BAIK</v>
      </c>
      <c r="H1124" s="83" t="str">
        <f ca="1" t="shared" si="1"/>
        <v>Lantai 24</v>
      </c>
      <c r="I1124" s="83" t="str">
        <f ca="1" t="shared" si="1116"/>
        <v>Ruang Kerja</v>
      </c>
      <c r="J1124" s="83" t="str">
        <f ca="1" t="shared" si="2"/>
        <v>CLEANING SERVICE</v>
      </c>
      <c r="K1124" s="83">
        <f ca="1" t="array" ref="K1124">IFERROR(INDEX(MASTER!B:B,MATCH(G1124,MASTER!A:A,0))/100," ")</f>
        <v>0.95</v>
      </c>
      <c r="L1124" s="65">
        <f ca="1" t="shared" si="3"/>
        <v>18</v>
      </c>
      <c r="M1124" s="65" t="str">
        <f ca="1" t="shared" si="4"/>
        <v>2023 - WEEK 18</v>
      </c>
      <c r="N1124" s="65" t="str">
        <f ca="1" t="shared" si="5"/>
        <v>2023 - MONTH 04</v>
      </c>
      <c r="O1124" s="83">
        <f ca="1" t="shared" ref="O1124:P1124" si="1150">IFERROR(AVERAGEIF(M:M,M1124,$K:$K)," ")</f>
        <v>0.950112612612605</v>
      </c>
      <c r="P1124" s="83">
        <f ca="1" t="shared" si="1150"/>
        <v>0.950150150150152</v>
      </c>
      <c r="Q1124" s="65" t="str">
        <f ca="1">IF(ISBLANK(A1124)," ",IF(O1124&gt;MASTER!$B$3/100,"SB",IF(O1124&gt;MASTER!$B$4/100,"B",IF(O1124&gt;MASTER!$B$5/100,"C","K"))))</f>
        <v>SB</v>
      </c>
      <c r="R1124" s="65" t="str">
        <f ca="1">IF(ISBLANK(B1124)," ",IF(P1124&gt;MASTER!$B$3/100,"SB",IF(P1124&gt;MASTER!$B$4/100,"B",IF(P1124&gt;MASTER!$B$5/100,"C","K"))))</f>
        <v>SB</v>
      </c>
    </row>
    <row r="1125" customHeight="1" spans="1:18">
      <c r="A1125" s="80">
        <f ca="1">INDIRECT(ADDRESS(2+QUOTIENT(ROW()-2,COUNTA('Form Responses 1'!$1:$1)-4),1,,TRUE,"Form Responses 1"))</f>
        <v>45048.6575483912</v>
      </c>
      <c r="B1125" s="65" t="str">
        <f ca="1">INDIRECT(ADDRESS(2+QUOTIENT(ROW()-2,COUNTA('Form Responses 1'!$1:$1)-4),2,,TRUE,"Form Responses 1"))</f>
        <v>bobdaulay@gmail.com</v>
      </c>
      <c r="C1125" s="65" t="str">
        <f ca="1">INDIRECT(ADDRESS(2+QUOTIENT(ROW()-2,COUNTA('Form Responses 1'!$1:$1)-4),3,,TRUE,"Form Responses 1"))</f>
        <v>Bobby Wijaya Daulay</v>
      </c>
      <c r="D1125" s="81">
        <f ca="1">INDIRECT(ADDRESS(2+QUOTIENT(ROW()-2,COUNTA('Form Responses 1'!$1:$1)-4),4,,TRUE,"Form Responses 1"))</f>
        <v>45046</v>
      </c>
      <c r="E1125" s="82">
        <f ca="1" t="shared" si="0"/>
        <v>7</v>
      </c>
      <c r="F1125" s="65" t="str">
        <f ca="1">IF(ISBLANK(A1125)," ",INDIRECT(ADDRESS(1,5+MOD(ROW()-2,COUNTA('Form Responses 1'!$1:$1)-4),,TRUE,"Form Responses 1")))</f>
        <v>Lantai 24 [Koridor]</v>
      </c>
      <c r="G1125" s="65" t="str">
        <f ca="1">IF(ISBLANK(A1125)," ",INDIRECT(ADDRESS(MATCH(A1125,'Form Responses 1'!A:A,0),5+MOD(ROW()-2,COUNTA('Form Responses 1'!$1:$1)-4),,TRUE,"Form Responses 1")))</f>
        <v>BAIK</v>
      </c>
      <c r="H1125" s="83" t="str">
        <f ca="1" t="shared" si="1"/>
        <v>Lantai 24</v>
      </c>
      <c r="I1125" s="83" t="str">
        <f ca="1" t="shared" si="1116"/>
        <v>Koridor</v>
      </c>
      <c r="J1125" s="83" t="str">
        <f ca="1" t="shared" si="2"/>
        <v>CLEANING SERVICE</v>
      </c>
      <c r="K1125" s="83">
        <f ca="1" t="array" ref="K1125">IFERROR(INDEX(MASTER!B:B,MATCH(G1125,MASTER!A:A,0))/100," ")</f>
        <v>0.95</v>
      </c>
      <c r="L1125" s="65">
        <f ca="1" t="shared" si="3"/>
        <v>18</v>
      </c>
      <c r="M1125" s="65" t="str">
        <f ca="1" t="shared" si="4"/>
        <v>2023 - WEEK 18</v>
      </c>
      <c r="N1125" s="65" t="str">
        <f ca="1" t="shared" si="5"/>
        <v>2023 - MONTH 04</v>
      </c>
      <c r="O1125" s="83">
        <f ca="1" t="shared" ref="O1125:P1125" si="1151">IFERROR(AVERAGEIF(M:M,M1125,$K:$K)," ")</f>
        <v>0.950112612612605</v>
      </c>
      <c r="P1125" s="83">
        <f ca="1" t="shared" si="1151"/>
        <v>0.950150150150152</v>
      </c>
      <c r="Q1125" s="65" t="str">
        <f ca="1">IF(ISBLANK(A1125)," ",IF(O1125&gt;MASTER!$B$3/100,"SB",IF(O1125&gt;MASTER!$B$4/100,"B",IF(O1125&gt;MASTER!$B$5/100,"C","K"))))</f>
        <v>SB</v>
      </c>
      <c r="R1125" s="65" t="str">
        <f ca="1">IF(ISBLANK(B1125)," ",IF(P1125&gt;MASTER!$B$3/100,"SB",IF(P1125&gt;MASTER!$B$4/100,"B",IF(P1125&gt;MASTER!$B$5/100,"C","K"))))</f>
        <v>SB</v>
      </c>
    </row>
    <row r="1126" customHeight="1" spans="1:18">
      <c r="A1126" s="80">
        <f ca="1">INDIRECT(ADDRESS(2+QUOTIENT(ROW()-2,COUNTA('Form Responses 1'!$1:$1)-4),1,,TRUE,"Form Responses 1"))</f>
        <v>45048.6575483912</v>
      </c>
      <c r="B1126" s="65" t="str">
        <f ca="1">INDIRECT(ADDRESS(2+QUOTIENT(ROW()-2,COUNTA('Form Responses 1'!$1:$1)-4),2,,TRUE,"Form Responses 1"))</f>
        <v>bobdaulay@gmail.com</v>
      </c>
      <c r="C1126" s="65" t="str">
        <f ca="1">INDIRECT(ADDRESS(2+QUOTIENT(ROW()-2,COUNTA('Form Responses 1'!$1:$1)-4),3,,TRUE,"Form Responses 1"))</f>
        <v>Bobby Wijaya Daulay</v>
      </c>
      <c r="D1126" s="81">
        <f ca="1">INDIRECT(ADDRESS(2+QUOTIENT(ROW()-2,COUNTA('Form Responses 1'!$1:$1)-4),4,,TRUE,"Form Responses 1"))</f>
        <v>45046</v>
      </c>
      <c r="E1126" s="82">
        <f ca="1" t="shared" si="0"/>
        <v>7</v>
      </c>
      <c r="F1126" s="65" t="str">
        <f ca="1">IF(ISBLANK(A1126)," ",INDIRECT(ADDRESS(1,5+MOD(ROW()-2,COUNTA('Form Responses 1'!$1:$1)-4),,TRUE,"Form Responses 1")))</f>
        <v>Lantai 24 [Toilet Pria / Wanita]</v>
      </c>
      <c r="G1126" s="65" t="str">
        <f ca="1">IF(ISBLANK(A1126)," ",INDIRECT(ADDRESS(MATCH(A1126,'Form Responses 1'!A:A,0),5+MOD(ROW()-2,COUNTA('Form Responses 1'!$1:$1)-4),,TRUE,"Form Responses 1")))</f>
        <v>BAIK</v>
      </c>
      <c r="H1126" s="83" t="str">
        <f ca="1" t="shared" si="1"/>
        <v>Lantai 24</v>
      </c>
      <c r="I1126" s="83" t="str">
        <f ca="1" t="shared" si="1116"/>
        <v>Toilet Pria / Wanita</v>
      </c>
      <c r="J1126" s="83" t="str">
        <f ca="1" t="shared" si="2"/>
        <v>CLEANING SERVICE</v>
      </c>
      <c r="K1126" s="83">
        <f ca="1" t="array" ref="K1126">IFERROR(INDEX(MASTER!B:B,MATCH(G1126,MASTER!A:A,0))/100," ")</f>
        <v>0.95</v>
      </c>
      <c r="L1126" s="65">
        <f ca="1" t="shared" si="3"/>
        <v>18</v>
      </c>
      <c r="M1126" s="65" t="str">
        <f ca="1" t="shared" si="4"/>
        <v>2023 - WEEK 18</v>
      </c>
      <c r="N1126" s="65" t="str">
        <f ca="1" t="shared" si="5"/>
        <v>2023 - MONTH 04</v>
      </c>
      <c r="O1126" s="83">
        <f ca="1" t="shared" ref="O1126:P1126" si="1152">IFERROR(AVERAGEIF(M:M,M1126,$K:$K)," ")</f>
        <v>0.950112612612605</v>
      </c>
      <c r="P1126" s="83">
        <f ca="1" t="shared" si="1152"/>
        <v>0.950150150150152</v>
      </c>
      <c r="Q1126" s="65" t="str">
        <f ca="1">IF(ISBLANK(A1126)," ",IF(O1126&gt;MASTER!$B$3/100,"SB",IF(O1126&gt;MASTER!$B$4/100,"B",IF(O1126&gt;MASTER!$B$5/100,"C","K"))))</f>
        <v>SB</v>
      </c>
      <c r="R1126" s="65" t="str">
        <f ca="1">IF(ISBLANK(B1126)," ",IF(P1126&gt;MASTER!$B$3/100,"SB",IF(P1126&gt;MASTER!$B$4/100,"B",IF(P1126&gt;MASTER!$B$5/100,"C","K"))))</f>
        <v>SB</v>
      </c>
    </row>
    <row r="1127" customHeight="1" spans="1:18">
      <c r="A1127" s="80">
        <f ca="1">INDIRECT(ADDRESS(2+QUOTIENT(ROW()-2,COUNTA('Form Responses 1'!$1:$1)-4),1,,TRUE,"Form Responses 1"))</f>
        <v>45048.6575483912</v>
      </c>
      <c r="B1127" s="65" t="str">
        <f ca="1">INDIRECT(ADDRESS(2+QUOTIENT(ROW()-2,COUNTA('Form Responses 1'!$1:$1)-4),2,,TRUE,"Form Responses 1"))</f>
        <v>bobdaulay@gmail.com</v>
      </c>
      <c r="C1127" s="65" t="str">
        <f ca="1">INDIRECT(ADDRESS(2+QUOTIENT(ROW()-2,COUNTA('Form Responses 1'!$1:$1)-4),3,,TRUE,"Form Responses 1"))</f>
        <v>Bobby Wijaya Daulay</v>
      </c>
      <c r="D1127" s="81">
        <f ca="1">INDIRECT(ADDRESS(2+QUOTIENT(ROW()-2,COUNTA('Form Responses 1'!$1:$1)-4),4,,TRUE,"Form Responses 1"))</f>
        <v>45046</v>
      </c>
      <c r="E1127" s="82">
        <f ca="1" t="shared" si="0"/>
        <v>7</v>
      </c>
      <c r="F1127" s="65" t="str">
        <f ca="1">IF(ISBLANK(A1127)," ",INDIRECT(ADDRESS(1,5+MOD(ROW()-2,COUNTA('Form Responses 1'!$1:$1)-4),,TRUE,"Form Responses 1")))</f>
        <v>Lantai 23 [Tangga Exit Barat]</v>
      </c>
      <c r="G1127" s="65" t="str">
        <f ca="1">IF(ISBLANK(A1127)," ",INDIRECT(ADDRESS(MATCH(A1127,'Form Responses 1'!A:A,0),5+MOD(ROW()-2,COUNTA('Form Responses 1'!$1:$1)-4),,TRUE,"Form Responses 1")))</f>
        <v>BAIK</v>
      </c>
      <c r="H1127" s="83" t="str">
        <f ca="1" t="shared" si="1"/>
        <v>Lantai 23</v>
      </c>
      <c r="I1127" s="83" t="str">
        <f ca="1" t="shared" si="1116"/>
        <v>Tangga Exit Barat</v>
      </c>
      <c r="J1127" s="83" t="str">
        <f ca="1" t="shared" si="2"/>
        <v>CLEANING SERVICE</v>
      </c>
      <c r="K1127" s="83">
        <f ca="1" t="array" ref="K1127">IFERROR(INDEX(MASTER!B:B,MATCH(G1127,MASTER!A:A,0))/100," ")</f>
        <v>0.95</v>
      </c>
      <c r="L1127" s="65">
        <f ca="1" t="shared" si="3"/>
        <v>18</v>
      </c>
      <c r="M1127" s="65" t="str">
        <f ca="1" t="shared" si="4"/>
        <v>2023 - WEEK 18</v>
      </c>
      <c r="N1127" s="65" t="str">
        <f ca="1" t="shared" si="5"/>
        <v>2023 - MONTH 04</v>
      </c>
      <c r="O1127" s="83">
        <f ca="1" t="shared" ref="O1127:P1127" si="1153">IFERROR(AVERAGEIF(M:M,M1127,$K:$K)," ")</f>
        <v>0.950112612612605</v>
      </c>
      <c r="P1127" s="83">
        <f ca="1" t="shared" si="1153"/>
        <v>0.950150150150152</v>
      </c>
      <c r="Q1127" s="65" t="str">
        <f ca="1">IF(ISBLANK(A1127)," ",IF(O1127&gt;MASTER!$B$3/100,"SB",IF(O1127&gt;MASTER!$B$4/100,"B",IF(O1127&gt;MASTER!$B$5/100,"C","K"))))</f>
        <v>SB</v>
      </c>
      <c r="R1127" s="65" t="str">
        <f ca="1">IF(ISBLANK(B1127)," ",IF(P1127&gt;MASTER!$B$3/100,"SB",IF(P1127&gt;MASTER!$B$4/100,"B",IF(P1127&gt;MASTER!$B$5/100,"C","K"))))</f>
        <v>SB</v>
      </c>
    </row>
    <row r="1128" customHeight="1" spans="1:18">
      <c r="A1128" s="80">
        <f ca="1">INDIRECT(ADDRESS(2+QUOTIENT(ROW()-2,COUNTA('Form Responses 1'!$1:$1)-4),1,,TRUE,"Form Responses 1"))</f>
        <v>45048.6575483912</v>
      </c>
      <c r="B1128" s="65" t="str">
        <f ca="1">INDIRECT(ADDRESS(2+QUOTIENT(ROW()-2,COUNTA('Form Responses 1'!$1:$1)-4),2,,TRUE,"Form Responses 1"))</f>
        <v>bobdaulay@gmail.com</v>
      </c>
      <c r="C1128" s="65" t="str">
        <f ca="1">INDIRECT(ADDRESS(2+QUOTIENT(ROW()-2,COUNTA('Form Responses 1'!$1:$1)-4),3,,TRUE,"Form Responses 1"))</f>
        <v>Bobby Wijaya Daulay</v>
      </c>
      <c r="D1128" s="81">
        <f ca="1">INDIRECT(ADDRESS(2+QUOTIENT(ROW()-2,COUNTA('Form Responses 1'!$1:$1)-4),4,,TRUE,"Form Responses 1"))</f>
        <v>45046</v>
      </c>
      <c r="E1128" s="82">
        <f ca="1" t="shared" si="0"/>
        <v>7</v>
      </c>
      <c r="F1128" s="65" t="str">
        <f ca="1">IF(ISBLANK(A1128)," ",INDIRECT(ADDRESS(1,5+MOD(ROW()-2,COUNTA('Form Responses 1'!$1:$1)-4),,TRUE,"Form Responses 1")))</f>
        <v>Lantai 23 [ &amp; Timur]</v>
      </c>
      <c r="G1128" s="65" t="str">
        <f ca="1">IF(ISBLANK(A1128)," ",INDIRECT(ADDRESS(MATCH(A1128,'Form Responses 1'!A:A,0),5+MOD(ROW()-2,COUNTA('Form Responses 1'!$1:$1)-4),,TRUE,"Form Responses 1")))</f>
        <v>BAIK</v>
      </c>
      <c r="H1128" s="83" t="str">
        <f ca="1" t="shared" si="1"/>
        <v>Lantai 23</v>
      </c>
      <c r="I1128" s="83" t="str">
        <f ca="1" t="shared" si="1116"/>
        <v> &amp; Timur</v>
      </c>
      <c r="J1128" s="83" t="str">
        <f ca="1" t="shared" si="2"/>
        <v>CLEANING SERVICE</v>
      </c>
      <c r="K1128" s="83">
        <f ca="1" t="array" ref="K1128">IFERROR(INDEX(MASTER!B:B,MATCH(G1128,MASTER!A:A,0))/100," ")</f>
        <v>0.95</v>
      </c>
      <c r="L1128" s="65">
        <f ca="1" t="shared" si="3"/>
        <v>18</v>
      </c>
      <c r="M1128" s="65" t="str">
        <f ca="1" t="shared" si="4"/>
        <v>2023 - WEEK 18</v>
      </c>
      <c r="N1128" s="65" t="str">
        <f ca="1" t="shared" si="5"/>
        <v>2023 - MONTH 04</v>
      </c>
      <c r="O1128" s="83">
        <f ca="1" t="shared" ref="O1128:P1128" si="1154">IFERROR(AVERAGEIF(M:M,M1128,$K:$K)," ")</f>
        <v>0.950112612612605</v>
      </c>
      <c r="P1128" s="83">
        <f ca="1" t="shared" si="1154"/>
        <v>0.950150150150152</v>
      </c>
      <c r="Q1128" s="65" t="str">
        <f ca="1">IF(ISBLANK(A1128)," ",IF(O1128&gt;MASTER!$B$3/100,"SB",IF(O1128&gt;MASTER!$B$4/100,"B",IF(O1128&gt;MASTER!$B$5/100,"C","K"))))</f>
        <v>SB</v>
      </c>
      <c r="R1128" s="65" t="str">
        <f ca="1">IF(ISBLANK(B1128)," ",IF(P1128&gt;MASTER!$B$3/100,"SB",IF(P1128&gt;MASTER!$B$4/100,"B",IF(P1128&gt;MASTER!$B$5/100,"C","K"))))</f>
        <v>SB</v>
      </c>
    </row>
    <row r="1129" customHeight="1" spans="1:18">
      <c r="A1129" s="80">
        <f ca="1">INDIRECT(ADDRESS(2+QUOTIENT(ROW()-2,COUNTA('Form Responses 1'!$1:$1)-4),1,,TRUE,"Form Responses 1"))</f>
        <v>45048.6575483912</v>
      </c>
      <c r="B1129" s="65" t="str">
        <f ca="1">INDIRECT(ADDRESS(2+QUOTIENT(ROW()-2,COUNTA('Form Responses 1'!$1:$1)-4),2,,TRUE,"Form Responses 1"))</f>
        <v>bobdaulay@gmail.com</v>
      </c>
      <c r="C1129" s="65" t="str">
        <f ca="1">INDIRECT(ADDRESS(2+QUOTIENT(ROW()-2,COUNTA('Form Responses 1'!$1:$1)-4),3,,TRUE,"Form Responses 1"))</f>
        <v>Bobby Wijaya Daulay</v>
      </c>
      <c r="D1129" s="81">
        <f ca="1">INDIRECT(ADDRESS(2+QUOTIENT(ROW()-2,COUNTA('Form Responses 1'!$1:$1)-4),4,,TRUE,"Form Responses 1"))</f>
        <v>45046</v>
      </c>
      <c r="E1129" s="82">
        <f ca="1" t="shared" si="0"/>
        <v>7</v>
      </c>
      <c r="F1129" s="65" t="str">
        <f ca="1">IF(ISBLANK(A1129)," ",INDIRECT(ADDRESS(1,5+MOD(ROW()-2,COUNTA('Form Responses 1'!$1:$1)-4),,TRUE,"Form Responses 1")))</f>
        <v>Lantai 23 [Mushola]</v>
      </c>
      <c r="G1129" s="65" t="str">
        <f ca="1">IF(ISBLANK(A1129)," ",INDIRECT(ADDRESS(MATCH(A1129,'Form Responses 1'!A:A,0),5+MOD(ROW()-2,COUNTA('Form Responses 1'!$1:$1)-4),,TRUE,"Form Responses 1")))</f>
        <v>BAIK</v>
      </c>
      <c r="H1129" s="83" t="str">
        <f ca="1" t="shared" si="1"/>
        <v>Lantai 23</v>
      </c>
      <c r="I1129" s="83" t="str">
        <f ca="1" t="shared" si="1116"/>
        <v>Mushola</v>
      </c>
      <c r="J1129" s="83" t="str">
        <f ca="1" t="shared" si="2"/>
        <v>CLEANING SERVICE</v>
      </c>
      <c r="K1129" s="83">
        <f ca="1" t="array" ref="K1129">IFERROR(INDEX(MASTER!B:B,MATCH(G1129,MASTER!A:A,0))/100," ")</f>
        <v>0.95</v>
      </c>
      <c r="L1129" s="65">
        <f ca="1" t="shared" si="3"/>
        <v>18</v>
      </c>
      <c r="M1129" s="65" t="str">
        <f ca="1" t="shared" si="4"/>
        <v>2023 - WEEK 18</v>
      </c>
      <c r="N1129" s="65" t="str">
        <f ca="1" t="shared" si="5"/>
        <v>2023 - MONTH 04</v>
      </c>
      <c r="O1129" s="83">
        <f ca="1" t="shared" ref="O1129:P1129" si="1155">IFERROR(AVERAGEIF(M:M,M1129,$K:$K)," ")</f>
        <v>0.950112612612605</v>
      </c>
      <c r="P1129" s="83">
        <f ca="1" t="shared" si="1155"/>
        <v>0.950150150150152</v>
      </c>
      <c r="Q1129" s="65" t="str">
        <f ca="1">IF(ISBLANK(A1129)," ",IF(O1129&gt;MASTER!$B$3/100,"SB",IF(O1129&gt;MASTER!$B$4/100,"B",IF(O1129&gt;MASTER!$B$5/100,"C","K"))))</f>
        <v>SB</v>
      </c>
      <c r="R1129" s="65" t="str">
        <f ca="1">IF(ISBLANK(B1129)," ",IF(P1129&gt;MASTER!$B$3/100,"SB",IF(P1129&gt;MASTER!$B$4/100,"B",IF(P1129&gt;MASTER!$B$5/100,"C","K"))))</f>
        <v>SB</v>
      </c>
    </row>
    <row r="1130" customHeight="1" spans="1:18">
      <c r="A1130" s="80">
        <f ca="1">INDIRECT(ADDRESS(2+QUOTIENT(ROW()-2,COUNTA('Form Responses 1'!$1:$1)-4),1,,TRUE,"Form Responses 1"))</f>
        <v>45048.6575483912</v>
      </c>
      <c r="B1130" s="65" t="str">
        <f ca="1">INDIRECT(ADDRESS(2+QUOTIENT(ROW()-2,COUNTA('Form Responses 1'!$1:$1)-4),2,,TRUE,"Form Responses 1"))</f>
        <v>bobdaulay@gmail.com</v>
      </c>
      <c r="C1130" s="65" t="str">
        <f ca="1">INDIRECT(ADDRESS(2+QUOTIENT(ROW()-2,COUNTA('Form Responses 1'!$1:$1)-4),3,,TRUE,"Form Responses 1"))</f>
        <v>Bobby Wijaya Daulay</v>
      </c>
      <c r="D1130" s="81">
        <f ca="1">INDIRECT(ADDRESS(2+QUOTIENT(ROW()-2,COUNTA('Form Responses 1'!$1:$1)-4),4,,TRUE,"Form Responses 1"))</f>
        <v>45046</v>
      </c>
      <c r="E1130" s="82">
        <f ca="1" t="shared" si="0"/>
        <v>7</v>
      </c>
      <c r="F1130" s="65" t="str">
        <f ca="1">IF(ISBLANK(A1130)," ",INDIRECT(ADDRESS(1,5+MOD(ROW()-2,COUNTA('Form Responses 1'!$1:$1)-4),,TRUE,"Form Responses 1")))</f>
        <v>Lantai 23 [Pantry]</v>
      </c>
      <c r="G1130" s="65" t="str">
        <f ca="1">IF(ISBLANK(A1130)," ",INDIRECT(ADDRESS(MATCH(A1130,'Form Responses 1'!A:A,0),5+MOD(ROW()-2,COUNTA('Form Responses 1'!$1:$1)-4),,TRUE,"Form Responses 1")))</f>
        <v>BAIK</v>
      </c>
      <c r="H1130" s="83" t="str">
        <f ca="1" t="shared" si="1"/>
        <v>Lantai 23</v>
      </c>
      <c r="I1130" s="83" t="str">
        <f ca="1" t="shared" si="1116"/>
        <v>Pantry</v>
      </c>
      <c r="J1130" s="83" t="str">
        <f ca="1" t="shared" si="2"/>
        <v>CLEANING SERVICE</v>
      </c>
      <c r="K1130" s="83">
        <f ca="1" t="array" ref="K1130">IFERROR(INDEX(MASTER!B:B,MATCH(G1130,MASTER!A:A,0))/100," ")</f>
        <v>0.95</v>
      </c>
      <c r="L1130" s="65">
        <f ca="1" t="shared" si="3"/>
        <v>18</v>
      </c>
      <c r="M1130" s="65" t="str">
        <f ca="1" t="shared" si="4"/>
        <v>2023 - WEEK 18</v>
      </c>
      <c r="N1130" s="65" t="str">
        <f ca="1" t="shared" si="5"/>
        <v>2023 - MONTH 04</v>
      </c>
      <c r="O1130" s="83">
        <f ca="1" t="shared" ref="O1130:P1130" si="1156">IFERROR(AVERAGEIF(M:M,M1130,$K:$K)," ")</f>
        <v>0.950112612612605</v>
      </c>
      <c r="P1130" s="83">
        <f ca="1" t="shared" si="1156"/>
        <v>0.950150150150152</v>
      </c>
      <c r="Q1130" s="65" t="str">
        <f ca="1">IF(ISBLANK(A1130)," ",IF(O1130&gt;MASTER!$B$3/100,"SB",IF(O1130&gt;MASTER!$B$4/100,"B",IF(O1130&gt;MASTER!$B$5/100,"C","K"))))</f>
        <v>SB</v>
      </c>
      <c r="R1130" s="65" t="str">
        <f ca="1">IF(ISBLANK(B1130)," ",IF(P1130&gt;MASTER!$B$3/100,"SB",IF(P1130&gt;MASTER!$B$4/100,"B",IF(P1130&gt;MASTER!$B$5/100,"C","K"))))</f>
        <v>SB</v>
      </c>
    </row>
    <row r="1131" customHeight="1" spans="1:18">
      <c r="A1131" s="80">
        <f ca="1">INDIRECT(ADDRESS(2+QUOTIENT(ROW()-2,COUNTA('Form Responses 1'!$1:$1)-4),1,,TRUE,"Form Responses 1"))</f>
        <v>45048.6575483912</v>
      </c>
      <c r="B1131" s="65" t="str">
        <f ca="1">INDIRECT(ADDRESS(2+QUOTIENT(ROW()-2,COUNTA('Form Responses 1'!$1:$1)-4),2,,TRUE,"Form Responses 1"))</f>
        <v>bobdaulay@gmail.com</v>
      </c>
      <c r="C1131" s="65" t="str">
        <f ca="1">INDIRECT(ADDRESS(2+QUOTIENT(ROW()-2,COUNTA('Form Responses 1'!$1:$1)-4),3,,TRUE,"Form Responses 1"))</f>
        <v>Bobby Wijaya Daulay</v>
      </c>
      <c r="D1131" s="81">
        <f ca="1">INDIRECT(ADDRESS(2+QUOTIENT(ROW()-2,COUNTA('Form Responses 1'!$1:$1)-4),4,,TRUE,"Form Responses 1"))</f>
        <v>45046</v>
      </c>
      <c r="E1131" s="82">
        <f ca="1" t="shared" si="0"/>
        <v>7</v>
      </c>
      <c r="F1131" s="65" t="str">
        <f ca="1">IF(ISBLANK(A1131)," ",INDIRECT(ADDRESS(1,5+MOD(ROW()-2,COUNTA('Form Responses 1'!$1:$1)-4),,TRUE,"Form Responses 1")))</f>
        <v>Lantai 23 [Ruang Rapat 1-2-3]</v>
      </c>
      <c r="G1131" s="65" t="str">
        <f ca="1">IF(ISBLANK(A1131)," ",INDIRECT(ADDRESS(MATCH(A1131,'Form Responses 1'!A:A,0),5+MOD(ROW()-2,COUNTA('Form Responses 1'!$1:$1)-4),,TRUE,"Form Responses 1")))</f>
        <v>BAIK</v>
      </c>
      <c r="H1131" s="83" t="str">
        <f ca="1" t="shared" si="1"/>
        <v>Lantai 23</v>
      </c>
      <c r="I1131" s="83" t="str">
        <f ca="1" t="shared" si="1116"/>
        <v>Ruang Rapat 1-2-3</v>
      </c>
      <c r="J1131" s="83" t="str">
        <f ca="1" t="shared" si="2"/>
        <v>CLEANING SERVICE</v>
      </c>
      <c r="K1131" s="83">
        <f ca="1" t="array" ref="K1131">IFERROR(INDEX(MASTER!B:B,MATCH(G1131,MASTER!A:A,0))/100," ")</f>
        <v>0.95</v>
      </c>
      <c r="L1131" s="65">
        <f ca="1" t="shared" si="3"/>
        <v>18</v>
      </c>
      <c r="M1131" s="65" t="str">
        <f ca="1" t="shared" si="4"/>
        <v>2023 - WEEK 18</v>
      </c>
      <c r="N1131" s="65" t="str">
        <f ca="1" t="shared" si="5"/>
        <v>2023 - MONTH 04</v>
      </c>
      <c r="O1131" s="83">
        <f ca="1" t="shared" ref="O1131:P1131" si="1157">IFERROR(AVERAGEIF(M:M,M1131,$K:$K)," ")</f>
        <v>0.950112612612605</v>
      </c>
      <c r="P1131" s="83">
        <f ca="1" t="shared" si="1157"/>
        <v>0.950150150150152</v>
      </c>
      <c r="Q1131" s="65" t="str">
        <f ca="1">IF(ISBLANK(A1131)," ",IF(O1131&gt;MASTER!$B$3/100,"SB",IF(O1131&gt;MASTER!$B$4/100,"B",IF(O1131&gt;MASTER!$B$5/100,"C","K"))))</f>
        <v>SB</v>
      </c>
      <c r="R1131" s="65" t="str">
        <f ca="1">IF(ISBLANK(B1131)," ",IF(P1131&gt;MASTER!$B$3/100,"SB",IF(P1131&gt;MASTER!$B$4/100,"B",IF(P1131&gt;MASTER!$B$5/100,"C","K"))))</f>
        <v>SB</v>
      </c>
    </row>
    <row r="1132" customHeight="1" spans="1:18">
      <c r="A1132" s="80">
        <f ca="1">INDIRECT(ADDRESS(2+QUOTIENT(ROW()-2,COUNTA('Form Responses 1'!$1:$1)-4),1,,TRUE,"Form Responses 1"))</f>
        <v>45048.6575483912</v>
      </c>
      <c r="B1132" s="65" t="str">
        <f ca="1">INDIRECT(ADDRESS(2+QUOTIENT(ROW()-2,COUNTA('Form Responses 1'!$1:$1)-4),2,,TRUE,"Form Responses 1"))</f>
        <v>bobdaulay@gmail.com</v>
      </c>
      <c r="C1132" s="65" t="str">
        <f ca="1">INDIRECT(ADDRESS(2+QUOTIENT(ROW()-2,COUNTA('Form Responses 1'!$1:$1)-4),3,,TRUE,"Form Responses 1"))</f>
        <v>Bobby Wijaya Daulay</v>
      </c>
      <c r="D1132" s="81">
        <f ca="1">INDIRECT(ADDRESS(2+QUOTIENT(ROW()-2,COUNTA('Form Responses 1'!$1:$1)-4),4,,TRUE,"Form Responses 1"))</f>
        <v>45046</v>
      </c>
      <c r="E1132" s="82">
        <f ca="1" t="shared" si="0"/>
        <v>7</v>
      </c>
      <c r="F1132" s="65" t="str">
        <f ca="1">IF(ISBLANK(A1132)," ",INDIRECT(ADDRESS(1,5+MOD(ROW()-2,COUNTA('Form Responses 1'!$1:$1)-4),,TRUE,"Form Responses 1")))</f>
        <v>Lantai 23 [Ruang Kerja]</v>
      </c>
      <c r="G1132" s="65" t="str">
        <f ca="1">IF(ISBLANK(A1132)," ",INDIRECT(ADDRESS(MATCH(A1132,'Form Responses 1'!A:A,0),5+MOD(ROW()-2,COUNTA('Form Responses 1'!$1:$1)-4),,TRUE,"Form Responses 1")))</f>
        <v>BAIK</v>
      </c>
      <c r="H1132" s="83" t="str">
        <f ca="1" t="shared" si="1"/>
        <v>Lantai 23</v>
      </c>
      <c r="I1132" s="83" t="str">
        <f ca="1" t="shared" si="1116"/>
        <v>Ruang Kerja</v>
      </c>
      <c r="J1132" s="83" t="str">
        <f ca="1" t="shared" si="2"/>
        <v>CLEANING SERVICE</v>
      </c>
      <c r="K1132" s="83">
        <f ca="1" t="array" ref="K1132">IFERROR(INDEX(MASTER!B:B,MATCH(G1132,MASTER!A:A,0))/100," ")</f>
        <v>0.95</v>
      </c>
      <c r="L1132" s="65">
        <f ca="1" t="shared" si="3"/>
        <v>18</v>
      </c>
      <c r="M1132" s="65" t="str">
        <f ca="1" t="shared" si="4"/>
        <v>2023 - WEEK 18</v>
      </c>
      <c r="N1132" s="65" t="str">
        <f ca="1" t="shared" si="5"/>
        <v>2023 - MONTH 04</v>
      </c>
      <c r="O1132" s="83">
        <f ca="1" t="shared" ref="O1132:P1132" si="1158">IFERROR(AVERAGEIF(M:M,M1132,$K:$K)," ")</f>
        <v>0.950112612612605</v>
      </c>
      <c r="P1132" s="83">
        <f ca="1" t="shared" si="1158"/>
        <v>0.950150150150152</v>
      </c>
      <c r="Q1132" s="65" t="str">
        <f ca="1">IF(ISBLANK(A1132)," ",IF(O1132&gt;MASTER!$B$3/100,"SB",IF(O1132&gt;MASTER!$B$4/100,"B",IF(O1132&gt;MASTER!$B$5/100,"C","K"))))</f>
        <v>SB</v>
      </c>
      <c r="R1132" s="65" t="str">
        <f ca="1">IF(ISBLANK(B1132)," ",IF(P1132&gt;MASTER!$B$3/100,"SB",IF(P1132&gt;MASTER!$B$4/100,"B",IF(P1132&gt;MASTER!$B$5/100,"C","K"))))</f>
        <v>SB</v>
      </c>
    </row>
    <row r="1133" customHeight="1" spans="1:18">
      <c r="A1133" s="80">
        <f ca="1">INDIRECT(ADDRESS(2+QUOTIENT(ROW()-2,COUNTA('Form Responses 1'!$1:$1)-4),1,,TRUE,"Form Responses 1"))</f>
        <v>45048.6575483912</v>
      </c>
      <c r="B1133" s="65" t="str">
        <f ca="1">INDIRECT(ADDRESS(2+QUOTIENT(ROW()-2,COUNTA('Form Responses 1'!$1:$1)-4),2,,TRUE,"Form Responses 1"))</f>
        <v>bobdaulay@gmail.com</v>
      </c>
      <c r="C1133" s="65" t="str">
        <f ca="1">INDIRECT(ADDRESS(2+QUOTIENT(ROW()-2,COUNTA('Form Responses 1'!$1:$1)-4),3,,TRUE,"Form Responses 1"))</f>
        <v>Bobby Wijaya Daulay</v>
      </c>
      <c r="D1133" s="81">
        <f ca="1">INDIRECT(ADDRESS(2+QUOTIENT(ROW()-2,COUNTA('Form Responses 1'!$1:$1)-4),4,,TRUE,"Form Responses 1"))</f>
        <v>45046</v>
      </c>
      <c r="E1133" s="82">
        <f ca="1" t="shared" si="0"/>
        <v>7</v>
      </c>
      <c r="F1133" s="65" t="str">
        <f ca="1">IF(ISBLANK(A1133)," ",INDIRECT(ADDRESS(1,5+MOD(ROW()-2,COUNTA('Form Responses 1'!$1:$1)-4),,TRUE,"Form Responses 1")))</f>
        <v>Lantai 23 [Koridor]</v>
      </c>
      <c r="G1133" s="65" t="str">
        <f ca="1">IF(ISBLANK(A1133)," ",INDIRECT(ADDRESS(MATCH(A1133,'Form Responses 1'!A:A,0),5+MOD(ROW()-2,COUNTA('Form Responses 1'!$1:$1)-4),,TRUE,"Form Responses 1")))</f>
        <v>BAIK</v>
      </c>
      <c r="H1133" s="83" t="str">
        <f ca="1" t="shared" si="1"/>
        <v>Lantai 23</v>
      </c>
      <c r="I1133" s="83" t="str">
        <f ca="1" t="shared" si="1116"/>
        <v>Koridor</v>
      </c>
      <c r="J1133" s="83" t="str">
        <f ca="1" t="shared" si="2"/>
        <v>CLEANING SERVICE</v>
      </c>
      <c r="K1133" s="83">
        <f ca="1" t="array" ref="K1133">IFERROR(INDEX(MASTER!B:B,MATCH(G1133,MASTER!A:A,0))/100," ")</f>
        <v>0.95</v>
      </c>
      <c r="L1133" s="65">
        <f ca="1" t="shared" si="3"/>
        <v>18</v>
      </c>
      <c r="M1133" s="65" t="str">
        <f ca="1" t="shared" si="4"/>
        <v>2023 - WEEK 18</v>
      </c>
      <c r="N1133" s="65" t="str">
        <f ca="1" t="shared" si="5"/>
        <v>2023 - MONTH 04</v>
      </c>
      <c r="O1133" s="83">
        <f ca="1" t="shared" ref="O1133:P1133" si="1159">IFERROR(AVERAGEIF(M:M,M1133,$K:$K)," ")</f>
        <v>0.950112612612605</v>
      </c>
      <c r="P1133" s="83">
        <f ca="1" t="shared" si="1159"/>
        <v>0.950150150150152</v>
      </c>
      <c r="Q1133" s="65" t="str">
        <f ca="1">IF(ISBLANK(A1133)," ",IF(O1133&gt;MASTER!$B$3/100,"SB",IF(O1133&gt;MASTER!$B$4/100,"B",IF(O1133&gt;MASTER!$B$5/100,"C","K"))))</f>
        <v>SB</v>
      </c>
      <c r="R1133" s="65" t="str">
        <f ca="1">IF(ISBLANK(B1133)," ",IF(P1133&gt;MASTER!$B$3/100,"SB",IF(P1133&gt;MASTER!$B$4/100,"B",IF(P1133&gt;MASTER!$B$5/100,"C","K"))))</f>
        <v>SB</v>
      </c>
    </row>
    <row r="1134" customHeight="1" spans="1:18">
      <c r="A1134" s="80">
        <f ca="1">INDIRECT(ADDRESS(2+QUOTIENT(ROW()-2,COUNTA('Form Responses 1'!$1:$1)-4),1,,TRUE,"Form Responses 1"))</f>
        <v>45048.6575483912</v>
      </c>
      <c r="B1134" s="65" t="str">
        <f ca="1">INDIRECT(ADDRESS(2+QUOTIENT(ROW()-2,COUNTA('Form Responses 1'!$1:$1)-4),2,,TRUE,"Form Responses 1"))</f>
        <v>bobdaulay@gmail.com</v>
      </c>
      <c r="C1134" s="65" t="str">
        <f ca="1">INDIRECT(ADDRESS(2+QUOTIENT(ROW()-2,COUNTA('Form Responses 1'!$1:$1)-4),3,,TRUE,"Form Responses 1"))</f>
        <v>Bobby Wijaya Daulay</v>
      </c>
      <c r="D1134" s="81">
        <f ca="1">INDIRECT(ADDRESS(2+QUOTIENT(ROW()-2,COUNTA('Form Responses 1'!$1:$1)-4),4,,TRUE,"Form Responses 1"))</f>
        <v>45046</v>
      </c>
      <c r="E1134" s="82">
        <f ca="1" t="shared" si="0"/>
        <v>7</v>
      </c>
      <c r="F1134" s="65" t="str">
        <f ca="1">IF(ISBLANK(A1134)," ",INDIRECT(ADDRESS(1,5+MOD(ROW()-2,COUNTA('Form Responses 1'!$1:$1)-4),,TRUE,"Form Responses 1")))</f>
        <v>Lantai 23 [Toilet Pria / Wanita]</v>
      </c>
      <c r="G1134" s="65" t="str">
        <f ca="1">IF(ISBLANK(A1134)," ",INDIRECT(ADDRESS(MATCH(A1134,'Form Responses 1'!A:A,0),5+MOD(ROW()-2,COUNTA('Form Responses 1'!$1:$1)-4),,TRUE,"Form Responses 1")))</f>
        <v>BAIK</v>
      </c>
      <c r="H1134" s="83" t="str">
        <f ca="1" t="shared" si="1"/>
        <v>Lantai 23</v>
      </c>
      <c r="I1134" s="83" t="str">
        <f ca="1" t="shared" si="1116"/>
        <v>Toilet Pria / Wanita</v>
      </c>
      <c r="J1134" s="83" t="str">
        <f ca="1" t="shared" si="2"/>
        <v>CLEANING SERVICE</v>
      </c>
      <c r="K1134" s="83">
        <f ca="1" t="array" ref="K1134">IFERROR(INDEX(MASTER!B:B,MATCH(G1134,MASTER!A:A,0))/100," ")</f>
        <v>0.95</v>
      </c>
      <c r="L1134" s="65">
        <f ca="1" t="shared" si="3"/>
        <v>18</v>
      </c>
      <c r="M1134" s="65" t="str">
        <f ca="1" t="shared" si="4"/>
        <v>2023 - WEEK 18</v>
      </c>
      <c r="N1134" s="65" t="str">
        <f ca="1" t="shared" si="5"/>
        <v>2023 - MONTH 04</v>
      </c>
      <c r="O1134" s="83">
        <f ca="1" t="shared" ref="O1134:P1134" si="1160">IFERROR(AVERAGEIF(M:M,M1134,$K:$K)," ")</f>
        <v>0.950112612612605</v>
      </c>
      <c r="P1134" s="83">
        <f ca="1" t="shared" si="1160"/>
        <v>0.950150150150152</v>
      </c>
      <c r="Q1134" s="65" t="str">
        <f ca="1">IF(ISBLANK(A1134)," ",IF(O1134&gt;MASTER!$B$3/100,"SB",IF(O1134&gt;MASTER!$B$4/100,"B",IF(O1134&gt;MASTER!$B$5/100,"C","K"))))</f>
        <v>SB</v>
      </c>
      <c r="R1134" s="65" t="str">
        <f ca="1">IF(ISBLANK(B1134)," ",IF(P1134&gt;MASTER!$B$3/100,"SB",IF(P1134&gt;MASTER!$B$4/100,"B",IF(P1134&gt;MASTER!$B$5/100,"C","K"))))</f>
        <v>SB</v>
      </c>
    </row>
    <row r="1135" customHeight="1" spans="1:18">
      <c r="A1135" s="80">
        <f ca="1">INDIRECT(ADDRESS(2+QUOTIENT(ROW()-2,COUNTA('Form Responses 1'!$1:$1)-4),1,,TRUE,"Form Responses 1"))</f>
        <v>45048.6575483912</v>
      </c>
      <c r="B1135" s="65" t="str">
        <f ca="1">INDIRECT(ADDRESS(2+QUOTIENT(ROW()-2,COUNTA('Form Responses 1'!$1:$1)-4),2,,TRUE,"Form Responses 1"))</f>
        <v>bobdaulay@gmail.com</v>
      </c>
      <c r="C1135" s="65" t="str">
        <f ca="1">INDIRECT(ADDRESS(2+QUOTIENT(ROW()-2,COUNTA('Form Responses 1'!$1:$1)-4),3,,TRUE,"Form Responses 1"))</f>
        <v>Bobby Wijaya Daulay</v>
      </c>
      <c r="D1135" s="81">
        <f ca="1">INDIRECT(ADDRESS(2+QUOTIENT(ROW()-2,COUNTA('Form Responses 1'!$1:$1)-4),4,,TRUE,"Form Responses 1"))</f>
        <v>45046</v>
      </c>
      <c r="E1135" s="82">
        <f ca="1" t="shared" si="0"/>
        <v>7</v>
      </c>
      <c r="F1135" s="65" t="str">
        <f ca="1">IF(ISBLANK(A1135)," ",INDIRECT(ADDRESS(1,5+MOD(ROW()-2,COUNTA('Form Responses 1'!$1:$1)-4),,TRUE,"Form Responses 1")))</f>
        <v>Lantai 22 [Tangga Exit Barat]</v>
      </c>
      <c r="G1135" s="65" t="str">
        <f ca="1">IF(ISBLANK(A1135)," ",INDIRECT(ADDRESS(MATCH(A1135,'Form Responses 1'!A:A,0),5+MOD(ROW()-2,COUNTA('Form Responses 1'!$1:$1)-4),,TRUE,"Form Responses 1")))</f>
        <v>BAIK</v>
      </c>
      <c r="H1135" s="83" t="str">
        <f ca="1" t="shared" si="1"/>
        <v>Lantai 22</v>
      </c>
      <c r="I1135" s="83" t="str">
        <f ca="1" t="shared" si="1116"/>
        <v>Tangga Exit Barat</v>
      </c>
      <c r="J1135" s="83" t="str">
        <f ca="1" t="shared" si="2"/>
        <v>CLEANING SERVICE</v>
      </c>
      <c r="K1135" s="83">
        <f ca="1" t="array" ref="K1135">IFERROR(INDEX(MASTER!B:B,MATCH(G1135,MASTER!A:A,0))/100," ")</f>
        <v>0.95</v>
      </c>
      <c r="L1135" s="65">
        <f ca="1" t="shared" si="3"/>
        <v>18</v>
      </c>
      <c r="M1135" s="65" t="str">
        <f ca="1" t="shared" si="4"/>
        <v>2023 - WEEK 18</v>
      </c>
      <c r="N1135" s="65" t="str">
        <f ca="1" t="shared" si="5"/>
        <v>2023 - MONTH 04</v>
      </c>
      <c r="O1135" s="83">
        <f ca="1" t="shared" ref="O1135:P1135" si="1161">IFERROR(AVERAGEIF(M:M,M1135,$K:$K)," ")</f>
        <v>0.950112612612605</v>
      </c>
      <c r="P1135" s="83">
        <f ca="1" t="shared" si="1161"/>
        <v>0.950150150150152</v>
      </c>
      <c r="Q1135" s="65" t="str">
        <f ca="1">IF(ISBLANK(A1135)," ",IF(O1135&gt;MASTER!$B$3/100,"SB",IF(O1135&gt;MASTER!$B$4/100,"B",IF(O1135&gt;MASTER!$B$5/100,"C","K"))))</f>
        <v>SB</v>
      </c>
      <c r="R1135" s="65" t="str">
        <f ca="1">IF(ISBLANK(B1135)," ",IF(P1135&gt;MASTER!$B$3/100,"SB",IF(P1135&gt;MASTER!$B$4/100,"B",IF(P1135&gt;MASTER!$B$5/100,"C","K"))))</f>
        <v>SB</v>
      </c>
    </row>
    <row r="1136" customHeight="1" spans="1:18">
      <c r="A1136" s="80">
        <f ca="1">INDIRECT(ADDRESS(2+QUOTIENT(ROW()-2,COUNTA('Form Responses 1'!$1:$1)-4),1,,TRUE,"Form Responses 1"))</f>
        <v>45048.6575483912</v>
      </c>
      <c r="B1136" s="65" t="str">
        <f ca="1">INDIRECT(ADDRESS(2+QUOTIENT(ROW()-2,COUNTA('Form Responses 1'!$1:$1)-4),2,,TRUE,"Form Responses 1"))</f>
        <v>bobdaulay@gmail.com</v>
      </c>
      <c r="C1136" s="65" t="str">
        <f ca="1">INDIRECT(ADDRESS(2+QUOTIENT(ROW()-2,COUNTA('Form Responses 1'!$1:$1)-4),3,,TRUE,"Form Responses 1"))</f>
        <v>Bobby Wijaya Daulay</v>
      </c>
      <c r="D1136" s="81">
        <f ca="1">INDIRECT(ADDRESS(2+QUOTIENT(ROW()-2,COUNTA('Form Responses 1'!$1:$1)-4),4,,TRUE,"Form Responses 1"))</f>
        <v>45046</v>
      </c>
      <c r="E1136" s="82">
        <f ca="1" t="shared" si="0"/>
        <v>7</v>
      </c>
      <c r="F1136" s="65" t="str">
        <f ca="1">IF(ISBLANK(A1136)," ",INDIRECT(ADDRESS(1,5+MOD(ROW()-2,COUNTA('Form Responses 1'!$1:$1)-4),,TRUE,"Form Responses 1")))</f>
        <v>Lantai 22 [ &amp; Timur]</v>
      </c>
      <c r="G1136" s="65" t="str">
        <f ca="1">IF(ISBLANK(A1136)," ",INDIRECT(ADDRESS(MATCH(A1136,'Form Responses 1'!A:A,0),5+MOD(ROW()-2,COUNTA('Form Responses 1'!$1:$1)-4),,TRUE,"Form Responses 1")))</f>
        <v>BAIK</v>
      </c>
      <c r="H1136" s="83" t="str">
        <f ca="1" t="shared" si="1"/>
        <v>Lantai 22</v>
      </c>
      <c r="I1136" s="83" t="str">
        <f ca="1" t="shared" si="1116"/>
        <v> &amp; Timur</v>
      </c>
      <c r="J1136" s="83" t="str">
        <f ca="1" t="shared" si="2"/>
        <v>CLEANING SERVICE</v>
      </c>
      <c r="K1136" s="83">
        <f ca="1" t="array" ref="K1136">IFERROR(INDEX(MASTER!B:B,MATCH(G1136,MASTER!A:A,0))/100," ")</f>
        <v>0.95</v>
      </c>
      <c r="L1136" s="65">
        <f ca="1" t="shared" si="3"/>
        <v>18</v>
      </c>
      <c r="M1136" s="65" t="str">
        <f ca="1" t="shared" si="4"/>
        <v>2023 - WEEK 18</v>
      </c>
      <c r="N1136" s="65" t="str">
        <f ca="1" t="shared" si="5"/>
        <v>2023 - MONTH 04</v>
      </c>
      <c r="O1136" s="83">
        <f ca="1" t="shared" ref="O1136:P1136" si="1162">IFERROR(AVERAGEIF(M:M,M1136,$K:$K)," ")</f>
        <v>0.950112612612605</v>
      </c>
      <c r="P1136" s="83">
        <f ca="1" t="shared" si="1162"/>
        <v>0.950150150150152</v>
      </c>
      <c r="Q1136" s="65" t="str">
        <f ca="1">IF(ISBLANK(A1136)," ",IF(O1136&gt;MASTER!$B$3/100,"SB",IF(O1136&gt;MASTER!$B$4/100,"B",IF(O1136&gt;MASTER!$B$5/100,"C","K"))))</f>
        <v>SB</v>
      </c>
      <c r="R1136" s="65" t="str">
        <f ca="1">IF(ISBLANK(B1136)," ",IF(P1136&gt;MASTER!$B$3/100,"SB",IF(P1136&gt;MASTER!$B$4/100,"B",IF(P1136&gt;MASTER!$B$5/100,"C","K"))))</f>
        <v>SB</v>
      </c>
    </row>
    <row r="1137" customHeight="1" spans="1:18">
      <c r="A1137" s="80">
        <f ca="1">INDIRECT(ADDRESS(2+QUOTIENT(ROW()-2,COUNTA('Form Responses 1'!$1:$1)-4),1,,TRUE,"Form Responses 1"))</f>
        <v>45048.6575483912</v>
      </c>
      <c r="B1137" s="65" t="str">
        <f ca="1">INDIRECT(ADDRESS(2+QUOTIENT(ROW()-2,COUNTA('Form Responses 1'!$1:$1)-4),2,,TRUE,"Form Responses 1"))</f>
        <v>bobdaulay@gmail.com</v>
      </c>
      <c r="C1137" s="65" t="str">
        <f ca="1">INDIRECT(ADDRESS(2+QUOTIENT(ROW()-2,COUNTA('Form Responses 1'!$1:$1)-4),3,,TRUE,"Form Responses 1"))</f>
        <v>Bobby Wijaya Daulay</v>
      </c>
      <c r="D1137" s="81">
        <f ca="1">INDIRECT(ADDRESS(2+QUOTIENT(ROW()-2,COUNTA('Form Responses 1'!$1:$1)-4),4,,TRUE,"Form Responses 1"))</f>
        <v>45046</v>
      </c>
      <c r="E1137" s="82">
        <f ca="1" t="shared" si="0"/>
        <v>7</v>
      </c>
      <c r="F1137" s="65" t="str">
        <f ca="1">IF(ISBLANK(A1137)," ",INDIRECT(ADDRESS(1,5+MOD(ROW()-2,COUNTA('Form Responses 1'!$1:$1)-4),,TRUE,"Form Responses 1")))</f>
        <v>Lantai 22 [Mushola]</v>
      </c>
      <c r="G1137" s="65" t="str">
        <f ca="1">IF(ISBLANK(A1137)," ",INDIRECT(ADDRESS(MATCH(A1137,'Form Responses 1'!A:A,0),5+MOD(ROW()-2,COUNTA('Form Responses 1'!$1:$1)-4),,TRUE,"Form Responses 1")))</f>
        <v>BAIK</v>
      </c>
      <c r="H1137" s="83" t="str">
        <f ca="1" t="shared" si="1"/>
        <v>Lantai 22</v>
      </c>
      <c r="I1137" s="83" t="str">
        <f ca="1" t="shared" si="1116"/>
        <v>Mushola</v>
      </c>
      <c r="J1137" s="83" t="str">
        <f ca="1" t="shared" si="2"/>
        <v>CLEANING SERVICE</v>
      </c>
      <c r="K1137" s="83">
        <f ca="1" t="array" ref="K1137">IFERROR(INDEX(MASTER!B:B,MATCH(G1137,MASTER!A:A,0))/100," ")</f>
        <v>0.95</v>
      </c>
      <c r="L1137" s="65">
        <f ca="1" t="shared" si="3"/>
        <v>18</v>
      </c>
      <c r="M1137" s="65" t="str">
        <f ca="1" t="shared" si="4"/>
        <v>2023 - WEEK 18</v>
      </c>
      <c r="N1137" s="65" t="str">
        <f ca="1" t="shared" si="5"/>
        <v>2023 - MONTH 04</v>
      </c>
      <c r="O1137" s="83">
        <f ca="1" t="shared" ref="O1137:P1137" si="1163">IFERROR(AVERAGEIF(M:M,M1137,$K:$K)," ")</f>
        <v>0.950112612612605</v>
      </c>
      <c r="P1137" s="83">
        <f ca="1" t="shared" si="1163"/>
        <v>0.950150150150152</v>
      </c>
      <c r="Q1137" s="65" t="str">
        <f ca="1">IF(ISBLANK(A1137)," ",IF(O1137&gt;MASTER!$B$3/100,"SB",IF(O1137&gt;MASTER!$B$4/100,"B",IF(O1137&gt;MASTER!$B$5/100,"C","K"))))</f>
        <v>SB</v>
      </c>
      <c r="R1137" s="65" t="str">
        <f ca="1">IF(ISBLANK(B1137)," ",IF(P1137&gt;MASTER!$B$3/100,"SB",IF(P1137&gt;MASTER!$B$4/100,"B",IF(P1137&gt;MASTER!$B$5/100,"C","K"))))</f>
        <v>SB</v>
      </c>
    </row>
    <row r="1138" customHeight="1" spans="1:18">
      <c r="A1138" s="80">
        <f ca="1">INDIRECT(ADDRESS(2+QUOTIENT(ROW()-2,COUNTA('Form Responses 1'!$1:$1)-4),1,,TRUE,"Form Responses 1"))</f>
        <v>45048.6575483912</v>
      </c>
      <c r="B1138" s="65" t="str">
        <f ca="1">INDIRECT(ADDRESS(2+QUOTIENT(ROW()-2,COUNTA('Form Responses 1'!$1:$1)-4),2,,TRUE,"Form Responses 1"))</f>
        <v>bobdaulay@gmail.com</v>
      </c>
      <c r="C1138" s="65" t="str">
        <f ca="1">INDIRECT(ADDRESS(2+QUOTIENT(ROW()-2,COUNTA('Form Responses 1'!$1:$1)-4),3,,TRUE,"Form Responses 1"))</f>
        <v>Bobby Wijaya Daulay</v>
      </c>
      <c r="D1138" s="81">
        <f ca="1">INDIRECT(ADDRESS(2+QUOTIENT(ROW()-2,COUNTA('Form Responses 1'!$1:$1)-4),4,,TRUE,"Form Responses 1"))</f>
        <v>45046</v>
      </c>
      <c r="E1138" s="82">
        <f ca="1" t="shared" si="0"/>
        <v>7</v>
      </c>
      <c r="F1138" s="65" t="str">
        <f ca="1">IF(ISBLANK(A1138)," ",INDIRECT(ADDRESS(1,5+MOD(ROW()-2,COUNTA('Form Responses 1'!$1:$1)-4),,TRUE,"Form Responses 1")))</f>
        <v>Lantai 22 [Pantry]</v>
      </c>
      <c r="G1138" s="65" t="str">
        <f ca="1">IF(ISBLANK(A1138)," ",INDIRECT(ADDRESS(MATCH(A1138,'Form Responses 1'!A:A,0),5+MOD(ROW()-2,COUNTA('Form Responses 1'!$1:$1)-4),,TRUE,"Form Responses 1")))</f>
        <v>BAIK</v>
      </c>
      <c r="H1138" s="83" t="str">
        <f ca="1" t="shared" si="1"/>
        <v>Lantai 22</v>
      </c>
      <c r="I1138" s="83" t="str">
        <f ca="1" t="shared" si="1116"/>
        <v>Pantry</v>
      </c>
      <c r="J1138" s="83" t="str">
        <f ca="1" t="shared" si="2"/>
        <v>CLEANING SERVICE</v>
      </c>
      <c r="K1138" s="83">
        <f ca="1" t="array" ref="K1138">IFERROR(INDEX(MASTER!B:B,MATCH(G1138,MASTER!A:A,0))/100," ")</f>
        <v>0.95</v>
      </c>
      <c r="L1138" s="65">
        <f ca="1" t="shared" si="3"/>
        <v>18</v>
      </c>
      <c r="M1138" s="65" t="str">
        <f ca="1" t="shared" si="4"/>
        <v>2023 - WEEK 18</v>
      </c>
      <c r="N1138" s="65" t="str">
        <f ca="1" t="shared" si="5"/>
        <v>2023 - MONTH 04</v>
      </c>
      <c r="O1138" s="83">
        <f ca="1" t="shared" ref="O1138:P1138" si="1164">IFERROR(AVERAGEIF(M:M,M1138,$K:$K)," ")</f>
        <v>0.950112612612605</v>
      </c>
      <c r="P1138" s="83">
        <f ca="1" t="shared" si="1164"/>
        <v>0.950150150150152</v>
      </c>
      <c r="Q1138" s="65" t="str">
        <f ca="1">IF(ISBLANK(A1138)," ",IF(O1138&gt;MASTER!$B$3/100,"SB",IF(O1138&gt;MASTER!$B$4/100,"B",IF(O1138&gt;MASTER!$B$5/100,"C","K"))))</f>
        <v>SB</v>
      </c>
      <c r="R1138" s="65" t="str">
        <f ca="1">IF(ISBLANK(B1138)," ",IF(P1138&gt;MASTER!$B$3/100,"SB",IF(P1138&gt;MASTER!$B$4/100,"B",IF(P1138&gt;MASTER!$B$5/100,"C","K"))))</f>
        <v>SB</v>
      </c>
    </row>
    <row r="1139" customHeight="1" spans="1:18">
      <c r="A1139" s="80">
        <f ca="1">INDIRECT(ADDRESS(2+QUOTIENT(ROW()-2,COUNTA('Form Responses 1'!$1:$1)-4),1,,TRUE,"Form Responses 1"))</f>
        <v>45048.6575483912</v>
      </c>
      <c r="B1139" s="65" t="str">
        <f ca="1">INDIRECT(ADDRESS(2+QUOTIENT(ROW()-2,COUNTA('Form Responses 1'!$1:$1)-4),2,,TRUE,"Form Responses 1"))</f>
        <v>bobdaulay@gmail.com</v>
      </c>
      <c r="C1139" s="65" t="str">
        <f ca="1">INDIRECT(ADDRESS(2+QUOTIENT(ROW()-2,COUNTA('Form Responses 1'!$1:$1)-4),3,,TRUE,"Form Responses 1"))</f>
        <v>Bobby Wijaya Daulay</v>
      </c>
      <c r="D1139" s="81">
        <f ca="1">INDIRECT(ADDRESS(2+QUOTIENT(ROW()-2,COUNTA('Form Responses 1'!$1:$1)-4),4,,TRUE,"Form Responses 1"))</f>
        <v>45046</v>
      </c>
      <c r="E1139" s="82">
        <f ca="1" t="shared" si="0"/>
        <v>7</v>
      </c>
      <c r="F1139" s="65" t="str">
        <f ca="1">IF(ISBLANK(A1139)," ",INDIRECT(ADDRESS(1,5+MOD(ROW()-2,COUNTA('Form Responses 1'!$1:$1)-4),,TRUE,"Form Responses 1")))</f>
        <v>Lantai 22 [Ruang Rapat 1-2-3]</v>
      </c>
      <c r="G1139" s="65" t="str">
        <f ca="1">IF(ISBLANK(A1139)," ",INDIRECT(ADDRESS(MATCH(A1139,'Form Responses 1'!A:A,0),5+MOD(ROW()-2,COUNTA('Form Responses 1'!$1:$1)-4),,TRUE,"Form Responses 1")))</f>
        <v>BAIK</v>
      </c>
      <c r="H1139" s="83" t="str">
        <f ca="1" t="shared" si="1"/>
        <v>Lantai 22</v>
      </c>
      <c r="I1139" s="83" t="str">
        <f ca="1" t="shared" si="1116"/>
        <v>Ruang Rapat 1-2-3</v>
      </c>
      <c r="J1139" s="83" t="str">
        <f ca="1" t="shared" si="2"/>
        <v>CLEANING SERVICE</v>
      </c>
      <c r="K1139" s="83">
        <f ca="1" t="array" ref="K1139">IFERROR(INDEX(MASTER!B:B,MATCH(G1139,MASTER!A:A,0))/100," ")</f>
        <v>0.95</v>
      </c>
      <c r="L1139" s="65">
        <f ca="1" t="shared" si="3"/>
        <v>18</v>
      </c>
      <c r="M1139" s="65" t="str">
        <f ca="1" t="shared" si="4"/>
        <v>2023 - WEEK 18</v>
      </c>
      <c r="N1139" s="65" t="str">
        <f ca="1" t="shared" si="5"/>
        <v>2023 - MONTH 04</v>
      </c>
      <c r="O1139" s="83">
        <f ca="1" t="shared" ref="O1139:P1139" si="1165">IFERROR(AVERAGEIF(M:M,M1139,$K:$K)," ")</f>
        <v>0.950112612612605</v>
      </c>
      <c r="P1139" s="83">
        <f ca="1" t="shared" si="1165"/>
        <v>0.950150150150152</v>
      </c>
      <c r="Q1139" s="65" t="str">
        <f ca="1">IF(ISBLANK(A1139)," ",IF(O1139&gt;MASTER!$B$3/100,"SB",IF(O1139&gt;MASTER!$B$4/100,"B",IF(O1139&gt;MASTER!$B$5/100,"C","K"))))</f>
        <v>SB</v>
      </c>
      <c r="R1139" s="65" t="str">
        <f ca="1">IF(ISBLANK(B1139)," ",IF(P1139&gt;MASTER!$B$3/100,"SB",IF(P1139&gt;MASTER!$B$4/100,"B",IF(P1139&gt;MASTER!$B$5/100,"C","K"))))</f>
        <v>SB</v>
      </c>
    </row>
    <row r="1140" customHeight="1" spans="1:18">
      <c r="A1140" s="80">
        <f ca="1">INDIRECT(ADDRESS(2+QUOTIENT(ROW()-2,COUNTA('Form Responses 1'!$1:$1)-4),1,,TRUE,"Form Responses 1"))</f>
        <v>45048.6575483912</v>
      </c>
      <c r="B1140" s="65" t="str">
        <f ca="1">INDIRECT(ADDRESS(2+QUOTIENT(ROW()-2,COUNTA('Form Responses 1'!$1:$1)-4),2,,TRUE,"Form Responses 1"))</f>
        <v>bobdaulay@gmail.com</v>
      </c>
      <c r="C1140" s="65" t="str">
        <f ca="1">INDIRECT(ADDRESS(2+QUOTIENT(ROW()-2,COUNTA('Form Responses 1'!$1:$1)-4),3,,TRUE,"Form Responses 1"))</f>
        <v>Bobby Wijaya Daulay</v>
      </c>
      <c r="D1140" s="81">
        <f ca="1">INDIRECT(ADDRESS(2+QUOTIENT(ROW()-2,COUNTA('Form Responses 1'!$1:$1)-4),4,,TRUE,"Form Responses 1"))</f>
        <v>45046</v>
      </c>
      <c r="E1140" s="82">
        <f ca="1" t="shared" si="0"/>
        <v>7</v>
      </c>
      <c r="F1140" s="65" t="str">
        <f ca="1">IF(ISBLANK(A1140)," ",INDIRECT(ADDRESS(1,5+MOD(ROW()-2,COUNTA('Form Responses 1'!$1:$1)-4),,TRUE,"Form Responses 1")))</f>
        <v>Lantai 22 [Ruang Kerja]</v>
      </c>
      <c r="G1140" s="65" t="str">
        <f ca="1">IF(ISBLANK(A1140)," ",INDIRECT(ADDRESS(MATCH(A1140,'Form Responses 1'!A:A,0),5+MOD(ROW()-2,COUNTA('Form Responses 1'!$1:$1)-4),,TRUE,"Form Responses 1")))</f>
        <v>BAIK</v>
      </c>
      <c r="H1140" s="83" t="str">
        <f ca="1" t="shared" si="1"/>
        <v>Lantai 22</v>
      </c>
      <c r="I1140" s="83" t="str">
        <f ca="1" t="shared" si="1116"/>
        <v>Ruang Kerja</v>
      </c>
      <c r="J1140" s="83" t="str">
        <f ca="1" t="shared" si="2"/>
        <v>CLEANING SERVICE</v>
      </c>
      <c r="K1140" s="83">
        <f ca="1" t="array" ref="K1140">IFERROR(INDEX(MASTER!B:B,MATCH(G1140,MASTER!A:A,0))/100," ")</f>
        <v>0.95</v>
      </c>
      <c r="L1140" s="65">
        <f ca="1" t="shared" si="3"/>
        <v>18</v>
      </c>
      <c r="M1140" s="65" t="str">
        <f ca="1" t="shared" si="4"/>
        <v>2023 - WEEK 18</v>
      </c>
      <c r="N1140" s="65" t="str">
        <f ca="1" t="shared" si="5"/>
        <v>2023 - MONTH 04</v>
      </c>
      <c r="O1140" s="83">
        <f ca="1" t="shared" ref="O1140:P1140" si="1166">IFERROR(AVERAGEIF(M:M,M1140,$K:$K)," ")</f>
        <v>0.950112612612605</v>
      </c>
      <c r="P1140" s="83">
        <f ca="1" t="shared" si="1166"/>
        <v>0.950150150150152</v>
      </c>
      <c r="Q1140" s="65" t="str">
        <f ca="1">IF(ISBLANK(A1140)," ",IF(O1140&gt;MASTER!$B$3/100,"SB",IF(O1140&gt;MASTER!$B$4/100,"B",IF(O1140&gt;MASTER!$B$5/100,"C","K"))))</f>
        <v>SB</v>
      </c>
      <c r="R1140" s="65" t="str">
        <f ca="1">IF(ISBLANK(B1140)," ",IF(P1140&gt;MASTER!$B$3/100,"SB",IF(P1140&gt;MASTER!$B$4/100,"B",IF(P1140&gt;MASTER!$B$5/100,"C","K"))))</f>
        <v>SB</v>
      </c>
    </row>
    <row r="1141" customHeight="1" spans="1:18">
      <c r="A1141" s="80">
        <f ca="1">INDIRECT(ADDRESS(2+QUOTIENT(ROW()-2,COUNTA('Form Responses 1'!$1:$1)-4),1,,TRUE,"Form Responses 1"))</f>
        <v>45048.6575483912</v>
      </c>
      <c r="B1141" s="65" t="str">
        <f ca="1">INDIRECT(ADDRESS(2+QUOTIENT(ROW()-2,COUNTA('Form Responses 1'!$1:$1)-4),2,,TRUE,"Form Responses 1"))</f>
        <v>bobdaulay@gmail.com</v>
      </c>
      <c r="C1141" s="65" t="str">
        <f ca="1">INDIRECT(ADDRESS(2+QUOTIENT(ROW()-2,COUNTA('Form Responses 1'!$1:$1)-4),3,,TRUE,"Form Responses 1"))</f>
        <v>Bobby Wijaya Daulay</v>
      </c>
      <c r="D1141" s="81">
        <f ca="1">INDIRECT(ADDRESS(2+QUOTIENT(ROW()-2,COUNTA('Form Responses 1'!$1:$1)-4),4,,TRUE,"Form Responses 1"))</f>
        <v>45046</v>
      </c>
      <c r="E1141" s="82">
        <f ca="1" t="shared" si="0"/>
        <v>7</v>
      </c>
      <c r="F1141" s="65" t="str">
        <f ca="1">IF(ISBLANK(A1141)," ",INDIRECT(ADDRESS(1,5+MOD(ROW()-2,COUNTA('Form Responses 1'!$1:$1)-4),,TRUE,"Form Responses 1")))</f>
        <v>Lantai 22 [Koridor]</v>
      </c>
      <c r="G1141" s="65" t="str">
        <f ca="1">IF(ISBLANK(A1141)," ",INDIRECT(ADDRESS(MATCH(A1141,'Form Responses 1'!A:A,0),5+MOD(ROW()-2,COUNTA('Form Responses 1'!$1:$1)-4),,TRUE,"Form Responses 1")))</f>
        <v>BAIK</v>
      </c>
      <c r="H1141" s="83" t="str">
        <f ca="1" t="shared" si="1"/>
        <v>Lantai 22</v>
      </c>
      <c r="I1141" s="83" t="str">
        <f ca="1" t="shared" si="1116"/>
        <v>Koridor</v>
      </c>
      <c r="J1141" s="83" t="str">
        <f ca="1" t="shared" si="2"/>
        <v>CLEANING SERVICE</v>
      </c>
      <c r="K1141" s="83">
        <f ca="1" t="array" ref="K1141">IFERROR(INDEX(MASTER!B:B,MATCH(G1141,MASTER!A:A,0))/100," ")</f>
        <v>0.95</v>
      </c>
      <c r="L1141" s="65">
        <f ca="1" t="shared" si="3"/>
        <v>18</v>
      </c>
      <c r="M1141" s="65" t="str">
        <f ca="1" t="shared" si="4"/>
        <v>2023 - WEEK 18</v>
      </c>
      <c r="N1141" s="65" t="str">
        <f ca="1" t="shared" si="5"/>
        <v>2023 - MONTH 04</v>
      </c>
      <c r="O1141" s="83">
        <f ca="1" t="shared" ref="O1141:P1141" si="1167">IFERROR(AVERAGEIF(M:M,M1141,$K:$K)," ")</f>
        <v>0.950112612612605</v>
      </c>
      <c r="P1141" s="83">
        <f ca="1" t="shared" si="1167"/>
        <v>0.950150150150152</v>
      </c>
      <c r="Q1141" s="65" t="str">
        <f ca="1">IF(ISBLANK(A1141)," ",IF(O1141&gt;MASTER!$B$3/100,"SB",IF(O1141&gt;MASTER!$B$4/100,"B",IF(O1141&gt;MASTER!$B$5/100,"C","K"))))</f>
        <v>SB</v>
      </c>
      <c r="R1141" s="65" t="str">
        <f ca="1">IF(ISBLANK(B1141)," ",IF(P1141&gt;MASTER!$B$3/100,"SB",IF(P1141&gt;MASTER!$B$4/100,"B",IF(P1141&gt;MASTER!$B$5/100,"C","K"))))</f>
        <v>SB</v>
      </c>
    </row>
    <row r="1142" customHeight="1" spans="1:18">
      <c r="A1142" s="80">
        <f ca="1">INDIRECT(ADDRESS(2+QUOTIENT(ROW()-2,COUNTA('Form Responses 1'!$1:$1)-4),1,,TRUE,"Form Responses 1"))</f>
        <v>45048.6575483912</v>
      </c>
      <c r="B1142" s="65" t="str">
        <f ca="1">INDIRECT(ADDRESS(2+QUOTIENT(ROW()-2,COUNTA('Form Responses 1'!$1:$1)-4),2,,TRUE,"Form Responses 1"))</f>
        <v>bobdaulay@gmail.com</v>
      </c>
      <c r="C1142" s="65" t="str">
        <f ca="1">INDIRECT(ADDRESS(2+QUOTIENT(ROW()-2,COUNTA('Form Responses 1'!$1:$1)-4),3,,TRUE,"Form Responses 1"))</f>
        <v>Bobby Wijaya Daulay</v>
      </c>
      <c r="D1142" s="81">
        <f ca="1">INDIRECT(ADDRESS(2+QUOTIENT(ROW()-2,COUNTA('Form Responses 1'!$1:$1)-4),4,,TRUE,"Form Responses 1"))</f>
        <v>45046</v>
      </c>
      <c r="E1142" s="82">
        <f ca="1" t="shared" si="0"/>
        <v>7</v>
      </c>
      <c r="F1142" s="65" t="str">
        <f ca="1">IF(ISBLANK(A1142)," ",INDIRECT(ADDRESS(1,5+MOD(ROW()-2,COUNTA('Form Responses 1'!$1:$1)-4),,TRUE,"Form Responses 1")))</f>
        <v>Lantai 22 [Toilet Pria / Wanita]</v>
      </c>
      <c r="G1142" s="65" t="str">
        <f ca="1">IF(ISBLANK(A1142)," ",INDIRECT(ADDRESS(MATCH(A1142,'Form Responses 1'!A:A,0),5+MOD(ROW()-2,COUNTA('Form Responses 1'!$1:$1)-4),,TRUE,"Form Responses 1")))</f>
        <v>BAIK</v>
      </c>
      <c r="H1142" s="83" t="str">
        <f ca="1" t="shared" si="1"/>
        <v>Lantai 22</v>
      </c>
      <c r="I1142" s="83" t="str">
        <f ca="1" t="shared" si="1116"/>
        <v>Toilet Pria / Wanita</v>
      </c>
      <c r="J1142" s="83" t="str">
        <f ca="1" t="shared" si="2"/>
        <v>CLEANING SERVICE</v>
      </c>
      <c r="K1142" s="83">
        <f ca="1" t="array" ref="K1142">IFERROR(INDEX(MASTER!B:B,MATCH(G1142,MASTER!A:A,0))/100," ")</f>
        <v>0.95</v>
      </c>
      <c r="L1142" s="65">
        <f ca="1" t="shared" si="3"/>
        <v>18</v>
      </c>
      <c r="M1142" s="65" t="str">
        <f ca="1" t="shared" si="4"/>
        <v>2023 - WEEK 18</v>
      </c>
      <c r="N1142" s="65" t="str">
        <f ca="1" t="shared" si="5"/>
        <v>2023 - MONTH 04</v>
      </c>
      <c r="O1142" s="83">
        <f ca="1" t="shared" ref="O1142:P1142" si="1168">IFERROR(AVERAGEIF(M:M,M1142,$K:$K)," ")</f>
        <v>0.950112612612605</v>
      </c>
      <c r="P1142" s="83">
        <f ca="1" t="shared" si="1168"/>
        <v>0.950150150150152</v>
      </c>
      <c r="Q1142" s="65" t="str">
        <f ca="1">IF(ISBLANK(A1142)," ",IF(O1142&gt;MASTER!$B$3/100,"SB",IF(O1142&gt;MASTER!$B$4/100,"B",IF(O1142&gt;MASTER!$B$5/100,"C","K"))))</f>
        <v>SB</v>
      </c>
      <c r="R1142" s="65" t="str">
        <f ca="1">IF(ISBLANK(B1142)," ",IF(P1142&gt;MASTER!$B$3/100,"SB",IF(P1142&gt;MASTER!$B$4/100,"B",IF(P1142&gt;MASTER!$B$5/100,"C","K"))))</f>
        <v>SB</v>
      </c>
    </row>
    <row r="1143" customHeight="1" spans="1:18">
      <c r="A1143" s="80">
        <f ca="1">INDIRECT(ADDRESS(2+QUOTIENT(ROW()-2,COUNTA('Form Responses 1'!$1:$1)-4),1,,TRUE,"Form Responses 1"))</f>
        <v>45048.6575483912</v>
      </c>
      <c r="B1143" s="65" t="str">
        <f ca="1">INDIRECT(ADDRESS(2+QUOTIENT(ROW()-2,COUNTA('Form Responses 1'!$1:$1)-4),2,,TRUE,"Form Responses 1"))</f>
        <v>bobdaulay@gmail.com</v>
      </c>
      <c r="C1143" s="65" t="str">
        <f ca="1">INDIRECT(ADDRESS(2+QUOTIENT(ROW()-2,COUNTA('Form Responses 1'!$1:$1)-4),3,,TRUE,"Form Responses 1"))</f>
        <v>Bobby Wijaya Daulay</v>
      </c>
      <c r="D1143" s="81">
        <f ca="1">INDIRECT(ADDRESS(2+QUOTIENT(ROW()-2,COUNTA('Form Responses 1'!$1:$1)-4),4,,TRUE,"Form Responses 1"))</f>
        <v>45046</v>
      </c>
      <c r="E1143" s="82">
        <f ca="1" t="shared" si="0"/>
        <v>7</v>
      </c>
      <c r="F1143" s="65" t="str">
        <f ca="1">IF(ISBLANK(A1143)," ",INDIRECT(ADDRESS(1,5+MOD(ROW()-2,COUNTA('Form Responses 1'!$1:$1)-4),,TRUE,"Form Responses 1")))</f>
        <v>Lantai 21 [Tangga Exit Barat]</v>
      </c>
      <c r="G1143" s="65" t="str">
        <f ca="1">IF(ISBLANK(A1143)," ",INDIRECT(ADDRESS(MATCH(A1143,'Form Responses 1'!A:A,0),5+MOD(ROW()-2,COUNTA('Form Responses 1'!$1:$1)-4),,TRUE,"Form Responses 1")))</f>
        <v>BAIK</v>
      </c>
      <c r="H1143" s="83" t="str">
        <f ca="1" t="shared" si="1"/>
        <v>Lantai 21</v>
      </c>
      <c r="I1143" s="83" t="str">
        <f ca="1" t="shared" si="1116"/>
        <v>Tangga Exit Barat</v>
      </c>
      <c r="J1143" s="83" t="str">
        <f ca="1" t="shared" si="2"/>
        <v>CLEANING SERVICE</v>
      </c>
      <c r="K1143" s="83">
        <f ca="1" t="array" ref="K1143">IFERROR(INDEX(MASTER!B:B,MATCH(G1143,MASTER!A:A,0))/100," ")</f>
        <v>0.95</v>
      </c>
      <c r="L1143" s="65">
        <f ca="1" t="shared" si="3"/>
        <v>18</v>
      </c>
      <c r="M1143" s="65" t="str">
        <f ca="1" t="shared" si="4"/>
        <v>2023 - WEEK 18</v>
      </c>
      <c r="N1143" s="65" t="str">
        <f ca="1" t="shared" si="5"/>
        <v>2023 - MONTH 04</v>
      </c>
      <c r="O1143" s="83">
        <f ca="1" t="shared" ref="O1143:P1143" si="1169">IFERROR(AVERAGEIF(M:M,M1143,$K:$K)," ")</f>
        <v>0.950112612612605</v>
      </c>
      <c r="P1143" s="83">
        <f ca="1" t="shared" si="1169"/>
        <v>0.950150150150152</v>
      </c>
      <c r="Q1143" s="65" t="str">
        <f ca="1">IF(ISBLANK(A1143)," ",IF(O1143&gt;MASTER!$B$3/100,"SB",IF(O1143&gt;MASTER!$B$4/100,"B",IF(O1143&gt;MASTER!$B$5/100,"C","K"))))</f>
        <v>SB</v>
      </c>
      <c r="R1143" s="65" t="str">
        <f ca="1">IF(ISBLANK(B1143)," ",IF(P1143&gt;MASTER!$B$3/100,"SB",IF(P1143&gt;MASTER!$B$4/100,"B",IF(P1143&gt;MASTER!$B$5/100,"C","K"))))</f>
        <v>SB</v>
      </c>
    </row>
    <row r="1144" customHeight="1" spans="1:18">
      <c r="A1144" s="80">
        <f ca="1">INDIRECT(ADDRESS(2+QUOTIENT(ROW()-2,COUNTA('Form Responses 1'!$1:$1)-4),1,,TRUE,"Form Responses 1"))</f>
        <v>45048.6575483912</v>
      </c>
      <c r="B1144" s="65" t="str">
        <f ca="1">INDIRECT(ADDRESS(2+QUOTIENT(ROW()-2,COUNTA('Form Responses 1'!$1:$1)-4),2,,TRUE,"Form Responses 1"))</f>
        <v>bobdaulay@gmail.com</v>
      </c>
      <c r="C1144" s="65" t="str">
        <f ca="1">INDIRECT(ADDRESS(2+QUOTIENT(ROW()-2,COUNTA('Form Responses 1'!$1:$1)-4),3,,TRUE,"Form Responses 1"))</f>
        <v>Bobby Wijaya Daulay</v>
      </c>
      <c r="D1144" s="81">
        <f ca="1">INDIRECT(ADDRESS(2+QUOTIENT(ROW()-2,COUNTA('Form Responses 1'!$1:$1)-4),4,,TRUE,"Form Responses 1"))</f>
        <v>45046</v>
      </c>
      <c r="E1144" s="82">
        <f ca="1" t="shared" si="0"/>
        <v>7</v>
      </c>
      <c r="F1144" s="65" t="str">
        <f ca="1">IF(ISBLANK(A1144)," ",INDIRECT(ADDRESS(1,5+MOD(ROW()-2,COUNTA('Form Responses 1'!$1:$1)-4),,TRUE,"Form Responses 1")))</f>
        <v>Lantai 21 [ &amp; Timur]</v>
      </c>
      <c r="G1144" s="65" t="str">
        <f ca="1">IF(ISBLANK(A1144)," ",INDIRECT(ADDRESS(MATCH(A1144,'Form Responses 1'!A:A,0),5+MOD(ROW()-2,COUNTA('Form Responses 1'!$1:$1)-4),,TRUE,"Form Responses 1")))</f>
        <v>BAIK</v>
      </c>
      <c r="H1144" s="83" t="str">
        <f ca="1" t="shared" si="1"/>
        <v>Lantai 21</v>
      </c>
      <c r="I1144" s="83" t="str">
        <f ca="1" t="shared" si="1116"/>
        <v> &amp; Timur</v>
      </c>
      <c r="J1144" s="83" t="str">
        <f ca="1" t="shared" si="2"/>
        <v>CLEANING SERVICE</v>
      </c>
      <c r="K1144" s="83">
        <f ca="1" t="array" ref="K1144">IFERROR(INDEX(MASTER!B:B,MATCH(G1144,MASTER!A:A,0))/100," ")</f>
        <v>0.95</v>
      </c>
      <c r="L1144" s="65">
        <f ca="1" t="shared" si="3"/>
        <v>18</v>
      </c>
      <c r="M1144" s="65" t="str">
        <f ca="1" t="shared" si="4"/>
        <v>2023 - WEEK 18</v>
      </c>
      <c r="N1144" s="65" t="str">
        <f ca="1" t="shared" si="5"/>
        <v>2023 - MONTH 04</v>
      </c>
      <c r="O1144" s="83">
        <f ca="1" t="shared" ref="O1144:P1144" si="1170">IFERROR(AVERAGEIF(M:M,M1144,$K:$K)," ")</f>
        <v>0.950112612612605</v>
      </c>
      <c r="P1144" s="83">
        <f ca="1" t="shared" si="1170"/>
        <v>0.950150150150152</v>
      </c>
      <c r="Q1144" s="65" t="str">
        <f ca="1">IF(ISBLANK(A1144)," ",IF(O1144&gt;MASTER!$B$3/100,"SB",IF(O1144&gt;MASTER!$B$4/100,"B",IF(O1144&gt;MASTER!$B$5/100,"C","K"))))</f>
        <v>SB</v>
      </c>
      <c r="R1144" s="65" t="str">
        <f ca="1">IF(ISBLANK(B1144)," ",IF(P1144&gt;MASTER!$B$3/100,"SB",IF(P1144&gt;MASTER!$B$4/100,"B",IF(P1144&gt;MASTER!$B$5/100,"C","K"))))</f>
        <v>SB</v>
      </c>
    </row>
    <row r="1145" customHeight="1" spans="1:18">
      <c r="A1145" s="80">
        <f ca="1">INDIRECT(ADDRESS(2+QUOTIENT(ROW()-2,COUNTA('Form Responses 1'!$1:$1)-4),1,,TRUE,"Form Responses 1"))</f>
        <v>45048.6575483912</v>
      </c>
      <c r="B1145" s="65" t="str">
        <f ca="1">INDIRECT(ADDRESS(2+QUOTIENT(ROW()-2,COUNTA('Form Responses 1'!$1:$1)-4),2,,TRUE,"Form Responses 1"))</f>
        <v>bobdaulay@gmail.com</v>
      </c>
      <c r="C1145" s="65" t="str">
        <f ca="1">INDIRECT(ADDRESS(2+QUOTIENT(ROW()-2,COUNTA('Form Responses 1'!$1:$1)-4),3,,TRUE,"Form Responses 1"))</f>
        <v>Bobby Wijaya Daulay</v>
      </c>
      <c r="D1145" s="81">
        <f ca="1">INDIRECT(ADDRESS(2+QUOTIENT(ROW()-2,COUNTA('Form Responses 1'!$1:$1)-4),4,,TRUE,"Form Responses 1"))</f>
        <v>45046</v>
      </c>
      <c r="E1145" s="82">
        <f ca="1" t="shared" si="0"/>
        <v>7</v>
      </c>
      <c r="F1145" s="65" t="str">
        <f ca="1">IF(ISBLANK(A1145)," ",INDIRECT(ADDRESS(1,5+MOD(ROW()-2,COUNTA('Form Responses 1'!$1:$1)-4),,TRUE,"Form Responses 1")))</f>
        <v>Lantai 21 [Mushola]</v>
      </c>
      <c r="G1145" s="65" t="str">
        <f ca="1">IF(ISBLANK(A1145)," ",INDIRECT(ADDRESS(MATCH(A1145,'Form Responses 1'!A:A,0),5+MOD(ROW()-2,COUNTA('Form Responses 1'!$1:$1)-4),,TRUE,"Form Responses 1")))</f>
        <v>BAIK</v>
      </c>
      <c r="H1145" s="83" t="str">
        <f ca="1" t="shared" si="1"/>
        <v>Lantai 21</v>
      </c>
      <c r="I1145" s="83" t="str">
        <f ca="1" t="shared" si="1116"/>
        <v>Mushola</v>
      </c>
      <c r="J1145" s="83" t="str">
        <f ca="1" t="shared" si="2"/>
        <v>CLEANING SERVICE</v>
      </c>
      <c r="K1145" s="83">
        <f ca="1" t="array" ref="K1145">IFERROR(INDEX(MASTER!B:B,MATCH(G1145,MASTER!A:A,0))/100," ")</f>
        <v>0.95</v>
      </c>
      <c r="L1145" s="65">
        <f ca="1" t="shared" si="3"/>
        <v>18</v>
      </c>
      <c r="M1145" s="65" t="str">
        <f ca="1" t="shared" si="4"/>
        <v>2023 - WEEK 18</v>
      </c>
      <c r="N1145" s="65" t="str">
        <f ca="1" t="shared" si="5"/>
        <v>2023 - MONTH 04</v>
      </c>
      <c r="O1145" s="83">
        <f ca="1" t="shared" ref="O1145:P1145" si="1171">IFERROR(AVERAGEIF(M:M,M1145,$K:$K)," ")</f>
        <v>0.950112612612605</v>
      </c>
      <c r="P1145" s="83">
        <f ca="1" t="shared" si="1171"/>
        <v>0.950150150150152</v>
      </c>
      <c r="Q1145" s="65" t="str">
        <f ca="1">IF(ISBLANK(A1145)," ",IF(O1145&gt;MASTER!$B$3/100,"SB",IF(O1145&gt;MASTER!$B$4/100,"B",IF(O1145&gt;MASTER!$B$5/100,"C","K"))))</f>
        <v>SB</v>
      </c>
      <c r="R1145" s="65" t="str">
        <f ca="1">IF(ISBLANK(B1145)," ",IF(P1145&gt;MASTER!$B$3/100,"SB",IF(P1145&gt;MASTER!$B$4/100,"B",IF(P1145&gt;MASTER!$B$5/100,"C","K"))))</f>
        <v>SB</v>
      </c>
    </row>
    <row r="1146" customHeight="1" spans="1:18">
      <c r="A1146" s="80">
        <f ca="1">INDIRECT(ADDRESS(2+QUOTIENT(ROW()-2,COUNTA('Form Responses 1'!$1:$1)-4),1,,TRUE,"Form Responses 1"))</f>
        <v>45048.6575483912</v>
      </c>
      <c r="B1146" s="65" t="str">
        <f ca="1">INDIRECT(ADDRESS(2+QUOTIENT(ROW()-2,COUNTA('Form Responses 1'!$1:$1)-4),2,,TRUE,"Form Responses 1"))</f>
        <v>bobdaulay@gmail.com</v>
      </c>
      <c r="C1146" s="65" t="str">
        <f ca="1">INDIRECT(ADDRESS(2+QUOTIENT(ROW()-2,COUNTA('Form Responses 1'!$1:$1)-4),3,,TRUE,"Form Responses 1"))</f>
        <v>Bobby Wijaya Daulay</v>
      </c>
      <c r="D1146" s="81">
        <f ca="1">INDIRECT(ADDRESS(2+QUOTIENT(ROW()-2,COUNTA('Form Responses 1'!$1:$1)-4),4,,TRUE,"Form Responses 1"))</f>
        <v>45046</v>
      </c>
      <c r="E1146" s="82">
        <f ca="1" t="shared" si="0"/>
        <v>7</v>
      </c>
      <c r="F1146" s="65" t="str">
        <f ca="1">IF(ISBLANK(A1146)," ",INDIRECT(ADDRESS(1,5+MOD(ROW()-2,COUNTA('Form Responses 1'!$1:$1)-4),,TRUE,"Form Responses 1")))</f>
        <v>Lantai 21 [Pantry]</v>
      </c>
      <c r="G1146" s="65" t="str">
        <f ca="1">IF(ISBLANK(A1146)," ",INDIRECT(ADDRESS(MATCH(A1146,'Form Responses 1'!A:A,0),5+MOD(ROW()-2,COUNTA('Form Responses 1'!$1:$1)-4),,TRUE,"Form Responses 1")))</f>
        <v>BAIK</v>
      </c>
      <c r="H1146" s="83" t="str">
        <f ca="1" t="shared" si="1"/>
        <v>Lantai 21</v>
      </c>
      <c r="I1146" s="83" t="str">
        <f ca="1" t="shared" si="1116"/>
        <v>Pantry</v>
      </c>
      <c r="J1146" s="83" t="str">
        <f ca="1" t="shared" si="2"/>
        <v>CLEANING SERVICE</v>
      </c>
      <c r="K1146" s="83">
        <f ca="1" t="array" ref="K1146">IFERROR(INDEX(MASTER!B:B,MATCH(G1146,MASTER!A:A,0))/100," ")</f>
        <v>0.95</v>
      </c>
      <c r="L1146" s="65">
        <f ca="1" t="shared" si="3"/>
        <v>18</v>
      </c>
      <c r="M1146" s="65" t="str">
        <f ca="1" t="shared" si="4"/>
        <v>2023 - WEEK 18</v>
      </c>
      <c r="N1146" s="65" t="str">
        <f ca="1" t="shared" si="5"/>
        <v>2023 - MONTH 04</v>
      </c>
      <c r="O1146" s="83">
        <f ca="1" t="shared" ref="O1146:P1146" si="1172">IFERROR(AVERAGEIF(M:M,M1146,$K:$K)," ")</f>
        <v>0.950112612612605</v>
      </c>
      <c r="P1146" s="83">
        <f ca="1" t="shared" si="1172"/>
        <v>0.950150150150152</v>
      </c>
      <c r="Q1146" s="65" t="str">
        <f ca="1">IF(ISBLANK(A1146)," ",IF(O1146&gt;MASTER!$B$3/100,"SB",IF(O1146&gt;MASTER!$B$4/100,"B",IF(O1146&gt;MASTER!$B$5/100,"C","K"))))</f>
        <v>SB</v>
      </c>
      <c r="R1146" s="65" t="str">
        <f ca="1">IF(ISBLANK(B1146)," ",IF(P1146&gt;MASTER!$B$3/100,"SB",IF(P1146&gt;MASTER!$B$4/100,"B",IF(P1146&gt;MASTER!$B$5/100,"C","K"))))</f>
        <v>SB</v>
      </c>
    </row>
    <row r="1147" customHeight="1" spans="1:18">
      <c r="A1147" s="80">
        <f ca="1">INDIRECT(ADDRESS(2+QUOTIENT(ROW()-2,COUNTA('Form Responses 1'!$1:$1)-4),1,,TRUE,"Form Responses 1"))</f>
        <v>45048.6575483912</v>
      </c>
      <c r="B1147" s="65" t="str">
        <f ca="1">INDIRECT(ADDRESS(2+QUOTIENT(ROW()-2,COUNTA('Form Responses 1'!$1:$1)-4),2,,TRUE,"Form Responses 1"))</f>
        <v>bobdaulay@gmail.com</v>
      </c>
      <c r="C1147" s="65" t="str">
        <f ca="1">INDIRECT(ADDRESS(2+QUOTIENT(ROW()-2,COUNTA('Form Responses 1'!$1:$1)-4),3,,TRUE,"Form Responses 1"))</f>
        <v>Bobby Wijaya Daulay</v>
      </c>
      <c r="D1147" s="81">
        <f ca="1">INDIRECT(ADDRESS(2+QUOTIENT(ROW()-2,COUNTA('Form Responses 1'!$1:$1)-4),4,,TRUE,"Form Responses 1"))</f>
        <v>45046</v>
      </c>
      <c r="E1147" s="82">
        <f ca="1" t="shared" si="0"/>
        <v>7</v>
      </c>
      <c r="F1147" s="65" t="str">
        <f ca="1">IF(ISBLANK(A1147)," ",INDIRECT(ADDRESS(1,5+MOD(ROW()-2,COUNTA('Form Responses 1'!$1:$1)-4),,TRUE,"Form Responses 1")))</f>
        <v>Lantai 21 [Ruang Rapat 1-2-3]</v>
      </c>
      <c r="G1147" s="65" t="str">
        <f ca="1">IF(ISBLANK(A1147)," ",INDIRECT(ADDRESS(MATCH(A1147,'Form Responses 1'!A:A,0),5+MOD(ROW()-2,COUNTA('Form Responses 1'!$1:$1)-4),,TRUE,"Form Responses 1")))</f>
        <v>BAIK</v>
      </c>
      <c r="H1147" s="83" t="str">
        <f ca="1" t="shared" si="1"/>
        <v>Lantai 21</v>
      </c>
      <c r="I1147" s="83" t="str">
        <f ca="1" t="shared" si="1116"/>
        <v>Ruang Rapat 1-2-3</v>
      </c>
      <c r="J1147" s="83" t="str">
        <f ca="1" t="shared" si="2"/>
        <v>CLEANING SERVICE</v>
      </c>
      <c r="K1147" s="83">
        <f ca="1" t="array" ref="K1147">IFERROR(INDEX(MASTER!B:B,MATCH(G1147,MASTER!A:A,0))/100," ")</f>
        <v>0.95</v>
      </c>
      <c r="L1147" s="65">
        <f ca="1" t="shared" si="3"/>
        <v>18</v>
      </c>
      <c r="M1147" s="65" t="str">
        <f ca="1" t="shared" si="4"/>
        <v>2023 - WEEK 18</v>
      </c>
      <c r="N1147" s="65" t="str">
        <f ca="1" t="shared" si="5"/>
        <v>2023 - MONTH 04</v>
      </c>
      <c r="O1147" s="83">
        <f ca="1" t="shared" ref="O1147:P1147" si="1173">IFERROR(AVERAGEIF(M:M,M1147,$K:$K)," ")</f>
        <v>0.950112612612605</v>
      </c>
      <c r="P1147" s="83">
        <f ca="1" t="shared" si="1173"/>
        <v>0.950150150150152</v>
      </c>
      <c r="Q1147" s="65" t="str">
        <f ca="1">IF(ISBLANK(A1147)," ",IF(O1147&gt;MASTER!$B$3/100,"SB",IF(O1147&gt;MASTER!$B$4/100,"B",IF(O1147&gt;MASTER!$B$5/100,"C","K"))))</f>
        <v>SB</v>
      </c>
      <c r="R1147" s="65" t="str">
        <f ca="1">IF(ISBLANK(B1147)," ",IF(P1147&gt;MASTER!$B$3/100,"SB",IF(P1147&gt;MASTER!$B$4/100,"B",IF(P1147&gt;MASTER!$B$5/100,"C","K"))))</f>
        <v>SB</v>
      </c>
    </row>
    <row r="1148" customHeight="1" spans="1:18">
      <c r="A1148" s="80">
        <f ca="1">INDIRECT(ADDRESS(2+QUOTIENT(ROW()-2,COUNTA('Form Responses 1'!$1:$1)-4),1,,TRUE,"Form Responses 1"))</f>
        <v>45048.6575483912</v>
      </c>
      <c r="B1148" s="65" t="str">
        <f ca="1">INDIRECT(ADDRESS(2+QUOTIENT(ROW()-2,COUNTA('Form Responses 1'!$1:$1)-4),2,,TRUE,"Form Responses 1"))</f>
        <v>bobdaulay@gmail.com</v>
      </c>
      <c r="C1148" s="65" t="str">
        <f ca="1">INDIRECT(ADDRESS(2+QUOTIENT(ROW()-2,COUNTA('Form Responses 1'!$1:$1)-4),3,,TRUE,"Form Responses 1"))</f>
        <v>Bobby Wijaya Daulay</v>
      </c>
      <c r="D1148" s="81">
        <f ca="1">INDIRECT(ADDRESS(2+QUOTIENT(ROW()-2,COUNTA('Form Responses 1'!$1:$1)-4),4,,TRUE,"Form Responses 1"))</f>
        <v>45046</v>
      </c>
      <c r="E1148" s="82">
        <f ca="1" t="shared" si="0"/>
        <v>7</v>
      </c>
      <c r="F1148" s="65" t="str">
        <f ca="1">IF(ISBLANK(A1148)," ",INDIRECT(ADDRESS(1,5+MOD(ROW()-2,COUNTA('Form Responses 1'!$1:$1)-4),,TRUE,"Form Responses 1")))</f>
        <v>Lantai 21 [Ruang Kerja]</v>
      </c>
      <c r="G1148" s="65" t="str">
        <f ca="1">IF(ISBLANK(A1148)," ",INDIRECT(ADDRESS(MATCH(A1148,'Form Responses 1'!A:A,0),5+MOD(ROW()-2,COUNTA('Form Responses 1'!$1:$1)-4),,TRUE,"Form Responses 1")))</f>
        <v>BAIK</v>
      </c>
      <c r="H1148" s="83" t="str">
        <f ca="1" t="shared" si="1"/>
        <v>Lantai 21</v>
      </c>
      <c r="I1148" s="83" t="str">
        <f ca="1" t="shared" si="1116"/>
        <v>Ruang Kerja</v>
      </c>
      <c r="J1148" s="83" t="str">
        <f ca="1" t="shared" si="2"/>
        <v>CLEANING SERVICE</v>
      </c>
      <c r="K1148" s="83">
        <f ca="1" t="array" ref="K1148">IFERROR(INDEX(MASTER!B:B,MATCH(G1148,MASTER!A:A,0))/100," ")</f>
        <v>0.95</v>
      </c>
      <c r="L1148" s="65">
        <f ca="1" t="shared" si="3"/>
        <v>18</v>
      </c>
      <c r="M1148" s="65" t="str">
        <f ca="1" t="shared" si="4"/>
        <v>2023 - WEEK 18</v>
      </c>
      <c r="N1148" s="65" t="str">
        <f ca="1" t="shared" si="5"/>
        <v>2023 - MONTH 04</v>
      </c>
      <c r="O1148" s="83">
        <f ca="1" t="shared" ref="O1148:P1148" si="1174">IFERROR(AVERAGEIF(M:M,M1148,$K:$K)," ")</f>
        <v>0.950112612612605</v>
      </c>
      <c r="P1148" s="83">
        <f ca="1" t="shared" si="1174"/>
        <v>0.950150150150152</v>
      </c>
      <c r="Q1148" s="65" t="str">
        <f ca="1">IF(ISBLANK(A1148)," ",IF(O1148&gt;MASTER!$B$3/100,"SB",IF(O1148&gt;MASTER!$B$4/100,"B",IF(O1148&gt;MASTER!$B$5/100,"C","K"))))</f>
        <v>SB</v>
      </c>
      <c r="R1148" s="65" t="str">
        <f ca="1">IF(ISBLANK(B1148)," ",IF(P1148&gt;MASTER!$B$3/100,"SB",IF(P1148&gt;MASTER!$B$4/100,"B",IF(P1148&gt;MASTER!$B$5/100,"C","K"))))</f>
        <v>SB</v>
      </c>
    </row>
    <row r="1149" customHeight="1" spans="1:18">
      <c r="A1149" s="80">
        <f ca="1">INDIRECT(ADDRESS(2+QUOTIENT(ROW()-2,COUNTA('Form Responses 1'!$1:$1)-4),1,,TRUE,"Form Responses 1"))</f>
        <v>45048.6575483912</v>
      </c>
      <c r="B1149" s="65" t="str">
        <f ca="1">INDIRECT(ADDRESS(2+QUOTIENT(ROW()-2,COUNTA('Form Responses 1'!$1:$1)-4),2,,TRUE,"Form Responses 1"))</f>
        <v>bobdaulay@gmail.com</v>
      </c>
      <c r="C1149" s="65" t="str">
        <f ca="1">INDIRECT(ADDRESS(2+QUOTIENT(ROW()-2,COUNTA('Form Responses 1'!$1:$1)-4),3,,TRUE,"Form Responses 1"))</f>
        <v>Bobby Wijaya Daulay</v>
      </c>
      <c r="D1149" s="81">
        <f ca="1">INDIRECT(ADDRESS(2+QUOTIENT(ROW()-2,COUNTA('Form Responses 1'!$1:$1)-4),4,,TRUE,"Form Responses 1"))</f>
        <v>45046</v>
      </c>
      <c r="E1149" s="82">
        <f ca="1" t="shared" si="0"/>
        <v>7</v>
      </c>
      <c r="F1149" s="65" t="str">
        <f ca="1">IF(ISBLANK(A1149)," ",INDIRECT(ADDRESS(1,5+MOD(ROW()-2,COUNTA('Form Responses 1'!$1:$1)-4),,TRUE,"Form Responses 1")))</f>
        <v>Lantai 21 [Koridor]</v>
      </c>
      <c r="G1149" s="65" t="str">
        <f ca="1">IF(ISBLANK(A1149)," ",INDIRECT(ADDRESS(MATCH(A1149,'Form Responses 1'!A:A,0),5+MOD(ROW()-2,COUNTA('Form Responses 1'!$1:$1)-4),,TRUE,"Form Responses 1")))</f>
        <v>BAIK</v>
      </c>
      <c r="H1149" s="83" t="str">
        <f ca="1" t="shared" si="1"/>
        <v>Lantai 21</v>
      </c>
      <c r="I1149" s="83" t="str">
        <f ca="1" t="shared" si="1116"/>
        <v>Koridor</v>
      </c>
      <c r="J1149" s="83" t="str">
        <f ca="1" t="shared" si="2"/>
        <v>CLEANING SERVICE</v>
      </c>
      <c r="K1149" s="83">
        <f ca="1" t="array" ref="K1149">IFERROR(INDEX(MASTER!B:B,MATCH(G1149,MASTER!A:A,0))/100," ")</f>
        <v>0.95</v>
      </c>
      <c r="L1149" s="65">
        <f ca="1" t="shared" si="3"/>
        <v>18</v>
      </c>
      <c r="M1149" s="65" t="str">
        <f ca="1" t="shared" si="4"/>
        <v>2023 - WEEK 18</v>
      </c>
      <c r="N1149" s="65" t="str">
        <f ca="1" t="shared" si="5"/>
        <v>2023 - MONTH 04</v>
      </c>
      <c r="O1149" s="83">
        <f ca="1" t="shared" ref="O1149:P1149" si="1175">IFERROR(AVERAGEIF(M:M,M1149,$K:$K)," ")</f>
        <v>0.950112612612605</v>
      </c>
      <c r="P1149" s="83">
        <f ca="1" t="shared" si="1175"/>
        <v>0.950150150150152</v>
      </c>
      <c r="Q1149" s="65" t="str">
        <f ca="1">IF(ISBLANK(A1149)," ",IF(O1149&gt;MASTER!$B$3/100,"SB",IF(O1149&gt;MASTER!$B$4/100,"B",IF(O1149&gt;MASTER!$B$5/100,"C","K"))))</f>
        <v>SB</v>
      </c>
      <c r="R1149" s="65" t="str">
        <f ca="1">IF(ISBLANK(B1149)," ",IF(P1149&gt;MASTER!$B$3/100,"SB",IF(P1149&gt;MASTER!$B$4/100,"B",IF(P1149&gt;MASTER!$B$5/100,"C","K"))))</f>
        <v>SB</v>
      </c>
    </row>
    <row r="1150" customHeight="1" spans="1:18">
      <c r="A1150" s="80">
        <f ca="1">INDIRECT(ADDRESS(2+QUOTIENT(ROW()-2,COUNTA('Form Responses 1'!$1:$1)-4),1,,TRUE,"Form Responses 1"))</f>
        <v>45048.6575483912</v>
      </c>
      <c r="B1150" s="65" t="str">
        <f ca="1">INDIRECT(ADDRESS(2+QUOTIENT(ROW()-2,COUNTA('Form Responses 1'!$1:$1)-4),2,,TRUE,"Form Responses 1"))</f>
        <v>bobdaulay@gmail.com</v>
      </c>
      <c r="C1150" s="65" t="str">
        <f ca="1">INDIRECT(ADDRESS(2+QUOTIENT(ROW()-2,COUNTA('Form Responses 1'!$1:$1)-4),3,,TRUE,"Form Responses 1"))</f>
        <v>Bobby Wijaya Daulay</v>
      </c>
      <c r="D1150" s="81">
        <f ca="1">INDIRECT(ADDRESS(2+QUOTIENT(ROW()-2,COUNTA('Form Responses 1'!$1:$1)-4),4,,TRUE,"Form Responses 1"))</f>
        <v>45046</v>
      </c>
      <c r="E1150" s="82">
        <f ca="1" t="shared" si="0"/>
        <v>7</v>
      </c>
      <c r="F1150" s="65" t="str">
        <f ca="1">IF(ISBLANK(A1150)," ",INDIRECT(ADDRESS(1,5+MOD(ROW()-2,COUNTA('Form Responses 1'!$1:$1)-4),,TRUE,"Form Responses 1")))</f>
        <v>Lantai 21 [Toilet Pria / Wanita]</v>
      </c>
      <c r="G1150" s="65" t="str">
        <f ca="1">IF(ISBLANK(A1150)," ",INDIRECT(ADDRESS(MATCH(A1150,'Form Responses 1'!A:A,0),5+MOD(ROW()-2,COUNTA('Form Responses 1'!$1:$1)-4),,TRUE,"Form Responses 1")))</f>
        <v>BAIK</v>
      </c>
      <c r="H1150" s="83" t="str">
        <f ca="1" t="shared" si="1"/>
        <v>Lantai 21</v>
      </c>
      <c r="I1150" s="83" t="str">
        <f ca="1" t="shared" si="1116"/>
        <v>Toilet Pria / Wanita</v>
      </c>
      <c r="J1150" s="83" t="str">
        <f ca="1" t="shared" si="2"/>
        <v>CLEANING SERVICE</v>
      </c>
      <c r="K1150" s="83">
        <f ca="1" t="array" ref="K1150">IFERROR(INDEX(MASTER!B:B,MATCH(G1150,MASTER!A:A,0))/100," ")</f>
        <v>0.95</v>
      </c>
      <c r="L1150" s="65">
        <f ca="1" t="shared" si="3"/>
        <v>18</v>
      </c>
      <c r="M1150" s="65" t="str">
        <f ca="1" t="shared" si="4"/>
        <v>2023 - WEEK 18</v>
      </c>
      <c r="N1150" s="65" t="str">
        <f ca="1" t="shared" si="5"/>
        <v>2023 - MONTH 04</v>
      </c>
      <c r="O1150" s="83">
        <f ca="1" t="shared" ref="O1150:P1150" si="1176">IFERROR(AVERAGEIF(M:M,M1150,$K:$K)," ")</f>
        <v>0.950112612612605</v>
      </c>
      <c r="P1150" s="83">
        <f ca="1" t="shared" si="1176"/>
        <v>0.950150150150152</v>
      </c>
      <c r="Q1150" s="65" t="str">
        <f ca="1">IF(ISBLANK(A1150)," ",IF(O1150&gt;MASTER!$B$3/100,"SB",IF(O1150&gt;MASTER!$B$4/100,"B",IF(O1150&gt;MASTER!$B$5/100,"C","K"))))</f>
        <v>SB</v>
      </c>
      <c r="R1150" s="65" t="str">
        <f ca="1">IF(ISBLANK(B1150)," ",IF(P1150&gt;MASTER!$B$3/100,"SB",IF(P1150&gt;MASTER!$B$4/100,"B",IF(P1150&gt;MASTER!$B$5/100,"C","K"))))</f>
        <v>SB</v>
      </c>
    </row>
    <row r="1151" customHeight="1" spans="1:18">
      <c r="A1151" s="80">
        <f ca="1">INDIRECT(ADDRESS(2+QUOTIENT(ROW()-2,COUNTA('Form Responses 1'!$1:$1)-4),1,,TRUE,"Form Responses 1"))</f>
        <v>45048.6575483912</v>
      </c>
      <c r="B1151" s="65" t="str">
        <f ca="1">INDIRECT(ADDRESS(2+QUOTIENT(ROW()-2,COUNTA('Form Responses 1'!$1:$1)-4),2,,TRUE,"Form Responses 1"))</f>
        <v>bobdaulay@gmail.com</v>
      </c>
      <c r="C1151" s="65" t="str">
        <f ca="1">INDIRECT(ADDRESS(2+QUOTIENT(ROW()-2,COUNTA('Form Responses 1'!$1:$1)-4),3,,TRUE,"Form Responses 1"))</f>
        <v>Bobby Wijaya Daulay</v>
      </c>
      <c r="D1151" s="81">
        <f ca="1">INDIRECT(ADDRESS(2+QUOTIENT(ROW()-2,COUNTA('Form Responses 1'!$1:$1)-4),4,,TRUE,"Form Responses 1"))</f>
        <v>45046</v>
      </c>
      <c r="E1151" s="82">
        <f ca="1" t="shared" si="0"/>
        <v>7</v>
      </c>
      <c r="F1151" s="65" t="str">
        <f ca="1">IF(ISBLANK(A1151)," ",INDIRECT(ADDRESS(1,5+MOD(ROW()-2,COUNTA('Form Responses 1'!$1:$1)-4),,TRUE,"Form Responses 1")))</f>
        <v>Lantai 20 [Tangga Exit Barat]</v>
      </c>
      <c r="G1151" s="65" t="str">
        <f ca="1">IF(ISBLANK(A1151)," ",INDIRECT(ADDRESS(MATCH(A1151,'Form Responses 1'!A:A,0),5+MOD(ROW()-2,COUNTA('Form Responses 1'!$1:$1)-4),,TRUE,"Form Responses 1")))</f>
        <v>BAIK</v>
      </c>
      <c r="H1151" s="83" t="str">
        <f ca="1" t="shared" si="1"/>
        <v>Lantai 20</v>
      </c>
      <c r="I1151" s="83" t="str">
        <f ca="1" t="shared" si="1116"/>
        <v>Tangga Exit Barat</v>
      </c>
      <c r="J1151" s="83" t="str">
        <f ca="1" t="shared" si="2"/>
        <v>CLEANING SERVICE</v>
      </c>
      <c r="K1151" s="83">
        <f ca="1" t="array" ref="K1151">IFERROR(INDEX(MASTER!B:B,MATCH(G1151,MASTER!A:A,0))/100," ")</f>
        <v>0.95</v>
      </c>
      <c r="L1151" s="65">
        <f ca="1" t="shared" si="3"/>
        <v>18</v>
      </c>
      <c r="M1151" s="65" t="str">
        <f ca="1" t="shared" si="4"/>
        <v>2023 - WEEK 18</v>
      </c>
      <c r="N1151" s="65" t="str">
        <f ca="1" t="shared" si="5"/>
        <v>2023 - MONTH 04</v>
      </c>
      <c r="O1151" s="83">
        <f ca="1" t="shared" ref="O1151:P1151" si="1177">IFERROR(AVERAGEIF(M:M,M1151,$K:$K)," ")</f>
        <v>0.950112612612605</v>
      </c>
      <c r="P1151" s="83">
        <f ca="1" t="shared" si="1177"/>
        <v>0.950150150150152</v>
      </c>
      <c r="Q1151" s="65" t="str">
        <f ca="1">IF(ISBLANK(A1151)," ",IF(O1151&gt;MASTER!$B$3/100,"SB",IF(O1151&gt;MASTER!$B$4/100,"B",IF(O1151&gt;MASTER!$B$5/100,"C","K"))))</f>
        <v>SB</v>
      </c>
      <c r="R1151" s="65" t="str">
        <f ca="1">IF(ISBLANK(B1151)," ",IF(P1151&gt;MASTER!$B$3/100,"SB",IF(P1151&gt;MASTER!$B$4/100,"B",IF(P1151&gt;MASTER!$B$5/100,"C","K"))))</f>
        <v>SB</v>
      </c>
    </row>
    <row r="1152" customHeight="1" spans="1:18">
      <c r="A1152" s="80">
        <f ca="1">INDIRECT(ADDRESS(2+QUOTIENT(ROW()-2,COUNTA('Form Responses 1'!$1:$1)-4),1,,TRUE,"Form Responses 1"))</f>
        <v>45048.6575483912</v>
      </c>
      <c r="B1152" s="65" t="str">
        <f ca="1">INDIRECT(ADDRESS(2+QUOTIENT(ROW()-2,COUNTA('Form Responses 1'!$1:$1)-4),2,,TRUE,"Form Responses 1"))</f>
        <v>bobdaulay@gmail.com</v>
      </c>
      <c r="C1152" s="65" t="str">
        <f ca="1">INDIRECT(ADDRESS(2+QUOTIENT(ROW()-2,COUNTA('Form Responses 1'!$1:$1)-4),3,,TRUE,"Form Responses 1"))</f>
        <v>Bobby Wijaya Daulay</v>
      </c>
      <c r="D1152" s="81">
        <f ca="1">INDIRECT(ADDRESS(2+QUOTIENT(ROW()-2,COUNTA('Form Responses 1'!$1:$1)-4),4,,TRUE,"Form Responses 1"))</f>
        <v>45046</v>
      </c>
      <c r="E1152" s="82">
        <f ca="1" t="shared" si="0"/>
        <v>7</v>
      </c>
      <c r="F1152" s="65" t="str">
        <f ca="1">IF(ISBLANK(A1152)," ",INDIRECT(ADDRESS(1,5+MOD(ROW()-2,COUNTA('Form Responses 1'!$1:$1)-4),,TRUE,"Form Responses 1")))</f>
        <v>Lantai 20 [ &amp; Timur]</v>
      </c>
      <c r="G1152" s="65" t="str">
        <f ca="1">IF(ISBLANK(A1152)," ",INDIRECT(ADDRESS(MATCH(A1152,'Form Responses 1'!A:A,0),5+MOD(ROW()-2,COUNTA('Form Responses 1'!$1:$1)-4),,TRUE,"Form Responses 1")))</f>
        <v>BAIK</v>
      </c>
      <c r="H1152" s="83" t="str">
        <f ca="1" t="shared" si="1"/>
        <v>Lantai 20</v>
      </c>
      <c r="I1152" s="83" t="str">
        <f ca="1" t="shared" si="1116"/>
        <v> &amp; Timur</v>
      </c>
      <c r="J1152" s="83" t="str">
        <f ca="1" t="shared" si="2"/>
        <v>CLEANING SERVICE</v>
      </c>
      <c r="K1152" s="83">
        <f ca="1" t="array" ref="K1152">IFERROR(INDEX(MASTER!B:B,MATCH(G1152,MASTER!A:A,0))/100," ")</f>
        <v>0.95</v>
      </c>
      <c r="L1152" s="65">
        <f ca="1" t="shared" si="3"/>
        <v>18</v>
      </c>
      <c r="M1152" s="65" t="str">
        <f ca="1" t="shared" si="4"/>
        <v>2023 - WEEK 18</v>
      </c>
      <c r="N1152" s="65" t="str">
        <f ca="1" t="shared" si="5"/>
        <v>2023 - MONTH 04</v>
      </c>
      <c r="O1152" s="83">
        <f ca="1" t="shared" ref="O1152:P1152" si="1178">IFERROR(AVERAGEIF(M:M,M1152,$K:$K)," ")</f>
        <v>0.950112612612605</v>
      </c>
      <c r="P1152" s="83">
        <f ca="1" t="shared" si="1178"/>
        <v>0.950150150150152</v>
      </c>
      <c r="Q1152" s="65" t="str">
        <f ca="1">IF(ISBLANK(A1152)," ",IF(O1152&gt;MASTER!$B$3/100,"SB",IF(O1152&gt;MASTER!$B$4/100,"B",IF(O1152&gt;MASTER!$B$5/100,"C","K"))))</f>
        <v>SB</v>
      </c>
      <c r="R1152" s="65" t="str">
        <f ca="1">IF(ISBLANK(B1152)," ",IF(P1152&gt;MASTER!$B$3/100,"SB",IF(P1152&gt;MASTER!$B$4/100,"B",IF(P1152&gt;MASTER!$B$5/100,"C","K"))))</f>
        <v>SB</v>
      </c>
    </row>
    <row r="1153" customHeight="1" spans="1:18">
      <c r="A1153" s="80">
        <f ca="1">INDIRECT(ADDRESS(2+QUOTIENT(ROW()-2,COUNTA('Form Responses 1'!$1:$1)-4),1,,TRUE,"Form Responses 1"))</f>
        <v>45048.6575483912</v>
      </c>
      <c r="B1153" s="65" t="str">
        <f ca="1">INDIRECT(ADDRESS(2+QUOTIENT(ROW()-2,COUNTA('Form Responses 1'!$1:$1)-4),2,,TRUE,"Form Responses 1"))</f>
        <v>bobdaulay@gmail.com</v>
      </c>
      <c r="C1153" s="65" t="str">
        <f ca="1">INDIRECT(ADDRESS(2+QUOTIENT(ROW()-2,COUNTA('Form Responses 1'!$1:$1)-4),3,,TRUE,"Form Responses 1"))</f>
        <v>Bobby Wijaya Daulay</v>
      </c>
      <c r="D1153" s="81">
        <f ca="1">INDIRECT(ADDRESS(2+QUOTIENT(ROW()-2,COUNTA('Form Responses 1'!$1:$1)-4),4,,TRUE,"Form Responses 1"))</f>
        <v>45046</v>
      </c>
      <c r="E1153" s="82">
        <f ca="1" t="shared" si="0"/>
        <v>7</v>
      </c>
      <c r="F1153" s="65" t="str">
        <f ca="1">IF(ISBLANK(A1153)," ",INDIRECT(ADDRESS(1,5+MOD(ROW()-2,COUNTA('Form Responses 1'!$1:$1)-4),,TRUE,"Form Responses 1")))</f>
        <v>Lantai 20 [Mushola]</v>
      </c>
      <c r="G1153" s="65" t="str">
        <f ca="1">IF(ISBLANK(A1153)," ",INDIRECT(ADDRESS(MATCH(A1153,'Form Responses 1'!A:A,0),5+MOD(ROW()-2,COUNTA('Form Responses 1'!$1:$1)-4),,TRUE,"Form Responses 1")))</f>
        <v>BAIK</v>
      </c>
      <c r="H1153" s="83" t="str">
        <f ca="1" t="shared" si="1"/>
        <v>Lantai 20</v>
      </c>
      <c r="I1153" s="83" t="str">
        <f ca="1" t="shared" si="1116"/>
        <v>Mushola</v>
      </c>
      <c r="J1153" s="83" t="str">
        <f ca="1" t="shared" si="2"/>
        <v>CLEANING SERVICE</v>
      </c>
      <c r="K1153" s="83">
        <f ca="1" t="array" ref="K1153">IFERROR(INDEX(MASTER!B:B,MATCH(G1153,MASTER!A:A,0))/100," ")</f>
        <v>0.95</v>
      </c>
      <c r="L1153" s="65">
        <f ca="1" t="shared" si="3"/>
        <v>18</v>
      </c>
      <c r="M1153" s="65" t="str">
        <f ca="1" t="shared" si="4"/>
        <v>2023 - WEEK 18</v>
      </c>
      <c r="N1153" s="65" t="str">
        <f ca="1" t="shared" si="5"/>
        <v>2023 - MONTH 04</v>
      </c>
      <c r="O1153" s="83">
        <f ca="1" t="shared" ref="O1153:P1153" si="1179">IFERROR(AVERAGEIF(M:M,M1153,$K:$K)," ")</f>
        <v>0.950112612612605</v>
      </c>
      <c r="P1153" s="83">
        <f ca="1" t="shared" si="1179"/>
        <v>0.950150150150152</v>
      </c>
      <c r="Q1153" s="65" t="str">
        <f ca="1">IF(ISBLANK(A1153)," ",IF(O1153&gt;MASTER!$B$3/100,"SB",IF(O1153&gt;MASTER!$B$4/100,"B",IF(O1153&gt;MASTER!$B$5/100,"C","K"))))</f>
        <v>SB</v>
      </c>
      <c r="R1153" s="65" t="str">
        <f ca="1">IF(ISBLANK(B1153)," ",IF(P1153&gt;MASTER!$B$3/100,"SB",IF(P1153&gt;MASTER!$B$4/100,"B",IF(P1153&gt;MASTER!$B$5/100,"C","K"))))</f>
        <v>SB</v>
      </c>
    </row>
    <row r="1154" customHeight="1" spans="1:18">
      <c r="A1154" s="80">
        <f ca="1">INDIRECT(ADDRESS(2+QUOTIENT(ROW()-2,COUNTA('Form Responses 1'!$1:$1)-4),1,,TRUE,"Form Responses 1"))</f>
        <v>45048.6575483912</v>
      </c>
      <c r="B1154" s="65" t="str">
        <f ca="1">INDIRECT(ADDRESS(2+QUOTIENT(ROW()-2,COUNTA('Form Responses 1'!$1:$1)-4),2,,TRUE,"Form Responses 1"))</f>
        <v>bobdaulay@gmail.com</v>
      </c>
      <c r="C1154" s="65" t="str">
        <f ca="1">INDIRECT(ADDRESS(2+QUOTIENT(ROW()-2,COUNTA('Form Responses 1'!$1:$1)-4),3,,TRUE,"Form Responses 1"))</f>
        <v>Bobby Wijaya Daulay</v>
      </c>
      <c r="D1154" s="81">
        <f ca="1">INDIRECT(ADDRESS(2+QUOTIENT(ROW()-2,COUNTA('Form Responses 1'!$1:$1)-4),4,,TRUE,"Form Responses 1"))</f>
        <v>45046</v>
      </c>
      <c r="E1154" s="82">
        <f ca="1" t="shared" si="0"/>
        <v>7</v>
      </c>
      <c r="F1154" s="65" t="str">
        <f ca="1">IF(ISBLANK(A1154)," ",INDIRECT(ADDRESS(1,5+MOD(ROW()-2,COUNTA('Form Responses 1'!$1:$1)-4),,TRUE,"Form Responses 1")))</f>
        <v>Lantai 20 [Pantry]</v>
      </c>
      <c r="G1154" s="65" t="str">
        <f ca="1">IF(ISBLANK(A1154)," ",INDIRECT(ADDRESS(MATCH(A1154,'Form Responses 1'!A:A,0),5+MOD(ROW()-2,COUNTA('Form Responses 1'!$1:$1)-4),,TRUE,"Form Responses 1")))</f>
        <v>BAIK</v>
      </c>
      <c r="H1154" s="83" t="str">
        <f ca="1" t="shared" si="1"/>
        <v>Lantai 20</v>
      </c>
      <c r="I1154" s="83" t="str">
        <f ca="1" t="shared" si="1116"/>
        <v>Pantry</v>
      </c>
      <c r="J1154" s="83" t="str">
        <f ca="1" t="shared" si="2"/>
        <v>CLEANING SERVICE</v>
      </c>
      <c r="K1154" s="83">
        <f ca="1" t="array" ref="K1154">IFERROR(INDEX(MASTER!B:B,MATCH(G1154,MASTER!A:A,0))/100," ")</f>
        <v>0.95</v>
      </c>
      <c r="L1154" s="65">
        <f ca="1" t="shared" si="3"/>
        <v>18</v>
      </c>
      <c r="M1154" s="65" t="str">
        <f ca="1" t="shared" si="4"/>
        <v>2023 - WEEK 18</v>
      </c>
      <c r="N1154" s="65" t="str">
        <f ca="1" t="shared" si="5"/>
        <v>2023 - MONTH 04</v>
      </c>
      <c r="O1154" s="83">
        <f ca="1" t="shared" ref="O1154:P1154" si="1180">IFERROR(AVERAGEIF(M:M,M1154,$K:$K)," ")</f>
        <v>0.950112612612605</v>
      </c>
      <c r="P1154" s="83">
        <f ca="1" t="shared" si="1180"/>
        <v>0.950150150150152</v>
      </c>
      <c r="Q1154" s="65" t="str">
        <f ca="1">IF(ISBLANK(A1154)," ",IF(O1154&gt;MASTER!$B$3/100,"SB",IF(O1154&gt;MASTER!$B$4/100,"B",IF(O1154&gt;MASTER!$B$5/100,"C","K"))))</f>
        <v>SB</v>
      </c>
      <c r="R1154" s="65" t="str">
        <f ca="1">IF(ISBLANK(B1154)," ",IF(P1154&gt;MASTER!$B$3/100,"SB",IF(P1154&gt;MASTER!$B$4/100,"B",IF(P1154&gt;MASTER!$B$5/100,"C","K"))))</f>
        <v>SB</v>
      </c>
    </row>
    <row r="1155" customHeight="1" spans="1:18">
      <c r="A1155" s="80">
        <f ca="1">INDIRECT(ADDRESS(2+QUOTIENT(ROW()-2,COUNTA('Form Responses 1'!$1:$1)-4),1,,TRUE,"Form Responses 1"))</f>
        <v>45048.6575483912</v>
      </c>
      <c r="B1155" s="65" t="str">
        <f ca="1">INDIRECT(ADDRESS(2+QUOTIENT(ROW()-2,COUNTA('Form Responses 1'!$1:$1)-4),2,,TRUE,"Form Responses 1"))</f>
        <v>bobdaulay@gmail.com</v>
      </c>
      <c r="C1155" s="65" t="str">
        <f ca="1">INDIRECT(ADDRESS(2+QUOTIENT(ROW()-2,COUNTA('Form Responses 1'!$1:$1)-4),3,,TRUE,"Form Responses 1"))</f>
        <v>Bobby Wijaya Daulay</v>
      </c>
      <c r="D1155" s="81">
        <f ca="1">INDIRECT(ADDRESS(2+QUOTIENT(ROW()-2,COUNTA('Form Responses 1'!$1:$1)-4),4,,TRUE,"Form Responses 1"))</f>
        <v>45046</v>
      </c>
      <c r="E1155" s="82">
        <f ca="1" t="shared" si="0"/>
        <v>7</v>
      </c>
      <c r="F1155" s="65" t="str">
        <f ca="1">IF(ISBLANK(A1155)," ",INDIRECT(ADDRESS(1,5+MOD(ROW()-2,COUNTA('Form Responses 1'!$1:$1)-4),,TRUE,"Form Responses 1")))</f>
        <v>Lantai 20 [Ruang Rapat 1-2-3]</v>
      </c>
      <c r="G1155" s="65" t="str">
        <f ca="1">IF(ISBLANK(A1155)," ",INDIRECT(ADDRESS(MATCH(A1155,'Form Responses 1'!A:A,0),5+MOD(ROW()-2,COUNTA('Form Responses 1'!$1:$1)-4),,TRUE,"Form Responses 1")))</f>
        <v>BAIK</v>
      </c>
      <c r="H1155" s="83" t="str">
        <f ca="1" t="shared" si="1"/>
        <v>Lantai 20</v>
      </c>
      <c r="I1155" s="83" t="str">
        <f ca="1" t="shared" ref="I1155:I1218" si="1181">MID(F1155,FIND("[",F1155)+1,LEN(F1155)-FIND("[",F1155)-1)</f>
        <v>Ruang Rapat 1-2-3</v>
      </c>
      <c r="J1155" s="83" t="str">
        <f ca="1" t="shared" si="2"/>
        <v>CLEANING SERVICE</v>
      </c>
      <c r="K1155" s="83">
        <f ca="1" t="array" ref="K1155">IFERROR(INDEX(MASTER!B:B,MATCH(G1155,MASTER!A:A,0))/100," ")</f>
        <v>0.95</v>
      </c>
      <c r="L1155" s="65">
        <f ca="1" t="shared" si="3"/>
        <v>18</v>
      </c>
      <c r="M1155" s="65" t="str">
        <f ca="1" t="shared" si="4"/>
        <v>2023 - WEEK 18</v>
      </c>
      <c r="N1155" s="65" t="str">
        <f ca="1" t="shared" si="5"/>
        <v>2023 - MONTH 04</v>
      </c>
      <c r="O1155" s="83">
        <f ca="1" t="shared" ref="O1155:P1155" si="1182">IFERROR(AVERAGEIF(M:M,M1155,$K:$K)," ")</f>
        <v>0.950112612612605</v>
      </c>
      <c r="P1155" s="83">
        <f ca="1" t="shared" si="1182"/>
        <v>0.950150150150152</v>
      </c>
      <c r="Q1155" s="65" t="str">
        <f ca="1">IF(ISBLANK(A1155)," ",IF(O1155&gt;MASTER!$B$3/100,"SB",IF(O1155&gt;MASTER!$B$4/100,"B",IF(O1155&gt;MASTER!$B$5/100,"C","K"))))</f>
        <v>SB</v>
      </c>
      <c r="R1155" s="65" t="str">
        <f ca="1">IF(ISBLANK(B1155)," ",IF(P1155&gt;MASTER!$B$3/100,"SB",IF(P1155&gt;MASTER!$B$4/100,"B",IF(P1155&gt;MASTER!$B$5/100,"C","K"))))</f>
        <v>SB</v>
      </c>
    </row>
    <row r="1156" customHeight="1" spans="1:18">
      <c r="A1156" s="80">
        <f ca="1">INDIRECT(ADDRESS(2+QUOTIENT(ROW()-2,COUNTA('Form Responses 1'!$1:$1)-4),1,,TRUE,"Form Responses 1"))</f>
        <v>45048.6575483912</v>
      </c>
      <c r="B1156" s="65" t="str">
        <f ca="1">INDIRECT(ADDRESS(2+QUOTIENT(ROW()-2,COUNTA('Form Responses 1'!$1:$1)-4),2,,TRUE,"Form Responses 1"))</f>
        <v>bobdaulay@gmail.com</v>
      </c>
      <c r="C1156" s="65" t="str">
        <f ca="1">INDIRECT(ADDRESS(2+QUOTIENT(ROW()-2,COUNTA('Form Responses 1'!$1:$1)-4),3,,TRUE,"Form Responses 1"))</f>
        <v>Bobby Wijaya Daulay</v>
      </c>
      <c r="D1156" s="81">
        <f ca="1">INDIRECT(ADDRESS(2+QUOTIENT(ROW()-2,COUNTA('Form Responses 1'!$1:$1)-4),4,,TRUE,"Form Responses 1"))</f>
        <v>45046</v>
      </c>
      <c r="E1156" s="82">
        <f ca="1" t="shared" si="0"/>
        <v>7</v>
      </c>
      <c r="F1156" s="65" t="str">
        <f ca="1">IF(ISBLANK(A1156)," ",INDIRECT(ADDRESS(1,5+MOD(ROW()-2,COUNTA('Form Responses 1'!$1:$1)-4),,TRUE,"Form Responses 1")))</f>
        <v>Lantai 20 [Ruang Kerja]</v>
      </c>
      <c r="G1156" s="65" t="str">
        <f ca="1">IF(ISBLANK(A1156)," ",INDIRECT(ADDRESS(MATCH(A1156,'Form Responses 1'!A:A,0),5+MOD(ROW()-2,COUNTA('Form Responses 1'!$1:$1)-4),,TRUE,"Form Responses 1")))</f>
        <v>BAIK</v>
      </c>
      <c r="H1156" s="83" t="str">
        <f ca="1" t="shared" si="1"/>
        <v>Lantai 20</v>
      </c>
      <c r="I1156" s="83" t="str">
        <f ca="1" t="shared" si="1181"/>
        <v>Ruang Kerja</v>
      </c>
      <c r="J1156" s="83" t="str">
        <f ca="1" t="shared" si="2"/>
        <v>CLEANING SERVICE</v>
      </c>
      <c r="K1156" s="83">
        <f ca="1" t="array" ref="K1156">IFERROR(INDEX(MASTER!B:B,MATCH(G1156,MASTER!A:A,0))/100," ")</f>
        <v>0.95</v>
      </c>
      <c r="L1156" s="65">
        <f ca="1" t="shared" si="3"/>
        <v>18</v>
      </c>
      <c r="M1156" s="65" t="str">
        <f ca="1" t="shared" si="4"/>
        <v>2023 - WEEK 18</v>
      </c>
      <c r="N1156" s="65" t="str">
        <f ca="1" t="shared" si="5"/>
        <v>2023 - MONTH 04</v>
      </c>
      <c r="O1156" s="83">
        <f ca="1" t="shared" ref="O1156:P1156" si="1183">IFERROR(AVERAGEIF(M:M,M1156,$K:$K)," ")</f>
        <v>0.950112612612605</v>
      </c>
      <c r="P1156" s="83">
        <f ca="1" t="shared" si="1183"/>
        <v>0.950150150150152</v>
      </c>
      <c r="Q1156" s="65" t="str">
        <f ca="1">IF(ISBLANK(A1156)," ",IF(O1156&gt;MASTER!$B$3/100,"SB",IF(O1156&gt;MASTER!$B$4/100,"B",IF(O1156&gt;MASTER!$B$5/100,"C","K"))))</f>
        <v>SB</v>
      </c>
      <c r="R1156" s="65" t="str">
        <f ca="1">IF(ISBLANK(B1156)," ",IF(P1156&gt;MASTER!$B$3/100,"SB",IF(P1156&gt;MASTER!$B$4/100,"B",IF(P1156&gt;MASTER!$B$5/100,"C","K"))))</f>
        <v>SB</v>
      </c>
    </row>
    <row r="1157" customHeight="1" spans="1:18">
      <c r="A1157" s="80">
        <f ca="1">INDIRECT(ADDRESS(2+QUOTIENT(ROW()-2,COUNTA('Form Responses 1'!$1:$1)-4),1,,TRUE,"Form Responses 1"))</f>
        <v>45048.6575483912</v>
      </c>
      <c r="B1157" s="65" t="str">
        <f ca="1">INDIRECT(ADDRESS(2+QUOTIENT(ROW()-2,COUNTA('Form Responses 1'!$1:$1)-4),2,,TRUE,"Form Responses 1"))</f>
        <v>bobdaulay@gmail.com</v>
      </c>
      <c r="C1157" s="65" t="str">
        <f ca="1">INDIRECT(ADDRESS(2+QUOTIENT(ROW()-2,COUNTA('Form Responses 1'!$1:$1)-4),3,,TRUE,"Form Responses 1"))</f>
        <v>Bobby Wijaya Daulay</v>
      </c>
      <c r="D1157" s="81">
        <f ca="1">INDIRECT(ADDRESS(2+QUOTIENT(ROW()-2,COUNTA('Form Responses 1'!$1:$1)-4),4,,TRUE,"Form Responses 1"))</f>
        <v>45046</v>
      </c>
      <c r="E1157" s="82">
        <f ca="1" t="shared" si="0"/>
        <v>7</v>
      </c>
      <c r="F1157" s="65" t="str">
        <f ca="1">IF(ISBLANK(A1157)," ",INDIRECT(ADDRESS(1,5+MOD(ROW()-2,COUNTA('Form Responses 1'!$1:$1)-4),,TRUE,"Form Responses 1")))</f>
        <v>Lantai 20 [Koridor]</v>
      </c>
      <c r="G1157" s="65" t="str">
        <f ca="1">IF(ISBLANK(A1157)," ",INDIRECT(ADDRESS(MATCH(A1157,'Form Responses 1'!A:A,0),5+MOD(ROW()-2,COUNTA('Form Responses 1'!$1:$1)-4),,TRUE,"Form Responses 1")))</f>
        <v>BAIK</v>
      </c>
      <c r="H1157" s="83" t="str">
        <f ca="1" t="shared" si="1"/>
        <v>Lantai 20</v>
      </c>
      <c r="I1157" s="83" t="str">
        <f ca="1" t="shared" si="1181"/>
        <v>Koridor</v>
      </c>
      <c r="J1157" s="83" t="str">
        <f ca="1" t="shared" si="2"/>
        <v>CLEANING SERVICE</v>
      </c>
      <c r="K1157" s="83">
        <f ca="1" t="array" ref="K1157">IFERROR(INDEX(MASTER!B:B,MATCH(G1157,MASTER!A:A,0))/100," ")</f>
        <v>0.95</v>
      </c>
      <c r="L1157" s="65">
        <f ca="1" t="shared" si="3"/>
        <v>18</v>
      </c>
      <c r="M1157" s="65" t="str">
        <f ca="1" t="shared" si="4"/>
        <v>2023 - WEEK 18</v>
      </c>
      <c r="N1157" s="65" t="str">
        <f ca="1" t="shared" si="5"/>
        <v>2023 - MONTH 04</v>
      </c>
      <c r="O1157" s="83">
        <f ca="1" t="shared" ref="O1157:P1157" si="1184">IFERROR(AVERAGEIF(M:M,M1157,$K:$K)," ")</f>
        <v>0.950112612612605</v>
      </c>
      <c r="P1157" s="83">
        <f ca="1" t="shared" si="1184"/>
        <v>0.950150150150152</v>
      </c>
      <c r="Q1157" s="65" t="str">
        <f ca="1">IF(ISBLANK(A1157)," ",IF(O1157&gt;MASTER!$B$3/100,"SB",IF(O1157&gt;MASTER!$B$4/100,"B",IF(O1157&gt;MASTER!$B$5/100,"C","K"))))</f>
        <v>SB</v>
      </c>
      <c r="R1157" s="65" t="str">
        <f ca="1">IF(ISBLANK(B1157)," ",IF(P1157&gt;MASTER!$B$3/100,"SB",IF(P1157&gt;MASTER!$B$4/100,"B",IF(P1157&gt;MASTER!$B$5/100,"C","K"))))</f>
        <v>SB</v>
      </c>
    </row>
    <row r="1158" customHeight="1" spans="1:18">
      <c r="A1158" s="80">
        <f ca="1">INDIRECT(ADDRESS(2+QUOTIENT(ROW()-2,COUNTA('Form Responses 1'!$1:$1)-4),1,,TRUE,"Form Responses 1"))</f>
        <v>45048.6575483912</v>
      </c>
      <c r="B1158" s="65" t="str">
        <f ca="1">INDIRECT(ADDRESS(2+QUOTIENT(ROW()-2,COUNTA('Form Responses 1'!$1:$1)-4),2,,TRUE,"Form Responses 1"))</f>
        <v>bobdaulay@gmail.com</v>
      </c>
      <c r="C1158" s="65" t="str">
        <f ca="1">INDIRECT(ADDRESS(2+QUOTIENT(ROW()-2,COUNTA('Form Responses 1'!$1:$1)-4),3,,TRUE,"Form Responses 1"))</f>
        <v>Bobby Wijaya Daulay</v>
      </c>
      <c r="D1158" s="81">
        <f ca="1">INDIRECT(ADDRESS(2+QUOTIENT(ROW()-2,COUNTA('Form Responses 1'!$1:$1)-4),4,,TRUE,"Form Responses 1"))</f>
        <v>45046</v>
      </c>
      <c r="E1158" s="82">
        <f ca="1" t="shared" si="0"/>
        <v>7</v>
      </c>
      <c r="F1158" s="65" t="str">
        <f ca="1">IF(ISBLANK(A1158)," ",INDIRECT(ADDRESS(1,5+MOD(ROW()-2,COUNTA('Form Responses 1'!$1:$1)-4),,TRUE,"Form Responses 1")))</f>
        <v>Lantai 20 [Toilet Pria / Wanita]</v>
      </c>
      <c r="G1158" s="65" t="str">
        <f ca="1">IF(ISBLANK(A1158)," ",INDIRECT(ADDRESS(MATCH(A1158,'Form Responses 1'!A:A,0),5+MOD(ROW()-2,COUNTA('Form Responses 1'!$1:$1)-4),,TRUE,"Form Responses 1")))</f>
        <v>BAIK</v>
      </c>
      <c r="H1158" s="83" t="str">
        <f ca="1" t="shared" si="1"/>
        <v>Lantai 20</v>
      </c>
      <c r="I1158" s="83" t="str">
        <f ca="1" t="shared" si="1181"/>
        <v>Toilet Pria / Wanita</v>
      </c>
      <c r="J1158" s="83" t="str">
        <f ca="1" t="shared" si="2"/>
        <v>CLEANING SERVICE</v>
      </c>
      <c r="K1158" s="83">
        <f ca="1" t="array" ref="K1158">IFERROR(INDEX(MASTER!B:B,MATCH(G1158,MASTER!A:A,0))/100," ")</f>
        <v>0.95</v>
      </c>
      <c r="L1158" s="65">
        <f ca="1" t="shared" si="3"/>
        <v>18</v>
      </c>
      <c r="M1158" s="65" t="str">
        <f ca="1" t="shared" si="4"/>
        <v>2023 - WEEK 18</v>
      </c>
      <c r="N1158" s="65" t="str">
        <f ca="1" t="shared" si="5"/>
        <v>2023 - MONTH 04</v>
      </c>
      <c r="O1158" s="83">
        <f ca="1" t="shared" ref="O1158:P1158" si="1185">IFERROR(AVERAGEIF(M:M,M1158,$K:$K)," ")</f>
        <v>0.950112612612605</v>
      </c>
      <c r="P1158" s="83">
        <f ca="1" t="shared" si="1185"/>
        <v>0.950150150150152</v>
      </c>
      <c r="Q1158" s="65" t="str">
        <f ca="1">IF(ISBLANK(A1158)," ",IF(O1158&gt;MASTER!$B$3/100,"SB",IF(O1158&gt;MASTER!$B$4/100,"B",IF(O1158&gt;MASTER!$B$5/100,"C","K"))))</f>
        <v>SB</v>
      </c>
      <c r="R1158" s="65" t="str">
        <f ca="1">IF(ISBLANK(B1158)," ",IF(P1158&gt;MASTER!$B$3/100,"SB",IF(P1158&gt;MASTER!$B$4/100,"B",IF(P1158&gt;MASTER!$B$5/100,"C","K"))))</f>
        <v>SB</v>
      </c>
    </row>
    <row r="1159" customHeight="1" spans="1:18">
      <c r="A1159" s="80">
        <f ca="1">INDIRECT(ADDRESS(2+QUOTIENT(ROW()-2,COUNTA('Form Responses 1'!$1:$1)-4),1,,TRUE,"Form Responses 1"))</f>
        <v>45048.6575483912</v>
      </c>
      <c r="B1159" s="65" t="str">
        <f ca="1">INDIRECT(ADDRESS(2+QUOTIENT(ROW()-2,COUNTA('Form Responses 1'!$1:$1)-4),2,,TRUE,"Form Responses 1"))</f>
        <v>bobdaulay@gmail.com</v>
      </c>
      <c r="C1159" s="65" t="str">
        <f ca="1">INDIRECT(ADDRESS(2+QUOTIENT(ROW()-2,COUNTA('Form Responses 1'!$1:$1)-4),3,,TRUE,"Form Responses 1"))</f>
        <v>Bobby Wijaya Daulay</v>
      </c>
      <c r="D1159" s="81">
        <f ca="1">INDIRECT(ADDRESS(2+QUOTIENT(ROW()-2,COUNTA('Form Responses 1'!$1:$1)-4),4,,TRUE,"Form Responses 1"))</f>
        <v>45046</v>
      </c>
      <c r="E1159" s="82">
        <f ca="1" t="shared" si="0"/>
        <v>7</v>
      </c>
      <c r="F1159" s="65" t="str">
        <f ca="1">IF(ISBLANK(A1159)," ",INDIRECT(ADDRESS(1,5+MOD(ROW()-2,COUNTA('Form Responses 1'!$1:$1)-4),,TRUE,"Form Responses 1")))</f>
        <v>Lantai 19 [Tangga Exit Barat]</v>
      </c>
      <c r="G1159" s="65" t="str">
        <f ca="1">IF(ISBLANK(A1159)," ",INDIRECT(ADDRESS(MATCH(A1159,'Form Responses 1'!A:A,0),5+MOD(ROW()-2,COUNTA('Form Responses 1'!$1:$1)-4),,TRUE,"Form Responses 1")))</f>
        <v>BAIK</v>
      </c>
      <c r="H1159" s="83" t="str">
        <f ca="1" t="shared" si="1"/>
        <v>Lantai 19</v>
      </c>
      <c r="I1159" s="83" t="str">
        <f ca="1" t="shared" si="1181"/>
        <v>Tangga Exit Barat</v>
      </c>
      <c r="J1159" s="83" t="str">
        <f ca="1" t="shared" si="2"/>
        <v>CLEANING SERVICE</v>
      </c>
      <c r="K1159" s="83">
        <f ca="1" t="array" ref="K1159">IFERROR(INDEX(MASTER!B:B,MATCH(G1159,MASTER!A:A,0))/100," ")</f>
        <v>0.95</v>
      </c>
      <c r="L1159" s="65">
        <f ca="1" t="shared" si="3"/>
        <v>18</v>
      </c>
      <c r="M1159" s="65" t="str">
        <f ca="1" t="shared" si="4"/>
        <v>2023 - WEEK 18</v>
      </c>
      <c r="N1159" s="65" t="str">
        <f ca="1" t="shared" si="5"/>
        <v>2023 - MONTH 04</v>
      </c>
      <c r="O1159" s="83">
        <f ca="1" t="shared" ref="O1159:P1159" si="1186">IFERROR(AVERAGEIF(M:M,M1159,$K:$K)," ")</f>
        <v>0.950112612612605</v>
      </c>
      <c r="P1159" s="83">
        <f ca="1" t="shared" si="1186"/>
        <v>0.950150150150152</v>
      </c>
      <c r="Q1159" s="65" t="str">
        <f ca="1">IF(ISBLANK(A1159)," ",IF(O1159&gt;MASTER!$B$3/100,"SB",IF(O1159&gt;MASTER!$B$4/100,"B",IF(O1159&gt;MASTER!$B$5/100,"C","K"))))</f>
        <v>SB</v>
      </c>
      <c r="R1159" s="65" t="str">
        <f ca="1">IF(ISBLANK(B1159)," ",IF(P1159&gt;MASTER!$B$3/100,"SB",IF(P1159&gt;MASTER!$B$4/100,"B",IF(P1159&gt;MASTER!$B$5/100,"C","K"))))</f>
        <v>SB</v>
      </c>
    </row>
    <row r="1160" customHeight="1" spans="1:18">
      <c r="A1160" s="80">
        <f ca="1">INDIRECT(ADDRESS(2+QUOTIENT(ROW()-2,COUNTA('Form Responses 1'!$1:$1)-4),1,,TRUE,"Form Responses 1"))</f>
        <v>45048.6575483912</v>
      </c>
      <c r="B1160" s="65" t="str">
        <f ca="1">INDIRECT(ADDRESS(2+QUOTIENT(ROW()-2,COUNTA('Form Responses 1'!$1:$1)-4),2,,TRUE,"Form Responses 1"))</f>
        <v>bobdaulay@gmail.com</v>
      </c>
      <c r="C1160" s="65" t="str">
        <f ca="1">INDIRECT(ADDRESS(2+QUOTIENT(ROW()-2,COUNTA('Form Responses 1'!$1:$1)-4),3,,TRUE,"Form Responses 1"))</f>
        <v>Bobby Wijaya Daulay</v>
      </c>
      <c r="D1160" s="81">
        <f ca="1">INDIRECT(ADDRESS(2+QUOTIENT(ROW()-2,COUNTA('Form Responses 1'!$1:$1)-4),4,,TRUE,"Form Responses 1"))</f>
        <v>45046</v>
      </c>
      <c r="E1160" s="82">
        <f ca="1" t="shared" si="0"/>
        <v>7</v>
      </c>
      <c r="F1160" s="65" t="str">
        <f ca="1">IF(ISBLANK(A1160)," ",INDIRECT(ADDRESS(1,5+MOD(ROW()-2,COUNTA('Form Responses 1'!$1:$1)-4),,TRUE,"Form Responses 1")))</f>
        <v>Lantai 19 [ &amp; Timur]</v>
      </c>
      <c r="G1160" s="65" t="str">
        <f ca="1">IF(ISBLANK(A1160)," ",INDIRECT(ADDRESS(MATCH(A1160,'Form Responses 1'!A:A,0),5+MOD(ROW()-2,COUNTA('Form Responses 1'!$1:$1)-4),,TRUE,"Form Responses 1")))</f>
        <v>BAIK</v>
      </c>
      <c r="H1160" s="83" t="str">
        <f ca="1" t="shared" si="1"/>
        <v>Lantai 19</v>
      </c>
      <c r="I1160" s="83" t="str">
        <f ca="1" t="shared" si="1181"/>
        <v> &amp; Timur</v>
      </c>
      <c r="J1160" s="83" t="str">
        <f ca="1" t="shared" si="2"/>
        <v>CLEANING SERVICE</v>
      </c>
      <c r="K1160" s="83">
        <f ca="1" t="array" ref="K1160">IFERROR(INDEX(MASTER!B:B,MATCH(G1160,MASTER!A:A,0))/100," ")</f>
        <v>0.95</v>
      </c>
      <c r="L1160" s="65">
        <f ca="1" t="shared" si="3"/>
        <v>18</v>
      </c>
      <c r="M1160" s="65" t="str">
        <f ca="1" t="shared" si="4"/>
        <v>2023 - WEEK 18</v>
      </c>
      <c r="N1160" s="65" t="str">
        <f ca="1" t="shared" si="5"/>
        <v>2023 - MONTH 04</v>
      </c>
      <c r="O1160" s="83">
        <f ca="1" t="shared" ref="O1160:P1160" si="1187">IFERROR(AVERAGEIF(M:M,M1160,$K:$K)," ")</f>
        <v>0.950112612612605</v>
      </c>
      <c r="P1160" s="83">
        <f ca="1" t="shared" si="1187"/>
        <v>0.950150150150152</v>
      </c>
      <c r="Q1160" s="65" t="str">
        <f ca="1">IF(ISBLANK(A1160)," ",IF(O1160&gt;MASTER!$B$3/100,"SB",IF(O1160&gt;MASTER!$B$4/100,"B",IF(O1160&gt;MASTER!$B$5/100,"C","K"))))</f>
        <v>SB</v>
      </c>
      <c r="R1160" s="65" t="str">
        <f ca="1">IF(ISBLANK(B1160)," ",IF(P1160&gt;MASTER!$B$3/100,"SB",IF(P1160&gt;MASTER!$B$4/100,"B",IF(P1160&gt;MASTER!$B$5/100,"C","K"))))</f>
        <v>SB</v>
      </c>
    </row>
    <row r="1161" customHeight="1" spans="1:18">
      <c r="A1161" s="80">
        <f ca="1">INDIRECT(ADDRESS(2+QUOTIENT(ROW()-2,COUNTA('Form Responses 1'!$1:$1)-4),1,,TRUE,"Form Responses 1"))</f>
        <v>45048.6575483912</v>
      </c>
      <c r="B1161" s="65" t="str">
        <f ca="1">INDIRECT(ADDRESS(2+QUOTIENT(ROW()-2,COUNTA('Form Responses 1'!$1:$1)-4),2,,TRUE,"Form Responses 1"))</f>
        <v>bobdaulay@gmail.com</v>
      </c>
      <c r="C1161" s="65" t="str">
        <f ca="1">INDIRECT(ADDRESS(2+QUOTIENT(ROW()-2,COUNTA('Form Responses 1'!$1:$1)-4),3,,TRUE,"Form Responses 1"))</f>
        <v>Bobby Wijaya Daulay</v>
      </c>
      <c r="D1161" s="81">
        <f ca="1">INDIRECT(ADDRESS(2+QUOTIENT(ROW()-2,COUNTA('Form Responses 1'!$1:$1)-4),4,,TRUE,"Form Responses 1"))</f>
        <v>45046</v>
      </c>
      <c r="E1161" s="82">
        <f ca="1" t="shared" si="0"/>
        <v>7</v>
      </c>
      <c r="F1161" s="65" t="str">
        <f ca="1">IF(ISBLANK(A1161)," ",INDIRECT(ADDRESS(1,5+MOD(ROW()-2,COUNTA('Form Responses 1'!$1:$1)-4),,TRUE,"Form Responses 1")))</f>
        <v>Lantai 19 [Mushola]</v>
      </c>
      <c r="G1161" s="65" t="str">
        <f ca="1">IF(ISBLANK(A1161)," ",INDIRECT(ADDRESS(MATCH(A1161,'Form Responses 1'!A:A,0),5+MOD(ROW()-2,COUNTA('Form Responses 1'!$1:$1)-4),,TRUE,"Form Responses 1")))</f>
        <v>BAIK</v>
      </c>
      <c r="H1161" s="83" t="str">
        <f ca="1" t="shared" si="1"/>
        <v>Lantai 19</v>
      </c>
      <c r="I1161" s="83" t="str">
        <f ca="1" t="shared" si="1181"/>
        <v>Mushola</v>
      </c>
      <c r="J1161" s="83" t="str">
        <f ca="1" t="shared" si="2"/>
        <v>CLEANING SERVICE</v>
      </c>
      <c r="K1161" s="83">
        <f ca="1" t="array" ref="K1161">IFERROR(INDEX(MASTER!B:B,MATCH(G1161,MASTER!A:A,0))/100," ")</f>
        <v>0.95</v>
      </c>
      <c r="L1161" s="65">
        <f ca="1" t="shared" si="3"/>
        <v>18</v>
      </c>
      <c r="M1161" s="65" t="str">
        <f ca="1" t="shared" si="4"/>
        <v>2023 - WEEK 18</v>
      </c>
      <c r="N1161" s="65" t="str">
        <f ca="1" t="shared" si="5"/>
        <v>2023 - MONTH 04</v>
      </c>
      <c r="O1161" s="83">
        <f ca="1" t="shared" ref="O1161:P1161" si="1188">IFERROR(AVERAGEIF(M:M,M1161,$K:$K)," ")</f>
        <v>0.950112612612605</v>
      </c>
      <c r="P1161" s="83">
        <f ca="1" t="shared" si="1188"/>
        <v>0.950150150150152</v>
      </c>
      <c r="Q1161" s="65" t="str">
        <f ca="1">IF(ISBLANK(A1161)," ",IF(O1161&gt;MASTER!$B$3/100,"SB",IF(O1161&gt;MASTER!$B$4/100,"B",IF(O1161&gt;MASTER!$B$5/100,"C","K"))))</f>
        <v>SB</v>
      </c>
      <c r="R1161" s="65" t="str">
        <f ca="1">IF(ISBLANK(B1161)," ",IF(P1161&gt;MASTER!$B$3/100,"SB",IF(P1161&gt;MASTER!$B$4/100,"B",IF(P1161&gt;MASTER!$B$5/100,"C","K"))))</f>
        <v>SB</v>
      </c>
    </row>
    <row r="1162" customHeight="1" spans="1:18">
      <c r="A1162" s="80">
        <f ca="1">INDIRECT(ADDRESS(2+QUOTIENT(ROW()-2,COUNTA('Form Responses 1'!$1:$1)-4),1,,TRUE,"Form Responses 1"))</f>
        <v>45048.6575483912</v>
      </c>
      <c r="B1162" s="65" t="str">
        <f ca="1">INDIRECT(ADDRESS(2+QUOTIENT(ROW()-2,COUNTA('Form Responses 1'!$1:$1)-4),2,,TRUE,"Form Responses 1"))</f>
        <v>bobdaulay@gmail.com</v>
      </c>
      <c r="C1162" s="65" t="str">
        <f ca="1">INDIRECT(ADDRESS(2+QUOTIENT(ROW()-2,COUNTA('Form Responses 1'!$1:$1)-4),3,,TRUE,"Form Responses 1"))</f>
        <v>Bobby Wijaya Daulay</v>
      </c>
      <c r="D1162" s="81">
        <f ca="1">INDIRECT(ADDRESS(2+QUOTIENT(ROW()-2,COUNTA('Form Responses 1'!$1:$1)-4),4,,TRUE,"Form Responses 1"))</f>
        <v>45046</v>
      </c>
      <c r="E1162" s="82">
        <f ca="1" t="shared" si="0"/>
        <v>7</v>
      </c>
      <c r="F1162" s="65" t="str">
        <f ca="1">IF(ISBLANK(A1162)," ",INDIRECT(ADDRESS(1,5+MOD(ROW()-2,COUNTA('Form Responses 1'!$1:$1)-4),,TRUE,"Form Responses 1")))</f>
        <v>Lantai 19 [Pantry]</v>
      </c>
      <c r="G1162" s="65" t="str">
        <f ca="1">IF(ISBLANK(A1162)," ",INDIRECT(ADDRESS(MATCH(A1162,'Form Responses 1'!A:A,0),5+MOD(ROW()-2,COUNTA('Form Responses 1'!$1:$1)-4),,TRUE,"Form Responses 1")))</f>
        <v>BAIK</v>
      </c>
      <c r="H1162" s="83" t="str">
        <f ca="1" t="shared" si="1"/>
        <v>Lantai 19</v>
      </c>
      <c r="I1162" s="83" t="str">
        <f ca="1" t="shared" si="1181"/>
        <v>Pantry</v>
      </c>
      <c r="J1162" s="83" t="str">
        <f ca="1" t="shared" si="2"/>
        <v>CLEANING SERVICE</v>
      </c>
      <c r="K1162" s="83">
        <f ca="1" t="array" ref="K1162">IFERROR(INDEX(MASTER!B:B,MATCH(G1162,MASTER!A:A,0))/100," ")</f>
        <v>0.95</v>
      </c>
      <c r="L1162" s="65">
        <f ca="1" t="shared" si="3"/>
        <v>18</v>
      </c>
      <c r="M1162" s="65" t="str">
        <f ca="1" t="shared" si="4"/>
        <v>2023 - WEEK 18</v>
      </c>
      <c r="N1162" s="65" t="str">
        <f ca="1" t="shared" si="5"/>
        <v>2023 - MONTH 04</v>
      </c>
      <c r="O1162" s="83">
        <f ca="1" t="shared" ref="O1162:P1162" si="1189">IFERROR(AVERAGEIF(M:M,M1162,$K:$K)," ")</f>
        <v>0.950112612612605</v>
      </c>
      <c r="P1162" s="83">
        <f ca="1" t="shared" si="1189"/>
        <v>0.950150150150152</v>
      </c>
      <c r="Q1162" s="65" t="str">
        <f ca="1">IF(ISBLANK(A1162)," ",IF(O1162&gt;MASTER!$B$3/100,"SB",IF(O1162&gt;MASTER!$B$4/100,"B",IF(O1162&gt;MASTER!$B$5/100,"C","K"))))</f>
        <v>SB</v>
      </c>
      <c r="R1162" s="65" t="str">
        <f ca="1">IF(ISBLANK(B1162)," ",IF(P1162&gt;MASTER!$B$3/100,"SB",IF(P1162&gt;MASTER!$B$4/100,"B",IF(P1162&gt;MASTER!$B$5/100,"C","K"))))</f>
        <v>SB</v>
      </c>
    </row>
    <row r="1163" customHeight="1" spans="1:18">
      <c r="A1163" s="80">
        <f ca="1">INDIRECT(ADDRESS(2+QUOTIENT(ROW()-2,COUNTA('Form Responses 1'!$1:$1)-4),1,,TRUE,"Form Responses 1"))</f>
        <v>45048.6575483912</v>
      </c>
      <c r="B1163" s="65" t="str">
        <f ca="1">INDIRECT(ADDRESS(2+QUOTIENT(ROW()-2,COUNTA('Form Responses 1'!$1:$1)-4),2,,TRUE,"Form Responses 1"))</f>
        <v>bobdaulay@gmail.com</v>
      </c>
      <c r="C1163" s="65" t="str">
        <f ca="1">INDIRECT(ADDRESS(2+QUOTIENT(ROW()-2,COUNTA('Form Responses 1'!$1:$1)-4),3,,TRUE,"Form Responses 1"))</f>
        <v>Bobby Wijaya Daulay</v>
      </c>
      <c r="D1163" s="81">
        <f ca="1">INDIRECT(ADDRESS(2+QUOTIENT(ROW()-2,COUNTA('Form Responses 1'!$1:$1)-4),4,,TRUE,"Form Responses 1"))</f>
        <v>45046</v>
      </c>
      <c r="E1163" s="82">
        <f ca="1" t="shared" si="0"/>
        <v>7</v>
      </c>
      <c r="F1163" s="65" t="str">
        <f ca="1">IF(ISBLANK(A1163)," ",INDIRECT(ADDRESS(1,5+MOD(ROW()-2,COUNTA('Form Responses 1'!$1:$1)-4),,TRUE,"Form Responses 1")))</f>
        <v>Lantai 19 [Ruang Rapat 1-2-3]</v>
      </c>
      <c r="G1163" s="65" t="str">
        <f ca="1">IF(ISBLANK(A1163)," ",INDIRECT(ADDRESS(MATCH(A1163,'Form Responses 1'!A:A,0),5+MOD(ROW()-2,COUNTA('Form Responses 1'!$1:$1)-4),,TRUE,"Form Responses 1")))</f>
        <v>BAIK</v>
      </c>
      <c r="H1163" s="83" t="str">
        <f ca="1" t="shared" si="1"/>
        <v>Lantai 19</v>
      </c>
      <c r="I1163" s="83" t="str">
        <f ca="1" t="shared" si="1181"/>
        <v>Ruang Rapat 1-2-3</v>
      </c>
      <c r="J1163" s="83" t="str">
        <f ca="1" t="shared" si="2"/>
        <v>CLEANING SERVICE</v>
      </c>
      <c r="K1163" s="83">
        <f ca="1" t="array" ref="K1163">IFERROR(INDEX(MASTER!B:B,MATCH(G1163,MASTER!A:A,0))/100," ")</f>
        <v>0.95</v>
      </c>
      <c r="L1163" s="65">
        <f ca="1" t="shared" si="3"/>
        <v>18</v>
      </c>
      <c r="M1163" s="65" t="str">
        <f ca="1" t="shared" si="4"/>
        <v>2023 - WEEK 18</v>
      </c>
      <c r="N1163" s="65" t="str">
        <f ca="1" t="shared" si="5"/>
        <v>2023 - MONTH 04</v>
      </c>
      <c r="O1163" s="83">
        <f ca="1" t="shared" ref="O1163:P1163" si="1190">IFERROR(AVERAGEIF(M:M,M1163,$K:$K)," ")</f>
        <v>0.950112612612605</v>
      </c>
      <c r="P1163" s="83">
        <f ca="1" t="shared" si="1190"/>
        <v>0.950150150150152</v>
      </c>
      <c r="Q1163" s="65" t="str">
        <f ca="1">IF(ISBLANK(A1163)," ",IF(O1163&gt;MASTER!$B$3/100,"SB",IF(O1163&gt;MASTER!$B$4/100,"B",IF(O1163&gt;MASTER!$B$5/100,"C","K"))))</f>
        <v>SB</v>
      </c>
      <c r="R1163" s="65" t="str">
        <f ca="1">IF(ISBLANK(B1163)," ",IF(P1163&gt;MASTER!$B$3/100,"SB",IF(P1163&gt;MASTER!$B$4/100,"B",IF(P1163&gt;MASTER!$B$5/100,"C","K"))))</f>
        <v>SB</v>
      </c>
    </row>
    <row r="1164" customHeight="1" spans="1:18">
      <c r="A1164" s="80">
        <f ca="1">INDIRECT(ADDRESS(2+QUOTIENT(ROW()-2,COUNTA('Form Responses 1'!$1:$1)-4),1,,TRUE,"Form Responses 1"))</f>
        <v>45048.6575483912</v>
      </c>
      <c r="B1164" s="65" t="str">
        <f ca="1">INDIRECT(ADDRESS(2+QUOTIENT(ROW()-2,COUNTA('Form Responses 1'!$1:$1)-4),2,,TRUE,"Form Responses 1"))</f>
        <v>bobdaulay@gmail.com</v>
      </c>
      <c r="C1164" s="65" t="str">
        <f ca="1">INDIRECT(ADDRESS(2+QUOTIENT(ROW()-2,COUNTA('Form Responses 1'!$1:$1)-4),3,,TRUE,"Form Responses 1"))</f>
        <v>Bobby Wijaya Daulay</v>
      </c>
      <c r="D1164" s="81">
        <f ca="1">INDIRECT(ADDRESS(2+QUOTIENT(ROW()-2,COUNTA('Form Responses 1'!$1:$1)-4),4,,TRUE,"Form Responses 1"))</f>
        <v>45046</v>
      </c>
      <c r="E1164" s="82">
        <f ca="1" t="shared" si="0"/>
        <v>7</v>
      </c>
      <c r="F1164" s="65" t="str">
        <f ca="1">IF(ISBLANK(A1164)," ",INDIRECT(ADDRESS(1,5+MOD(ROW()-2,COUNTA('Form Responses 1'!$1:$1)-4),,TRUE,"Form Responses 1")))</f>
        <v>Lantai 19 [Ruang Kerja]</v>
      </c>
      <c r="G1164" s="65" t="str">
        <f ca="1">IF(ISBLANK(A1164)," ",INDIRECT(ADDRESS(MATCH(A1164,'Form Responses 1'!A:A,0),5+MOD(ROW()-2,COUNTA('Form Responses 1'!$1:$1)-4),,TRUE,"Form Responses 1")))</f>
        <v>BAIK</v>
      </c>
      <c r="H1164" s="83" t="str">
        <f ca="1" t="shared" si="1"/>
        <v>Lantai 19</v>
      </c>
      <c r="I1164" s="83" t="str">
        <f ca="1" t="shared" si="1181"/>
        <v>Ruang Kerja</v>
      </c>
      <c r="J1164" s="83" t="str">
        <f ca="1" t="shared" si="2"/>
        <v>CLEANING SERVICE</v>
      </c>
      <c r="K1164" s="83">
        <f ca="1" t="array" ref="K1164">IFERROR(INDEX(MASTER!B:B,MATCH(G1164,MASTER!A:A,0))/100," ")</f>
        <v>0.95</v>
      </c>
      <c r="L1164" s="65">
        <f ca="1" t="shared" si="3"/>
        <v>18</v>
      </c>
      <c r="M1164" s="65" t="str">
        <f ca="1" t="shared" si="4"/>
        <v>2023 - WEEK 18</v>
      </c>
      <c r="N1164" s="65" t="str">
        <f ca="1" t="shared" si="5"/>
        <v>2023 - MONTH 04</v>
      </c>
      <c r="O1164" s="83">
        <f ca="1" t="shared" ref="O1164:P1164" si="1191">IFERROR(AVERAGEIF(M:M,M1164,$K:$K)," ")</f>
        <v>0.950112612612605</v>
      </c>
      <c r="P1164" s="83">
        <f ca="1" t="shared" si="1191"/>
        <v>0.950150150150152</v>
      </c>
      <c r="Q1164" s="65" t="str">
        <f ca="1">IF(ISBLANK(A1164)," ",IF(O1164&gt;MASTER!$B$3/100,"SB",IF(O1164&gt;MASTER!$B$4/100,"B",IF(O1164&gt;MASTER!$B$5/100,"C","K"))))</f>
        <v>SB</v>
      </c>
      <c r="R1164" s="65" t="str">
        <f ca="1">IF(ISBLANK(B1164)," ",IF(P1164&gt;MASTER!$B$3/100,"SB",IF(P1164&gt;MASTER!$B$4/100,"B",IF(P1164&gt;MASTER!$B$5/100,"C","K"))))</f>
        <v>SB</v>
      </c>
    </row>
    <row r="1165" customHeight="1" spans="1:18">
      <c r="A1165" s="80">
        <f ca="1">INDIRECT(ADDRESS(2+QUOTIENT(ROW()-2,COUNTA('Form Responses 1'!$1:$1)-4),1,,TRUE,"Form Responses 1"))</f>
        <v>45048.6575483912</v>
      </c>
      <c r="B1165" s="65" t="str">
        <f ca="1">INDIRECT(ADDRESS(2+QUOTIENT(ROW()-2,COUNTA('Form Responses 1'!$1:$1)-4),2,,TRUE,"Form Responses 1"))</f>
        <v>bobdaulay@gmail.com</v>
      </c>
      <c r="C1165" s="65" t="str">
        <f ca="1">INDIRECT(ADDRESS(2+QUOTIENT(ROW()-2,COUNTA('Form Responses 1'!$1:$1)-4),3,,TRUE,"Form Responses 1"))</f>
        <v>Bobby Wijaya Daulay</v>
      </c>
      <c r="D1165" s="81">
        <f ca="1">INDIRECT(ADDRESS(2+QUOTIENT(ROW()-2,COUNTA('Form Responses 1'!$1:$1)-4),4,,TRUE,"Form Responses 1"))</f>
        <v>45046</v>
      </c>
      <c r="E1165" s="82">
        <f ca="1" t="shared" si="0"/>
        <v>7</v>
      </c>
      <c r="F1165" s="65" t="str">
        <f ca="1">IF(ISBLANK(A1165)," ",INDIRECT(ADDRESS(1,5+MOD(ROW()-2,COUNTA('Form Responses 1'!$1:$1)-4),,TRUE,"Form Responses 1")))</f>
        <v>Lantai 19 [Koridor]</v>
      </c>
      <c r="G1165" s="65" t="str">
        <f ca="1">IF(ISBLANK(A1165)," ",INDIRECT(ADDRESS(MATCH(A1165,'Form Responses 1'!A:A,0),5+MOD(ROW()-2,COUNTA('Form Responses 1'!$1:$1)-4),,TRUE,"Form Responses 1")))</f>
        <v>BAIK</v>
      </c>
      <c r="H1165" s="83" t="str">
        <f ca="1" t="shared" si="1"/>
        <v>Lantai 19</v>
      </c>
      <c r="I1165" s="83" t="str">
        <f ca="1" t="shared" si="1181"/>
        <v>Koridor</v>
      </c>
      <c r="J1165" s="83" t="str">
        <f ca="1" t="shared" si="2"/>
        <v>CLEANING SERVICE</v>
      </c>
      <c r="K1165" s="83">
        <f ca="1" t="array" ref="K1165">IFERROR(INDEX(MASTER!B:B,MATCH(G1165,MASTER!A:A,0))/100," ")</f>
        <v>0.95</v>
      </c>
      <c r="L1165" s="65">
        <f ca="1" t="shared" si="3"/>
        <v>18</v>
      </c>
      <c r="M1165" s="65" t="str">
        <f ca="1" t="shared" si="4"/>
        <v>2023 - WEEK 18</v>
      </c>
      <c r="N1165" s="65" t="str">
        <f ca="1" t="shared" si="5"/>
        <v>2023 - MONTH 04</v>
      </c>
      <c r="O1165" s="83">
        <f ca="1" t="shared" ref="O1165:P1165" si="1192">IFERROR(AVERAGEIF(M:M,M1165,$K:$K)," ")</f>
        <v>0.950112612612605</v>
      </c>
      <c r="P1165" s="83">
        <f ca="1" t="shared" si="1192"/>
        <v>0.950150150150152</v>
      </c>
      <c r="Q1165" s="65" t="str">
        <f ca="1">IF(ISBLANK(A1165)," ",IF(O1165&gt;MASTER!$B$3/100,"SB",IF(O1165&gt;MASTER!$B$4/100,"B",IF(O1165&gt;MASTER!$B$5/100,"C","K"))))</f>
        <v>SB</v>
      </c>
      <c r="R1165" s="65" t="str">
        <f ca="1">IF(ISBLANK(B1165)," ",IF(P1165&gt;MASTER!$B$3/100,"SB",IF(P1165&gt;MASTER!$B$4/100,"B",IF(P1165&gt;MASTER!$B$5/100,"C","K"))))</f>
        <v>SB</v>
      </c>
    </row>
    <row r="1166" customHeight="1" spans="1:18">
      <c r="A1166" s="80">
        <f ca="1">INDIRECT(ADDRESS(2+QUOTIENT(ROW()-2,COUNTA('Form Responses 1'!$1:$1)-4),1,,TRUE,"Form Responses 1"))</f>
        <v>45048.6575483912</v>
      </c>
      <c r="B1166" s="65" t="str">
        <f ca="1">INDIRECT(ADDRESS(2+QUOTIENT(ROW()-2,COUNTA('Form Responses 1'!$1:$1)-4),2,,TRUE,"Form Responses 1"))</f>
        <v>bobdaulay@gmail.com</v>
      </c>
      <c r="C1166" s="65" t="str">
        <f ca="1">INDIRECT(ADDRESS(2+QUOTIENT(ROW()-2,COUNTA('Form Responses 1'!$1:$1)-4),3,,TRUE,"Form Responses 1"))</f>
        <v>Bobby Wijaya Daulay</v>
      </c>
      <c r="D1166" s="81">
        <f ca="1">INDIRECT(ADDRESS(2+QUOTIENT(ROW()-2,COUNTA('Form Responses 1'!$1:$1)-4),4,,TRUE,"Form Responses 1"))</f>
        <v>45046</v>
      </c>
      <c r="E1166" s="82">
        <f ca="1" t="shared" si="0"/>
        <v>7</v>
      </c>
      <c r="F1166" s="65" t="str">
        <f ca="1">IF(ISBLANK(A1166)," ",INDIRECT(ADDRESS(1,5+MOD(ROW()-2,COUNTA('Form Responses 1'!$1:$1)-4),,TRUE,"Form Responses 1")))</f>
        <v>Lantai 19 [Toilet Pria / Wanita]</v>
      </c>
      <c r="G1166" s="65" t="str">
        <f ca="1">IF(ISBLANK(A1166)," ",INDIRECT(ADDRESS(MATCH(A1166,'Form Responses 1'!A:A,0),5+MOD(ROW()-2,COUNTA('Form Responses 1'!$1:$1)-4),,TRUE,"Form Responses 1")))</f>
        <v>BAIK</v>
      </c>
      <c r="H1166" s="83" t="str">
        <f ca="1" t="shared" si="1"/>
        <v>Lantai 19</v>
      </c>
      <c r="I1166" s="83" t="str">
        <f ca="1" t="shared" si="1181"/>
        <v>Toilet Pria / Wanita</v>
      </c>
      <c r="J1166" s="83" t="str">
        <f ca="1" t="shared" si="2"/>
        <v>CLEANING SERVICE</v>
      </c>
      <c r="K1166" s="83">
        <f ca="1" t="array" ref="K1166">IFERROR(INDEX(MASTER!B:B,MATCH(G1166,MASTER!A:A,0))/100," ")</f>
        <v>0.95</v>
      </c>
      <c r="L1166" s="65">
        <f ca="1" t="shared" si="3"/>
        <v>18</v>
      </c>
      <c r="M1166" s="65" t="str">
        <f ca="1" t="shared" si="4"/>
        <v>2023 - WEEK 18</v>
      </c>
      <c r="N1166" s="65" t="str">
        <f ca="1" t="shared" si="5"/>
        <v>2023 - MONTH 04</v>
      </c>
      <c r="O1166" s="83">
        <f ca="1" t="shared" ref="O1166:P1166" si="1193">IFERROR(AVERAGEIF(M:M,M1166,$K:$K)," ")</f>
        <v>0.950112612612605</v>
      </c>
      <c r="P1166" s="83">
        <f ca="1" t="shared" si="1193"/>
        <v>0.950150150150152</v>
      </c>
      <c r="Q1166" s="65" t="str">
        <f ca="1">IF(ISBLANK(A1166)," ",IF(O1166&gt;MASTER!$B$3/100,"SB",IF(O1166&gt;MASTER!$B$4/100,"B",IF(O1166&gt;MASTER!$B$5/100,"C","K"))))</f>
        <v>SB</v>
      </c>
      <c r="R1166" s="65" t="str">
        <f ca="1">IF(ISBLANK(B1166)," ",IF(P1166&gt;MASTER!$B$3/100,"SB",IF(P1166&gt;MASTER!$B$4/100,"B",IF(P1166&gt;MASTER!$B$5/100,"C","K"))))</f>
        <v>SB</v>
      </c>
    </row>
    <row r="1167" customHeight="1" spans="1:18">
      <c r="A1167" s="80">
        <f ca="1">INDIRECT(ADDRESS(2+QUOTIENT(ROW()-2,COUNTA('Form Responses 1'!$1:$1)-4),1,,TRUE,"Form Responses 1"))</f>
        <v>45048.6575483912</v>
      </c>
      <c r="B1167" s="65" t="str">
        <f ca="1">INDIRECT(ADDRESS(2+QUOTIENT(ROW()-2,COUNTA('Form Responses 1'!$1:$1)-4),2,,TRUE,"Form Responses 1"))</f>
        <v>bobdaulay@gmail.com</v>
      </c>
      <c r="C1167" s="65" t="str">
        <f ca="1">INDIRECT(ADDRESS(2+QUOTIENT(ROW()-2,COUNTA('Form Responses 1'!$1:$1)-4),3,,TRUE,"Form Responses 1"))</f>
        <v>Bobby Wijaya Daulay</v>
      </c>
      <c r="D1167" s="81">
        <f ca="1">INDIRECT(ADDRESS(2+QUOTIENT(ROW()-2,COUNTA('Form Responses 1'!$1:$1)-4),4,,TRUE,"Form Responses 1"))</f>
        <v>45046</v>
      </c>
      <c r="E1167" s="82">
        <f ca="1" t="shared" si="0"/>
        <v>7</v>
      </c>
      <c r="F1167" s="65" t="str">
        <f ca="1">IF(ISBLANK(A1167)," ",INDIRECT(ADDRESS(1,5+MOD(ROW()-2,COUNTA('Form Responses 1'!$1:$1)-4),,TRUE,"Form Responses 1")))</f>
        <v>Lantai 18 [Tangga Exit Barat]</v>
      </c>
      <c r="G1167" s="65" t="str">
        <f ca="1">IF(ISBLANK(A1167)," ",INDIRECT(ADDRESS(MATCH(A1167,'Form Responses 1'!A:A,0),5+MOD(ROW()-2,COUNTA('Form Responses 1'!$1:$1)-4),,TRUE,"Form Responses 1")))</f>
        <v>BAIK</v>
      </c>
      <c r="H1167" s="83" t="str">
        <f ca="1" t="shared" si="1"/>
        <v>Lantai 18</v>
      </c>
      <c r="I1167" s="83" t="str">
        <f ca="1" t="shared" si="1181"/>
        <v>Tangga Exit Barat</v>
      </c>
      <c r="J1167" s="83" t="str">
        <f ca="1" t="shared" si="2"/>
        <v>CLEANING SERVICE</v>
      </c>
      <c r="K1167" s="83">
        <f ca="1" t="array" ref="K1167">IFERROR(INDEX(MASTER!B:B,MATCH(G1167,MASTER!A:A,0))/100," ")</f>
        <v>0.95</v>
      </c>
      <c r="L1167" s="65">
        <f ca="1" t="shared" si="3"/>
        <v>18</v>
      </c>
      <c r="M1167" s="65" t="str">
        <f ca="1" t="shared" si="4"/>
        <v>2023 - WEEK 18</v>
      </c>
      <c r="N1167" s="65" t="str">
        <f ca="1" t="shared" si="5"/>
        <v>2023 - MONTH 04</v>
      </c>
      <c r="O1167" s="83">
        <f ca="1" t="shared" ref="O1167:P1167" si="1194">IFERROR(AVERAGEIF(M:M,M1167,$K:$K)," ")</f>
        <v>0.950112612612605</v>
      </c>
      <c r="P1167" s="83">
        <f ca="1" t="shared" si="1194"/>
        <v>0.950150150150152</v>
      </c>
      <c r="Q1167" s="65" t="str">
        <f ca="1">IF(ISBLANK(A1167)," ",IF(O1167&gt;MASTER!$B$3/100,"SB",IF(O1167&gt;MASTER!$B$4/100,"B",IF(O1167&gt;MASTER!$B$5/100,"C","K"))))</f>
        <v>SB</v>
      </c>
      <c r="R1167" s="65" t="str">
        <f ca="1">IF(ISBLANK(B1167)," ",IF(P1167&gt;MASTER!$B$3/100,"SB",IF(P1167&gt;MASTER!$B$4/100,"B",IF(P1167&gt;MASTER!$B$5/100,"C","K"))))</f>
        <v>SB</v>
      </c>
    </row>
    <row r="1168" customHeight="1" spans="1:18">
      <c r="A1168" s="80">
        <f ca="1">INDIRECT(ADDRESS(2+QUOTIENT(ROW()-2,COUNTA('Form Responses 1'!$1:$1)-4),1,,TRUE,"Form Responses 1"))</f>
        <v>45048.6575483912</v>
      </c>
      <c r="B1168" s="65" t="str">
        <f ca="1">INDIRECT(ADDRESS(2+QUOTIENT(ROW()-2,COUNTA('Form Responses 1'!$1:$1)-4),2,,TRUE,"Form Responses 1"))</f>
        <v>bobdaulay@gmail.com</v>
      </c>
      <c r="C1168" s="65" t="str">
        <f ca="1">INDIRECT(ADDRESS(2+QUOTIENT(ROW()-2,COUNTA('Form Responses 1'!$1:$1)-4),3,,TRUE,"Form Responses 1"))</f>
        <v>Bobby Wijaya Daulay</v>
      </c>
      <c r="D1168" s="81">
        <f ca="1">INDIRECT(ADDRESS(2+QUOTIENT(ROW()-2,COUNTA('Form Responses 1'!$1:$1)-4),4,,TRUE,"Form Responses 1"))</f>
        <v>45046</v>
      </c>
      <c r="E1168" s="82">
        <f ca="1" t="shared" si="0"/>
        <v>7</v>
      </c>
      <c r="F1168" s="65" t="str">
        <f ca="1">IF(ISBLANK(A1168)," ",INDIRECT(ADDRESS(1,5+MOD(ROW()-2,COUNTA('Form Responses 1'!$1:$1)-4),,TRUE,"Form Responses 1")))</f>
        <v>Lantai 18 [ &amp; Timur]</v>
      </c>
      <c r="G1168" s="65" t="str">
        <f ca="1">IF(ISBLANK(A1168)," ",INDIRECT(ADDRESS(MATCH(A1168,'Form Responses 1'!A:A,0),5+MOD(ROW()-2,COUNTA('Form Responses 1'!$1:$1)-4),,TRUE,"Form Responses 1")))</f>
        <v>BAIK</v>
      </c>
      <c r="H1168" s="83" t="str">
        <f ca="1" t="shared" si="1"/>
        <v>Lantai 18</v>
      </c>
      <c r="I1168" s="83" t="str">
        <f ca="1" t="shared" si="1181"/>
        <v> &amp; Timur</v>
      </c>
      <c r="J1168" s="83" t="str">
        <f ca="1" t="shared" si="2"/>
        <v>CLEANING SERVICE</v>
      </c>
      <c r="K1168" s="83">
        <f ca="1" t="array" ref="K1168">IFERROR(INDEX(MASTER!B:B,MATCH(G1168,MASTER!A:A,0))/100," ")</f>
        <v>0.95</v>
      </c>
      <c r="L1168" s="65">
        <f ca="1" t="shared" si="3"/>
        <v>18</v>
      </c>
      <c r="M1168" s="65" t="str">
        <f ca="1" t="shared" si="4"/>
        <v>2023 - WEEK 18</v>
      </c>
      <c r="N1168" s="65" t="str">
        <f ca="1" t="shared" si="5"/>
        <v>2023 - MONTH 04</v>
      </c>
      <c r="O1168" s="83">
        <f ca="1" t="shared" ref="O1168:P1168" si="1195">IFERROR(AVERAGEIF(M:M,M1168,$K:$K)," ")</f>
        <v>0.950112612612605</v>
      </c>
      <c r="P1168" s="83">
        <f ca="1" t="shared" si="1195"/>
        <v>0.950150150150152</v>
      </c>
      <c r="Q1168" s="65" t="str">
        <f ca="1">IF(ISBLANK(A1168)," ",IF(O1168&gt;MASTER!$B$3/100,"SB",IF(O1168&gt;MASTER!$B$4/100,"B",IF(O1168&gt;MASTER!$B$5/100,"C","K"))))</f>
        <v>SB</v>
      </c>
      <c r="R1168" s="65" t="str">
        <f ca="1">IF(ISBLANK(B1168)," ",IF(P1168&gt;MASTER!$B$3/100,"SB",IF(P1168&gt;MASTER!$B$4/100,"B",IF(P1168&gt;MASTER!$B$5/100,"C","K"))))</f>
        <v>SB</v>
      </c>
    </row>
    <row r="1169" customHeight="1" spans="1:18">
      <c r="A1169" s="80">
        <f ca="1">INDIRECT(ADDRESS(2+QUOTIENT(ROW()-2,COUNTA('Form Responses 1'!$1:$1)-4),1,,TRUE,"Form Responses 1"))</f>
        <v>45048.6575483912</v>
      </c>
      <c r="B1169" s="65" t="str">
        <f ca="1">INDIRECT(ADDRESS(2+QUOTIENT(ROW()-2,COUNTA('Form Responses 1'!$1:$1)-4),2,,TRUE,"Form Responses 1"))</f>
        <v>bobdaulay@gmail.com</v>
      </c>
      <c r="C1169" s="65" t="str">
        <f ca="1">INDIRECT(ADDRESS(2+QUOTIENT(ROW()-2,COUNTA('Form Responses 1'!$1:$1)-4),3,,TRUE,"Form Responses 1"))</f>
        <v>Bobby Wijaya Daulay</v>
      </c>
      <c r="D1169" s="81">
        <f ca="1">INDIRECT(ADDRESS(2+QUOTIENT(ROW()-2,COUNTA('Form Responses 1'!$1:$1)-4),4,,TRUE,"Form Responses 1"))</f>
        <v>45046</v>
      </c>
      <c r="E1169" s="82">
        <f ca="1" t="shared" si="0"/>
        <v>7</v>
      </c>
      <c r="F1169" s="65" t="str">
        <f ca="1">IF(ISBLANK(A1169)," ",INDIRECT(ADDRESS(1,5+MOD(ROW()-2,COUNTA('Form Responses 1'!$1:$1)-4),,TRUE,"Form Responses 1")))</f>
        <v>Lantai 18 [Mushola]</v>
      </c>
      <c r="G1169" s="65" t="str">
        <f ca="1">IF(ISBLANK(A1169)," ",INDIRECT(ADDRESS(MATCH(A1169,'Form Responses 1'!A:A,0),5+MOD(ROW()-2,COUNTA('Form Responses 1'!$1:$1)-4),,TRUE,"Form Responses 1")))</f>
        <v>BAIK</v>
      </c>
      <c r="H1169" s="83" t="str">
        <f ca="1" t="shared" si="1"/>
        <v>Lantai 18</v>
      </c>
      <c r="I1169" s="83" t="str">
        <f ca="1" t="shared" si="1181"/>
        <v>Mushola</v>
      </c>
      <c r="J1169" s="83" t="str">
        <f ca="1" t="shared" si="2"/>
        <v>CLEANING SERVICE</v>
      </c>
      <c r="K1169" s="83">
        <f ca="1" t="array" ref="K1169">IFERROR(INDEX(MASTER!B:B,MATCH(G1169,MASTER!A:A,0))/100," ")</f>
        <v>0.95</v>
      </c>
      <c r="L1169" s="65">
        <f ca="1" t="shared" si="3"/>
        <v>18</v>
      </c>
      <c r="M1169" s="65" t="str">
        <f ca="1" t="shared" si="4"/>
        <v>2023 - WEEK 18</v>
      </c>
      <c r="N1169" s="65" t="str">
        <f ca="1" t="shared" si="5"/>
        <v>2023 - MONTH 04</v>
      </c>
      <c r="O1169" s="83">
        <f ca="1" t="shared" ref="O1169:P1169" si="1196">IFERROR(AVERAGEIF(M:M,M1169,$K:$K)," ")</f>
        <v>0.950112612612605</v>
      </c>
      <c r="P1169" s="83">
        <f ca="1" t="shared" si="1196"/>
        <v>0.950150150150152</v>
      </c>
      <c r="Q1169" s="65" t="str">
        <f ca="1">IF(ISBLANK(A1169)," ",IF(O1169&gt;MASTER!$B$3/100,"SB",IF(O1169&gt;MASTER!$B$4/100,"B",IF(O1169&gt;MASTER!$B$5/100,"C","K"))))</f>
        <v>SB</v>
      </c>
      <c r="R1169" s="65" t="str">
        <f ca="1">IF(ISBLANK(B1169)," ",IF(P1169&gt;MASTER!$B$3/100,"SB",IF(P1169&gt;MASTER!$B$4/100,"B",IF(P1169&gt;MASTER!$B$5/100,"C","K"))))</f>
        <v>SB</v>
      </c>
    </row>
    <row r="1170" customHeight="1" spans="1:18">
      <c r="A1170" s="80">
        <f ca="1">INDIRECT(ADDRESS(2+QUOTIENT(ROW()-2,COUNTA('Form Responses 1'!$1:$1)-4),1,,TRUE,"Form Responses 1"))</f>
        <v>45048.6575483912</v>
      </c>
      <c r="B1170" s="65" t="str">
        <f ca="1">INDIRECT(ADDRESS(2+QUOTIENT(ROW()-2,COUNTA('Form Responses 1'!$1:$1)-4),2,,TRUE,"Form Responses 1"))</f>
        <v>bobdaulay@gmail.com</v>
      </c>
      <c r="C1170" s="65" t="str">
        <f ca="1">INDIRECT(ADDRESS(2+QUOTIENT(ROW()-2,COUNTA('Form Responses 1'!$1:$1)-4),3,,TRUE,"Form Responses 1"))</f>
        <v>Bobby Wijaya Daulay</v>
      </c>
      <c r="D1170" s="81">
        <f ca="1">INDIRECT(ADDRESS(2+QUOTIENT(ROW()-2,COUNTA('Form Responses 1'!$1:$1)-4),4,,TRUE,"Form Responses 1"))</f>
        <v>45046</v>
      </c>
      <c r="E1170" s="82">
        <f ca="1" t="shared" si="0"/>
        <v>7</v>
      </c>
      <c r="F1170" s="65" t="str">
        <f ca="1">IF(ISBLANK(A1170)," ",INDIRECT(ADDRESS(1,5+MOD(ROW()-2,COUNTA('Form Responses 1'!$1:$1)-4),,TRUE,"Form Responses 1")))</f>
        <v>Lantai 18 [Pantry]</v>
      </c>
      <c r="G1170" s="65" t="str">
        <f ca="1">IF(ISBLANK(A1170)," ",INDIRECT(ADDRESS(MATCH(A1170,'Form Responses 1'!A:A,0),5+MOD(ROW()-2,COUNTA('Form Responses 1'!$1:$1)-4),,TRUE,"Form Responses 1")))</f>
        <v>BAIK</v>
      </c>
      <c r="H1170" s="83" t="str">
        <f ca="1" t="shared" si="1"/>
        <v>Lantai 18</v>
      </c>
      <c r="I1170" s="83" t="str">
        <f ca="1" t="shared" si="1181"/>
        <v>Pantry</v>
      </c>
      <c r="J1170" s="83" t="str">
        <f ca="1" t="shared" si="2"/>
        <v>CLEANING SERVICE</v>
      </c>
      <c r="K1170" s="83">
        <f ca="1" t="array" ref="K1170">IFERROR(INDEX(MASTER!B:B,MATCH(G1170,MASTER!A:A,0))/100," ")</f>
        <v>0.95</v>
      </c>
      <c r="L1170" s="65">
        <f ca="1" t="shared" si="3"/>
        <v>18</v>
      </c>
      <c r="M1170" s="65" t="str">
        <f ca="1" t="shared" si="4"/>
        <v>2023 - WEEK 18</v>
      </c>
      <c r="N1170" s="65" t="str">
        <f ca="1" t="shared" si="5"/>
        <v>2023 - MONTH 04</v>
      </c>
      <c r="O1170" s="83">
        <f ca="1" t="shared" ref="O1170:P1170" si="1197">IFERROR(AVERAGEIF(M:M,M1170,$K:$K)," ")</f>
        <v>0.950112612612605</v>
      </c>
      <c r="P1170" s="83">
        <f ca="1" t="shared" si="1197"/>
        <v>0.950150150150152</v>
      </c>
      <c r="Q1170" s="65" t="str">
        <f ca="1">IF(ISBLANK(A1170)," ",IF(O1170&gt;MASTER!$B$3/100,"SB",IF(O1170&gt;MASTER!$B$4/100,"B",IF(O1170&gt;MASTER!$B$5/100,"C","K"))))</f>
        <v>SB</v>
      </c>
      <c r="R1170" s="65" t="str">
        <f ca="1">IF(ISBLANK(B1170)," ",IF(P1170&gt;MASTER!$B$3/100,"SB",IF(P1170&gt;MASTER!$B$4/100,"B",IF(P1170&gt;MASTER!$B$5/100,"C","K"))))</f>
        <v>SB</v>
      </c>
    </row>
    <row r="1171" customHeight="1" spans="1:18">
      <c r="A1171" s="80">
        <f ca="1">INDIRECT(ADDRESS(2+QUOTIENT(ROW()-2,COUNTA('Form Responses 1'!$1:$1)-4),1,,TRUE,"Form Responses 1"))</f>
        <v>45048.6575483912</v>
      </c>
      <c r="B1171" s="65" t="str">
        <f ca="1">INDIRECT(ADDRESS(2+QUOTIENT(ROW()-2,COUNTA('Form Responses 1'!$1:$1)-4),2,,TRUE,"Form Responses 1"))</f>
        <v>bobdaulay@gmail.com</v>
      </c>
      <c r="C1171" s="65" t="str">
        <f ca="1">INDIRECT(ADDRESS(2+QUOTIENT(ROW()-2,COUNTA('Form Responses 1'!$1:$1)-4),3,,TRUE,"Form Responses 1"))</f>
        <v>Bobby Wijaya Daulay</v>
      </c>
      <c r="D1171" s="81">
        <f ca="1">INDIRECT(ADDRESS(2+QUOTIENT(ROW()-2,COUNTA('Form Responses 1'!$1:$1)-4),4,,TRUE,"Form Responses 1"))</f>
        <v>45046</v>
      </c>
      <c r="E1171" s="82">
        <f ca="1" t="shared" si="0"/>
        <v>7</v>
      </c>
      <c r="F1171" s="65" t="str">
        <f ca="1">IF(ISBLANK(A1171)," ",INDIRECT(ADDRESS(1,5+MOD(ROW()-2,COUNTA('Form Responses 1'!$1:$1)-4),,TRUE,"Form Responses 1")))</f>
        <v>Lantai 18 [Ruang Rapat 1-2-3]</v>
      </c>
      <c r="G1171" s="65" t="str">
        <f ca="1">IF(ISBLANK(A1171)," ",INDIRECT(ADDRESS(MATCH(A1171,'Form Responses 1'!A:A,0),5+MOD(ROW()-2,COUNTA('Form Responses 1'!$1:$1)-4),,TRUE,"Form Responses 1")))</f>
        <v>BAIK</v>
      </c>
      <c r="H1171" s="83" t="str">
        <f ca="1" t="shared" si="1"/>
        <v>Lantai 18</v>
      </c>
      <c r="I1171" s="83" t="str">
        <f ca="1" t="shared" si="1181"/>
        <v>Ruang Rapat 1-2-3</v>
      </c>
      <c r="J1171" s="83" t="str">
        <f ca="1" t="shared" si="2"/>
        <v>CLEANING SERVICE</v>
      </c>
      <c r="K1171" s="83">
        <f ca="1" t="array" ref="K1171">IFERROR(INDEX(MASTER!B:B,MATCH(G1171,MASTER!A:A,0))/100," ")</f>
        <v>0.95</v>
      </c>
      <c r="L1171" s="65">
        <f ca="1" t="shared" si="3"/>
        <v>18</v>
      </c>
      <c r="M1171" s="65" t="str">
        <f ca="1" t="shared" si="4"/>
        <v>2023 - WEEK 18</v>
      </c>
      <c r="N1171" s="65" t="str">
        <f ca="1" t="shared" si="5"/>
        <v>2023 - MONTH 04</v>
      </c>
      <c r="O1171" s="83">
        <f ca="1" t="shared" ref="O1171:P1171" si="1198">IFERROR(AVERAGEIF(M:M,M1171,$K:$K)," ")</f>
        <v>0.950112612612605</v>
      </c>
      <c r="P1171" s="83">
        <f ca="1" t="shared" si="1198"/>
        <v>0.950150150150152</v>
      </c>
      <c r="Q1171" s="65" t="str">
        <f ca="1">IF(ISBLANK(A1171)," ",IF(O1171&gt;MASTER!$B$3/100,"SB",IF(O1171&gt;MASTER!$B$4/100,"B",IF(O1171&gt;MASTER!$B$5/100,"C","K"))))</f>
        <v>SB</v>
      </c>
      <c r="R1171" s="65" t="str">
        <f ca="1">IF(ISBLANK(B1171)," ",IF(P1171&gt;MASTER!$B$3/100,"SB",IF(P1171&gt;MASTER!$B$4/100,"B",IF(P1171&gt;MASTER!$B$5/100,"C","K"))))</f>
        <v>SB</v>
      </c>
    </row>
    <row r="1172" customHeight="1" spans="1:18">
      <c r="A1172" s="80">
        <f ca="1">INDIRECT(ADDRESS(2+QUOTIENT(ROW()-2,COUNTA('Form Responses 1'!$1:$1)-4),1,,TRUE,"Form Responses 1"))</f>
        <v>45048.6575483912</v>
      </c>
      <c r="B1172" s="65" t="str">
        <f ca="1">INDIRECT(ADDRESS(2+QUOTIENT(ROW()-2,COUNTA('Form Responses 1'!$1:$1)-4),2,,TRUE,"Form Responses 1"))</f>
        <v>bobdaulay@gmail.com</v>
      </c>
      <c r="C1172" s="65" t="str">
        <f ca="1">INDIRECT(ADDRESS(2+QUOTIENT(ROW()-2,COUNTA('Form Responses 1'!$1:$1)-4),3,,TRUE,"Form Responses 1"))</f>
        <v>Bobby Wijaya Daulay</v>
      </c>
      <c r="D1172" s="81">
        <f ca="1">INDIRECT(ADDRESS(2+QUOTIENT(ROW()-2,COUNTA('Form Responses 1'!$1:$1)-4),4,,TRUE,"Form Responses 1"))</f>
        <v>45046</v>
      </c>
      <c r="E1172" s="82">
        <f ca="1" t="shared" si="0"/>
        <v>7</v>
      </c>
      <c r="F1172" s="65" t="str">
        <f ca="1">IF(ISBLANK(A1172)," ",INDIRECT(ADDRESS(1,5+MOD(ROW()-2,COUNTA('Form Responses 1'!$1:$1)-4),,TRUE,"Form Responses 1")))</f>
        <v>Lantai 18 [Ruang Kerja]</v>
      </c>
      <c r="G1172" s="65" t="str">
        <f ca="1">IF(ISBLANK(A1172)," ",INDIRECT(ADDRESS(MATCH(A1172,'Form Responses 1'!A:A,0),5+MOD(ROW()-2,COUNTA('Form Responses 1'!$1:$1)-4),,TRUE,"Form Responses 1")))</f>
        <v>BAIK</v>
      </c>
      <c r="H1172" s="83" t="str">
        <f ca="1" t="shared" si="1"/>
        <v>Lantai 18</v>
      </c>
      <c r="I1172" s="83" t="str">
        <f ca="1" t="shared" si="1181"/>
        <v>Ruang Kerja</v>
      </c>
      <c r="J1172" s="83" t="str">
        <f ca="1" t="shared" si="2"/>
        <v>CLEANING SERVICE</v>
      </c>
      <c r="K1172" s="83">
        <f ca="1" t="array" ref="K1172">IFERROR(INDEX(MASTER!B:B,MATCH(G1172,MASTER!A:A,0))/100," ")</f>
        <v>0.95</v>
      </c>
      <c r="L1172" s="65">
        <f ca="1" t="shared" si="3"/>
        <v>18</v>
      </c>
      <c r="M1172" s="65" t="str">
        <f ca="1" t="shared" si="4"/>
        <v>2023 - WEEK 18</v>
      </c>
      <c r="N1172" s="65" t="str">
        <f ca="1" t="shared" si="5"/>
        <v>2023 - MONTH 04</v>
      </c>
      <c r="O1172" s="83">
        <f ca="1" t="shared" ref="O1172:P1172" si="1199">IFERROR(AVERAGEIF(M:M,M1172,$K:$K)," ")</f>
        <v>0.950112612612605</v>
      </c>
      <c r="P1172" s="83">
        <f ca="1" t="shared" si="1199"/>
        <v>0.950150150150152</v>
      </c>
      <c r="Q1172" s="65" t="str">
        <f ca="1">IF(ISBLANK(A1172)," ",IF(O1172&gt;MASTER!$B$3/100,"SB",IF(O1172&gt;MASTER!$B$4/100,"B",IF(O1172&gt;MASTER!$B$5/100,"C","K"))))</f>
        <v>SB</v>
      </c>
      <c r="R1172" s="65" t="str">
        <f ca="1">IF(ISBLANK(B1172)," ",IF(P1172&gt;MASTER!$B$3/100,"SB",IF(P1172&gt;MASTER!$B$4/100,"B",IF(P1172&gt;MASTER!$B$5/100,"C","K"))))</f>
        <v>SB</v>
      </c>
    </row>
    <row r="1173" customHeight="1" spans="1:18">
      <c r="A1173" s="80">
        <f ca="1">INDIRECT(ADDRESS(2+QUOTIENT(ROW()-2,COUNTA('Form Responses 1'!$1:$1)-4),1,,TRUE,"Form Responses 1"))</f>
        <v>45048.6575483912</v>
      </c>
      <c r="B1173" s="65" t="str">
        <f ca="1">INDIRECT(ADDRESS(2+QUOTIENT(ROW()-2,COUNTA('Form Responses 1'!$1:$1)-4),2,,TRUE,"Form Responses 1"))</f>
        <v>bobdaulay@gmail.com</v>
      </c>
      <c r="C1173" s="65" t="str">
        <f ca="1">INDIRECT(ADDRESS(2+QUOTIENT(ROW()-2,COUNTA('Form Responses 1'!$1:$1)-4),3,,TRUE,"Form Responses 1"))</f>
        <v>Bobby Wijaya Daulay</v>
      </c>
      <c r="D1173" s="81">
        <f ca="1">INDIRECT(ADDRESS(2+QUOTIENT(ROW()-2,COUNTA('Form Responses 1'!$1:$1)-4),4,,TRUE,"Form Responses 1"))</f>
        <v>45046</v>
      </c>
      <c r="E1173" s="82">
        <f ca="1" t="shared" si="0"/>
        <v>7</v>
      </c>
      <c r="F1173" s="65" t="str">
        <f ca="1">IF(ISBLANK(A1173)," ",INDIRECT(ADDRESS(1,5+MOD(ROW()-2,COUNTA('Form Responses 1'!$1:$1)-4),,TRUE,"Form Responses 1")))</f>
        <v>Lantai 18 [Koridor]</v>
      </c>
      <c r="G1173" s="65" t="str">
        <f ca="1">IF(ISBLANK(A1173)," ",INDIRECT(ADDRESS(MATCH(A1173,'Form Responses 1'!A:A,0),5+MOD(ROW()-2,COUNTA('Form Responses 1'!$1:$1)-4),,TRUE,"Form Responses 1")))</f>
        <v>BAIK</v>
      </c>
      <c r="H1173" s="83" t="str">
        <f ca="1" t="shared" si="1"/>
        <v>Lantai 18</v>
      </c>
      <c r="I1173" s="83" t="str">
        <f ca="1" t="shared" si="1181"/>
        <v>Koridor</v>
      </c>
      <c r="J1173" s="83" t="str">
        <f ca="1" t="shared" si="2"/>
        <v>CLEANING SERVICE</v>
      </c>
      <c r="K1173" s="83">
        <f ca="1" t="array" ref="K1173">IFERROR(INDEX(MASTER!B:B,MATCH(G1173,MASTER!A:A,0))/100," ")</f>
        <v>0.95</v>
      </c>
      <c r="L1173" s="65">
        <f ca="1" t="shared" si="3"/>
        <v>18</v>
      </c>
      <c r="M1173" s="65" t="str">
        <f ca="1" t="shared" si="4"/>
        <v>2023 - WEEK 18</v>
      </c>
      <c r="N1173" s="65" t="str">
        <f ca="1" t="shared" si="5"/>
        <v>2023 - MONTH 04</v>
      </c>
      <c r="O1173" s="83">
        <f ca="1" t="shared" ref="O1173:P1173" si="1200">IFERROR(AVERAGEIF(M:M,M1173,$K:$K)," ")</f>
        <v>0.950112612612605</v>
      </c>
      <c r="P1173" s="83">
        <f ca="1" t="shared" si="1200"/>
        <v>0.950150150150152</v>
      </c>
      <c r="Q1173" s="65" t="str">
        <f ca="1">IF(ISBLANK(A1173)," ",IF(O1173&gt;MASTER!$B$3/100,"SB",IF(O1173&gt;MASTER!$B$4/100,"B",IF(O1173&gt;MASTER!$B$5/100,"C","K"))))</f>
        <v>SB</v>
      </c>
      <c r="R1173" s="65" t="str">
        <f ca="1">IF(ISBLANK(B1173)," ",IF(P1173&gt;MASTER!$B$3/100,"SB",IF(P1173&gt;MASTER!$B$4/100,"B",IF(P1173&gt;MASTER!$B$5/100,"C","K"))))</f>
        <v>SB</v>
      </c>
    </row>
    <row r="1174" customHeight="1" spans="1:18">
      <c r="A1174" s="80">
        <f ca="1">INDIRECT(ADDRESS(2+QUOTIENT(ROW()-2,COUNTA('Form Responses 1'!$1:$1)-4),1,,TRUE,"Form Responses 1"))</f>
        <v>45048.6575483912</v>
      </c>
      <c r="B1174" s="65" t="str">
        <f ca="1">INDIRECT(ADDRESS(2+QUOTIENT(ROW()-2,COUNTA('Form Responses 1'!$1:$1)-4),2,,TRUE,"Form Responses 1"))</f>
        <v>bobdaulay@gmail.com</v>
      </c>
      <c r="C1174" s="65" t="str">
        <f ca="1">INDIRECT(ADDRESS(2+QUOTIENT(ROW()-2,COUNTA('Form Responses 1'!$1:$1)-4),3,,TRUE,"Form Responses 1"))</f>
        <v>Bobby Wijaya Daulay</v>
      </c>
      <c r="D1174" s="81">
        <f ca="1">INDIRECT(ADDRESS(2+QUOTIENT(ROW()-2,COUNTA('Form Responses 1'!$1:$1)-4),4,,TRUE,"Form Responses 1"))</f>
        <v>45046</v>
      </c>
      <c r="E1174" s="82">
        <f ca="1" t="shared" si="0"/>
        <v>7</v>
      </c>
      <c r="F1174" s="65" t="str">
        <f ca="1">IF(ISBLANK(A1174)," ",INDIRECT(ADDRESS(1,5+MOD(ROW()-2,COUNTA('Form Responses 1'!$1:$1)-4),,TRUE,"Form Responses 1")))</f>
        <v>Lantai 18 [Toilet Pria / Wanita]</v>
      </c>
      <c r="G1174" s="65" t="str">
        <f ca="1">IF(ISBLANK(A1174)," ",INDIRECT(ADDRESS(MATCH(A1174,'Form Responses 1'!A:A,0),5+MOD(ROW()-2,COUNTA('Form Responses 1'!$1:$1)-4),,TRUE,"Form Responses 1")))</f>
        <v>BAIK</v>
      </c>
      <c r="H1174" s="83" t="str">
        <f ca="1" t="shared" si="1"/>
        <v>Lantai 18</v>
      </c>
      <c r="I1174" s="83" t="str">
        <f ca="1" t="shared" si="1181"/>
        <v>Toilet Pria / Wanita</v>
      </c>
      <c r="J1174" s="83" t="str">
        <f ca="1" t="shared" si="2"/>
        <v>CLEANING SERVICE</v>
      </c>
      <c r="K1174" s="83">
        <f ca="1" t="array" ref="K1174">IFERROR(INDEX(MASTER!B:B,MATCH(G1174,MASTER!A:A,0))/100," ")</f>
        <v>0.95</v>
      </c>
      <c r="L1174" s="65">
        <f ca="1" t="shared" si="3"/>
        <v>18</v>
      </c>
      <c r="M1174" s="65" t="str">
        <f ca="1" t="shared" si="4"/>
        <v>2023 - WEEK 18</v>
      </c>
      <c r="N1174" s="65" t="str">
        <f ca="1" t="shared" si="5"/>
        <v>2023 - MONTH 04</v>
      </c>
      <c r="O1174" s="83">
        <f ca="1" t="shared" ref="O1174:P1174" si="1201">IFERROR(AVERAGEIF(M:M,M1174,$K:$K)," ")</f>
        <v>0.950112612612605</v>
      </c>
      <c r="P1174" s="83">
        <f ca="1" t="shared" si="1201"/>
        <v>0.950150150150152</v>
      </c>
      <c r="Q1174" s="65" t="str">
        <f ca="1">IF(ISBLANK(A1174)," ",IF(O1174&gt;MASTER!$B$3/100,"SB",IF(O1174&gt;MASTER!$B$4/100,"B",IF(O1174&gt;MASTER!$B$5/100,"C","K"))))</f>
        <v>SB</v>
      </c>
      <c r="R1174" s="65" t="str">
        <f ca="1">IF(ISBLANK(B1174)," ",IF(P1174&gt;MASTER!$B$3/100,"SB",IF(P1174&gt;MASTER!$B$4/100,"B",IF(P1174&gt;MASTER!$B$5/100,"C","K"))))</f>
        <v>SB</v>
      </c>
    </row>
    <row r="1175" customHeight="1" spans="1:18">
      <c r="A1175" s="80">
        <f ca="1">INDIRECT(ADDRESS(2+QUOTIENT(ROW()-2,COUNTA('Form Responses 1'!$1:$1)-4),1,,TRUE,"Form Responses 1"))</f>
        <v>45048.6575483912</v>
      </c>
      <c r="B1175" s="65" t="str">
        <f ca="1">INDIRECT(ADDRESS(2+QUOTIENT(ROW()-2,COUNTA('Form Responses 1'!$1:$1)-4),2,,TRUE,"Form Responses 1"))</f>
        <v>bobdaulay@gmail.com</v>
      </c>
      <c r="C1175" s="65" t="str">
        <f ca="1">INDIRECT(ADDRESS(2+QUOTIENT(ROW()-2,COUNTA('Form Responses 1'!$1:$1)-4),3,,TRUE,"Form Responses 1"))</f>
        <v>Bobby Wijaya Daulay</v>
      </c>
      <c r="D1175" s="81">
        <f ca="1">INDIRECT(ADDRESS(2+QUOTIENT(ROW()-2,COUNTA('Form Responses 1'!$1:$1)-4),4,,TRUE,"Form Responses 1"))</f>
        <v>45046</v>
      </c>
      <c r="E1175" s="82">
        <f ca="1" t="shared" si="0"/>
        <v>7</v>
      </c>
      <c r="F1175" s="65" t="str">
        <f ca="1">IF(ISBLANK(A1175)," ",INDIRECT(ADDRESS(1,5+MOD(ROW()-2,COUNTA('Form Responses 1'!$1:$1)-4),,TRUE,"Form Responses 1")))</f>
        <v>Lantai 17 [Tangga Exit Barat]</v>
      </c>
      <c r="G1175" s="65" t="str">
        <f ca="1">IF(ISBLANK(A1175)," ",INDIRECT(ADDRESS(MATCH(A1175,'Form Responses 1'!A:A,0),5+MOD(ROW()-2,COUNTA('Form Responses 1'!$1:$1)-4),,TRUE,"Form Responses 1")))</f>
        <v>BAIK</v>
      </c>
      <c r="H1175" s="83" t="str">
        <f ca="1" t="shared" si="1"/>
        <v>Lantai 17</v>
      </c>
      <c r="I1175" s="83" t="str">
        <f ca="1" t="shared" si="1181"/>
        <v>Tangga Exit Barat</v>
      </c>
      <c r="J1175" s="83" t="str">
        <f ca="1" t="shared" si="2"/>
        <v>CLEANING SERVICE</v>
      </c>
      <c r="K1175" s="83">
        <f ca="1" t="array" ref="K1175">IFERROR(INDEX(MASTER!B:B,MATCH(G1175,MASTER!A:A,0))/100," ")</f>
        <v>0.95</v>
      </c>
      <c r="L1175" s="65">
        <f ca="1" t="shared" si="3"/>
        <v>18</v>
      </c>
      <c r="M1175" s="65" t="str">
        <f ca="1" t="shared" si="4"/>
        <v>2023 - WEEK 18</v>
      </c>
      <c r="N1175" s="65" t="str">
        <f ca="1" t="shared" si="5"/>
        <v>2023 - MONTH 04</v>
      </c>
      <c r="O1175" s="83">
        <f ca="1" t="shared" ref="O1175:P1175" si="1202">IFERROR(AVERAGEIF(M:M,M1175,$K:$K)," ")</f>
        <v>0.950112612612605</v>
      </c>
      <c r="P1175" s="83">
        <f ca="1" t="shared" si="1202"/>
        <v>0.950150150150152</v>
      </c>
      <c r="Q1175" s="65" t="str">
        <f ca="1">IF(ISBLANK(A1175)," ",IF(O1175&gt;MASTER!$B$3/100,"SB",IF(O1175&gt;MASTER!$B$4/100,"B",IF(O1175&gt;MASTER!$B$5/100,"C","K"))))</f>
        <v>SB</v>
      </c>
      <c r="R1175" s="65" t="str">
        <f ca="1">IF(ISBLANK(B1175)," ",IF(P1175&gt;MASTER!$B$3/100,"SB",IF(P1175&gt;MASTER!$B$4/100,"B",IF(P1175&gt;MASTER!$B$5/100,"C","K"))))</f>
        <v>SB</v>
      </c>
    </row>
    <row r="1176" customHeight="1" spans="1:18">
      <c r="A1176" s="80">
        <f ca="1">INDIRECT(ADDRESS(2+QUOTIENT(ROW()-2,COUNTA('Form Responses 1'!$1:$1)-4),1,,TRUE,"Form Responses 1"))</f>
        <v>45048.6575483912</v>
      </c>
      <c r="B1176" s="65" t="str">
        <f ca="1">INDIRECT(ADDRESS(2+QUOTIENT(ROW()-2,COUNTA('Form Responses 1'!$1:$1)-4),2,,TRUE,"Form Responses 1"))</f>
        <v>bobdaulay@gmail.com</v>
      </c>
      <c r="C1176" s="65" t="str">
        <f ca="1">INDIRECT(ADDRESS(2+QUOTIENT(ROW()-2,COUNTA('Form Responses 1'!$1:$1)-4),3,,TRUE,"Form Responses 1"))</f>
        <v>Bobby Wijaya Daulay</v>
      </c>
      <c r="D1176" s="81">
        <f ca="1">INDIRECT(ADDRESS(2+QUOTIENT(ROW()-2,COUNTA('Form Responses 1'!$1:$1)-4),4,,TRUE,"Form Responses 1"))</f>
        <v>45046</v>
      </c>
      <c r="E1176" s="82">
        <f ca="1" t="shared" si="0"/>
        <v>7</v>
      </c>
      <c r="F1176" s="65" t="str">
        <f ca="1">IF(ISBLANK(A1176)," ",INDIRECT(ADDRESS(1,5+MOD(ROW()-2,COUNTA('Form Responses 1'!$1:$1)-4),,TRUE,"Form Responses 1")))</f>
        <v>Lantai 17 [ &amp; Timur]</v>
      </c>
      <c r="G1176" s="65" t="str">
        <f ca="1">IF(ISBLANK(A1176)," ",INDIRECT(ADDRESS(MATCH(A1176,'Form Responses 1'!A:A,0),5+MOD(ROW()-2,COUNTA('Form Responses 1'!$1:$1)-4),,TRUE,"Form Responses 1")))</f>
        <v>BAIK</v>
      </c>
      <c r="H1176" s="83" t="str">
        <f ca="1" t="shared" si="1"/>
        <v>Lantai 17</v>
      </c>
      <c r="I1176" s="83" t="str">
        <f ca="1" t="shared" si="1181"/>
        <v> &amp; Timur</v>
      </c>
      <c r="J1176" s="83" t="str">
        <f ca="1" t="shared" si="2"/>
        <v>CLEANING SERVICE</v>
      </c>
      <c r="K1176" s="83">
        <f ca="1" t="array" ref="K1176">IFERROR(INDEX(MASTER!B:B,MATCH(G1176,MASTER!A:A,0))/100," ")</f>
        <v>0.95</v>
      </c>
      <c r="L1176" s="65">
        <f ca="1" t="shared" si="3"/>
        <v>18</v>
      </c>
      <c r="M1176" s="65" t="str">
        <f ca="1" t="shared" si="4"/>
        <v>2023 - WEEK 18</v>
      </c>
      <c r="N1176" s="65" t="str">
        <f ca="1" t="shared" si="5"/>
        <v>2023 - MONTH 04</v>
      </c>
      <c r="O1176" s="83">
        <f ca="1" t="shared" ref="O1176:P1176" si="1203">IFERROR(AVERAGEIF(M:M,M1176,$K:$K)," ")</f>
        <v>0.950112612612605</v>
      </c>
      <c r="P1176" s="83">
        <f ca="1" t="shared" si="1203"/>
        <v>0.950150150150152</v>
      </c>
      <c r="Q1176" s="65" t="str">
        <f ca="1">IF(ISBLANK(A1176)," ",IF(O1176&gt;MASTER!$B$3/100,"SB",IF(O1176&gt;MASTER!$B$4/100,"B",IF(O1176&gt;MASTER!$B$5/100,"C","K"))))</f>
        <v>SB</v>
      </c>
      <c r="R1176" s="65" t="str">
        <f ca="1">IF(ISBLANK(B1176)," ",IF(P1176&gt;MASTER!$B$3/100,"SB",IF(P1176&gt;MASTER!$B$4/100,"B",IF(P1176&gt;MASTER!$B$5/100,"C","K"))))</f>
        <v>SB</v>
      </c>
    </row>
    <row r="1177" customHeight="1" spans="1:18">
      <c r="A1177" s="80">
        <f ca="1">INDIRECT(ADDRESS(2+QUOTIENT(ROW()-2,COUNTA('Form Responses 1'!$1:$1)-4),1,,TRUE,"Form Responses 1"))</f>
        <v>45048.6575483912</v>
      </c>
      <c r="B1177" s="65" t="str">
        <f ca="1">INDIRECT(ADDRESS(2+QUOTIENT(ROW()-2,COUNTA('Form Responses 1'!$1:$1)-4),2,,TRUE,"Form Responses 1"))</f>
        <v>bobdaulay@gmail.com</v>
      </c>
      <c r="C1177" s="65" t="str">
        <f ca="1">INDIRECT(ADDRESS(2+QUOTIENT(ROW()-2,COUNTA('Form Responses 1'!$1:$1)-4),3,,TRUE,"Form Responses 1"))</f>
        <v>Bobby Wijaya Daulay</v>
      </c>
      <c r="D1177" s="81">
        <f ca="1">INDIRECT(ADDRESS(2+QUOTIENT(ROW()-2,COUNTA('Form Responses 1'!$1:$1)-4),4,,TRUE,"Form Responses 1"))</f>
        <v>45046</v>
      </c>
      <c r="E1177" s="82">
        <f ca="1" t="shared" si="0"/>
        <v>7</v>
      </c>
      <c r="F1177" s="65" t="str">
        <f ca="1">IF(ISBLANK(A1177)," ",INDIRECT(ADDRESS(1,5+MOD(ROW()-2,COUNTA('Form Responses 1'!$1:$1)-4),,TRUE,"Form Responses 1")))</f>
        <v>Lantai 17 [Mushola]</v>
      </c>
      <c r="G1177" s="65" t="str">
        <f ca="1">IF(ISBLANK(A1177)," ",INDIRECT(ADDRESS(MATCH(A1177,'Form Responses 1'!A:A,0),5+MOD(ROW()-2,COUNTA('Form Responses 1'!$1:$1)-4),,TRUE,"Form Responses 1")))</f>
        <v>BAIK</v>
      </c>
      <c r="H1177" s="83" t="str">
        <f ca="1" t="shared" si="1"/>
        <v>Lantai 17</v>
      </c>
      <c r="I1177" s="83" t="str">
        <f ca="1" t="shared" si="1181"/>
        <v>Mushola</v>
      </c>
      <c r="J1177" s="83" t="str">
        <f ca="1" t="shared" si="2"/>
        <v>CLEANING SERVICE</v>
      </c>
      <c r="K1177" s="83">
        <f ca="1" t="array" ref="K1177">IFERROR(INDEX(MASTER!B:B,MATCH(G1177,MASTER!A:A,0))/100," ")</f>
        <v>0.95</v>
      </c>
      <c r="L1177" s="65">
        <f ca="1" t="shared" si="3"/>
        <v>18</v>
      </c>
      <c r="M1177" s="65" t="str">
        <f ca="1" t="shared" si="4"/>
        <v>2023 - WEEK 18</v>
      </c>
      <c r="N1177" s="65" t="str">
        <f ca="1" t="shared" si="5"/>
        <v>2023 - MONTH 04</v>
      </c>
      <c r="O1177" s="83">
        <f ca="1" t="shared" ref="O1177:P1177" si="1204">IFERROR(AVERAGEIF(M:M,M1177,$K:$K)," ")</f>
        <v>0.950112612612605</v>
      </c>
      <c r="P1177" s="83">
        <f ca="1" t="shared" si="1204"/>
        <v>0.950150150150152</v>
      </c>
      <c r="Q1177" s="65" t="str">
        <f ca="1">IF(ISBLANK(A1177)," ",IF(O1177&gt;MASTER!$B$3/100,"SB",IF(O1177&gt;MASTER!$B$4/100,"B",IF(O1177&gt;MASTER!$B$5/100,"C","K"))))</f>
        <v>SB</v>
      </c>
      <c r="R1177" s="65" t="str">
        <f ca="1">IF(ISBLANK(B1177)," ",IF(P1177&gt;MASTER!$B$3/100,"SB",IF(P1177&gt;MASTER!$B$4/100,"B",IF(P1177&gt;MASTER!$B$5/100,"C","K"))))</f>
        <v>SB</v>
      </c>
    </row>
    <row r="1178" customHeight="1" spans="1:18">
      <c r="A1178" s="80">
        <f ca="1">INDIRECT(ADDRESS(2+QUOTIENT(ROW()-2,COUNTA('Form Responses 1'!$1:$1)-4),1,,TRUE,"Form Responses 1"))</f>
        <v>45048.6575483912</v>
      </c>
      <c r="B1178" s="65" t="str">
        <f ca="1">INDIRECT(ADDRESS(2+QUOTIENT(ROW()-2,COUNTA('Form Responses 1'!$1:$1)-4),2,,TRUE,"Form Responses 1"))</f>
        <v>bobdaulay@gmail.com</v>
      </c>
      <c r="C1178" s="65" t="str">
        <f ca="1">INDIRECT(ADDRESS(2+QUOTIENT(ROW()-2,COUNTA('Form Responses 1'!$1:$1)-4),3,,TRUE,"Form Responses 1"))</f>
        <v>Bobby Wijaya Daulay</v>
      </c>
      <c r="D1178" s="81">
        <f ca="1">INDIRECT(ADDRESS(2+QUOTIENT(ROW()-2,COUNTA('Form Responses 1'!$1:$1)-4),4,,TRUE,"Form Responses 1"))</f>
        <v>45046</v>
      </c>
      <c r="E1178" s="82">
        <f ca="1" t="shared" si="0"/>
        <v>7</v>
      </c>
      <c r="F1178" s="65" t="str">
        <f ca="1">IF(ISBLANK(A1178)," ",INDIRECT(ADDRESS(1,5+MOD(ROW()-2,COUNTA('Form Responses 1'!$1:$1)-4),,TRUE,"Form Responses 1")))</f>
        <v>Lantai 17 [Pantry]</v>
      </c>
      <c r="G1178" s="65" t="str">
        <f ca="1">IF(ISBLANK(A1178)," ",INDIRECT(ADDRESS(MATCH(A1178,'Form Responses 1'!A:A,0),5+MOD(ROW()-2,COUNTA('Form Responses 1'!$1:$1)-4),,TRUE,"Form Responses 1")))</f>
        <v>BAIK</v>
      </c>
      <c r="H1178" s="83" t="str">
        <f ca="1" t="shared" si="1"/>
        <v>Lantai 17</v>
      </c>
      <c r="I1178" s="83" t="str">
        <f ca="1" t="shared" si="1181"/>
        <v>Pantry</v>
      </c>
      <c r="J1178" s="83" t="str">
        <f ca="1" t="shared" si="2"/>
        <v>CLEANING SERVICE</v>
      </c>
      <c r="K1178" s="83">
        <f ca="1" t="array" ref="K1178">IFERROR(INDEX(MASTER!B:B,MATCH(G1178,MASTER!A:A,0))/100," ")</f>
        <v>0.95</v>
      </c>
      <c r="L1178" s="65">
        <f ca="1" t="shared" si="3"/>
        <v>18</v>
      </c>
      <c r="M1178" s="65" t="str">
        <f ca="1" t="shared" si="4"/>
        <v>2023 - WEEK 18</v>
      </c>
      <c r="N1178" s="65" t="str">
        <f ca="1" t="shared" si="5"/>
        <v>2023 - MONTH 04</v>
      </c>
      <c r="O1178" s="83">
        <f ca="1" t="shared" ref="O1178:P1178" si="1205">IFERROR(AVERAGEIF(M:M,M1178,$K:$K)," ")</f>
        <v>0.950112612612605</v>
      </c>
      <c r="P1178" s="83">
        <f ca="1" t="shared" si="1205"/>
        <v>0.950150150150152</v>
      </c>
      <c r="Q1178" s="65" t="str">
        <f ca="1">IF(ISBLANK(A1178)," ",IF(O1178&gt;MASTER!$B$3/100,"SB",IF(O1178&gt;MASTER!$B$4/100,"B",IF(O1178&gt;MASTER!$B$5/100,"C","K"))))</f>
        <v>SB</v>
      </c>
      <c r="R1178" s="65" t="str">
        <f ca="1">IF(ISBLANK(B1178)," ",IF(P1178&gt;MASTER!$B$3/100,"SB",IF(P1178&gt;MASTER!$B$4/100,"B",IF(P1178&gt;MASTER!$B$5/100,"C","K"))))</f>
        <v>SB</v>
      </c>
    </row>
    <row r="1179" customHeight="1" spans="1:18">
      <c r="A1179" s="80">
        <f ca="1">INDIRECT(ADDRESS(2+QUOTIENT(ROW()-2,COUNTA('Form Responses 1'!$1:$1)-4),1,,TRUE,"Form Responses 1"))</f>
        <v>45048.6575483912</v>
      </c>
      <c r="B1179" s="65" t="str">
        <f ca="1">INDIRECT(ADDRESS(2+QUOTIENT(ROW()-2,COUNTA('Form Responses 1'!$1:$1)-4),2,,TRUE,"Form Responses 1"))</f>
        <v>bobdaulay@gmail.com</v>
      </c>
      <c r="C1179" s="65" t="str">
        <f ca="1">INDIRECT(ADDRESS(2+QUOTIENT(ROW()-2,COUNTA('Form Responses 1'!$1:$1)-4),3,,TRUE,"Form Responses 1"))</f>
        <v>Bobby Wijaya Daulay</v>
      </c>
      <c r="D1179" s="81">
        <f ca="1">INDIRECT(ADDRESS(2+QUOTIENT(ROW()-2,COUNTA('Form Responses 1'!$1:$1)-4),4,,TRUE,"Form Responses 1"))</f>
        <v>45046</v>
      </c>
      <c r="E1179" s="82">
        <f ca="1" t="shared" si="0"/>
        <v>7</v>
      </c>
      <c r="F1179" s="65" t="str">
        <f ca="1">IF(ISBLANK(A1179)," ",INDIRECT(ADDRESS(1,5+MOD(ROW()-2,COUNTA('Form Responses 1'!$1:$1)-4),,TRUE,"Form Responses 1")))</f>
        <v>Lantai 17 [Ruang Rapat 1-2-3]</v>
      </c>
      <c r="G1179" s="65" t="str">
        <f ca="1">IF(ISBLANK(A1179)," ",INDIRECT(ADDRESS(MATCH(A1179,'Form Responses 1'!A:A,0),5+MOD(ROW()-2,COUNTA('Form Responses 1'!$1:$1)-4),,TRUE,"Form Responses 1")))</f>
        <v>BAIK</v>
      </c>
      <c r="H1179" s="83" t="str">
        <f ca="1" t="shared" si="1"/>
        <v>Lantai 17</v>
      </c>
      <c r="I1179" s="83" t="str">
        <f ca="1" t="shared" si="1181"/>
        <v>Ruang Rapat 1-2-3</v>
      </c>
      <c r="J1179" s="83" t="str">
        <f ca="1" t="shared" si="2"/>
        <v>CLEANING SERVICE</v>
      </c>
      <c r="K1179" s="83">
        <f ca="1" t="array" ref="K1179">IFERROR(INDEX(MASTER!B:B,MATCH(G1179,MASTER!A:A,0))/100," ")</f>
        <v>0.95</v>
      </c>
      <c r="L1179" s="65">
        <f ca="1" t="shared" si="3"/>
        <v>18</v>
      </c>
      <c r="M1179" s="65" t="str">
        <f ca="1" t="shared" si="4"/>
        <v>2023 - WEEK 18</v>
      </c>
      <c r="N1179" s="65" t="str">
        <f ca="1" t="shared" si="5"/>
        <v>2023 - MONTH 04</v>
      </c>
      <c r="O1179" s="83">
        <f ca="1" t="shared" ref="O1179:P1179" si="1206">IFERROR(AVERAGEIF(M:M,M1179,$K:$K)," ")</f>
        <v>0.950112612612605</v>
      </c>
      <c r="P1179" s="83">
        <f ca="1" t="shared" si="1206"/>
        <v>0.950150150150152</v>
      </c>
      <c r="Q1179" s="65" t="str">
        <f ca="1">IF(ISBLANK(A1179)," ",IF(O1179&gt;MASTER!$B$3/100,"SB",IF(O1179&gt;MASTER!$B$4/100,"B",IF(O1179&gt;MASTER!$B$5/100,"C","K"))))</f>
        <v>SB</v>
      </c>
      <c r="R1179" s="65" t="str">
        <f ca="1">IF(ISBLANK(B1179)," ",IF(P1179&gt;MASTER!$B$3/100,"SB",IF(P1179&gt;MASTER!$B$4/100,"B",IF(P1179&gt;MASTER!$B$5/100,"C","K"))))</f>
        <v>SB</v>
      </c>
    </row>
    <row r="1180" customHeight="1" spans="1:18">
      <c r="A1180" s="80">
        <f ca="1">INDIRECT(ADDRESS(2+QUOTIENT(ROW()-2,COUNTA('Form Responses 1'!$1:$1)-4),1,,TRUE,"Form Responses 1"))</f>
        <v>45048.6575483912</v>
      </c>
      <c r="B1180" s="65" t="str">
        <f ca="1">INDIRECT(ADDRESS(2+QUOTIENT(ROW()-2,COUNTA('Form Responses 1'!$1:$1)-4),2,,TRUE,"Form Responses 1"))</f>
        <v>bobdaulay@gmail.com</v>
      </c>
      <c r="C1180" s="65" t="str">
        <f ca="1">INDIRECT(ADDRESS(2+QUOTIENT(ROW()-2,COUNTA('Form Responses 1'!$1:$1)-4),3,,TRUE,"Form Responses 1"))</f>
        <v>Bobby Wijaya Daulay</v>
      </c>
      <c r="D1180" s="81">
        <f ca="1">INDIRECT(ADDRESS(2+QUOTIENT(ROW()-2,COUNTA('Form Responses 1'!$1:$1)-4),4,,TRUE,"Form Responses 1"))</f>
        <v>45046</v>
      </c>
      <c r="E1180" s="82">
        <f ca="1" t="shared" si="0"/>
        <v>7</v>
      </c>
      <c r="F1180" s="65" t="str">
        <f ca="1">IF(ISBLANK(A1180)," ",INDIRECT(ADDRESS(1,5+MOD(ROW()-2,COUNTA('Form Responses 1'!$1:$1)-4),,TRUE,"Form Responses 1")))</f>
        <v>Lantai 17 [Ruang Kerja]</v>
      </c>
      <c r="G1180" s="65" t="str">
        <f ca="1">IF(ISBLANK(A1180)," ",INDIRECT(ADDRESS(MATCH(A1180,'Form Responses 1'!A:A,0),5+MOD(ROW()-2,COUNTA('Form Responses 1'!$1:$1)-4),,TRUE,"Form Responses 1")))</f>
        <v>BAIK</v>
      </c>
      <c r="H1180" s="83" t="str">
        <f ca="1" t="shared" si="1"/>
        <v>Lantai 17</v>
      </c>
      <c r="I1180" s="83" t="str">
        <f ca="1" t="shared" si="1181"/>
        <v>Ruang Kerja</v>
      </c>
      <c r="J1180" s="83" t="str">
        <f ca="1" t="shared" si="2"/>
        <v>CLEANING SERVICE</v>
      </c>
      <c r="K1180" s="83">
        <f ca="1" t="array" ref="K1180">IFERROR(INDEX(MASTER!B:B,MATCH(G1180,MASTER!A:A,0))/100," ")</f>
        <v>0.95</v>
      </c>
      <c r="L1180" s="65">
        <f ca="1" t="shared" si="3"/>
        <v>18</v>
      </c>
      <c r="M1180" s="65" t="str">
        <f ca="1" t="shared" si="4"/>
        <v>2023 - WEEK 18</v>
      </c>
      <c r="N1180" s="65" t="str">
        <f ca="1" t="shared" si="5"/>
        <v>2023 - MONTH 04</v>
      </c>
      <c r="O1180" s="83">
        <f ca="1" t="shared" ref="O1180:P1180" si="1207">IFERROR(AVERAGEIF(M:M,M1180,$K:$K)," ")</f>
        <v>0.950112612612605</v>
      </c>
      <c r="P1180" s="83">
        <f ca="1" t="shared" si="1207"/>
        <v>0.950150150150152</v>
      </c>
      <c r="Q1180" s="65" t="str">
        <f ca="1">IF(ISBLANK(A1180)," ",IF(O1180&gt;MASTER!$B$3/100,"SB",IF(O1180&gt;MASTER!$B$4/100,"B",IF(O1180&gt;MASTER!$B$5/100,"C","K"))))</f>
        <v>SB</v>
      </c>
      <c r="R1180" s="65" t="str">
        <f ca="1">IF(ISBLANK(B1180)," ",IF(P1180&gt;MASTER!$B$3/100,"SB",IF(P1180&gt;MASTER!$B$4/100,"B",IF(P1180&gt;MASTER!$B$5/100,"C","K"))))</f>
        <v>SB</v>
      </c>
    </row>
    <row r="1181" customHeight="1" spans="1:18">
      <c r="A1181" s="80">
        <f ca="1">INDIRECT(ADDRESS(2+QUOTIENT(ROW()-2,COUNTA('Form Responses 1'!$1:$1)-4),1,,TRUE,"Form Responses 1"))</f>
        <v>45048.6575483912</v>
      </c>
      <c r="B1181" s="65" t="str">
        <f ca="1">INDIRECT(ADDRESS(2+QUOTIENT(ROW()-2,COUNTA('Form Responses 1'!$1:$1)-4),2,,TRUE,"Form Responses 1"))</f>
        <v>bobdaulay@gmail.com</v>
      </c>
      <c r="C1181" s="65" t="str">
        <f ca="1">INDIRECT(ADDRESS(2+QUOTIENT(ROW()-2,COUNTA('Form Responses 1'!$1:$1)-4),3,,TRUE,"Form Responses 1"))</f>
        <v>Bobby Wijaya Daulay</v>
      </c>
      <c r="D1181" s="81">
        <f ca="1">INDIRECT(ADDRESS(2+QUOTIENT(ROW()-2,COUNTA('Form Responses 1'!$1:$1)-4),4,,TRUE,"Form Responses 1"))</f>
        <v>45046</v>
      </c>
      <c r="E1181" s="82">
        <f ca="1" t="shared" si="0"/>
        <v>7</v>
      </c>
      <c r="F1181" s="65" t="str">
        <f ca="1">IF(ISBLANK(A1181)," ",INDIRECT(ADDRESS(1,5+MOD(ROW()-2,COUNTA('Form Responses 1'!$1:$1)-4),,TRUE,"Form Responses 1")))</f>
        <v>Lantai 17 [Koridor]</v>
      </c>
      <c r="G1181" s="65" t="str">
        <f ca="1">IF(ISBLANK(A1181)," ",INDIRECT(ADDRESS(MATCH(A1181,'Form Responses 1'!A:A,0),5+MOD(ROW()-2,COUNTA('Form Responses 1'!$1:$1)-4),,TRUE,"Form Responses 1")))</f>
        <v>BAIK</v>
      </c>
      <c r="H1181" s="83" t="str">
        <f ca="1" t="shared" si="1"/>
        <v>Lantai 17</v>
      </c>
      <c r="I1181" s="83" t="str">
        <f ca="1" t="shared" si="1181"/>
        <v>Koridor</v>
      </c>
      <c r="J1181" s="83" t="str">
        <f ca="1" t="shared" si="2"/>
        <v>CLEANING SERVICE</v>
      </c>
      <c r="K1181" s="83">
        <f ca="1" t="array" ref="K1181">IFERROR(INDEX(MASTER!B:B,MATCH(G1181,MASTER!A:A,0))/100," ")</f>
        <v>0.95</v>
      </c>
      <c r="L1181" s="65">
        <f ca="1" t="shared" si="3"/>
        <v>18</v>
      </c>
      <c r="M1181" s="65" t="str">
        <f ca="1" t="shared" si="4"/>
        <v>2023 - WEEK 18</v>
      </c>
      <c r="N1181" s="65" t="str">
        <f ca="1" t="shared" si="5"/>
        <v>2023 - MONTH 04</v>
      </c>
      <c r="O1181" s="83">
        <f ca="1" t="shared" ref="O1181:P1181" si="1208">IFERROR(AVERAGEIF(M:M,M1181,$K:$K)," ")</f>
        <v>0.950112612612605</v>
      </c>
      <c r="P1181" s="83">
        <f ca="1" t="shared" si="1208"/>
        <v>0.950150150150152</v>
      </c>
      <c r="Q1181" s="65" t="str">
        <f ca="1">IF(ISBLANK(A1181)," ",IF(O1181&gt;MASTER!$B$3/100,"SB",IF(O1181&gt;MASTER!$B$4/100,"B",IF(O1181&gt;MASTER!$B$5/100,"C","K"))))</f>
        <v>SB</v>
      </c>
      <c r="R1181" s="65" t="str">
        <f ca="1">IF(ISBLANK(B1181)," ",IF(P1181&gt;MASTER!$B$3/100,"SB",IF(P1181&gt;MASTER!$B$4/100,"B",IF(P1181&gt;MASTER!$B$5/100,"C","K"))))</f>
        <v>SB</v>
      </c>
    </row>
    <row r="1182" customHeight="1" spans="1:18">
      <c r="A1182" s="80">
        <f ca="1">INDIRECT(ADDRESS(2+QUOTIENT(ROW()-2,COUNTA('Form Responses 1'!$1:$1)-4),1,,TRUE,"Form Responses 1"))</f>
        <v>45048.6575483912</v>
      </c>
      <c r="B1182" s="65" t="str">
        <f ca="1">INDIRECT(ADDRESS(2+QUOTIENT(ROW()-2,COUNTA('Form Responses 1'!$1:$1)-4),2,,TRUE,"Form Responses 1"))</f>
        <v>bobdaulay@gmail.com</v>
      </c>
      <c r="C1182" s="65" t="str">
        <f ca="1">INDIRECT(ADDRESS(2+QUOTIENT(ROW()-2,COUNTA('Form Responses 1'!$1:$1)-4),3,,TRUE,"Form Responses 1"))</f>
        <v>Bobby Wijaya Daulay</v>
      </c>
      <c r="D1182" s="81">
        <f ca="1">INDIRECT(ADDRESS(2+QUOTIENT(ROW()-2,COUNTA('Form Responses 1'!$1:$1)-4),4,,TRUE,"Form Responses 1"))</f>
        <v>45046</v>
      </c>
      <c r="E1182" s="82">
        <f ca="1" t="shared" si="0"/>
        <v>7</v>
      </c>
      <c r="F1182" s="65" t="str">
        <f ca="1">IF(ISBLANK(A1182)," ",INDIRECT(ADDRESS(1,5+MOD(ROW()-2,COUNTA('Form Responses 1'!$1:$1)-4),,TRUE,"Form Responses 1")))</f>
        <v>Lantai 17 [Toilet Pria / Wanita]</v>
      </c>
      <c r="G1182" s="65" t="str">
        <f ca="1">IF(ISBLANK(A1182)," ",INDIRECT(ADDRESS(MATCH(A1182,'Form Responses 1'!A:A,0),5+MOD(ROW()-2,COUNTA('Form Responses 1'!$1:$1)-4),,TRUE,"Form Responses 1")))</f>
        <v>BAIK</v>
      </c>
      <c r="H1182" s="83" t="str">
        <f ca="1" t="shared" si="1"/>
        <v>Lantai 17</v>
      </c>
      <c r="I1182" s="83" t="str">
        <f ca="1" t="shared" si="1181"/>
        <v>Toilet Pria / Wanita</v>
      </c>
      <c r="J1182" s="83" t="str">
        <f ca="1" t="shared" si="2"/>
        <v>CLEANING SERVICE</v>
      </c>
      <c r="K1182" s="83">
        <f ca="1" t="array" ref="K1182">IFERROR(INDEX(MASTER!B:B,MATCH(G1182,MASTER!A:A,0))/100," ")</f>
        <v>0.95</v>
      </c>
      <c r="L1182" s="65">
        <f ca="1" t="shared" si="3"/>
        <v>18</v>
      </c>
      <c r="M1182" s="65" t="str">
        <f ca="1" t="shared" si="4"/>
        <v>2023 - WEEK 18</v>
      </c>
      <c r="N1182" s="65" t="str">
        <f ca="1" t="shared" si="5"/>
        <v>2023 - MONTH 04</v>
      </c>
      <c r="O1182" s="83">
        <f ca="1" t="shared" ref="O1182:P1182" si="1209">IFERROR(AVERAGEIF(M:M,M1182,$K:$K)," ")</f>
        <v>0.950112612612605</v>
      </c>
      <c r="P1182" s="83">
        <f ca="1" t="shared" si="1209"/>
        <v>0.950150150150152</v>
      </c>
      <c r="Q1182" s="65" t="str">
        <f ca="1">IF(ISBLANK(A1182)," ",IF(O1182&gt;MASTER!$B$3/100,"SB",IF(O1182&gt;MASTER!$B$4/100,"B",IF(O1182&gt;MASTER!$B$5/100,"C","K"))))</f>
        <v>SB</v>
      </c>
      <c r="R1182" s="65" t="str">
        <f ca="1">IF(ISBLANK(B1182)," ",IF(P1182&gt;MASTER!$B$3/100,"SB",IF(P1182&gt;MASTER!$B$4/100,"B",IF(P1182&gt;MASTER!$B$5/100,"C","K"))))</f>
        <v>SB</v>
      </c>
    </row>
    <row r="1183" customHeight="1" spans="1:18">
      <c r="A1183" s="80">
        <f ca="1">INDIRECT(ADDRESS(2+QUOTIENT(ROW()-2,COUNTA('Form Responses 1'!$1:$1)-4),1,,TRUE,"Form Responses 1"))</f>
        <v>45048.6575483912</v>
      </c>
      <c r="B1183" s="65" t="str">
        <f ca="1">INDIRECT(ADDRESS(2+QUOTIENT(ROW()-2,COUNTA('Form Responses 1'!$1:$1)-4),2,,TRUE,"Form Responses 1"))</f>
        <v>bobdaulay@gmail.com</v>
      </c>
      <c r="C1183" s="65" t="str">
        <f ca="1">INDIRECT(ADDRESS(2+QUOTIENT(ROW()-2,COUNTA('Form Responses 1'!$1:$1)-4),3,,TRUE,"Form Responses 1"))</f>
        <v>Bobby Wijaya Daulay</v>
      </c>
      <c r="D1183" s="81">
        <f ca="1">INDIRECT(ADDRESS(2+QUOTIENT(ROW()-2,COUNTA('Form Responses 1'!$1:$1)-4),4,,TRUE,"Form Responses 1"))</f>
        <v>45046</v>
      </c>
      <c r="E1183" s="82">
        <f ca="1" t="shared" si="0"/>
        <v>7</v>
      </c>
      <c r="F1183" s="65" t="str">
        <f ca="1">IF(ISBLANK(A1183)," ",INDIRECT(ADDRESS(1,5+MOD(ROW()-2,COUNTA('Form Responses 1'!$1:$1)-4),,TRUE,"Form Responses 1")))</f>
        <v>Lantai 16 [Tangga Exit Barat]</v>
      </c>
      <c r="G1183" s="65" t="str">
        <f ca="1">IF(ISBLANK(A1183)," ",INDIRECT(ADDRESS(MATCH(A1183,'Form Responses 1'!A:A,0),5+MOD(ROW()-2,COUNTA('Form Responses 1'!$1:$1)-4),,TRUE,"Form Responses 1")))</f>
        <v>BAIK</v>
      </c>
      <c r="H1183" s="83" t="str">
        <f ca="1" t="shared" si="1"/>
        <v>Lantai 16</v>
      </c>
      <c r="I1183" s="83" t="str">
        <f ca="1" t="shared" si="1181"/>
        <v>Tangga Exit Barat</v>
      </c>
      <c r="J1183" s="83" t="str">
        <f ca="1" t="shared" si="2"/>
        <v>CLEANING SERVICE</v>
      </c>
      <c r="K1183" s="83">
        <f ca="1" t="array" ref="K1183">IFERROR(INDEX(MASTER!B:B,MATCH(G1183,MASTER!A:A,0))/100," ")</f>
        <v>0.95</v>
      </c>
      <c r="L1183" s="65">
        <f ca="1" t="shared" si="3"/>
        <v>18</v>
      </c>
      <c r="M1183" s="65" t="str">
        <f ca="1" t="shared" si="4"/>
        <v>2023 - WEEK 18</v>
      </c>
      <c r="N1183" s="65" t="str">
        <f ca="1" t="shared" si="5"/>
        <v>2023 - MONTH 04</v>
      </c>
      <c r="O1183" s="83">
        <f ca="1" t="shared" ref="O1183:P1183" si="1210">IFERROR(AVERAGEIF(M:M,M1183,$K:$K)," ")</f>
        <v>0.950112612612605</v>
      </c>
      <c r="P1183" s="83">
        <f ca="1" t="shared" si="1210"/>
        <v>0.950150150150152</v>
      </c>
      <c r="Q1183" s="65" t="str">
        <f ca="1">IF(ISBLANK(A1183)," ",IF(O1183&gt;MASTER!$B$3/100,"SB",IF(O1183&gt;MASTER!$B$4/100,"B",IF(O1183&gt;MASTER!$B$5/100,"C","K"))))</f>
        <v>SB</v>
      </c>
      <c r="R1183" s="65" t="str">
        <f ca="1">IF(ISBLANK(B1183)," ",IF(P1183&gt;MASTER!$B$3/100,"SB",IF(P1183&gt;MASTER!$B$4/100,"B",IF(P1183&gt;MASTER!$B$5/100,"C","K"))))</f>
        <v>SB</v>
      </c>
    </row>
    <row r="1184" customHeight="1" spans="1:18">
      <c r="A1184" s="80">
        <f ca="1">INDIRECT(ADDRESS(2+QUOTIENT(ROW()-2,COUNTA('Form Responses 1'!$1:$1)-4),1,,TRUE,"Form Responses 1"))</f>
        <v>45048.6575483912</v>
      </c>
      <c r="B1184" s="65" t="str">
        <f ca="1">INDIRECT(ADDRESS(2+QUOTIENT(ROW()-2,COUNTA('Form Responses 1'!$1:$1)-4),2,,TRUE,"Form Responses 1"))</f>
        <v>bobdaulay@gmail.com</v>
      </c>
      <c r="C1184" s="65" t="str">
        <f ca="1">INDIRECT(ADDRESS(2+QUOTIENT(ROW()-2,COUNTA('Form Responses 1'!$1:$1)-4),3,,TRUE,"Form Responses 1"))</f>
        <v>Bobby Wijaya Daulay</v>
      </c>
      <c r="D1184" s="81">
        <f ca="1">INDIRECT(ADDRESS(2+QUOTIENT(ROW()-2,COUNTA('Form Responses 1'!$1:$1)-4),4,,TRUE,"Form Responses 1"))</f>
        <v>45046</v>
      </c>
      <c r="E1184" s="82">
        <f ca="1" t="shared" si="0"/>
        <v>7</v>
      </c>
      <c r="F1184" s="65" t="str">
        <f ca="1">IF(ISBLANK(A1184)," ",INDIRECT(ADDRESS(1,5+MOD(ROW()-2,COUNTA('Form Responses 1'!$1:$1)-4),,TRUE,"Form Responses 1")))</f>
        <v>Lantai 16 [ &amp; Timur]</v>
      </c>
      <c r="G1184" s="65" t="str">
        <f ca="1">IF(ISBLANK(A1184)," ",INDIRECT(ADDRESS(MATCH(A1184,'Form Responses 1'!A:A,0),5+MOD(ROW()-2,COUNTA('Form Responses 1'!$1:$1)-4),,TRUE,"Form Responses 1")))</f>
        <v>BAIK</v>
      </c>
      <c r="H1184" s="83" t="str">
        <f ca="1" t="shared" si="1"/>
        <v>Lantai 16</v>
      </c>
      <c r="I1184" s="83" t="str">
        <f ca="1" t="shared" si="1181"/>
        <v> &amp; Timur</v>
      </c>
      <c r="J1184" s="83" t="str">
        <f ca="1" t="shared" si="2"/>
        <v>CLEANING SERVICE</v>
      </c>
      <c r="K1184" s="83">
        <f ca="1" t="array" ref="K1184">IFERROR(INDEX(MASTER!B:B,MATCH(G1184,MASTER!A:A,0))/100," ")</f>
        <v>0.95</v>
      </c>
      <c r="L1184" s="65">
        <f ca="1" t="shared" si="3"/>
        <v>18</v>
      </c>
      <c r="M1184" s="65" t="str">
        <f ca="1" t="shared" si="4"/>
        <v>2023 - WEEK 18</v>
      </c>
      <c r="N1184" s="65" t="str">
        <f ca="1" t="shared" si="5"/>
        <v>2023 - MONTH 04</v>
      </c>
      <c r="O1184" s="83">
        <f ca="1" t="shared" ref="O1184:P1184" si="1211">IFERROR(AVERAGEIF(M:M,M1184,$K:$K)," ")</f>
        <v>0.950112612612605</v>
      </c>
      <c r="P1184" s="83">
        <f ca="1" t="shared" si="1211"/>
        <v>0.950150150150152</v>
      </c>
      <c r="Q1184" s="65" t="str">
        <f ca="1">IF(ISBLANK(A1184)," ",IF(O1184&gt;MASTER!$B$3/100,"SB",IF(O1184&gt;MASTER!$B$4/100,"B",IF(O1184&gt;MASTER!$B$5/100,"C","K"))))</f>
        <v>SB</v>
      </c>
      <c r="R1184" s="65" t="str">
        <f ca="1">IF(ISBLANK(B1184)," ",IF(P1184&gt;MASTER!$B$3/100,"SB",IF(P1184&gt;MASTER!$B$4/100,"B",IF(P1184&gt;MASTER!$B$5/100,"C","K"))))</f>
        <v>SB</v>
      </c>
    </row>
    <row r="1185" customHeight="1" spans="1:18">
      <c r="A1185" s="80">
        <f ca="1">INDIRECT(ADDRESS(2+QUOTIENT(ROW()-2,COUNTA('Form Responses 1'!$1:$1)-4),1,,TRUE,"Form Responses 1"))</f>
        <v>45048.6575483912</v>
      </c>
      <c r="B1185" s="65" t="str">
        <f ca="1">INDIRECT(ADDRESS(2+QUOTIENT(ROW()-2,COUNTA('Form Responses 1'!$1:$1)-4),2,,TRUE,"Form Responses 1"))</f>
        <v>bobdaulay@gmail.com</v>
      </c>
      <c r="C1185" s="65" t="str">
        <f ca="1">INDIRECT(ADDRESS(2+QUOTIENT(ROW()-2,COUNTA('Form Responses 1'!$1:$1)-4),3,,TRUE,"Form Responses 1"))</f>
        <v>Bobby Wijaya Daulay</v>
      </c>
      <c r="D1185" s="81">
        <f ca="1">INDIRECT(ADDRESS(2+QUOTIENT(ROW()-2,COUNTA('Form Responses 1'!$1:$1)-4),4,,TRUE,"Form Responses 1"))</f>
        <v>45046</v>
      </c>
      <c r="E1185" s="82">
        <f ca="1" t="shared" si="0"/>
        <v>7</v>
      </c>
      <c r="F1185" s="65" t="str">
        <f ca="1">IF(ISBLANK(A1185)," ",INDIRECT(ADDRESS(1,5+MOD(ROW()-2,COUNTA('Form Responses 1'!$1:$1)-4),,TRUE,"Form Responses 1")))</f>
        <v>Lantai 16 [Mushola]</v>
      </c>
      <c r="G1185" s="65" t="str">
        <f ca="1">IF(ISBLANK(A1185)," ",INDIRECT(ADDRESS(MATCH(A1185,'Form Responses 1'!A:A,0),5+MOD(ROW()-2,COUNTA('Form Responses 1'!$1:$1)-4),,TRUE,"Form Responses 1")))</f>
        <v>BAIK</v>
      </c>
      <c r="H1185" s="83" t="str">
        <f ca="1" t="shared" si="1"/>
        <v>Lantai 16</v>
      </c>
      <c r="I1185" s="83" t="str">
        <f ca="1" t="shared" si="1181"/>
        <v>Mushola</v>
      </c>
      <c r="J1185" s="83" t="str">
        <f ca="1" t="shared" si="2"/>
        <v>CLEANING SERVICE</v>
      </c>
      <c r="K1185" s="83">
        <f ca="1" t="array" ref="K1185">IFERROR(INDEX(MASTER!B:B,MATCH(G1185,MASTER!A:A,0))/100," ")</f>
        <v>0.95</v>
      </c>
      <c r="L1185" s="65">
        <f ca="1" t="shared" si="3"/>
        <v>18</v>
      </c>
      <c r="M1185" s="65" t="str">
        <f ca="1" t="shared" si="4"/>
        <v>2023 - WEEK 18</v>
      </c>
      <c r="N1185" s="65" t="str">
        <f ca="1" t="shared" si="5"/>
        <v>2023 - MONTH 04</v>
      </c>
      <c r="O1185" s="83">
        <f ca="1" t="shared" ref="O1185:P1185" si="1212">IFERROR(AVERAGEIF(M:M,M1185,$K:$K)," ")</f>
        <v>0.950112612612605</v>
      </c>
      <c r="P1185" s="83">
        <f ca="1" t="shared" si="1212"/>
        <v>0.950150150150152</v>
      </c>
      <c r="Q1185" s="65" t="str">
        <f ca="1">IF(ISBLANK(A1185)," ",IF(O1185&gt;MASTER!$B$3/100,"SB",IF(O1185&gt;MASTER!$B$4/100,"B",IF(O1185&gt;MASTER!$B$5/100,"C","K"))))</f>
        <v>SB</v>
      </c>
      <c r="R1185" s="65" t="str">
        <f ca="1">IF(ISBLANK(B1185)," ",IF(P1185&gt;MASTER!$B$3/100,"SB",IF(P1185&gt;MASTER!$B$4/100,"B",IF(P1185&gt;MASTER!$B$5/100,"C","K"))))</f>
        <v>SB</v>
      </c>
    </row>
    <row r="1186" customHeight="1" spans="1:18">
      <c r="A1186" s="80">
        <f ca="1">INDIRECT(ADDRESS(2+QUOTIENT(ROW()-2,COUNTA('Form Responses 1'!$1:$1)-4),1,,TRUE,"Form Responses 1"))</f>
        <v>45048.6575483912</v>
      </c>
      <c r="B1186" s="65" t="str">
        <f ca="1">INDIRECT(ADDRESS(2+QUOTIENT(ROW()-2,COUNTA('Form Responses 1'!$1:$1)-4),2,,TRUE,"Form Responses 1"))</f>
        <v>bobdaulay@gmail.com</v>
      </c>
      <c r="C1186" s="65" t="str">
        <f ca="1">INDIRECT(ADDRESS(2+QUOTIENT(ROW()-2,COUNTA('Form Responses 1'!$1:$1)-4),3,,TRUE,"Form Responses 1"))</f>
        <v>Bobby Wijaya Daulay</v>
      </c>
      <c r="D1186" s="81">
        <f ca="1">INDIRECT(ADDRESS(2+QUOTIENT(ROW()-2,COUNTA('Form Responses 1'!$1:$1)-4),4,,TRUE,"Form Responses 1"))</f>
        <v>45046</v>
      </c>
      <c r="E1186" s="82">
        <f ca="1" t="shared" si="0"/>
        <v>7</v>
      </c>
      <c r="F1186" s="65" t="str">
        <f ca="1">IF(ISBLANK(A1186)," ",INDIRECT(ADDRESS(1,5+MOD(ROW()-2,COUNTA('Form Responses 1'!$1:$1)-4),,TRUE,"Form Responses 1")))</f>
        <v>Lantai 16 [Pantry]</v>
      </c>
      <c r="G1186" s="65" t="str">
        <f ca="1">IF(ISBLANK(A1186)," ",INDIRECT(ADDRESS(MATCH(A1186,'Form Responses 1'!A:A,0),5+MOD(ROW()-2,COUNTA('Form Responses 1'!$1:$1)-4),,TRUE,"Form Responses 1")))</f>
        <v>BAIK</v>
      </c>
      <c r="H1186" s="83" t="str">
        <f ca="1" t="shared" si="1"/>
        <v>Lantai 16</v>
      </c>
      <c r="I1186" s="83" t="str">
        <f ca="1" t="shared" si="1181"/>
        <v>Pantry</v>
      </c>
      <c r="J1186" s="83" t="str">
        <f ca="1" t="shared" si="2"/>
        <v>CLEANING SERVICE</v>
      </c>
      <c r="K1186" s="83">
        <f ca="1" t="array" ref="K1186">IFERROR(INDEX(MASTER!B:B,MATCH(G1186,MASTER!A:A,0))/100," ")</f>
        <v>0.95</v>
      </c>
      <c r="L1186" s="65">
        <f ca="1" t="shared" si="3"/>
        <v>18</v>
      </c>
      <c r="M1186" s="65" t="str">
        <f ca="1" t="shared" si="4"/>
        <v>2023 - WEEK 18</v>
      </c>
      <c r="N1186" s="65" t="str">
        <f ca="1" t="shared" si="5"/>
        <v>2023 - MONTH 04</v>
      </c>
      <c r="O1186" s="83">
        <f ca="1" t="shared" ref="O1186:P1186" si="1213">IFERROR(AVERAGEIF(M:M,M1186,$K:$K)," ")</f>
        <v>0.950112612612605</v>
      </c>
      <c r="P1186" s="83">
        <f ca="1" t="shared" si="1213"/>
        <v>0.950150150150152</v>
      </c>
      <c r="Q1186" s="65" t="str">
        <f ca="1">IF(ISBLANK(A1186)," ",IF(O1186&gt;MASTER!$B$3/100,"SB",IF(O1186&gt;MASTER!$B$4/100,"B",IF(O1186&gt;MASTER!$B$5/100,"C","K"))))</f>
        <v>SB</v>
      </c>
      <c r="R1186" s="65" t="str">
        <f ca="1">IF(ISBLANK(B1186)," ",IF(P1186&gt;MASTER!$B$3/100,"SB",IF(P1186&gt;MASTER!$B$4/100,"B",IF(P1186&gt;MASTER!$B$5/100,"C","K"))))</f>
        <v>SB</v>
      </c>
    </row>
    <row r="1187" customHeight="1" spans="1:18">
      <c r="A1187" s="80">
        <f ca="1">INDIRECT(ADDRESS(2+QUOTIENT(ROW()-2,COUNTA('Form Responses 1'!$1:$1)-4),1,,TRUE,"Form Responses 1"))</f>
        <v>45048.6575483912</v>
      </c>
      <c r="B1187" s="65" t="str">
        <f ca="1">INDIRECT(ADDRESS(2+QUOTIENT(ROW()-2,COUNTA('Form Responses 1'!$1:$1)-4),2,,TRUE,"Form Responses 1"))</f>
        <v>bobdaulay@gmail.com</v>
      </c>
      <c r="C1187" s="65" t="str">
        <f ca="1">INDIRECT(ADDRESS(2+QUOTIENT(ROW()-2,COUNTA('Form Responses 1'!$1:$1)-4),3,,TRUE,"Form Responses 1"))</f>
        <v>Bobby Wijaya Daulay</v>
      </c>
      <c r="D1187" s="81">
        <f ca="1">INDIRECT(ADDRESS(2+QUOTIENT(ROW()-2,COUNTA('Form Responses 1'!$1:$1)-4),4,,TRUE,"Form Responses 1"))</f>
        <v>45046</v>
      </c>
      <c r="E1187" s="82">
        <f ca="1" t="shared" si="0"/>
        <v>7</v>
      </c>
      <c r="F1187" s="65" t="str">
        <f ca="1">IF(ISBLANK(A1187)," ",INDIRECT(ADDRESS(1,5+MOD(ROW()-2,COUNTA('Form Responses 1'!$1:$1)-4),,TRUE,"Form Responses 1")))</f>
        <v>Lantai 16 [Ruang Rapat 1-2-3]</v>
      </c>
      <c r="G1187" s="65" t="str">
        <f ca="1">IF(ISBLANK(A1187)," ",INDIRECT(ADDRESS(MATCH(A1187,'Form Responses 1'!A:A,0),5+MOD(ROW()-2,COUNTA('Form Responses 1'!$1:$1)-4),,TRUE,"Form Responses 1")))</f>
        <v>BAIK</v>
      </c>
      <c r="H1187" s="83" t="str">
        <f ca="1" t="shared" si="1"/>
        <v>Lantai 16</v>
      </c>
      <c r="I1187" s="83" t="str">
        <f ca="1" t="shared" si="1181"/>
        <v>Ruang Rapat 1-2-3</v>
      </c>
      <c r="J1187" s="83" t="str">
        <f ca="1" t="shared" si="2"/>
        <v>CLEANING SERVICE</v>
      </c>
      <c r="K1187" s="83">
        <f ca="1" t="array" ref="K1187">IFERROR(INDEX(MASTER!B:B,MATCH(G1187,MASTER!A:A,0))/100," ")</f>
        <v>0.95</v>
      </c>
      <c r="L1187" s="65">
        <f ca="1" t="shared" si="3"/>
        <v>18</v>
      </c>
      <c r="M1187" s="65" t="str">
        <f ca="1" t="shared" si="4"/>
        <v>2023 - WEEK 18</v>
      </c>
      <c r="N1187" s="65" t="str">
        <f ca="1" t="shared" si="5"/>
        <v>2023 - MONTH 04</v>
      </c>
      <c r="O1187" s="83">
        <f ca="1" t="shared" ref="O1187:P1187" si="1214">IFERROR(AVERAGEIF(M:M,M1187,$K:$K)," ")</f>
        <v>0.950112612612605</v>
      </c>
      <c r="P1187" s="83">
        <f ca="1" t="shared" si="1214"/>
        <v>0.950150150150152</v>
      </c>
      <c r="Q1187" s="65" t="str">
        <f ca="1">IF(ISBLANK(A1187)," ",IF(O1187&gt;MASTER!$B$3/100,"SB",IF(O1187&gt;MASTER!$B$4/100,"B",IF(O1187&gt;MASTER!$B$5/100,"C","K"))))</f>
        <v>SB</v>
      </c>
      <c r="R1187" s="65" t="str">
        <f ca="1">IF(ISBLANK(B1187)," ",IF(P1187&gt;MASTER!$B$3/100,"SB",IF(P1187&gt;MASTER!$B$4/100,"B",IF(P1187&gt;MASTER!$B$5/100,"C","K"))))</f>
        <v>SB</v>
      </c>
    </row>
    <row r="1188" customHeight="1" spans="1:18">
      <c r="A1188" s="80">
        <f ca="1">INDIRECT(ADDRESS(2+QUOTIENT(ROW()-2,COUNTA('Form Responses 1'!$1:$1)-4),1,,TRUE,"Form Responses 1"))</f>
        <v>45048.6575483912</v>
      </c>
      <c r="B1188" s="65" t="str">
        <f ca="1">INDIRECT(ADDRESS(2+QUOTIENT(ROW()-2,COUNTA('Form Responses 1'!$1:$1)-4),2,,TRUE,"Form Responses 1"))</f>
        <v>bobdaulay@gmail.com</v>
      </c>
      <c r="C1188" s="65" t="str">
        <f ca="1">INDIRECT(ADDRESS(2+QUOTIENT(ROW()-2,COUNTA('Form Responses 1'!$1:$1)-4),3,,TRUE,"Form Responses 1"))</f>
        <v>Bobby Wijaya Daulay</v>
      </c>
      <c r="D1188" s="81">
        <f ca="1">INDIRECT(ADDRESS(2+QUOTIENT(ROW()-2,COUNTA('Form Responses 1'!$1:$1)-4),4,,TRUE,"Form Responses 1"))</f>
        <v>45046</v>
      </c>
      <c r="E1188" s="82">
        <f ca="1" t="shared" si="0"/>
        <v>7</v>
      </c>
      <c r="F1188" s="65" t="str">
        <f ca="1">IF(ISBLANK(A1188)," ",INDIRECT(ADDRESS(1,5+MOD(ROW()-2,COUNTA('Form Responses 1'!$1:$1)-4),,TRUE,"Form Responses 1")))</f>
        <v>Lantai 16 [Ruang Kerja]</v>
      </c>
      <c r="G1188" s="65" t="str">
        <f ca="1">IF(ISBLANK(A1188)," ",INDIRECT(ADDRESS(MATCH(A1188,'Form Responses 1'!A:A,0),5+MOD(ROW()-2,COUNTA('Form Responses 1'!$1:$1)-4),,TRUE,"Form Responses 1")))</f>
        <v>BAIK</v>
      </c>
      <c r="H1188" s="83" t="str">
        <f ca="1" t="shared" si="1"/>
        <v>Lantai 16</v>
      </c>
      <c r="I1188" s="83" t="str">
        <f ca="1" t="shared" si="1181"/>
        <v>Ruang Kerja</v>
      </c>
      <c r="J1188" s="83" t="str">
        <f ca="1" t="shared" si="2"/>
        <v>CLEANING SERVICE</v>
      </c>
      <c r="K1188" s="83">
        <f ca="1" t="array" ref="K1188">IFERROR(INDEX(MASTER!B:B,MATCH(G1188,MASTER!A:A,0))/100," ")</f>
        <v>0.95</v>
      </c>
      <c r="L1188" s="65">
        <f ca="1" t="shared" si="3"/>
        <v>18</v>
      </c>
      <c r="M1188" s="65" t="str">
        <f ca="1" t="shared" si="4"/>
        <v>2023 - WEEK 18</v>
      </c>
      <c r="N1188" s="65" t="str">
        <f ca="1" t="shared" si="5"/>
        <v>2023 - MONTH 04</v>
      </c>
      <c r="O1188" s="83">
        <f ca="1" t="shared" ref="O1188:P1188" si="1215">IFERROR(AVERAGEIF(M:M,M1188,$K:$K)," ")</f>
        <v>0.950112612612605</v>
      </c>
      <c r="P1188" s="83">
        <f ca="1" t="shared" si="1215"/>
        <v>0.950150150150152</v>
      </c>
      <c r="Q1188" s="65" t="str">
        <f ca="1">IF(ISBLANK(A1188)," ",IF(O1188&gt;MASTER!$B$3/100,"SB",IF(O1188&gt;MASTER!$B$4/100,"B",IF(O1188&gt;MASTER!$B$5/100,"C","K"))))</f>
        <v>SB</v>
      </c>
      <c r="R1188" s="65" t="str">
        <f ca="1">IF(ISBLANK(B1188)," ",IF(P1188&gt;MASTER!$B$3/100,"SB",IF(P1188&gt;MASTER!$B$4/100,"B",IF(P1188&gt;MASTER!$B$5/100,"C","K"))))</f>
        <v>SB</v>
      </c>
    </row>
    <row r="1189" customHeight="1" spans="1:18">
      <c r="A1189" s="80">
        <f ca="1">INDIRECT(ADDRESS(2+QUOTIENT(ROW()-2,COUNTA('Form Responses 1'!$1:$1)-4),1,,TRUE,"Form Responses 1"))</f>
        <v>45048.6575483912</v>
      </c>
      <c r="B1189" s="65" t="str">
        <f ca="1">INDIRECT(ADDRESS(2+QUOTIENT(ROW()-2,COUNTA('Form Responses 1'!$1:$1)-4),2,,TRUE,"Form Responses 1"))</f>
        <v>bobdaulay@gmail.com</v>
      </c>
      <c r="C1189" s="65" t="str">
        <f ca="1">INDIRECT(ADDRESS(2+QUOTIENT(ROW()-2,COUNTA('Form Responses 1'!$1:$1)-4),3,,TRUE,"Form Responses 1"))</f>
        <v>Bobby Wijaya Daulay</v>
      </c>
      <c r="D1189" s="81">
        <f ca="1">INDIRECT(ADDRESS(2+QUOTIENT(ROW()-2,COUNTA('Form Responses 1'!$1:$1)-4),4,,TRUE,"Form Responses 1"))</f>
        <v>45046</v>
      </c>
      <c r="E1189" s="82">
        <f ca="1" t="shared" si="0"/>
        <v>7</v>
      </c>
      <c r="F1189" s="65" t="str">
        <f ca="1">IF(ISBLANK(A1189)," ",INDIRECT(ADDRESS(1,5+MOD(ROW()-2,COUNTA('Form Responses 1'!$1:$1)-4),,TRUE,"Form Responses 1")))</f>
        <v>Lantai 16 [Koridor]</v>
      </c>
      <c r="G1189" s="65" t="str">
        <f ca="1">IF(ISBLANK(A1189)," ",INDIRECT(ADDRESS(MATCH(A1189,'Form Responses 1'!A:A,0),5+MOD(ROW()-2,COUNTA('Form Responses 1'!$1:$1)-4),,TRUE,"Form Responses 1")))</f>
        <v>BAIK</v>
      </c>
      <c r="H1189" s="83" t="str">
        <f ca="1" t="shared" si="1"/>
        <v>Lantai 16</v>
      </c>
      <c r="I1189" s="83" t="str">
        <f ca="1" t="shared" si="1181"/>
        <v>Koridor</v>
      </c>
      <c r="J1189" s="83" t="str">
        <f ca="1" t="shared" si="2"/>
        <v>CLEANING SERVICE</v>
      </c>
      <c r="K1189" s="83">
        <f ca="1" t="array" ref="K1189">IFERROR(INDEX(MASTER!B:B,MATCH(G1189,MASTER!A:A,0))/100," ")</f>
        <v>0.95</v>
      </c>
      <c r="L1189" s="65">
        <f ca="1" t="shared" si="3"/>
        <v>18</v>
      </c>
      <c r="M1189" s="65" t="str">
        <f ca="1" t="shared" si="4"/>
        <v>2023 - WEEK 18</v>
      </c>
      <c r="N1189" s="65" t="str">
        <f ca="1" t="shared" si="5"/>
        <v>2023 - MONTH 04</v>
      </c>
      <c r="O1189" s="83">
        <f ca="1" t="shared" ref="O1189:P1189" si="1216">IFERROR(AVERAGEIF(M:M,M1189,$K:$K)," ")</f>
        <v>0.950112612612605</v>
      </c>
      <c r="P1189" s="83">
        <f ca="1" t="shared" si="1216"/>
        <v>0.950150150150152</v>
      </c>
      <c r="Q1189" s="65" t="str">
        <f ca="1">IF(ISBLANK(A1189)," ",IF(O1189&gt;MASTER!$B$3/100,"SB",IF(O1189&gt;MASTER!$B$4/100,"B",IF(O1189&gt;MASTER!$B$5/100,"C","K"))))</f>
        <v>SB</v>
      </c>
      <c r="R1189" s="65" t="str">
        <f ca="1">IF(ISBLANK(B1189)," ",IF(P1189&gt;MASTER!$B$3/100,"SB",IF(P1189&gt;MASTER!$B$4/100,"B",IF(P1189&gt;MASTER!$B$5/100,"C","K"))))</f>
        <v>SB</v>
      </c>
    </row>
    <row r="1190" customHeight="1" spans="1:18">
      <c r="A1190" s="80">
        <f ca="1">INDIRECT(ADDRESS(2+QUOTIENT(ROW()-2,COUNTA('Form Responses 1'!$1:$1)-4),1,,TRUE,"Form Responses 1"))</f>
        <v>45048.6575483912</v>
      </c>
      <c r="B1190" s="65" t="str">
        <f ca="1">INDIRECT(ADDRESS(2+QUOTIENT(ROW()-2,COUNTA('Form Responses 1'!$1:$1)-4),2,,TRUE,"Form Responses 1"))</f>
        <v>bobdaulay@gmail.com</v>
      </c>
      <c r="C1190" s="65" t="str">
        <f ca="1">INDIRECT(ADDRESS(2+QUOTIENT(ROW()-2,COUNTA('Form Responses 1'!$1:$1)-4),3,,TRUE,"Form Responses 1"))</f>
        <v>Bobby Wijaya Daulay</v>
      </c>
      <c r="D1190" s="81">
        <f ca="1">INDIRECT(ADDRESS(2+QUOTIENT(ROW()-2,COUNTA('Form Responses 1'!$1:$1)-4),4,,TRUE,"Form Responses 1"))</f>
        <v>45046</v>
      </c>
      <c r="E1190" s="82">
        <f ca="1" t="shared" si="0"/>
        <v>7</v>
      </c>
      <c r="F1190" s="65" t="str">
        <f ca="1">IF(ISBLANK(A1190)," ",INDIRECT(ADDRESS(1,5+MOD(ROW()-2,COUNTA('Form Responses 1'!$1:$1)-4),,TRUE,"Form Responses 1")))</f>
        <v>Lantai 16 [Toilet Pria / Wanita]</v>
      </c>
      <c r="G1190" s="65" t="str">
        <f ca="1">IF(ISBLANK(A1190)," ",INDIRECT(ADDRESS(MATCH(A1190,'Form Responses 1'!A:A,0),5+MOD(ROW()-2,COUNTA('Form Responses 1'!$1:$1)-4),,TRUE,"Form Responses 1")))</f>
        <v>BAIK</v>
      </c>
      <c r="H1190" s="83" t="str">
        <f ca="1" t="shared" si="1"/>
        <v>Lantai 16</v>
      </c>
      <c r="I1190" s="83" t="str">
        <f ca="1" t="shared" si="1181"/>
        <v>Toilet Pria / Wanita</v>
      </c>
      <c r="J1190" s="83" t="str">
        <f ca="1" t="shared" si="2"/>
        <v>CLEANING SERVICE</v>
      </c>
      <c r="K1190" s="83">
        <f ca="1" t="array" ref="K1190">IFERROR(INDEX(MASTER!B:B,MATCH(G1190,MASTER!A:A,0))/100," ")</f>
        <v>0.95</v>
      </c>
      <c r="L1190" s="65">
        <f ca="1" t="shared" si="3"/>
        <v>18</v>
      </c>
      <c r="M1190" s="65" t="str">
        <f ca="1" t="shared" si="4"/>
        <v>2023 - WEEK 18</v>
      </c>
      <c r="N1190" s="65" t="str">
        <f ca="1" t="shared" si="5"/>
        <v>2023 - MONTH 04</v>
      </c>
      <c r="O1190" s="83">
        <f ca="1" t="shared" ref="O1190:P1190" si="1217">IFERROR(AVERAGEIF(M:M,M1190,$K:$K)," ")</f>
        <v>0.950112612612605</v>
      </c>
      <c r="P1190" s="83">
        <f ca="1" t="shared" si="1217"/>
        <v>0.950150150150152</v>
      </c>
      <c r="Q1190" s="65" t="str">
        <f ca="1">IF(ISBLANK(A1190)," ",IF(O1190&gt;MASTER!$B$3/100,"SB",IF(O1190&gt;MASTER!$B$4/100,"B",IF(O1190&gt;MASTER!$B$5/100,"C","K"))))</f>
        <v>SB</v>
      </c>
      <c r="R1190" s="65" t="str">
        <f ca="1">IF(ISBLANK(B1190)," ",IF(P1190&gt;MASTER!$B$3/100,"SB",IF(P1190&gt;MASTER!$B$4/100,"B",IF(P1190&gt;MASTER!$B$5/100,"C","K"))))</f>
        <v>SB</v>
      </c>
    </row>
    <row r="1191" customHeight="1" spans="1:18">
      <c r="A1191" s="80">
        <f ca="1">INDIRECT(ADDRESS(2+QUOTIENT(ROW()-2,COUNTA('Form Responses 1'!$1:$1)-4),1,,TRUE,"Form Responses 1"))</f>
        <v>45048.6575483912</v>
      </c>
      <c r="B1191" s="65" t="str">
        <f ca="1">INDIRECT(ADDRESS(2+QUOTIENT(ROW()-2,COUNTA('Form Responses 1'!$1:$1)-4),2,,TRUE,"Form Responses 1"))</f>
        <v>bobdaulay@gmail.com</v>
      </c>
      <c r="C1191" s="65" t="str">
        <f ca="1">INDIRECT(ADDRESS(2+QUOTIENT(ROW()-2,COUNTA('Form Responses 1'!$1:$1)-4),3,,TRUE,"Form Responses 1"))</f>
        <v>Bobby Wijaya Daulay</v>
      </c>
      <c r="D1191" s="81">
        <f ca="1">INDIRECT(ADDRESS(2+QUOTIENT(ROW()-2,COUNTA('Form Responses 1'!$1:$1)-4),4,,TRUE,"Form Responses 1"))</f>
        <v>45046</v>
      </c>
      <c r="E1191" s="82">
        <f ca="1" t="shared" si="0"/>
        <v>7</v>
      </c>
      <c r="F1191" s="65" t="str">
        <f ca="1">IF(ISBLANK(A1191)," ",INDIRECT(ADDRESS(1,5+MOD(ROW()-2,COUNTA('Form Responses 1'!$1:$1)-4),,TRUE,"Form Responses 1")))</f>
        <v>Lantai 15 [Tangga Exit Barat]</v>
      </c>
      <c r="G1191" s="65" t="str">
        <f ca="1">IF(ISBLANK(A1191)," ",INDIRECT(ADDRESS(MATCH(A1191,'Form Responses 1'!A:A,0),5+MOD(ROW()-2,COUNTA('Form Responses 1'!$1:$1)-4),,TRUE,"Form Responses 1")))</f>
        <v>BAIK</v>
      </c>
      <c r="H1191" s="83" t="str">
        <f ca="1" t="shared" si="1"/>
        <v>Lantai 15</v>
      </c>
      <c r="I1191" s="83" t="str">
        <f ca="1" t="shared" si="1181"/>
        <v>Tangga Exit Barat</v>
      </c>
      <c r="J1191" s="83" t="str">
        <f ca="1" t="shared" si="2"/>
        <v>CLEANING SERVICE</v>
      </c>
      <c r="K1191" s="83">
        <f ca="1" t="array" ref="K1191">IFERROR(INDEX(MASTER!B:B,MATCH(G1191,MASTER!A:A,0))/100," ")</f>
        <v>0.95</v>
      </c>
      <c r="L1191" s="65">
        <f ca="1" t="shared" si="3"/>
        <v>18</v>
      </c>
      <c r="M1191" s="65" t="str">
        <f ca="1" t="shared" si="4"/>
        <v>2023 - WEEK 18</v>
      </c>
      <c r="N1191" s="65" t="str">
        <f ca="1" t="shared" si="5"/>
        <v>2023 - MONTH 04</v>
      </c>
      <c r="O1191" s="83">
        <f ca="1" t="shared" ref="O1191:P1191" si="1218">IFERROR(AVERAGEIF(M:M,M1191,$K:$K)," ")</f>
        <v>0.950112612612605</v>
      </c>
      <c r="P1191" s="83">
        <f ca="1" t="shared" si="1218"/>
        <v>0.950150150150152</v>
      </c>
      <c r="Q1191" s="65" t="str">
        <f ca="1">IF(ISBLANK(A1191)," ",IF(O1191&gt;MASTER!$B$3/100,"SB",IF(O1191&gt;MASTER!$B$4/100,"B",IF(O1191&gt;MASTER!$B$5/100,"C","K"))))</f>
        <v>SB</v>
      </c>
      <c r="R1191" s="65" t="str">
        <f ca="1">IF(ISBLANK(B1191)," ",IF(P1191&gt;MASTER!$B$3/100,"SB",IF(P1191&gt;MASTER!$B$4/100,"B",IF(P1191&gt;MASTER!$B$5/100,"C","K"))))</f>
        <v>SB</v>
      </c>
    </row>
    <row r="1192" customHeight="1" spans="1:18">
      <c r="A1192" s="80">
        <f ca="1">INDIRECT(ADDRESS(2+QUOTIENT(ROW()-2,COUNTA('Form Responses 1'!$1:$1)-4),1,,TRUE,"Form Responses 1"))</f>
        <v>45048.6575483912</v>
      </c>
      <c r="B1192" s="65" t="str">
        <f ca="1">INDIRECT(ADDRESS(2+QUOTIENT(ROW()-2,COUNTA('Form Responses 1'!$1:$1)-4),2,,TRUE,"Form Responses 1"))</f>
        <v>bobdaulay@gmail.com</v>
      </c>
      <c r="C1192" s="65" t="str">
        <f ca="1">INDIRECT(ADDRESS(2+QUOTIENT(ROW()-2,COUNTA('Form Responses 1'!$1:$1)-4),3,,TRUE,"Form Responses 1"))</f>
        <v>Bobby Wijaya Daulay</v>
      </c>
      <c r="D1192" s="81">
        <f ca="1">INDIRECT(ADDRESS(2+QUOTIENT(ROW()-2,COUNTA('Form Responses 1'!$1:$1)-4),4,,TRUE,"Form Responses 1"))</f>
        <v>45046</v>
      </c>
      <c r="E1192" s="82">
        <f ca="1" t="shared" si="0"/>
        <v>7</v>
      </c>
      <c r="F1192" s="65" t="str">
        <f ca="1">IF(ISBLANK(A1192)," ",INDIRECT(ADDRESS(1,5+MOD(ROW()-2,COUNTA('Form Responses 1'!$1:$1)-4),,TRUE,"Form Responses 1")))</f>
        <v>Lantai 15 [ &amp; Timur]</v>
      </c>
      <c r="G1192" s="65" t="str">
        <f ca="1">IF(ISBLANK(A1192)," ",INDIRECT(ADDRESS(MATCH(A1192,'Form Responses 1'!A:A,0),5+MOD(ROW()-2,COUNTA('Form Responses 1'!$1:$1)-4),,TRUE,"Form Responses 1")))</f>
        <v>BAIK</v>
      </c>
      <c r="H1192" s="83" t="str">
        <f ca="1" t="shared" si="1"/>
        <v>Lantai 15</v>
      </c>
      <c r="I1192" s="83" t="str">
        <f ca="1" t="shared" si="1181"/>
        <v> &amp; Timur</v>
      </c>
      <c r="J1192" s="83" t="str">
        <f ca="1" t="shared" si="2"/>
        <v>CLEANING SERVICE</v>
      </c>
      <c r="K1192" s="83">
        <f ca="1" t="array" ref="K1192">IFERROR(INDEX(MASTER!B:B,MATCH(G1192,MASTER!A:A,0))/100," ")</f>
        <v>0.95</v>
      </c>
      <c r="L1192" s="65">
        <f ca="1" t="shared" si="3"/>
        <v>18</v>
      </c>
      <c r="M1192" s="65" t="str">
        <f ca="1" t="shared" si="4"/>
        <v>2023 - WEEK 18</v>
      </c>
      <c r="N1192" s="65" t="str">
        <f ca="1" t="shared" si="5"/>
        <v>2023 - MONTH 04</v>
      </c>
      <c r="O1192" s="83">
        <f ca="1" t="shared" ref="O1192:P1192" si="1219">IFERROR(AVERAGEIF(M:M,M1192,$K:$K)," ")</f>
        <v>0.950112612612605</v>
      </c>
      <c r="P1192" s="83">
        <f ca="1" t="shared" si="1219"/>
        <v>0.950150150150152</v>
      </c>
      <c r="Q1192" s="65" t="str">
        <f ca="1">IF(ISBLANK(A1192)," ",IF(O1192&gt;MASTER!$B$3/100,"SB",IF(O1192&gt;MASTER!$B$4/100,"B",IF(O1192&gt;MASTER!$B$5/100,"C","K"))))</f>
        <v>SB</v>
      </c>
      <c r="R1192" s="65" t="str">
        <f ca="1">IF(ISBLANK(B1192)," ",IF(P1192&gt;MASTER!$B$3/100,"SB",IF(P1192&gt;MASTER!$B$4/100,"B",IF(P1192&gt;MASTER!$B$5/100,"C","K"))))</f>
        <v>SB</v>
      </c>
    </row>
    <row r="1193" customHeight="1" spans="1:18">
      <c r="A1193" s="80">
        <f ca="1">INDIRECT(ADDRESS(2+QUOTIENT(ROW()-2,COUNTA('Form Responses 1'!$1:$1)-4),1,,TRUE,"Form Responses 1"))</f>
        <v>45048.6575483912</v>
      </c>
      <c r="B1193" s="65" t="str">
        <f ca="1">INDIRECT(ADDRESS(2+QUOTIENT(ROW()-2,COUNTA('Form Responses 1'!$1:$1)-4),2,,TRUE,"Form Responses 1"))</f>
        <v>bobdaulay@gmail.com</v>
      </c>
      <c r="C1193" s="65" t="str">
        <f ca="1">INDIRECT(ADDRESS(2+QUOTIENT(ROW()-2,COUNTA('Form Responses 1'!$1:$1)-4),3,,TRUE,"Form Responses 1"))</f>
        <v>Bobby Wijaya Daulay</v>
      </c>
      <c r="D1193" s="81">
        <f ca="1">INDIRECT(ADDRESS(2+QUOTIENT(ROW()-2,COUNTA('Form Responses 1'!$1:$1)-4),4,,TRUE,"Form Responses 1"))</f>
        <v>45046</v>
      </c>
      <c r="E1193" s="82">
        <f ca="1" t="shared" si="0"/>
        <v>7</v>
      </c>
      <c r="F1193" s="65" t="str">
        <f ca="1">IF(ISBLANK(A1193)," ",INDIRECT(ADDRESS(1,5+MOD(ROW()-2,COUNTA('Form Responses 1'!$1:$1)-4),,TRUE,"Form Responses 1")))</f>
        <v>Lantai 15 [Mushola]</v>
      </c>
      <c r="G1193" s="65" t="str">
        <f ca="1">IF(ISBLANK(A1193)," ",INDIRECT(ADDRESS(MATCH(A1193,'Form Responses 1'!A:A,0),5+MOD(ROW()-2,COUNTA('Form Responses 1'!$1:$1)-4),,TRUE,"Form Responses 1")))</f>
        <v>BAIK</v>
      </c>
      <c r="H1193" s="83" t="str">
        <f ca="1" t="shared" si="1"/>
        <v>Lantai 15</v>
      </c>
      <c r="I1193" s="83" t="str">
        <f ca="1" t="shared" si="1181"/>
        <v>Mushola</v>
      </c>
      <c r="J1193" s="83" t="str">
        <f ca="1" t="shared" si="2"/>
        <v>CLEANING SERVICE</v>
      </c>
      <c r="K1193" s="83">
        <f ca="1" t="array" ref="K1193">IFERROR(INDEX(MASTER!B:B,MATCH(G1193,MASTER!A:A,0))/100," ")</f>
        <v>0.95</v>
      </c>
      <c r="L1193" s="65">
        <f ca="1" t="shared" si="3"/>
        <v>18</v>
      </c>
      <c r="M1193" s="65" t="str">
        <f ca="1" t="shared" si="4"/>
        <v>2023 - WEEK 18</v>
      </c>
      <c r="N1193" s="65" t="str">
        <f ca="1" t="shared" si="5"/>
        <v>2023 - MONTH 04</v>
      </c>
      <c r="O1193" s="83">
        <f ca="1" t="shared" ref="O1193:P1193" si="1220">IFERROR(AVERAGEIF(M:M,M1193,$K:$K)," ")</f>
        <v>0.950112612612605</v>
      </c>
      <c r="P1193" s="83">
        <f ca="1" t="shared" si="1220"/>
        <v>0.950150150150152</v>
      </c>
      <c r="Q1193" s="65" t="str">
        <f ca="1">IF(ISBLANK(A1193)," ",IF(O1193&gt;MASTER!$B$3/100,"SB",IF(O1193&gt;MASTER!$B$4/100,"B",IF(O1193&gt;MASTER!$B$5/100,"C","K"))))</f>
        <v>SB</v>
      </c>
      <c r="R1193" s="65" t="str">
        <f ca="1">IF(ISBLANK(B1193)," ",IF(P1193&gt;MASTER!$B$3/100,"SB",IF(P1193&gt;MASTER!$B$4/100,"B",IF(P1193&gt;MASTER!$B$5/100,"C","K"))))</f>
        <v>SB</v>
      </c>
    </row>
    <row r="1194" customHeight="1" spans="1:18">
      <c r="A1194" s="80">
        <f ca="1">INDIRECT(ADDRESS(2+QUOTIENT(ROW()-2,COUNTA('Form Responses 1'!$1:$1)-4),1,,TRUE,"Form Responses 1"))</f>
        <v>45048.6575483912</v>
      </c>
      <c r="B1194" s="65" t="str">
        <f ca="1">INDIRECT(ADDRESS(2+QUOTIENT(ROW()-2,COUNTA('Form Responses 1'!$1:$1)-4),2,,TRUE,"Form Responses 1"))</f>
        <v>bobdaulay@gmail.com</v>
      </c>
      <c r="C1194" s="65" t="str">
        <f ca="1">INDIRECT(ADDRESS(2+QUOTIENT(ROW()-2,COUNTA('Form Responses 1'!$1:$1)-4),3,,TRUE,"Form Responses 1"))</f>
        <v>Bobby Wijaya Daulay</v>
      </c>
      <c r="D1194" s="81">
        <f ca="1">INDIRECT(ADDRESS(2+QUOTIENT(ROW()-2,COUNTA('Form Responses 1'!$1:$1)-4),4,,TRUE,"Form Responses 1"))</f>
        <v>45046</v>
      </c>
      <c r="E1194" s="82">
        <f ca="1" t="shared" si="0"/>
        <v>7</v>
      </c>
      <c r="F1194" s="65" t="str">
        <f ca="1">IF(ISBLANK(A1194)," ",INDIRECT(ADDRESS(1,5+MOD(ROW()-2,COUNTA('Form Responses 1'!$1:$1)-4),,TRUE,"Form Responses 1")))</f>
        <v>Lantai 15 [Pantry]</v>
      </c>
      <c r="G1194" s="65" t="str">
        <f ca="1">IF(ISBLANK(A1194)," ",INDIRECT(ADDRESS(MATCH(A1194,'Form Responses 1'!A:A,0),5+MOD(ROW()-2,COUNTA('Form Responses 1'!$1:$1)-4),,TRUE,"Form Responses 1")))</f>
        <v>BAIK</v>
      </c>
      <c r="H1194" s="83" t="str">
        <f ca="1" t="shared" si="1"/>
        <v>Lantai 15</v>
      </c>
      <c r="I1194" s="83" t="str">
        <f ca="1" t="shared" si="1181"/>
        <v>Pantry</v>
      </c>
      <c r="J1194" s="83" t="str">
        <f ca="1" t="shared" si="2"/>
        <v>CLEANING SERVICE</v>
      </c>
      <c r="K1194" s="83">
        <f ca="1" t="array" ref="K1194">IFERROR(INDEX(MASTER!B:B,MATCH(G1194,MASTER!A:A,0))/100," ")</f>
        <v>0.95</v>
      </c>
      <c r="L1194" s="65">
        <f ca="1" t="shared" si="3"/>
        <v>18</v>
      </c>
      <c r="M1194" s="65" t="str">
        <f ca="1" t="shared" si="4"/>
        <v>2023 - WEEK 18</v>
      </c>
      <c r="N1194" s="65" t="str">
        <f ca="1" t="shared" si="5"/>
        <v>2023 - MONTH 04</v>
      </c>
      <c r="O1194" s="83">
        <f ca="1" t="shared" ref="O1194:P1194" si="1221">IFERROR(AVERAGEIF(M:M,M1194,$K:$K)," ")</f>
        <v>0.950112612612605</v>
      </c>
      <c r="P1194" s="83">
        <f ca="1" t="shared" si="1221"/>
        <v>0.950150150150152</v>
      </c>
      <c r="Q1194" s="65" t="str">
        <f ca="1">IF(ISBLANK(A1194)," ",IF(O1194&gt;MASTER!$B$3/100,"SB",IF(O1194&gt;MASTER!$B$4/100,"B",IF(O1194&gt;MASTER!$B$5/100,"C","K"))))</f>
        <v>SB</v>
      </c>
      <c r="R1194" s="65" t="str">
        <f ca="1">IF(ISBLANK(B1194)," ",IF(P1194&gt;MASTER!$B$3/100,"SB",IF(P1194&gt;MASTER!$B$4/100,"B",IF(P1194&gt;MASTER!$B$5/100,"C","K"))))</f>
        <v>SB</v>
      </c>
    </row>
    <row r="1195" customHeight="1" spans="1:18">
      <c r="A1195" s="80">
        <f ca="1">INDIRECT(ADDRESS(2+QUOTIENT(ROW()-2,COUNTA('Form Responses 1'!$1:$1)-4),1,,TRUE,"Form Responses 1"))</f>
        <v>45048.6575483912</v>
      </c>
      <c r="B1195" s="65" t="str">
        <f ca="1">INDIRECT(ADDRESS(2+QUOTIENT(ROW()-2,COUNTA('Form Responses 1'!$1:$1)-4),2,,TRUE,"Form Responses 1"))</f>
        <v>bobdaulay@gmail.com</v>
      </c>
      <c r="C1195" s="65" t="str">
        <f ca="1">INDIRECT(ADDRESS(2+QUOTIENT(ROW()-2,COUNTA('Form Responses 1'!$1:$1)-4),3,,TRUE,"Form Responses 1"))</f>
        <v>Bobby Wijaya Daulay</v>
      </c>
      <c r="D1195" s="81">
        <f ca="1">INDIRECT(ADDRESS(2+QUOTIENT(ROW()-2,COUNTA('Form Responses 1'!$1:$1)-4),4,,TRUE,"Form Responses 1"))</f>
        <v>45046</v>
      </c>
      <c r="E1195" s="82">
        <f ca="1" t="shared" si="0"/>
        <v>7</v>
      </c>
      <c r="F1195" s="65" t="str">
        <f ca="1">IF(ISBLANK(A1195)," ",INDIRECT(ADDRESS(1,5+MOD(ROW()-2,COUNTA('Form Responses 1'!$1:$1)-4),,TRUE,"Form Responses 1")))</f>
        <v>Lantai 15 [Ruang Rapat 1-2-3]</v>
      </c>
      <c r="G1195" s="65" t="str">
        <f ca="1">IF(ISBLANK(A1195)," ",INDIRECT(ADDRESS(MATCH(A1195,'Form Responses 1'!A:A,0),5+MOD(ROW()-2,COUNTA('Form Responses 1'!$1:$1)-4),,TRUE,"Form Responses 1")))</f>
        <v>BAIK</v>
      </c>
      <c r="H1195" s="83" t="str">
        <f ca="1" t="shared" si="1"/>
        <v>Lantai 15</v>
      </c>
      <c r="I1195" s="83" t="str">
        <f ca="1" t="shared" si="1181"/>
        <v>Ruang Rapat 1-2-3</v>
      </c>
      <c r="J1195" s="83" t="str">
        <f ca="1" t="shared" si="2"/>
        <v>CLEANING SERVICE</v>
      </c>
      <c r="K1195" s="83">
        <f ca="1" t="array" ref="K1195">IFERROR(INDEX(MASTER!B:B,MATCH(G1195,MASTER!A:A,0))/100," ")</f>
        <v>0.95</v>
      </c>
      <c r="L1195" s="65">
        <f ca="1" t="shared" si="3"/>
        <v>18</v>
      </c>
      <c r="M1195" s="65" t="str">
        <f ca="1" t="shared" si="4"/>
        <v>2023 - WEEK 18</v>
      </c>
      <c r="N1195" s="65" t="str">
        <f ca="1" t="shared" si="5"/>
        <v>2023 - MONTH 04</v>
      </c>
      <c r="O1195" s="83">
        <f ca="1" t="shared" ref="O1195:P1195" si="1222">IFERROR(AVERAGEIF(M:M,M1195,$K:$K)," ")</f>
        <v>0.950112612612605</v>
      </c>
      <c r="P1195" s="83">
        <f ca="1" t="shared" si="1222"/>
        <v>0.950150150150152</v>
      </c>
      <c r="Q1195" s="65" t="str">
        <f ca="1">IF(ISBLANK(A1195)," ",IF(O1195&gt;MASTER!$B$3/100,"SB",IF(O1195&gt;MASTER!$B$4/100,"B",IF(O1195&gt;MASTER!$B$5/100,"C","K"))))</f>
        <v>SB</v>
      </c>
      <c r="R1195" s="65" t="str">
        <f ca="1">IF(ISBLANK(B1195)," ",IF(P1195&gt;MASTER!$B$3/100,"SB",IF(P1195&gt;MASTER!$B$4/100,"B",IF(P1195&gt;MASTER!$B$5/100,"C","K"))))</f>
        <v>SB</v>
      </c>
    </row>
    <row r="1196" customHeight="1" spans="1:18">
      <c r="A1196" s="80">
        <f ca="1">INDIRECT(ADDRESS(2+QUOTIENT(ROW()-2,COUNTA('Form Responses 1'!$1:$1)-4),1,,TRUE,"Form Responses 1"))</f>
        <v>45048.6575483912</v>
      </c>
      <c r="B1196" s="65" t="str">
        <f ca="1">INDIRECT(ADDRESS(2+QUOTIENT(ROW()-2,COUNTA('Form Responses 1'!$1:$1)-4),2,,TRUE,"Form Responses 1"))</f>
        <v>bobdaulay@gmail.com</v>
      </c>
      <c r="C1196" s="65" t="str">
        <f ca="1">INDIRECT(ADDRESS(2+QUOTIENT(ROW()-2,COUNTA('Form Responses 1'!$1:$1)-4),3,,TRUE,"Form Responses 1"))</f>
        <v>Bobby Wijaya Daulay</v>
      </c>
      <c r="D1196" s="81">
        <f ca="1">INDIRECT(ADDRESS(2+QUOTIENT(ROW()-2,COUNTA('Form Responses 1'!$1:$1)-4),4,,TRUE,"Form Responses 1"))</f>
        <v>45046</v>
      </c>
      <c r="E1196" s="82">
        <f ca="1" t="shared" si="0"/>
        <v>7</v>
      </c>
      <c r="F1196" s="65" t="str">
        <f ca="1">IF(ISBLANK(A1196)," ",INDIRECT(ADDRESS(1,5+MOD(ROW()-2,COUNTA('Form Responses 1'!$1:$1)-4),,TRUE,"Form Responses 1")))</f>
        <v>Lantai 15 [Ruang Kerja]</v>
      </c>
      <c r="G1196" s="65" t="str">
        <f ca="1">IF(ISBLANK(A1196)," ",INDIRECT(ADDRESS(MATCH(A1196,'Form Responses 1'!A:A,0),5+MOD(ROW()-2,COUNTA('Form Responses 1'!$1:$1)-4),,TRUE,"Form Responses 1")))</f>
        <v>BAIK</v>
      </c>
      <c r="H1196" s="83" t="str">
        <f ca="1" t="shared" si="1"/>
        <v>Lantai 15</v>
      </c>
      <c r="I1196" s="83" t="str">
        <f ca="1" t="shared" si="1181"/>
        <v>Ruang Kerja</v>
      </c>
      <c r="J1196" s="83" t="str">
        <f ca="1" t="shared" si="2"/>
        <v>CLEANING SERVICE</v>
      </c>
      <c r="K1196" s="83">
        <f ca="1" t="array" ref="K1196">IFERROR(INDEX(MASTER!B:B,MATCH(G1196,MASTER!A:A,0))/100," ")</f>
        <v>0.95</v>
      </c>
      <c r="L1196" s="65">
        <f ca="1" t="shared" si="3"/>
        <v>18</v>
      </c>
      <c r="M1196" s="65" t="str">
        <f ca="1" t="shared" si="4"/>
        <v>2023 - WEEK 18</v>
      </c>
      <c r="N1196" s="65" t="str">
        <f ca="1" t="shared" si="5"/>
        <v>2023 - MONTH 04</v>
      </c>
      <c r="O1196" s="83">
        <f ca="1" t="shared" ref="O1196:P1196" si="1223">IFERROR(AVERAGEIF(M:M,M1196,$K:$K)," ")</f>
        <v>0.950112612612605</v>
      </c>
      <c r="P1196" s="83">
        <f ca="1" t="shared" si="1223"/>
        <v>0.950150150150152</v>
      </c>
      <c r="Q1196" s="65" t="str">
        <f ca="1">IF(ISBLANK(A1196)," ",IF(O1196&gt;MASTER!$B$3/100,"SB",IF(O1196&gt;MASTER!$B$4/100,"B",IF(O1196&gt;MASTER!$B$5/100,"C","K"))))</f>
        <v>SB</v>
      </c>
      <c r="R1196" s="65" t="str">
        <f ca="1">IF(ISBLANK(B1196)," ",IF(P1196&gt;MASTER!$B$3/100,"SB",IF(P1196&gt;MASTER!$B$4/100,"B",IF(P1196&gt;MASTER!$B$5/100,"C","K"))))</f>
        <v>SB</v>
      </c>
    </row>
    <row r="1197" customHeight="1" spans="1:18">
      <c r="A1197" s="80">
        <f ca="1">INDIRECT(ADDRESS(2+QUOTIENT(ROW()-2,COUNTA('Form Responses 1'!$1:$1)-4),1,,TRUE,"Form Responses 1"))</f>
        <v>45048.6575483912</v>
      </c>
      <c r="B1197" s="65" t="str">
        <f ca="1">INDIRECT(ADDRESS(2+QUOTIENT(ROW()-2,COUNTA('Form Responses 1'!$1:$1)-4),2,,TRUE,"Form Responses 1"))</f>
        <v>bobdaulay@gmail.com</v>
      </c>
      <c r="C1197" s="65" t="str">
        <f ca="1">INDIRECT(ADDRESS(2+QUOTIENT(ROW()-2,COUNTA('Form Responses 1'!$1:$1)-4),3,,TRUE,"Form Responses 1"))</f>
        <v>Bobby Wijaya Daulay</v>
      </c>
      <c r="D1197" s="81">
        <f ca="1">INDIRECT(ADDRESS(2+QUOTIENT(ROW()-2,COUNTA('Form Responses 1'!$1:$1)-4),4,,TRUE,"Form Responses 1"))</f>
        <v>45046</v>
      </c>
      <c r="E1197" s="82">
        <f ca="1" t="shared" si="0"/>
        <v>7</v>
      </c>
      <c r="F1197" s="65" t="str">
        <f ca="1">IF(ISBLANK(A1197)," ",INDIRECT(ADDRESS(1,5+MOD(ROW()-2,COUNTA('Form Responses 1'!$1:$1)-4),,TRUE,"Form Responses 1")))</f>
        <v>Lantai 15 [Koridor]</v>
      </c>
      <c r="G1197" s="65" t="str">
        <f ca="1">IF(ISBLANK(A1197)," ",INDIRECT(ADDRESS(MATCH(A1197,'Form Responses 1'!A:A,0),5+MOD(ROW()-2,COUNTA('Form Responses 1'!$1:$1)-4),,TRUE,"Form Responses 1")))</f>
        <v>BAIK</v>
      </c>
      <c r="H1197" s="83" t="str">
        <f ca="1" t="shared" si="1"/>
        <v>Lantai 15</v>
      </c>
      <c r="I1197" s="83" t="str">
        <f ca="1" t="shared" si="1181"/>
        <v>Koridor</v>
      </c>
      <c r="J1197" s="83" t="str">
        <f ca="1" t="shared" si="2"/>
        <v>CLEANING SERVICE</v>
      </c>
      <c r="K1197" s="83">
        <f ca="1" t="array" ref="K1197">IFERROR(INDEX(MASTER!B:B,MATCH(G1197,MASTER!A:A,0))/100," ")</f>
        <v>0.95</v>
      </c>
      <c r="L1197" s="65">
        <f ca="1" t="shared" si="3"/>
        <v>18</v>
      </c>
      <c r="M1197" s="65" t="str">
        <f ca="1" t="shared" si="4"/>
        <v>2023 - WEEK 18</v>
      </c>
      <c r="N1197" s="65" t="str">
        <f ca="1" t="shared" si="5"/>
        <v>2023 - MONTH 04</v>
      </c>
      <c r="O1197" s="83">
        <f ca="1" t="shared" ref="O1197:P1197" si="1224">IFERROR(AVERAGEIF(M:M,M1197,$K:$K)," ")</f>
        <v>0.950112612612605</v>
      </c>
      <c r="P1197" s="83">
        <f ca="1" t="shared" si="1224"/>
        <v>0.950150150150152</v>
      </c>
      <c r="Q1197" s="65" t="str">
        <f ca="1">IF(ISBLANK(A1197)," ",IF(O1197&gt;MASTER!$B$3/100,"SB",IF(O1197&gt;MASTER!$B$4/100,"B",IF(O1197&gt;MASTER!$B$5/100,"C","K"))))</f>
        <v>SB</v>
      </c>
      <c r="R1197" s="65" t="str">
        <f ca="1">IF(ISBLANK(B1197)," ",IF(P1197&gt;MASTER!$B$3/100,"SB",IF(P1197&gt;MASTER!$B$4/100,"B",IF(P1197&gt;MASTER!$B$5/100,"C","K"))))</f>
        <v>SB</v>
      </c>
    </row>
    <row r="1198" customHeight="1" spans="1:18">
      <c r="A1198" s="80">
        <f ca="1">INDIRECT(ADDRESS(2+QUOTIENT(ROW()-2,COUNTA('Form Responses 1'!$1:$1)-4),1,,TRUE,"Form Responses 1"))</f>
        <v>45048.6575483912</v>
      </c>
      <c r="B1198" s="65" t="str">
        <f ca="1">INDIRECT(ADDRESS(2+QUOTIENT(ROW()-2,COUNTA('Form Responses 1'!$1:$1)-4),2,,TRUE,"Form Responses 1"))</f>
        <v>bobdaulay@gmail.com</v>
      </c>
      <c r="C1198" s="65" t="str">
        <f ca="1">INDIRECT(ADDRESS(2+QUOTIENT(ROW()-2,COUNTA('Form Responses 1'!$1:$1)-4),3,,TRUE,"Form Responses 1"))</f>
        <v>Bobby Wijaya Daulay</v>
      </c>
      <c r="D1198" s="81">
        <f ca="1">INDIRECT(ADDRESS(2+QUOTIENT(ROW()-2,COUNTA('Form Responses 1'!$1:$1)-4),4,,TRUE,"Form Responses 1"))</f>
        <v>45046</v>
      </c>
      <c r="E1198" s="82">
        <f ca="1" t="shared" si="0"/>
        <v>7</v>
      </c>
      <c r="F1198" s="65" t="str">
        <f ca="1">IF(ISBLANK(A1198)," ",INDIRECT(ADDRESS(1,5+MOD(ROW()-2,COUNTA('Form Responses 1'!$1:$1)-4),,TRUE,"Form Responses 1")))</f>
        <v>Lantai 15 [Toilet Pria / Wanita]</v>
      </c>
      <c r="G1198" s="65" t="str">
        <f ca="1">IF(ISBLANK(A1198)," ",INDIRECT(ADDRESS(MATCH(A1198,'Form Responses 1'!A:A,0),5+MOD(ROW()-2,COUNTA('Form Responses 1'!$1:$1)-4),,TRUE,"Form Responses 1")))</f>
        <v>BAIK</v>
      </c>
      <c r="H1198" s="83" t="str">
        <f ca="1" t="shared" si="1"/>
        <v>Lantai 15</v>
      </c>
      <c r="I1198" s="83" t="str">
        <f ca="1" t="shared" si="1181"/>
        <v>Toilet Pria / Wanita</v>
      </c>
      <c r="J1198" s="83" t="str">
        <f ca="1" t="shared" si="2"/>
        <v>CLEANING SERVICE</v>
      </c>
      <c r="K1198" s="83">
        <f ca="1" t="array" ref="K1198">IFERROR(INDEX(MASTER!B:B,MATCH(G1198,MASTER!A:A,0))/100," ")</f>
        <v>0.95</v>
      </c>
      <c r="L1198" s="65">
        <f ca="1" t="shared" si="3"/>
        <v>18</v>
      </c>
      <c r="M1198" s="65" t="str">
        <f ca="1" t="shared" si="4"/>
        <v>2023 - WEEK 18</v>
      </c>
      <c r="N1198" s="65" t="str">
        <f ca="1" t="shared" si="5"/>
        <v>2023 - MONTH 04</v>
      </c>
      <c r="O1198" s="83">
        <f ca="1" t="shared" ref="O1198:P1198" si="1225">IFERROR(AVERAGEIF(M:M,M1198,$K:$K)," ")</f>
        <v>0.950112612612605</v>
      </c>
      <c r="P1198" s="83">
        <f ca="1" t="shared" si="1225"/>
        <v>0.950150150150152</v>
      </c>
      <c r="Q1198" s="65" t="str">
        <f ca="1">IF(ISBLANK(A1198)," ",IF(O1198&gt;MASTER!$B$3/100,"SB",IF(O1198&gt;MASTER!$B$4/100,"B",IF(O1198&gt;MASTER!$B$5/100,"C","K"))))</f>
        <v>SB</v>
      </c>
      <c r="R1198" s="65" t="str">
        <f ca="1">IF(ISBLANK(B1198)," ",IF(P1198&gt;MASTER!$B$3/100,"SB",IF(P1198&gt;MASTER!$B$4/100,"B",IF(P1198&gt;MASTER!$B$5/100,"C","K"))))</f>
        <v>SB</v>
      </c>
    </row>
    <row r="1199" customHeight="1" spans="1:18">
      <c r="A1199" s="80">
        <f ca="1">INDIRECT(ADDRESS(2+QUOTIENT(ROW()-2,COUNTA('Form Responses 1'!$1:$1)-4),1,,TRUE,"Form Responses 1"))</f>
        <v>45048.6575483912</v>
      </c>
      <c r="B1199" s="65" t="str">
        <f ca="1">INDIRECT(ADDRESS(2+QUOTIENT(ROW()-2,COUNTA('Form Responses 1'!$1:$1)-4),2,,TRUE,"Form Responses 1"))</f>
        <v>bobdaulay@gmail.com</v>
      </c>
      <c r="C1199" s="65" t="str">
        <f ca="1">INDIRECT(ADDRESS(2+QUOTIENT(ROW()-2,COUNTA('Form Responses 1'!$1:$1)-4),3,,TRUE,"Form Responses 1"))</f>
        <v>Bobby Wijaya Daulay</v>
      </c>
      <c r="D1199" s="81">
        <f ca="1">INDIRECT(ADDRESS(2+QUOTIENT(ROW()-2,COUNTA('Form Responses 1'!$1:$1)-4),4,,TRUE,"Form Responses 1"))</f>
        <v>45046</v>
      </c>
      <c r="E1199" s="82">
        <f ca="1" t="shared" si="0"/>
        <v>7</v>
      </c>
      <c r="F1199" s="65" t="str">
        <f ca="1">IF(ISBLANK(A1199)," ",INDIRECT(ADDRESS(1,5+MOD(ROW()-2,COUNTA('Form Responses 1'!$1:$1)-4),,TRUE,"Form Responses 1")))</f>
        <v>Lantai 14 [Tangga Exit Barat]</v>
      </c>
      <c r="G1199" s="65" t="str">
        <f ca="1">IF(ISBLANK(A1199)," ",INDIRECT(ADDRESS(MATCH(A1199,'Form Responses 1'!A:A,0),5+MOD(ROW()-2,COUNTA('Form Responses 1'!$1:$1)-4),,TRUE,"Form Responses 1")))</f>
        <v>BAIK</v>
      </c>
      <c r="H1199" s="83" t="str">
        <f ca="1" t="shared" si="1"/>
        <v>Lantai 14</v>
      </c>
      <c r="I1199" s="83" t="str">
        <f ca="1" t="shared" si="1181"/>
        <v>Tangga Exit Barat</v>
      </c>
      <c r="J1199" s="83" t="str">
        <f ca="1" t="shared" si="2"/>
        <v>CLEANING SERVICE</v>
      </c>
      <c r="K1199" s="83">
        <f ca="1" t="array" ref="K1199">IFERROR(INDEX(MASTER!B:B,MATCH(G1199,MASTER!A:A,0))/100," ")</f>
        <v>0.95</v>
      </c>
      <c r="L1199" s="65">
        <f ca="1" t="shared" si="3"/>
        <v>18</v>
      </c>
      <c r="M1199" s="65" t="str">
        <f ca="1" t="shared" si="4"/>
        <v>2023 - WEEK 18</v>
      </c>
      <c r="N1199" s="65" t="str">
        <f ca="1" t="shared" si="5"/>
        <v>2023 - MONTH 04</v>
      </c>
      <c r="O1199" s="83">
        <f ca="1" t="shared" ref="O1199:P1199" si="1226">IFERROR(AVERAGEIF(M:M,M1199,$K:$K)," ")</f>
        <v>0.950112612612605</v>
      </c>
      <c r="P1199" s="83">
        <f ca="1" t="shared" si="1226"/>
        <v>0.950150150150152</v>
      </c>
      <c r="Q1199" s="65" t="str">
        <f ca="1">IF(ISBLANK(A1199)," ",IF(O1199&gt;MASTER!$B$3/100,"SB",IF(O1199&gt;MASTER!$B$4/100,"B",IF(O1199&gt;MASTER!$B$5/100,"C","K"))))</f>
        <v>SB</v>
      </c>
      <c r="R1199" s="65" t="str">
        <f ca="1">IF(ISBLANK(B1199)," ",IF(P1199&gt;MASTER!$B$3/100,"SB",IF(P1199&gt;MASTER!$B$4/100,"B",IF(P1199&gt;MASTER!$B$5/100,"C","K"))))</f>
        <v>SB</v>
      </c>
    </row>
    <row r="1200" customHeight="1" spans="1:18">
      <c r="A1200" s="80">
        <f ca="1">INDIRECT(ADDRESS(2+QUOTIENT(ROW()-2,COUNTA('Form Responses 1'!$1:$1)-4),1,,TRUE,"Form Responses 1"))</f>
        <v>45048.6575483912</v>
      </c>
      <c r="B1200" s="65" t="str">
        <f ca="1">INDIRECT(ADDRESS(2+QUOTIENT(ROW()-2,COUNTA('Form Responses 1'!$1:$1)-4),2,,TRUE,"Form Responses 1"))</f>
        <v>bobdaulay@gmail.com</v>
      </c>
      <c r="C1200" s="65" t="str">
        <f ca="1">INDIRECT(ADDRESS(2+QUOTIENT(ROW()-2,COUNTA('Form Responses 1'!$1:$1)-4),3,,TRUE,"Form Responses 1"))</f>
        <v>Bobby Wijaya Daulay</v>
      </c>
      <c r="D1200" s="81">
        <f ca="1">INDIRECT(ADDRESS(2+QUOTIENT(ROW()-2,COUNTA('Form Responses 1'!$1:$1)-4),4,,TRUE,"Form Responses 1"))</f>
        <v>45046</v>
      </c>
      <c r="E1200" s="82">
        <f ca="1" t="shared" si="0"/>
        <v>7</v>
      </c>
      <c r="F1200" s="65" t="str">
        <f ca="1">IF(ISBLANK(A1200)," ",INDIRECT(ADDRESS(1,5+MOD(ROW()-2,COUNTA('Form Responses 1'!$1:$1)-4),,TRUE,"Form Responses 1")))</f>
        <v>Lantai 14 [ &amp; Timur]</v>
      </c>
      <c r="G1200" s="65" t="str">
        <f ca="1">IF(ISBLANK(A1200)," ",INDIRECT(ADDRESS(MATCH(A1200,'Form Responses 1'!A:A,0),5+MOD(ROW()-2,COUNTA('Form Responses 1'!$1:$1)-4),,TRUE,"Form Responses 1")))</f>
        <v>BAIK</v>
      </c>
      <c r="H1200" s="83" t="str">
        <f ca="1" t="shared" si="1"/>
        <v>Lantai 14</v>
      </c>
      <c r="I1200" s="83" t="str">
        <f ca="1" t="shared" si="1181"/>
        <v> &amp; Timur</v>
      </c>
      <c r="J1200" s="83" t="str">
        <f ca="1" t="shared" si="2"/>
        <v>CLEANING SERVICE</v>
      </c>
      <c r="K1200" s="83">
        <f ca="1" t="array" ref="K1200">IFERROR(INDEX(MASTER!B:B,MATCH(G1200,MASTER!A:A,0))/100," ")</f>
        <v>0.95</v>
      </c>
      <c r="L1200" s="65">
        <f ca="1" t="shared" si="3"/>
        <v>18</v>
      </c>
      <c r="M1200" s="65" t="str">
        <f ca="1" t="shared" si="4"/>
        <v>2023 - WEEK 18</v>
      </c>
      <c r="N1200" s="65" t="str">
        <f ca="1" t="shared" si="5"/>
        <v>2023 - MONTH 04</v>
      </c>
      <c r="O1200" s="83">
        <f ca="1" t="shared" ref="O1200:P1200" si="1227">IFERROR(AVERAGEIF(M:M,M1200,$K:$K)," ")</f>
        <v>0.950112612612605</v>
      </c>
      <c r="P1200" s="83">
        <f ca="1" t="shared" si="1227"/>
        <v>0.950150150150152</v>
      </c>
      <c r="Q1200" s="65" t="str">
        <f ca="1">IF(ISBLANK(A1200)," ",IF(O1200&gt;MASTER!$B$3/100,"SB",IF(O1200&gt;MASTER!$B$4/100,"B",IF(O1200&gt;MASTER!$B$5/100,"C","K"))))</f>
        <v>SB</v>
      </c>
      <c r="R1200" s="65" t="str">
        <f ca="1">IF(ISBLANK(B1200)," ",IF(P1200&gt;MASTER!$B$3/100,"SB",IF(P1200&gt;MASTER!$B$4/100,"B",IF(P1200&gt;MASTER!$B$5/100,"C","K"))))</f>
        <v>SB</v>
      </c>
    </row>
    <row r="1201" customHeight="1" spans="1:18">
      <c r="A1201" s="80">
        <f ca="1">INDIRECT(ADDRESS(2+QUOTIENT(ROW()-2,COUNTA('Form Responses 1'!$1:$1)-4),1,,TRUE,"Form Responses 1"))</f>
        <v>45048.6575483912</v>
      </c>
      <c r="B1201" s="65" t="str">
        <f ca="1">INDIRECT(ADDRESS(2+QUOTIENT(ROW()-2,COUNTA('Form Responses 1'!$1:$1)-4),2,,TRUE,"Form Responses 1"))</f>
        <v>bobdaulay@gmail.com</v>
      </c>
      <c r="C1201" s="65" t="str">
        <f ca="1">INDIRECT(ADDRESS(2+QUOTIENT(ROW()-2,COUNTA('Form Responses 1'!$1:$1)-4),3,,TRUE,"Form Responses 1"))</f>
        <v>Bobby Wijaya Daulay</v>
      </c>
      <c r="D1201" s="81">
        <f ca="1">INDIRECT(ADDRESS(2+QUOTIENT(ROW()-2,COUNTA('Form Responses 1'!$1:$1)-4),4,,TRUE,"Form Responses 1"))</f>
        <v>45046</v>
      </c>
      <c r="E1201" s="82">
        <f ca="1" t="shared" si="0"/>
        <v>7</v>
      </c>
      <c r="F1201" s="65" t="str">
        <f ca="1">IF(ISBLANK(A1201)," ",INDIRECT(ADDRESS(1,5+MOD(ROW()-2,COUNTA('Form Responses 1'!$1:$1)-4),,TRUE,"Form Responses 1")))</f>
        <v>Lantai 14 [Mushola]</v>
      </c>
      <c r="G1201" s="65" t="str">
        <f ca="1">IF(ISBLANK(A1201)," ",INDIRECT(ADDRESS(MATCH(A1201,'Form Responses 1'!A:A,0),5+MOD(ROW()-2,COUNTA('Form Responses 1'!$1:$1)-4),,TRUE,"Form Responses 1")))</f>
        <v>BAIK</v>
      </c>
      <c r="H1201" s="83" t="str">
        <f ca="1" t="shared" si="1"/>
        <v>Lantai 14</v>
      </c>
      <c r="I1201" s="83" t="str">
        <f ca="1" t="shared" si="1181"/>
        <v>Mushola</v>
      </c>
      <c r="J1201" s="83" t="str">
        <f ca="1" t="shared" si="2"/>
        <v>CLEANING SERVICE</v>
      </c>
      <c r="K1201" s="83">
        <f ca="1" t="array" ref="K1201">IFERROR(INDEX(MASTER!B:B,MATCH(G1201,MASTER!A:A,0))/100," ")</f>
        <v>0.95</v>
      </c>
      <c r="L1201" s="65">
        <f ca="1" t="shared" si="3"/>
        <v>18</v>
      </c>
      <c r="M1201" s="65" t="str">
        <f ca="1" t="shared" si="4"/>
        <v>2023 - WEEK 18</v>
      </c>
      <c r="N1201" s="65" t="str">
        <f ca="1" t="shared" si="5"/>
        <v>2023 - MONTH 04</v>
      </c>
      <c r="O1201" s="83">
        <f ca="1" t="shared" ref="O1201:P1201" si="1228">IFERROR(AVERAGEIF(M:M,M1201,$K:$K)," ")</f>
        <v>0.950112612612605</v>
      </c>
      <c r="P1201" s="83">
        <f ca="1" t="shared" si="1228"/>
        <v>0.950150150150152</v>
      </c>
      <c r="Q1201" s="65" t="str">
        <f ca="1">IF(ISBLANK(A1201)," ",IF(O1201&gt;MASTER!$B$3/100,"SB",IF(O1201&gt;MASTER!$B$4/100,"B",IF(O1201&gt;MASTER!$B$5/100,"C","K"))))</f>
        <v>SB</v>
      </c>
      <c r="R1201" s="65" t="str">
        <f ca="1">IF(ISBLANK(B1201)," ",IF(P1201&gt;MASTER!$B$3/100,"SB",IF(P1201&gt;MASTER!$B$4/100,"B",IF(P1201&gt;MASTER!$B$5/100,"C","K"))))</f>
        <v>SB</v>
      </c>
    </row>
    <row r="1202" customHeight="1" spans="1:18">
      <c r="A1202" s="80">
        <f ca="1">INDIRECT(ADDRESS(2+QUOTIENT(ROW()-2,COUNTA('Form Responses 1'!$1:$1)-4),1,,TRUE,"Form Responses 1"))</f>
        <v>45048.6575483912</v>
      </c>
      <c r="B1202" s="65" t="str">
        <f ca="1">INDIRECT(ADDRESS(2+QUOTIENT(ROW()-2,COUNTA('Form Responses 1'!$1:$1)-4),2,,TRUE,"Form Responses 1"))</f>
        <v>bobdaulay@gmail.com</v>
      </c>
      <c r="C1202" s="65" t="str">
        <f ca="1">INDIRECT(ADDRESS(2+QUOTIENT(ROW()-2,COUNTA('Form Responses 1'!$1:$1)-4),3,,TRUE,"Form Responses 1"))</f>
        <v>Bobby Wijaya Daulay</v>
      </c>
      <c r="D1202" s="81">
        <f ca="1">INDIRECT(ADDRESS(2+QUOTIENT(ROW()-2,COUNTA('Form Responses 1'!$1:$1)-4),4,,TRUE,"Form Responses 1"))</f>
        <v>45046</v>
      </c>
      <c r="E1202" s="82">
        <f ca="1" t="shared" si="0"/>
        <v>7</v>
      </c>
      <c r="F1202" s="65" t="str">
        <f ca="1">IF(ISBLANK(A1202)," ",INDIRECT(ADDRESS(1,5+MOD(ROW()-2,COUNTA('Form Responses 1'!$1:$1)-4),,TRUE,"Form Responses 1")))</f>
        <v>Lantai 14 [Pantry]</v>
      </c>
      <c r="G1202" s="65" t="str">
        <f ca="1">IF(ISBLANK(A1202)," ",INDIRECT(ADDRESS(MATCH(A1202,'Form Responses 1'!A:A,0),5+MOD(ROW()-2,COUNTA('Form Responses 1'!$1:$1)-4),,TRUE,"Form Responses 1")))</f>
        <v>BAIK</v>
      </c>
      <c r="H1202" s="83" t="str">
        <f ca="1" t="shared" si="1"/>
        <v>Lantai 14</v>
      </c>
      <c r="I1202" s="83" t="str">
        <f ca="1" t="shared" si="1181"/>
        <v>Pantry</v>
      </c>
      <c r="J1202" s="83" t="str">
        <f ca="1" t="shared" si="2"/>
        <v>CLEANING SERVICE</v>
      </c>
      <c r="K1202" s="83">
        <f ca="1" t="array" ref="K1202">IFERROR(INDEX(MASTER!B:B,MATCH(G1202,MASTER!A:A,0))/100," ")</f>
        <v>0.95</v>
      </c>
      <c r="L1202" s="65">
        <f ca="1" t="shared" si="3"/>
        <v>18</v>
      </c>
      <c r="M1202" s="65" t="str">
        <f ca="1" t="shared" si="4"/>
        <v>2023 - WEEK 18</v>
      </c>
      <c r="N1202" s="65" t="str">
        <f ca="1" t="shared" si="5"/>
        <v>2023 - MONTH 04</v>
      </c>
      <c r="O1202" s="83">
        <f ca="1" t="shared" ref="O1202:P1202" si="1229">IFERROR(AVERAGEIF(M:M,M1202,$K:$K)," ")</f>
        <v>0.950112612612605</v>
      </c>
      <c r="P1202" s="83">
        <f ca="1" t="shared" si="1229"/>
        <v>0.950150150150152</v>
      </c>
      <c r="Q1202" s="65" t="str">
        <f ca="1">IF(ISBLANK(A1202)," ",IF(O1202&gt;MASTER!$B$3/100,"SB",IF(O1202&gt;MASTER!$B$4/100,"B",IF(O1202&gt;MASTER!$B$5/100,"C","K"))))</f>
        <v>SB</v>
      </c>
      <c r="R1202" s="65" t="str">
        <f ca="1">IF(ISBLANK(B1202)," ",IF(P1202&gt;MASTER!$B$3/100,"SB",IF(P1202&gt;MASTER!$B$4/100,"B",IF(P1202&gt;MASTER!$B$5/100,"C","K"))))</f>
        <v>SB</v>
      </c>
    </row>
    <row r="1203" customHeight="1" spans="1:18">
      <c r="A1203" s="80">
        <f ca="1">INDIRECT(ADDRESS(2+QUOTIENT(ROW()-2,COUNTA('Form Responses 1'!$1:$1)-4),1,,TRUE,"Form Responses 1"))</f>
        <v>45048.6575483912</v>
      </c>
      <c r="B1203" s="65" t="str">
        <f ca="1">INDIRECT(ADDRESS(2+QUOTIENT(ROW()-2,COUNTA('Form Responses 1'!$1:$1)-4),2,,TRUE,"Form Responses 1"))</f>
        <v>bobdaulay@gmail.com</v>
      </c>
      <c r="C1203" s="65" t="str">
        <f ca="1">INDIRECT(ADDRESS(2+QUOTIENT(ROW()-2,COUNTA('Form Responses 1'!$1:$1)-4),3,,TRUE,"Form Responses 1"))</f>
        <v>Bobby Wijaya Daulay</v>
      </c>
      <c r="D1203" s="81">
        <f ca="1">INDIRECT(ADDRESS(2+QUOTIENT(ROW()-2,COUNTA('Form Responses 1'!$1:$1)-4),4,,TRUE,"Form Responses 1"))</f>
        <v>45046</v>
      </c>
      <c r="E1203" s="82">
        <f ca="1" t="shared" si="0"/>
        <v>7</v>
      </c>
      <c r="F1203" s="65" t="str">
        <f ca="1">IF(ISBLANK(A1203)," ",INDIRECT(ADDRESS(1,5+MOD(ROW()-2,COUNTA('Form Responses 1'!$1:$1)-4),,TRUE,"Form Responses 1")))</f>
        <v>Lantai 14 [Ruang Rapat 1-2-3]</v>
      </c>
      <c r="G1203" s="65" t="str">
        <f ca="1">IF(ISBLANK(A1203)," ",INDIRECT(ADDRESS(MATCH(A1203,'Form Responses 1'!A:A,0),5+MOD(ROW()-2,COUNTA('Form Responses 1'!$1:$1)-4),,TRUE,"Form Responses 1")))</f>
        <v>BAIK</v>
      </c>
      <c r="H1203" s="83" t="str">
        <f ca="1" t="shared" si="1"/>
        <v>Lantai 14</v>
      </c>
      <c r="I1203" s="83" t="str">
        <f ca="1" t="shared" si="1181"/>
        <v>Ruang Rapat 1-2-3</v>
      </c>
      <c r="J1203" s="83" t="str">
        <f ca="1" t="shared" si="2"/>
        <v>CLEANING SERVICE</v>
      </c>
      <c r="K1203" s="83">
        <f ca="1" t="array" ref="K1203">IFERROR(INDEX(MASTER!B:B,MATCH(G1203,MASTER!A:A,0))/100," ")</f>
        <v>0.95</v>
      </c>
      <c r="L1203" s="65">
        <f ca="1" t="shared" si="3"/>
        <v>18</v>
      </c>
      <c r="M1203" s="65" t="str">
        <f ca="1" t="shared" si="4"/>
        <v>2023 - WEEK 18</v>
      </c>
      <c r="N1203" s="65" t="str">
        <f ca="1" t="shared" si="5"/>
        <v>2023 - MONTH 04</v>
      </c>
      <c r="O1203" s="83">
        <f ca="1" t="shared" ref="O1203:P1203" si="1230">IFERROR(AVERAGEIF(M:M,M1203,$K:$K)," ")</f>
        <v>0.950112612612605</v>
      </c>
      <c r="P1203" s="83">
        <f ca="1" t="shared" si="1230"/>
        <v>0.950150150150152</v>
      </c>
      <c r="Q1203" s="65" t="str">
        <f ca="1">IF(ISBLANK(A1203)," ",IF(O1203&gt;MASTER!$B$3/100,"SB",IF(O1203&gt;MASTER!$B$4/100,"B",IF(O1203&gt;MASTER!$B$5/100,"C","K"))))</f>
        <v>SB</v>
      </c>
      <c r="R1203" s="65" t="str">
        <f ca="1">IF(ISBLANK(B1203)," ",IF(P1203&gt;MASTER!$B$3/100,"SB",IF(P1203&gt;MASTER!$B$4/100,"B",IF(P1203&gt;MASTER!$B$5/100,"C","K"))))</f>
        <v>SB</v>
      </c>
    </row>
    <row r="1204" customHeight="1" spans="1:18">
      <c r="A1204" s="80">
        <f ca="1">INDIRECT(ADDRESS(2+QUOTIENT(ROW()-2,COUNTA('Form Responses 1'!$1:$1)-4),1,,TRUE,"Form Responses 1"))</f>
        <v>45048.6575483912</v>
      </c>
      <c r="B1204" s="65" t="str">
        <f ca="1">INDIRECT(ADDRESS(2+QUOTIENT(ROW()-2,COUNTA('Form Responses 1'!$1:$1)-4),2,,TRUE,"Form Responses 1"))</f>
        <v>bobdaulay@gmail.com</v>
      </c>
      <c r="C1204" s="65" t="str">
        <f ca="1">INDIRECT(ADDRESS(2+QUOTIENT(ROW()-2,COUNTA('Form Responses 1'!$1:$1)-4),3,,TRUE,"Form Responses 1"))</f>
        <v>Bobby Wijaya Daulay</v>
      </c>
      <c r="D1204" s="81">
        <f ca="1">INDIRECT(ADDRESS(2+QUOTIENT(ROW()-2,COUNTA('Form Responses 1'!$1:$1)-4),4,,TRUE,"Form Responses 1"))</f>
        <v>45046</v>
      </c>
      <c r="E1204" s="82">
        <f ca="1" t="shared" si="0"/>
        <v>7</v>
      </c>
      <c r="F1204" s="65" t="str">
        <f ca="1">IF(ISBLANK(A1204)," ",INDIRECT(ADDRESS(1,5+MOD(ROW()-2,COUNTA('Form Responses 1'!$1:$1)-4),,TRUE,"Form Responses 1")))</f>
        <v>Lantai 14 [Ruang Kerja]</v>
      </c>
      <c r="G1204" s="65" t="str">
        <f ca="1">IF(ISBLANK(A1204)," ",INDIRECT(ADDRESS(MATCH(A1204,'Form Responses 1'!A:A,0),5+MOD(ROW()-2,COUNTA('Form Responses 1'!$1:$1)-4),,TRUE,"Form Responses 1")))</f>
        <v>BAIK</v>
      </c>
      <c r="H1204" s="83" t="str">
        <f ca="1" t="shared" si="1"/>
        <v>Lantai 14</v>
      </c>
      <c r="I1204" s="83" t="str">
        <f ca="1" t="shared" si="1181"/>
        <v>Ruang Kerja</v>
      </c>
      <c r="J1204" s="83" t="str">
        <f ca="1" t="shared" si="2"/>
        <v>CLEANING SERVICE</v>
      </c>
      <c r="K1204" s="83">
        <f ca="1" t="array" ref="K1204">IFERROR(INDEX(MASTER!B:B,MATCH(G1204,MASTER!A:A,0))/100," ")</f>
        <v>0.95</v>
      </c>
      <c r="L1204" s="65">
        <f ca="1" t="shared" si="3"/>
        <v>18</v>
      </c>
      <c r="M1204" s="65" t="str">
        <f ca="1" t="shared" si="4"/>
        <v>2023 - WEEK 18</v>
      </c>
      <c r="N1204" s="65" t="str">
        <f ca="1" t="shared" si="5"/>
        <v>2023 - MONTH 04</v>
      </c>
      <c r="O1204" s="83">
        <f ca="1" t="shared" ref="O1204:P1204" si="1231">IFERROR(AVERAGEIF(M:M,M1204,$K:$K)," ")</f>
        <v>0.950112612612605</v>
      </c>
      <c r="P1204" s="83">
        <f ca="1" t="shared" si="1231"/>
        <v>0.950150150150152</v>
      </c>
      <c r="Q1204" s="65" t="str">
        <f ca="1">IF(ISBLANK(A1204)," ",IF(O1204&gt;MASTER!$B$3/100,"SB",IF(O1204&gt;MASTER!$B$4/100,"B",IF(O1204&gt;MASTER!$B$5/100,"C","K"))))</f>
        <v>SB</v>
      </c>
      <c r="R1204" s="65" t="str">
        <f ca="1">IF(ISBLANK(B1204)," ",IF(P1204&gt;MASTER!$B$3/100,"SB",IF(P1204&gt;MASTER!$B$4/100,"B",IF(P1204&gt;MASTER!$B$5/100,"C","K"))))</f>
        <v>SB</v>
      </c>
    </row>
    <row r="1205" customHeight="1" spans="1:18">
      <c r="A1205" s="80">
        <f ca="1">INDIRECT(ADDRESS(2+QUOTIENT(ROW()-2,COUNTA('Form Responses 1'!$1:$1)-4),1,,TRUE,"Form Responses 1"))</f>
        <v>45048.6575483912</v>
      </c>
      <c r="B1205" s="65" t="str">
        <f ca="1">INDIRECT(ADDRESS(2+QUOTIENT(ROW()-2,COUNTA('Form Responses 1'!$1:$1)-4),2,,TRUE,"Form Responses 1"))</f>
        <v>bobdaulay@gmail.com</v>
      </c>
      <c r="C1205" s="65" t="str">
        <f ca="1">INDIRECT(ADDRESS(2+QUOTIENT(ROW()-2,COUNTA('Form Responses 1'!$1:$1)-4),3,,TRUE,"Form Responses 1"))</f>
        <v>Bobby Wijaya Daulay</v>
      </c>
      <c r="D1205" s="81">
        <f ca="1">INDIRECT(ADDRESS(2+QUOTIENT(ROW()-2,COUNTA('Form Responses 1'!$1:$1)-4),4,,TRUE,"Form Responses 1"))</f>
        <v>45046</v>
      </c>
      <c r="E1205" s="82">
        <f ca="1" t="shared" si="0"/>
        <v>7</v>
      </c>
      <c r="F1205" s="65" t="str">
        <f ca="1">IF(ISBLANK(A1205)," ",INDIRECT(ADDRESS(1,5+MOD(ROW()-2,COUNTA('Form Responses 1'!$1:$1)-4),,TRUE,"Form Responses 1")))</f>
        <v>Lantai 14 [Koridor]</v>
      </c>
      <c r="G1205" s="65" t="str">
        <f ca="1">IF(ISBLANK(A1205)," ",INDIRECT(ADDRESS(MATCH(A1205,'Form Responses 1'!A:A,0),5+MOD(ROW()-2,COUNTA('Form Responses 1'!$1:$1)-4),,TRUE,"Form Responses 1")))</f>
        <v>BAIK</v>
      </c>
      <c r="H1205" s="83" t="str">
        <f ca="1" t="shared" si="1"/>
        <v>Lantai 14</v>
      </c>
      <c r="I1205" s="83" t="str">
        <f ca="1" t="shared" si="1181"/>
        <v>Koridor</v>
      </c>
      <c r="J1205" s="83" t="str">
        <f ca="1" t="shared" si="2"/>
        <v>CLEANING SERVICE</v>
      </c>
      <c r="K1205" s="83">
        <f ca="1" t="array" ref="K1205">IFERROR(INDEX(MASTER!B:B,MATCH(G1205,MASTER!A:A,0))/100," ")</f>
        <v>0.95</v>
      </c>
      <c r="L1205" s="65">
        <f ca="1" t="shared" si="3"/>
        <v>18</v>
      </c>
      <c r="M1205" s="65" t="str">
        <f ca="1" t="shared" si="4"/>
        <v>2023 - WEEK 18</v>
      </c>
      <c r="N1205" s="65" t="str">
        <f ca="1" t="shared" si="5"/>
        <v>2023 - MONTH 04</v>
      </c>
      <c r="O1205" s="83">
        <f ca="1" t="shared" ref="O1205:P1205" si="1232">IFERROR(AVERAGEIF(M:M,M1205,$K:$K)," ")</f>
        <v>0.950112612612605</v>
      </c>
      <c r="P1205" s="83">
        <f ca="1" t="shared" si="1232"/>
        <v>0.950150150150152</v>
      </c>
      <c r="Q1205" s="65" t="str">
        <f ca="1">IF(ISBLANK(A1205)," ",IF(O1205&gt;MASTER!$B$3/100,"SB",IF(O1205&gt;MASTER!$B$4/100,"B",IF(O1205&gt;MASTER!$B$5/100,"C","K"))))</f>
        <v>SB</v>
      </c>
      <c r="R1205" s="65" t="str">
        <f ca="1">IF(ISBLANK(B1205)," ",IF(P1205&gt;MASTER!$B$3/100,"SB",IF(P1205&gt;MASTER!$B$4/100,"B",IF(P1205&gt;MASTER!$B$5/100,"C","K"))))</f>
        <v>SB</v>
      </c>
    </row>
    <row r="1206" customHeight="1" spans="1:18">
      <c r="A1206" s="80">
        <f ca="1">INDIRECT(ADDRESS(2+QUOTIENT(ROW()-2,COUNTA('Form Responses 1'!$1:$1)-4),1,,TRUE,"Form Responses 1"))</f>
        <v>45048.6575483912</v>
      </c>
      <c r="B1206" s="65" t="str">
        <f ca="1">INDIRECT(ADDRESS(2+QUOTIENT(ROW()-2,COUNTA('Form Responses 1'!$1:$1)-4),2,,TRUE,"Form Responses 1"))</f>
        <v>bobdaulay@gmail.com</v>
      </c>
      <c r="C1206" s="65" t="str">
        <f ca="1">INDIRECT(ADDRESS(2+QUOTIENT(ROW()-2,COUNTA('Form Responses 1'!$1:$1)-4),3,,TRUE,"Form Responses 1"))</f>
        <v>Bobby Wijaya Daulay</v>
      </c>
      <c r="D1206" s="81">
        <f ca="1">INDIRECT(ADDRESS(2+QUOTIENT(ROW()-2,COUNTA('Form Responses 1'!$1:$1)-4),4,,TRUE,"Form Responses 1"))</f>
        <v>45046</v>
      </c>
      <c r="E1206" s="82">
        <f ca="1" t="shared" si="0"/>
        <v>7</v>
      </c>
      <c r="F1206" s="65" t="str">
        <f ca="1">IF(ISBLANK(A1206)," ",INDIRECT(ADDRESS(1,5+MOD(ROW()-2,COUNTA('Form Responses 1'!$1:$1)-4),,TRUE,"Form Responses 1")))</f>
        <v>Lantai 14 [Toilet Pria / Wanita]</v>
      </c>
      <c r="G1206" s="65" t="str">
        <f ca="1">IF(ISBLANK(A1206)," ",INDIRECT(ADDRESS(MATCH(A1206,'Form Responses 1'!A:A,0),5+MOD(ROW()-2,COUNTA('Form Responses 1'!$1:$1)-4),,TRUE,"Form Responses 1")))</f>
        <v>BAIK</v>
      </c>
      <c r="H1206" s="83" t="str">
        <f ca="1" t="shared" si="1"/>
        <v>Lantai 14</v>
      </c>
      <c r="I1206" s="83" t="str">
        <f ca="1" t="shared" si="1181"/>
        <v>Toilet Pria / Wanita</v>
      </c>
      <c r="J1206" s="83" t="str">
        <f ca="1" t="shared" si="2"/>
        <v>CLEANING SERVICE</v>
      </c>
      <c r="K1206" s="83">
        <f ca="1" t="array" ref="K1206">IFERROR(INDEX(MASTER!B:B,MATCH(G1206,MASTER!A:A,0))/100," ")</f>
        <v>0.95</v>
      </c>
      <c r="L1206" s="65">
        <f ca="1" t="shared" si="3"/>
        <v>18</v>
      </c>
      <c r="M1206" s="65" t="str">
        <f ca="1" t="shared" si="4"/>
        <v>2023 - WEEK 18</v>
      </c>
      <c r="N1206" s="65" t="str">
        <f ca="1" t="shared" si="5"/>
        <v>2023 - MONTH 04</v>
      </c>
      <c r="O1206" s="83">
        <f ca="1" t="shared" ref="O1206:P1206" si="1233">IFERROR(AVERAGEIF(M:M,M1206,$K:$K)," ")</f>
        <v>0.950112612612605</v>
      </c>
      <c r="P1206" s="83">
        <f ca="1" t="shared" si="1233"/>
        <v>0.950150150150152</v>
      </c>
      <c r="Q1206" s="65" t="str">
        <f ca="1">IF(ISBLANK(A1206)," ",IF(O1206&gt;MASTER!$B$3/100,"SB",IF(O1206&gt;MASTER!$B$4/100,"B",IF(O1206&gt;MASTER!$B$5/100,"C","K"))))</f>
        <v>SB</v>
      </c>
      <c r="R1206" s="65" t="str">
        <f ca="1">IF(ISBLANK(B1206)," ",IF(P1206&gt;MASTER!$B$3/100,"SB",IF(P1206&gt;MASTER!$B$4/100,"B",IF(P1206&gt;MASTER!$B$5/100,"C","K"))))</f>
        <v>SB</v>
      </c>
    </row>
    <row r="1207" customHeight="1" spans="1:18">
      <c r="A1207" s="80">
        <f ca="1">INDIRECT(ADDRESS(2+QUOTIENT(ROW()-2,COUNTA('Form Responses 1'!$1:$1)-4),1,,TRUE,"Form Responses 1"))</f>
        <v>45048.6575483912</v>
      </c>
      <c r="B1207" s="65" t="str">
        <f ca="1">INDIRECT(ADDRESS(2+QUOTIENT(ROW()-2,COUNTA('Form Responses 1'!$1:$1)-4),2,,TRUE,"Form Responses 1"))</f>
        <v>bobdaulay@gmail.com</v>
      </c>
      <c r="C1207" s="65" t="str">
        <f ca="1">INDIRECT(ADDRESS(2+QUOTIENT(ROW()-2,COUNTA('Form Responses 1'!$1:$1)-4),3,,TRUE,"Form Responses 1"))</f>
        <v>Bobby Wijaya Daulay</v>
      </c>
      <c r="D1207" s="81">
        <f ca="1">INDIRECT(ADDRESS(2+QUOTIENT(ROW()-2,COUNTA('Form Responses 1'!$1:$1)-4),4,,TRUE,"Form Responses 1"))</f>
        <v>45046</v>
      </c>
      <c r="E1207" s="82">
        <f ca="1" t="shared" si="0"/>
        <v>7</v>
      </c>
      <c r="F1207" s="65" t="str">
        <f ca="1">IF(ISBLANK(A1207)," ",INDIRECT(ADDRESS(1,5+MOD(ROW()-2,COUNTA('Form Responses 1'!$1:$1)-4),,TRUE,"Form Responses 1")))</f>
        <v>Lantai 13 [Tangga Exit Barat]</v>
      </c>
      <c r="G1207" s="65" t="str">
        <f ca="1">IF(ISBLANK(A1207)," ",INDIRECT(ADDRESS(MATCH(A1207,'Form Responses 1'!A:A,0),5+MOD(ROW()-2,COUNTA('Form Responses 1'!$1:$1)-4),,TRUE,"Form Responses 1")))</f>
        <v>BAIK</v>
      </c>
      <c r="H1207" s="83" t="str">
        <f ca="1" t="shared" si="1"/>
        <v>Lantai 13</v>
      </c>
      <c r="I1207" s="83" t="str">
        <f ca="1" t="shared" si="1181"/>
        <v>Tangga Exit Barat</v>
      </c>
      <c r="J1207" s="83" t="str">
        <f ca="1" t="shared" si="2"/>
        <v>CLEANING SERVICE</v>
      </c>
      <c r="K1207" s="83">
        <f ca="1" t="array" ref="K1207">IFERROR(INDEX(MASTER!B:B,MATCH(G1207,MASTER!A:A,0))/100," ")</f>
        <v>0.95</v>
      </c>
      <c r="L1207" s="65">
        <f ca="1" t="shared" si="3"/>
        <v>18</v>
      </c>
      <c r="M1207" s="65" t="str">
        <f ca="1" t="shared" si="4"/>
        <v>2023 - WEEK 18</v>
      </c>
      <c r="N1207" s="65" t="str">
        <f ca="1" t="shared" si="5"/>
        <v>2023 - MONTH 04</v>
      </c>
      <c r="O1207" s="83">
        <f ca="1" t="shared" ref="O1207:P1207" si="1234">IFERROR(AVERAGEIF(M:M,M1207,$K:$K)," ")</f>
        <v>0.950112612612605</v>
      </c>
      <c r="P1207" s="83">
        <f ca="1" t="shared" si="1234"/>
        <v>0.950150150150152</v>
      </c>
      <c r="Q1207" s="65" t="str">
        <f ca="1">IF(ISBLANK(A1207)," ",IF(O1207&gt;MASTER!$B$3/100,"SB",IF(O1207&gt;MASTER!$B$4/100,"B",IF(O1207&gt;MASTER!$B$5/100,"C","K"))))</f>
        <v>SB</v>
      </c>
      <c r="R1207" s="65" t="str">
        <f ca="1">IF(ISBLANK(B1207)," ",IF(P1207&gt;MASTER!$B$3/100,"SB",IF(P1207&gt;MASTER!$B$4/100,"B",IF(P1207&gt;MASTER!$B$5/100,"C","K"))))</f>
        <v>SB</v>
      </c>
    </row>
    <row r="1208" customHeight="1" spans="1:18">
      <c r="A1208" s="80">
        <f ca="1">INDIRECT(ADDRESS(2+QUOTIENT(ROW()-2,COUNTA('Form Responses 1'!$1:$1)-4),1,,TRUE,"Form Responses 1"))</f>
        <v>45048.6575483912</v>
      </c>
      <c r="B1208" s="65" t="str">
        <f ca="1">INDIRECT(ADDRESS(2+QUOTIENT(ROW()-2,COUNTA('Form Responses 1'!$1:$1)-4),2,,TRUE,"Form Responses 1"))</f>
        <v>bobdaulay@gmail.com</v>
      </c>
      <c r="C1208" s="65" t="str">
        <f ca="1">INDIRECT(ADDRESS(2+QUOTIENT(ROW()-2,COUNTA('Form Responses 1'!$1:$1)-4),3,,TRUE,"Form Responses 1"))</f>
        <v>Bobby Wijaya Daulay</v>
      </c>
      <c r="D1208" s="81">
        <f ca="1">INDIRECT(ADDRESS(2+QUOTIENT(ROW()-2,COUNTA('Form Responses 1'!$1:$1)-4),4,,TRUE,"Form Responses 1"))</f>
        <v>45046</v>
      </c>
      <c r="E1208" s="82">
        <f ca="1" t="shared" si="0"/>
        <v>7</v>
      </c>
      <c r="F1208" s="65" t="str">
        <f ca="1">IF(ISBLANK(A1208)," ",INDIRECT(ADDRESS(1,5+MOD(ROW()-2,COUNTA('Form Responses 1'!$1:$1)-4),,TRUE,"Form Responses 1")))</f>
        <v>Lantai 13 [ &amp; Timur]</v>
      </c>
      <c r="G1208" s="65" t="str">
        <f ca="1">IF(ISBLANK(A1208)," ",INDIRECT(ADDRESS(MATCH(A1208,'Form Responses 1'!A:A,0),5+MOD(ROW()-2,COUNTA('Form Responses 1'!$1:$1)-4),,TRUE,"Form Responses 1")))</f>
        <v>BAIK</v>
      </c>
      <c r="H1208" s="83" t="str">
        <f ca="1" t="shared" si="1"/>
        <v>Lantai 13</v>
      </c>
      <c r="I1208" s="83" t="str">
        <f ca="1" t="shared" si="1181"/>
        <v> &amp; Timur</v>
      </c>
      <c r="J1208" s="83" t="str">
        <f ca="1" t="shared" si="2"/>
        <v>CLEANING SERVICE</v>
      </c>
      <c r="K1208" s="83">
        <f ca="1" t="array" ref="K1208">IFERROR(INDEX(MASTER!B:B,MATCH(G1208,MASTER!A:A,0))/100," ")</f>
        <v>0.95</v>
      </c>
      <c r="L1208" s="65">
        <f ca="1" t="shared" si="3"/>
        <v>18</v>
      </c>
      <c r="M1208" s="65" t="str">
        <f ca="1" t="shared" si="4"/>
        <v>2023 - WEEK 18</v>
      </c>
      <c r="N1208" s="65" t="str">
        <f ca="1" t="shared" si="5"/>
        <v>2023 - MONTH 04</v>
      </c>
      <c r="O1208" s="83">
        <f ca="1" t="shared" ref="O1208:P1208" si="1235">IFERROR(AVERAGEIF(M:M,M1208,$K:$K)," ")</f>
        <v>0.950112612612605</v>
      </c>
      <c r="P1208" s="83">
        <f ca="1" t="shared" si="1235"/>
        <v>0.950150150150152</v>
      </c>
      <c r="Q1208" s="65" t="str">
        <f ca="1">IF(ISBLANK(A1208)," ",IF(O1208&gt;MASTER!$B$3/100,"SB",IF(O1208&gt;MASTER!$B$4/100,"B",IF(O1208&gt;MASTER!$B$5/100,"C","K"))))</f>
        <v>SB</v>
      </c>
      <c r="R1208" s="65" t="str">
        <f ca="1">IF(ISBLANK(B1208)," ",IF(P1208&gt;MASTER!$B$3/100,"SB",IF(P1208&gt;MASTER!$B$4/100,"B",IF(P1208&gt;MASTER!$B$5/100,"C","K"))))</f>
        <v>SB</v>
      </c>
    </row>
    <row r="1209" customHeight="1" spans="1:18">
      <c r="A1209" s="80">
        <f ca="1">INDIRECT(ADDRESS(2+QUOTIENT(ROW()-2,COUNTA('Form Responses 1'!$1:$1)-4),1,,TRUE,"Form Responses 1"))</f>
        <v>45048.6575483912</v>
      </c>
      <c r="B1209" s="65" t="str">
        <f ca="1">INDIRECT(ADDRESS(2+QUOTIENT(ROW()-2,COUNTA('Form Responses 1'!$1:$1)-4),2,,TRUE,"Form Responses 1"))</f>
        <v>bobdaulay@gmail.com</v>
      </c>
      <c r="C1209" s="65" t="str">
        <f ca="1">INDIRECT(ADDRESS(2+QUOTIENT(ROW()-2,COUNTA('Form Responses 1'!$1:$1)-4),3,,TRUE,"Form Responses 1"))</f>
        <v>Bobby Wijaya Daulay</v>
      </c>
      <c r="D1209" s="81">
        <f ca="1">INDIRECT(ADDRESS(2+QUOTIENT(ROW()-2,COUNTA('Form Responses 1'!$1:$1)-4),4,,TRUE,"Form Responses 1"))</f>
        <v>45046</v>
      </c>
      <c r="E1209" s="82">
        <f ca="1" t="shared" si="0"/>
        <v>7</v>
      </c>
      <c r="F1209" s="65" t="str">
        <f ca="1">IF(ISBLANK(A1209)," ",INDIRECT(ADDRESS(1,5+MOD(ROW()-2,COUNTA('Form Responses 1'!$1:$1)-4),,TRUE,"Form Responses 1")))</f>
        <v>Lantai 13 [Mushola]</v>
      </c>
      <c r="G1209" s="65" t="str">
        <f ca="1">IF(ISBLANK(A1209)," ",INDIRECT(ADDRESS(MATCH(A1209,'Form Responses 1'!A:A,0),5+MOD(ROW()-2,COUNTA('Form Responses 1'!$1:$1)-4),,TRUE,"Form Responses 1")))</f>
        <v>BAIK</v>
      </c>
      <c r="H1209" s="83" t="str">
        <f ca="1" t="shared" si="1"/>
        <v>Lantai 13</v>
      </c>
      <c r="I1209" s="83" t="str">
        <f ca="1" t="shared" si="1181"/>
        <v>Mushola</v>
      </c>
      <c r="J1209" s="83" t="str">
        <f ca="1" t="shared" si="2"/>
        <v>CLEANING SERVICE</v>
      </c>
      <c r="K1209" s="83">
        <f ca="1" t="array" ref="K1209">IFERROR(INDEX(MASTER!B:B,MATCH(G1209,MASTER!A:A,0))/100," ")</f>
        <v>0.95</v>
      </c>
      <c r="L1209" s="65">
        <f ca="1" t="shared" si="3"/>
        <v>18</v>
      </c>
      <c r="M1209" s="65" t="str">
        <f ca="1" t="shared" si="4"/>
        <v>2023 - WEEK 18</v>
      </c>
      <c r="N1209" s="65" t="str">
        <f ca="1" t="shared" si="5"/>
        <v>2023 - MONTH 04</v>
      </c>
      <c r="O1209" s="83">
        <f ca="1" t="shared" ref="O1209:P1209" si="1236">IFERROR(AVERAGEIF(M:M,M1209,$K:$K)," ")</f>
        <v>0.950112612612605</v>
      </c>
      <c r="P1209" s="83">
        <f ca="1" t="shared" si="1236"/>
        <v>0.950150150150152</v>
      </c>
      <c r="Q1209" s="65" t="str">
        <f ca="1">IF(ISBLANK(A1209)," ",IF(O1209&gt;MASTER!$B$3/100,"SB",IF(O1209&gt;MASTER!$B$4/100,"B",IF(O1209&gt;MASTER!$B$5/100,"C","K"))))</f>
        <v>SB</v>
      </c>
      <c r="R1209" s="65" t="str">
        <f ca="1">IF(ISBLANK(B1209)," ",IF(P1209&gt;MASTER!$B$3/100,"SB",IF(P1209&gt;MASTER!$B$4/100,"B",IF(P1209&gt;MASTER!$B$5/100,"C","K"))))</f>
        <v>SB</v>
      </c>
    </row>
    <row r="1210" customHeight="1" spans="1:18">
      <c r="A1210" s="80">
        <f ca="1">INDIRECT(ADDRESS(2+QUOTIENT(ROW()-2,COUNTA('Form Responses 1'!$1:$1)-4),1,,TRUE,"Form Responses 1"))</f>
        <v>45048.6575483912</v>
      </c>
      <c r="B1210" s="65" t="str">
        <f ca="1">INDIRECT(ADDRESS(2+QUOTIENT(ROW()-2,COUNTA('Form Responses 1'!$1:$1)-4),2,,TRUE,"Form Responses 1"))</f>
        <v>bobdaulay@gmail.com</v>
      </c>
      <c r="C1210" s="65" t="str">
        <f ca="1">INDIRECT(ADDRESS(2+QUOTIENT(ROW()-2,COUNTA('Form Responses 1'!$1:$1)-4),3,,TRUE,"Form Responses 1"))</f>
        <v>Bobby Wijaya Daulay</v>
      </c>
      <c r="D1210" s="81">
        <f ca="1">INDIRECT(ADDRESS(2+QUOTIENT(ROW()-2,COUNTA('Form Responses 1'!$1:$1)-4),4,,TRUE,"Form Responses 1"))</f>
        <v>45046</v>
      </c>
      <c r="E1210" s="82">
        <f ca="1" t="shared" si="0"/>
        <v>7</v>
      </c>
      <c r="F1210" s="65" t="str">
        <f ca="1">IF(ISBLANK(A1210)," ",INDIRECT(ADDRESS(1,5+MOD(ROW()-2,COUNTA('Form Responses 1'!$1:$1)-4),,TRUE,"Form Responses 1")))</f>
        <v>Lantai 13 [Pantry]</v>
      </c>
      <c r="G1210" s="65" t="str">
        <f ca="1">IF(ISBLANK(A1210)," ",INDIRECT(ADDRESS(MATCH(A1210,'Form Responses 1'!A:A,0),5+MOD(ROW()-2,COUNTA('Form Responses 1'!$1:$1)-4),,TRUE,"Form Responses 1")))</f>
        <v>BAIK</v>
      </c>
      <c r="H1210" s="83" t="str">
        <f ca="1" t="shared" si="1"/>
        <v>Lantai 13</v>
      </c>
      <c r="I1210" s="83" t="str">
        <f ca="1" t="shared" si="1181"/>
        <v>Pantry</v>
      </c>
      <c r="J1210" s="83" t="str">
        <f ca="1" t="shared" si="2"/>
        <v>CLEANING SERVICE</v>
      </c>
      <c r="K1210" s="83">
        <f ca="1" t="array" ref="K1210">IFERROR(INDEX(MASTER!B:B,MATCH(G1210,MASTER!A:A,0))/100," ")</f>
        <v>0.95</v>
      </c>
      <c r="L1210" s="65">
        <f ca="1" t="shared" si="3"/>
        <v>18</v>
      </c>
      <c r="M1210" s="65" t="str">
        <f ca="1" t="shared" si="4"/>
        <v>2023 - WEEK 18</v>
      </c>
      <c r="N1210" s="65" t="str">
        <f ca="1" t="shared" si="5"/>
        <v>2023 - MONTH 04</v>
      </c>
      <c r="O1210" s="83">
        <f ca="1" t="shared" ref="O1210:P1210" si="1237">IFERROR(AVERAGEIF(M:M,M1210,$K:$K)," ")</f>
        <v>0.950112612612605</v>
      </c>
      <c r="P1210" s="83">
        <f ca="1" t="shared" si="1237"/>
        <v>0.950150150150152</v>
      </c>
      <c r="Q1210" s="65" t="str">
        <f ca="1">IF(ISBLANK(A1210)," ",IF(O1210&gt;MASTER!$B$3/100,"SB",IF(O1210&gt;MASTER!$B$4/100,"B",IF(O1210&gt;MASTER!$B$5/100,"C","K"))))</f>
        <v>SB</v>
      </c>
      <c r="R1210" s="65" t="str">
        <f ca="1">IF(ISBLANK(B1210)," ",IF(P1210&gt;MASTER!$B$3/100,"SB",IF(P1210&gt;MASTER!$B$4/100,"B",IF(P1210&gt;MASTER!$B$5/100,"C","K"))))</f>
        <v>SB</v>
      </c>
    </row>
    <row r="1211" customHeight="1" spans="1:18">
      <c r="A1211" s="80">
        <f ca="1">INDIRECT(ADDRESS(2+QUOTIENT(ROW()-2,COUNTA('Form Responses 1'!$1:$1)-4),1,,TRUE,"Form Responses 1"))</f>
        <v>45048.6575483912</v>
      </c>
      <c r="B1211" s="65" t="str">
        <f ca="1">INDIRECT(ADDRESS(2+QUOTIENT(ROW()-2,COUNTA('Form Responses 1'!$1:$1)-4),2,,TRUE,"Form Responses 1"))</f>
        <v>bobdaulay@gmail.com</v>
      </c>
      <c r="C1211" s="65" t="str">
        <f ca="1">INDIRECT(ADDRESS(2+QUOTIENT(ROW()-2,COUNTA('Form Responses 1'!$1:$1)-4),3,,TRUE,"Form Responses 1"))</f>
        <v>Bobby Wijaya Daulay</v>
      </c>
      <c r="D1211" s="81">
        <f ca="1">INDIRECT(ADDRESS(2+QUOTIENT(ROW()-2,COUNTA('Form Responses 1'!$1:$1)-4),4,,TRUE,"Form Responses 1"))</f>
        <v>45046</v>
      </c>
      <c r="E1211" s="82">
        <f ca="1" t="shared" si="0"/>
        <v>7</v>
      </c>
      <c r="F1211" s="65" t="str">
        <f ca="1">IF(ISBLANK(A1211)," ",INDIRECT(ADDRESS(1,5+MOD(ROW()-2,COUNTA('Form Responses 1'!$1:$1)-4),,TRUE,"Form Responses 1")))</f>
        <v>Lantai 13 [Ruang Rapat 1-2-3]</v>
      </c>
      <c r="G1211" s="65" t="str">
        <f ca="1">IF(ISBLANK(A1211)," ",INDIRECT(ADDRESS(MATCH(A1211,'Form Responses 1'!A:A,0),5+MOD(ROW()-2,COUNTA('Form Responses 1'!$1:$1)-4),,TRUE,"Form Responses 1")))</f>
        <v>BAIK</v>
      </c>
      <c r="H1211" s="83" t="str">
        <f ca="1" t="shared" si="1"/>
        <v>Lantai 13</v>
      </c>
      <c r="I1211" s="83" t="str">
        <f ca="1" t="shared" si="1181"/>
        <v>Ruang Rapat 1-2-3</v>
      </c>
      <c r="J1211" s="83" t="str">
        <f ca="1" t="shared" si="2"/>
        <v>CLEANING SERVICE</v>
      </c>
      <c r="K1211" s="83">
        <f ca="1" t="array" ref="K1211">IFERROR(INDEX(MASTER!B:B,MATCH(G1211,MASTER!A:A,0))/100," ")</f>
        <v>0.95</v>
      </c>
      <c r="L1211" s="65">
        <f ca="1" t="shared" si="3"/>
        <v>18</v>
      </c>
      <c r="M1211" s="65" t="str">
        <f ca="1" t="shared" si="4"/>
        <v>2023 - WEEK 18</v>
      </c>
      <c r="N1211" s="65" t="str">
        <f ca="1" t="shared" si="5"/>
        <v>2023 - MONTH 04</v>
      </c>
      <c r="O1211" s="83">
        <f ca="1" t="shared" ref="O1211:P1211" si="1238">IFERROR(AVERAGEIF(M:M,M1211,$K:$K)," ")</f>
        <v>0.950112612612605</v>
      </c>
      <c r="P1211" s="83">
        <f ca="1" t="shared" si="1238"/>
        <v>0.950150150150152</v>
      </c>
      <c r="Q1211" s="65" t="str">
        <f ca="1">IF(ISBLANK(A1211)," ",IF(O1211&gt;MASTER!$B$3/100,"SB",IF(O1211&gt;MASTER!$B$4/100,"B",IF(O1211&gt;MASTER!$B$5/100,"C","K"))))</f>
        <v>SB</v>
      </c>
      <c r="R1211" s="65" t="str">
        <f ca="1">IF(ISBLANK(B1211)," ",IF(P1211&gt;MASTER!$B$3/100,"SB",IF(P1211&gt;MASTER!$B$4/100,"B",IF(P1211&gt;MASTER!$B$5/100,"C","K"))))</f>
        <v>SB</v>
      </c>
    </row>
    <row r="1212" customHeight="1" spans="1:18">
      <c r="A1212" s="80">
        <f ca="1">INDIRECT(ADDRESS(2+QUOTIENT(ROW()-2,COUNTA('Form Responses 1'!$1:$1)-4),1,,TRUE,"Form Responses 1"))</f>
        <v>45048.6575483912</v>
      </c>
      <c r="B1212" s="65" t="str">
        <f ca="1">INDIRECT(ADDRESS(2+QUOTIENT(ROW()-2,COUNTA('Form Responses 1'!$1:$1)-4),2,,TRUE,"Form Responses 1"))</f>
        <v>bobdaulay@gmail.com</v>
      </c>
      <c r="C1212" s="65" t="str">
        <f ca="1">INDIRECT(ADDRESS(2+QUOTIENT(ROW()-2,COUNTA('Form Responses 1'!$1:$1)-4),3,,TRUE,"Form Responses 1"))</f>
        <v>Bobby Wijaya Daulay</v>
      </c>
      <c r="D1212" s="81">
        <f ca="1">INDIRECT(ADDRESS(2+QUOTIENT(ROW()-2,COUNTA('Form Responses 1'!$1:$1)-4),4,,TRUE,"Form Responses 1"))</f>
        <v>45046</v>
      </c>
      <c r="E1212" s="82">
        <f ca="1" t="shared" si="0"/>
        <v>7</v>
      </c>
      <c r="F1212" s="65" t="str">
        <f ca="1">IF(ISBLANK(A1212)," ",INDIRECT(ADDRESS(1,5+MOD(ROW()-2,COUNTA('Form Responses 1'!$1:$1)-4),,TRUE,"Form Responses 1")))</f>
        <v>Lantai 13 [Ruang Kerja]</v>
      </c>
      <c r="G1212" s="65" t="str">
        <f ca="1">IF(ISBLANK(A1212)," ",INDIRECT(ADDRESS(MATCH(A1212,'Form Responses 1'!A:A,0),5+MOD(ROW()-2,COUNTA('Form Responses 1'!$1:$1)-4),,TRUE,"Form Responses 1")))</f>
        <v>BAIK</v>
      </c>
      <c r="H1212" s="83" t="str">
        <f ca="1" t="shared" si="1"/>
        <v>Lantai 13</v>
      </c>
      <c r="I1212" s="83" t="str">
        <f ca="1" t="shared" si="1181"/>
        <v>Ruang Kerja</v>
      </c>
      <c r="J1212" s="83" t="str">
        <f ca="1" t="shared" si="2"/>
        <v>CLEANING SERVICE</v>
      </c>
      <c r="K1212" s="83">
        <f ca="1" t="array" ref="K1212">IFERROR(INDEX(MASTER!B:B,MATCH(G1212,MASTER!A:A,0))/100," ")</f>
        <v>0.95</v>
      </c>
      <c r="L1212" s="65">
        <f ca="1" t="shared" si="3"/>
        <v>18</v>
      </c>
      <c r="M1212" s="65" t="str">
        <f ca="1" t="shared" si="4"/>
        <v>2023 - WEEK 18</v>
      </c>
      <c r="N1212" s="65" t="str">
        <f ca="1" t="shared" si="5"/>
        <v>2023 - MONTH 04</v>
      </c>
      <c r="O1212" s="83">
        <f ca="1" t="shared" ref="O1212:P1212" si="1239">IFERROR(AVERAGEIF(M:M,M1212,$K:$K)," ")</f>
        <v>0.950112612612605</v>
      </c>
      <c r="P1212" s="83">
        <f ca="1" t="shared" si="1239"/>
        <v>0.950150150150152</v>
      </c>
      <c r="Q1212" s="65" t="str">
        <f ca="1">IF(ISBLANK(A1212)," ",IF(O1212&gt;MASTER!$B$3/100,"SB",IF(O1212&gt;MASTER!$B$4/100,"B",IF(O1212&gt;MASTER!$B$5/100,"C","K"))))</f>
        <v>SB</v>
      </c>
      <c r="R1212" s="65" t="str">
        <f ca="1">IF(ISBLANK(B1212)," ",IF(P1212&gt;MASTER!$B$3/100,"SB",IF(P1212&gt;MASTER!$B$4/100,"B",IF(P1212&gt;MASTER!$B$5/100,"C","K"))))</f>
        <v>SB</v>
      </c>
    </row>
    <row r="1213" customHeight="1" spans="1:18">
      <c r="A1213" s="80">
        <f ca="1">INDIRECT(ADDRESS(2+QUOTIENT(ROW()-2,COUNTA('Form Responses 1'!$1:$1)-4),1,,TRUE,"Form Responses 1"))</f>
        <v>45048.6575483912</v>
      </c>
      <c r="B1213" s="65" t="str">
        <f ca="1">INDIRECT(ADDRESS(2+QUOTIENT(ROW()-2,COUNTA('Form Responses 1'!$1:$1)-4),2,,TRUE,"Form Responses 1"))</f>
        <v>bobdaulay@gmail.com</v>
      </c>
      <c r="C1213" s="65" t="str">
        <f ca="1">INDIRECT(ADDRESS(2+QUOTIENT(ROW()-2,COUNTA('Form Responses 1'!$1:$1)-4),3,,TRUE,"Form Responses 1"))</f>
        <v>Bobby Wijaya Daulay</v>
      </c>
      <c r="D1213" s="81">
        <f ca="1">INDIRECT(ADDRESS(2+QUOTIENT(ROW()-2,COUNTA('Form Responses 1'!$1:$1)-4),4,,TRUE,"Form Responses 1"))</f>
        <v>45046</v>
      </c>
      <c r="E1213" s="82">
        <f ca="1" t="shared" si="0"/>
        <v>7</v>
      </c>
      <c r="F1213" s="65" t="str">
        <f ca="1">IF(ISBLANK(A1213)," ",INDIRECT(ADDRESS(1,5+MOD(ROW()-2,COUNTA('Form Responses 1'!$1:$1)-4),,TRUE,"Form Responses 1")))</f>
        <v>Lantai 13 [Koridor]</v>
      </c>
      <c r="G1213" s="65" t="str">
        <f ca="1">IF(ISBLANK(A1213)," ",INDIRECT(ADDRESS(MATCH(A1213,'Form Responses 1'!A:A,0),5+MOD(ROW()-2,COUNTA('Form Responses 1'!$1:$1)-4),,TRUE,"Form Responses 1")))</f>
        <v>BAIK</v>
      </c>
      <c r="H1213" s="83" t="str">
        <f ca="1" t="shared" si="1"/>
        <v>Lantai 13</v>
      </c>
      <c r="I1213" s="83" t="str">
        <f ca="1" t="shared" si="1181"/>
        <v>Koridor</v>
      </c>
      <c r="J1213" s="83" t="str">
        <f ca="1" t="shared" si="2"/>
        <v>CLEANING SERVICE</v>
      </c>
      <c r="K1213" s="83">
        <f ca="1" t="array" ref="K1213">IFERROR(INDEX(MASTER!B:B,MATCH(G1213,MASTER!A:A,0))/100," ")</f>
        <v>0.95</v>
      </c>
      <c r="L1213" s="65">
        <f ca="1" t="shared" si="3"/>
        <v>18</v>
      </c>
      <c r="M1213" s="65" t="str">
        <f ca="1" t="shared" si="4"/>
        <v>2023 - WEEK 18</v>
      </c>
      <c r="N1213" s="65" t="str">
        <f ca="1" t="shared" si="5"/>
        <v>2023 - MONTH 04</v>
      </c>
      <c r="O1213" s="83">
        <f ca="1" t="shared" ref="O1213:P1213" si="1240">IFERROR(AVERAGEIF(M:M,M1213,$K:$K)," ")</f>
        <v>0.950112612612605</v>
      </c>
      <c r="P1213" s="83">
        <f ca="1" t="shared" si="1240"/>
        <v>0.950150150150152</v>
      </c>
      <c r="Q1213" s="65" t="str">
        <f ca="1">IF(ISBLANK(A1213)," ",IF(O1213&gt;MASTER!$B$3/100,"SB",IF(O1213&gt;MASTER!$B$4/100,"B",IF(O1213&gt;MASTER!$B$5/100,"C","K"))))</f>
        <v>SB</v>
      </c>
      <c r="R1213" s="65" t="str">
        <f ca="1">IF(ISBLANK(B1213)," ",IF(P1213&gt;MASTER!$B$3/100,"SB",IF(P1213&gt;MASTER!$B$4/100,"B",IF(P1213&gt;MASTER!$B$5/100,"C","K"))))</f>
        <v>SB</v>
      </c>
    </row>
    <row r="1214" customHeight="1" spans="1:18">
      <c r="A1214" s="80">
        <f ca="1">INDIRECT(ADDRESS(2+QUOTIENT(ROW()-2,COUNTA('Form Responses 1'!$1:$1)-4),1,,TRUE,"Form Responses 1"))</f>
        <v>45048.6575483912</v>
      </c>
      <c r="B1214" s="65" t="str">
        <f ca="1">INDIRECT(ADDRESS(2+QUOTIENT(ROW()-2,COUNTA('Form Responses 1'!$1:$1)-4),2,,TRUE,"Form Responses 1"))</f>
        <v>bobdaulay@gmail.com</v>
      </c>
      <c r="C1214" s="65" t="str">
        <f ca="1">INDIRECT(ADDRESS(2+QUOTIENT(ROW()-2,COUNTA('Form Responses 1'!$1:$1)-4),3,,TRUE,"Form Responses 1"))</f>
        <v>Bobby Wijaya Daulay</v>
      </c>
      <c r="D1214" s="81">
        <f ca="1">INDIRECT(ADDRESS(2+QUOTIENT(ROW()-2,COUNTA('Form Responses 1'!$1:$1)-4),4,,TRUE,"Form Responses 1"))</f>
        <v>45046</v>
      </c>
      <c r="E1214" s="82">
        <f ca="1" t="shared" si="0"/>
        <v>7</v>
      </c>
      <c r="F1214" s="65" t="str">
        <f ca="1">IF(ISBLANK(A1214)," ",INDIRECT(ADDRESS(1,5+MOD(ROW()-2,COUNTA('Form Responses 1'!$1:$1)-4),,TRUE,"Form Responses 1")))</f>
        <v>Lantai 13 [Toilet Pria / Wanita]</v>
      </c>
      <c r="G1214" s="65" t="str">
        <f ca="1">IF(ISBLANK(A1214)," ",INDIRECT(ADDRESS(MATCH(A1214,'Form Responses 1'!A:A,0),5+MOD(ROW()-2,COUNTA('Form Responses 1'!$1:$1)-4),,TRUE,"Form Responses 1")))</f>
        <v>BAIK</v>
      </c>
      <c r="H1214" s="83" t="str">
        <f ca="1" t="shared" si="1"/>
        <v>Lantai 13</v>
      </c>
      <c r="I1214" s="83" t="str">
        <f ca="1" t="shared" si="1181"/>
        <v>Toilet Pria / Wanita</v>
      </c>
      <c r="J1214" s="83" t="str">
        <f ca="1" t="shared" si="2"/>
        <v>CLEANING SERVICE</v>
      </c>
      <c r="K1214" s="83">
        <f ca="1" t="array" ref="K1214">IFERROR(INDEX(MASTER!B:B,MATCH(G1214,MASTER!A:A,0))/100," ")</f>
        <v>0.95</v>
      </c>
      <c r="L1214" s="65">
        <f ca="1" t="shared" si="3"/>
        <v>18</v>
      </c>
      <c r="M1214" s="65" t="str">
        <f ca="1" t="shared" si="4"/>
        <v>2023 - WEEK 18</v>
      </c>
      <c r="N1214" s="65" t="str">
        <f ca="1" t="shared" si="5"/>
        <v>2023 - MONTH 04</v>
      </c>
      <c r="O1214" s="83">
        <f ca="1" t="shared" ref="O1214:P1214" si="1241">IFERROR(AVERAGEIF(M:M,M1214,$K:$K)," ")</f>
        <v>0.950112612612605</v>
      </c>
      <c r="P1214" s="83">
        <f ca="1" t="shared" si="1241"/>
        <v>0.950150150150152</v>
      </c>
      <c r="Q1214" s="65" t="str">
        <f ca="1">IF(ISBLANK(A1214)," ",IF(O1214&gt;MASTER!$B$3/100,"SB",IF(O1214&gt;MASTER!$B$4/100,"B",IF(O1214&gt;MASTER!$B$5/100,"C","K"))))</f>
        <v>SB</v>
      </c>
      <c r="R1214" s="65" t="str">
        <f ca="1">IF(ISBLANK(B1214)," ",IF(P1214&gt;MASTER!$B$3/100,"SB",IF(P1214&gt;MASTER!$B$4/100,"B",IF(P1214&gt;MASTER!$B$5/100,"C","K"))))</f>
        <v>SB</v>
      </c>
    </row>
    <row r="1215" customHeight="1" spans="1:18">
      <c r="A1215" s="80">
        <f ca="1">INDIRECT(ADDRESS(2+QUOTIENT(ROW()-2,COUNTA('Form Responses 1'!$1:$1)-4),1,,TRUE,"Form Responses 1"))</f>
        <v>45048.6575483912</v>
      </c>
      <c r="B1215" s="65" t="str">
        <f ca="1">INDIRECT(ADDRESS(2+QUOTIENT(ROW()-2,COUNTA('Form Responses 1'!$1:$1)-4),2,,TRUE,"Form Responses 1"))</f>
        <v>bobdaulay@gmail.com</v>
      </c>
      <c r="C1215" s="65" t="str">
        <f ca="1">INDIRECT(ADDRESS(2+QUOTIENT(ROW()-2,COUNTA('Form Responses 1'!$1:$1)-4),3,,TRUE,"Form Responses 1"))</f>
        <v>Bobby Wijaya Daulay</v>
      </c>
      <c r="D1215" s="81">
        <f ca="1">INDIRECT(ADDRESS(2+QUOTIENT(ROW()-2,COUNTA('Form Responses 1'!$1:$1)-4),4,,TRUE,"Form Responses 1"))</f>
        <v>45046</v>
      </c>
      <c r="E1215" s="82">
        <f ca="1" t="shared" si="0"/>
        <v>7</v>
      </c>
      <c r="F1215" s="65" t="str">
        <f ca="1">IF(ISBLANK(A1215)," ",INDIRECT(ADDRESS(1,5+MOD(ROW()-2,COUNTA('Form Responses 1'!$1:$1)-4),,TRUE,"Form Responses 1")))</f>
        <v>Lantai 12 [Tangga Exit Barat]</v>
      </c>
      <c r="G1215" s="65" t="str">
        <f ca="1">IF(ISBLANK(A1215)," ",INDIRECT(ADDRESS(MATCH(A1215,'Form Responses 1'!A:A,0),5+MOD(ROW()-2,COUNTA('Form Responses 1'!$1:$1)-4),,TRUE,"Form Responses 1")))</f>
        <v>BAIK</v>
      </c>
      <c r="H1215" s="83" t="str">
        <f ca="1" t="shared" si="1"/>
        <v>Lantai 12</v>
      </c>
      <c r="I1215" s="83" t="str">
        <f ca="1" t="shared" si="1181"/>
        <v>Tangga Exit Barat</v>
      </c>
      <c r="J1215" s="83" t="str">
        <f ca="1" t="shared" si="2"/>
        <v>CLEANING SERVICE</v>
      </c>
      <c r="K1215" s="83">
        <f ca="1" t="array" ref="K1215">IFERROR(INDEX(MASTER!B:B,MATCH(G1215,MASTER!A:A,0))/100," ")</f>
        <v>0.95</v>
      </c>
      <c r="L1215" s="65">
        <f ca="1" t="shared" si="3"/>
        <v>18</v>
      </c>
      <c r="M1215" s="65" t="str">
        <f ca="1" t="shared" si="4"/>
        <v>2023 - WEEK 18</v>
      </c>
      <c r="N1215" s="65" t="str">
        <f ca="1" t="shared" si="5"/>
        <v>2023 - MONTH 04</v>
      </c>
      <c r="O1215" s="83">
        <f ca="1" t="shared" ref="O1215:P1215" si="1242">IFERROR(AVERAGEIF(M:M,M1215,$K:$K)," ")</f>
        <v>0.950112612612605</v>
      </c>
      <c r="P1215" s="83">
        <f ca="1" t="shared" si="1242"/>
        <v>0.950150150150152</v>
      </c>
      <c r="Q1215" s="65" t="str">
        <f ca="1">IF(ISBLANK(A1215)," ",IF(O1215&gt;MASTER!$B$3/100,"SB",IF(O1215&gt;MASTER!$B$4/100,"B",IF(O1215&gt;MASTER!$B$5/100,"C","K"))))</f>
        <v>SB</v>
      </c>
      <c r="R1215" s="65" t="str">
        <f ca="1">IF(ISBLANK(B1215)," ",IF(P1215&gt;MASTER!$B$3/100,"SB",IF(P1215&gt;MASTER!$B$4/100,"B",IF(P1215&gt;MASTER!$B$5/100,"C","K"))))</f>
        <v>SB</v>
      </c>
    </row>
    <row r="1216" customHeight="1" spans="1:18">
      <c r="A1216" s="80">
        <f ca="1">INDIRECT(ADDRESS(2+QUOTIENT(ROW()-2,COUNTA('Form Responses 1'!$1:$1)-4),1,,TRUE,"Form Responses 1"))</f>
        <v>45048.6575483912</v>
      </c>
      <c r="B1216" s="65" t="str">
        <f ca="1">INDIRECT(ADDRESS(2+QUOTIENT(ROW()-2,COUNTA('Form Responses 1'!$1:$1)-4),2,,TRUE,"Form Responses 1"))</f>
        <v>bobdaulay@gmail.com</v>
      </c>
      <c r="C1216" s="65" t="str">
        <f ca="1">INDIRECT(ADDRESS(2+QUOTIENT(ROW()-2,COUNTA('Form Responses 1'!$1:$1)-4),3,,TRUE,"Form Responses 1"))</f>
        <v>Bobby Wijaya Daulay</v>
      </c>
      <c r="D1216" s="81">
        <f ca="1">INDIRECT(ADDRESS(2+QUOTIENT(ROW()-2,COUNTA('Form Responses 1'!$1:$1)-4),4,,TRUE,"Form Responses 1"))</f>
        <v>45046</v>
      </c>
      <c r="E1216" s="82">
        <f ca="1" t="shared" si="0"/>
        <v>7</v>
      </c>
      <c r="F1216" s="65" t="str">
        <f ca="1">IF(ISBLANK(A1216)," ",INDIRECT(ADDRESS(1,5+MOD(ROW()-2,COUNTA('Form Responses 1'!$1:$1)-4),,TRUE,"Form Responses 1")))</f>
        <v>Lantai 12 [ &amp; Timur]</v>
      </c>
      <c r="G1216" s="65" t="str">
        <f ca="1">IF(ISBLANK(A1216)," ",INDIRECT(ADDRESS(MATCH(A1216,'Form Responses 1'!A:A,0),5+MOD(ROW()-2,COUNTA('Form Responses 1'!$1:$1)-4),,TRUE,"Form Responses 1")))</f>
        <v>BAIK</v>
      </c>
      <c r="H1216" s="83" t="str">
        <f ca="1" t="shared" si="1"/>
        <v>Lantai 12</v>
      </c>
      <c r="I1216" s="83" t="str">
        <f ca="1" t="shared" si="1181"/>
        <v> &amp; Timur</v>
      </c>
      <c r="J1216" s="83" t="str">
        <f ca="1" t="shared" si="2"/>
        <v>CLEANING SERVICE</v>
      </c>
      <c r="K1216" s="83">
        <f ca="1" t="array" ref="K1216">IFERROR(INDEX(MASTER!B:B,MATCH(G1216,MASTER!A:A,0))/100," ")</f>
        <v>0.95</v>
      </c>
      <c r="L1216" s="65">
        <f ca="1" t="shared" si="3"/>
        <v>18</v>
      </c>
      <c r="M1216" s="65" t="str">
        <f ca="1" t="shared" si="4"/>
        <v>2023 - WEEK 18</v>
      </c>
      <c r="N1216" s="65" t="str">
        <f ca="1" t="shared" si="5"/>
        <v>2023 - MONTH 04</v>
      </c>
      <c r="O1216" s="83">
        <f ca="1" t="shared" ref="O1216:P1216" si="1243">IFERROR(AVERAGEIF(M:M,M1216,$K:$K)," ")</f>
        <v>0.950112612612605</v>
      </c>
      <c r="P1216" s="83">
        <f ca="1" t="shared" si="1243"/>
        <v>0.950150150150152</v>
      </c>
      <c r="Q1216" s="65" t="str">
        <f ca="1">IF(ISBLANK(A1216)," ",IF(O1216&gt;MASTER!$B$3/100,"SB",IF(O1216&gt;MASTER!$B$4/100,"B",IF(O1216&gt;MASTER!$B$5/100,"C","K"))))</f>
        <v>SB</v>
      </c>
      <c r="R1216" s="65" t="str">
        <f ca="1">IF(ISBLANK(B1216)," ",IF(P1216&gt;MASTER!$B$3/100,"SB",IF(P1216&gt;MASTER!$B$4/100,"B",IF(P1216&gt;MASTER!$B$5/100,"C","K"))))</f>
        <v>SB</v>
      </c>
    </row>
    <row r="1217" customHeight="1" spans="1:18">
      <c r="A1217" s="80">
        <f ca="1">INDIRECT(ADDRESS(2+QUOTIENT(ROW()-2,COUNTA('Form Responses 1'!$1:$1)-4),1,,TRUE,"Form Responses 1"))</f>
        <v>45048.6575483912</v>
      </c>
      <c r="B1217" s="65" t="str">
        <f ca="1">INDIRECT(ADDRESS(2+QUOTIENT(ROW()-2,COUNTA('Form Responses 1'!$1:$1)-4),2,,TRUE,"Form Responses 1"))</f>
        <v>bobdaulay@gmail.com</v>
      </c>
      <c r="C1217" s="65" t="str">
        <f ca="1">INDIRECT(ADDRESS(2+QUOTIENT(ROW()-2,COUNTA('Form Responses 1'!$1:$1)-4),3,,TRUE,"Form Responses 1"))</f>
        <v>Bobby Wijaya Daulay</v>
      </c>
      <c r="D1217" s="81">
        <f ca="1">INDIRECT(ADDRESS(2+QUOTIENT(ROW()-2,COUNTA('Form Responses 1'!$1:$1)-4),4,,TRUE,"Form Responses 1"))</f>
        <v>45046</v>
      </c>
      <c r="E1217" s="82">
        <f ca="1" t="shared" si="0"/>
        <v>7</v>
      </c>
      <c r="F1217" s="65" t="str">
        <f ca="1">IF(ISBLANK(A1217)," ",INDIRECT(ADDRESS(1,5+MOD(ROW()-2,COUNTA('Form Responses 1'!$1:$1)-4),,TRUE,"Form Responses 1")))</f>
        <v>Lantai 12 [Mushola]</v>
      </c>
      <c r="G1217" s="65" t="str">
        <f ca="1">IF(ISBLANK(A1217)," ",INDIRECT(ADDRESS(MATCH(A1217,'Form Responses 1'!A:A,0),5+MOD(ROW()-2,COUNTA('Form Responses 1'!$1:$1)-4),,TRUE,"Form Responses 1")))</f>
        <v>BAIK</v>
      </c>
      <c r="H1217" s="83" t="str">
        <f ca="1" t="shared" si="1"/>
        <v>Lantai 12</v>
      </c>
      <c r="I1217" s="83" t="str">
        <f ca="1" t="shared" si="1181"/>
        <v>Mushola</v>
      </c>
      <c r="J1217" s="83" t="str">
        <f ca="1" t="shared" si="2"/>
        <v>CLEANING SERVICE</v>
      </c>
      <c r="K1217" s="83">
        <f ca="1" t="array" ref="K1217">IFERROR(INDEX(MASTER!B:B,MATCH(G1217,MASTER!A:A,0))/100," ")</f>
        <v>0.95</v>
      </c>
      <c r="L1217" s="65">
        <f ca="1" t="shared" si="3"/>
        <v>18</v>
      </c>
      <c r="M1217" s="65" t="str">
        <f ca="1" t="shared" si="4"/>
        <v>2023 - WEEK 18</v>
      </c>
      <c r="N1217" s="65" t="str">
        <f ca="1" t="shared" si="5"/>
        <v>2023 - MONTH 04</v>
      </c>
      <c r="O1217" s="83">
        <f ca="1" t="shared" ref="O1217:P1217" si="1244">IFERROR(AVERAGEIF(M:M,M1217,$K:$K)," ")</f>
        <v>0.950112612612605</v>
      </c>
      <c r="P1217" s="83">
        <f ca="1" t="shared" si="1244"/>
        <v>0.950150150150152</v>
      </c>
      <c r="Q1217" s="65" t="str">
        <f ca="1">IF(ISBLANK(A1217)," ",IF(O1217&gt;MASTER!$B$3/100,"SB",IF(O1217&gt;MASTER!$B$4/100,"B",IF(O1217&gt;MASTER!$B$5/100,"C","K"))))</f>
        <v>SB</v>
      </c>
      <c r="R1217" s="65" t="str">
        <f ca="1">IF(ISBLANK(B1217)," ",IF(P1217&gt;MASTER!$B$3/100,"SB",IF(P1217&gt;MASTER!$B$4/100,"B",IF(P1217&gt;MASTER!$B$5/100,"C","K"))))</f>
        <v>SB</v>
      </c>
    </row>
    <row r="1218" customHeight="1" spans="1:18">
      <c r="A1218" s="80">
        <f ca="1">INDIRECT(ADDRESS(2+QUOTIENT(ROW()-2,COUNTA('Form Responses 1'!$1:$1)-4),1,,TRUE,"Form Responses 1"))</f>
        <v>45048.6575483912</v>
      </c>
      <c r="B1218" s="65" t="str">
        <f ca="1">INDIRECT(ADDRESS(2+QUOTIENT(ROW()-2,COUNTA('Form Responses 1'!$1:$1)-4),2,,TRUE,"Form Responses 1"))</f>
        <v>bobdaulay@gmail.com</v>
      </c>
      <c r="C1218" s="65" t="str">
        <f ca="1">INDIRECT(ADDRESS(2+QUOTIENT(ROW()-2,COUNTA('Form Responses 1'!$1:$1)-4),3,,TRUE,"Form Responses 1"))</f>
        <v>Bobby Wijaya Daulay</v>
      </c>
      <c r="D1218" s="81">
        <f ca="1">INDIRECT(ADDRESS(2+QUOTIENT(ROW()-2,COUNTA('Form Responses 1'!$1:$1)-4),4,,TRUE,"Form Responses 1"))</f>
        <v>45046</v>
      </c>
      <c r="E1218" s="82">
        <f ca="1" t="shared" si="0"/>
        <v>7</v>
      </c>
      <c r="F1218" s="65" t="str">
        <f ca="1">IF(ISBLANK(A1218)," ",INDIRECT(ADDRESS(1,5+MOD(ROW()-2,COUNTA('Form Responses 1'!$1:$1)-4),,TRUE,"Form Responses 1")))</f>
        <v>Lantai 12 [Pantry]</v>
      </c>
      <c r="G1218" s="65" t="str">
        <f ca="1">IF(ISBLANK(A1218)," ",INDIRECT(ADDRESS(MATCH(A1218,'Form Responses 1'!A:A,0),5+MOD(ROW()-2,COUNTA('Form Responses 1'!$1:$1)-4),,TRUE,"Form Responses 1")))</f>
        <v>BAIK</v>
      </c>
      <c r="H1218" s="83" t="str">
        <f ca="1" t="shared" si="1"/>
        <v>Lantai 12</v>
      </c>
      <c r="I1218" s="83" t="str">
        <f ca="1" t="shared" si="1181"/>
        <v>Pantry</v>
      </c>
      <c r="J1218" s="83" t="str">
        <f ca="1" t="shared" si="2"/>
        <v>CLEANING SERVICE</v>
      </c>
      <c r="K1218" s="83">
        <f ca="1" t="array" ref="K1218">IFERROR(INDEX(MASTER!B:B,MATCH(G1218,MASTER!A:A,0))/100," ")</f>
        <v>0.95</v>
      </c>
      <c r="L1218" s="65">
        <f ca="1" t="shared" si="3"/>
        <v>18</v>
      </c>
      <c r="M1218" s="65" t="str">
        <f ca="1" t="shared" si="4"/>
        <v>2023 - WEEK 18</v>
      </c>
      <c r="N1218" s="65" t="str">
        <f ca="1" t="shared" si="5"/>
        <v>2023 - MONTH 04</v>
      </c>
      <c r="O1218" s="83">
        <f ca="1" t="shared" ref="O1218:P1218" si="1245">IFERROR(AVERAGEIF(M:M,M1218,$K:$K)," ")</f>
        <v>0.950112612612605</v>
      </c>
      <c r="P1218" s="83">
        <f ca="1" t="shared" si="1245"/>
        <v>0.950150150150152</v>
      </c>
      <c r="Q1218" s="65" t="str">
        <f ca="1">IF(ISBLANK(A1218)," ",IF(O1218&gt;MASTER!$B$3/100,"SB",IF(O1218&gt;MASTER!$B$4/100,"B",IF(O1218&gt;MASTER!$B$5/100,"C","K"))))</f>
        <v>SB</v>
      </c>
      <c r="R1218" s="65" t="str">
        <f ca="1">IF(ISBLANK(B1218)," ",IF(P1218&gt;MASTER!$B$3/100,"SB",IF(P1218&gt;MASTER!$B$4/100,"B",IF(P1218&gt;MASTER!$B$5/100,"C","K"))))</f>
        <v>SB</v>
      </c>
    </row>
    <row r="1219" customHeight="1" spans="1:18">
      <c r="A1219" s="80">
        <f ca="1">INDIRECT(ADDRESS(2+QUOTIENT(ROW()-2,COUNTA('Form Responses 1'!$1:$1)-4),1,,TRUE,"Form Responses 1"))</f>
        <v>45048.6575483912</v>
      </c>
      <c r="B1219" s="65" t="str">
        <f ca="1">INDIRECT(ADDRESS(2+QUOTIENT(ROW()-2,COUNTA('Form Responses 1'!$1:$1)-4),2,,TRUE,"Form Responses 1"))</f>
        <v>bobdaulay@gmail.com</v>
      </c>
      <c r="C1219" s="65" t="str">
        <f ca="1">INDIRECT(ADDRESS(2+QUOTIENT(ROW()-2,COUNTA('Form Responses 1'!$1:$1)-4),3,,TRUE,"Form Responses 1"))</f>
        <v>Bobby Wijaya Daulay</v>
      </c>
      <c r="D1219" s="81">
        <f ca="1">INDIRECT(ADDRESS(2+QUOTIENT(ROW()-2,COUNTA('Form Responses 1'!$1:$1)-4),4,,TRUE,"Form Responses 1"))</f>
        <v>45046</v>
      </c>
      <c r="E1219" s="82">
        <f ca="1" t="shared" si="0"/>
        <v>7</v>
      </c>
      <c r="F1219" s="65" t="str">
        <f ca="1">IF(ISBLANK(A1219)," ",INDIRECT(ADDRESS(1,5+MOD(ROW()-2,COUNTA('Form Responses 1'!$1:$1)-4),,TRUE,"Form Responses 1")))</f>
        <v>Lantai 12 [Ruang Rapat 1-2-3]</v>
      </c>
      <c r="G1219" s="65" t="str">
        <f ca="1">IF(ISBLANK(A1219)," ",INDIRECT(ADDRESS(MATCH(A1219,'Form Responses 1'!A:A,0),5+MOD(ROW()-2,COUNTA('Form Responses 1'!$1:$1)-4),,TRUE,"Form Responses 1")))</f>
        <v>BAIK</v>
      </c>
      <c r="H1219" s="83" t="str">
        <f ca="1" t="shared" si="1"/>
        <v>Lantai 12</v>
      </c>
      <c r="I1219" s="83" t="str">
        <f ca="1" t="shared" ref="I1219:I1282" si="1246">MID(F1219,FIND("[",F1219)+1,LEN(F1219)-FIND("[",F1219)-1)</f>
        <v>Ruang Rapat 1-2-3</v>
      </c>
      <c r="J1219" s="83" t="str">
        <f ca="1" t="shared" si="2"/>
        <v>CLEANING SERVICE</v>
      </c>
      <c r="K1219" s="83">
        <f ca="1" t="array" ref="K1219">IFERROR(INDEX(MASTER!B:B,MATCH(G1219,MASTER!A:A,0))/100," ")</f>
        <v>0.95</v>
      </c>
      <c r="L1219" s="65">
        <f ca="1" t="shared" si="3"/>
        <v>18</v>
      </c>
      <c r="M1219" s="65" t="str">
        <f ca="1" t="shared" si="4"/>
        <v>2023 - WEEK 18</v>
      </c>
      <c r="N1219" s="65" t="str">
        <f ca="1" t="shared" si="5"/>
        <v>2023 - MONTH 04</v>
      </c>
      <c r="O1219" s="83">
        <f ca="1" t="shared" ref="O1219:P1219" si="1247">IFERROR(AVERAGEIF(M:M,M1219,$K:$K)," ")</f>
        <v>0.950112612612605</v>
      </c>
      <c r="P1219" s="83">
        <f ca="1" t="shared" si="1247"/>
        <v>0.950150150150152</v>
      </c>
      <c r="Q1219" s="65" t="str">
        <f ca="1">IF(ISBLANK(A1219)," ",IF(O1219&gt;MASTER!$B$3/100,"SB",IF(O1219&gt;MASTER!$B$4/100,"B",IF(O1219&gt;MASTER!$B$5/100,"C","K"))))</f>
        <v>SB</v>
      </c>
      <c r="R1219" s="65" t="str">
        <f ca="1">IF(ISBLANK(B1219)," ",IF(P1219&gt;MASTER!$B$3/100,"SB",IF(P1219&gt;MASTER!$B$4/100,"B",IF(P1219&gt;MASTER!$B$5/100,"C","K"))))</f>
        <v>SB</v>
      </c>
    </row>
    <row r="1220" customHeight="1" spans="1:18">
      <c r="A1220" s="80">
        <f ca="1">INDIRECT(ADDRESS(2+QUOTIENT(ROW()-2,COUNTA('Form Responses 1'!$1:$1)-4),1,,TRUE,"Form Responses 1"))</f>
        <v>45048.6575483912</v>
      </c>
      <c r="B1220" s="65" t="str">
        <f ca="1">INDIRECT(ADDRESS(2+QUOTIENT(ROW()-2,COUNTA('Form Responses 1'!$1:$1)-4),2,,TRUE,"Form Responses 1"))</f>
        <v>bobdaulay@gmail.com</v>
      </c>
      <c r="C1220" s="65" t="str">
        <f ca="1">INDIRECT(ADDRESS(2+QUOTIENT(ROW()-2,COUNTA('Form Responses 1'!$1:$1)-4),3,,TRUE,"Form Responses 1"))</f>
        <v>Bobby Wijaya Daulay</v>
      </c>
      <c r="D1220" s="81">
        <f ca="1">INDIRECT(ADDRESS(2+QUOTIENT(ROW()-2,COUNTA('Form Responses 1'!$1:$1)-4),4,,TRUE,"Form Responses 1"))</f>
        <v>45046</v>
      </c>
      <c r="E1220" s="82">
        <f ca="1" t="shared" si="0"/>
        <v>7</v>
      </c>
      <c r="F1220" s="65" t="str">
        <f ca="1">IF(ISBLANK(A1220)," ",INDIRECT(ADDRESS(1,5+MOD(ROW()-2,COUNTA('Form Responses 1'!$1:$1)-4),,TRUE,"Form Responses 1")))</f>
        <v>Lantai 12 [Ruang Kerja]</v>
      </c>
      <c r="G1220" s="65" t="str">
        <f ca="1">IF(ISBLANK(A1220)," ",INDIRECT(ADDRESS(MATCH(A1220,'Form Responses 1'!A:A,0),5+MOD(ROW()-2,COUNTA('Form Responses 1'!$1:$1)-4),,TRUE,"Form Responses 1")))</f>
        <v>BAIK</v>
      </c>
      <c r="H1220" s="83" t="str">
        <f ca="1" t="shared" si="1"/>
        <v>Lantai 12</v>
      </c>
      <c r="I1220" s="83" t="str">
        <f ca="1" t="shared" si="1246"/>
        <v>Ruang Kerja</v>
      </c>
      <c r="J1220" s="83" t="str">
        <f ca="1" t="shared" si="2"/>
        <v>CLEANING SERVICE</v>
      </c>
      <c r="K1220" s="83">
        <f ca="1" t="array" ref="K1220">IFERROR(INDEX(MASTER!B:B,MATCH(G1220,MASTER!A:A,0))/100," ")</f>
        <v>0.95</v>
      </c>
      <c r="L1220" s="65">
        <f ca="1" t="shared" si="3"/>
        <v>18</v>
      </c>
      <c r="M1220" s="65" t="str">
        <f ca="1" t="shared" si="4"/>
        <v>2023 - WEEK 18</v>
      </c>
      <c r="N1220" s="65" t="str">
        <f ca="1" t="shared" si="5"/>
        <v>2023 - MONTH 04</v>
      </c>
      <c r="O1220" s="83">
        <f ca="1" t="shared" ref="O1220:P1220" si="1248">IFERROR(AVERAGEIF(M:M,M1220,$K:$K)," ")</f>
        <v>0.950112612612605</v>
      </c>
      <c r="P1220" s="83">
        <f ca="1" t="shared" si="1248"/>
        <v>0.950150150150152</v>
      </c>
      <c r="Q1220" s="65" t="str">
        <f ca="1">IF(ISBLANK(A1220)," ",IF(O1220&gt;MASTER!$B$3/100,"SB",IF(O1220&gt;MASTER!$B$4/100,"B",IF(O1220&gt;MASTER!$B$5/100,"C","K"))))</f>
        <v>SB</v>
      </c>
      <c r="R1220" s="65" t="str">
        <f ca="1">IF(ISBLANK(B1220)," ",IF(P1220&gt;MASTER!$B$3/100,"SB",IF(P1220&gt;MASTER!$B$4/100,"B",IF(P1220&gt;MASTER!$B$5/100,"C","K"))))</f>
        <v>SB</v>
      </c>
    </row>
    <row r="1221" customHeight="1" spans="1:18">
      <c r="A1221" s="80">
        <f ca="1">INDIRECT(ADDRESS(2+QUOTIENT(ROW()-2,COUNTA('Form Responses 1'!$1:$1)-4),1,,TRUE,"Form Responses 1"))</f>
        <v>45048.6575483912</v>
      </c>
      <c r="B1221" s="65" t="str">
        <f ca="1">INDIRECT(ADDRESS(2+QUOTIENT(ROW()-2,COUNTA('Form Responses 1'!$1:$1)-4),2,,TRUE,"Form Responses 1"))</f>
        <v>bobdaulay@gmail.com</v>
      </c>
      <c r="C1221" s="65" t="str">
        <f ca="1">INDIRECT(ADDRESS(2+QUOTIENT(ROW()-2,COUNTA('Form Responses 1'!$1:$1)-4),3,,TRUE,"Form Responses 1"))</f>
        <v>Bobby Wijaya Daulay</v>
      </c>
      <c r="D1221" s="81">
        <f ca="1">INDIRECT(ADDRESS(2+QUOTIENT(ROW()-2,COUNTA('Form Responses 1'!$1:$1)-4),4,,TRUE,"Form Responses 1"))</f>
        <v>45046</v>
      </c>
      <c r="E1221" s="82">
        <f ca="1" t="shared" si="0"/>
        <v>7</v>
      </c>
      <c r="F1221" s="65" t="str">
        <f ca="1">IF(ISBLANK(A1221)," ",INDIRECT(ADDRESS(1,5+MOD(ROW()-2,COUNTA('Form Responses 1'!$1:$1)-4),,TRUE,"Form Responses 1")))</f>
        <v>Lantai 12 [Koridor]</v>
      </c>
      <c r="G1221" s="65" t="str">
        <f ca="1">IF(ISBLANK(A1221)," ",INDIRECT(ADDRESS(MATCH(A1221,'Form Responses 1'!A:A,0),5+MOD(ROW()-2,COUNTA('Form Responses 1'!$1:$1)-4),,TRUE,"Form Responses 1")))</f>
        <v>BAIK</v>
      </c>
      <c r="H1221" s="83" t="str">
        <f ca="1" t="shared" si="1"/>
        <v>Lantai 12</v>
      </c>
      <c r="I1221" s="83" t="str">
        <f ca="1" t="shared" si="1246"/>
        <v>Koridor</v>
      </c>
      <c r="J1221" s="83" t="str">
        <f ca="1" t="shared" si="2"/>
        <v>CLEANING SERVICE</v>
      </c>
      <c r="K1221" s="83">
        <f ca="1" t="array" ref="K1221">IFERROR(INDEX(MASTER!B:B,MATCH(G1221,MASTER!A:A,0))/100," ")</f>
        <v>0.95</v>
      </c>
      <c r="L1221" s="65">
        <f ca="1" t="shared" si="3"/>
        <v>18</v>
      </c>
      <c r="M1221" s="65" t="str">
        <f ca="1" t="shared" si="4"/>
        <v>2023 - WEEK 18</v>
      </c>
      <c r="N1221" s="65" t="str">
        <f ca="1" t="shared" si="5"/>
        <v>2023 - MONTH 04</v>
      </c>
      <c r="O1221" s="83">
        <f ca="1" t="shared" ref="O1221:P1221" si="1249">IFERROR(AVERAGEIF(M:M,M1221,$K:$K)," ")</f>
        <v>0.950112612612605</v>
      </c>
      <c r="P1221" s="83">
        <f ca="1" t="shared" si="1249"/>
        <v>0.950150150150152</v>
      </c>
      <c r="Q1221" s="65" t="str">
        <f ca="1">IF(ISBLANK(A1221)," ",IF(O1221&gt;MASTER!$B$3/100,"SB",IF(O1221&gt;MASTER!$B$4/100,"B",IF(O1221&gt;MASTER!$B$5/100,"C","K"))))</f>
        <v>SB</v>
      </c>
      <c r="R1221" s="65" t="str">
        <f ca="1">IF(ISBLANK(B1221)," ",IF(P1221&gt;MASTER!$B$3/100,"SB",IF(P1221&gt;MASTER!$B$4/100,"B",IF(P1221&gt;MASTER!$B$5/100,"C","K"))))</f>
        <v>SB</v>
      </c>
    </row>
    <row r="1222" customHeight="1" spans="1:18">
      <c r="A1222" s="80">
        <f ca="1">INDIRECT(ADDRESS(2+QUOTIENT(ROW()-2,COUNTA('Form Responses 1'!$1:$1)-4),1,,TRUE,"Form Responses 1"))</f>
        <v>45048.6575483912</v>
      </c>
      <c r="B1222" s="65" t="str">
        <f ca="1">INDIRECT(ADDRESS(2+QUOTIENT(ROW()-2,COUNTA('Form Responses 1'!$1:$1)-4),2,,TRUE,"Form Responses 1"))</f>
        <v>bobdaulay@gmail.com</v>
      </c>
      <c r="C1222" s="65" t="str">
        <f ca="1">INDIRECT(ADDRESS(2+QUOTIENT(ROW()-2,COUNTA('Form Responses 1'!$1:$1)-4),3,,TRUE,"Form Responses 1"))</f>
        <v>Bobby Wijaya Daulay</v>
      </c>
      <c r="D1222" s="81">
        <f ca="1">INDIRECT(ADDRESS(2+QUOTIENT(ROW()-2,COUNTA('Form Responses 1'!$1:$1)-4),4,,TRUE,"Form Responses 1"))</f>
        <v>45046</v>
      </c>
      <c r="E1222" s="82">
        <f ca="1" t="shared" si="0"/>
        <v>7</v>
      </c>
      <c r="F1222" s="65" t="str">
        <f ca="1">IF(ISBLANK(A1222)," ",INDIRECT(ADDRESS(1,5+MOD(ROW()-2,COUNTA('Form Responses 1'!$1:$1)-4),,TRUE,"Form Responses 1")))</f>
        <v>Lantai 12 [Toilet Pria / Wanita]</v>
      </c>
      <c r="G1222" s="65" t="str">
        <f ca="1">IF(ISBLANK(A1222)," ",INDIRECT(ADDRESS(MATCH(A1222,'Form Responses 1'!A:A,0),5+MOD(ROW()-2,COUNTA('Form Responses 1'!$1:$1)-4),,TRUE,"Form Responses 1")))</f>
        <v>BAIK</v>
      </c>
      <c r="H1222" s="83" t="str">
        <f ca="1" t="shared" si="1"/>
        <v>Lantai 12</v>
      </c>
      <c r="I1222" s="83" t="str">
        <f ca="1" t="shared" si="1246"/>
        <v>Toilet Pria / Wanita</v>
      </c>
      <c r="J1222" s="83" t="str">
        <f ca="1" t="shared" si="2"/>
        <v>CLEANING SERVICE</v>
      </c>
      <c r="K1222" s="83">
        <f ca="1" t="array" ref="K1222">IFERROR(INDEX(MASTER!B:B,MATCH(G1222,MASTER!A:A,0))/100," ")</f>
        <v>0.95</v>
      </c>
      <c r="L1222" s="65">
        <f ca="1" t="shared" si="3"/>
        <v>18</v>
      </c>
      <c r="M1222" s="65" t="str">
        <f ca="1" t="shared" si="4"/>
        <v>2023 - WEEK 18</v>
      </c>
      <c r="N1222" s="65" t="str">
        <f ca="1" t="shared" si="5"/>
        <v>2023 - MONTH 04</v>
      </c>
      <c r="O1222" s="83">
        <f ca="1" t="shared" ref="O1222:P1222" si="1250">IFERROR(AVERAGEIF(M:M,M1222,$K:$K)," ")</f>
        <v>0.950112612612605</v>
      </c>
      <c r="P1222" s="83">
        <f ca="1" t="shared" si="1250"/>
        <v>0.950150150150152</v>
      </c>
      <c r="Q1222" s="65" t="str">
        <f ca="1">IF(ISBLANK(A1222)," ",IF(O1222&gt;MASTER!$B$3/100,"SB",IF(O1222&gt;MASTER!$B$4/100,"B",IF(O1222&gt;MASTER!$B$5/100,"C","K"))))</f>
        <v>SB</v>
      </c>
      <c r="R1222" s="65" t="str">
        <f ca="1">IF(ISBLANK(B1222)," ",IF(P1222&gt;MASTER!$B$3/100,"SB",IF(P1222&gt;MASTER!$B$4/100,"B",IF(P1222&gt;MASTER!$B$5/100,"C","K"))))</f>
        <v>SB</v>
      </c>
    </row>
    <row r="1223" customHeight="1" spans="1:18">
      <c r="A1223" s="80">
        <f ca="1">INDIRECT(ADDRESS(2+QUOTIENT(ROW()-2,COUNTA('Form Responses 1'!$1:$1)-4),1,,TRUE,"Form Responses 1"))</f>
        <v>45048.6575483912</v>
      </c>
      <c r="B1223" s="65" t="str">
        <f ca="1">INDIRECT(ADDRESS(2+QUOTIENT(ROW()-2,COUNTA('Form Responses 1'!$1:$1)-4),2,,TRUE,"Form Responses 1"))</f>
        <v>bobdaulay@gmail.com</v>
      </c>
      <c r="C1223" s="65" t="str">
        <f ca="1">INDIRECT(ADDRESS(2+QUOTIENT(ROW()-2,COUNTA('Form Responses 1'!$1:$1)-4),3,,TRUE,"Form Responses 1"))</f>
        <v>Bobby Wijaya Daulay</v>
      </c>
      <c r="D1223" s="81">
        <f ca="1">INDIRECT(ADDRESS(2+QUOTIENT(ROW()-2,COUNTA('Form Responses 1'!$1:$1)-4),4,,TRUE,"Form Responses 1"))</f>
        <v>45046</v>
      </c>
      <c r="E1223" s="82">
        <f ca="1" t="shared" si="0"/>
        <v>7</v>
      </c>
      <c r="F1223" s="65" t="str">
        <f ca="1">IF(ISBLANK(A1223)," ",INDIRECT(ADDRESS(1,5+MOD(ROW()-2,COUNTA('Form Responses 1'!$1:$1)-4),,TRUE,"Form Responses 1")))</f>
        <v>Lantai 11 [Tangga Exit Barat]</v>
      </c>
      <c r="G1223" s="65" t="str">
        <f ca="1">IF(ISBLANK(A1223)," ",INDIRECT(ADDRESS(MATCH(A1223,'Form Responses 1'!A:A,0),5+MOD(ROW()-2,COUNTA('Form Responses 1'!$1:$1)-4),,TRUE,"Form Responses 1")))</f>
        <v>BAIK</v>
      </c>
      <c r="H1223" s="83" t="str">
        <f ca="1" t="shared" si="1"/>
        <v>Lantai 11</v>
      </c>
      <c r="I1223" s="83" t="str">
        <f ca="1" t="shared" si="1246"/>
        <v>Tangga Exit Barat</v>
      </c>
      <c r="J1223" s="83" t="str">
        <f ca="1" t="shared" si="2"/>
        <v>CLEANING SERVICE</v>
      </c>
      <c r="K1223" s="83">
        <f ca="1" t="array" ref="K1223">IFERROR(INDEX(MASTER!B:B,MATCH(G1223,MASTER!A:A,0))/100," ")</f>
        <v>0.95</v>
      </c>
      <c r="L1223" s="65">
        <f ca="1" t="shared" si="3"/>
        <v>18</v>
      </c>
      <c r="M1223" s="65" t="str">
        <f ca="1" t="shared" si="4"/>
        <v>2023 - WEEK 18</v>
      </c>
      <c r="N1223" s="65" t="str">
        <f ca="1" t="shared" si="5"/>
        <v>2023 - MONTH 04</v>
      </c>
      <c r="O1223" s="83">
        <f ca="1" t="shared" ref="O1223:P1223" si="1251">IFERROR(AVERAGEIF(M:M,M1223,$K:$K)," ")</f>
        <v>0.950112612612605</v>
      </c>
      <c r="P1223" s="83">
        <f ca="1" t="shared" si="1251"/>
        <v>0.950150150150152</v>
      </c>
      <c r="Q1223" s="65" t="str">
        <f ca="1">IF(ISBLANK(A1223)," ",IF(O1223&gt;MASTER!$B$3/100,"SB",IF(O1223&gt;MASTER!$B$4/100,"B",IF(O1223&gt;MASTER!$B$5/100,"C","K"))))</f>
        <v>SB</v>
      </c>
      <c r="R1223" s="65" t="str">
        <f ca="1">IF(ISBLANK(B1223)," ",IF(P1223&gt;MASTER!$B$3/100,"SB",IF(P1223&gt;MASTER!$B$4/100,"B",IF(P1223&gt;MASTER!$B$5/100,"C","K"))))</f>
        <v>SB</v>
      </c>
    </row>
    <row r="1224" customHeight="1" spans="1:18">
      <c r="A1224" s="80">
        <f ca="1">INDIRECT(ADDRESS(2+QUOTIENT(ROW()-2,COUNTA('Form Responses 1'!$1:$1)-4),1,,TRUE,"Form Responses 1"))</f>
        <v>45048.6575483912</v>
      </c>
      <c r="B1224" s="65" t="str">
        <f ca="1">INDIRECT(ADDRESS(2+QUOTIENT(ROW()-2,COUNTA('Form Responses 1'!$1:$1)-4),2,,TRUE,"Form Responses 1"))</f>
        <v>bobdaulay@gmail.com</v>
      </c>
      <c r="C1224" s="65" t="str">
        <f ca="1">INDIRECT(ADDRESS(2+QUOTIENT(ROW()-2,COUNTA('Form Responses 1'!$1:$1)-4),3,,TRUE,"Form Responses 1"))</f>
        <v>Bobby Wijaya Daulay</v>
      </c>
      <c r="D1224" s="81">
        <f ca="1">INDIRECT(ADDRESS(2+QUOTIENT(ROW()-2,COUNTA('Form Responses 1'!$1:$1)-4),4,,TRUE,"Form Responses 1"))</f>
        <v>45046</v>
      </c>
      <c r="E1224" s="82">
        <f ca="1" t="shared" si="0"/>
        <v>7</v>
      </c>
      <c r="F1224" s="65" t="str">
        <f ca="1">IF(ISBLANK(A1224)," ",INDIRECT(ADDRESS(1,5+MOD(ROW()-2,COUNTA('Form Responses 1'!$1:$1)-4),,TRUE,"Form Responses 1")))</f>
        <v>Lantai 11 [ &amp; Timur]</v>
      </c>
      <c r="G1224" s="65" t="str">
        <f ca="1">IF(ISBLANK(A1224)," ",INDIRECT(ADDRESS(MATCH(A1224,'Form Responses 1'!A:A,0),5+MOD(ROW()-2,COUNTA('Form Responses 1'!$1:$1)-4),,TRUE,"Form Responses 1")))</f>
        <v>BAIK</v>
      </c>
      <c r="H1224" s="83" t="str">
        <f ca="1" t="shared" si="1"/>
        <v>Lantai 11</v>
      </c>
      <c r="I1224" s="83" t="str">
        <f ca="1" t="shared" si="1246"/>
        <v> &amp; Timur</v>
      </c>
      <c r="J1224" s="83" t="str">
        <f ca="1" t="shared" si="2"/>
        <v>CLEANING SERVICE</v>
      </c>
      <c r="K1224" s="83">
        <f ca="1" t="array" ref="K1224">IFERROR(INDEX(MASTER!B:B,MATCH(G1224,MASTER!A:A,0))/100," ")</f>
        <v>0.95</v>
      </c>
      <c r="L1224" s="65">
        <f ca="1" t="shared" si="3"/>
        <v>18</v>
      </c>
      <c r="M1224" s="65" t="str">
        <f ca="1" t="shared" si="4"/>
        <v>2023 - WEEK 18</v>
      </c>
      <c r="N1224" s="65" t="str">
        <f ca="1" t="shared" si="5"/>
        <v>2023 - MONTH 04</v>
      </c>
      <c r="O1224" s="83">
        <f ca="1" t="shared" ref="O1224:P1224" si="1252">IFERROR(AVERAGEIF(M:M,M1224,$K:$K)," ")</f>
        <v>0.950112612612605</v>
      </c>
      <c r="P1224" s="83">
        <f ca="1" t="shared" si="1252"/>
        <v>0.950150150150152</v>
      </c>
      <c r="Q1224" s="65" t="str">
        <f ca="1">IF(ISBLANK(A1224)," ",IF(O1224&gt;MASTER!$B$3/100,"SB",IF(O1224&gt;MASTER!$B$4/100,"B",IF(O1224&gt;MASTER!$B$5/100,"C","K"))))</f>
        <v>SB</v>
      </c>
      <c r="R1224" s="65" t="str">
        <f ca="1">IF(ISBLANK(B1224)," ",IF(P1224&gt;MASTER!$B$3/100,"SB",IF(P1224&gt;MASTER!$B$4/100,"B",IF(P1224&gt;MASTER!$B$5/100,"C","K"))))</f>
        <v>SB</v>
      </c>
    </row>
    <row r="1225" customHeight="1" spans="1:18">
      <c r="A1225" s="80">
        <f ca="1">INDIRECT(ADDRESS(2+QUOTIENT(ROW()-2,COUNTA('Form Responses 1'!$1:$1)-4),1,,TRUE,"Form Responses 1"))</f>
        <v>45048.6575483912</v>
      </c>
      <c r="B1225" s="65" t="str">
        <f ca="1">INDIRECT(ADDRESS(2+QUOTIENT(ROW()-2,COUNTA('Form Responses 1'!$1:$1)-4),2,,TRUE,"Form Responses 1"))</f>
        <v>bobdaulay@gmail.com</v>
      </c>
      <c r="C1225" s="65" t="str">
        <f ca="1">INDIRECT(ADDRESS(2+QUOTIENT(ROW()-2,COUNTA('Form Responses 1'!$1:$1)-4),3,,TRUE,"Form Responses 1"))</f>
        <v>Bobby Wijaya Daulay</v>
      </c>
      <c r="D1225" s="81">
        <f ca="1">INDIRECT(ADDRESS(2+QUOTIENT(ROW()-2,COUNTA('Form Responses 1'!$1:$1)-4),4,,TRUE,"Form Responses 1"))</f>
        <v>45046</v>
      </c>
      <c r="E1225" s="82">
        <f ca="1" t="shared" si="0"/>
        <v>7</v>
      </c>
      <c r="F1225" s="65" t="str">
        <f ca="1">IF(ISBLANK(A1225)," ",INDIRECT(ADDRESS(1,5+MOD(ROW()-2,COUNTA('Form Responses 1'!$1:$1)-4),,TRUE,"Form Responses 1")))</f>
        <v>Lantai 11 [Mushola]</v>
      </c>
      <c r="G1225" s="65" t="str">
        <f ca="1">IF(ISBLANK(A1225)," ",INDIRECT(ADDRESS(MATCH(A1225,'Form Responses 1'!A:A,0),5+MOD(ROW()-2,COUNTA('Form Responses 1'!$1:$1)-4),,TRUE,"Form Responses 1")))</f>
        <v>BAIK</v>
      </c>
      <c r="H1225" s="83" t="str">
        <f ca="1" t="shared" si="1"/>
        <v>Lantai 11</v>
      </c>
      <c r="I1225" s="83" t="str">
        <f ca="1" t="shared" si="1246"/>
        <v>Mushola</v>
      </c>
      <c r="J1225" s="83" t="str">
        <f ca="1" t="shared" si="2"/>
        <v>CLEANING SERVICE</v>
      </c>
      <c r="K1225" s="83">
        <f ca="1" t="array" ref="K1225">IFERROR(INDEX(MASTER!B:B,MATCH(G1225,MASTER!A:A,0))/100," ")</f>
        <v>0.95</v>
      </c>
      <c r="L1225" s="65">
        <f ca="1" t="shared" si="3"/>
        <v>18</v>
      </c>
      <c r="M1225" s="65" t="str">
        <f ca="1" t="shared" si="4"/>
        <v>2023 - WEEK 18</v>
      </c>
      <c r="N1225" s="65" t="str">
        <f ca="1" t="shared" si="5"/>
        <v>2023 - MONTH 04</v>
      </c>
      <c r="O1225" s="83">
        <f ca="1" t="shared" ref="O1225:P1225" si="1253">IFERROR(AVERAGEIF(M:M,M1225,$K:$K)," ")</f>
        <v>0.950112612612605</v>
      </c>
      <c r="P1225" s="83">
        <f ca="1" t="shared" si="1253"/>
        <v>0.950150150150152</v>
      </c>
      <c r="Q1225" s="65" t="str">
        <f ca="1">IF(ISBLANK(A1225)," ",IF(O1225&gt;MASTER!$B$3/100,"SB",IF(O1225&gt;MASTER!$B$4/100,"B",IF(O1225&gt;MASTER!$B$5/100,"C","K"))))</f>
        <v>SB</v>
      </c>
      <c r="R1225" s="65" t="str">
        <f ca="1">IF(ISBLANK(B1225)," ",IF(P1225&gt;MASTER!$B$3/100,"SB",IF(P1225&gt;MASTER!$B$4/100,"B",IF(P1225&gt;MASTER!$B$5/100,"C","K"))))</f>
        <v>SB</v>
      </c>
    </row>
    <row r="1226" customHeight="1" spans="1:18">
      <c r="A1226" s="80">
        <f ca="1">INDIRECT(ADDRESS(2+QUOTIENT(ROW()-2,COUNTA('Form Responses 1'!$1:$1)-4),1,,TRUE,"Form Responses 1"))</f>
        <v>45048.6575483912</v>
      </c>
      <c r="B1226" s="65" t="str">
        <f ca="1">INDIRECT(ADDRESS(2+QUOTIENT(ROW()-2,COUNTA('Form Responses 1'!$1:$1)-4),2,,TRUE,"Form Responses 1"))</f>
        <v>bobdaulay@gmail.com</v>
      </c>
      <c r="C1226" s="65" t="str">
        <f ca="1">INDIRECT(ADDRESS(2+QUOTIENT(ROW()-2,COUNTA('Form Responses 1'!$1:$1)-4),3,,TRUE,"Form Responses 1"))</f>
        <v>Bobby Wijaya Daulay</v>
      </c>
      <c r="D1226" s="81">
        <f ca="1">INDIRECT(ADDRESS(2+QUOTIENT(ROW()-2,COUNTA('Form Responses 1'!$1:$1)-4),4,,TRUE,"Form Responses 1"))</f>
        <v>45046</v>
      </c>
      <c r="E1226" s="82">
        <f ca="1" t="shared" si="0"/>
        <v>7</v>
      </c>
      <c r="F1226" s="65" t="str">
        <f ca="1">IF(ISBLANK(A1226)," ",INDIRECT(ADDRESS(1,5+MOD(ROW()-2,COUNTA('Form Responses 1'!$1:$1)-4),,TRUE,"Form Responses 1")))</f>
        <v>Lantai 11 [Pantry]</v>
      </c>
      <c r="G1226" s="65" t="str">
        <f ca="1">IF(ISBLANK(A1226)," ",INDIRECT(ADDRESS(MATCH(A1226,'Form Responses 1'!A:A,0),5+MOD(ROW()-2,COUNTA('Form Responses 1'!$1:$1)-4),,TRUE,"Form Responses 1")))</f>
        <v>BAIK</v>
      </c>
      <c r="H1226" s="83" t="str">
        <f ca="1" t="shared" si="1"/>
        <v>Lantai 11</v>
      </c>
      <c r="I1226" s="83" t="str">
        <f ca="1" t="shared" si="1246"/>
        <v>Pantry</v>
      </c>
      <c r="J1226" s="83" t="str">
        <f ca="1" t="shared" si="2"/>
        <v>CLEANING SERVICE</v>
      </c>
      <c r="K1226" s="83">
        <f ca="1" t="array" ref="K1226">IFERROR(INDEX(MASTER!B:B,MATCH(G1226,MASTER!A:A,0))/100," ")</f>
        <v>0.95</v>
      </c>
      <c r="L1226" s="65">
        <f ca="1" t="shared" si="3"/>
        <v>18</v>
      </c>
      <c r="M1226" s="65" t="str">
        <f ca="1" t="shared" si="4"/>
        <v>2023 - WEEK 18</v>
      </c>
      <c r="N1226" s="65" t="str">
        <f ca="1" t="shared" si="5"/>
        <v>2023 - MONTH 04</v>
      </c>
      <c r="O1226" s="83">
        <f ca="1" t="shared" ref="O1226:P1226" si="1254">IFERROR(AVERAGEIF(M:M,M1226,$K:$K)," ")</f>
        <v>0.950112612612605</v>
      </c>
      <c r="P1226" s="83">
        <f ca="1" t="shared" si="1254"/>
        <v>0.950150150150152</v>
      </c>
      <c r="Q1226" s="65" t="str">
        <f ca="1">IF(ISBLANK(A1226)," ",IF(O1226&gt;MASTER!$B$3/100,"SB",IF(O1226&gt;MASTER!$B$4/100,"B",IF(O1226&gt;MASTER!$B$5/100,"C","K"))))</f>
        <v>SB</v>
      </c>
      <c r="R1226" s="65" t="str">
        <f ca="1">IF(ISBLANK(B1226)," ",IF(P1226&gt;MASTER!$B$3/100,"SB",IF(P1226&gt;MASTER!$B$4/100,"B",IF(P1226&gt;MASTER!$B$5/100,"C","K"))))</f>
        <v>SB</v>
      </c>
    </row>
    <row r="1227" customHeight="1" spans="1:18">
      <c r="A1227" s="80">
        <f ca="1">INDIRECT(ADDRESS(2+QUOTIENT(ROW()-2,COUNTA('Form Responses 1'!$1:$1)-4),1,,TRUE,"Form Responses 1"))</f>
        <v>45048.6575483912</v>
      </c>
      <c r="B1227" s="65" t="str">
        <f ca="1">INDIRECT(ADDRESS(2+QUOTIENT(ROW()-2,COUNTA('Form Responses 1'!$1:$1)-4),2,,TRUE,"Form Responses 1"))</f>
        <v>bobdaulay@gmail.com</v>
      </c>
      <c r="C1227" s="65" t="str">
        <f ca="1">INDIRECT(ADDRESS(2+QUOTIENT(ROW()-2,COUNTA('Form Responses 1'!$1:$1)-4),3,,TRUE,"Form Responses 1"))</f>
        <v>Bobby Wijaya Daulay</v>
      </c>
      <c r="D1227" s="81">
        <f ca="1">INDIRECT(ADDRESS(2+QUOTIENT(ROW()-2,COUNTA('Form Responses 1'!$1:$1)-4),4,,TRUE,"Form Responses 1"))</f>
        <v>45046</v>
      </c>
      <c r="E1227" s="82">
        <f ca="1" t="shared" si="0"/>
        <v>7</v>
      </c>
      <c r="F1227" s="65" t="str">
        <f ca="1">IF(ISBLANK(A1227)," ",INDIRECT(ADDRESS(1,5+MOD(ROW()-2,COUNTA('Form Responses 1'!$1:$1)-4),,TRUE,"Form Responses 1")))</f>
        <v>Lantai 11 [Ruang Rapat 1-2-3]</v>
      </c>
      <c r="G1227" s="65" t="str">
        <f ca="1">IF(ISBLANK(A1227)," ",INDIRECT(ADDRESS(MATCH(A1227,'Form Responses 1'!A:A,0),5+MOD(ROW()-2,COUNTA('Form Responses 1'!$1:$1)-4),,TRUE,"Form Responses 1")))</f>
        <v>BAIK</v>
      </c>
      <c r="H1227" s="83" t="str">
        <f ca="1" t="shared" si="1"/>
        <v>Lantai 11</v>
      </c>
      <c r="I1227" s="83" t="str">
        <f ca="1" t="shared" si="1246"/>
        <v>Ruang Rapat 1-2-3</v>
      </c>
      <c r="J1227" s="83" t="str">
        <f ca="1" t="shared" si="2"/>
        <v>CLEANING SERVICE</v>
      </c>
      <c r="K1227" s="83">
        <f ca="1" t="array" ref="K1227">IFERROR(INDEX(MASTER!B:B,MATCH(G1227,MASTER!A:A,0))/100," ")</f>
        <v>0.95</v>
      </c>
      <c r="L1227" s="65">
        <f ca="1" t="shared" si="3"/>
        <v>18</v>
      </c>
      <c r="M1227" s="65" t="str">
        <f ca="1" t="shared" si="4"/>
        <v>2023 - WEEK 18</v>
      </c>
      <c r="N1227" s="65" t="str">
        <f ca="1" t="shared" si="5"/>
        <v>2023 - MONTH 04</v>
      </c>
      <c r="O1227" s="83">
        <f ca="1" t="shared" ref="O1227:P1227" si="1255">IFERROR(AVERAGEIF(M:M,M1227,$K:$K)," ")</f>
        <v>0.950112612612605</v>
      </c>
      <c r="P1227" s="83">
        <f ca="1" t="shared" si="1255"/>
        <v>0.950150150150152</v>
      </c>
      <c r="Q1227" s="65" t="str">
        <f ca="1">IF(ISBLANK(A1227)," ",IF(O1227&gt;MASTER!$B$3/100,"SB",IF(O1227&gt;MASTER!$B$4/100,"B",IF(O1227&gt;MASTER!$B$5/100,"C","K"))))</f>
        <v>SB</v>
      </c>
      <c r="R1227" s="65" t="str">
        <f ca="1">IF(ISBLANK(B1227)," ",IF(P1227&gt;MASTER!$B$3/100,"SB",IF(P1227&gt;MASTER!$B$4/100,"B",IF(P1227&gt;MASTER!$B$5/100,"C","K"))))</f>
        <v>SB</v>
      </c>
    </row>
    <row r="1228" customHeight="1" spans="1:18">
      <c r="A1228" s="80">
        <f ca="1">INDIRECT(ADDRESS(2+QUOTIENT(ROW()-2,COUNTA('Form Responses 1'!$1:$1)-4),1,,TRUE,"Form Responses 1"))</f>
        <v>45048.6575483912</v>
      </c>
      <c r="B1228" s="65" t="str">
        <f ca="1">INDIRECT(ADDRESS(2+QUOTIENT(ROW()-2,COUNTA('Form Responses 1'!$1:$1)-4),2,,TRUE,"Form Responses 1"))</f>
        <v>bobdaulay@gmail.com</v>
      </c>
      <c r="C1228" s="65" t="str">
        <f ca="1">INDIRECT(ADDRESS(2+QUOTIENT(ROW()-2,COUNTA('Form Responses 1'!$1:$1)-4),3,,TRUE,"Form Responses 1"))</f>
        <v>Bobby Wijaya Daulay</v>
      </c>
      <c r="D1228" s="81">
        <f ca="1">INDIRECT(ADDRESS(2+QUOTIENT(ROW()-2,COUNTA('Form Responses 1'!$1:$1)-4),4,,TRUE,"Form Responses 1"))</f>
        <v>45046</v>
      </c>
      <c r="E1228" s="82">
        <f ca="1" t="shared" si="0"/>
        <v>7</v>
      </c>
      <c r="F1228" s="65" t="str">
        <f ca="1">IF(ISBLANK(A1228)," ",INDIRECT(ADDRESS(1,5+MOD(ROW()-2,COUNTA('Form Responses 1'!$1:$1)-4),,TRUE,"Form Responses 1")))</f>
        <v>Lantai 11 [Ruang Kerja]</v>
      </c>
      <c r="G1228" s="65" t="str">
        <f ca="1">IF(ISBLANK(A1228)," ",INDIRECT(ADDRESS(MATCH(A1228,'Form Responses 1'!A:A,0),5+MOD(ROW()-2,COUNTA('Form Responses 1'!$1:$1)-4),,TRUE,"Form Responses 1")))</f>
        <v>BAIK</v>
      </c>
      <c r="H1228" s="83" t="str">
        <f ca="1" t="shared" si="1"/>
        <v>Lantai 11</v>
      </c>
      <c r="I1228" s="83" t="str">
        <f ca="1" t="shared" si="1246"/>
        <v>Ruang Kerja</v>
      </c>
      <c r="J1228" s="83" t="str">
        <f ca="1" t="shared" si="2"/>
        <v>CLEANING SERVICE</v>
      </c>
      <c r="K1228" s="83">
        <f ca="1" t="array" ref="K1228">IFERROR(INDEX(MASTER!B:B,MATCH(G1228,MASTER!A:A,0))/100," ")</f>
        <v>0.95</v>
      </c>
      <c r="L1228" s="65">
        <f ca="1" t="shared" si="3"/>
        <v>18</v>
      </c>
      <c r="M1228" s="65" t="str">
        <f ca="1" t="shared" si="4"/>
        <v>2023 - WEEK 18</v>
      </c>
      <c r="N1228" s="65" t="str">
        <f ca="1" t="shared" si="5"/>
        <v>2023 - MONTH 04</v>
      </c>
      <c r="O1228" s="83">
        <f ca="1" t="shared" ref="O1228:P1228" si="1256">IFERROR(AVERAGEIF(M:M,M1228,$K:$K)," ")</f>
        <v>0.950112612612605</v>
      </c>
      <c r="P1228" s="83">
        <f ca="1" t="shared" si="1256"/>
        <v>0.950150150150152</v>
      </c>
      <c r="Q1228" s="65" t="str">
        <f ca="1">IF(ISBLANK(A1228)," ",IF(O1228&gt;MASTER!$B$3/100,"SB",IF(O1228&gt;MASTER!$B$4/100,"B",IF(O1228&gt;MASTER!$B$5/100,"C","K"))))</f>
        <v>SB</v>
      </c>
      <c r="R1228" s="65" t="str">
        <f ca="1">IF(ISBLANK(B1228)," ",IF(P1228&gt;MASTER!$B$3/100,"SB",IF(P1228&gt;MASTER!$B$4/100,"B",IF(P1228&gt;MASTER!$B$5/100,"C","K"))))</f>
        <v>SB</v>
      </c>
    </row>
    <row r="1229" customHeight="1" spans="1:18">
      <c r="A1229" s="80">
        <f ca="1">INDIRECT(ADDRESS(2+QUOTIENT(ROW()-2,COUNTA('Form Responses 1'!$1:$1)-4),1,,TRUE,"Form Responses 1"))</f>
        <v>45048.6575483912</v>
      </c>
      <c r="B1229" s="65" t="str">
        <f ca="1">INDIRECT(ADDRESS(2+QUOTIENT(ROW()-2,COUNTA('Form Responses 1'!$1:$1)-4),2,,TRUE,"Form Responses 1"))</f>
        <v>bobdaulay@gmail.com</v>
      </c>
      <c r="C1229" s="65" t="str">
        <f ca="1">INDIRECT(ADDRESS(2+QUOTIENT(ROW()-2,COUNTA('Form Responses 1'!$1:$1)-4),3,,TRUE,"Form Responses 1"))</f>
        <v>Bobby Wijaya Daulay</v>
      </c>
      <c r="D1229" s="81">
        <f ca="1">INDIRECT(ADDRESS(2+QUOTIENT(ROW()-2,COUNTA('Form Responses 1'!$1:$1)-4),4,,TRUE,"Form Responses 1"))</f>
        <v>45046</v>
      </c>
      <c r="E1229" s="82">
        <f ca="1" t="shared" si="0"/>
        <v>7</v>
      </c>
      <c r="F1229" s="65" t="str">
        <f ca="1">IF(ISBLANK(A1229)," ",INDIRECT(ADDRESS(1,5+MOD(ROW()-2,COUNTA('Form Responses 1'!$1:$1)-4),,TRUE,"Form Responses 1")))</f>
        <v>Lantai 11 [Koridor]</v>
      </c>
      <c r="G1229" s="65" t="str">
        <f ca="1">IF(ISBLANK(A1229)," ",INDIRECT(ADDRESS(MATCH(A1229,'Form Responses 1'!A:A,0),5+MOD(ROW()-2,COUNTA('Form Responses 1'!$1:$1)-4),,TRUE,"Form Responses 1")))</f>
        <v>BAIK</v>
      </c>
      <c r="H1229" s="83" t="str">
        <f ca="1" t="shared" si="1"/>
        <v>Lantai 11</v>
      </c>
      <c r="I1229" s="83" t="str">
        <f ca="1" t="shared" si="1246"/>
        <v>Koridor</v>
      </c>
      <c r="J1229" s="83" t="str">
        <f ca="1" t="shared" si="2"/>
        <v>CLEANING SERVICE</v>
      </c>
      <c r="K1229" s="83">
        <f ca="1" t="array" ref="K1229">IFERROR(INDEX(MASTER!B:B,MATCH(G1229,MASTER!A:A,0))/100," ")</f>
        <v>0.95</v>
      </c>
      <c r="L1229" s="65">
        <f ca="1" t="shared" si="3"/>
        <v>18</v>
      </c>
      <c r="M1229" s="65" t="str">
        <f ca="1" t="shared" si="4"/>
        <v>2023 - WEEK 18</v>
      </c>
      <c r="N1229" s="65" t="str">
        <f ca="1" t="shared" si="5"/>
        <v>2023 - MONTH 04</v>
      </c>
      <c r="O1229" s="83">
        <f ca="1" t="shared" ref="O1229:P1229" si="1257">IFERROR(AVERAGEIF(M:M,M1229,$K:$K)," ")</f>
        <v>0.950112612612605</v>
      </c>
      <c r="P1229" s="83">
        <f ca="1" t="shared" si="1257"/>
        <v>0.950150150150152</v>
      </c>
      <c r="Q1229" s="65" t="str">
        <f ca="1">IF(ISBLANK(A1229)," ",IF(O1229&gt;MASTER!$B$3/100,"SB",IF(O1229&gt;MASTER!$B$4/100,"B",IF(O1229&gt;MASTER!$B$5/100,"C","K"))))</f>
        <v>SB</v>
      </c>
      <c r="R1229" s="65" t="str">
        <f ca="1">IF(ISBLANK(B1229)," ",IF(P1229&gt;MASTER!$B$3/100,"SB",IF(P1229&gt;MASTER!$B$4/100,"B",IF(P1229&gt;MASTER!$B$5/100,"C","K"))))</f>
        <v>SB</v>
      </c>
    </row>
    <row r="1230" customHeight="1" spans="1:18">
      <c r="A1230" s="80">
        <f ca="1">INDIRECT(ADDRESS(2+QUOTIENT(ROW()-2,COUNTA('Form Responses 1'!$1:$1)-4),1,,TRUE,"Form Responses 1"))</f>
        <v>45048.6575483912</v>
      </c>
      <c r="B1230" s="65" t="str">
        <f ca="1">INDIRECT(ADDRESS(2+QUOTIENT(ROW()-2,COUNTA('Form Responses 1'!$1:$1)-4),2,,TRUE,"Form Responses 1"))</f>
        <v>bobdaulay@gmail.com</v>
      </c>
      <c r="C1230" s="65" t="str">
        <f ca="1">INDIRECT(ADDRESS(2+QUOTIENT(ROW()-2,COUNTA('Form Responses 1'!$1:$1)-4),3,,TRUE,"Form Responses 1"))</f>
        <v>Bobby Wijaya Daulay</v>
      </c>
      <c r="D1230" s="81">
        <f ca="1">INDIRECT(ADDRESS(2+QUOTIENT(ROW()-2,COUNTA('Form Responses 1'!$1:$1)-4),4,,TRUE,"Form Responses 1"))</f>
        <v>45046</v>
      </c>
      <c r="E1230" s="82">
        <f ca="1" t="shared" si="0"/>
        <v>7</v>
      </c>
      <c r="F1230" s="65" t="str">
        <f ca="1">IF(ISBLANK(A1230)," ",INDIRECT(ADDRESS(1,5+MOD(ROW()-2,COUNTA('Form Responses 1'!$1:$1)-4),,TRUE,"Form Responses 1")))</f>
        <v>Lantai 11 [Toilet Pria / Wanita]</v>
      </c>
      <c r="G1230" s="65" t="str">
        <f ca="1">IF(ISBLANK(A1230)," ",INDIRECT(ADDRESS(MATCH(A1230,'Form Responses 1'!A:A,0),5+MOD(ROW()-2,COUNTA('Form Responses 1'!$1:$1)-4),,TRUE,"Form Responses 1")))</f>
        <v>BAIK</v>
      </c>
      <c r="H1230" s="83" t="str">
        <f ca="1" t="shared" si="1"/>
        <v>Lantai 11</v>
      </c>
      <c r="I1230" s="83" t="str">
        <f ca="1" t="shared" si="1246"/>
        <v>Toilet Pria / Wanita</v>
      </c>
      <c r="J1230" s="83" t="str">
        <f ca="1" t="shared" si="2"/>
        <v>CLEANING SERVICE</v>
      </c>
      <c r="K1230" s="83">
        <f ca="1" t="array" ref="K1230">IFERROR(INDEX(MASTER!B:B,MATCH(G1230,MASTER!A:A,0))/100," ")</f>
        <v>0.95</v>
      </c>
      <c r="L1230" s="65">
        <f ca="1" t="shared" si="3"/>
        <v>18</v>
      </c>
      <c r="M1230" s="65" t="str">
        <f ca="1" t="shared" si="4"/>
        <v>2023 - WEEK 18</v>
      </c>
      <c r="N1230" s="65" t="str">
        <f ca="1" t="shared" si="5"/>
        <v>2023 - MONTH 04</v>
      </c>
      <c r="O1230" s="83">
        <f ca="1" t="shared" ref="O1230:P1230" si="1258">IFERROR(AVERAGEIF(M:M,M1230,$K:$K)," ")</f>
        <v>0.950112612612605</v>
      </c>
      <c r="P1230" s="83">
        <f ca="1" t="shared" si="1258"/>
        <v>0.950150150150152</v>
      </c>
      <c r="Q1230" s="65" t="str">
        <f ca="1">IF(ISBLANK(A1230)," ",IF(O1230&gt;MASTER!$B$3/100,"SB",IF(O1230&gt;MASTER!$B$4/100,"B",IF(O1230&gt;MASTER!$B$5/100,"C","K"))))</f>
        <v>SB</v>
      </c>
      <c r="R1230" s="65" t="str">
        <f ca="1">IF(ISBLANK(B1230)," ",IF(P1230&gt;MASTER!$B$3/100,"SB",IF(P1230&gt;MASTER!$B$4/100,"B",IF(P1230&gt;MASTER!$B$5/100,"C","K"))))</f>
        <v>SB</v>
      </c>
    </row>
    <row r="1231" customHeight="1" spans="1:18">
      <c r="A1231" s="80">
        <f ca="1">INDIRECT(ADDRESS(2+QUOTIENT(ROW()-2,COUNTA('Form Responses 1'!$1:$1)-4),1,,TRUE,"Form Responses 1"))</f>
        <v>45048.6575483912</v>
      </c>
      <c r="B1231" s="65" t="str">
        <f ca="1">INDIRECT(ADDRESS(2+QUOTIENT(ROW()-2,COUNTA('Form Responses 1'!$1:$1)-4),2,,TRUE,"Form Responses 1"))</f>
        <v>bobdaulay@gmail.com</v>
      </c>
      <c r="C1231" s="65" t="str">
        <f ca="1">INDIRECT(ADDRESS(2+QUOTIENT(ROW()-2,COUNTA('Form Responses 1'!$1:$1)-4),3,,TRUE,"Form Responses 1"))</f>
        <v>Bobby Wijaya Daulay</v>
      </c>
      <c r="D1231" s="81">
        <f ca="1">INDIRECT(ADDRESS(2+QUOTIENT(ROW()-2,COUNTA('Form Responses 1'!$1:$1)-4),4,,TRUE,"Form Responses 1"))</f>
        <v>45046</v>
      </c>
      <c r="E1231" s="82">
        <f ca="1" t="shared" si="0"/>
        <v>7</v>
      </c>
      <c r="F1231" s="65" t="str">
        <f ca="1">IF(ISBLANK(A1231)," ",INDIRECT(ADDRESS(1,5+MOD(ROW()-2,COUNTA('Form Responses 1'!$1:$1)-4),,TRUE,"Form Responses 1")))</f>
        <v>Lantai 10 [Tangga Exit Barat]</v>
      </c>
      <c r="G1231" s="65" t="str">
        <f ca="1">IF(ISBLANK(A1231)," ",INDIRECT(ADDRESS(MATCH(A1231,'Form Responses 1'!A:A,0),5+MOD(ROW()-2,COUNTA('Form Responses 1'!$1:$1)-4),,TRUE,"Form Responses 1")))</f>
        <v>BAIK</v>
      </c>
      <c r="H1231" s="83" t="str">
        <f ca="1" t="shared" si="1"/>
        <v>Lantai 10</v>
      </c>
      <c r="I1231" s="83" t="str">
        <f ca="1" t="shared" si="1246"/>
        <v>Tangga Exit Barat</v>
      </c>
      <c r="J1231" s="83" t="str">
        <f ca="1" t="shared" si="2"/>
        <v>CLEANING SERVICE</v>
      </c>
      <c r="K1231" s="83">
        <f ca="1" t="array" ref="K1231">IFERROR(INDEX(MASTER!B:B,MATCH(G1231,MASTER!A:A,0))/100," ")</f>
        <v>0.95</v>
      </c>
      <c r="L1231" s="65">
        <f ca="1" t="shared" si="3"/>
        <v>18</v>
      </c>
      <c r="M1231" s="65" t="str">
        <f ca="1" t="shared" si="4"/>
        <v>2023 - WEEK 18</v>
      </c>
      <c r="N1231" s="65" t="str">
        <f ca="1" t="shared" si="5"/>
        <v>2023 - MONTH 04</v>
      </c>
      <c r="O1231" s="83">
        <f ca="1" t="shared" ref="O1231:P1231" si="1259">IFERROR(AVERAGEIF(M:M,M1231,$K:$K)," ")</f>
        <v>0.950112612612605</v>
      </c>
      <c r="P1231" s="83">
        <f ca="1" t="shared" si="1259"/>
        <v>0.950150150150152</v>
      </c>
      <c r="Q1231" s="65" t="str">
        <f ca="1">IF(ISBLANK(A1231)," ",IF(O1231&gt;MASTER!$B$3/100,"SB",IF(O1231&gt;MASTER!$B$4/100,"B",IF(O1231&gt;MASTER!$B$5/100,"C","K"))))</f>
        <v>SB</v>
      </c>
      <c r="R1231" s="65" t="str">
        <f ca="1">IF(ISBLANK(B1231)," ",IF(P1231&gt;MASTER!$B$3/100,"SB",IF(P1231&gt;MASTER!$B$4/100,"B",IF(P1231&gt;MASTER!$B$5/100,"C","K"))))</f>
        <v>SB</v>
      </c>
    </row>
    <row r="1232" customHeight="1" spans="1:18">
      <c r="A1232" s="80">
        <f ca="1">INDIRECT(ADDRESS(2+QUOTIENT(ROW()-2,COUNTA('Form Responses 1'!$1:$1)-4),1,,TRUE,"Form Responses 1"))</f>
        <v>45048.6575483912</v>
      </c>
      <c r="B1232" s="65" t="str">
        <f ca="1">INDIRECT(ADDRESS(2+QUOTIENT(ROW()-2,COUNTA('Form Responses 1'!$1:$1)-4),2,,TRUE,"Form Responses 1"))</f>
        <v>bobdaulay@gmail.com</v>
      </c>
      <c r="C1232" s="65" t="str">
        <f ca="1">INDIRECT(ADDRESS(2+QUOTIENT(ROW()-2,COUNTA('Form Responses 1'!$1:$1)-4),3,,TRUE,"Form Responses 1"))</f>
        <v>Bobby Wijaya Daulay</v>
      </c>
      <c r="D1232" s="81">
        <f ca="1">INDIRECT(ADDRESS(2+QUOTIENT(ROW()-2,COUNTA('Form Responses 1'!$1:$1)-4),4,,TRUE,"Form Responses 1"))</f>
        <v>45046</v>
      </c>
      <c r="E1232" s="82">
        <f ca="1" t="shared" si="0"/>
        <v>7</v>
      </c>
      <c r="F1232" s="65" t="str">
        <f ca="1">IF(ISBLANK(A1232)," ",INDIRECT(ADDRESS(1,5+MOD(ROW()-2,COUNTA('Form Responses 1'!$1:$1)-4),,TRUE,"Form Responses 1")))</f>
        <v>Lantai 10 [ &amp; Timur]</v>
      </c>
      <c r="G1232" s="65" t="str">
        <f ca="1">IF(ISBLANK(A1232)," ",INDIRECT(ADDRESS(MATCH(A1232,'Form Responses 1'!A:A,0),5+MOD(ROW()-2,COUNTA('Form Responses 1'!$1:$1)-4),,TRUE,"Form Responses 1")))</f>
        <v>BAIK</v>
      </c>
      <c r="H1232" s="83" t="str">
        <f ca="1" t="shared" si="1"/>
        <v>Lantai 10</v>
      </c>
      <c r="I1232" s="83" t="str">
        <f ca="1" t="shared" si="1246"/>
        <v> &amp; Timur</v>
      </c>
      <c r="J1232" s="83" t="str">
        <f ca="1" t="shared" si="2"/>
        <v>CLEANING SERVICE</v>
      </c>
      <c r="K1232" s="83">
        <f ca="1" t="array" ref="K1232">IFERROR(INDEX(MASTER!B:B,MATCH(G1232,MASTER!A:A,0))/100," ")</f>
        <v>0.95</v>
      </c>
      <c r="L1232" s="65">
        <f ca="1" t="shared" si="3"/>
        <v>18</v>
      </c>
      <c r="M1232" s="65" t="str">
        <f ca="1" t="shared" si="4"/>
        <v>2023 - WEEK 18</v>
      </c>
      <c r="N1232" s="65" t="str">
        <f ca="1" t="shared" si="5"/>
        <v>2023 - MONTH 04</v>
      </c>
      <c r="O1232" s="83">
        <f ca="1" t="shared" ref="O1232:P1232" si="1260">IFERROR(AVERAGEIF(M:M,M1232,$K:$K)," ")</f>
        <v>0.950112612612605</v>
      </c>
      <c r="P1232" s="83">
        <f ca="1" t="shared" si="1260"/>
        <v>0.950150150150152</v>
      </c>
      <c r="Q1232" s="65" t="str">
        <f ca="1">IF(ISBLANK(A1232)," ",IF(O1232&gt;MASTER!$B$3/100,"SB",IF(O1232&gt;MASTER!$B$4/100,"B",IF(O1232&gt;MASTER!$B$5/100,"C","K"))))</f>
        <v>SB</v>
      </c>
      <c r="R1232" s="65" t="str">
        <f ca="1">IF(ISBLANK(B1232)," ",IF(P1232&gt;MASTER!$B$3/100,"SB",IF(P1232&gt;MASTER!$B$4/100,"B",IF(P1232&gt;MASTER!$B$5/100,"C","K"))))</f>
        <v>SB</v>
      </c>
    </row>
    <row r="1233" customHeight="1" spans="1:18">
      <c r="A1233" s="80">
        <f ca="1">INDIRECT(ADDRESS(2+QUOTIENT(ROW()-2,COUNTA('Form Responses 1'!$1:$1)-4),1,,TRUE,"Form Responses 1"))</f>
        <v>45048.6575483912</v>
      </c>
      <c r="B1233" s="65" t="str">
        <f ca="1">INDIRECT(ADDRESS(2+QUOTIENT(ROW()-2,COUNTA('Form Responses 1'!$1:$1)-4),2,,TRUE,"Form Responses 1"))</f>
        <v>bobdaulay@gmail.com</v>
      </c>
      <c r="C1233" s="65" t="str">
        <f ca="1">INDIRECT(ADDRESS(2+QUOTIENT(ROW()-2,COUNTA('Form Responses 1'!$1:$1)-4),3,,TRUE,"Form Responses 1"))</f>
        <v>Bobby Wijaya Daulay</v>
      </c>
      <c r="D1233" s="81">
        <f ca="1">INDIRECT(ADDRESS(2+QUOTIENT(ROW()-2,COUNTA('Form Responses 1'!$1:$1)-4),4,,TRUE,"Form Responses 1"))</f>
        <v>45046</v>
      </c>
      <c r="E1233" s="82">
        <f ca="1" t="shared" si="0"/>
        <v>7</v>
      </c>
      <c r="F1233" s="65" t="str">
        <f ca="1">IF(ISBLANK(A1233)," ",INDIRECT(ADDRESS(1,5+MOD(ROW()-2,COUNTA('Form Responses 1'!$1:$1)-4),,TRUE,"Form Responses 1")))</f>
        <v>Lantai 10 [Mushola]</v>
      </c>
      <c r="G1233" s="65" t="str">
        <f ca="1">IF(ISBLANK(A1233)," ",INDIRECT(ADDRESS(MATCH(A1233,'Form Responses 1'!A:A,0),5+MOD(ROW()-2,COUNTA('Form Responses 1'!$1:$1)-4),,TRUE,"Form Responses 1")))</f>
        <v>BAIK</v>
      </c>
      <c r="H1233" s="83" t="str">
        <f ca="1" t="shared" si="1"/>
        <v>Lantai 10</v>
      </c>
      <c r="I1233" s="83" t="str">
        <f ca="1" t="shared" si="1246"/>
        <v>Mushola</v>
      </c>
      <c r="J1233" s="83" t="str">
        <f ca="1" t="shared" si="2"/>
        <v>CLEANING SERVICE</v>
      </c>
      <c r="K1233" s="83">
        <f ca="1" t="array" ref="K1233">IFERROR(INDEX(MASTER!B:B,MATCH(G1233,MASTER!A:A,0))/100," ")</f>
        <v>0.95</v>
      </c>
      <c r="L1233" s="65">
        <f ca="1" t="shared" si="3"/>
        <v>18</v>
      </c>
      <c r="M1233" s="65" t="str">
        <f ca="1" t="shared" si="4"/>
        <v>2023 - WEEK 18</v>
      </c>
      <c r="N1233" s="65" t="str">
        <f ca="1" t="shared" si="5"/>
        <v>2023 - MONTH 04</v>
      </c>
      <c r="O1233" s="83">
        <f ca="1" t="shared" ref="O1233:P1233" si="1261">IFERROR(AVERAGEIF(M:M,M1233,$K:$K)," ")</f>
        <v>0.950112612612605</v>
      </c>
      <c r="P1233" s="83">
        <f ca="1" t="shared" si="1261"/>
        <v>0.950150150150152</v>
      </c>
      <c r="Q1233" s="65" t="str">
        <f ca="1">IF(ISBLANK(A1233)," ",IF(O1233&gt;MASTER!$B$3/100,"SB",IF(O1233&gt;MASTER!$B$4/100,"B",IF(O1233&gt;MASTER!$B$5/100,"C","K"))))</f>
        <v>SB</v>
      </c>
      <c r="R1233" s="65" t="str">
        <f ca="1">IF(ISBLANK(B1233)," ",IF(P1233&gt;MASTER!$B$3/100,"SB",IF(P1233&gt;MASTER!$B$4/100,"B",IF(P1233&gt;MASTER!$B$5/100,"C","K"))))</f>
        <v>SB</v>
      </c>
    </row>
    <row r="1234" customHeight="1" spans="1:18">
      <c r="A1234" s="80">
        <f ca="1">INDIRECT(ADDRESS(2+QUOTIENT(ROW()-2,COUNTA('Form Responses 1'!$1:$1)-4),1,,TRUE,"Form Responses 1"))</f>
        <v>45048.6575483912</v>
      </c>
      <c r="B1234" s="65" t="str">
        <f ca="1">INDIRECT(ADDRESS(2+QUOTIENT(ROW()-2,COUNTA('Form Responses 1'!$1:$1)-4),2,,TRUE,"Form Responses 1"))</f>
        <v>bobdaulay@gmail.com</v>
      </c>
      <c r="C1234" s="65" t="str">
        <f ca="1">INDIRECT(ADDRESS(2+QUOTIENT(ROW()-2,COUNTA('Form Responses 1'!$1:$1)-4),3,,TRUE,"Form Responses 1"))</f>
        <v>Bobby Wijaya Daulay</v>
      </c>
      <c r="D1234" s="81">
        <f ca="1">INDIRECT(ADDRESS(2+QUOTIENT(ROW()-2,COUNTA('Form Responses 1'!$1:$1)-4),4,,TRUE,"Form Responses 1"))</f>
        <v>45046</v>
      </c>
      <c r="E1234" s="82">
        <f ca="1" t="shared" si="0"/>
        <v>7</v>
      </c>
      <c r="F1234" s="65" t="str">
        <f ca="1">IF(ISBLANK(A1234)," ",INDIRECT(ADDRESS(1,5+MOD(ROW()-2,COUNTA('Form Responses 1'!$1:$1)-4),,TRUE,"Form Responses 1")))</f>
        <v>Lantai 10 [Pantry]</v>
      </c>
      <c r="G1234" s="65" t="str">
        <f ca="1">IF(ISBLANK(A1234)," ",INDIRECT(ADDRESS(MATCH(A1234,'Form Responses 1'!A:A,0),5+MOD(ROW()-2,COUNTA('Form Responses 1'!$1:$1)-4),,TRUE,"Form Responses 1")))</f>
        <v>BAIK</v>
      </c>
      <c r="H1234" s="83" t="str">
        <f ca="1" t="shared" si="1"/>
        <v>Lantai 10</v>
      </c>
      <c r="I1234" s="83" t="str">
        <f ca="1" t="shared" si="1246"/>
        <v>Pantry</v>
      </c>
      <c r="J1234" s="83" t="str">
        <f ca="1" t="shared" si="2"/>
        <v>CLEANING SERVICE</v>
      </c>
      <c r="K1234" s="83">
        <f ca="1" t="array" ref="K1234">IFERROR(INDEX(MASTER!B:B,MATCH(G1234,MASTER!A:A,0))/100," ")</f>
        <v>0.95</v>
      </c>
      <c r="L1234" s="65">
        <f ca="1" t="shared" si="3"/>
        <v>18</v>
      </c>
      <c r="M1234" s="65" t="str">
        <f ca="1" t="shared" si="4"/>
        <v>2023 - WEEK 18</v>
      </c>
      <c r="N1234" s="65" t="str">
        <f ca="1" t="shared" si="5"/>
        <v>2023 - MONTH 04</v>
      </c>
      <c r="O1234" s="83">
        <f ca="1" t="shared" ref="O1234:P1234" si="1262">IFERROR(AVERAGEIF(M:M,M1234,$K:$K)," ")</f>
        <v>0.950112612612605</v>
      </c>
      <c r="P1234" s="83">
        <f ca="1" t="shared" si="1262"/>
        <v>0.950150150150152</v>
      </c>
      <c r="Q1234" s="65" t="str">
        <f ca="1">IF(ISBLANK(A1234)," ",IF(O1234&gt;MASTER!$B$3/100,"SB",IF(O1234&gt;MASTER!$B$4/100,"B",IF(O1234&gt;MASTER!$B$5/100,"C","K"))))</f>
        <v>SB</v>
      </c>
      <c r="R1234" s="65" t="str">
        <f ca="1">IF(ISBLANK(B1234)," ",IF(P1234&gt;MASTER!$B$3/100,"SB",IF(P1234&gt;MASTER!$B$4/100,"B",IF(P1234&gt;MASTER!$B$5/100,"C","K"))))</f>
        <v>SB</v>
      </c>
    </row>
    <row r="1235" customHeight="1" spans="1:18">
      <c r="A1235" s="80">
        <f ca="1">INDIRECT(ADDRESS(2+QUOTIENT(ROW()-2,COUNTA('Form Responses 1'!$1:$1)-4),1,,TRUE,"Form Responses 1"))</f>
        <v>45048.6575483912</v>
      </c>
      <c r="B1235" s="65" t="str">
        <f ca="1">INDIRECT(ADDRESS(2+QUOTIENT(ROW()-2,COUNTA('Form Responses 1'!$1:$1)-4),2,,TRUE,"Form Responses 1"))</f>
        <v>bobdaulay@gmail.com</v>
      </c>
      <c r="C1235" s="65" t="str">
        <f ca="1">INDIRECT(ADDRESS(2+QUOTIENT(ROW()-2,COUNTA('Form Responses 1'!$1:$1)-4),3,,TRUE,"Form Responses 1"))</f>
        <v>Bobby Wijaya Daulay</v>
      </c>
      <c r="D1235" s="81">
        <f ca="1">INDIRECT(ADDRESS(2+QUOTIENT(ROW()-2,COUNTA('Form Responses 1'!$1:$1)-4),4,,TRUE,"Form Responses 1"))</f>
        <v>45046</v>
      </c>
      <c r="E1235" s="82">
        <f ca="1" t="shared" si="0"/>
        <v>7</v>
      </c>
      <c r="F1235" s="65" t="str">
        <f ca="1">IF(ISBLANK(A1235)," ",INDIRECT(ADDRESS(1,5+MOD(ROW()-2,COUNTA('Form Responses 1'!$1:$1)-4),,TRUE,"Form Responses 1")))</f>
        <v>Lantai 10 [Ruang Rapat 1-2-3]</v>
      </c>
      <c r="G1235" s="65" t="str">
        <f ca="1">IF(ISBLANK(A1235)," ",INDIRECT(ADDRESS(MATCH(A1235,'Form Responses 1'!A:A,0),5+MOD(ROW()-2,COUNTA('Form Responses 1'!$1:$1)-4),,TRUE,"Form Responses 1")))</f>
        <v>BAIK</v>
      </c>
      <c r="H1235" s="83" t="str">
        <f ca="1" t="shared" si="1"/>
        <v>Lantai 10</v>
      </c>
      <c r="I1235" s="83" t="str">
        <f ca="1" t="shared" si="1246"/>
        <v>Ruang Rapat 1-2-3</v>
      </c>
      <c r="J1235" s="83" t="str">
        <f ca="1" t="shared" si="2"/>
        <v>CLEANING SERVICE</v>
      </c>
      <c r="K1235" s="83">
        <f ca="1" t="array" ref="K1235">IFERROR(INDEX(MASTER!B:B,MATCH(G1235,MASTER!A:A,0))/100," ")</f>
        <v>0.95</v>
      </c>
      <c r="L1235" s="65">
        <f ca="1" t="shared" si="3"/>
        <v>18</v>
      </c>
      <c r="M1235" s="65" t="str">
        <f ca="1" t="shared" si="4"/>
        <v>2023 - WEEK 18</v>
      </c>
      <c r="N1235" s="65" t="str">
        <f ca="1" t="shared" si="5"/>
        <v>2023 - MONTH 04</v>
      </c>
      <c r="O1235" s="83">
        <f ca="1" t="shared" ref="O1235:P1235" si="1263">IFERROR(AVERAGEIF(M:M,M1235,$K:$K)," ")</f>
        <v>0.950112612612605</v>
      </c>
      <c r="P1235" s="83">
        <f ca="1" t="shared" si="1263"/>
        <v>0.950150150150152</v>
      </c>
      <c r="Q1235" s="65" t="str">
        <f ca="1">IF(ISBLANK(A1235)," ",IF(O1235&gt;MASTER!$B$3/100,"SB",IF(O1235&gt;MASTER!$B$4/100,"B",IF(O1235&gt;MASTER!$B$5/100,"C","K"))))</f>
        <v>SB</v>
      </c>
      <c r="R1235" s="65" t="str">
        <f ca="1">IF(ISBLANK(B1235)," ",IF(P1235&gt;MASTER!$B$3/100,"SB",IF(P1235&gt;MASTER!$B$4/100,"B",IF(P1235&gt;MASTER!$B$5/100,"C","K"))))</f>
        <v>SB</v>
      </c>
    </row>
    <row r="1236" customHeight="1" spans="1:18">
      <c r="A1236" s="80">
        <f ca="1">INDIRECT(ADDRESS(2+QUOTIENT(ROW()-2,COUNTA('Form Responses 1'!$1:$1)-4),1,,TRUE,"Form Responses 1"))</f>
        <v>45048.6575483912</v>
      </c>
      <c r="B1236" s="65" t="str">
        <f ca="1">INDIRECT(ADDRESS(2+QUOTIENT(ROW()-2,COUNTA('Form Responses 1'!$1:$1)-4),2,,TRUE,"Form Responses 1"))</f>
        <v>bobdaulay@gmail.com</v>
      </c>
      <c r="C1236" s="65" t="str">
        <f ca="1">INDIRECT(ADDRESS(2+QUOTIENT(ROW()-2,COUNTA('Form Responses 1'!$1:$1)-4),3,,TRUE,"Form Responses 1"))</f>
        <v>Bobby Wijaya Daulay</v>
      </c>
      <c r="D1236" s="81">
        <f ca="1">INDIRECT(ADDRESS(2+QUOTIENT(ROW()-2,COUNTA('Form Responses 1'!$1:$1)-4),4,,TRUE,"Form Responses 1"))</f>
        <v>45046</v>
      </c>
      <c r="E1236" s="82">
        <f ca="1" t="shared" si="0"/>
        <v>7</v>
      </c>
      <c r="F1236" s="65" t="str">
        <f ca="1">IF(ISBLANK(A1236)," ",INDIRECT(ADDRESS(1,5+MOD(ROW()-2,COUNTA('Form Responses 1'!$1:$1)-4),,TRUE,"Form Responses 1")))</f>
        <v>Lantai 10 [Ruang Kerja]</v>
      </c>
      <c r="G1236" s="65" t="str">
        <f ca="1">IF(ISBLANK(A1236)," ",INDIRECT(ADDRESS(MATCH(A1236,'Form Responses 1'!A:A,0),5+MOD(ROW()-2,COUNTA('Form Responses 1'!$1:$1)-4),,TRUE,"Form Responses 1")))</f>
        <v>BAIK</v>
      </c>
      <c r="H1236" s="83" t="str">
        <f ca="1" t="shared" si="1"/>
        <v>Lantai 10</v>
      </c>
      <c r="I1236" s="83" t="str">
        <f ca="1" t="shared" si="1246"/>
        <v>Ruang Kerja</v>
      </c>
      <c r="J1236" s="83" t="str">
        <f ca="1" t="shared" si="2"/>
        <v>CLEANING SERVICE</v>
      </c>
      <c r="K1236" s="83">
        <f ca="1" t="array" ref="K1236">IFERROR(INDEX(MASTER!B:B,MATCH(G1236,MASTER!A:A,0))/100," ")</f>
        <v>0.95</v>
      </c>
      <c r="L1236" s="65">
        <f ca="1" t="shared" si="3"/>
        <v>18</v>
      </c>
      <c r="M1236" s="65" t="str">
        <f ca="1" t="shared" si="4"/>
        <v>2023 - WEEK 18</v>
      </c>
      <c r="N1236" s="65" t="str">
        <f ca="1" t="shared" si="5"/>
        <v>2023 - MONTH 04</v>
      </c>
      <c r="O1236" s="83">
        <f ca="1" t="shared" ref="O1236:P1236" si="1264">IFERROR(AVERAGEIF(M:M,M1236,$K:$K)," ")</f>
        <v>0.950112612612605</v>
      </c>
      <c r="P1236" s="83">
        <f ca="1" t="shared" si="1264"/>
        <v>0.950150150150152</v>
      </c>
      <c r="Q1236" s="65" t="str">
        <f ca="1">IF(ISBLANK(A1236)," ",IF(O1236&gt;MASTER!$B$3/100,"SB",IF(O1236&gt;MASTER!$B$4/100,"B",IF(O1236&gt;MASTER!$B$5/100,"C","K"))))</f>
        <v>SB</v>
      </c>
      <c r="R1236" s="65" t="str">
        <f ca="1">IF(ISBLANK(B1236)," ",IF(P1236&gt;MASTER!$B$3/100,"SB",IF(P1236&gt;MASTER!$B$4/100,"B",IF(P1236&gt;MASTER!$B$5/100,"C","K"))))</f>
        <v>SB</v>
      </c>
    </row>
    <row r="1237" customHeight="1" spans="1:18">
      <c r="A1237" s="80">
        <f ca="1">INDIRECT(ADDRESS(2+QUOTIENT(ROW()-2,COUNTA('Form Responses 1'!$1:$1)-4),1,,TRUE,"Form Responses 1"))</f>
        <v>45048.6575483912</v>
      </c>
      <c r="B1237" s="65" t="str">
        <f ca="1">INDIRECT(ADDRESS(2+QUOTIENT(ROW()-2,COUNTA('Form Responses 1'!$1:$1)-4),2,,TRUE,"Form Responses 1"))</f>
        <v>bobdaulay@gmail.com</v>
      </c>
      <c r="C1237" s="65" t="str">
        <f ca="1">INDIRECT(ADDRESS(2+QUOTIENT(ROW()-2,COUNTA('Form Responses 1'!$1:$1)-4),3,,TRUE,"Form Responses 1"))</f>
        <v>Bobby Wijaya Daulay</v>
      </c>
      <c r="D1237" s="81">
        <f ca="1">INDIRECT(ADDRESS(2+QUOTIENT(ROW()-2,COUNTA('Form Responses 1'!$1:$1)-4),4,,TRUE,"Form Responses 1"))</f>
        <v>45046</v>
      </c>
      <c r="E1237" s="82">
        <f ca="1" t="shared" si="0"/>
        <v>7</v>
      </c>
      <c r="F1237" s="65" t="str">
        <f ca="1">IF(ISBLANK(A1237)," ",INDIRECT(ADDRESS(1,5+MOD(ROW()-2,COUNTA('Form Responses 1'!$1:$1)-4),,TRUE,"Form Responses 1")))</f>
        <v>Lantai 10 [Koridor]</v>
      </c>
      <c r="G1237" s="65" t="str">
        <f ca="1">IF(ISBLANK(A1237)," ",INDIRECT(ADDRESS(MATCH(A1237,'Form Responses 1'!A:A,0),5+MOD(ROW()-2,COUNTA('Form Responses 1'!$1:$1)-4),,TRUE,"Form Responses 1")))</f>
        <v>BAIK</v>
      </c>
      <c r="H1237" s="83" t="str">
        <f ca="1" t="shared" si="1"/>
        <v>Lantai 10</v>
      </c>
      <c r="I1237" s="83" t="str">
        <f ca="1" t="shared" si="1246"/>
        <v>Koridor</v>
      </c>
      <c r="J1237" s="83" t="str">
        <f ca="1" t="shared" si="2"/>
        <v>CLEANING SERVICE</v>
      </c>
      <c r="K1237" s="83">
        <f ca="1" t="array" ref="K1237">IFERROR(INDEX(MASTER!B:B,MATCH(G1237,MASTER!A:A,0))/100," ")</f>
        <v>0.95</v>
      </c>
      <c r="L1237" s="65">
        <f ca="1" t="shared" si="3"/>
        <v>18</v>
      </c>
      <c r="M1237" s="65" t="str">
        <f ca="1" t="shared" si="4"/>
        <v>2023 - WEEK 18</v>
      </c>
      <c r="N1237" s="65" t="str">
        <f ca="1" t="shared" si="5"/>
        <v>2023 - MONTH 04</v>
      </c>
      <c r="O1237" s="83">
        <f ca="1" t="shared" ref="O1237:P1237" si="1265">IFERROR(AVERAGEIF(M:M,M1237,$K:$K)," ")</f>
        <v>0.950112612612605</v>
      </c>
      <c r="P1237" s="83">
        <f ca="1" t="shared" si="1265"/>
        <v>0.950150150150152</v>
      </c>
      <c r="Q1237" s="65" t="str">
        <f ca="1">IF(ISBLANK(A1237)," ",IF(O1237&gt;MASTER!$B$3/100,"SB",IF(O1237&gt;MASTER!$B$4/100,"B",IF(O1237&gt;MASTER!$B$5/100,"C","K"))))</f>
        <v>SB</v>
      </c>
      <c r="R1237" s="65" t="str">
        <f ca="1">IF(ISBLANK(B1237)," ",IF(P1237&gt;MASTER!$B$3/100,"SB",IF(P1237&gt;MASTER!$B$4/100,"B",IF(P1237&gt;MASTER!$B$5/100,"C","K"))))</f>
        <v>SB</v>
      </c>
    </row>
    <row r="1238" customHeight="1" spans="1:18">
      <c r="A1238" s="80">
        <f ca="1">INDIRECT(ADDRESS(2+QUOTIENT(ROW()-2,COUNTA('Form Responses 1'!$1:$1)-4),1,,TRUE,"Form Responses 1"))</f>
        <v>45048.6575483912</v>
      </c>
      <c r="B1238" s="65" t="str">
        <f ca="1">INDIRECT(ADDRESS(2+QUOTIENT(ROW()-2,COUNTA('Form Responses 1'!$1:$1)-4),2,,TRUE,"Form Responses 1"))</f>
        <v>bobdaulay@gmail.com</v>
      </c>
      <c r="C1238" s="65" t="str">
        <f ca="1">INDIRECT(ADDRESS(2+QUOTIENT(ROW()-2,COUNTA('Form Responses 1'!$1:$1)-4),3,,TRUE,"Form Responses 1"))</f>
        <v>Bobby Wijaya Daulay</v>
      </c>
      <c r="D1238" s="81">
        <f ca="1">INDIRECT(ADDRESS(2+QUOTIENT(ROW()-2,COUNTA('Form Responses 1'!$1:$1)-4),4,,TRUE,"Form Responses 1"))</f>
        <v>45046</v>
      </c>
      <c r="E1238" s="82">
        <f ca="1" t="shared" si="0"/>
        <v>7</v>
      </c>
      <c r="F1238" s="65" t="str">
        <f ca="1">IF(ISBLANK(A1238)," ",INDIRECT(ADDRESS(1,5+MOD(ROW()-2,COUNTA('Form Responses 1'!$1:$1)-4),,TRUE,"Form Responses 1")))</f>
        <v>Lantai 10 [Toilet Pria / Wanita]</v>
      </c>
      <c r="G1238" s="65" t="str">
        <f ca="1">IF(ISBLANK(A1238)," ",INDIRECT(ADDRESS(MATCH(A1238,'Form Responses 1'!A:A,0),5+MOD(ROW()-2,COUNTA('Form Responses 1'!$1:$1)-4),,TRUE,"Form Responses 1")))</f>
        <v>BAIK</v>
      </c>
      <c r="H1238" s="83" t="str">
        <f ca="1" t="shared" si="1"/>
        <v>Lantai 10</v>
      </c>
      <c r="I1238" s="83" t="str">
        <f ca="1" t="shared" si="1246"/>
        <v>Toilet Pria / Wanita</v>
      </c>
      <c r="J1238" s="83" t="str">
        <f ca="1" t="shared" si="2"/>
        <v>CLEANING SERVICE</v>
      </c>
      <c r="K1238" s="83">
        <f ca="1" t="array" ref="K1238">IFERROR(INDEX(MASTER!B:B,MATCH(G1238,MASTER!A:A,0))/100," ")</f>
        <v>0.95</v>
      </c>
      <c r="L1238" s="65">
        <f ca="1" t="shared" si="3"/>
        <v>18</v>
      </c>
      <c r="M1238" s="65" t="str">
        <f ca="1" t="shared" si="4"/>
        <v>2023 - WEEK 18</v>
      </c>
      <c r="N1238" s="65" t="str">
        <f ca="1" t="shared" si="5"/>
        <v>2023 - MONTH 04</v>
      </c>
      <c r="O1238" s="83">
        <f ca="1" t="shared" ref="O1238:P1238" si="1266">IFERROR(AVERAGEIF(M:M,M1238,$K:$K)," ")</f>
        <v>0.950112612612605</v>
      </c>
      <c r="P1238" s="83">
        <f ca="1" t="shared" si="1266"/>
        <v>0.950150150150152</v>
      </c>
      <c r="Q1238" s="65" t="str">
        <f ca="1">IF(ISBLANK(A1238)," ",IF(O1238&gt;MASTER!$B$3/100,"SB",IF(O1238&gt;MASTER!$B$4/100,"B",IF(O1238&gt;MASTER!$B$5/100,"C","K"))))</f>
        <v>SB</v>
      </c>
      <c r="R1238" s="65" t="str">
        <f ca="1">IF(ISBLANK(B1238)," ",IF(P1238&gt;MASTER!$B$3/100,"SB",IF(P1238&gt;MASTER!$B$4/100,"B",IF(P1238&gt;MASTER!$B$5/100,"C","K"))))</f>
        <v>SB</v>
      </c>
    </row>
    <row r="1239" customHeight="1" spans="1:18">
      <c r="A1239" s="80">
        <f ca="1">INDIRECT(ADDRESS(2+QUOTIENT(ROW()-2,COUNTA('Form Responses 1'!$1:$1)-4),1,,TRUE,"Form Responses 1"))</f>
        <v>45048.6575483912</v>
      </c>
      <c r="B1239" s="65" t="str">
        <f ca="1">INDIRECT(ADDRESS(2+QUOTIENT(ROW()-2,COUNTA('Form Responses 1'!$1:$1)-4),2,,TRUE,"Form Responses 1"))</f>
        <v>bobdaulay@gmail.com</v>
      </c>
      <c r="C1239" s="65" t="str">
        <f ca="1">INDIRECT(ADDRESS(2+QUOTIENT(ROW()-2,COUNTA('Form Responses 1'!$1:$1)-4),3,,TRUE,"Form Responses 1"))</f>
        <v>Bobby Wijaya Daulay</v>
      </c>
      <c r="D1239" s="81">
        <f ca="1">INDIRECT(ADDRESS(2+QUOTIENT(ROW()-2,COUNTA('Form Responses 1'!$1:$1)-4),4,,TRUE,"Form Responses 1"))</f>
        <v>45046</v>
      </c>
      <c r="E1239" s="82">
        <f ca="1" t="shared" si="0"/>
        <v>7</v>
      </c>
      <c r="F1239" s="65" t="str">
        <f ca="1">IF(ISBLANK(A1239)," ",INDIRECT(ADDRESS(1,5+MOD(ROW()-2,COUNTA('Form Responses 1'!$1:$1)-4),,TRUE,"Form Responses 1")))</f>
        <v>Lantai 09 [Tangga Exit Barat]</v>
      </c>
      <c r="G1239" s="65" t="str">
        <f ca="1">IF(ISBLANK(A1239)," ",INDIRECT(ADDRESS(MATCH(A1239,'Form Responses 1'!A:A,0),5+MOD(ROW()-2,COUNTA('Form Responses 1'!$1:$1)-4),,TRUE,"Form Responses 1")))</f>
        <v>BAIK</v>
      </c>
      <c r="H1239" s="83" t="str">
        <f ca="1" t="shared" si="1"/>
        <v>Lantai 09</v>
      </c>
      <c r="I1239" s="83" t="str">
        <f ca="1" t="shared" si="1246"/>
        <v>Tangga Exit Barat</v>
      </c>
      <c r="J1239" s="83" t="str">
        <f ca="1" t="shared" si="2"/>
        <v>CLEANING SERVICE</v>
      </c>
      <c r="K1239" s="83">
        <f ca="1" t="array" ref="K1239">IFERROR(INDEX(MASTER!B:B,MATCH(G1239,MASTER!A:A,0))/100," ")</f>
        <v>0.95</v>
      </c>
      <c r="L1239" s="65">
        <f ca="1" t="shared" si="3"/>
        <v>18</v>
      </c>
      <c r="M1239" s="65" t="str">
        <f ca="1" t="shared" si="4"/>
        <v>2023 - WEEK 18</v>
      </c>
      <c r="N1239" s="65" t="str">
        <f ca="1" t="shared" si="5"/>
        <v>2023 - MONTH 04</v>
      </c>
      <c r="O1239" s="83">
        <f ca="1" t="shared" ref="O1239:P1239" si="1267">IFERROR(AVERAGEIF(M:M,M1239,$K:$K)," ")</f>
        <v>0.950112612612605</v>
      </c>
      <c r="P1239" s="83">
        <f ca="1" t="shared" si="1267"/>
        <v>0.950150150150152</v>
      </c>
      <c r="Q1239" s="65" t="str">
        <f ca="1">IF(ISBLANK(A1239)," ",IF(O1239&gt;MASTER!$B$3/100,"SB",IF(O1239&gt;MASTER!$B$4/100,"B",IF(O1239&gt;MASTER!$B$5/100,"C","K"))))</f>
        <v>SB</v>
      </c>
      <c r="R1239" s="65" t="str">
        <f ca="1">IF(ISBLANK(B1239)," ",IF(P1239&gt;MASTER!$B$3/100,"SB",IF(P1239&gt;MASTER!$B$4/100,"B",IF(P1239&gt;MASTER!$B$5/100,"C","K"))))</f>
        <v>SB</v>
      </c>
    </row>
    <row r="1240" customHeight="1" spans="1:18">
      <c r="A1240" s="80">
        <f ca="1">INDIRECT(ADDRESS(2+QUOTIENT(ROW()-2,COUNTA('Form Responses 1'!$1:$1)-4),1,,TRUE,"Form Responses 1"))</f>
        <v>45048.6575483912</v>
      </c>
      <c r="B1240" s="65" t="str">
        <f ca="1">INDIRECT(ADDRESS(2+QUOTIENT(ROW()-2,COUNTA('Form Responses 1'!$1:$1)-4),2,,TRUE,"Form Responses 1"))</f>
        <v>bobdaulay@gmail.com</v>
      </c>
      <c r="C1240" s="65" t="str">
        <f ca="1">INDIRECT(ADDRESS(2+QUOTIENT(ROW()-2,COUNTA('Form Responses 1'!$1:$1)-4),3,,TRUE,"Form Responses 1"))</f>
        <v>Bobby Wijaya Daulay</v>
      </c>
      <c r="D1240" s="81">
        <f ca="1">INDIRECT(ADDRESS(2+QUOTIENT(ROW()-2,COUNTA('Form Responses 1'!$1:$1)-4),4,,TRUE,"Form Responses 1"))</f>
        <v>45046</v>
      </c>
      <c r="E1240" s="82">
        <f ca="1" t="shared" si="0"/>
        <v>7</v>
      </c>
      <c r="F1240" s="65" t="str">
        <f ca="1">IF(ISBLANK(A1240)," ",INDIRECT(ADDRESS(1,5+MOD(ROW()-2,COUNTA('Form Responses 1'!$1:$1)-4),,TRUE,"Form Responses 1")))</f>
        <v>Lantai 09 [ &amp; Timur]</v>
      </c>
      <c r="G1240" s="65" t="str">
        <f ca="1">IF(ISBLANK(A1240)," ",INDIRECT(ADDRESS(MATCH(A1240,'Form Responses 1'!A:A,0),5+MOD(ROW()-2,COUNTA('Form Responses 1'!$1:$1)-4),,TRUE,"Form Responses 1")))</f>
        <v>BAIK</v>
      </c>
      <c r="H1240" s="83" t="str">
        <f ca="1" t="shared" si="1"/>
        <v>Lantai 09</v>
      </c>
      <c r="I1240" s="83" t="str">
        <f ca="1" t="shared" si="1246"/>
        <v> &amp; Timur</v>
      </c>
      <c r="J1240" s="83" t="str">
        <f ca="1" t="shared" si="2"/>
        <v>CLEANING SERVICE</v>
      </c>
      <c r="K1240" s="83">
        <f ca="1" t="array" ref="K1240">IFERROR(INDEX(MASTER!B:B,MATCH(G1240,MASTER!A:A,0))/100," ")</f>
        <v>0.95</v>
      </c>
      <c r="L1240" s="65">
        <f ca="1" t="shared" si="3"/>
        <v>18</v>
      </c>
      <c r="M1240" s="65" t="str">
        <f ca="1" t="shared" si="4"/>
        <v>2023 - WEEK 18</v>
      </c>
      <c r="N1240" s="65" t="str">
        <f ca="1" t="shared" si="5"/>
        <v>2023 - MONTH 04</v>
      </c>
      <c r="O1240" s="83">
        <f ca="1" t="shared" ref="O1240:P1240" si="1268">IFERROR(AVERAGEIF(M:M,M1240,$K:$K)," ")</f>
        <v>0.950112612612605</v>
      </c>
      <c r="P1240" s="83">
        <f ca="1" t="shared" si="1268"/>
        <v>0.950150150150152</v>
      </c>
      <c r="Q1240" s="65" t="str">
        <f ca="1">IF(ISBLANK(A1240)," ",IF(O1240&gt;MASTER!$B$3/100,"SB",IF(O1240&gt;MASTER!$B$4/100,"B",IF(O1240&gt;MASTER!$B$5/100,"C","K"))))</f>
        <v>SB</v>
      </c>
      <c r="R1240" s="65" t="str">
        <f ca="1">IF(ISBLANK(B1240)," ",IF(P1240&gt;MASTER!$B$3/100,"SB",IF(P1240&gt;MASTER!$B$4/100,"B",IF(P1240&gt;MASTER!$B$5/100,"C","K"))))</f>
        <v>SB</v>
      </c>
    </row>
    <row r="1241" customHeight="1" spans="1:18">
      <c r="A1241" s="80">
        <f ca="1">INDIRECT(ADDRESS(2+QUOTIENT(ROW()-2,COUNTA('Form Responses 1'!$1:$1)-4),1,,TRUE,"Form Responses 1"))</f>
        <v>45048.6575483912</v>
      </c>
      <c r="B1241" s="65" t="str">
        <f ca="1">INDIRECT(ADDRESS(2+QUOTIENT(ROW()-2,COUNTA('Form Responses 1'!$1:$1)-4),2,,TRUE,"Form Responses 1"))</f>
        <v>bobdaulay@gmail.com</v>
      </c>
      <c r="C1241" s="65" t="str">
        <f ca="1">INDIRECT(ADDRESS(2+QUOTIENT(ROW()-2,COUNTA('Form Responses 1'!$1:$1)-4),3,,TRUE,"Form Responses 1"))</f>
        <v>Bobby Wijaya Daulay</v>
      </c>
      <c r="D1241" s="81">
        <f ca="1">INDIRECT(ADDRESS(2+QUOTIENT(ROW()-2,COUNTA('Form Responses 1'!$1:$1)-4),4,,TRUE,"Form Responses 1"))</f>
        <v>45046</v>
      </c>
      <c r="E1241" s="82">
        <f ca="1" t="shared" si="0"/>
        <v>7</v>
      </c>
      <c r="F1241" s="65" t="str">
        <f ca="1">IF(ISBLANK(A1241)," ",INDIRECT(ADDRESS(1,5+MOD(ROW()-2,COUNTA('Form Responses 1'!$1:$1)-4),,TRUE,"Form Responses 1")))</f>
        <v>Lantai 09 [Mushola]</v>
      </c>
      <c r="G1241" s="65" t="str">
        <f ca="1">IF(ISBLANK(A1241)," ",INDIRECT(ADDRESS(MATCH(A1241,'Form Responses 1'!A:A,0),5+MOD(ROW()-2,COUNTA('Form Responses 1'!$1:$1)-4),,TRUE,"Form Responses 1")))</f>
        <v>BAIK</v>
      </c>
      <c r="H1241" s="83" t="str">
        <f ca="1" t="shared" si="1"/>
        <v>Lantai 09</v>
      </c>
      <c r="I1241" s="83" t="str">
        <f ca="1" t="shared" si="1246"/>
        <v>Mushola</v>
      </c>
      <c r="J1241" s="83" t="str">
        <f ca="1" t="shared" si="2"/>
        <v>CLEANING SERVICE</v>
      </c>
      <c r="K1241" s="83">
        <f ca="1" t="array" ref="K1241">IFERROR(INDEX(MASTER!B:B,MATCH(G1241,MASTER!A:A,0))/100," ")</f>
        <v>0.95</v>
      </c>
      <c r="L1241" s="65">
        <f ca="1" t="shared" si="3"/>
        <v>18</v>
      </c>
      <c r="M1241" s="65" t="str">
        <f ca="1" t="shared" si="4"/>
        <v>2023 - WEEK 18</v>
      </c>
      <c r="N1241" s="65" t="str">
        <f ca="1" t="shared" si="5"/>
        <v>2023 - MONTH 04</v>
      </c>
      <c r="O1241" s="83">
        <f ca="1" t="shared" ref="O1241:P1241" si="1269">IFERROR(AVERAGEIF(M:M,M1241,$K:$K)," ")</f>
        <v>0.950112612612605</v>
      </c>
      <c r="P1241" s="83">
        <f ca="1" t="shared" si="1269"/>
        <v>0.950150150150152</v>
      </c>
      <c r="Q1241" s="65" t="str">
        <f ca="1">IF(ISBLANK(A1241)," ",IF(O1241&gt;MASTER!$B$3/100,"SB",IF(O1241&gt;MASTER!$B$4/100,"B",IF(O1241&gt;MASTER!$B$5/100,"C","K"))))</f>
        <v>SB</v>
      </c>
      <c r="R1241" s="65" t="str">
        <f ca="1">IF(ISBLANK(B1241)," ",IF(P1241&gt;MASTER!$B$3/100,"SB",IF(P1241&gt;MASTER!$B$4/100,"B",IF(P1241&gt;MASTER!$B$5/100,"C","K"))))</f>
        <v>SB</v>
      </c>
    </row>
    <row r="1242" customHeight="1" spans="1:18">
      <c r="A1242" s="80">
        <f ca="1">INDIRECT(ADDRESS(2+QUOTIENT(ROW()-2,COUNTA('Form Responses 1'!$1:$1)-4),1,,TRUE,"Form Responses 1"))</f>
        <v>45048.6575483912</v>
      </c>
      <c r="B1242" s="65" t="str">
        <f ca="1">INDIRECT(ADDRESS(2+QUOTIENT(ROW()-2,COUNTA('Form Responses 1'!$1:$1)-4),2,,TRUE,"Form Responses 1"))</f>
        <v>bobdaulay@gmail.com</v>
      </c>
      <c r="C1242" s="65" t="str">
        <f ca="1">INDIRECT(ADDRESS(2+QUOTIENT(ROW()-2,COUNTA('Form Responses 1'!$1:$1)-4),3,,TRUE,"Form Responses 1"))</f>
        <v>Bobby Wijaya Daulay</v>
      </c>
      <c r="D1242" s="81">
        <f ca="1">INDIRECT(ADDRESS(2+QUOTIENT(ROW()-2,COUNTA('Form Responses 1'!$1:$1)-4),4,,TRUE,"Form Responses 1"))</f>
        <v>45046</v>
      </c>
      <c r="E1242" s="82">
        <f ca="1" t="shared" si="0"/>
        <v>7</v>
      </c>
      <c r="F1242" s="65" t="str">
        <f ca="1">IF(ISBLANK(A1242)," ",INDIRECT(ADDRESS(1,5+MOD(ROW()-2,COUNTA('Form Responses 1'!$1:$1)-4),,TRUE,"Form Responses 1")))</f>
        <v>Lantai 09 [Pantry]</v>
      </c>
      <c r="G1242" s="65" t="str">
        <f ca="1">IF(ISBLANK(A1242)," ",INDIRECT(ADDRESS(MATCH(A1242,'Form Responses 1'!A:A,0),5+MOD(ROW()-2,COUNTA('Form Responses 1'!$1:$1)-4),,TRUE,"Form Responses 1")))</f>
        <v>BAIK</v>
      </c>
      <c r="H1242" s="83" t="str">
        <f ca="1" t="shared" si="1"/>
        <v>Lantai 09</v>
      </c>
      <c r="I1242" s="83" t="str">
        <f ca="1" t="shared" si="1246"/>
        <v>Pantry</v>
      </c>
      <c r="J1242" s="83" t="str">
        <f ca="1" t="shared" si="2"/>
        <v>CLEANING SERVICE</v>
      </c>
      <c r="K1242" s="83">
        <f ca="1" t="array" ref="K1242">IFERROR(INDEX(MASTER!B:B,MATCH(G1242,MASTER!A:A,0))/100," ")</f>
        <v>0.95</v>
      </c>
      <c r="L1242" s="65">
        <f ca="1" t="shared" si="3"/>
        <v>18</v>
      </c>
      <c r="M1242" s="65" t="str">
        <f ca="1" t="shared" si="4"/>
        <v>2023 - WEEK 18</v>
      </c>
      <c r="N1242" s="65" t="str">
        <f ca="1" t="shared" si="5"/>
        <v>2023 - MONTH 04</v>
      </c>
      <c r="O1242" s="83">
        <f ca="1" t="shared" ref="O1242:P1242" si="1270">IFERROR(AVERAGEIF(M:M,M1242,$K:$K)," ")</f>
        <v>0.950112612612605</v>
      </c>
      <c r="P1242" s="83">
        <f ca="1" t="shared" si="1270"/>
        <v>0.950150150150152</v>
      </c>
      <c r="Q1242" s="65" t="str">
        <f ca="1">IF(ISBLANK(A1242)," ",IF(O1242&gt;MASTER!$B$3/100,"SB",IF(O1242&gt;MASTER!$B$4/100,"B",IF(O1242&gt;MASTER!$B$5/100,"C","K"))))</f>
        <v>SB</v>
      </c>
      <c r="R1242" s="65" t="str">
        <f ca="1">IF(ISBLANK(B1242)," ",IF(P1242&gt;MASTER!$B$3/100,"SB",IF(P1242&gt;MASTER!$B$4/100,"B",IF(P1242&gt;MASTER!$B$5/100,"C","K"))))</f>
        <v>SB</v>
      </c>
    </row>
    <row r="1243" customHeight="1" spans="1:18">
      <c r="A1243" s="80">
        <f ca="1">INDIRECT(ADDRESS(2+QUOTIENT(ROW()-2,COUNTA('Form Responses 1'!$1:$1)-4),1,,TRUE,"Form Responses 1"))</f>
        <v>45048.6575483912</v>
      </c>
      <c r="B1243" s="65" t="str">
        <f ca="1">INDIRECT(ADDRESS(2+QUOTIENT(ROW()-2,COUNTA('Form Responses 1'!$1:$1)-4),2,,TRUE,"Form Responses 1"))</f>
        <v>bobdaulay@gmail.com</v>
      </c>
      <c r="C1243" s="65" t="str">
        <f ca="1">INDIRECT(ADDRESS(2+QUOTIENT(ROW()-2,COUNTA('Form Responses 1'!$1:$1)-4),3,,TRUE,"Form Responses 1"))</f>
        <v>Bobby Wijaya Daulay</v>
      </c>
      <c r="D1243" s="81">
        <f ca="1">INDIRECT(ADDRESS(2+QUOTIENT(ROW()-2,COUNTA('Form Responses 1'!$1:$1)-4),4,,TRUE,"Form Responses 1"))</f>
        <v>45046</v>
      </c>
      <c r="E1243" s="82">
        <f ca="1" t="shared" si="0"/>
        <v>7</v>
      </c>
      <c r="F1243" s="65" t="str">
        <f ca="1">IF(ISBLANK(A1243)," ",INDIRECT(ADDRESS(1,5+MOD(ROW()-2,COUNTA('Form Responses 1'!$1:$1)-4),,TRUE,"Form Responses 1")))</f>
        <v>Lantai 09 [Ruang Rapat 1-2-3]</v>
      </c>
      <c r="G1243" s="65" t="str">
        <f ca="1">IF(ISBLANK(A1243)," ",INDIRECT(ADDRESS(MATCH(A1243,'Form Responses 1'!A:A,0),5+MOD(ROW()-2,COUNTA('Form Responses 1'!$1:$1)-4),,TRUE,"Form Responses 1")))</f>
        <v>BAIK</v>
      </c>
      <c r="H1243" s="83" t="str">
        <f ca="1" t="shared" si="1"/>
        <v>Lantai 09</v>
      </c>
      <c r="I1243" s="83" t="str">
        <f ca="1" t="shared" si="1246"/>
        <v>Ruang Rapat 1-2-3</v>
      </c>
      <c r="J1243" s="83" t="str">
        <f ca="1" t="shared" si="2"/>
        <v>CLEANING SERVICE</v>
      </c>
      <c r="K1243" s="83">
        <f ca="1" t="array" ref="K1243">IFERROR(INDEX(MASTER!B:B,MATCH(G1243,MASTER!A:A,0))/100," ")</f>
        <v>0.95</v>
      </c>
      <c r="L1243" s="65">
        <f ca="1" t="shared" si="3"/>
        <v>18</v>
      </c>
      <c r="M1243" s="65" t="str">
        <f ca="1" t="shared" si="4"/>
        <v>2023 - WEEK 18</v>
      </c>
      <c r="N1243" s="65" t="str">
        <f ca="1" t="shared" si="5"/>
        <v>2023 - MONTH 04</v>
      </c>
      <c r="O1243" s="83">
        <f ca="1" t="shared" ref="O1243:P1243" si="1271">IFERROR(AVERAGEIF(M:M,M1243,$K:$K)," ")</f>
        <v>0.950112612612605</v>
      </c>
      <c r="P1243" s="83">
        <f ca="1" t="shared" si="1271"/>
        <v>0.950150150150152</v>
      </c>
      <c r="Q1243" s="65" t="str">
        <f ca="1">IF(ISBLANK(A1243)," ",IF(O1243&gt;MASTER!$B$3/100,"SB",IF(O1243&gt;MASTER!$B$4/100,"B",IF(O1243&gt;MASTER!$B$5/100,"C","K"))))</f>
        <v>SB</v>
      </c>
      <c r="R1243" s="65" t="str">
        <f ca="1">IF(ISBLANK(B1243)," ",IF(P1243&gt;MASTER!$B$3/100,"SB",IF(P1243&gt;MASTER!$B$4/100,"B",IF(P1243&gt;MASTER!$B$5/100,"C","K"))))</f>
        <v>SB</v>
      </c>
    </row>
    <row r="1244" customHeight="1" spans="1:18">
      <c r="A1244" s="80">
        <f ca="1">INDIRECT(ADDRESS(2+QUOTIENT(ROW()-2,COUNTA('Form Responses 1'!$1:$1)-4),1,,TRUE,"Form Responses 1"))</f>
        <v>45048.6575483912</v>
      </c>
      <c r="B1244" s="65" t="str">
        <f ca="1">INDIRECT(ADDRESS(2+QUOTIENT(ROW()-2,COUNTA('Form Responses 1'!$1:$1)-4),2,,TRUE,"Form Responses 1"))</f>
        <v>bobdaulay@gmail.com</v>
      </c>
      <c r="C1244" s="65" t="str">
        <f ca="1">INDIRECT(ADDRESS(2+QUOTIENT(ROW()-2,COUNTA('Form Responses 1'!$1:$1)-4),3,,TRUE,"Form Responses 1"))</f>
        <v>Bobby Wijaya Daulay</v>
      </c>
      <c r="D1244" s="81">
        <f ca="1">INDIRECT(ADDRESS(2+QUOTIENT(ROW()-2,COUNTA('Form Responses 1'!$1:$1)-4),4,,TRUE,"Form Responses 1"))</f>
        <v>45046</v>
      </c>
      <c r="E1244" s="82">
        <f ca="1" t="shared" si="0"/>
        <v>7</v>
      </c>
      <c r="F1244" s="65" t="str">
        <f ca="1">IF(ISBLANK(A1244)," ",INDIRECT(ADDRESS(1,5+MOD(ROW()-2,COUNTA('Form Responses 1'!$1:$1)-4),,TRUE,"Form Responses 1")))</f>
        <v>Lantai 09 [Ruang Kerja]</v>
      </c>
      <c r="G1244" s="65" t="str">
        <f ca="1">IF(ISBLANK(A1244)," ",INDIRECT(ADDRESS(MATCH(A1244,'Form Responses 1'!A:A,0),5+MOD(ROW()-2,COUNTA('Form Responses 1'!$1:$1)-4),,TRUE,"Form Responses 1")))</f>
        <v>BAIK</v>
      </c>
      <c r="H1244" s="83" t="str">
        <f ca="1" t="shared" si="1"/>
        <v>Lantai 09</v>
      </c>
      <c r="I1244" s="83" t="str">
        <f ca="1" t="shared" si="1246"/>
        <v>Ruang Kerja</v>
      </c>
      <c r="J1244" s="83" t="str">
        <f ca="1" t="shared" si="2"/>
        <v>CLEANING SERVICE</v>
      </c>
      <c r="K1244" s="83">
        <f ca="1" t="array" ref="K1244">IFERROR(INDEX(MASTER!B:B,MATCH(G1244,MASTER!A:A,0))/100," ")</f>
        <v>0.95</v>
      </c>
      <c r="L1244" s="65">
        <f ca="1" t="shared" si="3"/>
        <v>18</v>
      </c>
      <c r="M1244" s="65" t="str">
        <f ca="1" t="shared" si="4"/>
        <v>2023 - WEEK 18</v>
      </c>
      <c r="N1244" s="65" t="str">
        <f ca="1" t="shared" si="5"/>
        <v>2023 - MONTH 04</v>
      </c>
      <c r="O1244" s="83">
        <f ca="1" t="shared" ref="O1244:P1244" si="1272">IFERROR(AVERAGEIF(M:M,M1244,$K:$K)," ")</f>
        <v>0.950112612612605</v>
      </c>
      <c r="P1244" s="83">
        <f ca="1" t="shared" si="1272"/>
        <v>0.950150150150152</v>
      </c>
      <c r="Q1244" s="65" t="str">
        <f ca="1">IF(ISBLANK(A1244)," ",IF(O1244&gt;MASTER!$B$3/100,"SB",IF(O1244&gt;MASTER!$B$4/100,"B",IF(O1244&gt;MASTER!$B$5/100,"C","K"))))</f>
        <v>SB</v>
      </c>
      <c r="R1244" s="65" t="str">
        <f ca="1">IF(ISBLANK(B1244)," ",IF(P1244&gt;MASTER!$B$3/100,"SB",IF(P1244&gt;MASTER!$B$4/100,"B",IF(P1244&gt;MASTER!$B$5/100,"C","K"))))</f>
        <v>SB</v>
      </c>
    </row>
    <row r="1245" customHeight="1" spans="1:18">
      <c r="A1245" s="80">
        <f ca="1">INDIRECT(ADDRESS(2+QUOTIENT(ROW()-2,COUNTA('Form Responses 1'!$1:$1)-4),1,,TRUE,"Form Responses 1"))</f>
        <v>45048.6575483912</v>
      </c>
      <c r="B1245" s="65" t="str">
        <f ca="1">INDIRECT(ADDRESS(2+QUOTIENT(ROW()-2,COUNTA('Form Responses 1'!$1:$1)-4),2,,TRUE,"Form Responses 1"))</f>
        <v>bobdaulay@gmail.com</v>
      </c>
      <c r="C1245" s="65" t="str">
        <f ca="1">INDIRECT(ADDRESS(2+QUOTIENT(ROW()-2,COUNTA('Form Responses 1'!$1:$1)-4),3,,TRUE,"Form Responses 1"))</f>
        <v>Bobby Wijaya Daulay</v>
      </c>
      <c r="D1245" s="81">
        <f ca="1">INDIRECT(ADDRESS(2+QUOTIENT(ROW()-2,COUNTA('Form Responses 1'!$1:$1)-4),4,,TRUE,"Form Responses 1"))</f>
        <v>45046</v>
      </c>
      <c r="E1245" s="82">
        <f ca="1" t="shared" si="0"/>
        <v>7</v>
      </c>
      <c r="F1245" s="65" t="str">
        <f ca="1">IF(ISBLANK(A1245)," ",INDIRECT(ADDRESS(1,5+MOD(ROW()-2,COUNTA('Form Responses 1'!$1:$1)-4),,TRUE,"Form Responses 1")))</f>
        <v>Lantai 09 [Koridor]</v>
      </c>
      <c r="G1245" s="65" t="str">
        <f ca="1">IF(ISBLANK(A1245)," ",INDIRECT(ADDRESS(MATCH(A1245,'Form Responses 1'!A:A,0),5+MOD(ROW()-2,COUNTA('Form Responses 1'!$1:$1)-4),,TRUE,"Form Responses 1")))</f>
        <v>BAIK</v>
      </c>
      <c r="H1245" s="83" t="str">
        <f ca="1" t="shared" si="1"/>
        <v>Lantai 09</v>
      </c>
      <c r="I1245" s="83" t="str">
        <f ca="1" t="shared" si="1246"/>
        <v>Koridor</v>
      </c>
      <c r="J1245" s="83" t="str">
        <f ca="1" t="shared" si="2"/>
        <v>CLEANING SERVICE</v>
      </c>
      <c r="K1245" s="83">
        <f ca="1" t="array" ref="K1245">IFERROR(INDEX(MASTER!B:B,MATCH(G1245,MASTER!A:A,0))/100," ")</f>
        <v>0.95</v>
      </c>
      <c r="L1245" s="65">
        <f ca="1" t="shared" si="3"/>
        <v>18</v>
      </c>
      <c r="M1245" s="65" t="str">
        <f ca="1" t="shared" si="4"/>
        <v>2023 - WEEK 18</v>
      </c>
      <c r="N1245" s="65" t="str">
        <f ca="1" t="shared" si="5"/>
        <v>2023 - MONTH 04</v>
      </c>
      <c r="O1245" s="83">
        <f ca="1" t="shared" ref="O1245:P1245" si="1273">IFERROR(AVERAGEIF(M:M,M1245,$K:$K)," ")</f>
        <v>0.950112612612605</v>
      </c>
      <c r="P1245" s="83">
        <f ca="1" t="shared" si="1273"/>
        <v>0.950150150150152</v>
      </c>
      <c r="Q1245" s="65" t="str">
        <f ca="1">IF(ISBLANK(A1245)," ",IF(O1245&gt;MASTER!$B$3/100,"SB",IF(O1245&gt;MASTER!$B$4/100,"B",IF(O1245&gt;MASTER!$B$5/100,"C","K"))))</f>
        <v>SB</v>
      </c>
      <c r="R1245" s="65" t="str">
        <f ca="1">IF(ISBLANK(B1245)," ",IF(P1245&gt;MASTER!$B$3/100,"SB",IF(P1245&gt;MASTER!$B$4/100,"B",IF(P1245&gt;MASTER!$B$5/100,"C","K"))))</f>
        <v>SB</v>
      </c>
    </row>
    <row r="1246" customHeight="1" spans="1:18">
      <c r="A1246" s="80">
        <f ca="1">INDIRECT(ADDRESS(2+QUOTIENT(ROW()-2,COUNTA('Form Responses 1'!$1:$1)-4),1,,TRUE,"Form Responses 1"))</f>
        <v>45048.6575483912</v>
      </c>
      <c r="B1246" s="65" t="str">
        <f ca="1">INDIRECT(ADDRESS(2+QUOTIENT(ROW()-2,COUNTA('Form Responses 1'!$1:$1)-4),2,,TRUE,"Form Responses 1"))</f>
        <v>bobdaulay@gmail.com</v>
      </c>
      <c r="C1246" s="65" t="str">
        <f ca="1">INDIRECT(ADDRESS(2+QUOTIENT(ROW()-2,COUNTA('Form Responses 1'!$1:$1)-4),3,,TRUE,"Form Responses 1"))</f>
        <v>Bobby Wijaya Daulay</v>
      </c>
      <c r="D1246" s="81">
        <f ca="1">INDIRECT(ADDRESS(2+QUOTIENT(ROW()-2,COUNTA('Form Responses 1'!$1:$1)-4),4,,TRUE,"Form Responses 1"))</f>
        <v>45046</v>
      </c>
      <c r="E1246" s="82">
        <f ca="1" t="shared" si="0"/>
        <v>7</v>
      </c>
      <c r="F1246" s="65" t="str">
        <f ca="1">IF(ISBLANK(A1246)," ",INDIRECT(ADDRESS(1,5+MOD(ROW()-2,COUNTA('Form Responses 1'!$1:$1)-4),,TRUE,"Form Responses 1")))</f>
        <v>Lantai 09 [Toilet Pria / Wanita]</v>
      </c>
      <c r="G1246" s="65" t="str">
        <f ca="1">IF(ISBLANK(A1246)," ",INDIRECT(ADDRESS(MATCH(A1246,'Form Responses 1'!A:A,0),5+MOD(ROW()-2,COUNTA('Form Responses 1'!$1:$1)-4),,TRUE,"Form Responses 1")))</f>
        <v>BAIK</v>
      </c>
      <c r="H1246" s="83" t="str">
        <f ca="1" t="shared" si="1"/>
        <v>Lantai 09</v>
      </c>
      <c r="I1246" s="83" t="str">
        <f ca="1" t="shared" si="1246"/>
        <v>Toilet Pria / Wanita</v>
      </c>
      <c r="J1246" s="83" t="str">
        <f ca="1" t="shared" si="2"/>
        <v>CLEANING SERVICE</v>
      </c>
      <c r="K1246" s="83">
        <f ca="1" t="array" ref="K1246">IFERROR(INDEX(MASTER!B:B,MATCH(G1246,MASTER!A:A,0))/100," ")</f>
        <v>0.95</v>
      </c>
      <c r="L1246" s="65">
        <f ca="1" t="shared" si="3"/>
        <v>18</v>
      </c>
      <c r="M1246" s="65" t="str">
        <f ca="1" t="shared" si="4"/>
        <v>2023 - WEEK 18</v>
      </c>
      <c r="N1246" s="65" t="str">
        <f ca="1" t="shared" si="5"/>
        <v>2023 - MONTH 04</v>
      </c>
      <c r="O1246" s="83">
        <f ca="1" t="shared" ref="O1246:P1246" si="1274">IFERROR(AVERAGEIF(M:M,M1246,$K:$K)," ")</f>
        <v>0.950112612612605</v>
      </c>
      <c r="P1246" s="83">
        <f ca="1" t="shared" si="1274"/>
        <v>0.950150150150152</v>
      </c>
      <c r="Q1246" s="65" t="str">
        <f ca="1">IF(ISBLANK(A1246)," ",IF(O1246&gt;MASTER!$B$3/100,"SB",IF(O1246&gt;MASTER!$B$4/100,"B",IF(O1246&gt;MASTER!$B$5/100,"C","K"))))</f>
        <v>SB</v>
      </c>
      <c r="R1246" s="65" t="str">
        <f ca="1">IF(ISBLANK(B1246)," ",IF(P1246&gt;MASTER!$B$3/100,"SB",IF(P1246&gt;MASTER!$B$4/100,"B",IF(P1246&gt;MASTER!$B$5/100,"C","K"))))</f>
        <v>SB</v>
      </c>
    </row>
    <row r="1247" customHeight="1" spans="1:18">
      <c r="A1247" s="80">
        <f ca="1">INDIRECT(ADDRESS(2+QUOTIENT(ROW()-2,COUNTA('Form Responses 1'!$1:$1)-4),1,,TRUE,"Form Responses 1"))</f>
        <v>45048.6575483912</v>
      </c>
      <c r="B1247" s="65" t="str">
        <f ca="1">INDIRECT(ADDRESS(2+QUOTIENT(ROW()-2,COUNTA('Form Responses 1'!$1:$1)-4),2,,TRUE,"Form Responses 1"))</f>
        <v>bobdaulay@gmail.com</v>
      </c>
      <c r="C1247" s="65" t="str">
        <f ca="1">INDIRECT(ADDRESS(2+QUOTIENT(ROW()-2,COUNTA('Form Responses 1'!$1:$1)-4),3,,TRUE,"Form Responses 1"))</f>
        <v>Bobby Wijaya Daulay</v>
      </c>
      <c r="D1247" s="81">
        <f ca="1">INDIRECT(ADDRESS(2+QUOTIENT(ROW()-2,COUNTA('Form Responses 1'!$1:$1)-4),4,,TRUE,"Form Responses 1"))</f>
        <v>45046</v>
      </c>
      <c r="E1247" s="82">
        <f ca="1" t="shared" si="0"/>
        <v>7</v>
      </c>
      <c r="F1247" s="65" t="str">
        <f ca="1">IF(ISBLANK(A1247)," ",INDIRECT(ADDRESS(1,5+MOD(ROW()-2,COUNTA('Form Responses 1'!$1:$1)-4),,TRUE,"Form Responses 1")))</f>
        <v>Lantai 08 [Tangga Exit Barat]</v>
      </c>
      <c r="G1247" s="65" t="str">
        <f ca="1">IF(ISBLANK(A1247)," ",INDIRECT(ADDRESS(MATCH(A1247,'Form Responses 1'!A:A,0),5+MOD(ROW()-2,COUNTA('Form Responses 1'!$1:$1)-4),,TRUE,"Form Responses 1")))</f>
        <v>BAIK</v>
      </c>
      <c r="H1247" s="83" t="str">
        <f ca="1" t="shared" si="1"/>
        <v>Lantai 08</v>
      </c>
      <c r="I1247" s="83" t="str">
        <f ca="1" t="shared" si="1246"/>
        <v>Tangga Exit Barat</v>
      </c>
      <c r="J1247" s="83" t="str">
        <f ca="1" t="shared" si="2"/>
        <v>CLEANING SERVICE</v>
      </c>
      <c r="K1247" s="83">
        <f ca="1" t="array" ref="K1247">IFERROR(INDEX(MASTER!B:B,MATCH(G1247,MASTER!A:A,0))/100," ")</f>
        <v>0.95</v>
      </c>
      <c r="L1247" s="65">
        <f ca="1" t="shared" si="3"/>
        <v>18</v>
      </c>
      <c r="M1247" s="65" t="str">
        <f ca="1" t="shared" si="4"/>
        <v>2023 - WEEK 18</v>
      </c>
      <c r="N1247" s="65" t="str">
        <f ca="1" t="shared" si="5"/>
        <v>2023 - MONTH 04</v>
      </c>
      <c r="O1247" s="83">
        <f ca="1" t="shared" ref="O1247:P1247" si="1275">IFERROR(AVERAGEIF(M:M,M1247,$K:$K)," ")</f>
        <v>0.950112612612605</v>
      </c>
      <c r="P1247" s="83">
        <f ca="1" t="shared" si="1275"/>
        <v>0.950150150150152</v>
      </c>
      <c r="Q1247" s="65" t="str">
        <f ca="1">IF(ISBLANK(A1247)," ",IF(O1247&gt;MASTER!$B$3/100,"SB",IF(O1247&gt;MASTER!$B$4/100,"B",IF(O1247&gt;MASTER!$B$5/100,"C","K"))))</f>
        <v>SB</v>
      </c>
      <c r="R1247" s="65" t="str">
        <f ca="1">IF(ISBLANK(B1247)," ",IF(P1247&gt;MASTER!$B$3/100,"SB",IF(P1247&gt;MASTER!$B$4/100,"B",IF(P1247&gt;MASTER!$B$5/100,"C","K"))))</f>
        <v>SB</v>
      </c>
    </row>
    <row r="1248" customHeight="1" spans="1:18">
      <c r="A1248" s="80">
        <f ca="1">INDIRECT(ADDRESS(2+QUOTIENT(ROW()-2,COUNTA('Form Responses 1'!$1:$1)-4),1,,TRUE,"Form Responses 1"))</f>
        <v>45048.6575483912</v>
      </c>
      <c r="B1248" s="65" t="str">
        <f ca="1">INDIRECT(ADDRESS(2+QUOTIENT(ROW()-2,COUNTA('Form Responses 1'!$1:$1)-4),2,,TRUE,"Form Responses 1"))</f>
        <v>bobdaulay@gmail.com</v>
      </c>
      <c r="C1248" s="65" t="str">
        <f ca="1">INDIRECT(ADDRESS(2+QUOTIENT(ROW()-2,COUNTA('Form Responses 1'!$1:$1)-4),3,,TRUE,"Form Responses 1"))</f>
        <v>Bobby Wijaya Daulay</v>
      </c>
      <c r="D1248" s="81">
        <f ca="1">INDIRECT(ADDRESS(2+QUOTIENT(ROW()-2,COUNTA('Form Responses 1'!$1:$1)-4),4,,TRUE,"Form Responses 1"))</f>
        <v>45046</v>
      </c>
      <c r="E1248" s="82">
        <f ca="1" t="shared" si="0"/>
        <v>7</v>
      </c>
      <c r="F1248" s="65" t="str">
        <f ca="1">IF(ISBLANK(A1248)," ",INDIRECT(ADDRESS(1,5+MOD(ROW()-2,COUNTA('Form Responses 1'!$1:$1)-4),,TRUE,"Form Responses 1")))</f>
        <v>Lantai 08 [ &amp; Timur]</v>
      </c>
      <c r="G1248" s="65" t="str">
        <f ca="1">IF(ISBLANK(A1248)," ",INDIRECT(ADDRESS(MATCH(A1248,'Form Responses 1'!A:A,0),5+MOD(ROW()-2,COUNTA('Form Responses 1'!$1:$1)-4),,TRUE,"Form Responses 1")))</f>
        <v>BAIK</v>
      </c>
      <c r="H1248" s="83" t="str">
        <f ca="1" t="shared" si="1"/>
        <v>Lantai 08</v>
      </c>
      <c r="I1248" s="83" t="str">
        <f ca="1" t="shared" si="1246"/>
        <v> &amp; Timur</v>
      </c>
      <c r="J1248" s="83" t="str">
        <f ca="1" t="shared" si="2"/>
        <v>CLEANING SERVICE</v>
      </c>
      <c r="K1248" s="83">
        <f ca="1" t="array" ref="K1248">IFERROR(INDEX(MASTER!B:B,MATCH(G1248,MASTER!A:A,0))/100," ")</f>
        <v>0.95</v>
      </c>
      <c r="L1248" s="65">
        <f ca="1" t="shared" si="3"/>
        <v>18</v>
      </c>
      <c r="M1248" s="65" t="str">
        <f ca="1" t="shared" si="4"/>
        <v>2023 - WEEK 18</v>
      </c>
      <c r="N1248" s="65" t="str">
        <f ca="1" t="shared" si="5"/>
        <v>2023 - MONTH 04</v>
      </c>
      <c r="O1248" s="83">
        <f ca="1" t="shared" ref="O1248:P1248" si="1276">IFERROR(AVERAGEIF(M:M,M1248,$K:$K)," ")</f>
        <v>0.950112612612605</v>
      </c>
      <c r="P1248" s="83">
        <f ca="1" t="shared" si="1276"/>
        <v>0.950150150150152</v>
      </c>
      <c r="Q1248" s="65" t="str">
        <f ca="1">IF(ISBLANK(A1248)," ",IF(O1248&gt;MASTER!$B$3/100,"SB",IF(O1248&gt;MASTER!$B$4/100,"B",IF(O1248&gt;MASTER!$B$5/100,"C","K"))))</f>
        <v>SB</v>
      </c>
      <c r="R1248" s="65" t="str">
        <f ca="1">IF(ISBLANK(B1248)," ",IF(P1248&gt;MASTER!$B$3/100,"SB",IF(P1248&gt;MASTER!$B$4/100,"B",IF(P1248&gt;MASTER!$B$5/100,"C","K"))))</f>
        <v>SB</v>
      </c>
    </row>
    <row r="1249" customHeight="1" spans="1:18">
      <c r="A1249" s="80">
        <f ca="1">INDIRECT(ADDRESS(2+QUOTIENT(ROW()-2,COUNTA('Form Responses 1'!$1:$1)-4),1,,TRUE,"Form Responses 1"))</f>
        <v>45048.6575483912</v>
      </c>
      <c r="B1249" s="65" t="str">
        <f ca="1">INDIRECT(ADDRESS(2+QUOTIENT(ROW()-2,COUNTA('Form Responses 1'!$1:$1)-4),2,,TRUE,"Form Responses 1"))</f>
        <v>bobdaulay@gmail.com</v>
      </c>
      <c r="C1249" s="65" t="str">
        <f ca="1">INDIRECT(ADDRESS(2+QUOTIENT(ROW()-2,COUNTA('Form Responses 1'!$1:$1)-4),3,,TRUE,"Form Responses 1"))</f>
        <v>Bobby Wijaya Daulay</v>
      </c>
      <c r="D1249" s="81">
        <f ca="1">INDIRECT(ADDRESS(2+QUOTIENT(ROW()-2,COUNTA('Form Responses 1'!$1:$1)-4),4,,TRUE,"Form Responses 1"))</f>
        <v>45046</v>
      </c>
      <c r="E1249" s="82">
        <f ca="1" t="shared" si="0"/>
        <v>7</v>
      </c>
      <c r="F1249" s="65" t="str">
        <f ca="1">IF(ISBLANK(A1249)," ",INDIRECT(ADDRESS(1,5+MOD(ROW()-2,COUNTA('Form Responses 1'!$1:$1)-4),,TRUE,"Form Responses 1")))</f>
        <v>Lantai 08 [Mushola]</v>
      </c>
      <c r="G1249" s="65" t="str">
        <f ca="1">IF(ISBLANK(A1249)," ",INDIRECT(ADDRESS(MATCH(A1249,'Form Responses 1'!A:A,0),5+MOD(ROW()-2,COUNTA('Form Responses 1'!$1:$1)-4),,TRUE,"Form Responses 1")))</f>
        <v>BAIK</v>
      </c>
      <c r="H1249" s="83" t="str">
        <f ca="1" t="shared" si="1"/>
        <v>Lantai 08</v>
      </c>
      <c r="I1249" s="83" t="str">
        <f ca="1" t="shared" si="1246"/>
        <v>Mushola</v>
      </c>
      <c r="J1249" s="83" t="str">
        <f ca="1" t="shared" si="2"/>
        <v>CLEANING SERVICE</v>
      </c>
      <c r="K1249" s="83">
        <f ca="1" t="array" ref="K1249">IFERROR(INDEX(MASTER!B:B,MATCH(G1249,MASTER!A:A,0))/100," ")</f>
        <v>0.95</v>
      </c>
      <c r="L1249" s="65">
        <f ca="1" t="shared" si="3"/>
        <v>18</v>
      </c>
      <c r="M1249" s="65" t="str">
        <f ca="1" t="shared" si="4"/>
        <v>2023 - WEEK 18</v>
      </c>
      <c r="N1249" s="65" t="str">
        <f ca="1" t="shared" si="5"/>
        <v>2023 - MONTH 04</v>
      </c>
      <c r="O1249" s="83">
        <f ca="1" t="shared" ref="O1249:P1249" si="1277">IFERROR(AVERAGEIF(M:M,M1249,$K:$K)," ")</f>
        <v>0.950112612612605</v>
      </c>
      <c r="P1249" s="83">
        <f ca="1" t="shared" si="1277"/>
        <v>0.950150150150152</v>
      </c>
      <c r="Q1249" s="65" t="str">
        <f ca="1">IF(ISBLANK(A1249)," ",IF(O1249&gt;MASTER!$B$3/100,"SB",IF(O1249&gt;MASTER!$B$4/100,"B",IF(O1249&gt;MASTER!$B$5/100,"C","K"))))</f>
        <v>SB</v>
      </c>
      <c r="R1249" s="65" t="str">
        <f ca="1">IF(ISBLANK(B1249)," ",IF(P1249&gt;MASTER!$B$3/100,"SB",IF(P1249&gt;MASTER!$B$4/100,"B",IF(P1249&gt;MASTER!$B$5/100,"C","K"))))</f>
        <v>SB</v>
      </c>
    </row>
    <row r="1250" customHeight="1" spans="1:18">
      <c r="A1250" s="80">
        <f ca="1">INDIRECT(ADDRESS(2+QUOTIENT(ROW()-2,COUNTA('Form Responses 1'!$1:$1)-4),1,,TRUE,"Form Responses 1"))</f>
        <v>45048.6575483912</v>
      </c>
      <c r="B1250" s="65" t="str">
        <f ca="1">INDIRECT(ADDRESS(2+QUOTIENT(ROW()-2,COUNTA('Form Responses 1'!$1:$1)-4),2,,TRUE,"Form Responses 1"))</f>
        <v>bobdaulay@gmail.com</v>
      </c>
      <c r="C1250" s="65" t="str">
        <f ca="1">INDIRECT(ADDRESS(2+QUOTIENT(ROW()-2,COUNTA('Form Responses 1'!$1:$1)-4),3,,TRUE,"Form Responses 1"))</f>
        <v>Bobby Wijaya Daulay</v>
      </c>
      <c r="D1250" s="81">
        <f ca="1">INDIRECT(ADDRESS(2+QUOTIENT(ROW()-2,COUNTA('Form Responses 1'!$1:$1)-4),4,,TRUE,"Form Responses 1"))</f>
        <v>45046</v>
      </c>
      <c r="E1250" s="82">
        <f ca="1" t="shared" si="0"/>
        <v>7</v>
      </c>
      <c r="F1250" s="65" t="str">
        <f ca="1">IF(ISBLANK(A1250)," ",INDIRECT(ADDRESS(1,5+MOD(ROW()-2,COUNTA('Form Responses 1'!$1:$1)-4),,TRUE,"Form Responses 1")))</f>
        <v>Lantai 08 [Pantry]</v>
      </c>
      <c r="G1250" s="65" t="str">
        <f ca="1">IF(ISBLANK(A1250)," ",INDIRECT(ADDRESS(MATCH(A1250,'Form Responses 1'!A:A,0),5+MOD(ROW()-2,COUNTA('Form Responses 1'!$1:$1)-4),,TRUE,"Form Responses 1")))</f>
        <v>BAIK</v>
      </c>
      <c r="H1250" s="83" t="str">
        <f ca="1" t="shared" si="1"/>
        <v>Lantai 08</v>
      </c>
      <c r="I1250" s="83" t="str">
        <f ca="1" t="shared" si="1246"/>
        <v>Pantry</v>
      </c>
      <c r="J1250" s="83" t="str">
        <f ca="1" t="shared" si="2"/>
        <v>CLEANING SERVICE</v>
      </c>
      <c r="K1250" s="83">
        <f ca="1" t="array" ref="K1250">IFERROR(INDEX(MASTER!B:B,MATCH(G1250,MASTER!A:A,0))/100," ")</f>
        <v>0.95</v>
      </c>
      <c r="L1250" s="65">
        <f ca="1" t="shared" si="3"/>
        <v>18</v>
      </c>
      <c r="M1250" s="65" t="str">
        <f ca="1" t="shared" si="4"/>
        <v>2023 - WEEK 18</v>
      </c>
      <c r="N1250" s="65" t="str">
        <f ca="1" t="shared" si="5"/>
        <v>2023 - MONTH 04</v>
      </c>
      <c r="O1250" s="83">
        <f ca="1" t="shared" ref="O1250:P1250" si="1278">IFERROR(AVERAGEIF(M:M,M1250,$K:$K)," ")</f>
        <v>0.950112612612605</v>
      </c>
      <c r="P1250" s="83">
        <f ca="1" t="shared" si="1278"/>
        <v>0.950150150150152</v>
      </c>
      <c r="Q1250" s="65" t="str">
        <f ca="1">IF(ISBLANK(A1250)," ",IF(O1250&gt;MASTER!$B$3/100,"SB",IF(O1250&gt;MASTER!$B$4/100,"B",IF(O1250&gt;MASTER!$B$5/100,"C","K"))))</f>
        <v>SB</v>
      </c>
      <c r="R1250" s="65" t="str">
        <f ca="1">IF(ISBLANK(B1250)," ",IF(P1250&gt;MASTER!$B$3/100,"SB",IF(P1250&gt;MASTER!$B$4/100,"B",IF(P1250&gt;MASTER!$B$5/100,"C","K"))))</f>
        <v>SB</v>
      </c>
    </row>
    <row r="1251" customHeight="1" spans="1:18">
      <c r="A1251" s="80">
        <f ca="1">INDIRECT(ADDRESS(2+QUOTIENT(ROW()-2,COUNTA('Form Responses 1'!$1:$1)-4),1,,TRUE,"Form Responses 1"))</f>
        <v>45048.6575483912</v>
      </c>
      <c r="B1251" s="65" t="str">
        <f ca="1">INDIRECT(ADDRESS(2+QUOTIENT(ROW()-2,COUNTA('Form Responses 1'!$1:$1)-4),2,,TRUE,"Form Responses 1"))</f>
        <v>bobdaulay@gmail.com</v>
      </c>
      <c r="C1251" s="65" t="str">
        <f ca="1">INDIRECT(ADDRESS(2+QUOTIENT(ROW()-2,COUNTA('Form Responses 1'!$1:$1)-4),3,,TRUE,"Form Responses 1"))</f>
        <v>Bobby Wijaya Daulay</v>
      </c>
      <c r="D1251" s="81">
        <f ca="1">INDIRECT(ADDRESS(2+QUOTIENT(ROW()-2,COUNTA('Form Responses 1'!$1:$1)-4),4,,TRUE,"Form Responses 1"))</f>
        <v>45046</v>
      </c>
      <c r="E1251" s="82">
        <f ca="1" t="shared" si="0"/>
        <v>7</v>
      </c>
      <c r="F1251" s="65" t="str">
        <f ca="1">IF(ISBLANK(A1251)," ",INDIRECT(ADDRESS(1,5+MOD(ROW()-2,COUNTA('Form Responses 1'!$1:$1)-4),,TRUE,"Form Responses 1")))</f>
        <v>Lantai 08 [Ruang Rapat 1-2-3]</v>
      </c>
      <c r="G1251" s="65" t="str">
        <f ca="1">IF(ISBLANK(A1251)," ",INDIRECT(ADDRESS(MATCH(A1251,'Form Responses 1'!A:A,0),5+MOD(ROW()-2,COUNTA('Form Responses 1'!$1:$1)-4),,TRUE,"Form Responses 1")))</f>
        <v>BAIK</v>
      </c>
      <c r="H1251" s="83" t="str">
        <f ca="1" t="shared" si="1"/>
        <v>Lantai 08</v>
      </c>
      <c r="I1251" s="83" t="str">
        <f ca="1" t="shared" si="1246"/>
        <v>Ruang Rapat 1-2-3</v>
      </c>
      <c r="J1251" s="83" t="str">
        <f ca="1" t="shared" si="2"/>
        <v>CLEANING SERVICE</v>
      </c>
      <c r="K1251" s="83">
        <f ca="1" t="array" ref="K1251">IFERROR(INDEX(MASTER!B:B,MATCH(G1251,MASTER!A:A,0))/100," ")</f>
        <v>0.95</v>
      </c>
      <c r="L1251" s="65">
        <f ca="1" t="shared" si="3"/>
        <v>18</v>
      </c>
      <c r="M1251" s="65" t="str">
        <f ca="1" t="shared" si="4"/>
        <v>2023 - WEEK 18</v>
      </c>
      <c r="N1251" s="65" t="str">
        <f ca="1" t="shared" si="5"/>
        <v>2023 - MONTH 04</v>
      </c>
      <c r="O1251" s="83">
        <f ca="1" t="shared" ref="O1251:P1251" si="1279">IFERROR(AVERAGEIF(M:M,M1251,$K:$K)," ")</f>
        <v>0.950112612612605</v>
      </c>
      <c r="P1251" s="83">
        <f ca="1" t="shared" si="1279"/>
        <v>0.950150150150152</v>
      </c>
      <c r="Q1251" s="65" t="str">
        <f ca="1">IF(ISBLANK(A1251)," ",IF(O1251&gt;MASTER!$B$3/100,"SB",IF(O1251&gt;MASTER!$B$4/100,"B",IF(O1251&gt;MASTER!$B$5/100,"C","K"))))</f>
        <v>SB</v>
      </c>
      <c r="R1251" s="65" t="str">
        <f ca="1">IF(ISBLANK(B1251)," ",IF(P1251&gt;MASTER!$B$3/100,"SB",IF(P1251&gt;MASTER!$B$4/100,"B",IF(P1251&gt;MASTER!$B$5/100,"C","K"))))</f>
        <v>SB</v>
      </c>
    </row>
    <row r="1252" customHeight="1" spans="1:18">
      <c r="A1252" s="80">
        <f ca="1">INDIRECT(ADDRESS(2+QUOTIENT(ROW()-2,COUNTA('Form Responses 1'!$1:$1)-4),1,,TRUE,"Form Responses 1"))</f>
        <v>45048.6575483912</v>
      </c>
      <c r="B1252" s="65" t="str">
        <f ca="1">INDIRECT(ADDRESS(2+QUOTIENT(ROW()-2,COUNTA('Form Responses 1'!$1:$1)-4),2,,TRUE,"Form Responses 1"))</f>
        <v>bobdaulay@gmail.com</v>
      </c>
      <c r="C1252" s="65" t="str">
        <f ca="1">INDIRECT(ADDRESS(2+QUOTIENT(ROW()-2,COUNTA('Form Responses 1'!$1:$1)-4),3,,TRUE,"Form Responses 1"))</f>
        <v>Bobby Wijaya Daulay</v>
      </c>
      <c r="D1252" s="81">
        <f ca="1">INDIRECT(ADDRESS(2+QUOTIENT(ROW()-2,COUNTA('Form Responses 1'!$1:$1)-4),4,,TRUE,"Form Responses 1"))</f>
        <v>45046</v>
      </c>
      <c r="E1252" s="82">
        <f ca="1" t="shared" si="0"/>
        <v>7</v>
      </c>
      <c r="F1252" s="65" t="str">
        <f ca="1">IF(ISBLANK(A1252)," ",INDIRECT(ADDRESS(1,5+MOD(ROW()-2,COUNTA('Form Responses 1'!$1:$1)-4),,TRUE,"Form Responses 1")))</f>
        <v>Lantai 08 [Ruang Kerja]</v>
      </c>
      <c r="G1252" s="65" t="str">
        <f ca="1">IF(ISBLANK(A1252)," ",INDIRECT(ADDRESS(MATCH(A1252,'Form Responses 1'!A:A,0),5+MOD(ROW()-2,COUNTA('Form Responses 1'!$1:$1)-4),,TRUE,"Form Responses 1")))</f>
        <v>BAIK</v>
      </c>
      <c r="H1252" s="83" t="str">
        <f ca="1" t="shared" si="1"/>
        <v>Lantai 08</v>
      </c>
      <c r="I1252" s="83" t="str">
        <f ca="1" t="shared" si="1246"/>
        <v>Ruang Kerja</v>
      </c>
      <c r="J1252" s="83" t="str">
        <f ca="1" t="shared" si="2"/>
        <v>CLEANING SERVICE</v>
      </c>
      <c r="K1252" s="83">
        <f ca="1" t="array" ref="K1252">IFERROR(INDEX(MASTER!B:B,MATCH(G1252,MASTER!A:A,0))/100," ")</f>
        <v>0.95</v>
      </c>
      <c r="L1252" s="65">
        <f ca="1" t="shared" si="3"/>
        <v>18</v>
      </c>
      <c r="M1252" s="65" t="str">
        <f ca="1" t="shared" si="4"/>
        <v>2023 - WEEK 18</v>
      </c>
      <c r="N1252" s="65" t="str">
        <f ca="1" t="shared" si="5"/>
        <v>2023 - MONTH 04</v>
      </c>
      <c r="O1252" s="83">
        <f ca="1" t="shared" ref="O1252:P1252" si="1280">IFERROR(AVERAGEIF(M:M,M1252,$K:$K)," ")</f>
        <v>0.950112612612605</v>
      </c>
      <c r="P1252" s="83">
        <f ca="1" t="shared" si="1280"/>
        <v>0.950150150150152</v>
      </c>
      <c r="Q1252" s="65" t="str">
        <f ca="1">IF(ISBLANK(A1252)," ",IF(O1252&gt;MASTER!$B$3/100,"SB",IF(O1252&gt;MASTER!$B$4/100,"B",IF(O1252&gt;MASTER!$B$5/100,"C","K"))))</f>
        <v>SB</v>
      </c>
      <c r="R1252" s="65" t="str">
        <f ca="1">IF(ISBLANK(B1252)," ",IF(P1252&gt;MASTER!$B$3/100,"SB",IF(P1252&gt;MASTER!$B$4/100,"B",IF(P1252&gt;MASTER!$B$5/100,"C","K"))))</f>
        <v>SB</v>
      </c>
    </row>
    <row r="1253" customHeight="1" spans="1:18">
      <c r="A1253" s="80">
        <f ca="1">INDIRECT(ADDRESS(2+QUOTIENT(ROW()-2,COUNTA('Form Responses 1'!$1:$1)-4),1,,TRUE,"Form Responses 1"))</f>
        <v>45048.6575483912</v>
      </c>
      <c r="B1253" s="65" t="str">
        <f ca="1">INDIRECT(ADDRESS(2+QUOTIENT(ROW()-2,COUNTA('Form Responses 1'!$1:$1)-4),2,,TRUE,"Form Responses 1"))</f>
        <v>bobdaulay@gmail.com</v>
      </c>
      <c r="C1253" s="65" t="str">
        <f ca="1">INDIRECT(ADDRESS(2+QUOTIENT(ROW()-2,COUNTA('Form Responses 1'!$1:$1)-4),3,,TRUE,"Form Responses 1"))</f>
        <v>Bobby Wijaya Daulay</v>
      </c>
      <c r="D1253" s="81">
        <f ca="1">INDIRECT(ADDRESS(2+QUOTIENT(ROW()-2,COUNTA('Form Responses 1'!$1:$1)-4),4,,TRUE,"Form Responses 1"))</f>
        <v>45046</v>
      </c>
      <c r="E1253" s="82">
        <f ca="1" t="shared" si="0"/>
        <v>7</v>
      </c>
      <c r="F1253" s="65" t="str">
        <f ca="1">IF(ISBLANK(A1253)," ",INDIRECT(ADDRESS(1,5+MOD(ROW()-2,COUNTA('Form Responses 1'!$1:$1)-4),,TRUE,"Form Responses 1")))</f>
        <v>Lantai 08 [Koridor]</v>
      </c>
      <c r="G1253" s="65" t="str">
        <f ca="1">IF(ISBLANK(A1253)," ",INDIRECT(ADDRESS(MATCH(A1253,'Form Responses 1'!A:A,0),5+MOD(ROW()-2,COUNTA('Form Responses 1'!$1:$1)-4),,TRUE,"Form Responses 1")))</f>
        <v>BAIK</v>
      </c>
      <c r="H1253" s="83" t="str">
        <f ca="1" t="shared" si="1"/>
        <v>Lantai 08</v>
      </c>
      <c r="I1253" s="83" t="str">
        <f ca="1" t="shared" si="1246"/>
        <v>Koridor</v>
      </c>
      <c r="J1253" s="83" t="str">
        <f ca="1" t="shared" si="2"/>
        <v>CLEANING SERVICE</v>
      </c>
      <c r="K1253" s="83">
        <f ca="1" t="array" ref="K1253">IFERROR(INDEX(MASTER!B:B,MATCH(G1253,MASTER!A:A,0))/100," ")</f>
        <v>0.95</v>
      </c>
      <c r="L1253" s="65">
        <f ca="1" t="shared" si="3"/>
        <v>18</v>
      </c>
      <c r="M1253" s="65" t="str">
        <f ca="1" t="shared" si="4"/>
        <v>2023 - WEEK 18</v>
      </c>
      <c r="N1253" s="65" t="str">
        <f ca="1" t="shared" si="5"/>
        <v>2023 - MONTH 04</v>
      </c>
      <c r="O1253" s="83">
        <f ca="1" t="shared" ref="O1253:P1253" si="1281">IFERROR(AVERAGEIF(M:M,M1253,$K:$K)," ")</f>
        <v>0.950112612612605</v>
      </c>
      <c r="P1253" s="83">
        <f ca="1" t="shared" si="1281"/>
        <v>0.950150150150152</v>
      </c>
      <c r="Q1253" s="65" t="str">
        <f ca="1">IF(ISBLANK(A1253)," ",IF(O1253&gt;MASTER!$B$3/100,"SB",IF(O1253&gt;MASTER!$B$4/100,"B",IF(O1253&gt;MASTER!$B$5/100,"C","K"))))</f>
        <v>SB</v>
      </c>
      <c r="R1253" s="65" t="str">
        <f ca="1">IF(ISBLANK(B1253)," ",IF(P1253&gt;MASTER!$B$3/100,"SB",IF(P1253&gt;MASTER!$B$4/100,"B",IF(P1253&gt;MASTER!$B$5/100,"C","K"))))</f>
        <v>SB</v>
      </c>
    </row>
    <row r="1254" customHeight="1" spans="1:18">
      <c r="A1254" s="80">
        <f ca="1">INDIRECT(ADDRESS(2+QUOTIENT(ROW()-2,COUNTA('Form Responses 1'!$1:$1)-4),1,,TRUE,"Form Responses 1"))</f>
        <v>45048.6575483912</v>
      </c>
      <c r="B1254" s="65" t="str">
        <f ca="1">INDIRECT(ADDRESS(2+QUOTIENT(ROW()-2,COUNTA('Form Responses 1'!$1:$1)-4),2,,TRUE,"Form Responses 1"))</f>
        <v>bobdaulay@gmail.com</v>
      </c>
      <c r="C1254" s="65" t="str">
        <f ca="1">INDIRECT(ADDRESS(2+QUOTIENT(ROW()-2,COUNTA('Form Responses 1'!$1:$1)-4),3,,TRUE,"Form Responses 1"))</f>
        <v>Bobby Wijaya Daulay</v>
      </c>
      <c r="D1254" s="81">
        <f ca="1">INDIRECT(ADDRESS(2+QUOTIENT(ROW()-2,COUNTA('Form Responses 1'!$1:$1)-4),4,,TRUE,"Form Responses 1"))</f>
        <v>45046</v>
      </c>
      <c r="E1254" s="82">
        <f ca="1" t="shared" si="0"/>
        <v>7</v>
      </c>
      <c r="F1254" s="65" t="str">
        <f ca="1">IF(ISBLANK(A1254)," ",INDIRECT(ADDRESS(1,5+MOD(ROW()-2,COUNTA('Form Responses 1'!$1:$1)-4),,TRUE,"Form Responses 1")))</f>
        <v>Lantai 08 [Toilet Pria / Wanita]</v>
      </c>
      <c r="G1254" s="65" t="str">
        <f ca="1">IF(ISBLANK(A1254)," ",INDIRECT(ADDRESS(MATCH(A1254,'Form Responses 1'!A:A,0),5+MOD(ROW()-2,COUNTA('Form Responses 1'!$1:$1)-4),,TRUE,"Form Responses 1")))</f>
        <v>BAIK</v>
      </c>
      <c r="H1254" s="83" t="str">
        <f ca="1" t="shared" si="1"/>
        <v>Lantai 08</v>
      </c>
      <c r="I1254" s="83" t="str">
        <f ca="1" t="shared" si="1246"/>
        <v>Toilet Pria / Wanita</v>
      </c>
      <c r="J1254" s="83" t="str">
        <f ca="1" t="shared" si="2"/>
        <v>CLEANING SERVICE</v>
      </c>
      <c r="K1254" s="83">
        <f ca="1" t="array" ref="K1254">IFERROR(INDEX(MASTER!B:B,MATCH(G1254,MASTER!A:A,0))/100," ")</f>
        <v>0.95</v>
      </c>
      <c r="L1254" s="65">
        <f ca="1" t="shared" si="3"/>
        <v>18</v>
      </c>
      <c r="M1254" s="65" t="str">
        <f ca="1" t="shared" si="4"/>
        <v>2023 - WEEK 18</v>
      </c>
      <c r="N1254" s="65" t="str">
        <f ca="1" t="shared" si="5"/>
        <v>2023 - MONTH 04</v>
      </c>
      <c r="O1254" s="83">
        <f ca="1" t="shared" ref="O1254:P1254" si="1282">IFERROR(AVERAGEIF(M:M,M1254,$K:$K)," ")</f>
        <v>0.950112612612605</v>
      </c>
      <c r="P1254" s="83">
        <f ca="1" t="shared" si="1282"/>
        <v>0.950150150150152</v>
      </c>
      <c r="Q1254" s="65" t="str">
        <f ca="1">IF(ISBLANK(A1254)," ",IF(O1254&gt;MASTER!$B$3/100,"SB",IF(O1254&gt;MASTER!$B$4/100,"B",IF(O1254&gt;MASTER!$B$5/100,"C","K"))))</f>
        <v>SB</v>
      </c>
      <c r="R1254" s="65" t="str">
        <f ca="1">IF(ISBLANK(B1254)," ",IF(P1254&gt;MASTER!$B$3/100,"SB",IF(P1254&gt;MASTER!$B$4/100,"B",IF(P1254&gt;MASTER!$B$5/100,"C","K"))))</f>
        <v>SB</v>
      </c>
    </row>
    <row r="1255" customHeight="1" spans="1:18">
      <c r="A1255" s="80">
        <f ca="1">INDIRECT(ADDRESS(2+QUOTIENT(ROW()-2,COUNTA('Form Responses 1'!$1:$1)-4),1,,TRUE,"Form Responses 1"))</f>
        <v>45048.6575483912</v>
      </c>
      <c r="B1255" s="65" t="str">
        <f ca="1">INDIRECT(ADDRESS(2+QUOTIENT(ROW()-2,COUNTA('Form Responses 1'!$1:$1)-4),2,,TRUE,"Form Responses 1"))</f>
        <v>bobdaulay@gmail.com</v>
      </c>
      <c r="C1255" s="65" t="str">
        <f ca="1">INDIRECT(ADDRESS(2+QUOTIENT(ROW()-2,COUNTA('Form Responses 1'!$1:$1)-4),3,,TRUE,"Form Responses 1"))</f>
        <v>Bobby Wijaya Daulay</v>
      </c>
      <c r="D1255" s="81">
        <f ca="1">INDIRECT(ADDRESS(2+QUOTIENT(ROW()-2,COUNTA('Form Responses 1'!$1:$1)-4),4,,TRUE,"Form Responses 1"))</f>
        <v>45046</v>
      </c>
      <c r="E1255" s="82">
        <f ca="1" t="shared" si="0"/>
        <v>7</v>
      </c>
      <c r="F1255" s="65" t="str">
        <f ca="1">IF(ISBLANK(A1255)," ",INDIRECT(ADDRESS(1,5+MOD(ROW()-2,COUNTA('Form Responses 1'!$1:$1)-4),,TRUE,"Form Responses 1")))</f>
        <v>Lantai 07 [Tangga Exit Barat]</v>
      </c>
      <c r="G1255" s="65" t="str">
        <f ca="1">IF(ISBLANK(A1255)," ",INDIRECT(ADDRESS(MATCH(A1255,'Form Responses 1'!A:A,0),5+MOD(ROW()-2,COUNTA('Form Responses 1'!$1:$1)-4),,TRUE,"Form Responses 1")))</f>
        <v>BAIK</v>
      </c>
      <c r="H1255" s="83" t="str">
        <f ca="1" t="shared" si="1"/>
        <v>Lantai 07</v>
      </c>
      <c r="I1255" s="83" t="str">
        <f ca="1" t="shared" si="1246"/>
        <v>Tangga Exit Barat</v>
      </c>
      <c r="J1255" s="83" t="str">
        <f ca="1" t="shared" si="2"/>
        <v>CLEANING SERVICE</v>
      </c>
      <c r="K1255" s="83">
        <f ca="1" t="array" ref="K1255">IFERROR(INDEX(MASTER!B:B,MATCH(G1255,MASTER!A:A,0))/100," ")</f>
        <v>0.95</v>
      </c>
      <c r="L1255" s="65">
        <f ca="1" t="shared" si="3"/>
        <v>18</v>
      </c>
      <c r="M1255" s="65" t="str">
        <f ca="1" t="shared" si="4"/>
        <v>2023 - WEEK 18</v>
      </c>
      <c r="N1255" s="65" t="str">
        <f ca="1" t="shared" si="5"/>
        <v>2023 - MONTH 04</v>
      </c>
      <c r="O1255" s="83">
        <f ca="1" t="shared" ref="O1255:P1255" si="1283">IFERROR(AVERAGEIF(M:M,M1255,$K:$K)," ")</f>
        <v>0.950112612612605</v>
      </c>
      <c r="P1255" s="83">
        <f ca="1" t="shared" si="1283"/>
        <v>0.950150150150152</v>
      </c>
      <c r="Q1255" s="65" t="str">
        <f ca="1">IF(ISBLANK(A1255)," ",IF(O1255&gt;MASTER!$B$3/100,"SB",IF(O1255&gt;MASTER!$B$4/100,"B",IF(O1255&gt;MASTER!$B$5/100,"C","K"))))</f>
        <v>SB</v>
      </c>
      <c r="R1255" s="65" t="str">
        <f ca="1">IF(ISBLANK(B1255)," ",IF(P1255&gt;MASTER!$B$3/100,"SB",IF(P1255&gt;MASTER!$B$4/100,"B",IF(P1255&gt;MASTER!$B$5/100,"C","K"))))</f>
        <v>SB</v>
      </c>
    </row>
    <row r="1256" customHeight="1" spans="1:18">
      <c r="A1256" s="80">
        <f ca="1">INDIRECT(ADDRESS(2+QUOTIENT(ROW()-2,COUNTA('Form Responses 1'!$1:$1)-4),1,,TRUE,"Form Responses 1"))</f>
        <v>45048.6575483912</v>
      </c>
      <c r="B1256" s="65" t="str">
        <f ca="1">INDIRECT(ADDRESS(2+QUOTIENT(ROW()-2,COUNTA('Form Responses 1'!$1:$1)-4),2,,TRUE,"Form Responses 1"))</f>
        <v>bobdaulay@gmail.com</v>
      </c>
      <c r="C1256" s="65" t="str">
        <f ca="1">INDIRECT(ADDRESS(2+QUOTIENT(ROW()-2,COUNTA('Form Responses 1'!$1:$1)-4),3,,TRUE,"Form Responses 1"))</f>
        <v>Bobby Wijaya Daulay</v>
      </c>
      <c r="D1256" s="81">
        <f ca="1">INDIRECT(ADDRESS(2+QUOTIENT(ROW()-2,COUNTA('Form Responses 1'!$1:$1)-4),4,,TRUE,"Form Responses 1"))</f>
        <v>45046</v>
      </c>
      <c r="E1256" s="82">
        <f ca="1" t="shared" si="0"/>
        <v>7</v>
      </c>
      <c r="F1256" s="65" t="str">
        <f ca="1">IF(ISBLANK(A1256)," ",INDIRECT(ADDRESS(1,5+MOD(ROW()-2,COUNTA('Form Responses 1'!$1:$1)-4),,TRUE,"Form Responses 1")))</f>
        <v>Lantai 07 [ &amp; Timur]</v>
      </c>
      <c r="G1256" s="65" t="str">
        <f ca="1">IF(ISBLANK(A1256)," ",INDIRECT(ADDRESS(MATCH(A1256,'Form Responses 1'!A:A,0),5+MOD(ROW()-2,COUNTA('Form Responses 1'!$1:$1)-4),,TRUE,"Form Responses 1")))</f>
        <v>BAIK</v>
      </c>
      <c r="H1256" s="83" t="str">
        <f ca="1" t="shared" si="1"/>
        <v>Lantai 07</v>
      </c>
      <c r="I1256" s="83" t="str">
        <f ca="1" t="shared" si="1246"/>
        <v> &amp; Timur</v>
      </c>
      <c r="J1256" s="83" t="str">
        <f ca="1" t="shared" si="2"/>
        <v>CLEANING SERVICE</v>
      </c>
      <c r="K1256" s="83">
        <f ca="1" t="array" ref="K1256">IFERROR(INDEX(MASTER!B:B,MATCH(G1256,MASTER!A:A,0))/100," ")</f>
        <v>0.95</v>
      </c>
      <c r="L1256" s="65">
        <f ca="1" t="shared" si="3"/>
        <v>18</v>
      </c>
      <c r="M1256" s="65" t="str">
        <f ca="1" t="shared" si="4"/>
        <v>2023 - WEEK 18</v>
      </c>
      <c r="N1256" s="65" t="str">
        <f ca="1" t="shared" si="5"/>
        <v>2023 - MONTH 04</v>
      </c>
      <c r="O1256" s="83">
        <f ca="1" t="shared" ref="O1256:P1256" si="1284">IFERROR(AVERAGEIF(M:M,M1256,$K:$K)," ")</f>
        <v>0.950112612612605</v>
      </c>
      <c r="P1256" s="83">
        <f ca="1" t="shared" si="1284"/>
        <v>0.950150150150152</v>
      </c>
      <c r="Q1256" s="65" t="str">
        <f ca="1">IF(ISBLANK(A1256)," ",IF(O1256&gt;MASTER!$B$3/100,"SB",IF(O1256&gt;MASTER!$B$4/100,"B",IF(O1256&gt;MASTER!$B$5/100,"C","K"))))</f>
        <v>SB</v>
      </c>
      <c r="R1256" s="65" t="str">
        <f ca="1">IF(ISBLANK(B1256)," ",IF(P1256&gt;MASTER!$B$3/100,"SB",IF(P1256&gt;MASTER!$B$4/100,"B",IF(P1256&gt;MASTER!$B$5/100,"C","K"))))</f>
        <v>SB</v>
      </c>
    </row>
    <row r="1257" customHeight="1" spans="1:18">
      <c r="A1257" s="80">
        <f ca="1">INDIRECT(ADDRESS(2+QUOTIENT(ROW()-2,COUNTA('Form Responses 1'!$1:$1)-4),1,,TRUE,"Form Responses 1"))</f>
        <v>45048.6575483912</v>
      </c>
      <c r="B1257" s="65" t="str">
        <f ca="1">INDIRECT(ADDRESS(2+QUOTIENT(ROW()-2,COUNTA('Form Responses 1'!$1:$1)-4),2,,TRUE,"Form Responses 1"))</f>
        <v>bobdaulay@gmail.com</v>
      </c>
      <c r="C1257" s="65" t="str">
        <f ca="1">INDIRECT(ADDRESS(2+QUOTIENT(ROW()-2,COUNTA('Form Responses 1'!$1:$1)-4),3,,TRUE,"Form Responses 1"))</f>
        <v>Bobby Wijaya Daulay</v>
      </c>
      <c r="D1257" s="81">
        <f ca="1">INDIRECT(ADDRESS(2+QUOTIENT(ROW()-2,COUNTA('Form Responses 1'!$1:$1)-4),4,,TRUE,"Form Responses 1"))</f>
        <v>45046</v>
      </c>
      <c r="E1257" s="82">
        <f ca="1" t="shared" si="0"/>
        <v>7</v>
      </c>
      <c r="F1257" s="65" t="str">
        <f ca="1">IF(ISBLANK(A1257)," ",INDIRECT(ADDRESS(1,5+MOD(ROW()-2,COUNTA('Form Responses 1'!$1:$1)-4),,TRUE,"Form Responses 1")))</f>
        <v>Lantai 07 [Mushola]</v>
      </c>
      <c r="G1257" s="65" t="str">
        <f ca="1">IF(ISBLANK(A1257)," ",INDIRECT(ADDRESS(MATCH(A1257,'Form Responses 1'!A:A,0),5+MOD(ROW()-2,COUNTA('Form Responses 1'!$1:$1)-4),,TRUE,"Form Responses 1")))</f>
        <v>BAIK</v>
      </c>
      <c r="H1257" s="83" t="str">
        <f ca="1" t="shared" si="1"/>
        <v>Lantai 07</v>
      </c>
      <c r="I1257" s="83" t="str">
        <f ca="1" t="shared" si="1246"/>
        <v>Mushola</v>
      </c>
      <c r="J1257" s="83" t="str">
        <f ca="1" t="shared" si="2"/>
        <v>CLEANING SERVICE</v>
      </c>
      <c r="K1257" s="83">
        <f ca="1" t="array" ref="K1257">IFERROR(INDEX(MASTER!B:B,MATCH(G1257,MASTER!A:A,0))/100," ")</f>
        <v>0.95</v>
      </c>
      <c r="L1257" s="65">
        <f ca="1" t="shared" si="3"/>
        <v>18</v>
      </c>
      <c r="M1257" s="65" t="str">
        <f ca="1" t="shared" si="4"/>
        <v>2023 - WEEK 18</v>
      </c>
      <c r="N1257" s="65" t="str">
        <f ca="1" t="shared" si="5"/>
        <v>2023 - MONTH 04</v>
      </c>
      <c r="O1257" s="83">
        <f ca="1" t="shared" ref="O1257:P1257" si="1285">IFERROR(AVERAGEIF(M:M,M1257,$K:$K)," ")</f>
        <v>0.950112612612605</v>
      </c>
      <c r="P1257" s="83">
        <f ca="1" t="shared" si="1285"/>
        <v>0.950150150150152</v>
      </c>
      <c r="Q1257" s="65" t="str">
        <f ca="1">IF(ISBLANK(A1257)," ",IF(O1257&gt;MASTER!$B$3/100,"SB",IF(O1257&gt;MASTER!$B$4/100,"B",IF(O1257&gt;MASTER!$B$5/100,"C","K"))))</f>
        <v>SB</v>
      </c>
      <c r="R1257" s="65" t="str">
        <f ca="1">IF(ISBLANK(B1257)," ",IF(P1257&gt;MASTER!$B$3/100,"SB",IF(P1257&gt;MASTER!$B$4/100,"B",IF(P1257&gt;MASTER!$B$5/100,"C","K"))))</f>
        <v>SB</v>
      </c>
    </row>
    <row r="1258" customHeight="1" spans="1:18">
      <c r="A1258" s="80">
        <f ca="1">INDIRECT(ADDRESS(2+QUOTIENT(ROW()-2,COUNTA('Form Responses 1'!$1:$1)-4),1,,TRUE,"Form Responses 1"))</f>
        <v>45048.6575483912</v>
      </c>
      <c r="B1258" s="65" t="str">
        <f ca="1">INDIRECT(ADDRESS(2+QUOTIENT(ROW()-2,COUNTA('Form Responses 1'!$1:$1)-4),2,,TRUE,"Form Responses 1"))</f>
        <v>bobdaulay@gmail.com</v>
      </c>
      <c r="C1258" s="65" t="str">
        <f ca="1">INDIRECT(ADDRESS(2+QUOTIENT(ROW()-2,COUNTA('Form Responses 1'!$1:$1)-4),3,,TRUE,"Form Responses 1"))</f>
        <v>Bobby Wijaya Daulay</v>
      </c>
      <c r="D1258" s="81">
        <f ca="1">INDIRECT(ADDRESS(2+QUOTIENT(ROW()-2,COUNTA('Form Responses 1'!$1:$1)-4),4,,TRUE,"Form Responses 1"))</f>
        <v>45046</v>
      </c>
      <c r="E1258" s="82">
        <f ca="1" t="shared" si="0"/>
        <v>7</v>
      </c>
      <c r="F1258" s="65" t="str">
        <f ca="1">IF(ISBLANK(A1258)," ",INDIRECT(ADDRESS(1,5+MOD(ROW()-2,COUNTA('Form Responses 1'!$1:$1)-4),,TRUE,"Form Responses 1")))</f>
        <v>Lantai 07 [Pantry]</v>
      </c>
      <c r="G1258" s="65" t="str">
        <f ca="1">IF(ISBLANK(A1258)," ",INDIRECT(ADDRESS(MATCH(A1258,'Form Responses 1'!A:A,0),5+MOD(ROW()-2,COUNTA('Form Responses 1'!$1:$1)-4),,TRUE,"Form Responses 1")))</f>
        <v>BAIK</v>
      </c>
      <c r="H1258" s="83" t="str">
        <f ca="1" t="shared" si="1"/>
        <v>Lantai 07</v>
      </c>
      <c r="I1258" s="83" t="str">
        <f ca="1" t="shared" si="1246"/>
        <v>Pantry</v>
      </c>
      <c r="J1258" s="83" t="str">
        <f ca="1" t="shared" si="2"/>
        <v>CLEANING SERVICE</v>
      </c>
      <c r="K1258" s="83">
        <f ca="1" t="array" ref="K1258">IFERROR(INDEX(MASTER!B:B,MATCH(G1258,MASTER!A:A,0))/100," ")</f>
        <v>0.95</v>
      </c>
      <c r="L1258" s="65">
        <f ca="1" t="shared" si="3"/>
        <v>18</v>
      </c>
      <c r="M1258" s="65" t="str">
        <f ca="1" t="shared" si="4"/>
        <v>2023 - WEEK 18</v>
      </c>
      <c r="N1258" s="65" t="str">
        <f ca="1" t="shared" si="5"/>
        <v>2023 - MONTH 04</v>
      </c>
      <c r="O1258" s="83">
        <f ca="1" t="shared" ref="O1258:P1258" si="1286">IFERROR(AVERAGEIF(M:M,M1258,$K:$K)," ")</f>
        <v>0.950112612612605</v>
      </c>
      <c r="P1258" s="83">
        <f ca="1" t="shared" si="1286"/>
        <v>0.950150150150152</v>
      </c>
      <c r="Q1258" s="65" t="str">
        <f ca="1">IF(ISBLANK(A1258)," ",IF(O1258&gt;MASTER!$B$3/100,"SB",IF(O1258&gt;MASTER!$B$4/100,"B",IF(O1258&gt;MASTER!$B$5/100,"C","K"))))</f>
        <v>SB</v>
      </c>
      <c r="R1258" s="65" t="str">
        <f ca="1">IF(ISBLANK(B1258)," ",IF(P1258&gt;MASTER!$B$3/100,"SB",IF(P1258&gt;MASTER!$B$4/100,"B",IF(P1258&gt;MASTER!$B$5/100,"C","K"))))</f>
        <v>SB</v>
      </c>
    </row>
    <row r="1259" customHeight="1" spans="1:18">
      <c r="A1259" s="80">
        <f ca="1">INDIRECT(ADDRESS(2+QUOTIENT(ROW()-2,COUNTA('Form Responses 1'!$1:$1)-4),1,,TRUE,"Form Responses 1"))</f>
        <v>45048.6575483912</v>
      </c>
      <c r="B1259" s="65" t="str">
        <f ca="1">INDIRECT(ADDRESS(2+QUOTIENT(ROW()-2,COUNTA('Form Responses 1'!$1:$1)-4),2,,TRUE,"Form Responses 1"))</f>
        <v>bobdaulay@gmail.com</v>
      </c>
      <c r="C1259" s="65" t="str">
        <f ca="1">INDIRECT(ADDRESS(2+QUOTIENT(ROW()-2,COUNTA('Form Responses 1'!$1:$1)-4),3,,TRUE,"Form Responses 1"))</f>
        <v>Bobby Wijaya Daulay</v>
      </c>
      <c r="D1259" s="81">
        <f ca="1">INDIRECT(ADDRESS(2+QUOTIENT(ROW()-2,COUNTA('Form Responses 1'!$1:$1)-4),4,,TRUE,"Form Responses 1"))</f>
        <v>45046</v>
      </c>
      <c r="E1259" s="82">
        <f ca="1" t="shared" si="0"/>
        <v>7</v>
      </c>
      <c r="F1259" s="65" t="str">
        <f ca="1">IF(ISBLANK(A1259)," ",INDIRECT(ADDRESS(1,5+MOD(ROW()-2,COUNTA('Form Responses 1'!$1:$1)-4),,TRUE,"Form Responses 1")))</f>
        <v>Lantai 07 [Ruang Rapat 1-2-3]</v>
      </c>
      <c r="G1259" s="65" t="str">
        <f ca="1">IF(ISBLANK(A1259)," ",INDIRECT(ADDRESS(MATCH(A1259,'Form Responses 1'!A:A,0),5+MOD(ROW()-2,COUNTA('Form Responses 1'!$1:$1)-4),,TRUE,"Form Responses 1")))</f>
        <v>BAIK</v>
      </c>
      <c r="H1259" s="83" t="str">
        <f ca="1" t="shared" si="1"/>
        <v>Lantai 07</v>
      </c>
      <c r="I1259" s="83" t="str">
        <f ca="1" t="shared" si="1246"/>
        <v>Ruang Rapat 1-2-3</v>
      </c>
      <c r="J1259" s="83" t="str">
        <f ca="1" t="shared" si="2"/>
        <v>CLEANING SERVICE</v>
      </c>
      <c r="K1259" s="83">
        <f ca="1" t="array" ref="K1259">IFERROR(INDEX(MASTER!B:B,MATCH(G1259,MASTER!A:A,0))/100," ")</f>
        <v>0.95</v>
      </c>
      <c r="L1259" s="65">
        <f ca="1" t="shared" si="3"/>
        <v>18</v>
      </c>
      <c r="M1259" s="65" t="str">
        <f ca="1" t="shared" si="4"/>
        <v>2023 - WEEK 18</v>
      </c>
      <c r="N1259" s="65" t="str">
        <f ca="1" t="shared" si="5"/>
        <v>2023 - MONTH 04</v>
      </c>
      <c r="O1259" s="83">
        <f ca="1" t="shared" ref="O1259:P1259" si="1287">IFERROR(AVERAGEIF(M:M,M1259,$K:$K)," ")</f>
        <v>0.950112612612605</v>
      </c>
      <c r="P1259" s="83">
        <f ca="1" t="shared" si="1287"/>
        <v>0.950150150150152</v>
      </c>
      <c r="Q1259" s="65" t="str">
        <f ca="1">IF(ISBLANK(A1259)," ",IF(O1259&gt;MASTER!$B$3/100,"SB",IF(O1259&gt;MASTER!$B$4/100,"B",IF(O1259&gt;MASTER!$B$5/100,"C","K"))))</f>
        <v>SB</v>
      </c>
      <c r="R1259" s="65" t="str">
        <f ca="1">IF(ISBLANK(B1259)," ",IF(P1259&gt;MASTER!$B$3/100,"SB",IF(P1259&gt;MASTER!$B$4/100,"B",IF(P1259&gt;MASTER!$B$5/100,"C","K"))))</f>
        <v>SB</v>
      </c>
    </row>
    <row r="1260" customHeight="1" spans="1:18">
      <c r="A1260" s="80">
        <f ca="1">INDIRECT(ADDRESS(2+QUOTIENT(ROW()-2,COUNTA('Form Responses 1'!$1:$1)-4),1,,TRUE,"Form Responses 1"))</f>
        <v>45048.6575483912</v>
      </c>
      <c r="B1260" s="65" t="str">
        <f ca="1">INDIRECT(ADDRESS(2+QUOTIENT(ROW()-2,COUNTA('Form Responses 1'!$1:$1)-4),2,,TRUE,"Form Responses 1"))</f>
        <v>bobdaulay@gmail.com</v>
      </c>
      <c r="C1260" s="65" t="str">
        <f ca="1">INDIRECT(ADDRESS(2+QUOTIENT(ROW()-2,COUNTA('Form Responses 1'!$1:$1)-4),3,,TRUE,"Form Responses 1"))</f>
        <v>Bobby Wijaya Daulay</v>
      </c>
      <c r="D1260" s="81">
        <f ca="1">INDIRECT(ADDRESS(2+QUOTIENT(ROW()-2,COUNTA('Form Responses 1'!$1:$1)-4),4,,TRUE,"Form Responses 1"))</f>
        <v>45046</v>
      </c>
      <c r="E1260" s="82">
        <f ca="1" t="shared" si="0"/>
        <v>7</v>
      </c>
      <c r="F1260" s="65" t="str">
        <f ca="1">IF(ISBLANK(A1260)," ",INDIRECT(ADDRESS(1,5+MOD(ROW()-2,COUNTA('Form Responses 1'!$1:$1)-4),,TRUE,"Form Responses 1")))</f>
        <v>Lantai 07 [Ruang Kerja]</v>
      </c>
      <c r="G1260" s="65" t="str">
        <f ca="1">IF(ISBLANK(A1260)," ",INDIRECT(ADDRESS(MATCH(A1260,'Form Responses 1'!A:A,0),5+MOD(ROW()-2,COUNTA('Form Responses 1'!$1:$1)-4),,TRUE,"Form Responses 1")))</f>
        <v>BAIK</v>
      </c>
      <c r="H1260" s="83" t="str">
        <f ca="1" t="shared" si="1"/>
        <v>Lantai 07</v>
      </c>
      <c r="I1260" s="83" t="str">
        <f ca="1" t="shared" si="1246"/>
        <v>Ruang Kerja</v>
      </c>
      <c r="J1260" s="83" t="str">
        <f ca="1" t="shared" si="2"/>
        <v>CLEANING SERVICE</v>
      </c>
      <c r="K1260" s="83">
        <f ca="1" t="array" ref="K1260">IFERROR(INDEX(MASTER!B:B,MATCH(G1260,MASTER!A:A,0))/100," ")</f>
        <v>0.95</v>
      </c>
      <c r="L1260" s="65">
        <f ca="1" t="shared" si="3"/>
        <v>18</v>
      </c>
      <c r="M1260" s="65" t="str">
        <f ca="1" t="shared" si="4"/>
        <v>2023 - WEEK 18</v>
      </c>
      <c r="N1260" s="65" t="str">
        <f ca="1" t="shared" si="5"/>
        <v>2023 - MONTH 04</v>
      </c>
      <c r="O1260" s="83">
        <f ca="1" t="shared" ref="O1260:P1260" si="1288">IFERROR(AVERAGEIF(M:M,M1260,$K:$K)," ")</f>
        <v>0.950112612612605</v>
      </c>
      <c r="P1260" s="83">
        <f ca="1" t="shared" si="1288"/>
        <v>0.950150150150152</v>
      </c>
      <c r="Q1260" s="65" t="str">
        <f ca="1">IF(ISBLANK(A1260)," ",IF(O1260&gt;MASTER!$B$3/100,"SB",IF(O1260&gt;MASTER!$B$4/100,"B",IF(O1260&gt;MASTER!$B$5/100,"C","K"))))</f>
        <v>SB</v>
      </c>
      <c r="R1260" s="65" t="str">
        <f ca="1">IF(ISBLANK(B1260)," ",IF(P1260&gt;MASTER!$B$3/100,"SB",IF(P1260&gt;MASTER!$B$4/100,"B",IF(P1260&gt;MASTER!$B$5/100,"C","K"))))</f>
        <v>SB</v>
      </c>
    </row>
    <row r="1261" customHeight="1" spans="1:18">
      <c r="A1261" s="80">
        <f ca="1">INDIRECT(ADDRESS(2+QUOTIENT(ROW()-2,COUNTA('Form Responses 1'!$1:$1)-4),1,,TRUE,"Form Responses 1"))</f>
        <v>45048.6575483912</v>
      </c>
      <c r="B1261" s="65" t="str">
        <f ca="1">INDIRECT(ADDRESS(2+QUOTIENT(ROW()-2,COUNTA('Form Responses 1'!$1:$1)-4),2,,TRUE,"Form Responses 1"))</f>
        <v>bobdaulay@gmail.com</v>
      </c>
      <c r="C1261" s="65" t="str">
        <f ca="1">INDIRECT(ADDRESS(2+QUOTIENT(ROW()-2,COUNTA('Form Responses 1'!$1:$1)-4),3,,TRUE,"Form Responses 1"))</f>
        <v>Bobby Wijaya Daulay</v>
      </c>
      <c r="D1261" s="81">
        <f ca="1">INDIRECT(ADDRESS(2+QUOTIENT(ROW()-2,COUNTA('Form Responses 1'!$1:$1)-4),4,,TRUE,"Form Responses 1"))</f>
        <v>45046</v>
      </c>
      <c r="E1261" s="82">
        <f ca="1" t="shared" si="0"/>
        <v>7</v>
      </c>
      <c r="F1261" s="65" t="str">
        <f ca="1">IF(ISBLANK(A1261)," ",INDIRECT(ADDRESS(1,5+MOD(ROW()-2,COUNTA('Form Responses 1'!$1:$1)-4),,TRUE,"Form Responses 1")))</f>
        <v>Lantai 07 [Koridor]</v>
      </c>
      <c r="G1261" s="65" t="str">
        <f ca="1">IF(ISBLANK(A1261)," ",INDIRECT(ADDRESS(MATCH(A1261,'Form Responses 1'!A:A,0),5+MOD(ROW()-2,COUNTA('Form Responses 1'!$1:$1)-4),,TRUE,"Form Responses 1")))</f>
        <v>BAIK</v>
      </c>
      <c r="H1261" s="83" t="str">
        <f ca="1" t="shared" si="1"/>
        <v>Lantai 07</v>
      </c>
      <c r="I1261" s="83" t="str">
        <f ca="1" t="shared" si="1246"/>
        <v>Koridor</v>
      </c>
      <c r="J1261" s="83" t="str">
        <f ca="1" t="shared" si="2"/>
        <v>CLEANING SERVICE</v>
      </c>
      <c r="K1261" s="83">
        <f ca="1" t="array" ref="K1261">IFERROR(INDEX(MASTER!B:B,MATCH(G1261,MASTER!A:A,0))/100," ")</f>
        <v>0.95</v>
      </c>
      <c r="L1261" s="65">
        <f ca="1" t="shared" si="3"/>
        <v>18</v>
      </c>
      <c r="M1261" s="65" t="str">
        <f ca="1" t="shared" si="4"/>
        <v>2023 - WEEK 18</v>
      </c>
      <c r="N1261" s="65" t="str">
        <f ca="1" t="shared" si="5"/>
        <v>2023 - MONTH 04</v>
      </c>
      <c r="O1261" s="83">
        <f ca="1" t="shared" ref="O1261:P1261" si="1289">IFERROR(AVERAGEIF(M:M,M1261,$K:$K)," ")</f>
        <v>0.950112612612605</v>
      </c>
      <c r="P1261" s="83">
        <f ca="1" t="shared" si="1289"/>
        <v>0.950150150150152</v>
      </c>
      <c r="Q1261" s="65" t="str">
        <f ca="1">IF(ISBLANK(A1261)," ",IF(O1261&gt;MASTER!$B$3/100,"SB",IF(O1261&gt;MASTER!$B$4/100,"B",IF(O1261&gt;MASTER!$B$5/100,"C","K"))))</f>
        <v>SB</v>
      </c>
      <c r="R1261" s="65" t="str">
        <f ca="1">IF(ISBLANK(B1261)," ",IF(P1261&gt;MASTER!$B$3/100,"SB",IF(P1261&gt;MASTER!$B$4/100,"B",IF(P1261&gt;MASTER!$B$5/100,"C","K"))))</f>
        <v>SB</v>
      </c>
    </row>
    <row r="1262" customHeight="1" spans="1:18">
      <c r="A1262" s="80">
        <f ca="1">INDIRECT(ADDRESS(2+QUOTIENT(ROW()-2,COUNTA('Form Responses 1'!$1:$1)-4),1,,TRUE,"Form Responses 1"))</f>
        <v>45048.6575483912</v>
      </c>
      <c r="B1262" s="65" t="str">
        <f ca="1">INDIRECT(ADDRESS(2+QUOTIENT(ROW()-2,COUNTA('Form Responses 1'!$1:$1)-4),2,,TRUE,"Form Responses 1"))</f>
        <v>bobdaulay@gmail.com</v>
      </c>
      <c r="C1262" s="65" t="str">
        <f ca="1">INDIRECT(ADDRESS(2+QUOTIENT(ROW()-2,COUNTA('Form Responses 1'!$1:$1)-4),3,,TRUE,"Form Responses 1"))</f>
        <v>Bobby Wijaya Daulay</v>
      </c>
      <c r="D1262" s="81">
        <f ca="1">INDIRECT(ADDRESS(2+QUOTIENT(ROW()-2,COUNTA('Form Responses 1'!$1:$1)-4),4,,TRUE,"Form Responses 1"))</f>
        <v>45046</v>
      </c>
      <c r="E1262" s="82">
        <f ca="1" t="shared" si="0"/>
        <v>7</v>
      </c>
      <c r="F1262" s="65" t="str">
        <f ca="1">IF(ISBLANK(A1262)," ",INDIRECT(ADDRESS(1,5+MOD(ROW()-2,COUNTA('Form Responses 1'!$1:$1)-4),,TRUE,"Form Responses 1")))</f>
        <v>Lantai 07 [Toilet Pria / Wanita]</v>
      </c>
      <c r="G1262" s="65" t="str">
        <f ca="1">IF(ISBLANK(A1262)," ",INDIRECT(ADDRESS(MATCH(A1262,'Form Responses 1'!A:A,0),5+MOD(ROW()-2,COUNTA('Form Responses 1'!$1:$1)-4),,TRUE,"Form Responses 1")))</f>
        <v>BAIK</v>
      </c>
      <c r="H1262" s="83" t="str">
        <f ca="1" t="shared" si="1"/>
        <v>Lantai 07</v>
      </c>
      <c r="I1262" s="83" t="str">
        <f ca="1" t="shared" si="1246"/>
        <v>Toilet Pria / Wanita</v>
      </c>
      <c r="J1262" s="83" t="str">
        <f ca="1" t="shared" si="2"/>
        <v>CLEANING SERVICE</v>
      </c>
      <c r="K1262" s="83">
        <f ca="1" t="array" ref="K1262">IFERROR(INDEX(MASTER!B:B,MATCH(G1262,MASTER!A:A,0))/100," ")</f>
        <v>0.95</v>
      </c>
      <c r="L1262" s="65">
        <f ca="1" t="shared" si="3"/>
        <v>18</v>
      </c>
      <c r="M1262" s="65" t="str">
        <f ca="1" t="shared" si="4"/>
        <v>2023 - WEEK 18</v>
      </c>
      <c r="N1262" s="65" t="str">
        <f ca="1" t="shared" si="5"/>
        <v>2023 - MONTH 04</v>
      </c>
      <c r="O1262" s="83">
        <f ca="1" t="shared" ref="O1262:P1262" si="1290">IFERROR(AVERAGEIF(M:M,M1262,$K:$K)," ")</f>
        <v>0.950112612612605</v>
      </c>
      <c r="P1262" s="83">
        <f ca="1" t="shared" si="1290"/>
        <v>0.950150150150152</v>
      </c>
      <c r="Q1262" s="65" t="str">
        <f ca="1">IF(ISBLANK(A1262)," ",IF(O1262&gt;MASTER!$B$3/100,"SB",IF(O1262&gt;MASTER!$B$4/100,"B",IF(O1262&gt;MASTER!$B$5/100,"C","K"))))</f>
        <v>SB</v>
      </c>
      <c r="R1262" s="65" t="str">
        <f ca="1">IF(ISBLANK(B1262)," ",IF(P1262&gt;MASTER!$B$3/100,"SB",IF(P1262&gt;MASTER!$B$4/100,"B",IF(P1262&gt;MASTER!$B$5/100,"C","K"))))</f>
        <v>SB</v>
      </c>
    </row>
    <row r="1263" customHeight="1" spans="1:18">
      <c r="A1263" s="80">
        <f ca="1">INDIRECT(ADDRESS(2+QUOTIENT(ROW()-2,COUNTA('Form Responses 1'!$1:$1)-4),1,,TRUE,"Form Responses 1"))</f>
        <v>45048.6575483912</v>
      </c>
      <c r="B1263" s="65" t="str">
        <f ca="1">INDIRECT(ADDRESS(2+QUOTIENT(ROW()-2,COUNTA('Form Responses 1'!$1:$1)-4),2,,TRUE,"Form Responses 1"))</f>
        <v>bobdaulay@gmail.com</v>
      </c>
      <c r="C1263" s="65" t="str">
        <f ca="1">INDIRECT(ADDRESS(2+QUOTIENT(ROW()-2,COUNTA('Form Responses 1'!$1:$1)-4),3,,TRUE,"Form Responses 1"))</f>
        <v>Bobby Wijaya Daulay</v>
      </c>
      <c r="D1263" s="81">
        <f ca="1">INDIRECT(ADDRESS(2+QUOTIENT(ROW()-2,COUNTA('Form Responses 1'!$1:$1)-4),4,,TRUE,"Form Responses 1"))</f>
        <v>45046</v>
      </c>
      <c r="E1263" s="82">
        <f ca="1" t="shared" si="0"/>
        <v>7</v>
      </c>
      <c r="F1263" s="65" t="str">
        <f ca="1">IF(ISBLANK(A1263)," ",INDIRECT(ADDRESS(1,5+MOD(ROW()-2,COUNTA('Form Responses 1'!$1:$1)-4),,TRUE,"Form Responses 1")))</f>
        <v>Lantai 06 [Tangga Exit Barat]</v>
      </c>
      <c r="G1263" s="65" t="str">
        <f ca="1">IF(ISBLANK(A1263)," ",INDIRECT(ADDRESS(MATCH(A1263,'Form Responses 1'!A:A,0),5+MOD(ROW()-2,COUNTA('Form Responses 1'!$1:$1)-4),,TRUE,"Form Responses 1")))</f>
        <v>BAIK</v>
      </c>
      <c r="H1263" s="83" t="str">
        <f ca="1" t="shared" si="1"/>
        <v>Lantai 06</v>
      </c>
      <c r="I1263" s="83" t="str">
        <f ca="1" t="shared" si="1246"/>
        <v>Tangga Exit Barat</v>
      </c>
      <c r="J1263" s="83" t="str">
        <f ca="1" t="shared" si="2"/>
        <v>CLEANING SERVICE</v>
      </c>
      <c r="K1263" s="83">
        <f ca="1" t="array" ref="K1263">IFERROR(INDEX(MASTER!B:B,MATCH(G1263,MASTER!A:A,0))/100," ")</f>
        <v>0.95</v>
      </c>
      <c r="L1263" s="65">
        <f ca="1" t="shared" si="3"/>
        <v>18</v>
      </c>
      <c r="M1263" s="65" t="str">
        <f ca="1" t="shared" si="4"/>
        <v>2023 - WEEK 18</v>
      </c>
      <c r="N1263" s="65" t="str">
        <f ca="1" t="shared" si="5"/>
        <v>2023 - MONTH 04</v>
      </c>
      <c r="O1263" s="83">
        <f ca="1" t="shared" ref="O1263:P1263" si="1291">IFERROR(AVERAGEIF(M:M,M1263,$K:$K)," ")</f>
        <v>0.950112612612605</v>
      </c>
      <c r="P1263" s="83">
        <f ca="1" t="shared" si="1291"/>
        <v>0.950150150150152</v>
      </c>
      <c r="Q1263" s="65" t="str">
        <f ca="1">IF(ISBLANK(A1263)," ",IF(O1263&gt;MASTER!$B$3/100,"SB",IF(O1263&gt;MASTER!$B$4/100,"B",IF(O1263&gt;MASTER!$B$5/100,"C","K"))))</f>
        <v>SB</v>
      </c>
      <c r="R1263" s="65" t="str">
        <f ca="1">IF(ISBLANK(B1263)," ",IF(P1263&gt;MASTER!$B$3/100,"SB",IF(P1263&gt;MASTER!$B$4/100,"B",IF(P1263&gt;MASTER!$B$5/100,"C","K"))))</f>
        <v>SB</v>
      </c>
    </row>
    <row r="1264" customHeight="1" spans="1:18">
      <c r="A1264" s="80">
        <f ca="1">INDIRECT(ADDRESS(2+QUOTIENT(ROW()-2,COUNTA('Form Responses 1'!$1:$1)-4),1,,TRUE,"Form Responses 1"))</f>
        <v>45048.6575483912</v>
      </c>
      <c r="B1264" s="65" t="str">
        <f ca="1">INDIRECT(ADDRESS(2+QUOTIENT(ROW()-2,COUNTA('Form Responses 1'!$1:$1)-4),2,,TRUE,"Form Responses 1"))</f>
        <v>bobdaulay@gmail.com</v>
      </c>
      <c r="C1264" s="65" t="str">
        <f ca="1">INDIRECT(ADDRESS(2+QUOTIENT(ROW()-2,COUNTA('Form Responses 1'!$1:$1)-4),3,,TRUE,"Form Responses 1"))</f>
        <v>Bobby Wijaya Daulay</v>
      </c>
      <c r="D1264" s="81">
        <f ca="1">INDIRECT(ADDRESS(2+QUOTIENT(ROW()-2,COUNTA('Form Responses 1'!$1:$1)-4),4,,TRUE,"Form Responses 1"))</f>
        <v>45046</v>
      </c>
      <c r="E1264" s="82">
        <f ca="1" t="shared" si="0"/>
        <v>7</v>
      </c>
      <c r="F1264" s="65" t="str">
        <f ca="1">IF(ISBLANK(A1264)," ",INDIRECT(ADDRESS(1,5+MOD(ROW()-2,COUNTA('Form Responses 1'!$1:$1)-4),,TRUE,"Form Responses 1")))</f>
        <v>Lantai 06 [ &amp; Timur]</v>
      </c>
      <c r="G1264" s="65" t="str">
        <f ca="1">IF(ISBLANK(A1264)," ",INDIRECT(ADDRESS(MATCH(A1264,'Form Responses 1'!A:A,0),5+MOD(ROW()-2,COUNTA('Form Responses 1'!$1:$1)-4),,TRUE,"Form Responses 1")))</f>
        <v>BAIK</v>
      </c>
      <c r="H1264" s="83" t="str">
        <f ca="1" t="shared" si="1"/>
        <v>Lantai 06</v>
      </c>
      <c r="I1264" s="83" t="str">
        <f ca="1" t="shared" si="1246"/>
        <v> &amp; Timur</v>
      </c>
      <c r="J1264" s="83" t="str">
        <f ca="1" t="shared" si="2"/>
        <v>CLEANING SERVICE</v>
      </c>
      <c r="K1264" s="83">
        <f ca="1" t="array" ref="K1264">IFERROR(INDEX(MASTER!B:B,MATCH(G1264,MASTER!A:A,0))/100," ")</f>
        <v>0.95</v>
      </c>
      <c r="L1264" s="65">
        <f ca="1" t="shared" si="3"/>
        <v>18</v>
      </c>
      <c r="M1264" s="65" t="str">
        <f ca="1" t="shared" si="4"/>
        <v>2023 - WEEK 18</v>
      </c>
      <c r="N1264" s="65" t="str">
        <f ca="1" t="shared" si="5"/>
        <v>2023 - MONTH 04</v>
      </c>
      <c r="O1264" s="83">
        <f ca="1" t="shared" ref="O1264:P1264" si="1292">IFERROR(AVERAGEIF(M:M,M1264,$K:$K)," ")</f>
        <v>0.950112612612605</v>
      </c>
      <c r="P1264" s="83">
        <f ca="1" t="shared" si="1292"/>
        <v>0.950150150150152</v>
      </c>
      <c r="Q1264" s="65" t="str">
        <f ca="1">IF(ISBLANK(A1264)," ",IF(O1264&gt;MASTER!$B$3/100,"SB",IF(O1264&gt;MASTER!$B$4/100,"B",IF(O1264&gt;MASTER!$B$5/100,"C","K"))))</f>
        <v>SB</v>
      </c>
      <c r="R1264" s="65" t="str">
        <f ca="1">IF(ISBLANK(B1264)," ",IF(P1264&gt;MASTER!$B$3/100,"SB",IF(P1264&gt;MASTER!$B$4/100,"B",IF(P1264&gt;MASTER!$B$5/100,"C","K"))))</f>
        <v>SB</v>
      </c>
    </row>
    <row r="1265" customHeight="1" spans="1:18">
      <c r="A1265" s="80">
        <f ca="1">INDIRECT(ADDRESS(2+QUOTIENT(ROW()-2,COUNTA('Form Responses 1'!$1:$1)-4),1,,TRUE,"Form Responses 1"))</f>
        <v>45048.6575483912</v>
      </c>
      <c r="B1265" s="65" t="str">
        <f ca="1">INDIRECT(ADDRESS(2+QUOTIENT(ROW()-2,COUNTA('Form Responses 1'!$1:$1)-4),2,,TRUE,"Form Responses 1"))</f>
        <v>bobdaulay@gmail.com</v>
      </c>
      <c r="C1265" s="65" t="str">
        <f ca="1">INDIRECT(ADDRESS(2+QUOTIENT(ROW()-2,COUNTA('Form Responses 1'!$1:$1)-4),3,,TRUE,"Form Responses 1"))</f>
        <v>Bobby Wijaya Daulay</v>
      </c>
      <c r="D1265" s="81">
        <f ca="1">INDIRECT(ADDRESS(2+QUOTIENT(ROW()-2,COUNTA('Form Responses 1'!$1:$1)-4),4,,TRUE,"Form Responses 1"))</f>
        <v>45046</v>
      </c>
      <c r="E1265" s="82">
        <f ca="1" t="shared" si="0"/>
        <v>7</v>
      </c>
      <c r="F1265" s="65" t="str">
        <f ca="1">IF(ISBLANK(A1265)," ",INDIRECT(ADDRESS(1,5+MOD(ROW()-2,COUNTA('Form Responses 1'!$1:$1)-4),,TRUE,"Form Responses 1")))</f>
        <v>Lantai 06 [Mushola]</v>
      </c>
      <c r="G1265" s="65" t="str">
        <f ca="1">IF(ISBLANK(A1265)," ",INDIRECT(ADDRESS(MATCH(A1265,'Form Responses 1'!A:A,0),5+MOD(ROW()-2,COUNTA('Form Responses 1'!$1:$1)-4),,TRUE,"Form Responses 1")))</f>
        <v>BAIK</v>
      </c>
      <c r="H1265" s="83" t="str">
        <f ca="1" t="shared" si="1"/>
        <v>Lantai 06</v>
      </c>
      <c r="I1265" s="83" t="str">
        <f ca="1" t="shared" si="1246"/>
        <v>Mushola</v>
      </c>
      <c r="J1265" s="83" t="str">
        <f ca="1" t="shared" si="2"/>
        <v>CLEANING SERVICE</v>
      </c>
      <c r="K1265" s="83">
        <f ca="1" t="array" ref="K1265">IFERROR(INDEX(MASTER!B:B,MATCH(G1265,MASTER!A:A,0))/100," ")</f>
        <v>0.95</v>
      </c>
      <c r="L1265" s="65">
        <f ca="1" t="shared" si="3"/>
        <v>18</v>
      </c>
      <c r="M1265" s="65" t="str">
        <f ca="1" t="shared" si="4"/>
        <v>2023 - WEEK 18</v>
      </c>
      <c r="N1265" s="65" t="str">
        <f ca="1" t="shared" si="5"/>
        <v>2023 - MONTH 04</v>
      </c>
      <c r="O1265" s="83">
        <f ca="1" t="shared" ref="O1265:P1265" si="1293">IFERROR(AVERAGEIF(M:M,M1265,$K:$K)," ")</f>
        <v>0.950112612612605</v>
      </c>
      <c r="P1265" s="83">
        <f ca="1" t="shared" si="1293"/>
        <v>0.950150150150152</v>
      </c>
      <c r="Q1265" s="65" t="str">
        <f ca="1">IF(ISBLANK(A1265)," ",IF(O1265&gt;MASTER!$B$3/100,"SB",IF(O1265&gt;MASTER!$B$4/100,"B",IF(O1265&gt;MASTER!$B$5/100,"C","K"))))</f>
        <v>SB</v>
      </c>
      <c r="R1265" s="65" t="str">
        <f ca="1">IF(ISBLANK(B1265)," ",IF(P1265&gt;MASTER!$B$3/100,"SB",IF(P1265&gt;MASTER!$B$4/100,"B",IF(P1265&gt;MASTER!$B$5/100,"C","K"))))</f>
        <v>SB</v>
      </c>
    </row>
    <row r="1266" customHeight="1" spans="1:18">
      <c r="A1266" s="80">
        <f ca="1">INDIRECT(ADDRESS(2+QUOTIENT(ROW()-2,COUNTA('Form Responses 1'!$1:$1)-4),1,,TRUE,"Form Responses 1"))</f>
        <v>45048.6575483912</v>
      </c>
      <c r="B1266" s="65" t="str">
        <f ca="1">INDIRECT(ADDRESS(2+QUOTIENT(ROW()-2,COUNTA('Form Responses 1'!$1:$1)-4),2,,TRUE,"Form Responses 1"))</f>
        <v>bobdaulay@gmail.com</v>
      </c>
      <c r="C1266" s="65" t="str">
        <f ca="1">INDIRECT(ADDRESS(2+QUOTIENT(ROW()-2,COUNTA('Form Responses 1'!$1:$1)-4),3,,TRUE,"Form Responses 1"))</f>
        <v>Bobby Wijaya Daulay</v>
      </c>
      <c r="D1266" s="81">
        <f ca="1">INDIRECT(ADDRESS(2+QUOTIENT(ROW()-2,COUNTA('Form Responses 1'!$1:$1)-4),4,,TRUE,"Form Responses 1"))</f>
        <v>45046</v>
      </c>
      <c r="E1266" s="82">
        <f ca="1" t="shared" si="0"/>
        <v>7</v>
      </c>
      <c r="F1266" s="65" t="str">
        <f ca="1">IF(ISBLANK(A1266)," ",INDIRECT(ADDRESS(1,5+MOD(ROW()-2,COUNTA('Form Responses 1'!$1:$1)-4),,TRUE,"Form Responses 1")))</f>
        <v>Lantai 06 [Pantry]</v>
      </c>
      <c r="G1266" s="65" t="str">
        <f ca="1">IF(ISBLANK(A1266)," ",INDIRECT(ADDRESS(MATCH(A1266,'Form Responses 1'!A:A,0),5+MOD(ROW()-2,COUNTA('Form Responses 1'!$1:$1)-4),,TRUE,"Form Responses 1")))</f>
        <v>BAIK</v>
      </c>
      <c r="H1266" s="83" t="str">
        <f ca="1" t="shared" si="1"/>
        <v>Lantai 06</v>
      </c>
      <c r="I1266" s="83" t="str">
        <f ca="1" t="shared" si="1246"/>
        <v>Pantry</v>
      </c>
      <c r="J1266" s="83" t="str">
        <f ca="1" t="shared" si="2"/>
        <v>CLEANING SERVICE</v>
      </c>
      <c r="K1266" s="83">
        <f ca="1" t="array" ref="K1266">IFERROR(INDEX(MASTER!B:B,MATCH(G1266,MASTER!A:A,0))/100," ")</f>
        <v>0.95</v>
      </c>
      <c r="L1266" s="65">
        <f ca="1" t="shared" si="3"/>
        <v>18</v>
      </c>
      <c r="M1266" s="65" t="str">
        <f ca="1" t="shared" si="4"/>
        <v>2023 - WEEK 18</v>
      </c>
      <c r="N1266" s="65" t="str">
        <f ca="1" t="shared" si="5"/>
        <v>2023 - MONTH 04</v>
      </c>
      <c r="O1266" s="83">
        <f ca="1" t="shared" ref="O1266:P1266" si="1294">IFERROR(AVERAGEIF(M:M,M1266,$K:$K)," ")</f>
        <v>0.950112612612605</v>
      </c>
      <c r="P1266" s="83">
        <f ca="1" t="shared" si="1294"/>
        <v>0.950150150150152</v>
      </c>
      <c r="Q1266" s="65" t="str">
        <f ca="1">IF(ISBLANK(A1266)," ",IF(O1266&gt;MASTER!$B$3/100,"SB",IF(O1266&gt;MASTER!$B$4/100,"B",IF(O1266&gt;MASTER!$B$5/100,"C","K"))))</f>
        <v>SB</v>
      </c>
      <c r="R1266" s="65" t="str">
        <f ca="1">IF(ISBLANK(B1266)," ",IF(P1266&gt;MASTER!$B$3/100,"SB",IF(P1266&gt;MASTER!$B$4/100,"B",IF(P1266&gt;MASTER!$B$5/100,"C","K"))))</f>
        <v>SB</v>
      </c>
    </row>
    <row r="1267" customHeight="1" spans="1:18">
      <c r="A1267" s="80">
        <f ca="1">INDIRECT(ADDRESS(2+QUOTIENT(ROW()-2,COUNTA('Form Responses 1'!$1:$1)-4),1,,TRUE,"Form Responses 1"))</f>
        <v>45048.6575483912</v>
      </c>
      <c r="B1267" s="65" t="str">
        <f ca="1">INDIRECT(ADDRESS(2+QUOTIENT(ROW()-2,COUNTA('Form Responses 1'!$1:$1)-4),2,,TRUE,"Form Responses 1"))</f>
        <v>bobdaulay@gmail.com</v>
      </c>
      <c r="C1267" s="65" t="str">
        <f ca="1">INDIRECT(ADDRESS(2+QUOTIENT(ROW()-2,COUNTA('Form Responses 1'!$1:$1)-4),3,,TRUE,"Form Responses 1"))</f>
        <v>Bobby Wijaya Daulay</v>
      </c>
      <c r="D1267" s="81">
        <f ca="1">INDIRECT(ADDRESS(2+QUOTIENT(ROW()-2,COUNTA('Form Responses 1'!$1:$1)-4),4,,TRUE,"Form Responses 1"))</f>
        <v>45046</v>
      </c>
      <c r="E1267" s="82">
        <f ca="1" t="shared" si="0"/>
        <v>7</v>
      </c>
      <c r="F1267" s="65" t="str">
        <f ca="1">IF(ISBLANK(A1267)," ",INDIRECT(ADDRESS(1,5+MOD(ROW()-2,COUNTA('Form Responses 1'!$1:$1)-4),,TRUE,"Form Responses 1")))</f>
        <v>Lantai 06 [Ruang Rapat 1-2-3]</v>
      </c>
      <c r="G1267" s="65" t="str">
        <f ca="1">IF(ISBLANK(A1267)," ",INDIRECT(ADDRESS(MATCH(A1267,'Form Responses 1'!A:A,0),5+MOD(ROW()-2,COUNTA('Form Responses 1'!$1:$1)-4),,TRUE,"Form Responses 1")))</f>
        <v>BAIK</v>
      </c>
      <c r="H1267" s="83" t="str">
        <f ca="1" t="shared" si="1"/>
        <v>Lantai 06</v>
      </c>
      <c r="I1267" s="83" t="str">
        <f ca="1" t="shared" si="1246"/>
        <v>Ruang Rapat 1-2-3</v>
      </c>
      <c r="J1267" s="83" t="str">
        <f ca="1" t="shared" si="2"/>
        <v>CLEANING SERVICE</v>
      </c>
      <c r="K1267" s="83">
        <f ca="1" t="array" ref="K1267">IFERROR(INDEX(MASTER!B:B,MATCH(G1267,MASTER!A:A,0))/100," ")</f>
        <v>0.95</v>
      </c>
      <c r="L1267" s="65">
        <f ca="1" t="shared" si="3"/>
        <v>18</v>
      </c>
      <c r="M1267" s="65" t="str">
        <f ca="1" t="shared" si="4"/>
        <v>2023 - WEEK 18</v>
      </c>
      <c r="N1267" s="65" t="str">
        <f ca="1" t="shared" si="5"/>
        <v>2023 - MONTH 04</v>
      </c>
      <c r="O1267" s="83">
        <f ca="1" t="shared" ref="O1267:P1267" si="1295">IFERROR(AVERAGEIF(M:M,M1267,$K:$K)," ")</f>
        <v>0.950112612612605</v>
      </c>
      <c r="P1267" s="83">
        <f ca="1" t="shared" si="1295"/>
        <v>0.950150150150152</v>
      </c>
      <c r="Q1267" s="65" t="str">
        <f ca="1">IF(ISBLANK(A1267)," ",IF(O1267&gt;MASTER!$B$3/100,"SB",IF(O1267&gt;MASTER!$B$4/100,"B",IF(O1267&gt;MASTER!$B$5/100,"C","K"))))</f>
        <v>SB</v>
      </c>
      <c r="R1267" s="65" t="str">
        <f ca="1">IF(ISBLANK(B1267)," ",IF(P1267&gt;MASTER!$B$3/100,"SB",IF(P1267&gt;MASTER!$B$4/100,"B",IF(P1267&gt;MASTER!$B$5/100,"C","K"))))</f>
        <v>SB</v>
      </c>
    </row>
    <row r="1268" customHeight="1" spans="1:18">
      <c r="A1268" s="80">
        <f ca="1">INDIRECT(ADDRESS(2+QUOTIENT(ROW()-2,COUNTA('Form Responses 1'!$1:$1)-4),1,,TRUE,"Form Responses 1"))</f>
        <v>45048.6575483912</v>
      </c>
      <c r="B1268" s="65" t="str">
        <f ca="1">INDIRECT(ADDRESS(2+QUOTIENT(ROW()-2,COUNTA('Form Responses 1'!$1:$1)-4),2,,TRUE,"Form Responses 1"))</f>
        <v>bobdaulay@gmail.com</v>
      </c>
      <c r="C1268" s="65" t="str">
        <f ca="1">INDIRECT(ADDRESS(2+QUOTIENT(ROW()-2,COUNTA('Form Responses 1'!$1:$1)-4),3,,TRUE,"Form Responses 1"))</f>
        <v>Bobby Wijaya Daulay</v>
      </c>
      <c r="D1268" s="81">
        <f ca="1">INDIRECT(ADDRESS(2+QUOTIENT(ROW()-2,COUNTA('Form Responses 1'!$1:$1)-4),4,,TRUE,"Form Responses 1"))</f>
        <v>45046</v>
      </c>
      <c r="E1268" s="82">
        <f ca="1" t="shared" si="0"/>
        <v>7</v>
      </c>
      <c r="F1268" s="65" t="str">
        <f ca="1">IF(ISBLANK(A1268)," ",INDIRECT(ADDRESS(1,5+MOD(ROW()-2,COUNTA('Form Responses 1'!$1:$1)-4),,TRUE,"Form Responses 1")))</f>
        <v>Lantai 06 [Ruang Kerja]</v>
      </c>
      <c r="G1268" s="65" t="str">
        <f ca="1">IF(ISBLANK(A1268)," ",INDIRECT(ADDRESS(MATCH(A1268,'Form Responses 1'!A:A,0),5+MOD(ROW()-2,COUNTA('Form Responses 1'!$1:$1)-4),,TRUE,"Form Responses 1")))</f>
        <v>BAIK</v>
      </c>
      <c r="H1268" s="83" t="str">
        <f ca="1" t="shared" si="1"/>
        <v>Lantai 06</v>
      </c>
      <c r="I1268" s="83" t="str">
        <f ca="1" t="shared" si="1246"/>
        <v>Ruang Kerja</v>
      </c>
      <c r="J1268" s="83" t="str">
        <f ca="1" t="shared" si="2"/>
        <v>CLEANING SERVICE</v>
      </c>
      <c r="K1268" s="83">
        <f ca="1" t="array" ref="K1268">IFERROR(INDEX(MASTER!B:B,MATCH(G1268,MASTER!A:A,0))/100," ")</f>
        <v>0.95</v>
      </c>
      <c r="L1268" s="65">
        <f ca="1" t="shared" si="3"/>
        <v>18</v>
      </c>
      <c r="M1268" s="65" t="str">
        <f ca="1" t="shared" si="4"/>
        <v>2023 - WEEK 18</v>
      </c>
      <c r="N1268" s="65" t="str">
        <f ca="1" t="shared" si="5"/>
        <v>2023 - MONTH 04</v>
      </c>
      <c r="O1268" s="83">
        <f ca="1" t="shared" ref="O1268:P1268" si="1296">IFERROR(AVERAGEIF(M:M,M1268,$K:$K)," ")</f>
        <v>0.950112612612605</v>
      </c>
      <c r="P1268" s="83">
        <f ca="1" t="shared" si="1296"/>
        <v>0.950150150150152</v>
      </c>
      <c r="Q1268" s="65" t="str">
        <f ca="1">IF(ISBLANK(A1268)," ",IF(O1268&gt;MASTER!$B$3/100,"SB",IF(O1268&gt;MASTER!$B$4/100,"B",IF(O1268&gt;MASTER!$B$5/100,"C","K"))))</f>
        <v>SB</v>
      </c>
      <c r="R1268" s="65" t="str">
        <f ca="1">IF(ISBLANK(B1268)," ",IF(P1268&gt;MASTER!$B$3/100,"SB",IF(P1268&gt;MASTER!$B$4/100,"B",IF(P1268&gt;MASTER!$B$5/100,"C","K"))))</f>
        <v>SB</v>
      </c>
    </row>
    <row r="1269" customHeight="1" spans="1:18">
      <c r="A1269" s="80">
        <f ca="1">INDIRECT(ADDRESS(2+QUOTIENT(ROW()-2,COUNTA('Form Responses 1'!$1:$1)-4),1,,TRUE,"Form Responses 1"))</f>
        <v>45048.6575483912</v>
      </c>
      <c r="B1269" s="65" t="str">
        <f ca="1">INDIRECT(ADDRESS(2+QUOTIENT(ROW()-2,COUNTA('Form Responses 1'!$1:$1)-4),2,,TRUE,"Form Responses 1"))</f>
        <v>bobdaulay@gmail.com</v>
      </c>
      <c r="C1269" s="65" t="str">
        <f ca="1">INDIRECT(ADDRESS(2+QUOTIENT(ROW()-2,COUNTA('Form Responses 1'!$1:$1)-4),3,,TRUE,"Form Responses 1"))</f>
        <v>Bobby Wijaya Daulay</v>
      </c>
      <c r="D1269" s="81">
        <f ca="1">INDIRECT(ADDRESS(2+QUOTIENT(ROW()-2,COUNTA('Form Responses 1'!$1:$1)-4),4,,TRUE,"Form Responses 1"))</f>
        <v>45046</v>
      </c>
      <c r="E1269" s="82">
        <f ca="1" t="shared" si="0"/>
        <v>7</v>
      </c>
      <c r="F1269" s="65" t="str">
        <f ca="1">IF(ISBLANK(A1269)," ",INDIRECT(ADDRESS(1,5+MOD(ROW()-2,COUNTA('Form Responses 1'!$1:$1)-4),,TRUE,"Form Responses 1")))</f>
        <v>Lantai 06 [Koridor]</v>
      </c>
      <c r="G1269" s="65" t="str">
        <f ca="1">IF(ISBLANK(A1269)," ",INDIRECT(ADDRESS(MATCH(A1269,'Form Responses 1'!A:A,0),5+MOD(ROW()-2,COUNTA('Form Responses 1'!$1:$1)-4),,TRUE,"Form Responses 1")))</f>
        <v>BAIK</v>
      </c>
      <c r="H1269" s="83" t="str">
        <f ca="1" t="shared" si="1"/>
        <v>Lantai 06</v>
      </c>
      <c r="I1269" s="83" t="str">
        <f ca="1" t="shared" si="1246"/>
        <v>Koridor</v>
      </c>
      <c r="J1269" s="83" t="str">
        <f ca="1" t="shared" si="2"/>
        <v>CLEANING SERVICE</v>
      </c>
      <c r="K1269" s="83">
        <f ca="1" t="array" ref="K1269">IFERROR(INDEX(MASTER!B:B,MATCH(G1269,MASTER!A:A,0))/100," ")</f>
        <v>0.95</v>
      </c>
      <c r="L1269" s="65">
        <f ca="1" t="shared" si="3"/>
        <v>18</v>
      </c>
      <c r="M1269" s="65" t="str">
        <f ca="1" t="shared" si="4"/>
        <v>2023 - WEEK 18</v>
      </c>
      <c r="N1269" s="65" t="str">
        <f ca="1" t="shared" si="5"/>
        <v>2023 - MONTH 04</v>
      </c>
      <c r="O1269" s="83">
        <f ca="1" t="shared" ref="O1269:P1269" si="1297">IFERROR(AVERAGEIF(M:M,M1269,$K:$K)," ")</f>
        <v>0.950112612612605</v>
      </c>
      <c r="P1269" s="83">
        <f ca="1" t="shared" si="1297"/>
        <v>0.950150150150152</v>
      </c>
      <c r="Q1269" s="65" t="str">
        <f ca="1">IF(ISBLANK(A1269)," ",IF(O1269&gt;MASTER!$B$3/100,"SB",IF(O1269&gt;MASTER!$B$4/100,"B",IF(O1269&gt;MASTER!$B$5/100,"C","K"))))</f>
        <v>SB</v>
      </c>
      <c r="R1269" s="65" t="str">
        <f ca="1">IF(ISBLANK(B1269)," ",IF(P1269&gt;MASTER!$B$3/100,"SB",IF(P1269&gt;MASTER!$B$4/100,"B",IF(P1269&gt;MASTER!$B$5/100,"C","K"))))</f>
        <v>SB</v>
      </c>
    </row>
    <row r="1270" customHeight="1" spans="1:18">
      <c r="A1270" s="80">
        <f ca="1">INDIRECT(ADDRESS(2+QUOTIENT(ROW()-2,COUNTA('Form Responses 1'!$1:$1)-4),1,,TRUE,"Form Responses 1"))</f>
        <v>45048.6575483912</v>
      </c>
      <c r="B1270" s="65" t="str">
        <f ca="1">INDIRECT(ADDRESS(2+QUOTIENT(ROW()-2,COUNTA('Form Responses 1'!$1:$1)-4),2,,TRUE,"Form Responses 1"))</f>
        <v>bobdaulay@gmail.com</v>
      </c>
      <c r="C1270" s="65" t="str">
        <f ca="1">INDIRECT(ADDRESS(2+QUOTIENT(ROW()-2,COUNTA('Form Responses 1'!$1:$1)-4),3,,TRUE,"Form Responses 1"))</f>
        <v>Bobby Wijaya Daulay</v>
      </c>
      <c r="D1270" s="81">
        <f ca="1">INDIRECT(ADDRESS(2+QUOTIENT(ROW()-2,COUNTA('Form Responses 1'!$1:$1)-4),4,,TRUE,"Form Responses 1"))</f>
        <v>45046</v>
      </c>
      <c r="E1270" s="82">
        <f ca="1" t="shared" si="0"/>
        <v>7</v>
      </c>
      <c r="F1270" s="65" t="str">
        <f ca="1">IF(ISBLANK(A1270)," ",INDIRECT(ADDRESS(1,5+MOD(ROW()-2,COUNTA('Form Responses 1'!$1:$1)-4),,TRUE,"Form Responses 1")))</f>
        <v>Lantai 06 [Toilet Pria / Wanita]</v>
      </c>
      <c r="G1270" s="65" t="str">
        <f ca="1">IF(ISBLANK(A1270)," ",INDIRECT(ADDRESS(MATCH(A1270,'Form Responses 1'!A:A,0),5+MOD(ROW()-2,COUNTA('Form Responses 1'!$1:$1)-4),,TRUE,"Form Responses 1")))</f>
        <v>BAIK</v>
      </c>
      <c r="H1270" s="83" t="str">
        <f ca="1" t="shared" si="1"/>
        <v>Lantai 06</v>
      </c>
      <c r="I1270" s="83" t="str">
        <f ca="1" t="shared" si="1246"/>
        <v>Toilet Pria / Wanita</v>
      </c>
      <c r="J1270" s="83" t="str">
        <f ca="1" t="shared" si="2"/>
        <v>CLEANING SERVICE</v>
      </c>
      <c r="K1270" s="83">
        <f ca="1" t="array" ref="K1270">IFERROR(INDEX(MASTER!B:B,MATCH(G1270,MASTER!A:A,0))/100," ")</f>
        <v>0.95</v>
      </c>
      <c r="L1270" s="65">
        <f ca="1" t="shared" si="3"/>
        <v>18</v>
      </c>
      <c r="M1270" s="65" t="str">
        <f ca="1" t="shared" si="4"/>
        <v>2023 - WEEK 18</v>
      </c>
      <c r="N1270" s="65" t="str">
        <f ca="1" t="shared" si="5"/>
        <v>2023 - MONTH 04</v>
      </c>
      <c r="O1270" s="83">
        <f ca="1" t="shared" ref="O1270:P1270" si="1298">IFERROR(AVERAGEIF(M:M,M1270,$K:$K)," ")</f>
        <v>0.950112612612605</v>
      </c>
      <c r="P1270" s="83">
        <f ca="1" t="shared" si="1298"/>
        <v>0.950150150150152</v>
      </c>
      <c r="Q1270" s="65" t="str">
        <f ca="1">IF(ISBLANK(A1270)," ",IF(O1270&gt;MASTER!$B$3/100,"SB",IF(O1270&gt;MASTER!$B$4/100,"B",IF(O1270&gt;MASTER!$B$5/100,"C","K"))))</f>
        <v>SB</v>
      </c>
      <c r="R1270" s="65" t="str">
        <f ca="1">IF(ISBLANK(B1270)," ",IF(P1270&gt;MASTER!$B$3/100,"SB",IF(P1270&gt;MASTER!$B$4/100,"B",IF(P1270&gt;MASTER!$B$5/100,"C","K"))))</f>
        <v>SB</v>
      </c>
    </row>
    <row r="1271" customHeight="1" spans="1:18">
      <c r="A1271" s="80">
        <f ca="1">INDIRECT(ADDRESS(2+QUOTIENT(ROW()-2,COUNTA('Form Responses 1'!$1:$1)-4),1,,TRUE,"Form Responses 1"))</f>
        <v>45048.6575483912</v>
      </c>
      <c r="B1271" s="65" t="str">
        <f ca="1">INDIRECT(ADDRESS(2+QUOTIENT(ROW()-2,COUNTA('Form Responses 1'!$1:$1)-4),2,,TRUE,"Form Responses 1"))</f>
        <v>bobdaulay@gmail.com</v>
      </c>
      <c r="C1271" s="65" t="str">
        <f ca="1">INDIRECT(ADDRESS(2+QUOTIENT(ROW()-2,COUNTA('Form Responses 1'!$1:$1)-4),3,,TRUE,"Form Responses 1"))</f>
        <v>Bobby Wijaya Daulay</v>
      </c>
      <c r="D1271" s="81">
        <f ca="1">INDIRECT(ADDRESS(2+QUOTIENT(ROW()-2,COUNTA('Form Responses 1'!$1:$1)-4),4,,TRUE,"Form Responses 1"))</f>
        <v>45046</v>
      </c>
      <c r="E1271" s="82">
        <f ca="1" t="shared" si="0"/>
        <v>7</v>
      </c>
      <c r="F1271" s="65" t="str">
        <f ca="1">IF(ISBLANK(A1271)," ",INDIRECT(ADDRESS(1,5+MOD(ROW()-2,COUNTA('Form Responses 1'!$1:$1)-4),,TRUE,"Form Responses 1")))</f>
        <v>Lantai 05 [Tangga Exit Barat]</v>
      </c>
      <c r="G1271" s="65" t="str">
        <f ca="1">IF(ISBLANK(A1271)," ",INDIRECT(ADDRESS(MATCH(A1271,'Form Responses 1'!A:A,0),5+MOD(ROW()-2,COUNTA('Form Responses 1'!$1:$1)-4),,TRUE,"Form Responses 1")))</f>
        <v>BAIK</v>
      </c>
      <c r="H1271" s="83" t="str">
        <f ca="1" t="shared" si="1"/>
        <v>Lantai 05</v>
      </c>
      <c r="I1271" s="83" t="str">
        <f ca="1" t="shared" si="1246"/>
        <v>Tangga Exit Barat</v>
      </c>
      <c r="J1271" s="83" t="str">
        <f ca="1" t="shared" si="2"/>
        <v>CLEANING SERVICE</v>
      </c>
      <c r="K1271" s="83">
        <f ca="1" t="array" ref="K1271">IFERROR(INDEX(MASTER!B:B,MATCH(G1271,MASTER!A:A,0))/100," ")</f>
        <v>0.95</v>
      </c>
      <c r="L1271" s="65">
        <f ca="1" t="shared" si="3"/>
        <v>18</v>
      </c>
      <c r="M1271" s="65" t="str">
        <f ca="1" t="shared" si="4"/>
        <v>2023 - WEEK 18</v>
      </c>
      <c r="N1271" s="65" t="str">
        <f ca="1" t="shared" si="5"/>
        <v>2023 - MONTH 04</v>
      </c>
      <c r="O1271" s="83">
        <f ca="1" t="shared" ref="O1271:P1271" si="1299">IFERROR(AVERAGEIF(M:M,M1271,$K:$K)," ")</f>
        <v>0.950112612612605</v>
      </c>
      <c r="P1271" s="83">
        <f ca="1" t="shared" si="1299"/>
        <v>0.950150150150152</v>
      </c>
      <c r="Q1271" s="65" t="str">
        <f ca="1">IF(ISBLANK(A1271)," ",IF(O1271&gt;MASTER!$B$3/100,"SB",IF(O1271&gt;MASTER!$B$4/100,"B",IF(O1271&gt;MASTER!$B$5/100,"C","K"))))</f>
        <v>SB</v>
      </c>
      <c r="R1271" s="65" t="str">
        <f ca="1">IF(ISBLANK(B1271)," ",IF(P1271&gt;MASTER!$B$3/100,"SB",IF(P1271&gt;MASTER!$B$4/100,"B",IF(P1271&gt;MASTER!$B$5/100,"C","K"))))</f>
        <v>SB</v>
      </c>
    </row>
    <row r="1272" customHeight="1" spans="1:18">
      <c r="A1272" s="80">
        <f ca="1">INDIRECT(ADDRESS(2+QUOTIENT(ROW()-2,COUNTA('Form Responses 1'!$1:$1)-4),1,,TRUE,"Form Responses 1"))</f>
        <v>45048.6575483912</v>
      </c>
      <c r="B1272" s="65" t="str">
        <f ca="1">INDIRECT(ADDRESS(2+QUOTIENT(ROW()-2,COUNTA('Form Responses 1'!$1:$1)-4),2,,TRUE,"Form Responses 1"))</f>
        <v>bobdaulay@gmail.com</v>
      </c>
      <c r="C1272" s="65" t="str">
        <f ca="1">INDIRECT(ADDRESS(2+QUOTIENT(ROW()-2,COUNTA('Form Responses 1'!$1:$1)-4),3,,TRUE,"Form Responses 1"))</f>
        <v>Bobby Wijaya Daulay</v>
      </c>
      <c r="D1272" s="81">
        <f ca="1">INDIRECT(ADDRESS(2+QUOTIENT(ROW()-2,COUNTA('Form Responses 1'!$1:$1)-4),4,,TRUE,"Form Responses 1"))</f>
        <v>45046</v>
      </c>
      <c r="E1272" s="82">
        <f ca="1" t="shared" si="0"/>
        <v>7</v>
      </c>
      <c r="F1272" s="65" t="str">
        <f ca="1">IF(ISBLANK(A1272)," ",INDIRECT(ADDRESS(1,5+MOD(ROW()-2,COUNTA('Form Responses 1'!$1:$1)-4),,TRUE,"Form Responses 1")))</f>
        <v>Lantai 05 [ &amp; Timur]</v>
      </c>
      <c r="G1272" s="65" t="str">
        <f ca="1">IF(ISBLANK(A1272)," ",INDIRECT(ADDRESS(MATCH(A1272,'Form Responses 1'!A:A,0),5+MOD(ROW()-2,COUNTA('Form Responses 1'!$1:$1)-4),,TRUE,"Form Responses 1")))</f>
        <v>BAIK</v>
      </c>
      <c r="H1272" s="83" t="str">
        <f ca="1" t="shared" si="1"/>
        <v>Lantai 05</v>
      </c>
      <c r="I1272" s="83" t="str">
        <f ca="1" t="shared" si="1246"/>
        <v> &amp; Timur</v>
      </c>
      <c r="J1272" s="83" t="str">
        <f ca="1" t="shared" si="2"/>
        <v>CLEANING SERVICE</v>
      </c>
      <c r="K1272" s="83">
        <f ca="1" t="array" ref="K1272">IFERROR(INDEX(MASTER!B:B,MATCH(G1272,MASTER!A:A,0))/100," ")</f>
        <v>0.95</v>
      </c>
      <c r="L1272" s="65">
        <f ca="1" t="shared" si="3"/>
        <v>18</v>
      </c>
      <c r="M1272" s="65" t="str">
        <f ca="1" t="shared" si="4"/>
        <v>2023 - WEEK 18</v>
      </c>
      <c r="N1272" s="65" t="str">
        <f ca="1" t="shared" si="5"/>
        <v>2023 - MONTH 04</v>
      </c>
      <c r="O1272" s="83">
        <f ca="1" t="shared" ref="O1272:P1272" si="1300">IFERROR(AVERAGEIF(M:M,M1272,$K:$K)," ")</f>
        <v>0.950112612612605</v>
      </c>
      <c r="P1272" s="83">
        <f ca="1" t="shared" si="1300"/>
        <v>0.950150150150152</v>
      </c>
      <c r="Q1272" s="65" t="str">
        <f ca="1">IF(ISBLANK(A1272)," ",IF(O1272&gt;MASTER!$B$3/100,"SB",IF(O1272&gt;MASTER!$B$4/100,"B",IF(O1272&gt;MASTER!$B$5/100,"C","K"))))</f>
        <v>SB</v>
      </c>
      <c r="R1272" s="65" t="str">
        <f ca="1">IF(ISBLANK(B1272)," ",IF(P1272&gt;MASTER!$B$3/100,"SB",IF(P1272&gt;MASTER!$B$4/100,"B",IF(P1272&gt;MASTER!$B$5/100,"C","K"))))</f>
        <v>SB</v>
      </c>
    </row>
    <row r="1273" customHeight="1" spans="1:18">
      <c r="A1273" s="80">
        <f ca="1">INDIRECT(ADDRESS(2+QUOTIENT(ROW()-2,COUNTA('Form Responses 1'!$1:$1)-4),1,,TRUE,"Form Responses 1"))</f>
        <v>45048.6575483912</v>
      </c>
      <c r="B1273" s="65" t="str">
        <f ca="1">INDIRECT(ADDRESS(2+QUOTIENT(ROW()-2,COUNTA('Form Responses 1'!$1:$1)-4),2,,TRUE,"Form Responses 1"))</f>
        <v>bobdaulay@gmail.com</v>
      </c>
      <c r="C1273" s="65" t="str">
        <f ca="1">INDIRECT(ADDRESS(2+QUOTIENT(ROW()-2,COUNTA('Form Responses 1'!$1:$1)-4),3,,TRUE,"Form Responses 1"))</f>
        <v>Bobby Wijaya Daulay</v>
      </c>
      <c r="D1273" s="81">
        <f ca="1">INDIRECT(ADDRESS(2+QUOTIENT(ROW()-2,COUNTA('Form Responses 1'!$1:$1)-4),4,,TRUE,"Form Responses 1"))</f>
        <v>45046</v>
      </c>
      <c r="E1273" s="82">
        <f ca="1" t="shared" si="0"/>
        <v>7</v>
      </c>
      <c r="F1273" s="65" t="str">
        <f ca="1">IF(ISBLANK(A1273)," ",INDIRECT(ADDRESS(1,5+MOD(ROW()-2,COUNTA('Form Responses 1'!$1:$1)-4),,TRUE,"Form Responses 1")))</f>
        <v>Lantai 05 [Mushola]</v>
      </c>
      <c r="G1273" s="65" t="str">
        <f ca="1">IF(ISBLANK(A1273)," ",INDIRECT(ADDRESS(MATCH(A1273,'Form Responses 1'!A:A,0),5+MOD(ROW()-2,COUNTA('Form Responses 1'!$1:$1)-4),,TRUE,"Form Responses 1")))</f>
        <v>BAIK</v>
      </c>
      <c r="H1273" s="83" t="str">
        <f ca="1" t="shared" si="1"/>
        <v>Lantai 05</v>
      </c>
      <c r="I1273" s="83" t="str">
        <f ca="1" t="shared" si="1246"/>
        <v>Mushola</v>
      </c>
      <c r="J1273" s="83" t="str">
        <f ca="1" t="shared" si="2"/>
        <v>CLEANING SERVICE</v>
      </c>
      <c r="K1273" s="83">
        <f ca="1" t="array" ref="K1273">IFERROR(INDEX(MASTER!B:B,MATCH(G1273,MASTER!A:A,0))/100," ")</f>
        <v>0.95</v>
      </c>
      <c r="L1273" s="65">
        <f ca="1" t="shared" si="3"/>
        <v>18</v>
      </c>
      <c r="M1273" s="65" t="str">
        <f ca="1" t="shared" si="4"/>
        <v>2023 - WEEK 18</v>
      </c>
      <c r="N1273" s="65" t="str">
        <f ca="1" t="shared" si="5"/>
        <v>2023 - MONTH 04</v>
      </c>
      <c r="O1273" s="83">
        <f ca="1" t="shared" ref="O1273:P1273" si="1301">IFERROR(AVERAGEIF(M:M,M1273,$K:$K)," ")</f>
        <v>0.950112612612605</v>
      </c>
      <c r="P1273" s="83">
        <f ca="1" t="shared" si="1301"/>
        <v>0.950150150150152</v>
      </c>
      <c r="Q1273" s="65" t="str">
        <f ca="1">IF(ISBLANK(A1273)," ",IF(O1273&gt;MASTER!$B$3/100,"SB",IF(O1273&gt;MASTER!$B$4/100,"B",IF(O1273&gt;MASTER!$B$5/100,"C","K"))))</f>
        <v>SB</v>
      </c>
      <c r="R1273" s="65" t="str">
        <f ca="1">IF(ISBLANK(B1273)," ",IF(P1273&gt;MASTER!$B$3/100,"SB",IF(P1273&gt;MASTER!$B$4/100,"B",IF(P1273&gt;MASTER!$B$5/100,"C","K"))))</f>
        <v>SB</v>
      </c>
    </row>
    <row r="1274" customHeight="1" spans="1:18">
      <c r="A1274" s="80">
        <f ca="1">INDIRECT(ADDRESS(2+QUOTIENT(ROW()-2,COUNTA('Form Responses 1'!$1:$1)-4),1,,TRUE,"Form Responses 1"))</f>
        <v>45048.6575483912</v>
      </c>
      <c r="B1274" s="65" t="str">
        <f ca="1">INDIRECT(ADDRESS(2+QUOTIENT(ROW()-2,COUNTA('Form Responses 1'!$1:$1)-4),2,,TRUE,"Form Responses 1"))</f>
        <v>bobdaulay@gmail.com</v>
      </c>
      <c r="C1274" s="65" t="str">
        <f ca="1">INDIRECT(ADDRESS(2+QUOTIENT(ROW()-2,COUNTA('Form Responses 1'!$1:$1)-4),3,,TRUE,"Form Responses 1"))</f>
        <v>Bobby Wijaya Daulay</v>
      </c>
      <c r="D1274" s="81">
        <f ca="1">INDIRECT(ADDRESS(2+QUOTIENT(ROW()-2,COUNTA('Form Responses 1'!$1:$1)-4),4,,TRUE,"Form Responses 1"))</f>
        <v>45046</v>
      </c>
      <c r="E1274" s="82">
        <f ca="1" t="shared" si="0"/>
        <v>7</v>
      </c>
      <c r="F1274" s="65" t="str">
        <f ca="1">IF(ISBLANK(A1274)," ",INDIRECT(ADDRESS(1,5+MOD(ROW()-2,COUNTA('Form Responses 1'!$1:$1)-4),,TRUE,"Form Responses 1")))</f>
        <v>Lantai 05 [Pantry]</v>
      </c>
      <c r="G1274" s="65" t="str">
        <f ca="1">IF(ISBLANK(A1274)," ",INDIRECT(ADDRESS(MATCH(A1274,'Form Responses 1'!A:A,0),5+MOD(ROW()-2,COUNTA('Form Responses 1'!$1:$1)-4),,TRUE,"Form Responses 1")))</f>
        <v>BAIK</v>
      </c>
      <c r="H1274" s="83" t="str">
        <f ca="1" t="shared" si="1"/>
        <v>Lantai 05</v>
      </c>
      <c r="I1274" s="83" t="str">
        <f ca="1" t="shared" si="1246"/>
        <v>Pantry</v>
      </c>
      <c r="J1274" s="83" t="str">
        <f ca="1" t="shared" si="2"/>
        <v>CLEANING SERVICE</v>
      </c>
      <c r="K1274" s="83">
        <f ca="1" t="array" ref="K1274">IFERROR(INDEX(MASTER!B:B,MATCH(G1274,MASTER!A:A,0))/100," ")</f>
        <v>0.95</v>
      </c>
      <c r="L1274" s="65">
        <f ca="1" t="shared" si="3"/>
        <v>18</v>
      </c>
      <c r="M1274" s="65" t="str">
        <f ca="1" t="shared" si="4"/>
        <v>2023 - WEEK 18</v>
      </c>
      <c r="N1274" s="65" t="str">
        <f ca="1" t="shared" si="5"/>
        <v>2023 - MONTH 04</v>
      </c>
      <c r="O1274" s="83">
        <f ca="1" t="shared" ref="O1274:P1274" si="1302">IFERROR(AVERAGEIF(M:M,M1274,$K:$K)," ")</f>
        <v>0.950112612612605</v>
      </c>
      <c r="P1274" s="83">
        <f ca="1" t="shared" si="1302"/>
        <v>0.950150150150152</v>
      </c>
      <c r="Q1274" s="65" t="str">
        <f ca="1">IF(ISBLANK(A1274)," ",IF(O1274&gt;MASTER!$B$3/100,"SB",IF(O1274&gt;MASTER!$B$4/100,"B",IF(O1274&gt;MASTER!$B$5/100,"C","K"))))</f>
        <v>SB</v>
      </c>
      <c r="R1274" s="65" t="str">
        <f ca="1">IF(ISBLANK(B1274)," ",IF(P1274&gt;MASTER!$B$3/100,"SB",IF(P1274&gt;MASTER!$B$4/100,"B",IF(P1274&gt;MASTER!$B$5/100,"C","K"))))</f>
        <v>SB</v>
      </c>
    </row>
    <row r="1275" customHeight="1" spans="1:18">
      <c r="A1275" s="80">
        <f ca="1">INDIRECT(ADDRESS(2+QUOTIENT(ROW()-2,COUNTA('Form Responses 1'!$1:$1)-4),1,,TRUE,"Form Responses 1"))</f>
        <v>45048.6575483912</v>
      </c>
      <c r="B1275" s="65" t="str">
        <f ca="1">INDIRECT(ADDRESS(2+QUOTIENT(ROW()-2,COUNTA('Form Responses 1'!$1:$1)-4),2,,TRUE,"Form Responses 1"))</f>
        <v>bobdaulay@gmail.com</v>
      </c>
      <c r="C1275" s="65" t="str">
        <f ca="1">INDIRECT(ADDRESS(2+QUOTIENT(ROW()-2,COUNTA('Form Responses 1'!$1:$1)-4),3,,TRUE,"Form Responses 1"))</f>
        <v>Bobby Wijaya Daulay</v>
      </c>
      <c r="D1275" s="81">
        <f ca="1">INDIRECT(ADDRESS(2+QUOTIENT(ROW()-2,COUNTA('Form Responses 1'!$1:$1)-4),4,,TRUE,"Form Responses 1"))</f>
        <v>45046</v>
      </c>
      <c r="E1275" s="82">
        <f ca="1" t="shared" si="0"/>
        <v>7</v>
      </c>
      <c r="F1275" s="65" t="str">
        <f ca="1">IF(ISBLANK(A1275)," ",INDIRECT(ADDRESS(1,5+MOD(ROW()-2,COUNTA('Form Responses 1'!$1:$1)-4),,TRUE,"Form Responses 1")))</f>
        <v>Lantai 05 [Ruang Rapat 1-2-3]</v>
      </c>
      <c r="G1275" s="65" t="str">
        <f ca="1">IF(ISBLANK(A1275)," ",INDIRECT(ADDRESS(MATCH(A1275,'Form Responses 1'!A:A,0),5+MOD(ROW()-2,COUNTA('Form Responses 1'!$1:$1)-4),,TRUE,"Form Responses 1")))</f>
        <v>BAIK</v>
      </c>
      <c r="H1275" s="83" t="str">
        <f ca="1" t="shared" si="1"/>
        <v>Lantai 05</v>
      </c>
      <c r="I1275" s="83" t="str">
        <f ca="1" t="shared" si="1246"/>
        <v>Ruang Rapat 1-2-3</v>
      </c>
      <c r="J1275" s="83" t="str">
        <f ca="1" t="shared" si="2"/>
        <v>CLEANING SERVICE</v>
      </c>
      <c r="K1275" s="83">
        <f ca="1" t="array" ref="K1275">IFERROR(INDEX(MASTER!B:B,MATCH(G1275,MASTER!A:A,0))/100," ")</f>
        <v>0.95</v>
      </c>
      <c r="L1275" s="65">
        <f ca="1" t="shared" si="3"/>
        <v>18</v>
      </c>
      <c r="M1275" s="65" t="str">
        <f ca="1" t="shared" si="4"/>
        <v>2023 - WEEK 18</v>
      </c>
      <c r="N1275" s="65" t="str">
        <f ca="1" t="shared" si="5"/>
        <v>2023 - MONTH 04</v>
      </c>
      <c r="O1275" s="83">
        <f ca="1" t="shared" ref="O1275:P1275" si="1303">IFERROR(AVERAGEIF(M:M,M1275,$K:$K)," ")</f>
        <v>0.950112612612605</v>
      </c>
      <c r="P1275" s="83">
        <f ca="1" t="shared" si="1303"/>
        <v>0.950150150150152</v>
      </c>
      <c r="Q1275" s="65" t="str">
        <f ca="1">IF(ISBLANK(A1275)," ",IF(O1275&gt;MASTER!$B$3/100,"SB",IF(O1275&gt;MASTER!$B$4/100,"B",IF(O1275&gt;MASTER!$B$5/100,"C","K"))))</f>
        <v>SB</v>
      </c>
      <c r="R1275" s="65" t="str">
        <f ca="1">IF(ISBLANK(B1275)," ",IF(P1275&gt;MASTER!$B$3/100,"SB",IF(P1275&gt;MASTER!$B$4/100,"B",IF(P1275&gt;MASTER!$B$5/100,"C","K"))))</f>
        <v>SB</v>
      </c>
    </row>
    <row r="1276" customHeight="1" spans="1:18">
      <c r="A1276" s="80">
        <f ca="1">INDIRECT(ADDRESS(2+QUOTIENT(ROW()-2,COUNTA('Form Responses 1'!$1:$1)-4),1,,TRUE,"Form Responses 1"))</f>
        <v>45048.6575483912</v>
      </c>
      <c r="B1276" s="65" t="str">
        <f ca="1">INDIRECT(ADDRESS(2+QUOTIENT(ROW()-2,COUNTA('Form Responses 1'!$1:$1)-4),2,,TRUE,"Form Responses 1"))</f>
        <v>bobdaulay@gmail.com</v>
      </c>
      <c r="C1276" s="65" t="str">
        <f ca="1">INDIRECT(ADDRESS(2+QUOTIENT(ROW()-2,COUNTA('Form Responses 1'!$1:$1)-4),3,,TRUE,"Form Responses 1"))</f>
        <v>Bobby Wijaya Daulay</v>
      </c>
      <c r="D1276" s="81">
        <f ca="1">INDIRECT(ADDRESS(2+QUOTIENT(ROW()-2,COUNTA('Form Responses 1'!$1:$1)-4),4,,TRUE,"Form Responses 1"))</f>
        <v>45046</v>
      </c>
      <c r="E1276" s="82">
        <f ca="1" t="shared" si="0"/>
        <v>7</v>
      </c>
      <c r="F1276" s="65" t="str">
        <f ca="1">IF(ISBLANK(A1276)," ",INDIRECT(ADDRESS(1,5+MOD(ROW()-2,COUNTA('Form Responses 1'!$1:$1)-4),,TRUE,"Form Responses 1")))</f>
        <v>Lantai 05 [Ruang Kerja]</v>
      </c>
      <c r="G1276" s="65" t="str">
        <f ca="1">IF(ISBLANK(A1276)," ",INDIRECT(ADDRESS(MATCH(A1276,'Form Responses 1'!A:A,0),5+MOD(ROW()-2,COUNTA('Form Responses 1'!$1:$1)-4),,TRUE,"Form Responses 1")))</f>
        <v>BAIK</v>
      </c>
      <c r="H1276" s="83" t="str">
        <f ca="1" t="shared" si="1"/>
        <v>Lantai 05</v>
      </c>
      <c r="I1276" s="83" t="str">
        <f ca="1" t="shared" si="1246"/>
        <v>Ruang Kerja</v>
      </c>
      <c r="J1276" s="83" t="str">
        <f ca="1" t="shared" si="2"/>
        <v>CLEANING SERVICE</v>
      </c>
      <c r="K1276" s="83">
        <f ca="1" t="array" ref="K1276">IFERROR(INDEX(MASTER!B:B,MATCH(G1276,MASTER!A:A,0))/100," ")</f>
        <v>0.95</v>
      </c>
      <c r="L1276" s="65">
        <f ca="1" t="shared" si="3"/>
        <v>18</v>
      </c>
      <c r="M1276" s="65" t="str">
        <f ca="1" t="shared" si="4"/>
        <v>2023 - WEEK 18</v>
      </c>
      <c r="N1276" s="65" t="str">
        <f ca="1" t="shared" si="5"/>
        <v>2023 - MONTH 04</v>
      </c>
      <c r="O1276" s="83">
        <f ca="1" t="shared" ref="O1276:P1276" si="1304">IFERROR(AVERAGEIF(M:M,M1276,$K:$K)," ")</f>
        <v>0.950112612612605</v>
      </c>
      <c r="P1276" s="83">
        <f ca="1" t="shared" si="1304"/>
        <v>0.950150150150152</v>
      </c>
      <c r="Q1276" s="65" t="str">
        <f ca="1">IF(ISBLANK(A1276)," ",IF(O1276&gt;MASTER!$B$3/100,"SB",IF(O1276&gt;MASTER!$B$4/100,"B",IF(O1276&gt;MASTER!$B$5/100,"C","K"))))</f>
        <v>SB</v>
      </c>
      <c r="R1276" s="65" t="str">
        <f ca="1">IF(ISBLANK(B1276)," ",IF(P1276&gt;MASTER!$B$3/100,"SB",IF(P1276&gt;MASTER!$B$4/100,"B",IF(P1276&gt;MASTER!$B$5/100,"C","K"))))</f>
        <v>SB</v>
      </c>
    </row>
    <row r="1277" customHeight="1" spans="1:18">
      <c r="A1277" s="80">
        <f ca="1">INDIRECT(ADDRESS(2+QUOTIENT(ROW()-2,COUNTA('Form Responses 1'!$1:$1)-4),1,,TRUE,"Form Responses 1"))</f>
        <v>45048.6575483912</v>
      </c>
      <c r="B1277" s="65" t="str">
        <f ca="1">INDIRECT(ADDRESS(2+QUOTIENT(ROW()-2,COUNTA('Form Responses 1'!$1:$1)-4),2,,TRUE,"Form Responses 1"))</f>
        <v>bobdaulay@gmail.com</v>
      </c>
      <c r="C1277" s="65" t="str">
        <f ca="1">INDIRECT(ADDRESS(2+QUOTIENT(ROW()-2,COUNTA('Form Responses 1'!$1:$1)-4),3,,TRUE,"Form Responses 1"))</f>
        <v>Bobby Wijaya Daulay</v>
      </c>
      <c r="D1277" s="81">
        <f ca="1">INDIRECT(ADDRESS(2+QUOTIENT(ROW()-2,COUNTA('Form Responses 1'!$1:$1)-4),4,,TRUE,"Form Responses 1"))</f>
        <v>45046</v>
      </c>
      <c r="E1277" s="82">
        <f ca="1" t="shared" si="0"/>
        <v>7</v>
      </c>
      <c r="F1277" s="65" t="str">
        <f ca="1">IF(ISBLANK(A1277)," ",INDIRECT(ADDRESS(1,5+MOD(ROW()-2,COUNTA('Form Responses 1'!$1:$1)-4),,TRUE,"Form Responses 1")))</f>
        <v>Lantai 05 [Koridor]</v>
      </c>
      <c r="G1277" s="65" t="str">
        <f ca="1">IF(ISBLANK(A1277)," ",INDIRECT(ADDRESS(MATCH(A1277,'Form Responses 1'!A:A,0),5+MOD(ROW()-2,COUNTA('Form Responses 1'!$1:$1)-4),,TRUE,"Form Responses 1")))</f>
        <v>BAIK</v>
      </c>
      <c r="H1277" s="83" t="str">
        <f ca="1" t="shared" si="1"/>
        <v>Lantai 05</v>
      </c>
      <c r="I1277" s="83" t="str">
        <f ca="1" t="shared" si="1246"/>
        <v>Koridor</v>
      </c>
      <c r="J1277" s="83" t="str">
        <f ca="1" t="shared" si="2"/>
        <v>CLEANING SERVICE</v>
      </c>
      <c r="K1277" s="83">
        <f ca="1" t="array" ref="K1277">IFERROR(INDEX(MASTER!B:B,MATCH(G1277,MASTER!A:A,0))/100," ")</f>
        <v>0.95</v>
      </c>
      <c r="L1277" s="65">
        <f ca="1" t="shared" si="3"/>
        <v>18</v>
      </c>
      <c r="M1277" s="65" t="str">
        <f ca="1" t="shared" si="4"/>
        <v>2023 - WEEK 18</v>
      </c>
      <c r="N1277" s="65" t="str">
        <f ca="1" t="shared" si="5"/>
        <v>2023 - MONTH 04</v>
      </c>
      <c r="O1277" s="83">
        <f ca="1" t="shared" ref="O1277:P1277" si="1305">IFERROR(AVERAGEIF(M:M,M1277,$K:$K)," ")</f>
        <v>0.950112612612605</v>
      </c>
      <c r="P1277" s="83">
        <f ca="1" t="shared" si="1305"/>
        <v>0.950150150150152</v>
      </c>
      <c r="Q1277" s="65" t="str">
        <f ca="1">IF(ISBLANK(A1277)," ",IF(O1277&gt;MASTER!$B$3/100,"SB",IF(O1277&gt;MASTER!$B$4/100,"B",IF(O1277&gt;MASTER!$B$5/100,"C","K"))))</f>
        <v>SB</v>
      </c>
      <c r="R1277" s="65" t="str">
        <f ca="1">IF(ISBLANK(B1277)," ",IF(P1277&gt;MASTER!$B$3/100,"SB",IF(P1277&gt;MASTER!$B$4/100,"B",IF(P1277&gt;MASTER!$B$5/100,"C","K"))))</f>
        <v>SB</v>
      </c>
    </row>
    <row r="1278" customHeight="1" spans="1:18">
      <c r="A1278" s="80">
        <f ca="1">INDIRECT(ADDRESS(2+QUOTIENT(ROW()-2,COUNTA('Form Responses 1'!$1:$1)-4),1,,TRUE,"Form Responses 1"))</f>
        <v>45048.6575483912</v>
      </c>
      <c r="B1278" s="65" t="str">
        <f ca="1">INDIRECT(ADDRESS(2+QUOTIENT(ROW()-2,COUNTA('Form Responses 1'!$1:$1)-4),2,,TRUE,"Form Responses 1"))</f>
        <v>bobdaulay@gmail.com</v>
      </c>
      <c r="C1278" s="65" t="str">
        <f ca="1">INDIRECT(ADDRESS(2+QUOTIENT(ROW()-2,COUNTA('Form Responses 1'!$1:$1)-4),3,,TRUE,"Form Responses 1"))</f>
        <v>Bobby Wijaya Daulay</v>
      </c>
      <c r="D1278" s="81">
        <f ca="1">INDIRECT(ADDRESS(2+QUOTIENT(ROW()-2,COUNTA('Form Responses 1'!$1:$1)-4),4,,TRUE,"Form Responses 1"))</f>
        <v>45046</v>
      </c>
      <c r="E1278" s="82">
        <f ca="1" t="shared" si="0"/>
        <v>7</v>
      </c>
      <c r="F1278" s="65" t="str">
        <f ca="1">IF(ISBLANK(A1278)," ",INDIRECT(ADDRESS(1,5+MOD(ROW()-2,COUNTA('Form Responses 1'!$1:$1)-4),,TRUE,"Form Responses 1")))</f>
        <v>Lantai 05 [Toilet Pria / Wanita]</v>
      </c>
      <c r="G1278" s="65" t="str">
        <f ca="1">IF(ISBLANK(A1278)," ",INDIRECT(ADDRESS(MATCH(A1278,'Form Responses 1'!A:A,0),5+MOD(ROW()-2,COUNTA('Form Responses 1'!$1:$1)-4),,TRUE,"Form Responses 1")))</f>
        <v>BAIK</v>
      </c>
      <c r="H1278" s="83" t="str">
        <f ca="1" t="shared" si="1"/>
        <v>Lantai 05</v>
      </c>
      <c r="I1278" s="83" t="str">
        <f ca="1" t="shared" si="1246"/>
        <v>Toilet Pria / Wanita</v>
      </c>
      <c r="J1278" s="83" t="str">
        <f ca="1" t="shared" si="2"/>
        <v>CLEANING SERVICE</v>
      </c>
      <c r="K1278" s="83">
        <f ca="1" t="array" ref="K1278">IFERROR(INDEX(MASTER!B:B,MATCH(G1278,MASTER!A:A,0))/100," ")</f>
        <v>0.95</v>
      </c>
      <c r="L1278" s="65">
        <f ca="1" t="shared" si="3"/>
        <v>18</v>
      </c>
      <c r="M1278" s="65" t="str">
        <f ca="1" t="shared" si="4"/>
        <v>2023 - WEEK 18</v>
      </c>
      <c r="N1278" s="65" t="str">
        <f ca="1" t="shared" si="5"/>
        <v>2023 - MONTH 04</v>
      </c>
      <c r="O1278" s="83">
        <f ca="1" t="shared" ref="O1278:P1278" si="1306">IFERROR(AVERAGEIF(M:M,M1278,$K:$K)," ")</f>
        <v>0.950112612612605</v>
      </c>
      <c r="P1278" s="83">
        <f ca="1" t="shared" si="1306"/>
        <v>0.950150150150152</v>
      </c>
      <c r="Q1278" s="65" t="str">
        <f ca="1">IF(ISBLANK(A1278)," ",IF(O1278&gt;MASTER!$B$3/100,"SB",IF(O1278&gt;MASTER!$B$4/100,"B",IF(O1278&gt;MASTER!$B$5/100,"C","K"))))</f>
        <v>SB</v>
      </c>
      <c r="R1278" s="65" t="str">
        <f ca="1">IF(ISBLANK(B1278)," ",IF(P1278&gt;MASTER!$B$3/100,"SB",IF(P1278&gt;MASTER!$B$4/100,"B",IF(P1278&gt;MASTER!$B$5/100,"C","K"))))</f>
        <v>SB</v>
      </c>
    </row>
    <row r="1279" customHeight="1" spans="1:18">
      <c r="A1279" s="80">
        <f ca="1">INDIRECT(ADDRESS(2+QUOTIENT(ROW()-2,COUNTA('Form Responses 1'!$1:$1)-4),1,,TRUE,"Form Responses 1"))</f>
        <v>45048.6575483912</v>
      </c>
      <c r="B1279" s="65" t="str">
        <f ca="1">INDIRECT(ADDRESS(2+QUOTIENT(ROW()-2,COUNTA('Form Responses 1'!$1:$1)-4),2,,TRUE,"Form Responses 1"))</f>
        <v>bobdaulay@gmail.com</v>
      </c>
      <c r="C1279" s="65" t="str">
        <f ca="1">INDIRECT(ADDRESS(2+QUOTIENT(ROW()-2,COUNTA('Form Responses 1'!$1:$1)-4),3,,TRUE,"Form Responses 1"))</f>
        <v>Bobby Wijaya Daulay</v>
      </c>
      <c r="D1279" s="81">
        <f ca="1">INDIRECT(ADDRESS(2+QUOTIENT(ROW()-2,COUNTA('Form Responses 1'!$1:$1)-4),4,,TRUE,"Form Responses 1"))</f>
        <v>45046</v>
      </c>
      <c r="E1279" s="82">
        <f ca="1" t="shared" si="0"/>
        <v>7</v>
      </c>
      <c r="F1279" s="65" t="str">
        <f ca="1">IF(ISBLANK(A1279)," ",INDIRECT(ADDRESS(1,5+MOD(ROW()-2,COUNTA('Form Responses 1'!$1:$1)-4),,TRUE,"Form Responses 1")))</f>
        <v>Lantai 04 [Tangga Exit Barat]</v>
      </c>
      <c r="G1279" s="65" t="str">
        <f ca="1">IF(ISBLANK(A1279)," ",INDIRECT(ADDRESS(MATCH(A1279,'Form Responses 1'!A:A,0),5+MOD(ROW()-2,COUNTA('Form Responses 1'!$1:$1)-4),,TRUE,"Form Responses 1")))</f>
        <v>BAIK</v>
      </c>
      <c r="H1279" s="83" t="str">
        <f ca="1" t="shared" si="1"/>
        <v>Lantai 04</v>
      </c>
      <c r="I1279" s="83" t="str">
        <f ca="1" t="shared" si="1246"/>
        <v>Tangga Exit Barat</v>
      </c>
      <c r="J1279" s="83" t="str">
        <f ca="1" t="shared" si="2"/>
        <v>CLEANING SERVICE</v>
      </c>
      <c r="K1279" s="83">
        <f ca="1" t="array" ref="K1279">IFERROR(INDEX(MASTER!B:B,MATCH(G1279,MASTER!A:A,0))/100," ")</f>
        <v>0.95</v>
      </c>
      <c r="L1279" s="65">
        <f ca="1" t="shared" si="3"/>
        <v>18</v>
      </c>
      <c r="M1279" s="65" t="str">
        <f ca="1" t="shared" si="4"/>
        <v>2023 - WEEK 18</v>
      </c>
      <c r="N1279" s="65" t="str">
        <f ca="1" t="shared" si="5"/>
        <v>2023 - MONTH 04</v>
      </c>
      <c r="O1279" s="83">
        <f ca="1" t="shared" ref="O1279:P1279" si="1307">IFERROR(AVERAGEIF(M:M,M1279,$K:$K)," ")</f>
        <v>0.950112612612605</v>
      </c>
      <c r="P1279" s="83">
        <f ca="1" t="shared" si="1307"/>
        <v>0.950150150150152</v>
      </c>
      <c r="Q1279" s="65" t="str">
        <f ca="1">IF(ISBLANK(A1279)," ",IF(O1279&gt;MASTER!$B$3/100,"SB",IF(O1279&gt;MASTER!$B$4/100,"B",IF(O1279&gt;MASTER!$B$5/100,"C","K"))))</f>
        <v>SB</v>
      </c>
      <c r="R1279" s="65" t="str">
        <f ca="1">IF(ISBLANK(B1279)," ",IF(P1279&gt;MASTER!$B$3/100,"SB",IF(P1279&gt;MASTER!$B$4/100,"B",IF(P1279&gt;MASTER!$B$5/100,"C","K"))))</f>
        <v>SB</v>
      </c>
    </row>
    <row r="1280" customHeight="1" spans="1:18">
      <c r="A1280" s="80">
        <f ca="1">INDIRECT(ADDRESS(2+QUOTIENT(ROW()-2,COUNTA('Form Responses 1'!$1:$1)-4),1,,TRUE,"Form Responses 1"))</f>
        <v>45048.6575483912</v>
      </c>
      <c r="B1280" s="65" t="str">
        <f ca="1">INDIRECT(ADDRESS(2+QUOTIENT(ROW()-2,COUNTA('Form Responses 1'!$1:$1)-4),2,,TRUE,"Form Responses 1"))</f>
        <v>bobdaulay@gmail.com</v>
      </c>
      <c r="C1280" s="65" t="str">
        <f ca="1">INDIRECT(ADDRESS(2+QUOTIENT(ROW()-2,COUNTA('Form Responses 1'!$1:$1)-4),3,,TRUE,"Form Responses 1"))</f>
        <v>Bobby Wijaya Daulay</v>
      </c>
      <c r="D1280" s="81">
        <f ca="1">INDIRECT(ADDRESS(2+QUOTIENT(ROW()-2,COUNTA('Form Responses 1'!$1:$1)-4),4,,TRUE,"Form Responses 1"))</f>
        <v>45046</v>
      </c>
      <c r="E1280" s="82">
        <f ca="1" t="shared" si="0"/>
        <v>7</v>
      </c>
      <c r="F1280" s="65" t="str">
        <f ca="1">IF(ISBLANK(A1280)," ",INDIRECT(ADDRESS(1,5+MOD(ROW()-2,COUNTA('Form Responses 1'!$1:$1)-4),,TRUE,"Form Responses 1")))</f>
        <v>Lantai 04 [ &amp; Timur]</v>
      </c>
      <c r="G1280" s="65" t="str">
        <f ca="1">IF(ISBLANK(A1280)," ",INDIRECT(ADDRESS(MATCH(A1280,'Form Responses 1'!A:A,0),5+MOD(ROW()-2,COUNTA('Form Responses 1'!$1:$1)-4),,TRUE,"Form Responses 1")))</f>
        <v>BAIK</v>
      </c>
      <c r="H1280" s="83" t="str">
        <f ca="1" t="shared" si="1"/>
        <v>Lantai 04</v>
      </c>
      <c r="I1280" s="83" t="str">
        <f ca="1" t="shared" si="1246"/>
        <v> &amp; Timur</v>
      </c>
      <c r="J1280" s="83" t="str">
        <f ca="1" t="shared" si="2"/>
        <v>CLEANING SERVICE</v>
      </c>
      <c r="K1280" s="83">
        <f ca="1" t="array" ref="K1280">IFERROR(INDEX(MASTER!B:B,MATCH(G1280,MASTER!A:A,0))/100," ")</f>
        <v>0.95</v>
      </c>
      <c r="L1280" s="65">
        <f ca="1" t="shared" si="3"/>
        <v>18</v>
      </c>
      <c r="M1280" s="65" t="str">
        <f ca="1" t="shared" si="4"/>
        <v>2023 - WEEK 18</v>
      </c>
      <c r="N1280" s="65" t="str">
        <f ca="1" t="shared" si="5"/>
        <v>2023 - MONTH 04</v>
      </c>
      <c r="O1280" s="83">
        <f ca="1" t="shared" ref="O1280:P1280" si="1308">IFERROR(AVERAGEIF(M:M,M1280,$K:$K)," ")</f>
        <v>0.950112612612605</v>
      </c>
      <c r="P1280" s="83">
        <f ca="1" t="shared" si="1308"/>
        <v>0.950150150150152</v>
      </c>
      <c r="Q1280" s="65" t="str">
        <f ca="1">IF(ISBLANK(A1280)," ",IF(O1280&gt;MASTER!$B$3/100,"SB",IF(O1280&gt;MASTER!$B$4/100,"B",IF(O1280&gt;MASTER!$B$5/100,"C","K"))))</f>
        <v>SB</v>
      </c>
      <c r="R1280" s="65" t="str">
        <f ca="1">IF(ISBLANK(B1280)," ",IF(P1280&gt;MASTER!$B$3/100,"SB",IF(P1280&gt;MASTER!$B$4/100,"B",IF(P1280&gt;MASTER!$B$5/100,"C","K"))))</f>
        <v>SB</v>
      </c>
    </row>
    <row r="1281" customHeight="1" spans="1:18">
      <c r="A1281" s="80">
        <f ca="1">INDIRECT(ADDRESS(2+QUOTIENT(ROW()-2,COUNTA('Form Responses 1'!$1:$1)-4),1,,TRUE,"Form Responses 1"))</f>
        <v>45048.6575483912</v>
      </c>
      <c r="B1281" s="65" t="str">
        <f ca="1">INDIRECT(ADDRESS(2+QUOTIENT(ROW()-2,COUNTA('Form Responses 1'!$1:$1)-4),2,,TRUE,"Form Responses 1"))</f>
        <v>bobdaulay@gmail.com</v>
      </c>
      <c r="C1281" s="65" t="str">
        <f ca="1">INDIRECT(ADDRESS(2+QUOTIENT(ROW()-2,COUNTA('Form Responses 1'!$1:$1)-4),3,,TRUE,"Form Responses 1"))</f>
        <v>Bobby Wijaya Daulay</v>
      </c>
      <c r="D1281" s="81">
        <f ca="1">INDIRECT(ADDRESS(2+QUOTIENT(ROW()-2,COUNTA('Form Responses 1'!$1:$1)-4),4,,TRUE,"Form Responses 1"))</f>
        <v>45046</v>
      </c>
      <c r="E1281" s="82">
        <f ca="1" t="shared" si="0"/>
        <v>7</v>
      </c>
      <c r="F1281" s="65" t="str">
        <f ca="1">IF(ISBLANK(A1281)," ",INDIRECT(ADDRESS(1,5+MOD(ROW()-2,COUNTA('Form Responses 1'!$1:$1)-4),,TRUE,"Form Responses 1")))</f>
        <v>Lantai 04 [Mushola]</v>
      </c>
      <c r="G1281" s="65" t="str">
        <f ca="1">IF(ISBLANK(A1281)," ",INDIRECT(ADDRESS(MATCH(A1281,'Form Responses 1'!A:A,0),5+MOD(ROW()-2,COUNTA('Form Responses 1'!$1:$1)-4),,TRUE,"Form Responses 1")))</f>
        <v>BAIK</v>
      </c>
      <c r="H1281" s="83" t="str">
        <f ca="1" t="shared" si="1"/>
        <v>Lantai 04</v>
      </c>
      <c r="I1281" s="83" t="str">
        <f ca="1" t="shared" si="1246"/>
        <v>Mushola</v>
      </c>
      <c r="J1281" s="83" t="str">
        <f ca="1" t="shared" si="2"/>
        <v>CLEANING SERVICE</v>
      </c>
      <c r="K1281" s="83">
        <f ca="1" t="array" ref="K1281">IFERROR(INDEX(MASTER!B:B,MATCH(G1281,MASTER!A:A,0))/100," ")</f>
        <v>0.95</v>
      </c>
      <c r="L1281" s="65">
        <f ca="1" t="shared" si="3"/>
        <v>18</v>
      </c>
      <c r="M1281" s="65" t="str">
        <f ca="1" t="shared" si="4"/>
        <v>2023 - WEEK 18</v>
      </c>
      <c r="N1281" s="65" t="str">
        <f ca="1" t="shared" si="5"/>
        <v>2023 - MONTH 04</v>
      </c>
      <c r="O1281" s="83">
        <f ca="1" t="shared" ref="O1281:P1281" si="1309">IFERROR(AVERAGEIF(M:M,M1281,$K:$K)," ")</f>
        <v>0.950112612612605</v>
      </c>
      <c r="P1281" s="83">
        <f ca="1" t="shared" si="1309"/>
        <v>0.950150150150152</v>
      </c>
      <c r="Q1281" s="65" t="str">
        <f ca="1">IF(ISBLANK(A1281)," ",IF(O1281&gt;MASTER!$B$3/100,"SB",IF(O1281&gt;MASTER!$B$4/100,"B",IF(O1281&gt;MASTER!$B$5/100,"C","K"))))</f>
        <v>SB</v>
      </c>
      <c r="R1281" s="65" t="str">
        <f ca="1">IF(ISBLANK(B1281)," ",IF(P1281&gt;MASTER!$B$3/100,"SB",IF(P1281&gt;MASTER!$B$4/100,"B",IF(P1281&gt;MASTER!$B$5/100,"C","K"))))</f>
        <v>SB</v>
      </c>
    </row>
    <row r="1282" customHeight="1" spans="1:18">
      <c r="A1282" s="80">
        <f ca="1">INDIRECT(ADDRESS(2+QUOTIENT(ROW()-2,COUNTA('Form Responses 1'!$1:$1)-4),1,,TRUE,"Form Responses 1"))</f>
        <v>45048.6575483912</v>
      </c>
      <c r="B1282" s="65" t="str">
        <f ca="1">INDIRECT(ADDRESS(2+QUOTIENT(ROW()-2,COUNTA('Form Responses 1'!$1:$1)-4),2,,TRUE,"Form Responses 1"))</f>
        <v>bobdaulay@gmail.com</v>
      </c>
      <c r="C1282" s="65" t="str">
        <f ca="1">INDIRECT(ADDRESS(2+QUOTIENT(ROW()-2,COUNTA('Form Responses 1'!$1:$1)-4),3,,TRUE,"Form Responses 1"))</f>
        <v>Bobby Wijaya Daulay</v>
      </c>
      <c r="D1282" s="81">
        <f ca="1">INDIRECT(ADDRESS(2+QUOTIENT(ROW()-2,COUNTA('Form Responses 1'!$1:$1)-4),4,,TRUE,"Form Responses 1"))</f>
        <v>45046</v>
      </c>
      <c r="E1282" s="82">
        <f ca="1" t="shared" si="0"/>
        <v>7</v>
      </c>
      <c r="F1282" s="65" t="str">
        <f ca="1">IF(ISBLANK(A1282)," ",INDIRECT(ADDRESS(1,5+MOD(ROW()-2,COUNTA('Form Responses 1'!$1:$1)-4),,TRUE,"Form Responses 1")))</f>
        <v>Lantai 04 [Pantry]</v>
      </c>
      <c r="G1282" s="65" t="str">
        <f ca="1">IF(ISBLANK(A1282)," ",INDIRECT(ADDRESS(MATCH(A1282,'Form Responses 1'!A:A,0),5+MOD(ROW()-2,COUNTA('Form Responses 1'!$1:$1)-4),,TRUE,"Form Responses 1")))</f>
        <v>BAIK</v>
      </c>
      <c r="H1282" s="83" t="str">
        <f ca="1" t="shared" si="1"/>
        <v>Lantai 04</v>
      </c>
      <c r="I1282" s="83" t="str">
        <f ca="1" t="shared" si="1246"/>
        <v>Pantry</v>
      </c>
      <c r="J1282" s="83" t="str">
        <f ca="1" t="shared" si="2"/>
        <v>CLEANING SERVICE</v>
      </c>
      <c r="K1282" s="83">
        <f ca="1" t="array" ref="K1282">IFERROR(INDEX(MASTER!B:B,MATCH(G1282,MASTER!A:A,0))/100," ")</f>
        <v>0.95</v>
      </c>
      <c r="L1282" s="65">
        <f ca="1" t="shared" si="3"/>
        <v>18</v>
      </c>
      <c r="M1282" s="65" t="str">
        <f ca="1" t="shared" si="4"/>
        <v>2023 - WEEK 18</v>
      </c>
      <c r="N1282" s="65" t="str">
        <f ca="1" t="shared" si="5"/>
        <v>2023 - MONTH 04</v>
      </c>
      <c r="O1282" s="83">
        <f ca="1" t="shared" ref="O1282:P1282" si="1310">IFERROR(AVERAGEIF(M:M,M1282,$K:$K)," ")</f>
        <v>0.950112612612605</v>
      </c>
      <c r="P1282" s="83">
        <f ca="1" t="shared" si="1310"/>
        <v>0.950150150150152</v>
      </c>
      <c r="Q1282" s="65" t="str">
        <f ca="1">IF(ISBLANK(A1282)," ",IF(O1282&gt;MASTER!$B$3/100,"SB",IF(O1282&gt;MASTER!$B$4/100,"B",IF(O1282&gt;MASTER!$B$5/100,"C","K"))))</f>
        <v>SB</v>
      </c>
      <c r="R1282" s="65" t="str">
        <f ca="1">IF(ISBLANK(B1282)," ",IF(P1282&gt;MASTER!$B$3/100,"SB",IF(P1282&gt;MASTER!$B$4/100,"B",IF(P1282&gt;MASTER!$B$5/100,"C","K"))))</f>
        <v>SB</v>
      </c>
    </row>
    <row r="1283" customHeight="1" spans="1:18">
      <c r="A1283" s="80">
        <f ca="1">INDIRECT(ADDRESS(2+QUOTIENT(ROW()-2,COUNTA('Form Responses 1'!$1:$1)-4),1,,TRUE,"Form Responses 1"))</f>
        <v>45048.6575483912</v>
      </c>
      <c r="B1283" s="65" t="str">
        <f ca="1">INDIRECT(ADDRESS(2+QUOTIENT(ROW()-2,COUNTA('Form Responses 1'!$1:$1)-4),2,,TRUE,"Form Responses 1"))</f>
        <v>bobdaulay@gmail.com</v>
      </c>
      <c r="C1283" s="65" t="str">
        <f ca="1">INDIRECT(ADDRESS(2+QUOTIENT(ROW()-2,COUNTA('Form Responses 1'!$1:$1)-4),3,,TRUE,"Form Responses 1"))</f>
        <v>Bobby Wijaya Daulay</v>
      </c>
      <c r="D1283" s="81">
        <f ca="1">INDIRECT(ADDRESS(2+QUOTIENT(ROW()-2,COUNTA('Form Responses 1'!$1:$1)-4),4,,TRUE,"Form Responses 1"))</f>
        <v>45046</v>
      </c>
      <c r="E1283" s="82">
        <f ca="1" t="shared" si="0"/>
        <v>7</v>
      </c>
      <c r="F1283" s="65" t="str">
        <f ca="1">IF(ISBLANK(A1283)," ",INDIRECT(ADDRESS(1,5+MOD(ROW()-2,COUNTA('Form Responses 1'!$1:$1)-4),,TRUE,"Form Responses 1")))</f>
        <v>Lantai 04 [Ruang Rapat 1-2-3]</v>
      </c>
      <c r="G1283" s="65" t="str">
        <f ca="1">IF(ISBLANK(A1283)," ",INDIRECT(ADDRESS(MATCH(A1283,'Form Responses 1'!A:A,0),5+MOD(ROW()-2,COUNTA('Form Responses 1'!$1:$1)-4),,TRUE,"Form Responses 1")))</f>
        <v>BAIK</v>
      </c>
      <c r="H1283" s="83" t="str">
        <f ca="1" t="shared" si="1"/>
        <v>Lantai 04</v>
      </c>
      <c r="I1283" s="83" t="str">
        <f ca="1" t="shared" ref="I1283:I1346" si="1311">MID(F1283,FIND("[",F1283)+1,LEN(F1283)-FIND("[",F1283)-1)</f>
        <v>Ruang Rapat 1-2-3</v>
      </c>
      <c r="J1283" s="83" t="str">
        <f ca="1" t="shared" si="2"/>
        <v>CLEANING SERVICE</v>
      </c>
      <c r="K1283" s="83">
        <f ca="1" t="array" ref="K1283">IFERROR(INDEX(MASTER!B:B,MATCH(G1283,MASTER!A:A,0))/100," ")</f>
        <v>0.95</v>
      </c>
      <c r="L1283" s="65">
        <f ca="1" t="shared" si="3"/>
        <v>18</v>
      </c>
      <c r="M1283" s="65" t="str">
        <f ca="1" t="shared" si="4"/>
        <v>2023 - WEEK 18</v>
      </c>
      <c r="N1283" s="65" t="str">
        <f ca="1" t="shared" si="5"/>
        <v>2023 - MONTH 04</v>
      </c>
      <c r="O1283" s="83">
        <f ca="1" t="shared" ref="O1283:P1283" si="1312">IFERROR(AVERAGEIF(M:M,M1283,$K:$K)," ")</f>
        <v>0.950112612612605</v>
      </c>
      <c r="P1283" s="83">
        <f ca="1" t="shared" si="1312"/>
        <v>0.950150150150152</v>
      </c>
      <c r="Q1283" s="65" t="str">
        <f ca="1">IF(ISBLANK(A1283)," ",IF(O1283&gt;MASTER!$B$3/100,"SB",IF(O1283&gt;MASTER!$B$4/100,"B",IF(O1283&gt;MASTER!$B$5/100,"C","K"))))</f>
        <v>SB</v>
      </c>
      <c r="R1283" s="65" t="str">
        <f ca="1">IF(ISBLANK(B1283)," ",IF(P1283&gt;MASTER!$B$3/100,"SB",IF(P1283&gt;MASTER!$B$4/100,"B",IF(P1283&gt;MASTER!$B$5/100,"C","K"))))</f>
        <v>SB</v>
      </c>
    </row>
    <row r="1284" customHeight="1" spans="1:18">
      <c r="A1284" s="80">
        <f ca="1">INDIRECT(ADDRESS(2+QUOTIENT(ROW()-2,COUNTA('Form Responses 1'!$1:$1)-4),1,,TRUE,"Form Responses 1"))</f>
        <v>45048.6575483912</v>
      </c>
      <c r="B1284" s="65" t="str">
        <f ca="1">INDIRECT(ADDRESS(2+QUOTIENT(ROW()-2,COUNTA('Form Responses 1'!$1:$1)-4),2,,TRUE,"Form Responses 1"))</f>
        <v>bobdaulay@gmail.com</v>
      </c>
      <c r="C1284" s="65" t="str">
        <f ca="1">INDIRECT(ADDRESS(2+QUOTIENT(ROW()-2,COUNTA('Form Responses 1'!$1:$1)-4),3,,TRUE,"Form Responses 1"))</f>
        <v>Bobby Wijaya Daulay</v>
      </c>
      <c r="D1284" s="81">
        <f ca="1">INDIRECT(ADDRESS(2+QUOTIENT(ROW()-2,COUNTA('Form Responses 1'!$1:$1)-4),4,,TRUE,"Form Responses 1"))</f>
        <v>45046</v>
      </c>
      <c r="E1284" s="82">
        <f ca="1" t="shared" si="0"/>
        <v>7</v>
      </c>
      <c r="F1284" s="65" t="str">
        <f ca="1">IF(ISBLANK(A1284)," ",INDIRECT(ADDRESS(1,5+MOD(ROW()-2,COUNTA('Form Responses 1'!$1:$1)-4),,TRUE,"Form Responses 1")))</f>
        <v>Lantai 04 [Ruang Kerja]</v>
      </c>
      <c r="G1284" s="65" t="str">
        <f ca="1">IF(ISBLANK(A1284)," ",INDIRECT(ADDRESS(MATCH(A1284,'Form Responses 1'!A:A,0),5+MOD(ROW()-2,COUNTA('Form Responses 1'!$1:$1)-4),,TRUE,"Form Responses 1")))</f>
        <v>BAIK</v>
      </c>
      <c r="H1284" s="83" t="str">
        <f ca="1" t="shared" si="1"/>
        <v>Lantai 04</v>
      </c>
      <c r="I1284" s="83" t="str">
        <f ca="1" t="shared" si="1311"/>
        <v>Ruang Kerja</v>
      </c>
      <c r="J1284" s="83" t="str">
        <f ca="1" t="shared" si="2"/>
        <v>CLEANING SERVICE</v>
      </c>
      <c r="K1284" s="83">
        <f ca="1" t="array" ref="K1284">IFERROR(INDEX(MASTER!B:B,MATCH(G1284,MASTER!A:A,0))/100," ")</f>
        <v>0.95</v>
      </c>
      <c r="L1284" s="65">
        <f ca="1" t="shared" si="3"/>
        <v>18</v>
      </c>
      <c r="M1284" s="65" t="str">
        <f ca="1" t="shared" si="4"/>
        <v>2023 - WEEK 18</v>
      </c>
      <c r="N1284" s="65" t="str">
        <f ca="1" t="shared" si="5"/>
        <v>2023 - MONTH 04</v>
      </c>
      <c r="O1284" s="83">
        <f ca="1" t="shared" ref="O1284:P1284" si="1313">IFERROR(AVERAGEIF(M:M,M1284,$K:$K)," ")</f>
        <v>0.950112612612605</v>
      </c>
      <c r="P1284" s="83">
        <f ca="1" t="shared" si="1313"/>
        <v>0.950150150150152</v>
      </c>
      <c r="Q1284" s="65" t="str">
        <f ca="1">IF(ISBLANK(A1284)," ",IF(O1284&gt;MASTER!$B$3/100,"SB",IF(O1284&gt;MASTER!$B$4/100,"B",IF(O1284&gt;MASTER!$B$5/100,"C","K"))))</f>
        <v>SB</v>
      </c>
      <c r="R1284" s="65" t="str">
        <f ca="1">IF(ISBLANK(B1284)," ",IF(P1284&gt;MASTER!$B$3/100,"SB",IF(P1284&gt;MASTER!$B$4/100,"B",IF(P1284&gt;MASTER!$B$5/100,"C","K"))))</f>
        <v>SB</v>
      </c>
    </row>
    <row r="1285" customHeight="1" spans="1:18">
      <c r="A1285" s="80">
        <f ca="1">INDIRECT(ADDRESS(2+QUOTIENT(ROW()-2,COUNTA('Form Responses 1'!$1:$1)-4),1,,TRUE,"Form Responses 1"))</f>
        <v>45048.6575483912</v>
      </c>
      <c r="B1285" s="65" t="str">
        <f ca="1">INDIRECT(ADDRESS(2+QUOTIENT(ROW()-2,COUNTA('Form Responses 1'!$1:$1)-4),2,,TRUE,"Form Responses 1"))</f>
        <v>bobdaulay@gmail.com</v>
      </c>
      <c r="C1285" s="65" t="str">
        <f ca="1">INDIRECT(ADDRESS(2+QUOTIENT(ROW()-2,COUNTA('Form Responses 1'!$1:$1)-4),3,,TRUE,"Form Responses 1"))</f>
        <v>Bobby Wijaya Daulay</v>
      </c>
      <c r="D1285" s="81">
        <f ca="1">INDIRECT(ADDRESS(2+QUOTIENT(ROW()-2,COUNTA('Form Responses 1'!$1:$1)-4),4,,TRUE,"Form Responses 1"))</f>
        <v>45046</v>
      </c>
      <c r="E1285" s="82">
        <f ca="1" t="shared" si="0"/>
        <v>7</v>
      </c>
      <c r="F1285" s="65" t="str">
        <f ca="1">IF(ISBLANK(A1285)," ",INDIRECT(ADDRESS(1,5+MOD(ROW()-2,COUNTA('Form Responses 1'!$1:$1)-4),,TRUE,"Form Responses 1")))</f>
        <v>Lantai 04 [Koridor]</v>
      </c>
      <c r="G1285" s="65" t="str">
        <f ca="1">IF(ISBLANK(A1285)," ",INDIRECT(ADDRESS(MATCH(A1285,'Form Responses 1'!A:A,0),5+MOD(ROW()-2,COUNTA('Form Responses 1'!$1:$1)-4),,TRUE,"Form Responses 1")))</f>
        <v>BAIK</v>
      </c>
      <c r="H1285" s="83" t="str">
        <f ca="1" t="shared" si="1"/>
        <v>Lantai 04</v>
      </c>
      <c r="I1285" s="83" t="str">
        <f ca="1" t="shared" si="1311"/>
        <v>Koridor</v>
      </c>
      <c r="J1285" s="83" t="str">
        <f ca="1" t="shared" si="2"/>
        <v>CLEANING SERVICE</v>
      </c>
      <c r="K1285" s="83">
        <f ca="1" t="array" ref="K1285">IFERROR(INDEX(MASTER!B:B,MATCH(G1285,MASTER!A:A,0))/100," ")</f>
        <v>0.95</v>
      </c>
      <c r="L1285" s="65">
        <f ca="1" t="shared" si="3"/>
        <v>18</v>
      </c>
      <c r="M1285" s="65" t="str">
        <f ca="1" t="shared" si="4"/>
        <v>2023 - WEEK 18</v>
      </c>
      <c r="N1285" s="65" t="str">
        <f ca="1" t="shared" si="5"/>
        <v>2023 - MONTH 04</v>
      </c>
      <c r="O1285" s="83">
        <f ca="1" t="shared" ref="O1285:P1285" si="1314">IFERROR(AVERAGEIF(M:M,M1285,$K:$K)," ")</f>
        <v>0.950112612612605</v>
      </c>
      <c r="P1285" s="83">
        <f ca="1" t="shared" si="1314"/>
        <v>0.950150150150152</v>
      </c>
      <c r="Q1285" s="65" t="str">
        <f ca="1">IF(ISBLANK(A1285)," ",IF(O1285&gt;MASTER!$B$3/100,"SB",IF(O1285&gt;MASTER!$B$4/100,"B",IF(O1285&gt;MASTER!$B$5/100,"C","K"))))</f>
        <v>SB</v>
      </c>
      <c r="R1285" s="65" t="str">
        <f ca="1">IF(ISBLANK(B1285)," ",IF(P1285&gt;MASTER!$B$3/100,"SB",IF(P1285&gt;MASTER!$B$4/100,"B",IF(P1285&gt;MASTER!$B$5/100,"C","K"))))</f>
        <v>SB</v>
      </c>
    </row>
    <row r="1286" customHeight="1" spans="1:18">
      <c r="A1286" s="80">
        <f ca="1">INDIRECT(ADDRESS(2+QUOTIENT(ROW()-2,COUNTA('Form Responses 1'!$1:$1)-4),1,,TRUE,"Form Responses 1"))</f>
        <v>45048.6575483912</v>
      </c>
      <c r="B1286" s="65" t="str">
        <f ca="1">INDIRECT(ADDRESS(2+QUOTIENT(ROW()-2,COUNTA('Form Responses 1'!$1:$1)-4),2,,TRUE,"Form Responses 1"))</f>
        <v>bobdaulay@gmail.com</v>
      </c>
      <c r="C1286" s="65" t="str">
        <f ca="1">INDIRECT(ADDRESS(2+QUOTIENT(ROW()-2,COUNTA('Form Responses 1'!$1:$1)-4),3,,TRUE,"Form Responses 1"))</f>
        <v>Bobby Wijaya Daulay</v>
      </c>
      <c r="D1286" s="81">
        <f ca="1">INDIRECT(ADDRESS(2+QUOTIENT(ROW()-2,COUNTA('Form Responses 1'!$1:$1)-4),4,,TRUE,"Form Responses 1"))</f>
        <v>45046</v>
      </c>
      <c r="E1286" s="82">
        <f ca="1" t="shared" si="0"/>
        <v>7</v>
      </c>
      <c r="F1286" s="65" t="str">
        <f ca="1">IF(ISBLANK(A1286)," ",INDIRECT(ADDRESS(1,5+MOD(ROW()-2,COUNTA('Form Responses 1'!$1:$1)-4),,TRUE,"Form Responses 1")))</f>
        <v>Lantai 04 [Toilet Pria / Wanita]</v>
      </c>
      <c r="G1286" s="65" t="str">
        <f ca="1">IF(ISBLANK(A1286)," ",INDIRECT(ADDRESS(MATCH(A1286,'Form Responses 1'!A:A,0),5+MOD(ROW()-2,COUNTA('Form Responses 1'!$1:$1)-4),,TRUE,"Form Responses 1")))</f>
        <v>BAIK</v>
      </c>
      <c r="H1286" s="83" t="str">
        <f ca="1" t="shared" si="1"/>
        <v>Lantai 04</v>
      </c>
      <c r="I1286" s="83" t="str">
        <f ca="1" t="shared" si="1311"/>
        <v>Toilet Pria / Wanita</v>
      </c>
      <c r="J1286" s="83" t="str">
        <f ca="1" t="shared" si="2"/>
        <v>CLEANING SERVICE</v>
      </c>
      <c r="K1286" s="83">
        <f ca="1" t="array" ref="K1286">IFERROR(INDEX(MASTER!B:B,MATCH(G1286,MASTER!A:A,0))/100," ")</f>
        <v>0.95</v>
      </c>
      <c r="L1286" s="65">
        <f ca="1" t="shared" si="3"/>
        <v>18</v>
      </c>
      <c r="M1286" s="65" t="str">
        <f ca="1" t="shared" si="4"/>
        <v>2023 - WEEK 18</v>
      </c>
      <c r="N1286" s="65" t="str">
        <f ca="1" t="shared" si="5"/>
        <v>2023 - MONTH 04</v>
      </c>
      <c r="O1286" s="83">
        <f ca="1" t="shared" ref="O1286:P1286" si="1315">IFERROR(AVERAGEIF(M:M,M1286,$K:$K)," ")</f>
        <v>0.950112612612605</v>
      </c>
      <c r="P1286" s="83">
        <f ca="1" t="shared" si="1315"/>
        <v>0.950150150150152</v>
      </c>
      <c r="Q1286" s="65" t="str">
        <f ca="1">IF(ISBLANK(A1286)," ",IF(O1286&gt;MASTER!$B$3/100,"SB",IF(O1286&gt;MASTER!$B$4/100,"B",IF(O1286&gt;MASTER!$B$5/100,"C","K"))))</f>
        <v>SB</v>
      </c>
      <c r="R1286" s="65" t="str">
        <f ca="1">IF(ISBLANK(B1286)," ",IF(P1286&gt;MASTER!$B$3/100,"SB",IF(P1286&gt;MASTER!$B$4/100,"B",IF(P1286&gt;MASTER!$B$5/100,"C","K"))))</f>
        <v>SB</v>
      </c>
    </row>
    <row r="1287" customHeight="1" spans="1:18">
      <c r="A1287" s="80">
        <f ca="1">INDIRECT(ADDRESS(2+QUOTIENT(ROW()-2,COUNTA('Form Responses 1'!$1:$1)-4),1,,TRUE,"Form Responses 1"))</f>
        <v>45048.6575483912</v>
      </c>
      <c r="B1287" s="65" t="str">
        <f ca="1">INDIRECT(ADDRESS(2+QUOTIENT(ROW()-2,COUNTA('Form Responses 1'!$1:$1)-4),2,,TRUE,"Form Responses 1"))</f>
        <v>bobdaulay@gmail.com</v>
      </c>
      <c r="C1287" s="65" t="str">
        <f ca="1">INDIRECT(ADDRESS(2+QUOTIENT(ROW()-2,COUNTA('Form Responses 1'!$1:$1)-4),3,,TRUE,"Form Responses 1"))</f>
        <v>Bobby Wijaya Daulay</v>
      </c>
      <c r="D1287" s="81">
        <f ca="1">INDIRECT(ADDRESS(2+QUOTIENT(ROW()-2,COUNTA('Form Responses 1'!$1:$1)-4),4,,TRUE,"Form Responses 1"))</f>
        <v>45046</v>
      </c>
      <c r="E1287" s="82">
        <f ca="1" t="shared" si="0"/>
        <v>7</v>
      </c>
      <c r="F1287" s="65" t="str">
        <f ca="1">IF(ISBLANK(A1287)," ",INDIRECT(ADDRESS(1,5+MOD(ROW()-2,COUNTA('Form Responses 1'!$1:$1)-4),,TRUE,"Form Responses 1")))</f>
        <v>Lantai 03 1/2 [Ruang PNBPL]</v>
      </c>
      <c r="G1287" s="65" t="str">
        <f ca="1">IF(ISBLANK(A1287)," ",INDIRECT(ADDRESS(MATCH(A1287,'Form Responses 1'!A:A,0),5+MOD(ROW()-2,COUNTA('Form Responses 1'!$1:$1)-4),,TRUE,"Form Responses 1")))</f>
        <v>BAIK</v>
      </c>
      <c r="H1287" s="83" t="str">
        <f ca="1" t="shared" si="1"/>
        <v>Lantai 03 1/2</v>
      </c>
      <c r="I1287" s="83" t="str">
        <f ca="1" t="shared" si="1311"/>
        <v>Ruang PNBPL</v>
      </c>
      <c r="J1287" s="83" t="str">
        <f ca="1" t="shared" si="2"/>
        <v>CLEANING SERVICE</v>
      </c>
      <c r="K1287" s="83">
        <f ca="1" t="array" ref="K1287">IFERROR(INDEX(MASTER!B:B,MATCH(G1287,MASTER!A:A,0))/100," ")</f>
        <v>0.95</v>
      </c>
      <c r="L1287" s="65">
        <f ca="1" t="shared" si="3"/>
        <v>18</v>
      </c>
      <c r="M1287" s="65" t="str">
        <f ca="1" t="shared" si="4"/>
        <v>2023 - WEEK 18</v>
      </c>
      <c r="N1287" s="65" t="str">
        <f ca="1" t="shared" si="5"/>
        <v>2023 - MONTH 04</v>
      </c>
      <c r="O1287" s="83">
        <f ca="1" t="shared" ref="O1287:P1287" si="1316">IFERROR(AVERAGEIF(M:M,M1287,$K:$K)," ")</f>
        <v>0.950112612612605</v>
      </c>
      <c r="P1287" s="83">
        <f ca="1" t="shared" si="1316"/>
        <v>0.950150150150152</v>
      </c>
      <c r="Q1287" s="65" t="str">
        <f ca="1">IF(ISBLANK(A1287)," ",IF(O1287&gt;MASTER!$B$3/100,"SB",IF(O1287&gt;MASTER!$B$4/100,"B",IF(O1287&gt;MASTER!$B$5/100,"C","K"))))</f>
        <v>SB</v>
      </c>
      <c r="R1287" s="65" t="str">
        <f ca="1">IF(ISBLANK(B1287)," ",IF(P1287&gt;MASTER!$B$3/100,"SB",IF(P1287&gt;MASTER!$B$4/100,"B",IF(P1287&gt;MASTER!$B$5/100,"C","K"))))</f>
        <v>SB</v>
      </c>
    </row>
    <row r="1288" customHeight="1" spans="1:18">
      <c r="A1288" s="80">
        <f ca="1">INDIRECT(ADDRESS(2+QUOTIENT(ROW()-2,COUNTA('Form Responses 1'!$1:$1)-4),1,,TRUE,"Form Responses 1"))</f>
        <v>45048.6575483912</v>
      </c>
      <c r="B1288" s="65" t="str">
        <f ca="1">INDIRECT(ADDRESS(2+QUOTIENT(ROW()-2,COUNTA('Form Responses 1'!$1:$1)-4),2,,TRUE,"Form Responses 1"))</f>
        <v>bobdaulay@gmail.com</v>
      </c>
      <c r="C1288" s="65" t="str">
        <f ca="1">INDIRECT(ADDRESS(2+QUOTIENT(ROW()-2,COUNTA('Form Responses 1'!$1:$1)-4),3,,TRUE,"Form Responses 1"))</f>
        <v>Bobby Wijaya Daulay</v>
      </c>
      <c r="D1288" s="81">
        <f ca="1">INDIRECT(ADDRESS(2+QUOTIENT(ROW()-2,COUNTA('Form Responses 1'!$1:$1)-4),4,,TRUE,"Form Responses 1"))</f>
        <v>45046</v>
      </c>
      <c r="E1288" s="82">
        <f ca="1" t="shared" si="0"/>
        <v>7</v>
      </c>
      <c r="F1288" s="65" t="str">
        <f ca="1">IF(ISBLANK(A1288)," ",INDIRECT(ADDRESS(1,5+MOD(ROW()-2,COUNTA('Form Responses 1'!$1:$1)-4),,TRUE,"Form Responses 1")))</f>
        <v>Lantai 03 1/2 [Lapangan Upacara]</v>
      </c>
      <c r="G1288" s="65" t="str">
        <f ca="1">IF(ISBLANK(A1288)," ",INDIRECT(ADDRESS(MATCH(A1288,'Form Responses 1'!A:A,0),5+MOD(ROW()-2,COUNTA('Form Responses 1'!$1:$1)-4),,TRUE,"Form Responses 1")))</f>
        <v>BAIK</v>
      </c>
      <c r="H1288" s="83" t="str">
        <f ca="1" t="shared" si="1"/>
        <v>Lantai 03 1/2</v>
      </c>
      <c r="I1288" s="83" t="str">
        <f ca="1" t="shared" si="1311"/>
        <v>Lapangan Upacara</v>
      </c>
      <c r="J1288" s="83" t="str">
        <f ca="1" t="shared" si="2"/>
        <v>CLEANING SERVICE</v>
      </c>
      <c r="K1288" s="83">
        <f ca="1" t="array" ref="K1288">IFERROR(INDEX(MASTER!B:B,MATCH(G1288,MASTER!A:A,0))/100," ")</f>
        <v>0.95</v>
      </c>
      <c r="L1288" s="65">
        <f ca="1" t="shared" si="3"/>
        <v>18</v>
      </c>
      <c r="M1288" s="65" t="str">
        <f ca="1" t="shared" si="4"/>
        <v>2023 - WEEK 18</v>
      </c>
      <c r="N1288" s="65" t="str">
        <f ca="1" t="shared" si="5"/>
        <v>2023 - MONTH 04</v>
      </c>
      <c r="O1288" s="83">
        <f ca="1" t="shared" ref="O1288:P1288" si="1317">IFERROR(AVERAGEIF(M:M,M1288,$K:$K)," ")</f>
        <v>0.950112612612605</v>
      </c>
      <c r="P1288" s="83">
        <f ca="1" t="shared" si="1317"/>
        <v>0.950150150150152</v>
      </c>
      <c r="Q1288" s="65" t="str">
        <f ca="1">IF(ISBLANK(A1288)," ",IF(O1288&gt;MASTER!$B$3/100,"SB",IF(O1288&gt;MASTER!$B$4/100,"B",IF(O1288&gt;MASTER!$B$5/100,"C","K"))))</f>
        <v>SB</v>
      </c>
      <c r="R1288" s="65" t="str">
        <f ca="1">IF(ISBLANK(B1288)," ",IF(P1288&gt;MASTER!$B$3/100,"SB",IF(P1288&gt;MASTER!$B$4/100,"B",IF(P1288&gt;MASTER!$B$5/100,"C","K"))))</f>
        <v>SB</v>
      </c>
    </row>
    <row r="1289" customHeight="1" spans="1:18">
      <c r="A1289" s="80">
        <f ca="1">INDIRECT(ADDRESS(2+QUOTIENT(ROW()-2,COUNTA('Form Responses 1'!$1:$1)-4),1,,TRUE,"Form Responses 1"))</f>
        <v>45048.6575483912</v>
      </c>
      <c r="B1289" s="65" t="str">
        <f ca="1">INDIRECT(ADDRESS(2+QUOTIENT(ROW()-2,COUNTA('Form Responses 1'!$1:$1)-4),2,,TRUE,"Form Responses 1"))</f>
        <v>bobdaulay@gmail.com</v>
      </c>
      <c r="C1289" s="65" t="str">
        <f ca="1">INDIRECT(ADDRESS(2+QUOTIENT(ROW()-2,COUNTA('Form Responses 1'!$1:$1)-4),3,,TRUE,"Form Responses 1"))</f>
        <v>Bobby Wijaya Daulay</v>
      </c>
      <c r="D1289" s="81">
        <f ca="1">INDIRECT(ADDRESS(2+QUOTIENT(ROW()-2,COUNTA('Form Responses 1'!$1:$1)-4),4,,TRUE,"Form Responses 1"))</f>
        <v>45046</v>
      </c>
      <c r="E1289" s="82">
        <f ca="1" t="shared" si="0"/>
        <v>7</v>
      </c>
      <c r="F1289" s="65" t="str">
        <f ca="1">IF(ISBLANK(A1289)," ",INDIRECT(ADDRESS(1,5+MOD(ROW()-2,COUNTA('Form Responses 1'!$1:$1)-4),,TRUE,"Form Responses 1")))</f>
        <v>Lantai 03 1/2 [Pantry]</v>
      </c>
      <c r="G1289" s="65" t="str">
        <f ca="1">IF(ISBLANK(A1289)," ",INDIRECT(ADDRESS(MATCH(A1289,'Form Responses 1'!A:A,0),5+MOD(ROW()-2,COUNTA('Form Responses 1'!$1:$1)-4),,TRUE,"Form Responses 1")))</f>
        <v>BAIK</v>
      </c>
      <c r="H1289" s="83" t="str">
        <f ca="1" t="shared" si="1"/>
        <v>Lantai 03 1/2</v>
      </c>
      <c r="I1289" s="83" t="str">
        <f ca="1" t="shared" si="1311"/>
        <v>Pantry</v>
      </c>
      <c r="J1289" s="83" t="str">
        <f ca="1" t="shared" si="2"/>
        <v>CLEANING SERVICE</v>
      </c>
      <c r="K1289" s="83">
        <f ca="1" t="array" ref="K1289">IFERROR(INDEX(MASTER!B:B,MATCH(G1289,MASTER!A:A,0))/100," ")</f>
        <v>0.95</v>
      </c>
      <c r="L1289" s="65">
        <f ca="1" t="shared" si="3"/>
        <v>18</v>
      </c>
      <c r="M1289" s="65" t="str">
        <f ca="1" t="shared" si="4"/>
        <v>2023 - WEEK 18</v>
      </c>
      <c r="N1289" s="65" t="str">
        <f ca="1" t="shared" si="5"/>
        <v>2023 - MONTH 04</v>
      </c>
      <c r="O1289" s="83">
        <f ca="1" t="shared" ref="O1289:P1289" si="1318">IFERROR(AVERAGEIF(M:M,M1289,$K:$K)," ")</f>
        <v>0.950112612612605</v>
      </c>
      <c r="P1289" s="83">
        <f ca="1" t="shared" si="1318"/>
        <v>0.950150150150152</v>
      </c>
      <c r="Q1289" s="65" t="str">
        <f ca="1">IF(ISBLANK(A1289)," ",IF(O1289&gt;MASTER!$B$3/100,"SB",IF(O1289&gt;MASTER!$B$4/100,"B",IF(O1289&gt;MASTER!$B$5/100,"C","K"))))</f>
        <v>SB</v>
      </c>
      <c r="R1289" s="65" t="str">
        <f ca="1">IF(ISBLANK(B1289)," ",IF(P1289&gt;MASTER!$B$3/100,"SB",IF(P1289&gt;MASTER!$B$4/100,"B",IF(P1289&gt;MASTER!$B$5/100,"C","K"))))</f>
        <v>SB</v>
      </c>
    </row>
    <row r="1290" customHeight="1" spans="1:18">
      <c r="A1290" s="80">
        <f ca="1">INDIRECT(ADDRESS(2+QUOTIENT(ROW()-2,COUNTA('Form Responses 1'!$1:$1)-4),1,,TRUE,"Form Responses 1"))</f>
        <v>45048.6575483912</v>
      </c>
      <c r="B1290" s="65" t="str">
        <f ca="1">INDIRECT(ADDRESS(2+QUOTIENT(ROW()-2,COUNTA('Form Responses 1'!$1:$1)-4),2,,TRUE,"Form Responses 1"))</f>
        <v>bobdaulay@gmail.com</v>
      </c>
      <c r="C1290" s="65" t="str">
        <f ca="1">INDIRECT(ADDRESS(2+QUOTIENT(ROW()-2,COUNTA('Form Responses 1'!$1:$1)-4),3,,TRUE,"Form Responses 1"))</f>
        <v>Bobby Wijaya Daulay</v>
      </c>
      <c r="D1290" s="81">
        <f ca="1">INDIRECT(ADDRESS(2+QUOTIENT(ROW()-2,COUNTA('Form Responses 1'!$1:$1)-4),4,,TRUE,"Form Responses 1"))</f>
        <v>45046</v>
      </c>
      <c r="E1290" s="82">
        <f ca="1" t="shared" si="0"/>
        <v>7</v>
      </c>
      <c r="F1290" s="65" t="str">
        <f ca="1">IF(ISBLANK(A1290)," ",INDIRECT(ADDRESS(1,5+MOD(ROW()-2,COUNTA('Form Responses 1'!$1:$1)-4),,TRUE,"Form Responses 1")))</f>
        <v>Lantai 03 1/2 [Koridor]</v>
      </c>
      <c r="G1290" s="65" t="str">
        <f ca="1">IF(ISBLANK(A1290)," ",INDIRECT(ADDRESS(MATCH(A1290,'Form Responses 1'!A:A,0),5+MOD(ROW()-2,COUNTA('Form Responses 1'!$1:$1)-4),,TRUE,"Form Responses 1")))</f>
        <v>BAIK</v>
      </c>
      <c r="H1290" s="83" t="str">
        <f ca="1" t="shared" si="1"/>
        <v>Lantai 03 1/2</v>
      </c>
      <c r="I1290" s="83" t="str">
        <f ca="1" t="shared" si="1311"/>
        <v>Koridor</v>
      </c>
      <c r="J1290" s="83" t="str">
        <f ca="1" t="shared" si="2"/>
        <v>CLEANING SERVICE</v>
      </c>
      <c r="K1290" s="83">
        <f ca="1" t="array" ref="K1290">IFERROR(INDEX(MASTER!B:B,MATCH(G1290,MASTER!A:A,0))/100," ")</f>
        <v>0.95</v>
      </c>
      <c r="L1290" s="65">
        <f ca="1" t="shared" si="3"/>
        <v>18</v>
      </c>
      <c r="M1290" s="65" t="str">
        <f ca="1" t="shared" si="4"/>
        <v>2023 - WEEK 18</v>
      </c>
      <c r="N1290" s="65" t="str">
        <f ca="1" t="shared" si="5"/>
        <v>2023 - MONTH 04</v>
      </c>
      <c r="O1290" s="83">
        <f ca="1" t="shared" ref="O1290:P1290" si="1319">IFERROR(AVERAGEIF(M:M,M1290,$K:$K)," ")</f>
        <v>0.950112612612605</v>
      </c>
      <c r="P1290" s="83">
        <f ca="1" t="shared" si="1319"/>
        <v>0.950150150150152</v>
      </c>
      <c r="Q1290" s="65" t="str">
        <f ca="1">IF(ISBLANK(A1290)," ",IF(O1290&gt;MASTER!$B$3/100,"SB",IF(O1290&gt;MASTER!$B$4/100,"B",IF(O1290&gt;MASTER!$B$5/100,"C","K"))))</f>
        <v>SB</v>
      </c>
      <c r="R1290" s="65" t="str">
        <f ca="1">IF(ISBLANK(B1290)," ",IF(P1290&gt;MASTER!$B$3/100,"SB",IF(P1290&gt;MASTER!$B$4/100,"B",IF(P1290&gt;MASTER!$B$5/100,"C","K"))))</f>
        <v>SB</v>
      </c>
    </row>
    <row r="1291" customHeight="1" spans="1:18">
      <c r="A1291" s="80">
        <f ca="1">INDIRECT(ADDRESS(2+QUOTIENT(ROW()-2,COUNTA('Form Responses 1'!$1:$1)-4),1,,TRUE,"Form Responses 1"))</f>
        <v>45048.6575483912</v>
      </c>
      <c r="B1291" s="65" t="str">
        <f ca="1">INDIRECT(ADDRESS(2+QUOTIENT(ROW()-2,COUNTA('Form Responses 1'!$1:$1)-4),2,,TRUE,"Form Responses 1"))</f>
        <v>bobdaulay@gmail.com</v>
      </c>
      <c r="C1291" s="65" t="str">
        <f ca="1">INDIRECT(ADDRESS(2+QUOTIENT(ROW()-2,COUNTA('Form Responses 1'!$1:$1)-4),3,,TRUE,"Form Responses 1"))</f>
        <v>Bobby Wijaya Daulay</v>
      </c>
      <c r="D1291" s="81">
        <f ca="1">INDIRECT(ADDRESS(2+QUOTIENT(ROW()-2,COUNTA('Form Responses 1'!$1:$1)-4),4,,TRUE,"Form Responses 1"))</f>
        <v>45046</v>
      </c>
      <c r="E1291" s="82">
        <f ca="1" t="shared" si="0"/>
        <v>7</v>
      </c>
      <c r="F1291" s="65" t="str">
        <f ca="1">IF(ISBLANK(A1291)," ",INDIRECT(ADDRESS(1,5+MOD(ROW()-2,COUNTA('Form Responses 1'!$1:$1)-4),,TRUE,"Form Responses 1")))</f>
        <v>Lantai 03 1/2 [Toilet Pria / Wanita]</v>
      </c>
      <c r="G1291" s="65" t="str">
        <f ca="1">IF(ISBLANK(A1291)," ",INDIRECT(ADDRESS(MATCH(A1291,'Form Responses 1'!A:A,0),5+MOD(ROW()-2,COUNTA('Form Responses 1'!$1:$1)-4),,TRUE,"Form Responses 1")))</f>
        <v>BAIK</v>
      </c>
      <c r="H1291" s="83" t="str">
        <f ca="1" t="shared" si="1"/>
        <v>Lantai 03 1/2</v>
      </c>
      <c r="I1291" s="83" t="str">
        <f ca="1" t="shared" si="1311"/>
        <v>Toilet Pria / Wanita</v>
      </c>
      <c r="J1291" s="83" t="str">
        <f ca="1" t="shared" si="2"/>
        <v>CLEANING SERVICE</v>
      </c>
      <c r="K1291" s="83">
        <f ca="1" t="array" ref="K1291">IFERROR(INDEX(MASTER!B:B,MATCH(G1291,MASTER!A:A,0))/100," ")</f>
        <v>0.95</v>
      </c>
      <c r="L1291" s="65">
        <f ca="1" t="shared" si="3"/>
        <v>18</v>
      </c>
      <c r="M1291" s="65" t="str">
        <f ca="1" t="shared" si="4"/>
        <v>2023 - WEEK 18</v>
      </c>
      <c r="N1291" s="65" t="str">
        <f ca="1" t="shared" si="5"/>
        <v>2023 - MONTH 04</v>
      </c>
      <c r="O1291" s="83">
        <f ca="1" t="shared" ref="O1291:P1291" si="1320">IFERROR(AVERAGEIF(M:M,M1291,$K:$K)," ")</f>
        <v>0.950112612612605</v>
      </c>
      <c r="P1291" s="83">
        <f ca="1" t="shared" si="1320"/>
        <v>0.950150150150152</v>
      </c>
      <c r="Q1291" s="65" t="str">
        <f ca="1">IF(ISBLANK(A1291)," ",IF(O1291&gt;MASTER!$B$3/100,"SB",IF(O1291&gt;MASTER!$B$4/100,"B",IF(O1291&gt;MASTER!$B$5/100,"C","K"))))</f>
        <v>SB</v>
      </c>
      <c r="R1291" s="65" t="str">
        <f ca="1">IF(ISBLANK(B1291)," ",IF(P1291&gt;MASTER!$B$3/100,"SB",IF(P1291&gt;MASTER!$B$4/100,"B",IF(P1291&gt;MASTER!$B$5/100,"C","K"))))</f>
        <v>SB</v>
      </c>
    </row>
    <row r="1292" customHeight="1" spans="1:18">
      <c r="A1292" s="80">
        <f ca="1">INDIRECT(ADDRESS(2+QUOTIENT(ROW()-2,COUNTA('Form Responses 1'!$1:$1)-4),1,,TRUE,"Form Responses 1"))</f>
        <v>45048.6575483912</v>
      </c>
      <c r="B1292" s="65" t="str">
        <f ca="1">INDIRECT(ADDRESS(2+QUOTIENT(ROW()-2,COUNTA('Form Responses 1'!$1:$1)-4),2,,TRUE,"Form Responses 1"))</f>
        <v>bobdaulay@gmail.com</v>
      </c>
      <c r="C1292" s="65" t="str">
        <f ca="1">INDIRECT(ADDRESS(2+QUOTIENT(ROW()-2,COUNTA('Form Responses 1'!$1:$1)-4),3,,TRUE,"Form Responses 1"))</f>
        <v>Bobby Wijaya Daulay</v>
      </c>
      <c r="D1292" s="81">
        <f ca="1">INDIRECT(ADDRESS(2+QUOTIENT(ROW()-2,COUNTA('Form Responses 1'!$1:$1)-4),4,,TRUE,"Form Responses 1"))</f>
        <v>45046</v>
      </c>
      <c r="E1292" s="82">
        <f ca="1" t="shared" si="0"/>
        <v>7</v>
      </c>
      <c r="F1292" s="65" t="str">
        <f ca="1">IF(ISBLANK(A1292)," ",INDIRECT(ADDRESS(1,5+MOD(ROW()-2,COUNTA('Form Responses 1'!$1:$1)-4),,TRUE,"Form Responses 1")))</f>
        <v>Lantai 03 [Tangga Exit Barat- &amp; Timur]</v>
      </c>
      <c r="G1292" s="65" t="str">
        <f ca="1">IF(ISBLANK(A1292)," ",INDIRECT(ADDRESS(MATCH(A1292,'Form Responses 1'!A:A,0),5+MOD(ROW()-2,COUNTA('Form Responses 1'!$1:$1)-4),,TRUE,"Form Responses 1")))</f>
        <v>BAIK</v>
      </c>
      <c r="H1292" s="83" t="str">
        <f ca="1" t="shared" si="1"/>
        <v>Lantai 03</v>
      </c>
      <c r="I1292" s="83" t="str">
        <f ca="1" t="shared" si="1311"/>
        <v>Tangga Exit Barat- &amp; Timur</v>
      </c>
      <c r="J1292" s="83" t="str">
        <f ca="1" t="shared" si="2"/>
        <v>CLEANING SERVICE</v>
      </c>
      <c r="K1292" s="83">
        <f ca="1" t="array" ref="K1292">IFERROR(INDEX(MASTER!B:B,MATCH(G1292,MASTER!A:A,0))/100," ")</f>
        <v>0.95</v>
      </c>
      <c r="L1292" s="65">
        <f ca="1" t="shared" si="3"/>
        <v>18</v>
      </c>
      <c r="M1292" s="65" t="str">
        <f ca="1" t="shared" si="4"/>
        <v>2023 - WEEK 18</v>
      </c>
      <c r="N1292" s="65" t="str">
        <f ca="1" t="shared" si="5"/>
        <v>2023 - MONTH 04</v>
      </c>
      <c r="O1292" s="83">
        <f ca="1" t="shared" ref="O1292:P1292" si="1321">IFERROR(AVERAGEIF(M:M,M1292,$K:$K)," ")</f>
        <v>0.950112612612605</v>
      </c>
      <c r="P1292" s="83">
        <f ca="1" t="shared" si="1321"/>
        <v>0.950150150150152</v>
      </c>
      <c r="Q1292" s="65" t="str">
        <f ca="1">IF(ISBLANK(A1292)," ",IF(O1292&gt;MASTER!$B$3/100,"SB",IF(O1292&gt;MASTER!$B$4/100,"B",IF(O1292&gt;MASTER!$B$5/100,"C","K"))))</f>
        <v>SB</v>
      </c>
      <c r="R1292" s="65" t="str">
        <f ca="1">IF(ISBLANK(B1292)," ",IF(P1292&gt;MASTER!$B$3/100,"SB",IF(P1292&gt;MASTER!$B$4/100,"B",IF(P1292&gt;MASTER!$B$5/100,"C","K"))))</f>
        <v>SB</v>
      </c>
    </row>
    <row r="1293" customHeight="1" spans="1:18">
      <c r="A1293" s="80">
        <f ca="1">INDIRECT(ADDRESS(2+QUOTIENT(ROW()-2,COUNTA('Form Responses 1'!$1:$1)-4),1,,TRUE,"Form Responses 1"))</f>
        <v>45048.6575483912</v>
      </c>
      <c r="B1293" s="65" t="str">
        <f ca="1">INDIRECT(ADDRESS(2+QUOTIENT(ROW()-2,COUNTA('Form Responses 1'!$1:$1)-4),2,,TRUE,"Form Responses 1"))</f>
        <v>bobdaulay@gmail.com</v>
      </c>
      <c r="C1293" s="65" t="str">
        <f ca="1">INDIRECT(ADDRESS(2+QUOTIENT(ROW()-2,COUNTA('Form Responses 1'!$1:$1)-4),3,,TRUE,"Form Responses 1"))</f>
        <v>Bobby Wijaya Daulay</v>
      </c>
      <c r="D1293" s="81">
        <f ca="1">INDIRECT(ADDRESS(2+QUOTIENT(ROW()-2,COUNTA('Form Responses 1'!$1:$1)-4),4,,TRUE,"Form Responses 1"))</f>
        <v>45046</v>
      </c>
      <c r="E1293" s="82">
        <f ca="1" t="shared" si="0"/>
        <v>7</v>
      </c>
      <c r="F1293" s="65" t="str">
        <f ca="1">IF(ISBLANK(A1293)," ",INDIRECT(ADDRESS(1,5+MOD(ROW()-2,COUNTA('Form Responses 1'!$1:$1)-4),,TRUE,"Form Responses 1")))</f>
        <v>Lantai 03 [R. Meeting Audiotium]</v>
      </c>
      <c r="G1293" s="65" t="str">
        <f ca="1">IF(ISBLANK(A1293)," ",INDIRECT(ADDRESS(MATCH(A1293,'Form Responses 1'!A:A,0),5+MOD(ROW()-2,COUNTA('Form Responses 1'!$1:$1)-4),,TRUE,"Form Responses 1")))</f>
        <v>BAIK</v>
      </c>
      <c r="H1293" s="83" t="str">
        <f ca="1" t="shared" si="1"/>
        <v>Lantai 03</v>
      </c>
      <c r="I1293" s="83" t="str">
        <f ca="1" t="shared" si="1311"/>
        <v>R. Meeting Audiotium</v>
      </c>
      <c r="J1293" s="83" t="str">
        <f ca="1" t="shared" si="2"/>
        <v>CLEANING SERVICE</v>
      </c>
      <c r="K1293" s="83">
        <f ca="1" t="array" ref="K1293">IFERROR(INDEX(MASTER!B:B,MATCH(G1293,MASTER!A:A,0))/100," ")</f>
        <v>0.95</v>
      </c>
      <c r="L1293" s="65">
        <f ca="1" t="shared" si="3"/>
        <v>18</v>
      </c>
      <c r="M1293" s="65" t="str">
        <f ca="1" t="shared" si="4"/>
        <v>2023 - WEEK 18</v>
      </c>
      <c r="N1293" s="65" t="str">
        <f ca="1" t="shared" si="5"/>
        <v>2023 - MONTH 04</v>
      </c>
      <c r="O1293" s="83">
        <f ca="1" t="shared" ref="O1293:P1293" si="1322">IFERROR(AVERAGEIF(M:M,M1293,$K:$K)," ")</f>
        <v>0.950112612612605</v>
      </c>
      <c r="P1293" s="83">
        <f ca="1" t="shared" si="1322"/>
        <v>0.950150150150152</v>
      </c>
      <c r="Q1293" s="65" t="str">
        <f ca="1">IF(ISBLANK(A1293)," ",IF(O1293&gt;MASTER!$B$3/100,"SB",IF(O1293&gt;MASTER!$B$4/100,"B",IF(O1293&gt;MASTER!$B$5/100,"C","K"))))</f>
        <v>SB</v>
      </c>
      <c r="R1293" s="65" t="str">
        <f ca="1">IF(ISBLANK(B1293)," ",IF(P1293&gt;MASTER!$B$3/100,"SB",IF(P1293&gt;MASTER!$B$4/100,"B",IF(P1293&gt;MASTER!$B$5/100,"C","K"))))</f>
        <v>SB</v>
      </c>
    </row>
    <row r="1294" customHeight="1" spans="1:18">
      <c r="A1294" s="80">
        <f ca="1">INDIRECT(ADDRESS(2+QUOTIENT(ROW()-2,COUNTA('Form Responses 1'!$1:$1)-4),1,,TRUE,"Form Responses 1"))</f>
        <v>45048.6575483912</v>
      </c>
      <c r="B1294" s="65" t="str">
        <f ca="1">INDIRECT(ADDRESS(2+QUOTIENT(ROW()-2,COUNTA('Form Responses 1'!$1:$1)-4),2,,TRUE,"Form Responses 1"))</f>
        <v>bobdaulay@gmail.com</v>
      </c>
      <c r="C1294" s="65" t="str">
        <f ca="1">INDIRECT(ADDRESS(2+QUOTIENT(ROW()-2,COUNTA('Form Responses 1'!$1:$1)-4),3,,TRUE,"Form Responses 1"))</f>
        <v>Bobby Wijaya Daulay</v>
      </c>
      <c r="D1294" s="81">
        <f ca="1">INDIRECT(ADDRESS(2+QUOTIENT(ROW()-2,COUNTA('Form Responses 1'!$1:$1)-4),4,,TRUE,"Form Responses 1"))</f>
        <v>45046</v>
      </c>
      <c r="E1294" s="82">
        <f ca="1" t="shared" si="0"/>
        <v>7</v>
      </c>
      <c r="F1294" s="65" t="str">
        <f ca="1">IF(ISBLANK(A1294)," ",INDIRECT(ADDRESS(1,5+MOD(ROW()-2,COUNTA('Form Responses 1'!$1:$1)-4),,TRUE,"Form Responses 1")))</f>
        <v>Lantai 03 [Pantry]</v>
      </c>
      <c r="G1294" s="65" t="str">
        <f ca="1">IF(ISBLANK(A1294)," ",INDIRECT(ADDRESS(MATCH(A1294,'Form Responses 1'!A:A,0),5+MOD(ROW()-2,COUNTA('Form Responses 1'!$1:$1)-4),,TRUE,"Form Responses 1")))</f>
        <v>BAIK</v>
      </c>
      <c r="H1294" s="83" t="str">
        <f ca="1" t="shared" si="1"/>
        <v>Lantai 03</v>
      </c>
      <c r="I1294" s="83" t="str">
        <f ca="1" t="shared" si="1311"/>
        <v>Pantry</v>
      </c>
      <c r="J1294" s="83" t="str">
        <f ca="1" t="shared" si="2"/>
        <v>CLEANING SERVICE</v>
      </c>
      <c r="K1294" s="83">
        <f ca="1" t="array" ref="K1294">IFERROR(INDEX(MASTER!B:B,MATCH(G1294,MASTER!A:A,0))/100," ")</f>
        <v>0.95</v>
      </c>
      <c r="L1294" s="65">
        <f ca="1" t="shared" si="3"/>
        <v>18</v>
      </c>
      <c r="M1294" s="65" t="str">
        <f ca="1" t="shared" si="4"/>
        <v>2023 - WEEK 18</v>
      </c>
      <c r="N1294" s="65" t="str">
        <f ca="1" t="shared" si="5"/>
        <v>2023 - MONTH 04</v>
      </c>
      <c r="O1294" s="83">
        <f ca="1" t="shared" ref="O1294:P1294" si="1323">IFERROR(AVERAGEIF(M:M,M1294,$K:$K)," ")</f>
        <v>0.950112612612605</v>
      </c>
      <c r="P1294" s="83">
        <f ca="1" t="shared" si="1323"/>
        <v>0.950150150150152</v>
      </c>
      <c r="Q1294" s="65" t="str">
        <f ca="1">IF(ISBLANK(A1294)," ",IF(O1294&gt;MASTER!$B$3/100,"SB",IF(O1294&gt;MASTER!$B$4/100,"B",IF(O1294&gt;MASTER!$B$5/100,"C","K"))))</f>
        <v>SB</v>
      </c>
      <c r="R1294" s="65" t="str">
        <f ca="1">IF(ISBLANK(B1294)," ",IF(P1294&gt;MASTER!$B$3/100,"SB",IF(P1294&gt;MASTER!$B$4/100,"B",IF(P1294&gt;MASTER!$B$5/100,"C","K"))))</f>
        <v>SB</v>
      </c>
    </row>
    <row r="1295" customHeight="1" spans="1:18">
      <c r="A1295" s="80">
        <f ca="1">INDIRECT(ADDRESS(2+QUOTIENT(ROW()-2,COUNTA('Form Responses 1'!$1:$1)-4),1,,TRUE,"Form Responses 1"))</f>
        <v>45048.6575483912</v>
      </c>
      <c r="B1295" s="65" t="str">
        <f ca="1">INDIRECT(ADDRESS(2+QUOTIENT(ROW()-2,COUNTA('Form Responses 1'!$1:$1)-4),2,,TRUE,"Form Responses 1"))</f>
        <v>bobdaulay@gmail.com</v>
      </c>
      <c r="C1295" s="65" t="str">
        <f ca="1">INDIRECT(ADDRESS(2+QUOTIENT(ROW()-2,COUNTA('Form Responses 1'!$1:$1)-4),3,,TRUE,"Form Responses 1"))</f>
        <v>Bobby Wijaya Daulay</v>
      </c>
      <c r="D1295" s="81">
        <f ca="1">INDIRECT(ADDRESS(2+QUOTIENT(ROW()-2,COUNTA('Form Responses 1'!$1:$1)-4),4,,TRUE,"Form Responses 1"))</f>
        <v>45046</v>
      </c>
      <c r="E1295" s="82">
        <f ca="1" t="shared" si="0"/>
        <v>7</v>
      </c>
      <c r="F1295" s="65" t="str">
        <f ca="1">IF(ISBLANK(A1295)," ",INDIRECT(ADDRESS(1,5+MOD(ROW()-2,COUNTA('Form Responses 1'!$1:$1)-4),,TRUE,"Form Responses 1")))</f>
        <v>Lantai 03 [Ruang Rapat 1-2-3-4-5]</v>
      </c>
      <c r="G1295" s="65" t="str">
        <f ca="1">IF(ISBLANK(A1295)," ",INDIRECT(ADDRESS(MATCH(A1295,'Form Responses 1'!A:A,0),5+MOD(ROW()-2,COUNTA('Form Responses 1'!$1:$1)-4),,TRUE,"Form Responses 1")))</f>
        <v>BAIK</v>
      </c>
      <c r="H1295" s="83" t="str">
        <f ca="1" t="shared" si="1"/>
        <v>Lantai 03</v>
      </c>
      <c r="I1295" s="83" t="str">
        <f ca="1" t="shared" si="1311"/>
        <v>Ruang Rapat 1-2-3-4-5</v>
      </c>
      <c r="J1295" s="83" t="str">
        <f ca="1" t="shared" si="2"/>
        <v>CLEANING SERVICE</v>
      </c>
      <c r="K1295" s="83">
        <f ca="1" t="array" ref="K1295">IFERROR(INDEX(MASTER!B:B,MATCH(G1295,MASTER!A:A,0))/100," ")</f>
        <v>0.95</v>
      </c>
      <c r="L1295" s="65">
        <f ca="1" t="shared" si="3"/>
        <v>18</v>
      </c>
      <c r="M1295" s="65" t="str">
        <f ca="1" t="shared" si="4"/>
        <v>2023 - WEEK 18</v>
      </c>
      <c r="N1295" s="65" t="str">
        <f ca="1" t="shared" si="5"/>
        <v>2023 - MONTH 04</v>
      </c>
      <c r="O1295" s="83">
        <f ca="1" t="shared" ref="O1295:P1295" si="1324">IFERROR(AVERAGEIF(M:M,M1295,$K:$K)," ")</f>
        <v>0.950112612612605</v>
      </c>
      <c r="P1295" s="83">
        <f ca="1" t="shared" si="1324"/>
        <v>0.950150150150152</v>
      </c>
      <c r="Q1295" s="65" t="str">
        <f ca="1">IF(ISBLANK(A1295)," ",IF(O1295&gt;MASTER!$B$3/100,"SB",IF(O1295&gt;MASTER!$B$4/100,"B",IF(O1295&gt;MASTER!$B$5/100,"C","K"))))</f>
        <v>SB</v>
      </c>
      <c r="R1295" s="65" t="str">
        <f ca="1">IF(ISBLANK(B1295)," ",IF(P1295&gt;MASTER!$B$3/100,"SB",IF(P1295&gt;MASTER!$B$4/100,"B",IF(P1295&gt;MASTER!$B$5/100,"C","K"))))</f>
        <v>SB</v>
      </c>
    </row>
    <row r="1296" customHeight="1" spans="1:18">
      <c r="A1296" s="80">
        <f ca="1">INDIRECT(ADDRESS(2+QUOTIENT(ROW()-2,COUNTA('Form Responses 1'!$1:$1)-4),1,,TRUE,"Form Responses 1"))</f>
        <v>45048.6575483912</v>
      </c>
      <c r="B1296" s="65" t="str">
        <f ca="1">INDIRECT(ADDRESS(2+QUOTIENT(ROW()-2,COUNTA('Form Responses 1'!$1:$1)-4),2,,TRUE,"Form Responses 1"))</f>
        <v>bobdaulay@gmail.com</v>
      </c>
      <c r="C1296" s="65" t="str">
        <f ca="1">INDIRECT(ADDRESS(2+QUOTIENT(ROW()-2,COUNTA('Form Responses 1'!$1:$1)-4),3,,TRUE,"Form Responses 1"))</f>
        <v>Bobby Wijaya Daulay</v>
      </c>
      <c r="D1296" s="81">
        <f ca="1">INDIRECT(ADDRESS(2+QUOTIENT(ROW()-2,COUNTA('Form Responses 1'!$1:$1)-4),4,,TRUE,"Form Responses 1"))</f>
        <v>45046</v>
      </c>
      <c r="E1296" s="82">
        <f ca="1" t="shared" si="0"/>
        <v>7</v>
      </c>
      <c r="F1296" s="65" t="str">
        <f ca="1">IF(ISBLANK(A1296)," ",INDIRECT(ADDRESS(1,5+MOD(ROW()-2,COUNTA('Form Responses 1'!$1:$1)-4),,TRUE,"Form Responses 1")))</f>
        <v>Lantai 03 [Ruang Smoking]</v>
      </c>
      <c r="G1296" s="65" t="str">
        <f ca="1">IF(ISBLANK(A1296)," ",INDIRECT(ADDRESS(MATCH(A1296,'Form Responses 1'!A:A,0),5+MOD(ROW()-2,COUNTA('Form Responses 1'!$1:$1)-4),,TRUE,"Form Responses 1")))</f>
        <v>BAIK</v>
      </c>
      <c r="H1296" s="83" t="str">
        <f ca="1" t="shared" si="1"/>
        <v>Lantai 03</v>
      </c>
      <c r="I1296" s="83" t="str">
        <f ca="1" t="shared" si="1311"/>
        <v>Ruang Smoking</v>
      </c>
      <c r="J1296" s="83" t="str">
        <f ca="1" t="shared" si="2"/>
        <v>CLEANING SERVICE</v>
      </c>
      <c r="K1296" s="83">
        <f ca="1" t="array" ref="K1296">IFERROR(INDEX(MASTER!B:B,MATCH(G1296,MASTER!A:A,0))/100," ")</f>
        <v>0.95</v>
      </c>
      <c r="L1296" s="65">
        <f ca="1" t="shared" si="3"/>
        <v>18</v>
      </c>
      <c r="M1296" s="65" t="str">
        <f ca="1" t="shared" si="4"/>
        <v>2023 - WEEK 18</v>
      </c>
      <c r="N1296" s="65" t="str">
        <f ca="1" t="shared" si="5"/>
        <v>2023 - MONTH 04</v>
      </c>
      <c r="O1296" s="83">
        <f ca="1" t="shared" ref="O1296:P1296" si="1325">IFERROR(AVERAGEIF(M:M,M1296,$K:$K)," ")</f>
        <v>0.950112612612605</v>
      </c>
      <c r="P1296" s="83">
        <f ca="1" t="shared" si="1325"/>
        <v>0.950150150150152</v>
      </c>
      <c r="Q1296" s="65" t="str">
        <f ca="1">IF(ISBLANK(A1296)," ",IF(O1296&gt;MASTER!$B$3/100,"SB",IF(O1296&gt;MASTER!$B$4/100,"B",IF(O1296&gt;MASTER!$B$5/100,"C","K"))))</f>
        <v>SB</v>
      </c>
      <c r="R1296" s="65" t="str">
        <f ca="1">IF(ISBLANK(B1296)," ",IF(P1296&gt;MASTER!$B$3/100,"SB",IF(P1296&gt;MASTER!$B$4/100,"B",IF(P1296&gt;MASTER!$B$5/100,"C","K"))))</f>
        <v>SB</v>
      </c>
    </row>
    <row r="1297" customHeight="1" spans="1:18">
      <c r="A1297" s="80">
        <f ca="1">INDIRECT(ADDRESS(2+QUOTIENT(ROW()-2,COUNTA('Form Responses 1'!$1:$1)-4),1,,TRUE,"Form Responses 1"))</f>
        <v>45048.6575483912</v>
      </c>
      <c r="B1297" s="65" t="str">
        <f ca="1">INDIRECT(ADDRESS(2+QUOTIENT(ROW()-2,COUNTA('Form Responses 1'!$1:$1)-4),2,,TRUE,"Form Responses 1"))</f>
        <v>bobdaulay@gmail.com</v>
      </c>
      <c r="C1297" s="65" t="str">
        <f ca="1">INDIRECT(ADDRESS(2+QUOTIENT(ROW()-2,COUNTA('Form Responses 1'!$1:$1)-4),3,,TRUE,"Form Responses 1"))</f>
        <v>Bobby Wijaya Daulay</v>
      </c>
      <c r="D1297" s="81">
        <f ca="1">INDIRECT(ADDRESS(2+QUOTIENT(ROW()-2,COUNTA('Form Responses 1'!$1:$1)-4),4,,TRUE,"Form Responses 1"))</f>
        <v>45046</v>
      </c>
      <c r="E1297" s="82">
        <f ca="1" t="shared" si="0"/>
        <v>7</v>
      </c>
      <c r="F1297" s="65" t="str">
        <f ca="1">IF(ISBLANK(A1297)," ",INDIRECT(ADDRESS(1,5+MOD(ROW()-2,COUNTA('Form Responses 1'!$1:$1)-4),,TRUE,"Form Responses 1")))</f>
        <v>Lantai 03 [Koridor]</v>
      </c>
      <c r="G1297" s="65" t="str">
        <f ca="1">IF(ISBLANK(A1297)," ",INDIRECT(ADDRESS(MATCH(A1297,'Form Responses 1'!A:A,0),5+MOD(ROW()-2,COUNTA('Form Responses 1'!$1:$1)-4),,TRUE,"Form Responses 1")))</f>
        <v>BAIK</v>
      </c>
      <c r="H1297" s="83" t="str">
        <f ca="1" t="shared" si="1"/>
        <v>Lantai 03</v>
      </c>
      <c r="I1297" s="83" t="str">
        <f ca="1" t="shared" si="1311"/>
        <v>Koridor</v>
      </c>
      <c r="J1297" s="83" t="str">
        <f ca="1" t="shared" si="2"/>
        <v>CLEANING SERVICE</v>
      </c>
      <c r="K1297" s="83">
        <f ca="1" t="array" ref="K1297">IFERROR(INDEX(MASTER!B:B,MATCH(G1297,MASTER!A:A,0))/100," ")</f>
        <v>0.95</v>
      </c>
      <c r="L1297" s="65">
        <f ca="1" t="shared" si="3"/>
        <v>18</v>
      </c>
      <c r="M1297" s="65" t="str">
        <f ca="1" t="shared" si="4"/>
        <v>2023 - WEEK 18</v>
      </c>
      <c r="N1297" s="65" t="str">
        <f ca="1" t="shared" si="5"/>
        <v>2023 - MONTH 04</v>
      </c>
      <c r="O1297" s="83">
        <f ca="1" t="shared" ref="O1297:P1297" si="1326">IFERROR(AVERAGEIF(M:M,M1297,$K:$K)," ")</f>
        <v>0.950112612612605</v>
      </c>
      <c r="P1297" s="83">
        <f ca="1" t="shared" si="1326"/>
        <v>0.950150150150152</v>
      </c>
      <c r="Q1297" s="65" t="str">
        <f ca="1">IF(ISBLANK(A1297)," ",IF(O1297&gt;MASTER!$B$3/100,"SB",IF(O1297&gt;MASTER!$B$4/100,"B",IF(O1297&gt;MASTER!$B$5/100,"C","K"))))</f>
        <v>SB</v>
      </c>
      <c r="R1297" s="65" t="str">
        <f ca="1">IF(ISBLANK(B1297)," ",IF(P1297&gt;MASTER!$B$3/100,"SB",IF(P1297&gt;MASTER!$B$4/100,"B",IF(P1297&gt;MASTER!$B$5/100,"C","K"))))</f>
        <v>SB</v>
      </c>
    </row>
    <row r="1298" customHeight="1" spans="1:18">
      <c r="A1298" s="80">
        <f ca="1">INDIRECT(ADDRESS(2+QUOTIENT(ROW()-2,COUNTA('Form Responses 1'!$1:$1)-4),1,,TRUE,"Form Responses 1"))</f>
        <v>45048.6575483912</v>
      </c>
      <c r="B1298" s="65" t="str">
        <f ca="1">INDIRECT(ADDRESS(2+QUOTIENT(ROW()-2,COUNTA('Form Responses 1'!$1:$1)-4),2,,TRUE,"Form Responses 1"))</f>
        <v>bobdaulay@gmail.com</v>
      </c>
      <c r="C1298" s="65" t="str">
        <f ca="1">INDIRECT(ADDRESS(2+QUOTIENT(ROW()-2,COUNTA('Form Responses 1'!$1:$1)-4),3,,TRUE,"Form Responses 1"))</f>
        <v>Bobby Wijaya Daulay</v>
      </c>
      <c r="D1298" s="81">
        <f ca="1">INDIRECT(ADDRESS(2+QUOTIENT(ROW()-2,COUNTA('Form Responses 1'!$1:$1)-4),4,,TRUE,"Form Responses 1"))</f>
        <v>45046</v>
      </c>
      <c r="E1298" s="82">
        <f ca="1" t="shared" si="0"/>
        <v>7</v>
      </c>
      <c r="F1298" s="65" t="str">
        <f ca="1">IF(ISBLANK(A1298)," ",INDIRECT(ADDRESS(1,5+MOD(ROW()-2,COUNTA('Form Responses 1'!$1:$1)-4),,TRUE,"Form Responses 1")))</f>
        <v>Lantai 03 [Kantin]</v>
      </c>
      <c r="G1298" s="65" t="str">
        <f ca="1">IF(ISBLANK(A1298)," ",INDIRECT(ADDRESS(MATCH(A1298,'Form Responses 1'!A:A,0),5+MOD(ROW()-2,COUNTA('Form Responses 1'!$1:$1)-4),,TRUE,"Form Responses 1")))</f>
        <v>BAIK</v>
      </c>
      <c r="H1298" s="83" t="str">
        <f ca="1" t="shared" si="1"/>
        <v>Lantai 03</v>
      </c>
      <c r="I1298" s="83" t="str">
        <f ca="1" t="shared" si="1311"/>
        <v>Kantin</v>
      </c>
      <c r="J1298" s="83" t="str">
        <f ca="1" t="shared" si="2"/>
        <v>CLEANING SERVICE</v>
      </c>
      <c r="K1298" s="83">
        <f ca="1" t="array" ref="K1298">IFERROR(INDEX(MASTER!B:B,MATCH(G1298,MASTER!A:A,0))/100," ")</f>
        <v>0.95</v>
      </c>
      <c r="L1298" s="65">
        <f ca="1" t="shared" si="3"/>
        <v>18</v>
      </c>
      <c r="M1298" s="65" t="str">
        <f ca="1" t="shared" si="4"/>
        <v>2023 - WEEK 18</v>
      </c>
      <c r="N1298" s="65" t="str">
        <f ca="1" t="shared" si="5"/>
        <v>2023 - MONTH 04</v>
      </c>
      <c r="O1298" s="83">
        <f ca="1" t="shared" ref="O1298:P1298" si="1327">IFERROR(AVERAGEIF(M:M,M1298,$K:$K)," ")</f>
        <v>0.950112612612605</v>
      </c>
      <c r="P1298" s="83">
        <f ca="1" t="shared" si="1327"/>
        <v>0.950150150150152</v>
      </c>
      <c r="Q1298" s="65" t="str">
        <f ca="1">IF(ISBLANK(A1298)," ",IF(O1298&gt;MASTER!$B$3/100,"SB",IF(O1298&gt;MASTER!$B$4/100,"B",IF(O1298&gt;MASTER!$B$5/100,"C","K"))))</f>
        <v>SB</v>
      </c>
      <c r="R1298" s="65" t="str">
        <f ca="1">IF(ISBLANK(B1298)," ",IF(P1298&gt;MASTER!$B$3/100,"SB",IF(P1298&gt;MASTER!$B$4/100,"B",IF(P1298&gt;MASTER!$B$5/100,"C","K"))))</f>
        <v>SB</v>
      </c>
    </row>
    <row r="1299" customHeight="1" spans="1:18">
      <c r="A1299" s="80">
        <f ca="1">INDIRECT(ADDRESS(2+QUOTIENT(ROW()-2,COUNTA('Form Responses 1'!$1:$1)-4),1,,TRUE,"Form Responses 1"))</f>
        <v>45048.6575483912</v>
      </c>
      <c r="B1299" s="65" t="str">
        <f ca="1">INDIRECT(ADDRESS(2+QUOTIENT(ROW()-2,COUNTA('Form Responses 1'!$1:$1)-4),2,,TRUE,"Form Responses 1"))</f>
        <v>bobdaulay@gmail.com</v>
      </c>
      <c r="C1299" s="65" t="str">
        <f ca="1">INDIRECT(ADDRESS(2+QUOTIENT(ROW()-2,COUNTA('Form Responses 1'!$1:$1)-4),3,,TRUE,"Form Responses 1"))</f>
        <v>Bobby Wijaya Daulay</v>
      </c>
      <c r="D1299" s="81">
        <f ca="1">INDIRECT(ADDRESS(2+QUOTIENT(ROW()-2,COUNTA('Form Responses 1'!$1:$1)-4),4,,TRUE,"Form Responses 1"))</f>
        <v>45046</v>
      </c>
      <c r="E1299" s="82">
        <f ca="1" t="shared" si="0"/>
        <v>7</v>
      </c>
      <c r="F1299" s="65" t="str">
        <f ca="1">IF(ISBLANK(A1299)," ",INDIRECT(ADDRESS(1,5+MOD(ROW()-2,COUNTA('Form Responses 1'!$1:$1)-4),,TRUE,"Form Responses 1")))</f>
        <v>Lantai 03 [Toilet Pria / Wanita]</v>
      </c>
      <c r="G1299" s="65" t="str">
        <f ca="1">IF(ISBLANK(A1299)," ",INDIRECT(ADDRESS(MATCH(A1299,'Form Responses 1'!A:A,0),5+MOD(ROW()-2,COUNTA('Form Responses 1'!$1:$1)-4),,TRUE,"Form Responses 1")))</f>
        <v>BAIK</v>
      </c>
      <c r="H1299" s="83" t="str">
        <f ca="1" t="shared" si="1"/>
        <v>Lantai 03</v>
      </c>
      <c r="I1299" s="83" t="str">
        <f ca="1" t="shared" si="1311"/>
        <v>Toilet Pria / Wanita</v>
      </c>
      <c r="J1299" s="83" t="str">
        <f ca="1" t="shared" si="2"/>
        <v>CLEANING SERVICE</v>
      </c>
      <c r="K1299" s="83">
        <f ca="1" t="array" ref="K1299">IFERROR(INDEX(MASTER!B:B,MATCH(G1299,MASTER!A:A,0))/100," ")</f>
        <v>0.95</v>
      </c>
      <c r="L1299" s="65">
        <f ca="1" t="shared" si="3"/>
        <v>18</v>
      </c>
      <c r="M1299" s="65" t="str">
        <f ca="1" t="shared" si="4"/>
        <v>2023 - WEEK 18</v>
      </c>
      <c r="N1299" s="65" t="str">
        <f ca="1" t="shared" si="5"/>
        <v>2023 - MONTH 04</v>
      </c>
      <c r="O1299" s="83">
        <f ca="1" t="shared" ref="O1299:P1299" si="1328">IFERROR(AVERAGEIF(M:M,M1299,$K:$K)," ")</f>
        <v>0.950112612612605</v>
      </c>
      <c r="P1299" s="83">
        <f ca="1" t="shared" si="1328"/>
        <v>0.950150150150152</v>
      </c>
      <c r="Q1299" s="65" t="str">
        <f ca="1">IF(ISBLANK(A1299)," ",IF(O1299&gt;MASTER!$B$3/100,"SB",IF(O1299&gt;MASTER!$B$4/100,"B",IF(O1299&gt;MASTER!$B$5/100,"C","K"))))</f>
        <v>SB</v>
      </c>
      <c r="R1299" s="65" t="str">
        <f ca="1">IF(ISBLANK(B1299)," ",IF(P1299&gt;MASTER!$B$3/100,"SB",IF(P1299&gt;MASTER!$B$4/100,"B",IF(P1299&gt;MASTER!$B$5/100,"C","K"))))</f>
        <v>SB</v>
      </c>
    </row>
    <row r="1300" customHeight="1" spans="1:18">
      <c r="A1300" s="80">
        <f ca="1">INDIRECT(ADDRESS(2+QUOTIENT(ROW()-2,COUNTA('Form Responses 1'!$1:$1)-4),1,,TRUE,"Form Responses 1"))</f>
        <v>45048.6575483912</v>
      </c>
      <c r="B1300" s="65" t="str">
        <f ca="1">INDIRECT(ADDRESS(2+QUOTIENT(ROW()-2,COUNTA('Form Responses 1'!$1:$1)-4),2,,TRUE,"Form Responses 1"))</f>
        <v>bobdaulay@gmail.com</v>
      </c>
      <c r="C1300" s="65" t="str">
        <f ca="1">INDIRECT(ADDRESS(2+QUOTIENT(ROW()-2,COUNTA('Form Responses 1'!$1:$1)-4),3,,TRUE,"Form Responses 1"))</f>
        <v>Bobby Wijaya Daulay</v>
      </c>
      <c r="D1300" s="81">
        <f ca="1">INDIRECT(ADDRESS(2+QUOTIENT(ROW()-2,COUNTA('Form Responses 1'!$1:$1)-4),4,,TRUE,"Form Responses 1"))</f>
        <v>45046</v>
      </c>
      <c r="E1300" s="82">
        <f ca="1" t="shared" si="0"/>
        <v>7</v>
      </c>
      <c r="F1300" s="65" t="str">
        <f ca="1">IF(ISBLANK(A1300)," ",INDIRECT(ADDRESS(1,5+MOD(ROW()-2,COUNTA('Form Responses 1'!$1:$1)-4),,TRUE,"Form Responses 1")))</f>
        <v>Lantai 02 [Tangga Exit Barat- &amp; Timur]</v>
      </c>
      <c r="G1300" s="65" t="str">
        <f ca="1">IF(ISBLANK(A1300)," ",INDIRECT(ADDRESS(MATCH(A1300,'Form Responses 1'!A:A,0),5+MOD(ROW()-2,COUNTA('Form Responses 1'!$1:$1)-4),,TRUE,"Form Responses 1")))</f>
        <v>BAIK</v>
      </c>
      <c r="H1300" s="83" t="str">
        <f ca="1" t="shared" si="1"/>
        <v>Lantai 02</v>
      </c>
      <c r="I1300" s="83" t="str">
        <f ca="1" t="shared" si="1311"/>
        <v>Tangga Exit Barat- &amp; Timur</v>
      </c>
      <c r="J1300" s="83" t="str">
        <f ca="1" t="shared" si="2"/>
        <v>CLEANING SERVICE</v>
      </c>
      <c r="K1300" s="83">
        <f ca="1" t="array" ref="K1300">IFERROR(INDEX(MASTER!B:B,MATCH(G1300,MASTER!A:A,0))/100," ")</f>
        <v>0.95</v>
      </c>
      <c r="L1300" s="65">
        <f ca="1" t="shared" si="3"/>
        <v>18</v>
      </c>
      <c r="M1300" s="65" t="str">
        <f ca="1" t="shared" si="4"/>
        <v>2023 - WEEK 18</v>
      </c>
      <c r="N1300" s="65" t="str">
        <f ca="1" t="shared" si="5"/>
        <v>2023 - MONTH 04</v>
      </c>
      <c r="O1300" s="83">
        <f ca="1" t="shared" ref="O1300:P1300" si="1329">IFERROR(AVERAGEIF(M:M,M1300,$K:$K)," ")</f>
        <v>0.950112612612605</v>
      </c>
      <c r="P1300" s="83">
        <f ca="1" t="shared" si="1329"/>
        <v>0.950150150150152</v>
      </c>
      <c r="Q1300" s="65" t="str">
        <f ca="1">IF(ISBLANK(A1300)," ",IF(O1300&gt;MASTER!$B$3/100,"SB",IF(O1300&gt;MASTER!$B$4/100,"B",IF(O1300&gt;MASTER!$B$5/100,"C","K"))))</f>
        <v>SB</v>
      </c>
      <c r="R1300" s="65" t="str">
        <f ca="1">IF(ISBLANK(B1300)," ",IF(P1300&gt;MASTER!$B$3/100,"SB",IF(P1300&gt;MASTER!$B$4/100,"B",IF(P1300&gt;MASTER!$B$5/100,"C","K"))))</f>
        <v>SB</v>
      </c>
    </row>
    <row r="1301" customHeight="1" spans="1:18">
      <c r="A1301" s="80">
        <f ca="1">INDIRECT(ADDRESS(2+QUOTIENT(ROW()-2,COUNTA('Form Responses 1'!$1:$1)-4),1,,TRUE,"Form Responses 1"))</f>
        <v>45048.6575483912</v>
      </c>
      <c r="B1301" s="65" t="str">
        <f ca="1">INDIRECT(ADDRESS(2+QUOTIENT(ROW()-2,COUNTA('Form Responses 1'!$1:$1)-4),2,,TRUE,"Form Responses 1"))</f>
        <v>bobdaulay@gmail.com</v>
      </c>
      <c r="C1301" s="65" t="str">
        <f ca="1">INDIRECT(ADDRESS(2+QUOTIENT(ROW()-2,COUNTA('Form Responses 1'!$1:$1)-4),3,,TRUE,"Form Responses 1"))</f>
        <v>Bobby Wijaya Daulay</v>
      </c>
      <c r="D1301" s="81">
        <f ca="1">INDIRECT(ADDRESS(2+QUOTIENT(ROW()-2,COUNTA('Form Responses 1'!$1:$1)-4),4,,TRUE,"Form Responses 1"))</f>
        <v>45046</v>
      </c>
      <c r="E1301" s="82">
        <f ca="1" t="shared" si="0"/>
        <v>7</v>
      </c>
      <c r="F1301" s="65" t="str">
        <f ca="1">IF(ISBLANK(A1301)," ",INDIRECT(ADDRESS(1,5+MOD(ROW()-2,COUNTA('Form Responses 1'!$1:$1)-4),,TRUE,"Form Responses 1")))</f>
        <v>Lantai 02 [R. Dewan Pengarah]</v>
      </c>
      <c r="G1301" s="65" t="str">
        <f ca="1">IF(ISBLANK(A1301)," ",INDIRECT(ADDRESS(MATCH(A1301,'Form Responses 1'!A:A,0),5+MOD(ROW()-2,COUNTA('Form Responses 1'!$1:$1)-4),,TRUE,"Form Responses 1")))</f>
        <v>BAIK</v>
      </c>
      <c r="H1301" s="83" t="str">
        <f ca="1" t="shared" si="1"/>
        <v>Lantai 02</v>
      </c>
      <c r="I1301" s="83" t="str">
        <f ca="1" t="shared" si="1311"/>
        <v>R. Dewan Pengarah</v>
      </c>
      <c r="J1301" s="83" t="str">
        <f ca="1" t="shared" si="2"/>
        <v>CLEANING SERVICE</v>
      </c>
      <c r="K1301" s="83">
        <f ca="1" t="array" ref="K1301">IFERROR(INDEX(MASTER!B:B,MATCH(G1301,MASTER!A:A,0))/100," ")</f>
        <v>0.95</v>
      </c>
      <c r="L1301" s="65">
        <f ca="1" t="shared" si="3"/>
        <v>18</v>
      </c>
      <c r="M1301" s="65" t="str">
        <f ca="1" t="shared" si="4"/>
        <v>2023 - WEEK 18</v>
      </c>
      <c r="N1301" s="65" t="str">
        <f ca="1" t="shared" si="5"/>
        <v>2023 - MONTH 04</v>
      </c>
      <c r="O1301" s="83">
        <f ca="1" t="shared" ref="O1301:P1301" si="1330">IFERROR(AVERAGEIF(M:M,M1301,$K:$K)," ")</f>
        <v>0.950112612612605</v>
      </c>
      <c r="P1301" s="83">
        <f ca="1" t="shared" si="1330"/>
        <v>0.950150150150152</v>
      </c>
      <c r="Q1301" s="65" t="str">
        <f ca="1">IF(ISBLANK(A1301)," ",IF(O1301&gt;MASTER!$B$3/100,"SB",IF(O1301&gt;MASTER!$B$4/100,"B",IF(O1301&gt;MASTER!$B$5/100,"C","K"))))</f>
        <v>SB</v>
      </c>
      <c r="R1301" s="65" t="str">
        <f ca="1">IF(ISBLANK(B1301)," ",IF(P1301&gt;MASTER!$B$3/100,"SB",IF(P1301&gt;MASTER!$B$4/100,"B",IF(P1301&gt;MASTER!$B$5/100,"C","K"))))</f>
        <v>SB</v>
      </c>
    </row>
    <row r="1302" customHeight="1" spans="1:18">
      <c r="A1302" s="80">
        <f ca="1">INDIRECT(ADDRESS(2+QUOTIENT(ROW()-2,COUNTA('Form Responses 1'!$1:$1)-4),1,,TRUE,"Form Responses 1"))</f>
        <v>45048.6575483912</v>
      </c>
      <c r="B1302" s="65" t="str">
        <f ca="1">INDIRECT(ADDRESS(2+QUOTIENT(ROW()-2,COUNTA('Form Responses 1'!$1:$1)-4),2,,TRUE,"Form Responses 1"))</f>
        <v>bobdaulay@gmail.com</v>
      </c>
      <c r="C1302" s="65" t="str">
        <f ca="1">INDIRECT(ADDRESS(2+QUOTIENT(ROW()-2,COUNTA('Form Responses 1'!$1:$1)-4),3,,TRUE,"Form Responses 1"))</f>
        <v>Bobby Wijaya Daulay</v>
      </c>
      <c r="D1302" s="81">
        <f ca="1">INDIRECT(ADDRESS(2+QUOTIENT(ROW()-2,COUNTA('Form Responses 1'!$1:$1)-4),4,,TRUE,"Form Responses 1"))</f>
        <v>45046</v>
      </c>
      <c r="E1302" s="82">
        <f ca="1" t="shared" si="0"/>
        <v>7</v>
      </c>
      <c r="F1302" s="65" t="str">
        <f ca="1">IF(ISBLANK(A1302)," ",INDIRECT(ADDRESS(1,5+MOD(ROW()-2,COUNTA('Form Responses 1'!$1:$1)-4),,TRUE,"Form Responses 1")))</f>
        <v>Lantai 02 [Pantry]</v>
      </c>
      <c r="G1302" s="65" t="str">
        <f ca="1">IF(ISBLANK(A1302)," ",INDIRECT(ADDRESS(MATCH(A1302,'Form Responses 1'!A:A,0),5+MOD(ROW()-2,COUNTA('Form Responses 1'!$1:$1)-4),,TRUE,"Form Responses 1")))</f>
        <v>BAIK</v>
      </c>
      <c r="H1302" s="83" t="str">
        <f ca="1" t="shared" si="1"/>
        <v>Lantai 02</v>
      </c>
      <c r="I1302" s="83" t="str">
        <f ca="1" t="shared" si="1311"/>
        <v>Pantry</v>
      </c>
      <c r="J1302" s="83" t="str">
        <f ca="1" t="shared" si="2"/>
        <v>CLEANING SERVICE</v>
      </c>
      <c r="K1302" s="83">
        <f ca="1" t="array" ref="K1302">IFERROR(INDEX(MASTER!B:B,MATCH(G1302,MASTER!A:A,0))/100," ")</f>
        <v>0.95</v>
      </c>
      <c r="L1302" s="65">
        <f ca="1" t="shared" si="3"/>
        <v>18</v>
      </c>
      <c r="M1302" s="65" t="str">
        <f ca="1" t="shared" si="4"/>
        <v>2023 - WEEK 18</v>
      </c>
      <c r="N1302" s="65" t="str">
        <f ca="1" t="shared" si="5"/>
        <v>2023 - MONTH 04</v>
      </c>
      <c r="O1302" s="83">
        <f ca="1" t="shared" ref="O1302:P1302" si="1331">IFERROR(AVERAGEIF(M:M,M1302,$K:$K)," ")</f>
        <v>0.950112612612605</v>
      </c>
      <c r="P1302" s="83">
        <f ca="1" t="shared" si="1331"/>
        <v>0.950150150150152</v>
      </c>
      <c r="Q1302" s="65" t="str">
        <f ca="1">IF(ISBLANK(A1302)," ",IF(O1302&gt;MASTER!$B$3/100,"SB",IF(O1302&gt;MASTER!$B$4/100,"B",IF(O1302&gt;MASTER!$B$5/100,"C","K"))))</f>
        <v>SB</v>
      </c>
      <c r="R1302" s="65" t="str">
        <f ca="1">IF(ISBLANK(B1302)," ",IF(P1302&gt;MASTER!$B$3/100,"SB",IF(P1302&gt;MASTER!$B$4/100,"B",IF(P1302&gt;MASTER!$B$5/100,"C","K"))))</f>
        <v>SB</v>
      </c>
    </row>
    <row r="1303" customHeight="1" spans="1:18">
      <c r="A1303" s="80">
        <f ca="1">INDIRECT(ADDRESS(2+QUOTIENT(ROW()-2,COUNTA('Form Responses 1'!$1:$1)-4),1,,TRUE,"Form Responses 1"))</f>
        <v>45048.6575483912</v>
      </c>
      <c r="B1303" s="65" t="str">
        <f ca="1">INDIRECT(ADDRESS(2+QUOTIENT(ROW()-2,COUNTA('Form Responses 1'!$1:$1)-4),2,,TRUE,"Form Responses 1"))</f>
        <v>bobdaulay@gmail.com</v>
      </c>
      <c r="C1303" s="65" t="str">
        <f ca="1">INDIRECT(ADDRESS(2+QUOTIENT(ROW()-2,COUNTA('Form Responses 1'!$1:$1)-4),3,,TRUE,"Form Responses 1"))</f>
        <v>Bobby Wijaya Daulay</v>
      </c>
      <c r="D1303" s="81">
        <f ca="1">INDIRECT(ADDRESS(2+QUOTIENT(ROW()-2,COUNTA('Form Responses 1'!$1:$1)-4),4,,TRUE,"Form Responses 1"))</f>
        <v>45046</v>
      </c>
      <c r="E1303" s="82">
        <f ca="1" t="shared" si="0"/>
        <v>7</v>
      </c>
      <c r="F1303" s="65" t="str">
        <f ca="1">IF(ISBLANK(A1303)," ",INDIRECT(ADDRESS(1,5+MOD(ROW()-2,COUNTA('Form Responses 1'!$1:$1)-4),,TRUE,"Form Responses 1")))</f>
        <v>Lantai 02 [Ruang Rapat 1-2-3-4-5]</v>
      </c>
      <c r="G1303" s="65" t="str">
        <f ca="1">IF(ISBLANK(A1303)," ",INDIRECT(ADDRESS(MATCH(A1303,'Form Responses 1'!A:A,0),5+MOD(ROW()-2,COUNTA('Form Responses 1'!$1:$1)-4),,TRUE,"Form Responses 1")))</f>
        <v>BAIK</v>
      </c>
      <c r="H1303" s="83" t="str">
        <f ca="1" t="shared" si="1"/>
        <v>Lantai 02</v>
      </c>
      <c r="I1303" s="83" t="str">
        <f ca="1" t="shared" si="1311"/>
        <v>Ruang Rapat 1-2-3-4-5</v>
      </c>
      <c r="J1303" s="83" t="str">
        <f ca="1" t="shared" si="2"/>
        <v>CLEANING SERVICE</v>
      </c>
      <c r="K1303" s="83">
        <f ca="1" t="array" ref="K1303">IFERROR(INDEX(MASTER!B:B,MATCH(G1303,MASTER!A:A,0))/100," ")</f>
        <v>0.95</v>
      </c>
      <c r="L1303" s="65">
        <f ca="1" t="shared" si="3"/>
        <v>18</v>
      </c>
      <c r="M1303" s="65" t="str">
        <f ca="1" t="shared" si="4"/>
        <v>2023 - WEEK 18</v>
      </c>
      <c r="N1303" s="65" t="str">
        <f ca="1" t="shared" si="5"/>
        <v>2023 - MONTH 04</v>
      </c>
      <c r="O1303" s="83">
        <f ca="1" t="shared" ref="O1303:P1303" si="1332">IFERROR(AVERAGEIF(M:M,M1303,$K:$K)," ")</f>
        <v>0.950112612612605</v>
      </c>
      <c r="P1303" s="83">
        <f ca="1" t="shared" si="1332"/>
        <v>0.950150150150152</v>
      </c>
      <c r="Q1303" s="65" t="str">
        <f ca="1">IF(ISBLANK(A1303)," ",IF(O1303&gt;MASTER!$B$3/100,"SB",IF(O1303&gt;MASTER!$B$4/100,"B",IF(O1303&gt;MASTER!$B$5/100,"C","K"))))</f>
        <v>SB</v>
      </c>
      <c r="R1303" s="65" t="str">
        <f ca="1">IF(ISBLANK(B1303)," ",IF(P1303&gt;MASTER!$B$3/100,"SB",IF(P1303&gt;MASTER!$B$4/100,"B",IF(P1303&gt;MASTER!$B$5/100,"C","K"))))</f>
        <v>SB</v>
      </c>
    </row>
    <row r="1304" customHeight="1" spans="1:18">
      <c r="A1304" s="80">
        <f ca="1">INDIRECT(ADDRESS(2+QUOTIENT(ROW()-2,COUNTA('Form Responses 1'!$1:$1)-4),1,,TRUE,"Form Responses 1"))</f>
        <v>45048.6575483912</v>
      </c>
      <c r="B1304" s="65" t="str">
        <f ca="1">INDIRECT(ADDRESS(2+QUOTIENT(ROW()-2,COUNTA('Form Responses 1'!$1:$1)-4),2,,TRUE,"Form Responses 1"))</f>
        <v>bobdaulay@gmail.com</v>
      </c>
      <c r="C1304" s="65" t="str">
        <f ca="1">INDIRECT(ADDRESS(2+QUOTIENT(ROW()-2,COUNTA('Form Responses 1'!$1:$1)-4),3,,TRUE,"Form Responses 1"))</f>
        <v>Bobby Wijaya Daulay</v>
      </c>
      <c r="D1304" s="81">
        <f ca="1">INDIRECT(ADDRESS(2+QUOTIENT(ROW()-2,COUNTA('Form Responses 1'!$1:$1)-4),4,,TRUE,"Form Responses 1"))</f>
        <v>45046</v>
      </c>
      <c r="E1304" s="82">
        <f ca="1" t="shared" si="0"/>
        <v>7</v>
      </c>
      <c r="F1304" s="65" t="str">
        <f ca="1">IF(ISBLANK(A1304)," ",INDIRECT(ADDRESS(1,5+MOD(ROW()-2,COUNTA('Form Responses 1'!$1:$1)-4),,TRUE,"Form Responses 1")))</f>
        <v>Lantai 02 [Koridor]</v>
      </c>
      <c r="G1304" s="65" t="str">
        <f ca="1">IF(ISBLANK(A1304)," ",INDIRECT(ADDRESS(MATCH(A1304,'Form Responses 1'!A:A,0),5+MOD(ROW()-2,COUNTA('Form Responses 1'!$1:$1)-4),,TRUE,"Form Responses 1")))</f>
        <v>BAIK</v>
      </c>
      <c r="H1304" s="83" t="str">
        <f ca="1" t="shared" si="1"/>
        <v>Lantai 02</v>
      </c>
      <c r="I1304" s="83" t="str">
        <f ca="1" t="shared" si="1311"/>
        <v>Koridor</v>
      </c>
      <c r="J1304" s="83" t="str">
        <f ca="1" t="shared" si="2"/>
        <v>CLEANING SERVICE</v>
      </c>
      <c r="K1304" s="83">
        <f ca="1" t="array" ref="K1304">IFERROR(INDEX(MASTER!B:B,MATCH(G1304,MASTER!A:A,0))/100," ")</f>
        <v>0.95</v>
      </c>
      <c r="L1304" s="65">
        <f ca="1" t="shared" si="3"/>
        <v>18</v>
      </c>
      <c r="M1304" s="65" t="str">
        <f ca="1" t="shared" si="4"/>
        <v>2023 - WEEK 18</v>
      </c>
      <c r="N1304" s="65" t="str">
        <f ca="1" t="shared" si="5"/>
        <v>2023 - MONTH 04</v>
      </c>
      <c r="O1304" s="83">
        <f ca="1" t="shared" ref="O1304:P1304" si="1333">IFERROR(AVERAGEIF(M:M,M1304,$K:$K)," ")</f>
        <v>0.950112612612605</v>
      </c>
      <c r="P1304" s="83">
        <f ca="1" t="shared" si="1333"/>
        <v>0.950150150150152</v>
      </c>
      <c r="Q1304" s="65" t="str">
        <f ca="1">IF(ISBLANK(A1304)," ",IF(O1304&gt;MASTER!$B$3/100,"SB",IF(O1304&gt;MASTER!$B$4/100,"B",IF(O1304&gt;MASTER!$B$5/100,"C","K"))))</f>
        <v>SB</v>
      </c>
      <c r="R1304" s="65" t="str">
        <f ca="1">IF(ISBLANK(B1304)," ",IF(P1304&gt;MASTER!$B$3/100,"SB",IF(P1304&gt;MASTER!$B$4/100,"B",IF(P1304&gt;MASTER!$B$5/100,"C","K"))))</f>
        <v>SB</v>
      </c>
    </row>
    <row r="1305" customHeight="1" spans="1:18">
      <c r="A1305" s="80">
        <f ca="1">INDIRECT(ADDRESS(2+QUOTIENT(ROW()-2,COUNTA('Form Responses 1'!$1:$1)-4),1,,TRUE,"Form Responses 1"))</f>
        <v>45048.6575483912</v>
      </c>
      <c r="B1305" s="65" t="str">
        <f ca="1">INDIRECT(ADDRESS(2+QUOTIENT(ROW()-2,COUNTA('Form Responses 1'!$1:$1)-4),2,,TRUE,"Form Responses 1"))</f>
        <v>bobdaulay@gmail.com</v>
      </c>
      <c r="C1305" s="65" t="str">
        <f ca="1">INDIRECT(ADDRESS(2+QUOTIENT(ROW()-2,COUNTA('Form Responses 1'!$1:$1)-4),3,,TRUE,"Form Responses 1"))</f>
        <v>Bobby Wijaya Daulay</v>
      </c>
      <c r="D1305" s="81">
        <f ca="1">INDIRECT(ADDRESS(2+QUOTIENT(ROW()-2,COUNTA('Form Responses 1'!$1:$1)-4),4,,TRUE,"Form Responses 1"))</f>
        <v>45046</v>
      </c>
      <c r="E1305" s="82">
        <f ca="1" t="shared" si="0"/>
        <v>7</v>
      </c>
      <c r="F1305" s="65" t="str">
        <f ca="1">IF(ISBLANK(A1305)," ",INDIRECT(ADDRESS(1,5+MOD(ROW()-2,COUNTA('Form Responses 1'!$1:$1)-4),,TRUE,"Form Responses 1")))</f>
        <v>Lantai 02 [Mesjid]</v>
      </c>
      <c r="G1305" s="65" t="str">
        <f ca="1">IF(ISBLANK(A1305)," ",INDIRECT(ADDRESS(MATCH(A1305,'Form Responses 1'!A:A,0),5+MOD(ROW()-2,COUNTA('Form Responses 1'!$1:$1)-4),,TRUE,"Form Responses 1")))</f>
        <v>BAIK</v>
      </c>
      <c r="H1305" s="83" t="str">
        <f ca="1" t="shared" si="1"/>
        <v>Lantai 02</v>
      </c>
      <c r="I1305" s="83" t="str">
        <f ca="1" t="shared" si="1311"/>
        <v>Mesjid</v>
      </c>
      <c r="J1305" s="83" t="str">
        <f ca="1" t="shared" si="2"/>
        <v>CLEANING SERVICE</v>
      </c>
      <c r="K1305" s="83">
        <f ca="1" t="array" ref="K1305">IFERROR(INDEX(MASTER!B:B,MATCH(G1305,MASTER!A:A,0))/100," ")</f>
        <v>0.95</v>
      </c>
      <c r="L1305" s="65">
        <f ca="1" t="shared" si="3"/>
        <v>18</v>
      </c>
      <c r="M1305" s="65" t="str">
        <f ca="1" t="shared" si="4"/>
        <v>2023 - WEEK 18</v>
      </c>
      <c r="N1305" s="65" t="str">
        <f ca="1" t="shared" si="5"/>
        <v>2023 - MONTH 04</v>
      </c>
      <c r="O1305" s="83">
        <f ca="1" t="shared" ref="O1305:P1305" si="1334">IFERROR(AVERAGEIF(M:M,M1305,$K:$K)," ")</f>
        <v>0.950112612612605</v>
      </c>
      <c r="P1305" s="83">
        <f ca="1" t="shared" si="1334"/>
        <v>0.950150150150152</v>
      </c>
      <c r="Q1305" s="65" t="str">
        <f ca="1">IF(ISBLANK(A1305)," ",IF(O1305&gt;MASTER!$B$3/100,"SB",IF(O1305&gt;MASTER!$B$4/100,"B",IF(O1305&gt;MASTER!$B$5/100,"C","K"))))</f>
        <v>SB</v>
      </c>
      <c r="R1305" s="65" t="str">
        <f ca="1">IF(ISBLANK(B1305)," ",IF(P1305&gt;MASTER!$B$3/100,"SB",IF(P1305&gt;MASTER!$B$4/100,"B",IF(P1305&gt;MASTER!$B$5/100,"C","K"))))</f>
        <v>SB</v>
      </c>
    </row>
    <row r="1306" customHeight="1" spans="1:18">
      <c r="A1306" s="80">
        <f ca="1">INDIRECT(ADDRESS(2+QUOTIENT(ROW()-2,COUNTA('Form Responses 1'!$1:$1)-4),1,,TRUE,"Form Responses 1"))</f>
        <v>45048.6575483912</v>
      </c>
      <c r="B1306" s="65" t="str">
        <f ca="1">INDIRECT(ADDRESS(2+QUOTIENT(ROW()-2,COUNTA('Form Responses 1'!$1:$1)-4),2,,TRUE,"Form Responses 1"))</f>
        <v>bobdaulay@gmail.com</v>
      </c>
      <c r="C1306" s="65" t="str">
        <f ca="1">INDIRECT(ADDRESS(2+QUOTIENT(ROW()-2,COUNTA('Form Responses 1'!$1:$1)-4),3,,TRUE,"Form Responses 1"))</f>
        <v>Bobby Wijaya Daulay</v>
      </c>
      <c r="D1306" s="81">
        <f ca="1">INDIRECT(ADDRESS(2+QUOTIENT(ROW()-2,COUNTA('Form Responses 1'!$1:$1)-4),4,,TRUE,"Form Responses 1"))</f>
        <v>45046</v>
      </c>
      <c r="E1306" s="82">
        <f ca="1" t="shared" si="0"/>
        <v>7</v>
      </c>
      <c r="F1306" s="65" t="str">
        <f ca="1">IF(ISBLANK(A1306)," ",INDIRECT(ADDRESS(1,5+MOD(ROW()-2,COUNTA('Form Responses 1'!$1:$1)-4),,TRUE,"Form Responses 1")))</f>
        <v>Lantai 02 [Toilet Pria / Wanita]</v>
      </c>
      <c r="G1306" s="65" t="str">
        <f ca="1">IF(ISBLANK(A1306)," ",INDIRECT(ADDRESS(MATCH(A1306,'Form Responses 1'!A:A,0),5+MOD(ROW()-2,COUNTA('Form Responses 1'!$1:$1)-4),,TRUE,"Form Responses 1")))</f>
        <v>BAIK</v>
      </c>
      <c r="H1306" s="83" t="str">
        <f ca="1" t="shared" si="1"/>
        <v>Lantai 02</v>
      </c>
      <c r="I1306" s="83" t="str">
        <f ca="1" t="shared" si="1311"/>
        <v>Toilet Pria / Wanita</v>
      </c>
      <c r="J1306" s="83" t="str">
        <f ca="1" t="shared" si="2"/>
        <v>CLEANING SERVICE</v>
      </c>
      <c r="K1306" s="83">
        <f ca="1" t="array" ref="K1306">IFERROR(INDEX(MASTER!B:B,MATCH(G1306,MASTER!A:A,0))/100," ")</f>
        <v>0.95</v>
      </c>
      <c r="L1306" s="65">
        <f ca="1" t="shared" si="3"/>
        <v>18</v>
      </c>
      <c r="M1306" s="65" t="str">
        <f ca="1" t="shared" si="4"/>
        <v>2023 - WEEK 18</v>
      </c>
      <c r="N1306" s="65" t="str">
        <f ca="1" t="shared" si="5"/>
        <v>2023 - MONTH 04</v>
      </c>
      <c r="O1306" s="83">
        <f ca="1" t="shared" ref="O1306:P1306" si="1335">IFERROR(AVERAGEIF(M:M,M1306,$K:$K)," ")</f>
        <v>0.950112612612605</v>
      </c>
      <c r="P1306" s="83">
        <f ca="1" t="shared" si="1335"/>
        <v>0.950150150150152</v>
      </c>
      <c r="Q1306" s="65" t="str">
        <f ca="1">IF(ISBLANK(A1306)," ",IF(O1306&gt;MASTER!$B$3/100,"SB",IF(O1306&gt;MASTER!$B$4/100,"B",IF(O1306&gt;MASTER!$B$5/100,"C","K"))))</f>
        <v>SB</v>
      </c>
      <c r="R1306" s="65" t="str">
        <f ca="1">IF(ISBLANK(B1306)," ",IF(P1306&gt;MASTER!$B$3/100,"SB",IF(P1306&gt;MASTER!$B$4/100,"B",IF(P1306&gt;MASTER!$B$5/100,"C","K"))))</f>
        <v>SB</v>
      </c>
    </row>
    <row r="1307" customHeight="1" spans="1:18">
      <c r="A1307" s="80">
        <f ca="1">INDIRECT(ADDRESS(2+QUOTIENT(ROW()-2,COUNTA('Form Responses 1'!$1:$1)-4),1,,TRUE,"Form Responses 1"))</f>
        <v>45048.6575483912</v>
      </c>
      <c r="B1307" s="65" t="str">
        <f ca="1">INDIRECT(ADDRESS(2+QUOTIENT(ROW()-2,COUNTA('Form Responses 1'!$1:$1)-4),2,,TRUE,"Form Responses 1"))</f>
        <v>bobdaulay@gmail.com</v>
      </c>
      <c r="C1307" s="65" t="str">
        <f ca="1">INDIRECT(ADDRESS(2+QUOTIENT(ROW()-2,COUNTA('Form Responses 1'!$1:$1)-4),3,,TRUE,"Form Responses 1"))</f>
        <v>Bobby Wijaya Daulay</v>
      </c>
      <c r="D1307" s="81">
        <f ca="1">INDIRECT(ADDRESS(2+QUOTIENT(ROW()-2,COUNTA('Form Responses 1'!$1:$1)-4),4,,TRUE,"Form Responses 1"))</f>
        <v>45046</v>
      </c>
      <c r="E1307" s="82">
        <f ca="1" t="shared" si="0"/>
        <v>7</v>
      </c>
      <c r="F1307" s="65" t="str">
        <f ca="1">IF(ISBLANK(A1307)," ",INDIRECT(ADDRESS(1,5+MOD(ROW()-2,COUNTA('Form Responses 1'!$1:$1)-4),,TRUE,"Form Responses 1")))</f>
        <v>Lantai 01 [Lobby Utama]</v>
      </c>
      <c r="G1307" s="65" t="str">
        <f ca="1">IF(ISBLANK(A1307)," ",INDIRECT(ADDRESS(MATCH(A1307,'Form Responses 1'!A:A,0),5+MOD(ROW()-2,COUNTA('Form Responses 1'!$1:$1)-4),,TRUE,"Form Responses 1")))</f>
        <v>BAIK</v>
      </c>
      <c r="H1307" s="83" t="str">
        <f ca="1" t="shared" si="1"/>
        <v>Lantai 01</v>
      </c>
      <c r="I1307" s="83" t="str">
        <f ca="1" t="shared" si="1311"/>
        <v>Lobby Utama</v>
      </c>
      <c r="J1307" s="83" t="str">
        <f ca="1" t="shared" si="2"/>
        <v>CLEANING SERVICE</v>
      </c>
      <c r="K1307" s="83">
        <f ca="1" t="array" ref="K1307">IFERROR(INDEX(MASTER!B:B,MATCH(G1307,MASTER!A:A,0))/100," ")</f>
        <v>0.95</v>
      </c>
      <c r="L1307" s="65">
        <f ca="1" t="shared" si="3"/>
        <v>18</v>
      </c>
      <c r="M1307" s="65" t="str">
        <f ca="1" t="shared" si="4"/>
        <v>2023 - WEEK 18</v>
      </c>
      <c r="N1307" s="65" t="str">
        <f ca="1" t="shared" si="5"/>
        <v>2023 - MONTH 04</v>
      </c>
      <c r="O1307" s="83">
        <f ca="1" t="shared" ref="O1307:P1307" si="1336">IFERROR(AVERAGEIF(M:M,M1307,$K:$K)," ")</f>
        <v>0.950112612612605</v>
      </c>
      <c r="P1307" s="83">
        <f ca="1" t="shared" si="1336"/>
        <v>0.950150150150152</v>
      </c>
      <c r="Q1307" s="65" t="str">
        <f ca="1">IF(ISBLANK(A1307)," ",IF(O1307&gt;MASTER!$B$3/100,"SB",IF(O1307&gt;MASTER!$B$4/100,"B",IF(O1307&gt;MASTER!$B$5/100,"C","K"))))</f>
        <v>SB</v>
      </c>
      <c r="R1307" s="65" t="str">
        <f ca="1">IF(ISBLANK(B1307)," ",IF(P1307&gt;MASTER!$B$3/100,"SB",IF(P1307&gt;MASTER!$B$4/100,"B",IF(P1307&gt;MASTER!$B$5/100,"C","K"))))</f>
        <v>SB</v>
      </c>
    </row>
    <row r="1308" customHeight="1" spans="1:18">
      <c r="A1308" s="80">
        <f ca="1">INDIRECT(ADDRESS(2+QUOTIENT(ROW()-2,COUNTA('Form Responses 1'!$1:$1)-4),1,,TRUE,"Form Responses 1"))</f>
        <v>45048.6575483912</v>
      </c>
      <c r="B1308" s="65" t="str">
        <f ca="1">INDIRECT(ADDRESS(2+QUOTIENT(ROW()-2,COUNTA('Form Responses 1'!$1:$1)-4),2,,TRUE,"Form Responses 1"))</f>
        <v>bobdaulay@gmail.com</v>
      </c>
      <c r="C1308" s="65" t="str">
        <f ca="1">INDIRECT(ADDRESS(2+QUOTIENT(ROW()-2,COUNTA('Form Responses 1'!$1:$1)-4),3,,TRUE,"Form Responses 1"))</f>
        <v>Bobby Wijaya Daulay</v>
      </c>
      <c r="D1308" s="81">
        <f ca="1">INDIRECT(ADDRESS(2+QUOTIENT(ROW()-2,COUNTA('Form Responses 1'!$1:$1)-4),4,,TRUE,"Form Responses 1"))</f>
        <v>45046</v>
      </c>
      <c r="E1308" s="82">
        <f ca="1" t="shared" si="0"/>
        <v>7</v>
      </c>
      <c r="F1308" s="65" t="str">
        <f ca="1">IF(ISBLANK(A1308)," ",INDIRECT(ADDRESS(1,5+MOD(ROW()-2,COUNTA('Form Responses 1'!$1:$1)-4),,TRUE,"Form Responses 1")))</f>
        <v>Lantai 01 [Poli klinik]</v>
      </c>
      <c r="G1308" s="65" t="str">
        <f ca="1">IF(ISBLANK(A1308)," ",INDIRECT(ADDRESS(MATCH(A1308,'Form Responses 1'!A:A,0),5+MOD(ROW()-2,COUNTA('Form Responses 1'!$1:$1)-4),,TRUE,"Form Responses 1")))</f>
        <v>BAIK</v>
      </c>
      <c r="H1308" s="83" t="str">
        <f ca="1" t="shared" si="1"/>
        <v>Lantai 01</v>
      </c>
      <c r="I1308" s="83" t="str">
        <f ca="1" t="shared" si="1311"/>
        <v>Poli klinik</v>
      </c>
      <c r="J1308" s="83" t="str">
        <f ca="1" t="shared" si="2"/>
        <v>CLEANING SERVICE</v>
      </c>
      <c r="K1308" s="83">
        <f ca="1" t="array" ref="K1308">IFERROR(INDEX(MASTER!B:B,MATCH(G1308,MASTER!A:A,0))/100," ")</f>
        <v>0.95</v>
      </c>
      <c r="L1308" s="65">
        <f ca="1" t="shared" si="3"/>
        <v>18</v>
      </c>
      <c r="M1308" s="65" t="str">
        <f ca="1" t="shared" si="4"/>
        <v>2023 - WEEK 18</v>
      </c>
      <c r="N1308" s="65" t="str">
        <f ca="1" t="shared" si="5"/>
        <v>2023 - MONTH 04</v>
      </c>
      <c r="O1308" s="83">
        <f ca="1" t="shared" ref="O1308:P1308" si="1337">IFERROR(AVERAGEIF(M:M,M1308,$K:$K)," ")</f>
        <v>0.950112612612605</v>
      </c>
      <c r="P1308" s="83">
        <f ca="1" t="shared" si="1337"/>
        <v>0.950150150150152</v>
      </c>
      <c r="Q1308" s="65" t="str">
        <f ca="1">IF(ISBLANK(A1308)," ",IF(O1308&gt;MASTER!$B$3/100,"SB",IF(O1308&gt;MASTER!$B$4/100,"B",IF(O1308&gt;MASTER!$B$5/100,"C","K"))))</f>
        <v>SB</v>
      </c>
      <c r="R1308" s="65" t="str">
        <f ca="1">IF(ISBLANK(B1308)," ",IF(P1308&gt;MASTER!$B$3/100,"SB",IF(P1308&gt;MASTER!$B$4/100,"B",IF(P1308&gt;MASTER!$B$5/100,"C","K"))))</f>
        <v>SB</v>
      </c>
    </row>
    <row r="1309" customHeight="1" spans="1:18">
      <c r="A1309" s="80">
        <f ca="1">INDIRECT(ADDRESS(2+QUOTIENT(ROW()-2,COUNTA('Form Responses 1'!$1:$1)-4),1,,TRUE,"Form Responses 1"))</f>
        <v>45048.6575483912</v>
      </c>
      <c r="B1309" s="65" t="str">
        <f ca="1">INDIRECT(ADDRESS(2+QUOTIENT(ROW()-2,COUNTA('Form Responses 1'!$1:$1)-4),2,,TRUE,"Form Responses 1"))</f>
        <v>bobdaulay@gmail.com</v>
      </c>
      <c r="C1309" s="65" t="str">
        <f ca="1">INDIRECT(ADDRESS(2+QUOTIENT(ROW()-2,COUNTA('Form Responses 1'!$1:$1)-4),3,,TRUE,"Form Responses 1"))</f>
        <v>Bobby Wijaya Daulay</v>
      </c>
      <c r="D1309" s="81">
        <f ca="1">INDIRECT(ADDRESS(2+QUOTIENT(ROW()-2,COUNTA('Form Responses 1'!$1:$1)-4),4,,TRUE,"Form Responses 1"))</f>
        <v>45046</v>
      </c>
      <c r="E1309" s="82">
        <f ca="1" t="shared" si="0"/>
        <v>7</v>
      </c>
      <c r="F1309" s="65" t="str">
        <f ca="1">IF(ISBLANK(A1309)," ",INDIRECT(ADDRESS(1,5+MOD(ROW()-2,COUNTA('Form Responses 1'!$1:$1)-4),,TRUE,"Form Responses 1")))</f>
        <v>Lantai 01 [R.PPID]</v>
      </c>
      <c r="G1309" s="65" t="str">
        <f ca="1">IF(ISBLANK(A1309)," ",INDIRECT(ADDRESS(MATCH(A1309,'Form Responses 1'!A:A,0),5+MOD(ROW()-2,COUNTA('Form Responses 1'!$1:$1)-4),,TRUE,"Form Responses 1")))</f>
        <v>BAIK</v>
      </c>
      <c r="H1309" s="83" t="str">
        <f ca="1" t="shared" si="1"/>
        <v>Lantai 01</v>
      </c>
      <c r="I1309" s="83" t="str">
        <f ca="1" t="shared" si="1311"/>
        <v>R.PPID</v>
      </c>
      <c r="J1309" s="83" t="str">
        <f ca="1" t="shared" si="2"/>
        <v>CLEANING SERVICE</v>
      </c>
      <c r="K1309" s="83">
        <f ca="1" t="array" ref="K1309">IFERROR(INDEX(MASTER!B:B,MATCH(G1309,MASTER!A:A,0))/100," ")</f>
        <v>0.95</v>
      </c>
      <c r="L1309" s="65">
        <f ca="1" t="shared" si="3"/>
        <v>18</v>
      </c>
      <c r="M1309" s="65" t="str">
        <f ca="1" t="shared" si="4"/>
        <v>2023 - WEEK 18</v>
      </c>
      <c r="N1309" s="65" t="str">
        <f ca="1" t="shared" si="5"/>
        <v>2023 - MONTH 04</v>
      </c>
      <c r="O1309" s="83">
        <f ca="1" t="shared" ref="O1309:P1309" si="1338">IFERROR(AVERAGEIF(M:M,M1309,$K:$K)," ")</f>
        <v>0.950112612612605</v>
      </c>
      <c r="P1309" s="83">
        <f ca="1" t="shared" si="1338"/>
        <v>0.950150150150152</v>
      </c>
      <c r="Q1309" s="65" t="str">
        <f ca="1">IF(ISBLANK(A1309)," ",IF(O1309&gt;MASTER!$B$3/100,"SB",IF(O1309&gt;MASTER!$B$4/100,"B",IF(O1309&gt;MASTER!$B$5/100,"C","K"))))</f>
        <v>SB</v>
      </c>
      <c r="R1309" s="65" t="str">
        <f ca="1">IF(ISBLANK(B1309)," ",IF(P1309&gt;MASTER!$B$3/100,"SB",IF(P1309&gt;MASTER!$B$4/100,"B",IF(P1309&gt;MASTER!$B$5/100,"C","K"))))</f>
        <v>SB</v>
      </c>
    </row>
    <row r="1310" customHeight="1" spans="1:18">
      <c r="A1310" s="80">
        <f ca="1">INDIRECT(ADDRESS(2+QUOTIENT(ROW()-2,COUNTA('Form Responses 1'!$1:$1)-4),1,,TRUE,"Form Responses 1"))</f>
        <v>45048.6575483912</v>
      </c>
      <c r="B1310" s="65" t="str">
        <f ca="1">INDIRECT(ADDRESS(2+QUOTIENT(ROW()-2,COUNTA('Form Responses 1'!$1:$1)-4),2,,TRUE,"Form Responses 1"))</f>
        <v>bobdaulay@gmail.com</v>
      </c>
      <c r="C1310" s="65" t="str">
        <f ca="1">INDIRECT(ADDRESS(2+QUOTIENT(ROW()-2,COUNTA('Form Responses 1'!$1:$1)-4),3,,TRUE,"Form Responses 1"))</f>
        <v>Bobby Wijaya Daulay</v>
      </c>
      <c r="D1310" s="81">
        <f ca="1">INDIRECT(ADDRESS(2+QUOTIENT(ROW()-2,COUNTA('Form Responses 1'!$1:$1)-4),4,,TRUE,"Form Responses 1"))</f>
        <v>45046</v>
      </c>
      <c r="E1310" s="82">
        <f ca="1" t="shared" si="0"/>
        <v>7</v>
      </c>
      <c r="F1310" s="65" t="str">
        <f ca="1">IF(ISBLANK(A1310)," ",INDIRECT(ADDRESS(1,5+MOD(ROW()-2,COUNTA('Form Responses 1'!$1:$1)-4),,TRUE,"Form Responses 1")))</f>
        <v>Lantai 01 [R. AHU]</v>
      </c>
      <c r="G1310" s="65" t="str">
        <f ca="1">IF(ISBLANK(A1310)," ",INDIRECT(ADDRESS(MATCH(A1310,'Form Responses 1'!A:A,0),5+MOD(ROW()-2,COUNTA('Form Responses 1'!$1:$1)-4),,TRUE,"Form Responses 1")))</f>
        <v>BAIK</v>
      </c>
      <c r="H1310" s="83" t="str">
        <f ca="1" t="shared" si="1"/>
        <v>Lantai 01</v>
      </c>
      <c r="I1310" s="83" t="str">
        <f ca="1" t="shared" si="1311"/>
        <v>R. AHU</v>
      </c>
      <c r="J1310" s="83" t="str">
        <f ca="1" t="shared" si="2"/>
        <v>CLEANING SERVICE</v>
      </c>
      <c r="K1310" s="83">
        <f ca="1" t="array" ref="K1310">IFERROR(INDEX(MASTER!B:B,MATCH(G1310,MASTER!A:A,0))/100," ")</f>
        <v>0.95</v>
      </c>
      <c r="L1310" s="65">
        <f ca="1" t="shared" si="3"/>
        <v>18</v>
      </c>
      <c r="M1310" s="65" t="str">
        <f ca="1" t="shared" si="4"/>
        <v>2023 - WEEK 18</v>
      </c>
      <c r="N1310" s="65" t="str">
        <f ca="1" t="shared" si="5"/>
        <v>2023 - MONTH 04</v>
      </c>
      <c r="O1310" s="83">
        <f ca="1" t="shared" ref="O1310:P1310" si="1339">IFERROR(AVERAGEIF(M:M,M1310,$K:$K)," ")</f>
        <v>0.950112612612605</v>
      </c>
      <c r="P1310" s="83">
        <f ca="1" t="shared" si="1339"/>
        <v>0.950150150150152</v>
      </c>
      <c r="Q1310" s="65" t="str">
        <f ca="1">IF(ISBLANK(A1310)," ",IF(O1310&gt;MASTER!$B$3/100,"SB",IF(O1310&gt;MASTER!$B$4/100,"B",IF(O1310&gt;MASTER!$B$5/100,"C","K"))))</f>
        <v>SB</v>
      </c>
      <c r="R1310" s="65" t="str">
        <f ca="1">IF(ISBLANK(B1310)," ",IF(P1310&gt;MASTER!$B$3/100,"SB",IF(P1310&gt;MASTER!$B$4/100,"B",IF(P1310&gt;MASTER!$B$5/100,"C","K"))))</f>
        <v>SB</v>
      </c>
    </row>
    <row r="1311" customHeight="1" spans="1:18">
      <c r="A1311" s="80">
        <f ca="1">INDIRECT(ADDRESS(2+QUOTIENT(ROW()-2,COUNTA('Form Responses 1'!$1:$1)-4),1,,TRUE,"Form Responses 1"))</f>
        <v>45048.6575483912</v>
      </c>
      <c r="B1311" s="65" t="str">
        <f ca="1">INDIRECT(ADDRESS(2+QUOTIENT(ROW()-2,COUNTA('Form Responses 1'!$1:$1)-4),2,,TRUE,"Form Responses 1"))</f>
        <v>bobdaulay@gmail.com</v>
      </c>
      <c r="C1311" s="65" t="str">
        <f ca="1">INDIRECT(ADDRESS(2+QUOTIENT(ROW()-2,COUNTA('Form Responses 1'!$1:$1)-4),3,,TRUE,"Form Responses 1"))</f>
        <v>Bobby Wijaya Daulay</v>
      </c>
      <c r="D1311" s="81">
        <f ca="1">INDIRECT(ADDRESS(2+QUOTIENT(ROW()-2,COUNTA('Form Responses 1'!$1:$1)-4),4,,TRUE,"Form Responses 1"))</f>
        <v>45046</v>
      </c>
      <c r="E1311" s="82">
        <f ca="1" t="shared" si="0"/>
        <v>7</v>
      </c>
      <c r="F1311" s="65" t="str">
        <f ca="1">IF(ISBLANK(A1311)," ",INDIRECT(ADDRESS(1,5+MOD(ROW()-2,COUNTA('Form Responses 1'!$1:$1)-4),,TRUE,"Form Responses 1")))</f>
        <v>Lantai 01 [R. Laktasi]</v>
      </c>
      <c r="G1311" s="65" t="str">
        <f ca="1">IF(ISBLANK(A1311)," ",INDIRECT(ADDRESS(MATCH(A1311,'Form Responses 1'!A:A,0),5+MOD(ROW()-2,COUNTA('Form Responses 1'!$1:$1)-4),,TRUE,"Form Responses 1")))</f>
        <v>BAIK</v>
      </c>
      <c r="H1311" s="83" t="str">
        <f ca="1" t="shared" si="1"/>
        <v>Lantai 01</v>
      </c>
      <c r="I1311" s="83" t="str">
        <f ca="1" t="shared" si="1311"/>
        <v>R. Laktasi</v>
      </c>
      <c r="J1311" s="83" t="str">
        <f ca="1" t="shared" si="2"/>
        <v>CLEANING SERVICE</v>
      </c>
      <c r="K1311" s="83">
        <f ca="1" t="array" ref="K1311">IFERROR(INDEX(MASTER!B:B,MATCH(G1311,MASTER!A:A,0))/100," ")</f>
        <v>0.95</v>
      </c>
      <c r="L1311" s="65">
        <f ca="1" t="shared" si="3"/>
        <v>18</v>
      </c>
      <c r="M1311" s="65" t="str">
        <f ca="1" t="shared" si="4"/>
        <v>2023 - WEEK 18</v>
      </c>
      <c r="N1311" s="65" t="str">
        <f ca="1" t="shared" si="5"/>
        <v>2023 - MONTH 04</v>
      </c>
      <c r="O1311" s="83">
        <f ca="1" t="shared" ref="O1311:P1311" si="1340">IFERROR(AVERAGEIF(M:M,M1311,$K:$K)," ")</f>
        <v>0.950112612612605</v>
      </c>
      <c r="P1311" s="83">
        <f ca="1" t="shared" si="1340"/>
        <v>0.950150150150152</v>
      </c>
      <c r="Q1311" s="65" t="str">
        <f ca="1">IF(ISBLANK(A1311)," ",IF(O1311&gt;MASTER!$B$3/100,"SB",IF(O1311&gt;MASTER!$B$4/100,"B",IF(O1311&gt;MASTER!$B$5/100,"C","K"))))</f>
        <v>SB</v>
      </c>
      <c r="R1311" s="65" t="str">
        <f ca="1">IF(ISBLANK(B1311)," ",IF(P1311&gt;MASTER!$B$3/100,"SB",IF(P1311&gt;MASTER!$B$4/100,"B",IF(P1311&gt;MASTER!$B$5/100,"C","K"))))</f>
        <v>SB</v>
      </c>
    </row>
    <row r="1312" customHeight="1" spans="1:18">
      <c r="A1312" s="80">
        <f ca="1">INDIRECT(ADDRESS(2+QUOTIENT(ROW()-2,COUNTA('Form Responses 1'!$1:$1)-4),1,,TRUE,"Form Responses 1"))</f>
        <v>45048.6575483912</v>
      </c>
      <c r="B1312" s="65" t="str">
        <f ca="1">INDIRECT(ADDRESS(2+QUOTIENT(ROW()-2,COUNTA('Form Responses 1'!$1:$1)-4),2,,TRUE,"Form Responses 1"))</f>
        <v>bobdaulay@gmail.com</v>
      </c>
      <c r="C1312" s="65" t="str">
        <f ca="1">INDIRECT(ADDRESS(2+QUOTIENT(ROW()-2,COUNTA('Form Responses 1'!$1:$1)-4),3,,TRUE,"Form Responses 1"))</f>
        <v>Bobby Wijaya Daulay</v>
      </c>
      <c r="D1312" s="81">
        <f ca="1">INDIRECT(ADDRESS(2+QUOTIENT(ROW()-2,COUNTA('Form Responses 1'!$1:$1)-4),4,,TRUE,"Form Responses 1"))</f>
        <v>45046</v>
      </c>
      <c r="E1312" s="82">
        <f ca="1" t="shared" si="0"/>
        <v>7</v>
      </c>
      <c r="F1312" s="65" t="str">
        <f ca="1">IF(ISBLANK(A1312)," ",INDIRECT(ADDRESS(1,5+MOD(ROW()-2,COUNTA('Form Responses 1'!$1:$1)-4),,TRUE,"Form Responses 1")))</f>
        <v>Lantai 01 [Toilet Pria / Wanita]</v>
      </c>
      <c r="G1312" s="65" t="str">
        <f ca="1">IF(ISBLANK(A1312)," ",INDIRECT(ADDRESS(MATCH(A1312,'Form Responses 1'!A:A,0),5+MOD(ROW()-2,COUNTA('Form Responses 1'!$1:$1)-4),,TRUE,"Form Responses 1")))</f>
        <v>BAIK</v>
      </c>
      <c r="H1312" s="83" t="str">
        <f ca="1" t="shared" si="1"/>
        <v>Lantai 01</v>
      </c>
      <c r="I1312" s="83" t="str">
        <f ca="1" t="shared" si="1311"/>
        <v>Toilet Pria / Wanita</v>
      </c>
      <c r="J1312" s="83" t="str">
        <f ca="1" t="shared" si="2"/>
        <v>CLEANING SERVICE</v>
      </c>
      <c r="K1312" s="83">
        <f ca="1" t="array" ref="K1312">IFERROR(INDEX(MASTER!B:B,MATCH(G1312,MASTER!A:A,0))/100," ")</f>
        <v>0.95</v>
      </c>
      <c r="L1312" s="65">
        <f ca="1" t="shared" si="3"/>
        <v>18</v>
      </c>
      <c r="M1312" s="65" t="str">
        <f ca="1" t="shared" si="4"/>
        <v>2023 - WEEK 18</v>
      </c>
      <c r="N1312" s="65" t="str">
        <f ca="1" t="shared" si="5"/>
        <v>2023 - MONTH 04</v>
      </c>
      <c r="O1312" s="83">
        <f ca="1" t="shared" ref="O1312:P1312" si="1341">IFERROR(AVERAGEIF(M:M,M1312,$K:$K)," ")</f>
        <v>0.950112612612605</v>
      </c>
      <c r="P1312" s="83">
        <f ca="1" t="shared" si="1341"/>
        <v>0.950150150150152</v>
      </c>
      <c r="Q1312" s="65" t="str">
        <f ca="1">IF(ISBLANK(A1312)," ",IF(O1312&gt;MASTER!$B$3/100,"SB",IF(O1312&gt;MASTER!$B$4/100,"B",IF(O1312&gt;MASTER!$B$5/100,"C","K"))))</f>
        <v>SB</v>
      </c>
      <c r="R1312" s="65" t="str">
        <f ca="1">IF(ISBLANK(B1312)," ",IF(P1312&gt;MASTER!$B$3/100,"SB",IF(P1312&gt;MASTER!$B$4/100,"B",IF(P1312&gt;MASTER!$B$5/100,"C","K"))))</f>
        <v>SB</v>
      </c>
    </row>
    <row r="1313" customHeight="1" spans="1:18">
      <c r="A1313" s="80">
        <f ca="1">INDIRECT(ADDRESS(2+QUOTIENT(ROW()-2,COUNTA('Form Responses 1'!$1:$1)-4),1,,TRUE,"Form Responses 1"))</f>
        <v>45048.6575483912</v>
      </c>
      <c r="B1313" s="65" t="str">
        <f ca="1">INDIRECT(ADDRESS(2+QUOTIENT(ROW()-2,COUNTA('Form Responses 1'!$1:$1)-4),2,,TRUE,"Form Responses 1"))</f>
        <v>bobdaulay@gmail.com</v>
      </c>
      <c r="C1313" s="65" t="str">
        <f ca="1">INDIRECT(ADDRESS(2+QUOTIENT(ROW()-2,COUNTA('Form Responses 1'!$1:$1)-4),3,,TRUE,"Form Responses 1"))</f>
        <v>Bobby Wijaya Daulay</v>
      </c>
      <c r="D1313" s="81">
        <f ca="1">INDIRECT(ADDRESS(2+QUOTIENT(ROW()-2,COUNTA('Form Responses 1'!$1:$1)-4),4,,TRUE,"Form Responses 1"))</f>
        <v>45046</v>
      </c>
      <c r="E1313" s="82">
        <f ca="1" t="shared" si="0"/>
        <v>7</v>
      </c>
      <c r="F1313" s="65" t="str">
        <f ca="1">IF(ISBLANK(A1313)," ",INDIRECT(ADDRESS(1,5+MOD(ROW()-2,COUNTA('Form Responses 1'!$1:$1)-4),,TRUE,"Form Responses 1")))</f>
        <v>Lantai 01 [R. Media]</v>
      </c>
      <c r="G1313" s="65" t="str">
        <f ca="1">IF(ISBLANK(A1313)," ",INDIRECT(ADDRESS(MATCH(A1313,'Form Responses 1'!A:A,0),5+MOD(ROW()-2,COUNTA('Form Responses 1'!$1:$1)-4),,TRUE,"Form Responses 1")))</f>
        <v>BAIK</v>
      </c>
      <c r="H1313" s="83" t="str">
        <f ca="1" t="shared" si="1"/>
        <v>Lantai 01</v>
      </c>
      <c r="I1313" s="83" t="str">
        <f ca="1" t="shared" si="1311"/>
        <v>R. Media</v>
      </c>
      <c r="J1313" s="83" t="str">
        <f ca="1" t="shared" si="2"/>
        <v>CLEANING SERVICE</v>
      </c>
      <c r="K1313" s="83">
        <f ca="1" t="array" ref="K1313">IFERROR(INDEX(MASTER!B:B,MATCH(G1313,MASTER!A:A,0))/100," ")</f>
        <v>0.95</v>
      </c>
      <c r="L1313" s="65">
        <f ca="1" t="shared" si="3"/>
        <v>18</v>
      </c>
      <c r="M1313" s="65" t="str">
        <f ca="1" t="shared" si="4"/>
        <v>2023 - WEEK 18</v>
      </c>
      <c r="N1313" s="65" t="str">
        <f ca="1" t="shared" si="5"/>
        <v>2023 - MONTH 04</v>
      </c>
      <c r="O1313" s="83">
        <f ca="1" t="shared" ref="O1313:P1313" si="1342">IFERROR(AVERAGEIF(M:M,M1313,$K:$K)," ")</f>
        <v>0.950112612612605</v>
      </c>
      <c r="P1313" s="83">
        <f ca="1" t="shared" si="1342"/>
        <v>0.950150150150152</v>
      </c>
      <c r="Q1313" s="65" t="str">
        <f ca="1">IF(ISBLANK(A1313)," ",IF(O1313&gt;MASTER!$B$3/100,"SB",IF(O1313&gt;MASTER!$B$4/100,"B",IF(O1313&gt;MASTER!$B$5/100,"C","K"))))</f>
        <v>SB</v>
      </c>
      <c r="R1313" s="65" t="str">
        <f ca="1">IF(ISBLANK(B1313)," ",IF(P1313&gt;MASTER!$B$3/100,"SB",IF(P1313&gt;MASTER!$B$4/100,"B",IF(P1313&gt;MASTER!$B$5/100,"C","K"))))</f>
        <v>SB</v>
      </c>
    </row>
    <row r="1314" customHeight="1" spans="1:18">
      <c r="A1314" s="80">
        <f ca="1">INDIRECT(ADDRESS(2+QUOTIENT(ROW()-2,COUNTA('Form Responses 1'!$1:$1)-4),1,,TRUE,"Form Responses 1"))</f>
        <v>45048.6575483912</v>
      </c>
      <c r="B1314" s="65" t="str">
        <f ca="1">INDIRECT(ADDRESS(2+QUOTIENT(ROW()-2,COUNTA('Form Responses 1'!$1:$1)-4),2,,TRUE,"Form Responses 1"))</f>
        <v>bobdaulay@gmail.com</v>
      </c>
      <c r="C1314" s="65" t="str">
        <f ca="1">INDIRECT(ADDRESS(2+QUOTIENT(ROW()-2,COUNTA('Form Responses 1'!$1:$1)-4),3,,TRUE,"Form Responses 1"))</f>
        <v>Bobby Wijaya Daulay</v>
      </c>
      <c r="D1314" s="81">
        <f ca="1">INDIRECT(ADDRESS(2+QUOTIENT(ROW()-2,COUNTA('Form Responses 1'!$1:$1)-4),4,,TRUE,"Form Responses 1"))</f>
        <v>45046</v>
      </c>
      <c r="E1314" s="82">
        <f ca="1" t="shared" si="0"/>
        <v>7</v>
      </c>
      <c r="F1314" s="65" t="str">
        <f ca="1">IF(ISBLANK(A1314)," ",INDIRECT(ADDRESS(1,5+MOD(ROW()-2,COUNTA('Form Responses 1'!$1:$1)-4),,TRUE,"Form Responses 1")))</f>
        <v>Lantai 01 [Lounge]</v>
      </c>
      <c r="G1314" s="65" t="str">
        <f ca="1">IF(ISBLANK(A1314)," ",INDIRECT(ADDRESS(MATCH(A1314,'Form Responses 1'!A:A,0),5+MOD(ROW()-2,COUNTA('Form Responses 1'!$1:$1)-4),,TRUE,"Form Responses 1")))</f>
        <v>BAIK</v>
      </c>
      <c r="H1314" s="83" t="str">
        <f ca="1" t="shared" si="1"/>
        <v>Lantai 01</v>
      </c>
      <c r="I1314" s="83" t="str">
        <f ca="1" t="shared" si="1311"/>
        <v>Lounge</v>
      </c>
      <c r="J1314" s="83" t="str">
        <f ca="1" t="shared" si="2"/>
        <v>CLEANING SERVICE</v>
      </c>
      <c r="K1314" s="83">
        <f ca="1" t="array" ref="K1314">IFERROR(INDEX(MASTER!B:B,MATCH(G1314,MASTER!A:A,0))/100," ")</f>
        <v>0.95</v>
      </c>
      <c r="L1314" s="65">
        <f ca="1" t="shared" si="3"/>
        <v>18</v>
      </c>
      <c r="M1314" s="65" t="str">
        <f ca="1" t="shared" si="4"/>
        <v>2023 - WEEK 18</v>
      </c>
      <c r="N1314" s="65" t="str">
        <f ca="1" t="shared" si="5"/>
        <v>2023 - MONTH 04</v>
      </c>
      <c r="O1314" s="83">
        <f ca="1" t="shared" ref="O1314:P1314" si="1343">IFERROR(AVERAGEIF(M:M,M1314,$K:$K)," ")</f>
        <v>0.950112612612605</v>
      </c>
      <c r="P1314" s="83">
        <f ca="1" t="shared" si="1343"/>
        <v>0.950150150150152</v>
      </c>
      <c r="Q1314" s="65" t="str">
        <f ca="1">IF(ISBLANK(A1314)," ",IF(O1314&gt;MASTER!$B$3/100,"SB",IF(O1314&gt;MASTER!$B$4/100,"B",IF(O1314&gt;MASTER!$B$5/100,"C","K"))))</f>
        <v>SB</v>
      </c>
      <c r="R1314" s="65" t="str">
        <f ca="1">IF(ISBLANK(B1314)," ",IF(P1314&gt;MASTER!$B$3/100,"SB",IF(P1314&gt;MASTER!$B$4/100,"B",IF(P1314&gt;MASTER!$B$5/100,"C","K"))))</f>
        <v>SB</v>
      </c>
    </row>
    <row r="1315" customHeight="1" spans="1:18">
      <c r="A1315" s="80">
        <f ca="1">INDIRECT(ADDRESS(2+QUOTIENT(ROW()-2,COUNTA('Form Responses 1'!$1:$1)-4),1,,TRUE,"Form Responses 1"))</f>
        <v>45048.6575483912</v>
      </c>
      <c r="B1315" s="65" t="str">
        <f ca="1">INDIRECT(ADDRESS(2+QUOTIENT(ROW()-2,COUNTA('Form Responses 1'!$1:$1)-4),2,,TRUE,"Form Responses 1"))</f>
        <v>bobdaulay@gmail.com</v>
      </c>
      <c r="C1315" s="65" t="str">
        <f ca="1">INDIRECT(ADDRESS(2+QUOTIENT(ROW()-2,COUNTA('Form Responses 1'!$1:$1)-4),3,,TRUE,"Form Responses 1"))</f>
        <v>Bobby Wijaya Daulay</v>
      </c>
      <c r="D1315" s="81">
        <f ca="1">INDIRECT(ADDRESS(2+QUOTIENT(ROW()-2,COUNTA('Form Responses 1'!$1:$1)-4),4,,TRUE,"Form Responses 1"))</f>
        <v>45046</v>
      </c>
      <c r="E1315" s="82">
        <f ca="1" t="shared" si="0"/>
        <v>7</v>
      </c>
      <c r="F1315" s="65" t="str">
        <f ca="1">IF(ISBLANK(A1315)," ",INDIRECT(ADDRESS(1,5+MOD(ROW()-2,COUNTA('Form Responses 1'!$1:$1)-4),,TRUE,"Form Responses 1")))</f>
        <v>Ground [Ground]</v>
      </c>
      <c r="G1315" s="65" t="str">
        <f ca="1">IF(ISBLANK(A1315)," ",INDIRECT(ADDRESS(MATCH(A1315,'Form Responses 1'!A:A,0),5+MOD(ROW()-2,COUNTA('Form Responses 1'!$1:$1)-4),,TRUE,"Form Responses 1")))</f>
        <v>BAIK</v>
      </c>
      <c r="H1315" s="83" t="str">
        <f ca="1" t="shared" si="1"/>
        <v>Ground</v>
      </c>
      <c r="I1315" s="83" t="str">
        <f ca="1" t="shared" si="1311"/>
        <v>Ground</v>
      </c>
      <c r="J1315" s="83" t="str">
        <f ca="1" t="shared" si="2"/>
        <v>CLEANING SERVICE</v>
      </c>
      <c r="K1315" s="83">
        <f ca="1" t="array" ref="K1315">IFERROR(INDEX(MASTER!B:B,MATCH(G1315,MASTER!A:A,0))/100," ")</f>
        <v>0.95</v>
      </c>
      <c r="L1315" s="65">
        <f ca="1" t="shared" si="3"/>
        <v>18</v>
      </c>
      <c r="M1315" s="65" t="str">
        <f ca="1" t="shared" si="4"/>
        <v>2023 - WEEK 18</v>
      </c>
      <c r="N1315" s="65" t="str">
        <f ca="1" t="shared" si="5"/>
        <v>2023 - MONTH 04</v>
      </c>
      <c r="O1315" s="83">
        <f ca="1" t="shared" ref="O1315:P1315" si="1344">IFERROR(AVERAGEIF(M:M,M1315,$K:$K)," ")</f>
        <v>0.950112612612605</v>
      </c>
      <c r="P1315" s="83">
        <f ca="1" t="shared" si="1344"/>
        <v>0.950150150150152</v>
      </c>
      <c r="Q1315" s="65" t="str">
        <f ca="1">IF(ISBLANK(A1315)," ",IF(O1315&gt;MASTER!$B$3/100,"SB",IF(O1315&gt;MASTER!$B$4/100,"B",IF(O1315&gt;MASTER!$B$5/100,"C","K"))))</f>
        <v>SB</v>
      </c>
      <c r="R1315" s="65" t="str">
        <f ca="1">IF(ISBLANK(B1315)," ",IF(P1315&gt;MASTER!$B$3/100,"SB",IF(P1315&gt;MASTER!$B$4/100,"B",IF(P1315&gt;MASTER!$B$5/100,"C","K"))))</f>
        <v>SB</v>
      </c>
    </row>
    <row r="1316" customHeight="1" spans="1:18">
      <c r="A1316" s="80">
        <f ca="1">INDIRECT(ADDRESS(2+QUOTIENT(ROW()-2,COUNTA('Form Responses 1'!$1:$1)-4),1,,TRUE,"Form Responses 1"))</f>
        <v>45048.6575483912</v>
      </c>
      <c r="B1316" s="65" t="str">
        <f ca="1">INDIRECT(ADDRESS(2+QUOTIENT(ROW()-2,COUNTA('Form Responses 1'!$1:$1)-4),2,,TRUE,"Form Responses 1"))</f>
        <v>bobdaulay@gmail.com</v>
      </c>
      <c r="C1316" s="65" t="str">
        <f ca="1">INDIRECT(ADDRESS(2+QUOTIENT(ROW()-2,COUNTA('Form Responses 1'!$1:$1)-4),3,,TRUE,"Form Responses 1"))</f>
        <v>Bobby Wijaya Daulay</v>
      </c>
      <c r="D1316" s="81">
        <f ca="1">INDIRECT(ADDRESS(2+QUOTIENT(ROW()-2,COUNTA('Form Responses 1'!$1:$1)-4),4,,TRUE,"Form Responses 1"))</f>
        <v>45046</v>
      </c>
      <c r="E1316" s="82">
        <f ca="1" t="shared" si="0"/>
        <v>7</v>
      </c>
      <c r="F1316" s="65" t="str">
        <f ca="1">IF(ISBLANK(A1316)," ",INDIRECT(ADDRESS(1,5+MOD(ROW()-2,COUNTA('Form Responses 1'!$1:$1)-4),,TRUE,"Form Responses 1")))</f>
        <v>Ground [Lift Eksekutif]</v>
      </c>
      <c r="G1316" s="65" t="str">
        <f ca="1">IF(ISBLANK(A1316)," ",INDIRECT(ADDRESS(MATCH(A1316,'Form Responses 1'!A:A,0),5+MOD(ROW()-2,COUNTA('Form Responses 1'!$1:$1)-4),,TRUE,"Form Responses 1")))</f>
        <v>BAIK</v>
      </c>
      <c r="H1316" s="83" t="str">
        <f ca="1" t="shared" si="1"/>
        <v>Ground</v>
      </c>
      <c r="I1316" s="83" t="str">
        <f ca="1" t="shared" si="1311"/>
        <v>Lift Eksekutif</v>
      </c>
      <c r="J1316" s="83" t="str">
        <f ca="1" t="shared" si="2"/>
        <v>CLEANING SERVICE</v>
      </c>
      <c r="K1316" s="83">
        <f ca="1" t="array" ref="K1316">IFERROR(INDEX(MASTER!B:B,MATCH(G1316,MASTER!A:A,0))/100," ")</f>
        <v>0.95</v>
      </c>
      <c r="L1316" s="65">
        <f ca="1" t="shared" si="3"/>
        <v>18</v>
      </c>
      <c r="M1316" s="65" t="str">
        <f ca="1" t="shared" si="4"/>
        <v>2023 - WEEK 18</v>
      </c>
      <c r="N1316" s="65" t="str">
        <f ca="1" t="shared" si="5"/>
        <v>2023 - MONTH 04</v>
      </c>
      <c r="O1316" s="83">
        <f ca="1" t="shared" ref="O1316:P1316" si="1345">IFERROR(AVERAGEIF(M:M,M1316,$K:$K)," ")</f>
        <v>0.950112612612605</v>
      </c>
      <c r="P1316" s="83">
        <f ca="1" t="shared" si="1345"/>
        <v>0.950150150150152</v>
      </c>
      <c r="Q1316" s="65" t="str">
        <f ca="1">IF(ISBLANK(A1316)," ",IF(O1316&gt;MASTER!$B$3/100,"SB",IF(O1316&gt;MASTER!$B$4/100,"B",IF(O1316&gt;MASTER!$B$5/100,"C","K"))))</f>
        <v>SB</v>
      </c>
      <c r="R1316" s="65" t="str">
        <f ca="1">IF(ISBLANK(B1316)," ",IF(P1316&gt;MASTER!$B$3/100,"SB",IF(P1316&gt;MASTER!$B$4/100,"B",IF(P1316&gt;MASTER!$B$5/100,"C","K"))))</f>
        <v>SB</v>
      </c>
    </row>
    <row r="1317" customHeight="1" spans="1:18">
      <c r="A1317" s="80">
        <f ca="1">INDIRECT(ADDRESS(2+QUOTIENT(ROW()-2,COUNTA('Form Responses 1'!$1:$1)-4),1,,TRUE,"Form Responses 1"))</f>
        <v>45048.6575483912</v>
      </c>
      <c r="B1317" s="65" t="str">
        <f ca="1">INDIRECT(ADDRESS(2+QUOTIENT(ROW()-2,COUNTA('Form Responses 1'!$1:$1)-4),2,,TRUE,"Form Responses 1"))</f>
        <v>bobdaulay@gmail.com</v>
      </c>
      <c r="C1317" s="65" t="str">
        <f ca="1">INDIRECT(ADDRESS(2+QUOTIENT(ROW()-2,COUNTA('Form Responses 1'!$1:$1)-4),3,,TRUE,"Form Responses 1"))</f>
        <v>Bobby Wijaya Daulay</v>
      </c>
      <c r="D1317" s="81">
        <f ca="1">INDIRECT(ADDRESS(2+QUOTIENT(ROW()-2,COUNTA('Form Responses 1'!$1:$1)-4),4,,TRUE,"Form Responses 1"))</f>
        <v>45046</v>
      </c>
      <c r="E1317" s="82">
        <f ca="1" t="shared" si="0"/>
        <v>7</v>
      </c>
      <c r="F1317" s="65" t="str">
        <f ca="1">IF(ISBLANK(A1317)," ",INDIRECT(ADDRESS(1,5+MOD(ROW()-2,COUNTA('Form Responses 1'!$1:$1)-4),,TRUE,"Form Responses 1")))</f>
        <v>Ground [Lift Barang]</v>
      </c>
      <c r="G1317" s="65" t="str">
        <f ca="1">IF(ISBLANK(A1317)," ",INDIRECT(ADDRESS(MATCH(A1317,'Form Responses 1'!A:A,0),5+MOD(ROW()-2,COUNTA('Form Responses 1'!$1:$1)-4),,TRUE,"Form Responses 1")))</f>
        <v>BAIK</v>
      </c>
      <c r="H1317" s="83" t="str">
        <f ca="1" t="shared" si="1"/>
        <v>Ground</v>
      </c>
      <c r="I1317" s="83" t="str">
        <f ca="1" t="shared" si="1311"/>
        <v>Lift Barang</v>
      </c>
      <c r="J1317" s="83" t="str">
        <f ca="1" t="shared" si="2"/>
        <v>CLEANING SERVICE</v>
      </c>
      <c r="K1317" s="83">
        <f ca="1" t="array" ref="K1317">IFERROR(INDEX(MASTER!B:B,MATCH(G1317,MASTER!A:A,0))/100," ")</f>
        <v>0.95</v>
      </c>
      <c r="L1317" s="65">
        <f ca="1" t="shared" si="3"/>
        <v>18</v>
      </c>
      <c r="M1317" s="65" t="str">
        <f ca="1" t="shared" si="4"/>
        <v>2023 - WEEK 18</v>
      </c>
      <c r="N1317" s="65" t="str">
        <f ca="1" t="shared" si="5"/>
        <v>2023 - MONTH 04</v>
      </c>
      <c r="O1317" s="83">
        <f ca="1" t="shared" ref="O1317:P1317" si="1346">IFERROR(AVERAGEIF(M:M,M1317,$K:$K)," ")</f>
        <v>0.950112612612605</v>
      </c>
      <c r="P1317" s="83">
        <f ca="1" t="shared" si="1346"/>
        <v>0.950150150150152</v>
      </c>
      <c r="Q1317" s="65" t="str">
        <f ca="1">IF(ISBLANK(A1317)," ",IF(O1317&gt;MASTER!$B$3/100,"SB",IF(O1317&gt;MASTER!$B$4/100,"B",IF(O1317&gt;MASTER!$B$5/100,"C","K"))))</f>
        <v>SB</v>
      </c>
      <c r="R1317" s="65" t="str">
        <f ca="1">IF(ISBLANK(B1317)," ",IF(P1317&gt;MASTER!$B$3/100,"SB",IF(P1317&gt;MASTER!$B$4/100,"B",IF(P1317&gt;MASTER!$B$5/100,"C","K"))))</f>
        <v>SB</v>
      </c>
    </row>
    <row r="1318" customHeight="1" spans="1:18">
      <c r="A1318" s="80">
        <f ca="1">INDIRECT(ADDRESS(2+QUOTIENT(ROW()-2,COUNTA('Form Responses 1'!$1:$1)-4),1,,TRUE,"Form Responses 1"))</f>
        <v>45048.6575483912</v>
      </c>
      <c r="B1318" s="65" t="str">
        <f ca="1">INDIRECT(ADDRESS(2+QUOTIENT(ROW()-2,COUNTA('Form Responses 1'!$1:$1)-4),2,,TRUE,"Form Responses 1"))</f>
        <v>bobdaulay@gmail.com</v>
      </c>
      <c r="C1318" s="65" t="str">
        <f ca="1">INDIRECT(ADDRESS(2+QUOTIENT(ROW()-2,COUNTA('Form Responses 1'!$1:$1)-4),3,,TRUE,"Form Responses 1"))</f>
        <v>Bobby Wijaya Daulay</v>
      </c>
      <c r="D1318" s="81">
        <f ca="1">INDIRECT(ADDRESS(2+QUOTIENT(ROW()-2,COUNTA('Form Responses 1'!$1:$1)-4),4,,TRUE,"Form Responses 1"))</f>
        <v>45046</v>
      </c>
      <c r="E1318" s="82">
        <f ca="1" t="shared" si="0"/>
        <v>7</v>
      </c>
      <c r="F1318" s="65" t="str">
        <f ca="1">IF(ISBLANK(A1318)," ",INDIRECT(ADDRESS(1,5+MOD(ROW()-2,COUNTA('Form Responses 1'!$1:$1)-4),,TRUE,"Form Responses 1")))</f>
        <v>Ground [Koridor Basement]</v>
      </c>
      <c r="G1318" s="65" t="str">
        <f ca="1">IF(ISBLANK(A1318)," ",INDIRECT(ADDRESS(MATCH(A1318,'Form Responses 1'!A:A,0),5+MOD(ROW()-2,COUNTA('Form Responses 1'!$1:$1)-4),,TRUE,"Form Responses 1")))</f>
        <v>BAIK</v>
      </c>
      <c r="H1318" s="83" t="str">
        <f ca="1" t="shared" si="1"/>
        <v>Ground</v>
      </c>
      <c r="I1318" s="83" t="str">
        <f ca="1" t="shared" si="1311"/>
        <v>Koridor Basement</v>
      </c>
      <c r="J1318" s="83" t="str">
        <f ca="1" t="shared" si="2"/>
        <v>CLEANING SERVICE</v>
      </c>
      <c r="K1318" s="83">
        <f ca="1" t="array" ref="K1318">IFERROR(INDEX(MASTER!B:B,MATCH(G1318,MASTER!A:A,0))/100," ")</f>
        <v>0.95</v>
      </c>
      <c r="L1318" s="65">
        <f ca="1" t="shared" si="3"/>
        <v>18</v>
      </c>
      <c r="M1318" s="65" t="str">
        <f ca="1" t="shared" si="4"/>
        <v>2023 - WEEK 18</v>
      </c>
      <c r="N1318" s="65" t="str">
        <f ca="1" t="shared" si="5"/>
        <v>2023 - MONTH 04</v>
      </c>
      <c r="O1318" s="83">
        <f ca="1" t="shared" ref="O1318:P1318" si="1347">IFERROR(AVERAGEIF(M:M,M1318,$K:$K)," ")</f>
        <v>0.950112612612605</v>
      </c>
      <c r="P1318" s="83">
        <f ca="1" t="shared" si="1347"/>
        <v>0.950150150150152</v>
      </c>
      <c r="Q1318" s="65" t="str">
        <f ca="1">IF(ISBLANK(A1318)," ",IF(O1318&gt;MASTER!$B$3/100,"SB",IF(O1318&gt;MASTER!$B$4/100,"B",IF(O1318&gt;MASTER!$B$5/100,"C","K"))))</f>
        <v>SB</v>
      </c>
      <c r="R1318" s="65" t="str">
        <f ca="1">IF(ISBLANK(B1318)," ",IF(P1318&gt;MASTER!$B$3/100,"SB",IF(P1318&gt;MASTER!$B$4/100,"B",IF(P1318&gt;MASTER!$B$5/100,"C","K"))))</f>
        <v>SB</v>
      </c>
    </row>
    <row r="1319" customHeight="1" spans="1:18">
      <c r="A1319" s="80">
        <f ca="1">INDIRECT(ADDRESS(2+QUOTIENT(ROW()-2,COUNTA('Form Responses 1'!$1:$1)-4),1,,TRUE,"Form Responses 1"))</f>
        <v>45048.6575483912</v>
      </c>
      <c r="B1319" s="65" t="str">
        <f ca="1">INDIRECT(ADDRESS(2+QUOTIENT(ROW()-2,COUNTA('Form Responses 1'!$1:$1)-4),2,,TRUE,"Form Responses 1"))</f>
        <v>bobdaulay@gmail.com</v>
      </c>
      <c r="C1319" s="65" t="str">
        <f ca="1">INDIRECT(ADDRESS(2+QUOTIENT(ROW()-2,COUNTA('Form Responses 1'!$1:$1)-4),3,,TRUE,"Form Responses 1"))</f>
        <v>Bobby Wijaya Daulay</v>
      </c>
      <c r="D1319" s="81">
        <f ca="1">INDIRECT(ADDRESS(2+QUOTIENT(ROW()-2,COUNTA('Form Responses 1'!$1:$1)-4),4,,TRUE,"Form Responses 1"))</f>
        <v>45046</v>
      </c>
      <c r="E1319" s="82">
        <f ca="1" t="shared" si="0"/>
        <v>7</v>
      </c>
      <c r="F1319" s="65" t="str">
        <f ca="1">IF(ISBLANK(A1319)," ",INDIRECT(ADDRESS(1,5+MOD(ROW()-2,COUNTA('Form Responses 1'!$1:$1)-4),,TRUE,"Form Responses 1")))</f>
        <v>Ground [Gudang ATK]</v>
      </c>
      <c r="G1319" s="65" t="str">
        <f ca="1">IF(ISBLANK(A1319)," ",INDIRECT(ADDRESS(MATCH(A1319,'Form Responses 1'!A:A,0),5+MOD(ROW()-2,COUNTA('Form Responses 1'!$1:$1)-4),,TRUE,"Form Responses 1")))</f>
        <v>BAIK</v>
      </c>
      <c r="H1319" s="83" t="str">
        <f ca="1" t="shared" si="1"/>
        <v>Ground</v>
      </c>
      <c r="I1319" s="83" t="str">
        <f ca="1" t="shared" si="1311"/>
        <v>Gudang ATK</v>
      </c>
      <c r="J1319" s="83" t="str">
        <f ca="1" t="shared" si="2"/>
        <v>CLEANING SERVICE</v>
      </c>
      <c r="K1319" s="83">
        <f ca="1" t="array" ref="K1319">IFERROR(INDEX(MASTER!B:B,MATCH(G1319,MASTER!A:A,0))/100," ")</f>
        <v>0.95</v>
      </c>
      <c r="L1319" s="65">
        <f ca="1" t="shared" si="3"/>
        <v>18</v>
      </c>
      <c r="M1319" s="65" t="str">
        <f ca="1" t="shared" si="4"/>
        <v>2023 - WEEK 18</v>
      </c>
      <c r="N1319" s="65" t="str">
        <f ca="1" t="shared" si="5"/>
        <v>2023 - MONTH 04</v>
      </c>
      <c r="O1319" s="83">
        <f ca="1" t="shared" ref="O1319:P1319" si="1348">IFERROR(AVERAGEIF(M:M,M1319,$K:$K)," ")</f>
        <v>0.950112612612605</v>
      </c>
      <c r="P1319" s="83">
        <f ca="1" t="shared" si="1348"/>
        <v>0.950150150150152</v>
      </c>
      <c r="Q1319" s="65" t="str">
        <f ca="1">IF(ISBLANK(A1319)," ",IF(O1319&gt;MASTER!$B$3/100,"SB",IF(O1319&gt;MASTER!$B$4/100,"B",IF(O1319&gt;MASTER!$B$5/100,"C","K"))))</f>
        <v>SB</v>
      </c>
      <c r="R1319" s="65" t="str">
        <f ca="1">IF(ISBLANK(B1319)," ",IF(P1319&gt;MASTER!$B$3/100,"SB",IF(P1319&gt;MASTER!$B$4/100,"B",IF(P1319&gt;MASTER!$B$5/100,"C","K"))))</f>
        <v>SB</v>
      </c>
    </row>
    <row r="1320" customHeight="1" spans="1:18">
      <c r="A1320" s="80">
        <f ca="1">INDIRECT(ADDRESS(2+QUOTIENT(ROW()-2,COUNTA('Form Responses 1'!$1:$1)-4),1,,TRUE,"Form Responses 1"))</f>
        <v>45048.6575483912</v>
      </c>
      <c r="B1320" s="65" t="str">
        <f ca="1">INDIRECT(ADDRESS(2+QUOTIENT(ROW()-2,COUNTA('Form Responses 1'!$1:$1)-4),2,,TRUE,"Form Responses 1"))</f>
        <v>bobdaulay@gmail.com</v>
      </c>
      <c r="C1320" s="65" t="str">
        <f ca="1">INDIRECT(ADDRESS(2+QUOTIENT(ROW()-2,COUNTA('Form Responses 1'!$1:$1)-4),3,,TRUE,"Form Responses 1"))</f>
        <v>Bobby Wijaya Daulay</v>
      </c>
      <c r="D1320" s="81">
        <f ca="1">INDIRECT(ADDRESS(2+QUOTIENT(ROW()-2,COUNTA('Form Responses 1'!$1:$1)-4),4,,TRUE,"Form Responses 1"))</f>
        <v>45046</v>
      </c>
      <c r="E1320" s="82">
        <f ca="1" t="shared" si="0"/>
        <v>7</v>
      </c>
      <c r="F1320" s="65" t="str">
        <f ca="1">IF(ISBLANK(A1320)," ",INDIRECT(ADDRESS(1,5+MOD(ROW()-2,COUNTA('Form Responses 1'!$1:$1)-4),,TRUE,"Form Responses 1")))</f>
        <v>Ground [Gudang Sipil]</v>
      </c>
      <c r="G1320" s="65" t="str">
        <f ca="1">IF(ISBLANK(A1320)," ",INDIRECT(ADDRESS(MATCH(A1320,'Form Responses 1'!A:A,0),5+MOD(ROW()-2,COUNTA('Form Responses 1'!$1:$1)-4),,TRUE,"Form Responses 1")))</f>
        <v>BAIK</v>
      </c>
      <c r="H1320" s="83" t="str">
        <f ca="1" t="shared" si="1"/>
        <v>Ground</v>
      </c>
      <c r="I1320" s="83" t="str">
        <f ca="1" t="shared" si="1311"/>
        <v>Gudang Sipil</v>
      </c>
      <c r="J1320" s="83" t="str">
        <f ca="1" t="shared" si="2"/>
        <v>CLEANING SERVICE</v>
      </c>
      <c r="K1320" s="83">
        <f ca="1" t="array" ref="K1320">IFERROR(INDEX(MASTER!B:B,MATCH(G1320,MASTER!A:A,0))/100," ")</f>
        <v>0.95</v>
      </c>
      <c r="L1320" s="65">
        <f ca="1" t="shared" si="3"/>
        <v>18</v>
      </c>
      <c r="M1320" s="65" t="str">
        <f ca="1" t="shared" si="4"/>
        <v>2023 - WEEK 18</v>
      </c>
      <c r="N1320" s="65" t="str">
        <f ca="1" t="shared" si="5"/>
        <v>2023 - MONTH 04</v>
      </c>
      <c r="O1320" s="83">
        <f ca="1" t="shared" ref="O1320:P1320" si="1349">IFERROR(AVERAGEIF(M:M,M1320,$K:$K)," ")</f>
        <v>0.950112612612605</v>
      </c>
      <c r="P1320" s="83">
        <f ca="1" t="shared" si="1349"/>
        <v>0.950150150150152</v>
      </c>
      <c r="Q1320" s="65" t="str">
        <f ca="1">IF(ISBLANK(A1320)," ",IF(O1320&gt;MASTER!$B$3/100,"SB",IF(O1320&gt;MASTER!$B$4/100,"B",IF(O1320&gt;MASTER!$B$5/100,"C","K"))))</f>
        <v>SB</v>
      </c>
      <c r="R1320" s="65" t="str">
        <f ca="1">IF(ISBLANK(B1320)," ",IF(P1320&gt;MASTER!$B$3/100,"SB",IF(P1320&gt;MASTER!$B$4/100,"B",IF(P1320&gt;MASTER!$B$5/100,"C","K"))))</f>
        <v>SB</v>
      </c>
    </row>
    <row r="1321" customHeight="1" spans="1:18">
      <c r="A1321" s="80">
        <f ca="1">INDIRECT(ADDRESS(2+QUOTIENT(ROW()-2,COUNTA('Form Responses 1'!$1:$1)-4),1,,TRUE,"Form Responses 1"))</f>
        <v>45048.6575483912</v>
      </c>
      <c r="B1321" s="65" t="str">
        <f ca="1">INDIRECT(ADDRESS(2+QUOTIENT(ROW()-2,COUNTA('Form Responses 1'!$1:$1)-4),2,,TRUE,"Form Responses 1"))</f>
        <v>bobdaulay@gmail.com</v>
      </c>
      <c r="C1321" s="65" t="str">
        <f ca="1">INDIRECT(ADDRESS(2+QUOTIENT(ROW()-2,COUNTA('Form Responses 1'!$1:$1)-4),3,,TRUE,"Form Responses 1"))</f>
        <v>Bobby Wijaya Daulay</v>
      </c>
      <c r="D1321" s="81">
        <f ca="1">INDIRECT(ADDRESS(2+QUOTIENT(ROW()-2,COUNTA('Form Responses 1'!$1:$1)-4),4,,TRUE,"Form Responses 1"))</f>
        <v>45046</v>
      </c>
      <c r="E1321" s="82">
        <f ca="1" t="shared" si="0"/>
        <v>7</v>
      </c>
      <c r="F1321" s="65" t="str">
        <f ca="1">IF(ISBLANK(A1321)," ",INDIRECT(ADDRESS(1,5+MOD(ROW()-2,COUNTA('Form Responses 1'!$1:$1)-4),,TRUE,"Form Responses 1")))</f>
        <v>Ground [Mushola]</v>
      </c>
      <c r="G1321" s="65" t="str">
        <f ca="1">IF(ISBLANK(A1321)," ",INDIRECT(ADDRESS(MATCH(A1321,'Form Responses 1'!A:A,0),5+MOD(ROW()-2,COUNTA('Form Responses 1'!$1:$1)-4),,TRUE,"Form Responses 1")))</f>
        <v>BAIK</v>
      </c>
      <c r="H1321" s="83" t="str">
        <f ca="1" t="shared" si="1"/>
        <v>Ground</v>
      </c>
      <c r="I1321" s="83" t="str">
        <f ca="1" t="shared" si="1311"/>
        <v>Mushola</v>
      </c>
      <c r="J1321" s="83" t="str">
        <f ca="1" t="shared" si="2"/>
        <v>CLEANING SERVICE</v>
      </c>
      <c r="K1321" s="83">
        <f ca="1" t="array" ref="K1321">IFERROR(INDEX(MASTER!B:B,MATCH(G1321,MASTER!A:A,0))/100," ")</f>
        <v>0.95</v>
      </c>
      <c r="L1321" s="65">
        <f ca="1" t="shared" si="3"/>
        <v>18</v>
      </c>
      <c r="M1321" s="65" t="str">
        <f ca="1" t="shared" si="4"/>
        <v>2023 - WEEK 18</v>
      </c>
      <c r="N1321" s="65" t="str">
        <f ca="1" t="shared" si="5"/>
        <v>2023 - MONTH 04</v>
      </c>
      <c r="O1321" s="83">
        <f ca="1" t="shared" ref="O1321:P1321" si="1350">IFERROR(AVERAGEIF(M:M,M1321,$K:$K)," ")</f>
        <v>0.950112612612605</v>
      </c>
      <c r="P1321" s="83">
        <f ca="1" t="shared" si="1350"/>
        <v>0.950150150150152</v>
      </c>
      <c r="Q1321" s="65" t="str">
        <f ca="1">IF(ISBLANK(A1321)," ",IF(O1321&gt;MASTER!$B$3/100,"SB",IF(O1321&gt;MASTER!$B$4/100,"B",IF(O1321&gt;MASTER!$B$5/100,"C","K"))))</f>
        <v>SB</v>
      </c>
      <c r="R1321" s="65" t="str">
        <f ca="1">IF(ISBLANK(B1321)," ",IF(P1321&gt;MASTER!$B$3/100,"SB",IF(P1321&gt;MASTER!$B$4/100,"B",IF(P1321&gt;MASTER!$B$5/100,"C","K"))))</f>
        <v>SB</v>
      </c>
    </row>
    <row r="1322" customHeight="1" spans="1:18">
      <c r="A1322" s="80">
        <f ca="1">INDIRECT(ADDRESS(2+QUOTIENT(ROW()-2,COUNTA('Form Responses 1'!$1:$1)-4),1,,TRUE,"Form Responses 1"))</f>
        <v>45048.6575483912</v>
      </c>
      <c r="B1322" s="65" t="str">
        <f ca="1">INDIRECT(ADDRESS(2+QUOTIENT(ROW()-2,COUNTA('Form Responses 1'!$1:$1)-4),2,,TRUE,"Form Responses 1"))</f>
        <v>bobdaulay@gmail.com</v>
      </c>
      <c r="C1322" s="65" t="str">
        <f ca="1">INDIRECT(ADDRESS(2+QUOTIENT(ROW()-2,COUNTA('Form Responses 1'!$1:$1)-4),3,,TRUE,"Form Responses 1"))</f>
        <v>Bobby Wijaya Daulay</v>
      </c>
      <c r="D1322" s="81">
        <f ca="1">INDIRECT(ADDRESS(2+QUOTIENT(ROW()-2,COUNTA('Form Responses 1'!$1:$1)-4),4,,TRUE,"Form Responses 1"))</f>
        <v>45046</v>
      </c>
      <c r="E1322" s="82">
        <f ca="1" t="shared" si="0"/>
        <v>7</v>
      </c>
      <c r="F1322" s="65" t="str">
        <f ca="1">IF(ISBLANK(A1322)," ",INDIRECT(ADDRESS(1,5+MOD(ROW()-2,COUNTA('Form Responses 1'!$1:$1)-4),,TRUE,"Form Responses 1")))</f>
        <v>Ground [Pantry]</v>
      </c>
      <c r="G1322" s="65" t="str">
        <f ca="1">IF(ISBLANK(A1322)," ",INDIRECT(ADDRESS(MATCH(A1322,'Form Responses 1'!A:A,0),5+MOD(ROW()-2,COUNTA('Form Responses 1'!$1:$1)-4),,TRUE,"Form Responses 1")))</f>
        <v>BAIK</v>
      </c>
      <c r="H1322" s="83" t="str">
        <f ca="1" t="shared" si="1"/>
        <v>Ground</v>
      </c>
      <c r="I1322" s="83" t="str">
        <f ca="1" t="shared" si="1311"/>
        <v>Pantry</v>
      </c>
      <c r="J1322" s="83" t="str">
        <f ca="1" t="shared" si="2"/>
        <v>CLEANING SERVICE</v>
      </c>
      <c r="K1322" s="83">
        <f ca="1" t="array" ref="K1322">IFERROR(INDEX(MASTER!B:B,MATCH(G1322,MASTER!A:A,0))/100," ")</f>
        <v>0.95</v>
      </c>
      <c r="L1322" s="65">
        <f ca="1" t="shared" si="3"/>
        <v>18</v>
      </c>
      <c r="M1322" s="65" t="str">
        <f ca="1" t="shared" si="4"/>
        <v>2023 - WEEK 18</v>
      </c>
      <c r="N1322" s="65" t="str">
        <f ca="1" t="shared" si="5"/>
        <v>2023 - MONTH 04</v>
      </c>
      <c r="O1322" s="83">
        <f ca="1" t="shared" ref="O1322:P1322" si="1351">IFERROR(AVERAGEIF(M:M,M1322,$K:$K)," ")</f>
        <v>0.950112612612605</v>
      </c>
      <c r="P1322" s="83">
        <f ca="1" t="shared" si="1351"/>
        <v>0.950150150150152</v>
      </c>
      <c r="Q1322" s="65" t="str">
        <f ca="1">IF(ISBLANK(A1322)," ",IF(O1322&gt;MASTER!$B$3/100,"SB",IF(O1322&gt;MASTER!$B$4/100,"B",IF(O1322&gt;MASTER!$B$5/100,"C","K"))))</f>
        <v>SB</v>
      </c>
      <c r="R1322" s="65" t="str">
        <f ca="1">IF(ISBLANK(B1322)," ",IF(P1322&gt;MASTER!$B$3/100,"SB",IF(P1322&gt;MASTER!$B$4/100,"B",IF(P1322&gt;MASTER!$B$5/100,"C","K"))))</f>
        <v>SB</v>
      </c>
    </row>
    <row r="1323" customHeight="1" spans="1:18">
      <c r="A1323" s="80">
        <f ca="1">INDIRECT(ADDRESS(2+QUOTIENT(ROW()-2,COUNTA('Form Responses 1'!$1:$1)-4),1,,TRUE,"Form Responses 1"))</f>
        <v>45048.6575483912</v>
      </c>
      <c r="B1323" s="65" t="str">
        <f ca="1">INDIRECT(ADDRESS(2+QUOTIENT(ROW()-2,COUNTA('Form Responses 1'!$1:$1)-4),2,,TRUE,"Form Responses 1"))</f>
        <v>bobdaulay@gmail.com</v>
      </c>
      <c r="C1323" s="65" t="str">
        <f ca="1">INDIRECT(ADDRESS(2+QUOTIENT(ROW()-2,COUNTA('Form Responses 1'!$1:$1)-4),3,,TRUE,"Form Responses 1"))</f>
        <v>Bobby Wijaya Daulay</v>
      </c>
      <c r="D1323" s="81">
        <f ca="1">INDIRECT(ADDRESS(2+QUOTIENT(ROW()-2,COUNTA('Form Responses 1'!$1:$1)-4),4,,TRUE,"Form Responses 1"))</f>
        <v>45046</v>
      </c>
      <c r="E1323" s="82">
        <f ca="1" t="shared" si="0"/>
        <v>7</v>
      </c>
      <c r="F1323" s="65" t="str">
        <f ca="1">IF(ISBLANK(A1323)," ",INDIRECT(ADDRESS(1,5+MOD(ROW()-2,COUNTA('Form Responses 1'!$1:$1)-4),,TRUE,"Form Responses 1")))</f>
        <v>Ground [R. BAS]</v>
      </c>
      <c r="G1323" s="65" t="str">
        <f ca="1">IF(ISBLANK(A1323)," ",INDIRECT(ADDRESS(MATCH(A1323,'Form Responses 1'!A:A,0),5+MOD(ROW()-2,COUNTA('Form Responses 1'!$1:$1)-4),,TRUE,"Form Responses 1")))</f>
        <v>BAIK</v>
      </c>
      <c r="H1323" s="83" t="str">
        <f ca="1" t="shared" si="1"/>
        <v>Ground</v>
      </c>
      <c r="I1323" s="83" t="str">
        <f ca="1" t="shared" si="1311"/>
        <v>R. BAS</v>
      </c>
      <c r="J1323" s="83" t="str">
        <f ca="1" t="shared" si="2"/>
        <v>CLEANING SERVICE</v>
      </c>
      <c r="K1323" s="83">
        <f ca="1" t="array" ref="K1323">IFERROR(INDEX(MASTER!B:B,MATCH(G1323,MASTER!A:A,0))/100," ")</f>
        <v>0.95</v>
      </c>
      <c r="L1323" s="65">
        <f ca="1" t="shared" si="3"/>
        <v>18</v>
      </c>
      <c r="M1323" s="65" t="str">
        <f ca="1" t="shared" si="4"/>
        <v>2023 - WEEK 18</v>
      </c>
      <c r="N1323" s="65" t="str">
        <f ca="1" t="shared" si="5"/>
        <v>2023 - MONTH 04</v>
      </c>
      <c r="O1323" s="83">
        <f ca="1" t="shared" ref="O1323:P1323" si="1352">IFERROR(AVERAGEIF(M:M,M1323,$K:$K)," ")</f>
        <v>0.950112612612605</v>
      </c>
      <c r="P1323" s="83">
        <f ca="1" t="shared" si="1352"/>
        <v>0.950150150150152</v>
      </c>
      <c r="Q1323" s="65" t="str">
        <f ca="1">IF(ISBLANK(A1323)," ",IF(O1323&gt;MASTER!$B$3/100,"SB",IF(O1323&gt;MASTER!$B$4/100,"B",IF(O1323&gt;MASTER!$B$5/100,"C","K"))))</f>
        <v>SB</v>
      </c>
      <c r="R1323" s="65" t="str">
        <f ca="1">IF(ISBLANK(B1323)," ",IF(P1323&gt;MASTER!$B$3/100,"SB",IF(P1323&gt;MASTER!$B$4/100,"B",IF(P1323&gt;MASTER!$B$5/100,"C","K"))))</f>
        <v>SB</v>
      </c>
    </row>
    <row r="1324" customHeight="1" spans="1:18">
      <c r="A1324" s="80">
        <f ca="1">INDIRECT(ADDRESS(2+QUOTIENT(ROW()-2,COUNTA('Form Responses 1'!$1:$1)-4),1,,TRUE,"Form Responses 1"))</f>
        <v>45048.6575483912</v>
      </c>
      <c r="B1324" s="65" t="str">
        <f ca="1">INDIRECT(ADDRESS(2+QUOTIENT(ROW()-2,COUNTA('Form Responses 1'!$1:$1)-4),2,,TRUE,"Form Responses 1"))</f>
        <v>bobdaulay@gmail.com</v>
      </c>
      <c r="C1324" s="65" t="str">
        <f ca="1">INDIRECT(ADDRESS(2+QUOTIENT(ROW()-2,COUNTA('Form Responses 1'!$1:$1)-4),3,,TRUE,"Form Responses 1"))</f>
        <v>Bobby Wijaya Daulay</v>
      </c>
      <c r="D1324" s="81">
        <f ca="1">INDIRECT(ADDRESS(2+QUOTIENT(ROW()-2,COUNTA('Form Responses 1'!$1:$1)-4),4,,TRUE,"Form Responses 1"))</f>
        <v>45046</v>
      </c>
      <c r="E1324" s="82">
        <f ca="1" t="shared" si="0"/>
        <v>7</v>
      </c>
      <c r="F1324" s="65" t="str">
        <f ca="1">IF(ISBLANK(A1324)," ",INDIRECT(ADDRESS(1,5+MOD(ROW()-2,COUNTA('Form Responses 1'!$1:$1)-4),,TRUE,"Form Responses 1")))</f>
        <v>Ground [R.Plumbing]</v>
      </c>
      <c r="G1324" s="65" t="str">
        <f ca="1">IF(ISBLANK(A1324)," ",INDIRECT(ADDRESS(MATCH(A1324,'Form Responses 1'!A:A,0),5+MOD(ROW()-2,COUNTA('Form Responses 1'!$1:$1)-4),,TRUE,"Form Responses 1")))</f>
        <v>BAIK</v>
      </c>
      <c r="H1324" s="83" t="str">
        <f ca="1" t="shared" si="1"/>
        <v>Ground</v>
      </c>
      <c r="I1324" s="83" t="str">
        <f ca="1" t="shared" si="1311"/>
        <v>R.Plumbing</v>
      </c>
      <c r="J1324" s="83" t="str">
        <f ca="1" t="shared" si="2"/>
        <v>CLEANING SERVICE</v>
      </c>
      <c r="K1324" s="83">
        <f ca="1" t="array" ref="K1324">IFERROR(INDEX(MASTER!B:B,MATCH(G1324,MASTER!A:A,0))/100," ")</f>
        <v>0.95</v>
      </c>
      <c r="L1324" s="65">
        <f ca="1" t="shared" si="3"/>
        <v>18</v>
      </c>
      <c r="M1324" s="65" t="str">
        <f ca="1" t="shared" si="4"/>
        <v>2023 - WEEK 18</v>
      </c>
      <c r="N1324" s="65" t="str">
        <f ca="1" t="shared" si="5"/>
        <v>2023 - MONTH 04</v>
      </c>
      <c r="O1324" s="83">
        <f ca="1" t="shared" ref="O1324:P1324" si="1353">IFERROR(AVERAGEIF(M:M,M1324,$K:$K)," ")</f>
        <v>0.950112612612605</v>
      </c>
      <c r="P1324" s="83">
        <f ca="1" t="shared" si="1353"/>
        <v>0.950150150150152</v>
      </c>
      <c r="Q1324" s="65" t="str">
        <f ca="1">IF(ISBLANK(A1324)," ",IF(O1324&gt;MASTER!$B$3/100,"SB",IF(O1324&gt;MASTER!$B$4/100,"B",IF(O1324&gt;MASTER!$B$5/100,"C","K"))))</f>
        <v>SB</v>
      </c>
      <c r="R1324" s="65" t="str">
        <f ca="1">IF(ISBLANK(B1324)," ",IF(P1324&gt;MASTER!$B$3/100,"SB",IF(P1324&gt;MASTER!$B$4/100,"B",IF(P1324&gt;MASTER!$B$5/100,"C","K"))))</f>
        <v>SB</v>
      </c>
    </row>
    <row r="1325" customHeight="1" spans="1:18">
      <c r="A1325" s="80">
        <f ca="1">INDIRECT(ADDRESS(2+QUOTIENT(ROW()-2,COUNTA('Form Responses 1'!$1:$1)-4),1,,TRUE,"Form Responses 1"))</f>
        <v>45048.6575483912</v>
      </c>
      <c r="B1325" s="65" t="str">
        <f ca="1">INDIRECT(ADDRESS(2+QUOTIENT(ROW()-2,COUNTA('Form Responses 1'!$1:$1)-4),2,,TRUE,"Form Responses 1"))</f>
        <v>bobdaulay@gmail.com</v>
      </c>
      <c r="C1325" s="65" t="str">
        <f ca="1">INDIRECT(ADDRESS(2+QUOTIENT(ROW()-2,COUNTA('Form Responses 1'!$1:$1)-4),3,,TRUE,"Form Responses 1"))</f>
        <v>Bobby Wijaya Daulay</v>
      </c>
      <c r="D1325" s="81">
        <f ca="1">INDIRECT(ADDRESS(2+QUOTIENT(ROW()-2,COUNTA('Form Responses 1'!$1:$1)-4),4,,TRUE,"Form Responses 1"))</f>
        <v>45046</v>
      </c>
      <c r="E1325" s="82">
        <f ca="1" t="shared" si="0"/>
        <v>7</v>
      </c>
      <c r="F1325" s="65" t="str">
        <f ca="1">IF(ISBLANK(A1325)," ",INDIRECT(ADDRESS(1,5+MOD(ROW()-2,COUNTA('Form Responses 1'!$1:$1)-4),,TRUE,"Form Responses 1")))</f>
        <v>Ground [Gudang Logistik]</v>
      </c>
      <c r="G1325" s="65" t="str">
        <f ca="1">IF(ISBLANK(A1325)," ",INDIRECT(ADDRESS(MATCH(A1325,'Form Responses 1'!A:A,0),5+MOD(ROW()-2,COUNTA('Form Responses 1'!$1:$1)-4),,TRUE,"Form Responses 1")))</f>
        <v>BAIK</v>
      </c>
      <c r="H1325" s="83" t="str">
        <f ca="1" t="shared" si="1"/>
        <v>Ground</v>
      </c>
      <c r="I1325" s="83" t="str">
        <f ca="1" t="shared" si="1311"/>
        <v>Gudang Logistik</v>
      </c>
      <c r="J1325" s="83" t="str">
        <f ca="1" t="shared" si="2"/>
        <v>CLEANING SERVICE</v>
      </c>
      <c r="K1325" s="83">
        <f ca="1" t="array" ref="K1325">IFERROR(INDEX(MASTER!B:B,MATCH(G1325,MASTER!A:A,0))/100," ")</f>
        <v>0.95</v>
      </c>
      <c r="L1325" s="65">
        <f ca="1" t="shared" si="3"/>
        <v>18</v>
      </c>
      <c r="M1325" s="65" t="str">
        <f ca="1" t="shared" si="4"/>
        <v>2023 - WEEK 18</v>
      </c>
      <c r="N1325" s="65" t="str">
        <f ca="1" t="shared" si="5"/>
        <v>2023 - MONTH 04</v>
      </c>
      <c r="O1325" s="83">
        <f ca="1" t="shared" ref="O1325:P1325" si="1354">IFERROR(AVERAGEIF(M:M,M1325,$K:$K)," ")</f>
        <v>0.950112612612605</v>
      </c>
      <c r="P1325" s="83">
        <f ca="1" t="shared" si="1354"/>
        <v>0.950150150150152</v>
      </c>
      <c r="Q1325" s="65" t="str">
        <f ca="1">IF(ISBLANK(A1325)," ",IF(O1325&gt;MASTER!$B$3/100,"SB",IF(O1325&gt;MASTER!$B$4/100,"B",IF(O1325&gt;MASTER!$B$5/100,"C","K"))))</f>
        <v>SB</v>
      </c>
      <c r="R1325" s="65" t="str">
        <f ca="1">IF(ISBLANK(B1325)," ",IF(P1325&gt;MASTER!$B$3/100,"SB",IF(P1325&gt;MASTER!$B$4/100,"B",IF(P1325&gt;MASTER!$B$5/100,"C","K"))))</f>
        <v>SB</v>
      </c>
    </row>
    <row r="1326" customHeight="1" spans="1:18">
      <c r="A1326" s="80">
        <f ca="1">INDIRECT(ADDRESS(2+QUOTIENT(ROW()-2,COUNTA('Form Responses 1'!$1:$1)-4),1,,TRUE,"Form Responses 1"))</f>
        <v>45048.6575483912</v>
      </c>
      <c r="B1326" s="65" t="str">
        <f ca="1">INDIRECT(ADDRESS(2+QUOTIENT(ROW()-2,COUNTA('Form Responses 1'!$1:$1)-4),2,,TRUE,"Form Responses 1"))</f>
        <v>bobdaulay@gmail.com</v>
      </c>
      <c r="C1326" s="65" t="str">
        <f ca="1">INDIRECT(ADDRESS(2+QUOTIENT(ROW()-2,COUNTA('Form Responses 1'!$1:$1)-4),3,,TRUE,"Form Responses 1"))</f>
        <v>Bobby Wijaya Daulay</v>
      </c>
      <c r="D1326" s="81">
        <f ca="1">INDIRECT(ADDRESS(2+QUOTIENT(ROW()-2,COUNTA('Form Responses 1'!$1:$1)-4),4,,TRUE,"Form Responses 1"))</f>
        <v>45046</v>
      </c>
      <c r="E1326" s="82">
        <f ca="1" t="shared" si="0"/>
        <v>7</v>
      </c>
      <c r="F1326" s="65" t="str">
        <f ca="1">IF(ISBLANK(A1326)," ",INDIRECT(ADDRESS(1,5+MOD(ROW()-2,COUNTA('Form Responses 1'!$1:$1)-4),,TRUE,"Form Responses 1")))</f>
        <v>Ground [Toilet]</v>
      </c>
      <c r="G1326" s="65" t="str">
        <f ca="1">IF(ISBLANK(A1326)," ",INDIRECT(ADDRESS(MATCH(A1326,'Form Responses 1'!A:A,0),5+MOD(ROW()-2,COUNTA('Form Responses 1'!$1:$1)-4),,TRUE,"Form Responses 1")))</f>
        <v>BAIK</v>
      </c>
      <c r="H1326" s="83" t="str">
        <f ca="1" t="shared" si="1"/>
        <v>Ground</v>
      </c>
      <c r="I1326" s="83" t="str">
        <f ca="1" t="shared" si="1311"/>
        <v>Toilet</v>
      </c>
      <c r="J1326" s="83" t="str">
        <f ca="1" t="shared" si="2"/>
        <v>CLEANING SERVICE</v>
      </c>
      <c r="K1326" s="83">
        <f ca="1" t="array" ref="K1326">IFERROR(INDEX(MASTER!B:B,MATCH(G1326,MASTER!A:A,0))/100," ")</f>
        <v>0.95</v>
      </c>
      <c r="L1326" s="65">
        <f ca="1" t="shared" si="3"/>
        <v>18</v>
      </c>
      <c r="M1326" s="65" t="str">
        <f ca="1" t="shared" si="4"/>
        <v>2023 - WEEK 18</v>
      </c>
      <c r="N1326" s="65" t="str">
        <f ca="1" t="shared" si="5"/>
        <v>2023 - MONTH 04</v>
      </c>
      <c r="O1326" s="83">
        <f ca="1" t="shared" ref="O1326:P1326" si="1355">IFERROR(AVERAGEIF(M:M,M1326,$K:$K)," ")</f>
        <v>0.950112612612605</v>
      </c>
      <c r="P1326" s="83">
        <f ca="1" t="shared" si="1355"/>
        <v>0.950150150150152</v>
      </c>
      <c r="Q1326" s="65" t="str">
        <f ca="1">IF(ISBLANK(A1326)," ",IF(O1326&gt;MASTER!$B$3/100,"SB",IF(O1326&gt;MASTER!$B$4/100,"B",IF(O1326&gt;MASTER!$B$5/100,"C","K"))))</f>
        <v>SB</v>
      </c>
      <c r="R1326" s="65" t="str">
        <f ca="1">IF(ISBLANK(B1326)," ",IF(P1326&gt;MASTER!$B$3/100,"SB",IF(P1326&gt;MASTER!$B$4/100,"B",IF(P1326&gt;MASTER!$B$5/100,"C","K"))))</f>
        <v>SB</v>
      </c>
    </row>
    <row r="1327" customHeight="1" spans="1:18">
      <c r="A1327" s="80">
        <f ca="1">INDIRECT(ADDRESS(2+QUOTIENT(ROW()-2,COUNTA('Form Responses 1'!$1:$1)-4),1,,TRUE,"Form Responses 1"))</f>
        <v>45048.6575483912</v>
      </c>
      <c r="B1327" s="65" t="str">
        <f ca="1">INDIRECT(ADDRESS(2+QUOTIENT(ROW()-2,COUNTA('Form Responses 1'!$1:$1)-4),2,,TRUE,"Form Responses 1"))</f>
        <v>bobdaulay@gmail.com</v>
      </c>
      <c r="C1327" s="65" t="str">
        <f ca="1">INDIRECT(ADDRESS(2+QUOTIENT(ROW()-2,COUNTA('Form Responses 1'!$1:$1)-4),3,,TRUE,"Form Responses 1"))</f>
        <v>Bobby Wijaya Daulay</v>
      </c>
      <c r="D1327" s="81">
        <f ca="1">INDIRECT(ADDRESS(2+QUOTIENT(ROW()-2,COUNTA('Form Responses 1'!$1:$1)-4),4,,TRUE,"Form Responses 1"))</f>
        <v>45046</v>
      </c>
      <c r="E1327" s="82">
        <f ca="1" t="shared" si="0"/>
        <v>7</v>
      </c>
      <c r="F1327" s="65" t="str">
        <f ca="1">IF(ISBLANK(A1327)," ",INDIRECT(ADDRESS(1,5+MOD(ROW()-2,COUNTA('Form Responses 1'!$1:$1)-4),,TRUE,"Form Responses 1")))</f>
        <v>Ground [Mushola]</v>
      </c>
      <c r="G1327" s="65" t="str">
        <f ca="1">IF(ISBLANK(A1327)," ",INDIRECT(ADDRESS(MATCH(A1327,'Form Responses 1'!A:A,0),5+MOD(ROW()-2,COUNTA('Form Responses 1'!$1:$1)-4),,TRUE,"Form Responses 1")))</f>
        <v>BAIK</v>
      </c>
      <c r="H1327" s="83" t="str">
        <f ca="1" t="shared" si="1"/>
        <v>Ground</v>
      </c>
      <c r="I1327" s="83" t="str">
        <f ca="1" t="shared" si="1311"/>
        <v>Mushola</v>
      </c>
      <c r="J1327" s="83" t="str">
        <f ca="1" t="shared" si="2"/>
        <v>CLEANING SERVICE</v>
      </c>
      <c r="K1327" s="83">
        <f ca="1" t="array" ref="K1327">IFERROR(INDEX(MASTER!B:B,MATCH(G1327,MASTER!A:A,0))/100," ")</f>
        <v>0.95</v>
      </c>
      <c r="L1327" s="65">
        <f ca="1" t="shared" si="3"/>
        <v>18</v>
      </c>
      <c r="M1327" s="65" t="str">
        <f ca="1" t="shared" si="4"/>
        <v>2023 - WEEK 18</v>
      </c>
      <c r="N1327" s="65" t="str">
        <f ca="1" t="shared" si="5"/>
        <v>2023 - MONTH 04</v>
      </c>
      <c r="O1327" s="83">
        <f ca="1" t="shared" ref="O1327:P1327" si="1356">IFERROR(AVERAGEIF(M:M,M1327,$K:$K)," ")</f>
        <v>0.950112612612605</v>
      </c>
      <c r="P1327" s="83">
        <f ca="1" t="shared" si="1356"/>
        <v>0.950150150150152</v>
      </c>
      <c r="Q1327" s="65" t="str">
        <f ca="1">IF(ISBLANK(A1327)," ",IF(O1327&gt;MASTER!$B$3/100,"SB",IF(O1327&gt;MASTER!$B$4/100,"B",IF(O1327&gt;MASTER!$B$5/100,"C","K"))))</f>
        <v>SB</v>
      </c>
      <c r="R1327" s="65" t="str">
        <f ca="1">IF(ISBLANK(B1327)," ",IF(P1327&gt;MASTER!$B$3/100,"SB",IF(P1327&gt;MASTER!$B$4/100,"B",IF(P1327&gt;MASTER!$B$5/100,"C","K"))))</f>
        <v>SB</v>
      </c>
    </row>
    <row r="1328" customHeight="1" spans="1:18">
      <c r="A1328" s="80">
        <f ca="1">INDIRECT(ADDRESS(2+QUOTIENT(ROW()-2,COUNTA('Form Responses 1'!$1:$1)-4),1,,TRUE,"Form Responses 1"))</f>
        <v>45048.6575483912</v>
      </c>
      <c r="B1328" s="65" t="str">
        <f ca="1">INDIRECT(ADDRESS(2+QUOTIENT(ROW()-2,COUNTA('Form Responses 1'!$1:$1)-4),2,,TRUE,"Form Responses 1"))</f>
        <v>bobdaulay@gmail.com</v>
      </c>
      <c r="C1328" s="65" t="str">
        <f ca="1">INDIRECT(ADDRESS(2+QUOTIENT(ROW()-2,COUNTA('Form Responses 1'!$1:$1)-4),3,,TRUE,"Form Responses 1"))</f>
        <v>Bobby Wijaya Daulay</v>
      </c>
      <c r="D1328" s="81">
        <f ca="1">INDIRECT(ADDRESS(2+QUOTIENT(ROW()-2,COUNTA('Form Responses 1'!$1:$1)-4),4,,TRUE,"Form Responses 1"))</f>
        <v>45046</v>
      </c>
      <c r="E1328" s="82">
        <f ca="1" t="shared" si="0"/>
        <v>7</v>
      </c>
      <c r="F1328" s="65" t="str">
        <f ca="1">IF(ISBLANK(A1328)," ",INDIRECT(ADDRESS(1,5+MOD(ROW()-2,COUNTA('Form Responses 1'!$1:$1)-4),,TRUE,"Form Responses 1")))</f>
        <v>Halaman [Halaman]</v>
      </c>
      <c r="G1328" s="65" t="str">
        <f ca="1">IF(ISBLANK(A1328)," ",INDIRECT(ADDRESS(MATCH(A1328,'Form Responses 1'!A:A,0),5+MOD(ROW()-2,COUNTA('Form Responses 1'!$1:$1)-4),,TRUE,"Form Responses 1")))</f>
        <v>BAIK</v>
      </c>
      <c r="H1328" s="83" t="str">
        <f ca="1" t="shared" si="1"/>
        <v>Halaman</v>
      </c>
      <c r="I1328" s="83" t="str">
        <f ca="1" t="shared" si="1311"/>
        <v>Halaman</v>
      </c>
      <c r="J1328" s="83" t="str">
        <f ca="1" t="shared" si="2"/>
        <v>CLEANING SERVICE</v>
      </c>
      <c r="K1328" s="83">
        <f ca="1" t="array" ref="K1328">IFERROR(INDEX(MASTER!B:B,MATCH(G1328,MASTER!A:A,0))/100," ")</f>
        <v>0.95</v>
      </c>
      <c r="L1328" s="65">
        <f ca="1" t="shared" si="3"/>
        <v>18</v>
      </c>
      <c r="M1328" s="65" t="str">
        <f ca="1" t="shared" si="4"/>
        <v>2023 - WEEK 18</v>
      </c>
      <c r="N1328" s="65" t="str">
        <f ca="1" t="shared" si="5"/>
        <v>2023 - MONTH 04</v>
      </c>
      <c r="O1328" s="83">
        <f ca="1" t="shared" ref="O1328:P1328" si="1357">IFERROR(AVERAGEIF(M:M,M1328,$K:$K)," ")</f>
        <v>0.950112612612605</v>
      </c>
      <c r="P1328" s="83">
        <f ca="1" t="shared" si="1357"/>
        <v>0.950150150150152</v>
      </c>
      <c r="Q1328" s="65" t="str">
        <f ca="1">IF(ISBLANK(A1328)," ",IF(O1328&gt;MASTER!$B$3/100,"SB",IF(O1328&gt;MASTER!$B$4/100,"B",IF(O1328&gt;MASTER!$B$5/100,"C","K"))))</f>
        <v>SB</v>
      </c>
      <c r="R1328" s="65" t="str">
        <f ca="1">IF(ISBLANK(B1328)," ",IF(P1328&gt;MASTER!$B$3/100,"SB",IF(P1328&gt;MASTER!$B$4/100,"B",IF(P1328&gt;MASTER!$B$5/100,"C","K"))))</f>
        <v>SB</v>
      </c>
    </row>
    <row r="1329" customHeight="1" spans="1:18">
      <c r="A1329" s="80">
        <f ca="1">INDIRECT(ADDRESS(2+QUOTIENT(ROW()-2,COUNTA('Form Responses 1'!$1:$1)-4),1,,TRUE,"Form Responses 1"))</f>
        <v>45048.6575483912</v>
      </c>
      <c r="B1329" s="65" t="str">
        <f ca="1">INDIRECT(ADDRESS(2+QUOTIENT(ROW()-2,COUNTA('Form Responses 1'!$1:$1)-4),2,,TRUE,"Form Responses 1"))</f>
        <v>bobdaulay@gmail.com</v>
      </c>
      <c r="C1329" s="65" t="str">
        <f ca="1">INDIRECT(ADDRESS(2+QUOTIENT(ROW()-2,COUNTA('Form Responses 1'!$1:$1)-4),3,,TRUE,"Form Responses 1"))</f>
        <v>Bobby Wijaya Daulay</v>
      </c>
      <c r="D1329" s="81">
        <f ca="1">INDIRECT(ADDRESS(2+QUOTIENT(ROW()-2,COUNTA('Form Responses 1'!$1:$1)-4),4,,TRUE,"Form Responses 1"))</f>
        <v>45046</v>
      </c>
      <c r="E1329" s="82">
        <f ca="1" t="shared" si="0"/>
        <v>7</v>
      </c>
      <c r="F1329" s="65" t="str">
        <f ca="1">IF(ISBLANK(A1329)," ",INDIRECT(ADDRESS(1,5+MOD(ROW()-2,COUNTA('Form Responses 1'!$1:$1)-4),,TRUE,"Form Responses 1")))</f>
        <v>Halaman [Taman]</v>
      </c>
      <c r="G1329" s="65" t="str">
        <f ca="1">IF(ISBLANK(A1329)," ",INDIRECT(ADDRESS(MATCH(A1329,'Form Responses 1'!A:A,0),5+MOD(ROW()-2,COUNTA('Form Responses 1'!$1:$1)-4),,TRUE,"Form Responses 1")))</f>
        <v>BAIK</v>
      </c>
      <c r="H1329" s="83" t="str">
        <f ca="1" t="shared" si="1"/>
        <v>Halaman</v>
      </c>
      <c r="I1329" s="83" t="str">
        <f ca="1" t="shared" si="1311"/>
        <v>Taman</v>
      </c>
      <c r="J1329" s="83" t="str">
        <f ca="1" t="shared" si="2"/>
        <v>CLEANING SERVICE</v>
      </c>
      <c r="K1329" s="83">
        <f ca="1" t="array" ref="K1329">IFERROR(INDEX(MASTER!B:B,MATCH(G1329,MASTER!A:A,0))/100," ")</f>
        <v>0.95</v>
      </c>
      <c r="L1329" s="65">
        <f ca="1" t="shared" si="3"/>
        <v>18</v>
      </c>
      <c r="M1329" s="65" t="str">
        <f ca="1" t="shared" si="4"/>
        <v>2023 - WEEK 18</v>
      </c>
      <c r="N1329" s="65" t="str">
        <f ca="1" t="shared" si="5"/>
        <v>2023 - MONTH 04</v>
      </c>
      <c r="O1329" s="83">
        <f ca="1" t="shared" ref="O1329:P1329" si="1358">IFERROR(AVERAGEIF(M:M,M1329,$K:$K)," ")</f>
        <v>0.950112612612605</v>
      </c>
      <c r="P1329" s="83">
        <f ca="1" t="shared" si="1358"/>
        <v>0.950150150150152</v>
      </c>
      <c r="Q1329" s="65" t="str">
        <f ca="1">IF(ISBLANK(A1329)," ",IF(O1329&gt;MASTER!$B$3/100,"SB",IF(O1329&gt;MASTER!$B$4/100,"B",IF(O1329&gt;MASTER!$B$5/100,"C","K"))))</f>
        <v>SB</v>
      </c>
      <c r="R1329" s="65" t="str">
        <f ca="1">IF(ISBLANK(B1329)," ",IF(P1329&gt;MASTER!$B$3/100,"SB",IF(P1329&gt;MASTER!$B$4/100,"B",IF(P1329&gt;MASTER!$B$5/100,"C","K"))))</f>
        <v>SB</v>
      </c>
    </row>
    <row r="1330" customHeight="1" spans="1:18">
      <c r="A1330" s="80">
        <f ca="1">INDIRECT(ADDRESS(2+QUOTIENT(ROW()-2,COUNTA('Form Responses 1'!$1:$1)-4),1,,TRUE,"Form Responses 1"))</f>
        <v>45048.6575483912</v>
      </c>
      <c r="B1330" s="65" t="str">
        <f ca="1">INDIRECT(ADDRESS(2+QUOTIENT(ROW()-2,COUNTA('Form Responses 1'!$1:$1)-4),2,,TRUE,"Form Responses 1"))</f>
        <v>bobdaulay@gmail.com</v>
      </c>
      <c r="C1330" s="65" t="str">
        <f ca="1">INDIRECT(ADDRESS(2+QUOTIENT(ROW()-2,COUNTA('Form Responses 1'!$1:$1)-4),3,,TRUE,"Form Responses 1"))</f>
        <v>Bobby Wijaya Daulay</v>
      </c>
      <c r="D1330" s="81">
        <f ca="1">INDIRECT(ADDRESS(2+QUOTIENT(ROW()-2,COUNTA('Form Responses 1'!$1:$1)-4),4,,TRUE,"Form Responses 1"))</f>
        <v>45046</v>
      </c>
      <c r="E1330" s="82">
        <f ca="1" t="shared" si="0"/>
        <v>7</v>
      </c>
      <c r="F1330" s="65" t="str">
        <f ca="1">IF(ISBLANK(A1330)," ",INDIRECT(ADDRESS(1,5+MOD(ROW()-2,COUNTA('Form Responses 1'!$1:$1)-4),,TRUE,"Form Responses 1")))</f>
        <v>Halaman [Parkir Motor]</v>
      </c>
      <c r="G1330" s="65" t="str">
        <f ca="1">IF(ISBLANK(A1330)," ",INDIRECT(ADDRESS(MATCH(A1330,'Form Responses 1'!A:A,0),5+MOD(ROW()-2,COUNTA('Form Responses 1'!$1:$1)-4),,TRUE,"Form Responses 1")))</f>
        <v>BAIK</v>
      </c>
      <c r="H1330" s="83" t="str">
        <f ca="1" t="shared" si="1"/>
        <v>Halaman</v>
      </c>
      <c r="I1330" s="83" t="str">
        <f ca="1" t="shared" si="1311"/>
        <v>Parkir Motor</v>
      </c>
      <c r="J1330" s="83" t="str">
        <f ca="1" t="shared" si="2"/>
        <v>CLEANING SERVICE</v>
      </c>
      <c r="K1330" s="83">
        <f ca="1" t="array" ref="K1330">IFERROR(INDEX(MASTER!B:B,MATCH(G1330,MASTER!A:A,0))/100," ")</f>
        <v>0.95</v>
      </c>
      <c r="L1330" s="65">
        <f ca="1" t="shared" si="3"/>
        <v>18</v>
      </c>
      <c r="M1330" s="65" t="str">
        <f ca="1" t="shared" si="4"/>
        <v>2023 - WEEK 18</v>
      </c>
      <c r="N1330" s="65" t="str">
        <f ca="1" t="shared" si="5"/>
        <v>2023 - MONTH 04</v>
      </c>
      <c r="O1330" s="83">
        <f ca="1" t="shared" ref="O1330:P1330" si="1359">IFERROR(AVERAGEIF(M:M,M1330,$K:$K)," ")</f>
        <v>0.950112612612605</v>
      </c>
      <c r="P1330" s="83">
        <f ca="1" t="shared" si="1359"/>
        <v>0.950150150150152</v>
      </c>
      <c r="Q1330" s="65" t="str">
        <f ca="1">IF(ISBLANK(A1330)," ",IF(O1330&gt;MASTER!$B$3/100,"SB",IF(O1330&gt;MASTER!$B$4/100,"B",IF(O1330&gt;MASTER!$B$5/100,"C","K"))))</f>
        <v>SB</v>
      </c>
      <c r="R1330" s="65" t="str">
        <f ca="1">IF(ISBLANK(B1330)," ",IF(P1330&gt;MASTER!$B$3/100,"SB",IF(P1330&gt;MASTER!$B$4/100,"B",IF(P1330&gt;MASTER!$B$5/100,"C","K"))))</f>
        <v>SB</v>
      </c>
    </row>
    <row r="1331" customHeight="1" spans="1:18">
      <c r="A1331" s="80">
        <f ca="1">INDIRECT(ADDRESS(2+QUOTIENT(ROW()-2,COUNTA('Form Responses 1'!$1:$1)-4),1,,TRUE,"Form Responses 1"))</f>
        <v>45048.6575483912</v>
      </c>
      <c r="B1331" s="65" t="str">
        <f ca="1">INDIRECT(ADDRESS(2+QUOTIENT(ROW()-2,COUNTA('Form Responses 1'!$1:$1)-4),2,,TRUE,"Form Responses 1"))</f>
        <v>bobdaulay@gmail.com</v>
      </c>
      <c r="C1331" s="65" t="str">
        <f ca="1">INDIRECT(ADDRESS(2+QUOTIENT(ROW()-2,COUNTA('Form Responses 1'!$1:$1)-4),3,,TRUE,"Form Responses 1"))</f>
        <v>Bobby Wijaya Daulay</v>
      </c>
      <c r="D1331" s="81">
        <f ca="1">INDIRECT(ADDRESS(2+QUOTIENT(ROW()-2,COUNTA('Form Responses 1'!$1:$1)-4),4,,TRUE,"Form Responses 1"))</f>
        <v>45046</v>
      </c>
      <c r="E1331" s="82">
        <f ca="1" t="shared" si="0"/>
        <v>7</v>
      </c>
      <c r="F1331" s="65" t="str">
        <f ca="1">IF(ISBLANK(A1331)," ",INDIRECT(ADDRESS(1,5+MOD(ROW()-2,COUNTA('Form Responses 1'!$1:$1)-4),,TRUE,"Form Responses 1")))</f>
        <v>Halaman [Parkir Mobil]</v>
      </c>
      <c r="G1331" s="65" t="str">
        <f ca="1">IF(ISBLANK(A1331)," ",INDIRECT(ADDRESS(MATCH(A1331,'Form Responses 1'!A:A,0),5+MOD(ROW()-2,COUNTA('Form Responses 1'!$1:$1)-4),,TRUE,"Form Responses 1")))</f>
        <v>BAIK</v>
      </c>
      <c r="H1331" s="83" t="str">
        <f ca="1" t="shared" si="1"/>
        <v>Halaman</v>
      </c>
      <c r="I1331" s="83" t="str">
        <f ca="1" t="shared" si="1311"/>
        <v>Parkir Mobil</v>
      </c>
      <c r="J1331" s="83" t="str">
        <f ca="1" t="shared" si="2"/>
        <v>CLEANING SERVICE</v>
      </c>
      <c r="K1331" s="83">
        <f ca="1" t="array" ref="K1331">IFERROR(INDEX(MASTER!B:B,MATCH(G1331,MASTER!A:A,0))/100," ")</f>
        <v>0.95</v>
      </c>
      <c r="L1331" s="65">
        <f ca="1" t="shared" si="3"/>
        <v>18</v>
      </c>
      <c r="M1331" s="65" t="str">
        <f ca="1" t="shared" si="4"/>
        <v>2023 - WEEK 18</v>
      </c>
      <c r="N1331" s="65" t="str">
        <f ca="1" t="shared" si="5"/>
        <v>2023 - MONTH 04</v>
      </c>
      <c r="O1331" s="83">
        <f ca="1" t="shared" ref="O1331:P1331" si="1360">IFERROR(AVERAGEIF(M:M,M1331,$K:$K)," ")</f>
        <v>0.950112612612605</v>
      </c>
      <c r="P1331" s="83">
        <f ca="1" t="shared" si="1360"/>
        <v>0.950150150150152</v>
      </c>
      <c r="Q1331" s="65" t="str">
        <f ca="1">IF(ISBLANK(A1331)," ",IF(O1331&gt;MASTER!$B$3/100,"SB",IF(O1331&gt;MASTER!$B$4/100,"B",IF(O1331&gt;MASTER!$B$5/100,"C","K"))))</f>
        <v>SB</v>
      </c>
      <c r="R1331" s="65" t="str">
        <f ca="1">IF(ISBLANK(B1331)," ",IF(P1331&gt;MASTER!$B$3/100,"SB",IF(P1331&gt;MASTER!$B$4/100,"B",IF(P1331&gt;MASTER!$B$5/100,"C","K"))))</f>
        <v>SB</v>
      </c>
    </row>
    <row r="1332" customHeight="1" spans="1:18">
      <c r="A1332" s="80">
        <f ca="1">INDIRECT(ADDRESS(2+QUOTIENT(ROW()-2,COUNTA('Form Responses 1'!$1:$1)-4),1,,TRUE,"Form Responses 1"))</f>
        <v>45048.6575483912</v>
      </c>
      <c r="B1332" s="65" t="str">
        <f ca="1">INDIRECT(ADDRESS(2+QUOTIENT(ROW()-2,COUNTA('Form Responses 1'!$1:$1)-4),2,,TRUE,"Form Responses 1"))</f>
        <v>bobdaulay@gmail.com</v>
      </c>
      <c r="C1332" s="65" t="str">
        <f ca="1">INDIRECT(ADDRESS(2+QUOTIENT(ROW()-2,COUNTA('Form Responses 1'!$1:$1)-4),3,,TRUE,"Form Responses 1"))</f>
        <v>Bobby Wijaya Daulay</v>
      </c>
      <c r="D1332" s="81">
        <f ca="1">INDIRECT(ADDRESS(2+QUOTIENT(ROW()-2,COUNTA('Form Responses 1'!$1:$1)-4),4,,TRUE,"Form Responses 1"))</f>
        <v>45046</v>
      </c>
      <c r="E1332" s="82">
        <f ca="1" t="shared" si="0"/>
        <v>7</v>
      </c>
      <c r="F1332" s="65" t="str">
        <f ca="1">IF(ISBLANK(A1332)," ",INDIRECT(ADDRESS(1,5+MOD(ROW()-2,COUNTA('Form Responses 1'!$1:$1)-4),,TRUE,"Form Responses 1")))</f>
        <v>Halaman [Halaman depan samping dan belakang]</v>
      </c>
      <c r="G1332" s="65" t="str">
        <f ca="1">IF(ISBLANK(A1332)," ",INDIRECT(ADDRESS(MATCH(A1332,'Form Responses 1'!A:A,0),5+MOD(ROW()-2,COUNTA('Form Responses 1'!$1:$1)-4),,TRUE,"Form Responses 1")))</f>
        <v>BAIK</v>
      </c>
      <c r="H1332" s="83" t="str">
        <f ca="1" t="shared" si="1"/>
        <v>Halaman</v>
      </c>
      <c r="I1332" s="83" t="str">
        <f ca="1" t="shared" si="1311"/>
        <v>Halaman depan samping dan belakang</v>
      </c>
      <c r="J1332" s="83" t="str">
        <f ca="1" t="shared" si="2"/>
        <v>CLEANING SERVICE</v>
      </c>
      <c r="K1332" s="83">
        <f ca="1" t="array" ref="K1332">IFERROR(INDEX(MASTER!B:B,MATCH(G1332,MASTER!A:A,0))/100," ")</f>
        <v>0.95</v>
      </c>
      <c r="L1332" s="65">
        <f ca="1" t="shared" si="3"/>
        <v>18</v>
      </c>
      <c r="M1332" s="65" t="str">
        <f ca="1" t="shared" si="4"/>
        <v>2023 - WEEK 18</v>
      </c>
      <c r="N1332" s="65" t="str">
        <f ca="1" t="shared" si="5"/>
        <v>2023 - MONTH 04</v>
      </c>
      <c r="O1332" s="83">
        <f ca="1" t="shared" ref="O1332:P1332" si="1361">IFERROR(AVERAGEIF(M:M,M1332,$K:$K)," ")</f>
        <v>0.950112612612605</v>
      </c>
      <c r="P1332" s="83">
        <f ca="1" t="shared" si="1361"/>
        <v>0.950150150150152</v>
      </c>
      <c r="Q1332" s="65" t="str">
        <f ca="1">IF(ISBLANK(A1332)," ",IF(O1332&gt;MASTER!$B$3/100,"SB",IF(O1332&gt;MASTER!$B$4/100,"B",IF(O1332&gt;MASTER!$B$5/100,"C","K"))))</f>
        <v>SB</v>
      </c>
      <c r="R1332" s="65" t="str">
        <f ca="1">IF(ISBLANK(B1332)," ",IF(P1332&gt;MASTER!$B$3/100,"SB",IF(P1332&gt;MASTER!$B$4/100,"B",IF(P1332&gt;MASTER!$B$5/100,"C","K"))))</f>
        <v>SB</v>
      </c>
    </row>
    <row r="1333" customHeight="1" spans="1:18">
      <c r="A1333" s="80">
        <f ca="1">INDIRECT(ADDRESS(2+QUOTIENT(ROW()-2,COUNTA('Form Responses 1'!$1:$1)-4),1,,TRUE,"Form Responses 1"))</f>
        <v>45048.6575483912</v>
      </c>
      <c r="B1333" s="65" t="str">
        <f ca="1">INDIRECT(ADDRESS(2+QUOTIENT(ROW()-2,COUNTA('Form Responses 1'!$1:$1)-4),2,,TRUE,"Form Responses 1"))</f>
        <v>bobdaulay@gmail.com</v>
      </c>
      <c r="C1333" s="65" t="str">
        <f ca="1">INDIRECT(ADDRESS(2+QUOTIENT(ROW()-2,COUNTA('Form Responses 1'!$1:$1)-4),3,,TRUE,"Form Responses 1"))</f>
        <v>Bobby Wijaya Daulay</v>
      </c>
      <c r="D1333" s="81">
        <f ca="1">INDIRECT(ADDRESS(2+QUOTIENT(ROW()-2,COUNTA('Form Responses 1'!$1:$1)-4),4,,TRUE,"Form Responses 1"))</f>
        <v>45046</v>
      </c>
      <c r="E1333" s="82">
        <f ca="1" t="shared" si="0"/>
        <v>7</v>
      </c>
      <c r="F1333" s="65" t="str">
        <f ca="1">IF(ISBLANK(A1333)," ",INDIRECT(ADDRESS(1,5+MOD(ROW()-2,COUNTA('Form Responses 1'!$1:$1)-4),,TRUE,"Form Responses 1")))</f>
        <v>Halaman [TPS]</v>
      </c>
      <c r="G1333" s="65" t="str">
        <f ca="1">IF(ISBLANK(A1333)," ",INDIRECT(ADDRESS(MATCH(A1333,'Form Responses 1'!A:A,0),5+MOD(ROW()-2,COUNTA('Form Responses 1'!$1:$1)-4),,TRUE,"Form Responses 1")))</f>
        <v>BAIK</v>
      </c>
      <c r="H1333" s="83" t="str">
        <f ca="1" t="shared" si="1"/>
        <v>Halaman</v>
      </c>
      <c r="I1333" s="83" t="str">
        <f ca="1" t="shared" si="1311"/>
        <v>TPS</v>
      </c>
      <c r="J1333" s="83" t="str">
        <f ca="1" t="shared" si="2"/>
        <v>CLEANING SERVICE</v>
      </c>
      <c r="K1333" s="83">
        <f ca="1" t="array" ref="K1333">IFERROR(INDEX(MASTER!B:B,MATCH(G1333,MASTER!A:A,0))/100," ")</f>
        <v>0.95</v>
      </c>
      <c r="L1333" s="65">
        <f ca="1" t="shared" si="3"/>
        <v>18</v>
      </c>
      <c r="M1333" s="65" t="str">
        <f ca="1" t="shared" si="4"/>
        <v>2023 - WEEK 18</v>
      </c>
      <c r="N1333" s="65" t="str">
        <f ca="1" t="shared" si="5"/>
        <v>2023 - MONTH 04</v>
      </c>
      <c r="O1333" s="83">
        <f ca="1" t="shared" ref="O1333:P1333" si="1362">IFERROR(AVERAGEIF(M:M,M1333,$K:$K)," ")</f>
        <v>0.950112612612605</v>
      </c>
      <c r="P1333" s="83">
        <f ca="1" t="shared" si="1362"/>
        <v>0.950150150150152</v>
      </c>
      <c r="Q1333" s="65" t="str">
        <f ca="1">IF(ISBLANK(A1333)," ",IF(O1333&gt;MASTER!$B$3/100,"SB",IF(O1333&gt;MASTER!$B$4/100,"B",IF(O1333&gt;MASTER!$B$5/100,"C","K"))))</f>
        <v>SB</v>
      </c>
      <c r="R1333" s="65" t="str">
        <f ca="1">IF(ISBLANK(B1333)," ",IF(P1333&gt;MASTER!$B$3/100,"SB",IF(P1333&gt;MASTER!$B$4/100,"B",IF(P1333&gt;MASTER!$B$5/100,"C","K"))))</f>
        <v>SB</v>
      </c>
    </row>
    <row r="1334" customHeight="1" spans="1:18">
      <c r="A1334" s="80">
        <f ca="1">INDIRECT(ADDRESS(2+QUOTIENT(ROW()-2,COUNTA('Form Responses 1'!$1:$1)-4),1,,TRUE,"Form Responses 1"))</f>
        <v>45057.4751454745</v>
      </c>
      <c r="B1334" s="65" t="str">
        <f ca="1">INDIRECT(ADDRESS(2+QUOTIENT(ROW()-2,COUNTA('Form Responses 1'!$1:$1)-4),2,,TRUE,"Form Responses 1"))</f>
        <v>bobdaulay@gmail.com</v>
      </c>
      <c r="C1334" s="65" t="str">
        <f ca="1">INDIRECT(ADDRESS(2+QUOTIENT(ROW()-2,COUNTA('Form Responses 1'!$1:$1)-4),3,,TRUE,"Form Responses 1"))</f>
        <v>Bobby Wijaya Daulay </v>
      </c>
      <c r="D1334" s="81">
        <f ca="1">INDIRECT(ADDRESS(2+QUOTIENT(ROW()-2,COUNTA('Form Responses 1'!$1:$1)-4),4,,TRUE,"Form Responses 1"))</f>
        <v>45046</v>
      </c>
      <c r="E1334" s="82">
        <f ca="1" t="shared" si="0"/>
        <v>7</v>
      </c>
      <c r="F1334" s="65" t="str">
        <f ca="1">IF(ISBLANK(A1334)," ",INDIRECT(ADDRESS(1,5+MOD(ROW()-2,COUNTA('Form Responses 1'!$1:$1)-4),,TRUE,"Form Responses 1")))</f>
        <v>Security [Security Functions]</v>
      </c>
      <c r="G1334" s="65" t="str">
        <f ca="1">IF(ISBLANK(A1334)," ",INDIRECT(ADDRESS(MATCH(A1334,'Form Responses 1'!A:A,0),5+MOD(ROW()-2,COUNTA('Form Responses 1'!$1:$1)-4),,TRUE,"Form Responses 1")))</f>
        <v>BAIK</v>
      </c>
      <c r="H1334" s="83" t="str">
        <f ca="1" t="shared" si="1"/>
        <v>Security</v>
      </c>
      <c r="I1334" s="83" t="str">
        <f ca="1" t="shared" si="1311"/>
        <v>Security Functions</v>
      </c>
      <c r="J1334" s="83" t="str">
        <f ca="1" t="shared" si="2"/>
        <v>SECURITY SERVICE</v>
      </c>
      <c r="K1334" s="83">
        <f ca="1" t="array" ref="K1334">IFERROR(INDEX(MASTER!B:B,MATCH(G1334,MASTER!A:A,0))/100," ")</f>
        <v>0.95</v>
      </c>
      <c r="L1334" s="65">
        <f ca="1" t="shared" si="3"/>
        <v>18</v>
      </c>
      <c r="M1334" s="65" t="str">
        <f ca="1" t="shared" si="4"/>
        <v>2023 - WEEK 18</v>
      </c>
      <c r="N1334" s="65" t="str">
        <f ca="1" t="shared" si="5"/>
        <v>2023 - MONTH 04</v>
      </c>
      <c r="O1334" s="83">
        <f ca="1" t="shared" ref="O1334:P1334" si="1363">IFERROR(AVERAGEIF(M:M,M1334,$K:$K)," ")</f>
        <v>0.950112612612605</v>
      </c>
      <c r="P1334" s="83">
        <f ca="1" t="shared" si="1363"/>
        <v>0.950150150150152</v>
      </c>
      <c r="Q1334" s="65" t="str">
        <f ca="1">IF(ISBLANK(A1334)," ",IF(O1334&gt;MASTER!$B$3/100,"SB",IF(O1334&gt;MASTER!$B$4/100,"B",IF(O1334&gt;MASTER!$B$5/100,"C","K"))))</f>
        <v>SB</v>
      </c>
      <c r="R1334" s="65" t="str">
        <f ca="1">IF(ISBLANK(B1334)," ",IF(P1334&gt;MASTER!$B$3/100,"SB",IF(P1334&gt;MASTER!$B$4/100,"B",IF(P1334&gt;MASTER!$B$5/100,"C","K"))))</f>
        <v>SB</v>
      </c>
    </row>
    <row r="1335" customHeight="1" spans="1:18">
      <c r="A1335" s="80">
        <f ca="1">INDIRECT(ADDRESS(2+QUOTIENT(ROW()-2,COUNTA('Form Responses 1'!$1:$1)-4),1,,TRUE,"Form Responses 1"))</f>
        <v>45057.4751454745</v>
      </c>
      <c r="B1335" s="65" t="str">
        <f ca="1">INDIRECT(ADDRESS(2+QUOTIENT(ROW()-2,COUNTA('Form Responses 1'!$1:$1)-4),2,,TRUE,"Form Responses 1"))</f>
        <v>bobdaulay@gmail.com</v>
      </c>
      <c r="C1335" s="65" t="str">
        <f ca="1">INDIRECT(ADDRESS(2+QUOTIENT(ROW()-2,COUNTA('Form Responses 1'!$1:$1)-4),3,,TRUE,"Form Responses 1"))</f>
        <v>Bobby Wijaya Daulay </v>
      </c>
      <c r="D1335" s="81">
        <f ca="1">INDIRECT(ADDRESS(2+QUOTIENT(ROW()-2,COUNTA('Form Responses 1'!$1:$1)-4),4,,TRUE,"Form Responses 1"))</f>
        <v>45046</v>
      </c>
      <c r="E1335" s="82">
        <f ca="1" t="shared" si="0"/>
        <v>7</v>
      </c>
      <c r="F1335" s="65" t="str">
        <f ca="1">IF(ISBLANK(A1335)," ",INDIRECT(ADDRESS(1,5+MOD(ROW()-2,COUNTA('Form Responses 1'!$1:$1)-4),,TRUE,"Form Responses 1")))</f>
        <v>Driver [Driving Safety]</v>
      </c>
      <c r="G1335" s="65" t="str">
        <f ca="1">IF(ISBLANK(A1335)," ",INDIRECT(ADDRESS(MATCH(A1335,'Form Responses 1'!A:A,0),5+MOD(ROW()-2,COUNTA('Form Responses 1'!$1:$1)-4),,TRUE,"Form Responses 1")))</f>
        <v>BAIK</v>
      </c>
      <c r="H1335" s="83" t="str">
        <f ca="1" t="shared" si="1"/>
        <v>Driver</v>
      </c>
      <c r="I1335" s="83" t="str">
        <f ca="1" t="shared" si="1311"/>
        <v>Driving Safety</v>
      </c>
      <c r="J1335" s="83" t="str">
        <f ca="1" t="shared" si="2"/>
        <v>LABOR SERVICE</v>
      </c>
      <c r="K1335" s="83">
        <f ca="1" t="array" ref="K1335">IFERROR(INDEX(MASTER!B:B,MATCH(G1335,MASTER!A:A,0))/100," ")</f>
        <v>0.95</v>
      </c>
      <c r="L1335" s="65">
        <f ca="1" t="shared" si="3"/>
        <v>18</v>
      </c>
      <c r="M1335" s="65" t="str">
        <f ca="1" t="shared" si="4"/>
        <v>2023 - WEEK 18</v>
      </c>
      <c r="N1335" s="65" t="str">
        <f ca="1" t="shared" si="5"/>
        <v>2023 - MONTH 04</v>
      </c>
      <c r="O1335" s="83">
        <f ca="1" t="shared" ref="O1335:P1335" si="1364">IFERROR(AVERAGEIF(M:M,M1335,$K:$K)," ")</f>
        <v>0.950112612612605</v>
      </c>
      <c r="P1335" s="83">
        <f ca="1" t="shared" si="1364"/>
        <v>0.950150150150152</v>
      </c>
      <c r="Q1335" s="65" t="str">
        <f ca="1">IF(ISBLANK(A1335)," ",IF(O1335&gt;MASTER!$B$3/100,"SB",IF(O1335&gt;MASTER!$B$4/100,"B",IF(O1335&gt;MASTER!$B$5/100,"C","K"))))</f>
        <v>SB</v>
      </c>
      <c r="R1335" s="65" t="str">
        <f ca="1">IF(ISBLANK(B1335)," ",IF(P1335&gt;MASTER!$B$3/100,"SB",IF(P1335&gt;MASTER!$B$4/100,"B",IF(P1335&gt;MASTER!$B$5/100,"C","K"))))</f>
        <v>SB</v>
      </c>
    </row>
    <row r="1336" customHeight="1" spans="1:18">
      <c r="A1336" s="80">
        <f ca="1">INDIRECT(ADDRESS(2+QUOTIENT(ROW()-2,COUNTA('Form Responses 1'!$1:$1)-4),1,,TRUE,"Form Responses 1"))</f>
        <v>45057.4751454745</v>
      </c>
      <c r="B1336" s="65" t="str">
        <f ca="1">INDIRECT(ADDRESS(2+QUOTIENT(ROW()-2,COUNTA('Form Responses 1'!$1:$1)-4),2,,TRUE,"Form Responses 1"))</f>
        <v>bobdaulay@gmail.com</v>
      </c>
      <c r="C1336" s="65" t="str">
        <f ca="1">INDIRECT(ADDRESS(2+QUOTIENT(ROW()-2,COUNTA('Form Responses 1'!$1:$1)-4),3,,TRUE,"Form Responses 1"))</f>
        <v>Bobby Wijaya Daulay </v>
      </c>
      <c r="D1336" s="81">
        <f ca="1">INDIRECT(ADDRESS(2+QUOTIENT(ROW()-2,COUNTA('Form Responses 1'!$1:$1)-4),4,,TRUE,"Form Responses 1"))</f>
        <v>45046</v>
      </c>
      <c r="E1336" s="82">
        <f ca="1" t="shared" si="0"/>
        <v>7</v>
      </c>
      <c r="F1336" s="65" t="str">
        <f ca="1">IF(ISBLANK(A1336)," ",INDIRECT(ADDRESS(1,5+MOD(ROW()-2,COUNTA('Form Responses 1'!$1:$1)-4),,TRUE,"Form Responses 1")))</f>
        <v>Driver [ Attendance]</v>
      </c>
      <c r="G1336" s="65" t="str">
        <f ca="1">IF(ISBLANK(A1336)," ",INDIRECT(ADDRESS(MATCH(A1336,'Form Responses 1'!A:A,0),5+MOD(ROW()-2,COUNTA('Form Responses 1'!$1:$1)-4),,TRUE,"Form Responses 1")))</f>
        <v>BAIK</v>
      </c>
      <c r="H1336" s="83" t="str">
        <f ca="1" t="shared" si="1"/>
        <v>Driver</v>
      </c>
      <c r="I1336" s="83" t="str">
        <f ca="1" t="shared" si="1311"/>
        <v> Attendance</v>
      </c>
      <c r="J1336" s="83" t="str">
        <f ca="1" t="shared" si="2"/>
        <v>LABOR SERVICE</v>
      </c>
      <c r="K1336" s="83">
        <f ca="1" t="array" ref="K1336">IFERROR(INDEX(MASTER!B:B,MATCH(G1336,MASTER!A:A,0))/100," ")</f>
        <v>0.95</v>
      </c>
      <c r="L1336" s="65">
        <f ca="1" t="shared" si="3"/>
        <v>18</v>
      </c>
      <c r="M1336" s="65" t="str">
        <f ca="1" t="shared" si="4"/>
        <v>2023 - WEEK 18</v>
      </c>
      <c r="N1336" s="65" t="str">
        <f ca="1" t="shared" si="5"/>
        <v>2023 - MONTH 04</v>
      </c>
      <c r="O1336" s="83">
        <f ca="1" t="shared" ref="O1336:P1336" si="1365">IFERROR(AVERAGEIF(M:M,M1336,$K:$K)," ")</f>
        <v>0.950112612612605</v>
      </c>
      <c r="P1336" s="83">
        <f ca="1" t="shared" si="1365"/>
        <v>0.950150150150152</v>
      </c>
      <c r="Q1336" s="65" t="str">
        <f ca="1">IF(ISBLANK(A1336)," ",IF(O1336&gt;MASTER!$B$3/100,"SB",IF(O1336&gt;MASTER!$B$4/100,"B",IF(O1336&gt;MASTER!$B$5/100,"C","K"))))</f>
        <v>SB</v>
      </c>
      <c r="R1336" s="65" t="str">
        <f ca="1">IF(ISBLANK(B1336)," ",IF(P1336&gt;MASTER!$B$3/100,"SB",IF(P1336&gt;MASTER!$B$4/100,"B",IF(P1336&gt;MASTER!$B$5/100,"C","K"))))</f>
        <v>SB</v>
      </c>
    </row>
    <row r="1337" customHeight="1" spans="1:18">
      <c r="A1337" s="80">
        <f ca="1">INDIRECT(ADDRESS(2+QUOTIENT(ROW()-2,COUNTA('Form Responses 1'!$1:$1)-4),1,,TRUE,"Form Responses 1"))</f>
        <v>45057.4751454745</v>
      </c>
      <c r="B1337" s="65" t="str">
        <f ca="1">INDIRECT(ADDRESS(2+QUOTIENT(ROW()-2,COUNTA('Form Responses 1'!$1:$1)-4),2,,TRUE,"Form Responses 1"))</f>
        <v>bobdaulay@gmail.com</v>
      </c>
      <c r="C1337" s="65" t="str">
        <f ca="1">INDIRECT(ADDRESS(2+QUOTIENT(ROW()-2,COUNTA('Form Responses 1'!$1:$1)-4),3,,TRUE,"Form Responses 1"))</f>
        <v>Bobby Wijaya Daulay </v>
      </c>
      <c r="D1337" s="81">
        <f ca="1">INDIRECT(ADDRESS(2+QUOTIENT(ROW()-2,COUNTA('Form Responses 1'!$1:$1)-4),4,,TRUE,"Form Responses 1"))</f>
        <v>45046</v>
      </c>
      <c r="E1337" s="82">
        <f ca="1" t="shared" si="0"/>
        <v>7</v>
      </c>
      <c r="F1337" s="65" t="str">
        <f ca="1">IF(ISBLANK(A1337)," ",INDIRECT(ADDRESS(1,5+MOD(ROW()-2,COUNTA('Form Responses 1'!$1:$1)-4),,TRUE,"Form Responses 1")))</f>
        <v>Lantai 25 / Roof Top [Tangga Exit Barat]</v>
      </c>
      <c r="G1337" s="65" t="str">
        <f ca="1">IF(ISBLANK(A1337)," ",INDIRECT(ADDRESS(MATCH(A1337,'Form Responses 1'!A:A,0),5+MOD(ROW()-2,COUNTA('Form Responses 1'!$1:$1)-4),,TRUE,"Form Responses 1")))</f>
        <v>BAIK</v>
      </c>
      <c r="H1337" s="83" t="str">
        <f ca="1" t="shared" si="1"/>
        <v>Lantai 25 / Roof Top</v>
      </c>
      <c r="I1337" s="83" t="str">
        <f ca="1" t="shared" si="1311"/>
        <v>Tangga Exit Barat</v>
      </c>
      <c r="J1337" s="83" t="str">
        <f ca="1" t="shared" si="2"/>
        <v>CLEANING SERVICE</v>
      </c>
      <c r="K1337" s="83">
        <f ca="1" t="array" ref="K1337">IFERROR(INDEX(MASTER!B:B,MATCH(G1337,MASTER!A:A,0))/100," ")</f>
        <v>0.95</v>
      </c>
      <c r="L1337" s="65">
        <f ca="1" t="shared" si="3"/>
        <v>18</v>
      </c>
      <c r="M1337" s="65" t="str">
        <f ca="1" t="shared" si="4"/>
        <v>2023 - WEEK 18</v>
      </c>
      <c r="N1337" s="65" t="str">
        <f ca="1" t="shared" si="5"/>
        <v>2023 - MONTH 04</v>
      </c>
      <c r="O1337" s="83">
        <f ca="1" t="shared" ref="O1337:P1337" si="1366">IFERROR(AVERAGEIF(M:M,M1337,$K:$K)," ")</f>
        <v>0.950112612612605</v>
      </c>
      <c r="P1337" s="83">
        <f ca="1" t="shared" si="1366"/>
        <v>0.950150150150152</v>
      </c>
      <c r="Q1337" s="65" t="str">
        <f ca="1">IF(ISBLANK(A1337)," ",IF(O1337&gt;MASTER!$B$3/100,"SB",IF(O1337&gt;MASTER!$B$4/100,"B",IF(O1337&gt;MASTER!$B$5/100,"C","K"))))</f>
        <v>SB</v>
      </c>
      <c r="R1337" s="65" t="str">
        <f ca="1">IF(ISBLANK(B1337)," ",IF(P1337&gt;MASTER!$B$3/100,"SB",IF(P1337&gt;MASTER!$B$4/100,"B",IF(P1337&gt;MASTER!$B$5/100,"C","K"))))</f>
        <v>SB</v>
      </c>
    </row>
    <row r="1338" customHeight="1" spans="1:18">
      <c r="A1338" s="80">
        <f ca="1">INDIRECT(ADDRESS(2+QUOTIENT(ROW()-2,COUNTA('Form Responses 1'!$1:$1)-4),1,,TRUE,"Form Responses 1"))</f>
        <v>45057.4751454745</v>
      </c>
      <c r="B1338" s="65" t="str">
        <f ca="1">INDIRECT(ADDRESS(2+QUOTIENT(ROW()-2,COUNTA('Form Responses 1'!$1:$1)-4),2,,TRUE,"Form Responses 1"))</f>
        <v>bobdaulay@gmail.com</v>
      </c>
      <c r="C1338" s="65" t="str">
        <f ca="1">INDIRECT(ADDRESS(2+QUOTIENT(ROW()-2,COUNTA('Form Responses 1'!$1:$1)-4),3,,TRUE,"Form Responses 1"))</f>
        <v>Bobby Wijaya Daulay </v>
      </c>
      <c r="D1338" s="81">
        <f ca="1">INDIRECT(ADDRESS(2+QUOTIENT(ROW()-2,COUNTA('Form Responses 1'!$1:$1)-4),4,,TRUE,"Form Responses 1"))</f>
        <v>45046</v>
      </c>
      <c r="E1338" s="82">
        <f ca="1" t="shared" si="0"/>
        <v>7</v>
      </c>
      <c r="F1338" s="65" t="str">
        <f ca="1">IF(ISBLANK(A1338)," ",INDIRECT(ADDRESS(1,5+MOD(ROW()-2,COUNTA('Form Responses 1'!$1:$1)-4),,TRUE,"Form Responses 1")))</f>
        <v>Lantai 25 / Roof Top [ &amp; Timur]</v>
      </c>
      <c r="G1338" s="65" t="str">
        <f ca="1">IF(ISBLANK(A1338)," ",INDIRECT(ADDRESS(MATCH(A1338,'Form Responses 1'!A:A,0),5+MOD(ROW()-2,COUNTA('Form Responses 1'!$1:$1)-4),,TRUE,"Form Responses 1")))</f>
        <v>BAIK</v>
      </c>
      <c r="H1338" s="83" t="str">
        <f ca="1" t="shared" si="1"/>
        <v>Lantai 25 / Roof Top</v>
      </c>
      <c r="I1338" s="83" t="str">
        <f ca="1" t="shared" si="1311"/>
        <v> &amp; Timur</v>
      </c>
      <c r="J1338" s="83" t="str">
        <f ca="1" t="shared" si="2"/>
        <v>CLEANING SERVICE</v>
      </c>
      <c r="K1338" s="83">
        <f ca="1" t="array" ref="K1338">IFERROR(INDEX(MASTER!B:B,MATCH(G1338,MASTER!A:A,0))/100," ")</f>
        <v>0.95</v>
      </c>
      <c r="L1338" s="65">
        <f ca="1" t="shared" si="3"/>
        <v>18</v>
      </c>
      <c r="M1338" s="65" t="str">
        <f ca="1" t="shared" si="4"/>
        <v>2023 - WEEK 18</v>
      </c>
      <c r="N1338" s="65" t="str">
        <f ca="1" t="shared" si="5"/>
        <v>2023 - MONTH 04</v>
      </c>
      <c r="O1338" s="83">
        <f ca="1" t="shared" ref="O1338:P1338" si="1367">IFERROR(AVERAGEIF(M:M,M1338,$K:$K)," ")</f>
        <v>0.950112612612605</v>
      </c>
      <c r="P1338" s="83">
        <f ca="1" t="shared" si="1367"/>
        <v>0.950150150150152</v>
      </c>
      <c r="Q1338" s="65" t="str">
        <f ca="1">IF(ISBLANK(A1338)," ",IF(O1338&gt;MASTER!$B$3/100,"SB",IF(O1338&gt;MASTER!$B$4/100,"B",IF(O1338&gt;MASTER!$B$5/100,"C","K"))))</f>
        <v>SB</v>
      </c>
      <c r="R1338" s="65" t="str">
        <f ca="1">IF(ISBLANK(B1338)," ",IF(P1338&gt;MASTER!$B$3/100,"SB",IF(P1338&gt;MASTER!$B$4/100,"B",IF(P1338&gt;MASTER!$B$5/100,"C","K"))))</f>
        <v>SB</v>
      </c>
    </row>
    <row r="1339" customHeight="1" spans="1:18">
      <c r="A1339" s="80">
        <f ca="1">INDIRECT(ADDRESS(2+QUOTIENT(ROW()-2,COUNTA('Form Responses 1'!$1:$1)-4),1,,TRUE,"Form Responses 1"))</f>
        <v>45057.4751454745</v>
      </c>
      <c r="B1339" s="65" t="str">
        <f ca="1">INDIRECT(ADDRESS(2+QUOTIENT(ROW()-2,COUNTA('Form Responses 1'!$1:$1)-4),2,,TRUE,"Form Responses 1"))</f>
        <v>bobdaulay@gmail.com</v>
      </c>
      <c r="C1339" s="65" t="str">
        <f ca="1">INDIRECT(ADDRESS(2+QUOTIENT(ROW()-2,COUNTA('Form Responses 1'!$1:$1)-4),3,,TRUE,"Form Responses 1"))</f>
        <v>Bobby Wijaya Daulay </v>
      </c>
      <c r="D1339" s="81">
        <f ca="1">INDIRECT(ADDRESS(2+QUOTIENT(ROW()-2,COUNTA('Form Responses 1'!$1:$1)-4),4,,TRUE,"Form Responses 1"))</f>
        <v>45046</v>
      </c>
      <c r="E1339" s="82">
        <f ca="1" t="shared" si="0"/>
        <v>7</v>
      </c>
      <c r="F1339" s="65" t="str">
        <f ca="1">IF(ISBLANK(A1339)," ",INDIRECT(ADDRESS(1,5+MOD(ROW()-2,COUNTA('Form Responses 1'!$1:$1)-4),,TRUE,"Form Responses 1")))</f>
        <v>Lantai 25 / Roof Top [Ruang Tekhnsi]</v>
      </c>
      <c r="G1339" s="65" t="str">
        <f ca="1">IF(ISBLANK(A1339)," ",INDIRECT(ADDRESS(MATCH(A1339,'Form Responses 1'!A:A,0),5+MOD(ROW()-2,COUNTA('Form Responses 1'!$1:$1)-4),,TRUE,"Form Responses 1")))</f>
        <v>BAIK</v>
      </c>
      <c r="H1339" s="83" t="str">
        <f ca="1" t="shared" si="1"/>
        <v>Lantai 25 / Roof Top</v>
      </c>
      <c r="I1339" s="83" t="str">
        <f ca="1" t="shared" si="1311"/>
        <v>Ruang Tekhnsi</v>
      </c>
      <c r="J1339" s="83" t="str">
        <f ca="1" t="shared" si="2"/>
        <v>CLEANING SERVICE</v>
      </c>
      <c r="K1339" s="83">
        <f ca="1" t="array" ref="K1339">IFERROR(INDEX(MASTER!B:B,MATCH(G1339,MASTER!A:A,0))/100," ")</f>
        <v>0.95</v>
      </c>
      <c r="L1339" s="65">
        <f ca="1" t="shared" si="3"/>
        <v>18</v>
      </c>
      <c r="M1339" s="65" t="str">
        <f ca="1" t="shared" si="4"/>
        <v>2023 - WEEK 18</v>
      </c>
      <c r="N1339" s="65" t="str">
        <f ca="1" t="shared" si="5"/>
        <v>2023 - MONTH 04</v>
      </c>
      <c r="O1339" s="83">
        <f ca="1" t="shared" ref="O1339:P1339" si="1368">IFERROR(AVERAGEIF(M:M,M1339,$K:$K)," ")</f>
        <v>0.950112612612605</v>
      </c>
      <c r="P1339" s="83">
        <f ca="1" t="shared" si="1368"/>
        <v>0.950150150150152</v>
      </c>
      <c r="Q1339" s="65" t="str">
        <f ca="1">IF(ISBLANK(A1339)," ",IF(O1339&gt;MASTER!$B$3/100,"SB",IF(O1339&gt;MASTER!$B$4/100,"B",IF(O1339&gt;MASTER!$B$5/100,"C","K"))))</f>
        <v>SB</v>
      </c>
      <c r="R1339" s="65" t="str">
        <f ca="1">IF(ISBLANK(B1339)," ",IF(P1339&gt;MASTER!$B$3/100,"SB",IF(P1339&gt;MASTER!$B$4/100,"B",IF(P1339&gt;MASTER!$B$5/100,"C","K"))))</f>
        <v>SB</v>
      </c>
    </row>
    <row r="1340" customHeight="1" spans="1:18">
      <c r="A1340" s="80">
        <f ca="1">INDIRECT(ADDRESS(2+QUOTIENT(ROW()-2,COUNTA('Form Responses 1'!$1:$1)-4),1,,TRUE,"Form Responses 1"))</f>
        <v>45057.4751454745</v>
      </c>
      <c r="B1340" s="65" t="str">
        <f ca="1">INDIRECT(ADDRESS(2+QUOTIENT(ROW()-2,COUNTA('Form Responses 1'!$1:$1)-4),2,,TRUE,"Form Responses 1"))</f>
        <v>bobdaulay@gmail.com</v>
      </c>
      <c r="C1340" s="65" t="str">
        <f ca="1">INDIRECT(ADDRESS(2+QUOTIENT(ROW()-2,COUNTA('Form Responses 1'!$1:$1)-4),3,,TRUE,"Form Responses 1"))</f>
        <v>Bobby Wijaya Daulay </v>
      </c>
      <c r="D1340" s="81">
        <f ca="1">INDIRECT(ADDRESS(2+QUOTIENT(ROW()-2,COUNTA('Form Responses 1'!$1:$1)-4),4,,TRUE,"Form Responses 1"))</f>
        <v>45046</v>
      </c>
      <c r="E1340" s="82">
        <f ca="1" t="shared" si="0"/>
        <v>7</v>
      </c>
      <c r="F1340" s="65" t="str">
        <f ca="1">IF(ISBLANK(A1340)," ",INDIRECT(ADDRESS(1,5+MOD(ROW()-2,COUNTA('Form Responses 1'!$1:$1)-4),,TRUE,"Form Responses 1")))</f>
        <v>Lantai 25 / Roof Top [Gutter]</v>
      </c>
      <c r="G1340" s="65" t="str">
        <f ca="1">IF(ISBLANK(A1340)," ",INDIRECT(ADDRESS(MATCH(A1340,'Form Responses 1'!A:A,0),5+MOD(ROW()-2,COUNTA('Form Responses 1'!$1:$1)-4),,TRUE,"Form Responses 1")))</f>
        <v>BAIK</v>
      </c>
      <c r="H1340" s="83" t="str">
        <f ca="1" t="shared" si="1"/>
        <v>Lantai 25 / Roof Top</v>
      </c>
      <c r="I1340" s="83" t="str">
        <f ca="1" t="shared" si="1311"/>
        <v>Gutter</v>
      </c>
      <c r="J1340" s="83" t="str">
        <f ca="1" t="shared" si="2"/>
        <v>CLEANING SERVICE</v>
      </c>
      <c r="K1340" s="83">
        <f ca="1" t="array" ref="K1340">IFERROR(INDEX(MASTER!B:B,MATCH(G1340,MASTER!A:A,0))/100," ")</f>
        <v>0.95</v>
      </c>
      <c r="L1340" s="65">
        <f ca="1" t="shared" si="3"/>
        <v>18</v>
      </c>
      <c r="M1340" s="65" t="str">
        <f ca="1" t="shared" si="4"/>
        <v>2023 - WEEK 18</v>
      </c>
      <c r="N1340" s="65" t="str">
        <f ca="1" t="shared" si="5"/>
        <v>2023 - MONTH 04</v>
      </c>
      <c r="O1340" s="83">
        <f ca="1" t="shared" ref="O1340:P1340" si="1369">IFERROR(AVERAGEIF(M:M,M1340,$K:$K)," ")</f>
        <v>0.950112612612605</v>
      </c>
      <c r="P1340" s="83">
        <f ca="1" t="shared" si="1369"/>
        <v>0.950150150150152</v>
      </c>
      <c r="Q1340" s="65" t="str">
        <f ca="1">IF(ISBLANK(A1340)," ",IF(O1340&gt;MASTER!$B$3/100,"SB",IF(O1340&gt;MASTER!$B$4/100,"B",IF(O1340&gt;MASTER!$B$5/100,"C","K"))))</f>
        <v>SB</v>
      </c>
      <c r="R1340" s="65" t="str">
        <f ca="1">IF(ISBLANK(B1340)," ",IF(P1340&gt;MASTER!$B$3/100,"SB",IF(P1340&gt;MASTER!$B$4/100,"B",IF(P1340&gt;MASTER!$B$5/100,"C","K"))))</f>
        <v>SB</v>
      </c>
    </row>
    <row r="1341" customHeight="1" spans="1:18">
      <c r="A1341" s="80">
        <f ca="1">INDIRECT(ADDRESS(2+QUOTIENT(ROW()-2,COUNTA('Form Responses 1'!$1:$1)-4),1,,TRUE,"Form Responses 1"))</f>
        <v>45057.4751454745</v>
      </c>
      <c r="B1341" s="65" t="str">
        <f ca="1">INDIRECT(ADDRESS(2+QUOTIENT(ROW()-2,COUNTA('Form Responses 1'!$1:$1)-4),2,,TRUE,"Form Responses 1"))</f>
        <v>bobdaulay@gmail.com</v>
      </c>
      <c r="C1341" s="65" t="str">
        <f ca="1">INDIRECT(ADDRESS(2+QUOTIENT(ROW()-2,COUNTA('Form Responses 1'!$1:$1)-4),3,,TRUE,"Form Responses 1"))</f>
        <v>Bobby Wijaya Daulay </v>
      </c>
      <c r="D1341" s="81">
        <f ca="1">INDIRECT(ADDRESS(2+QUOTIENT(ROW()-2,COUNTA('Form Responses 1'!$1:$1)-4),4,,TRUE,"Form Responses 1"))</f>
        <v>45046</v>
      </c>
      <c r="E1341" s="82">
        <f ca="1" t="shared" si="0"/>
        <v>7</v>
      </c>
      <c r="F1341" s="65" t="str">
        <f ca="1">IF(ISBLANK(A1341)," ",INDIRECT(ADDRESS(1,5+MOD(ROW()-2,COUNTA('Form Responses 1'!$1:$1)-4),,TRUE,"Form Responses 1")))</f>
        <v>Lantai 24 [Tangga Exit Barat]</v>
      </c>
      <c r="G1341" s="65" t="str">
        <f ca="1">IF(ISBLANK(A1341)," ",INDIRECT(ADDRESS(MATCH(A1341,'Form Responses 1'!A:A,0),5+MOD(ROW()-2,COUNTA('Form Responses 1'!$1:$1)-4),,TRUE,"Form Responses 1")))</f>
        <v>BAIK</v>
      </c>
      <c r="H1341" s="83" t="str">
        <f ca="1" t="shared" si="1"/>
        <v>Lantai 24</v>
      </c>
      <c r="I1341" s="83" t="str">
        <f ca="1" t="shared" si="1311"/>
        <v>Tangga Exit Barat</v>
      </c>
      <c r="J1341" s="83" t="str">
        <f ca="1" t="shared" si="2"/>
        <v>CLEANING SERVICE</v>
      </c>
      <c r="K1341" s="83">
        <f ca="1" t="array" ref="K1341">IFERROR(INDEX(MASTER!B:B,MATCH(G1341,MASTER!A:A,0))/100," ")</f>
        <v>0.95</v>
      </c>
      <c r="L1341" s="65">
        <f ca="1" t="shared" si="3"/>
        <v>18</v>
      </c>
      <c r="M1341" s="65" t="str">
        <f ca="1" t="shared" si="4"/>
        <v>2023 - WEEK 18</v>
      </c>
      <c r="N1341" s="65" t="str">
        <f ca="1" t="shared" si="5"/>
        <v>2023 - MONTH 04</v>
      </c>
      <c r="O1341" s="83">
        <f ca="1" t="shared" ref="O1341:P1341" si="1370">IFERROR(AVERAGEIF(M:M,M1341,$K:$K)," ")</f>
        <v>0.950112612612605</v>
      </c>
      <c r="P1341" s="83">
        <f ca="1" t="shared" si="1370"/>
        <v>0.950150150150152</v>
      </c>
      <c r="Q1341" s="65" t="str">
        <f ca="1">IF(ISBLANK(A1341)," ",IF(O1341&gt;MASTER!$B$3/100,"SB",IF(O1341&gt;MASTER!$B$4/100,"B",IF(O1341&gt;MASTER!$B$5/100,"C","K"))))</f>
        <v>SB</v>
      </c>
      <c r="R1341" s="65" t="str">
        <f ca="1">IF(ISBLANK(B1341)," ",IF(P1341&gt;MASTER!$B$3/100,"SB",IF(P1341&gt;MASTER!$B$4/100,"B",IF(P1341&gt;MASTER!$B$5/100,"C","K"))))</f>
        <v>SB</v>
      </c>
    </row>
    <row r="1342" customHeight="1" spans="1:18">
      <c r="A1342" s="80">
        <f ca="1">INDIRECT(ADDRESS(2+QUOTIENT(ROW()-2,COUNTA('Form Responses 1'!$1:$1)-4),1,,TRUE,"Form Responses 1"))</f>
        <v>45057.4751454745</v>
      </c>
      <c r="B1342" s="65" t="str">
        <f ca="1">INDIRECT(ADDRESS(2+QUOTIENT(ROW()-2,COUNTA('Form Responses 1'!$1:$1)-4),2,,TRUE,"Form Responses 1"))</f>
        <v>bobdaulay@gmail.com</v>
      </c>
      <c r="C1342" s="65" t="str">
        <f ca="1">INDIRECT(ADDRESS(2+QUOTIENT(ROW()-2,COUNTA('Form Responses 1'!$1:$1)-4),3,,TRUE,"Form Responses 1"))</f>
        <v>Bobby Wijaya Daulay </v>
      </c>
      <c r="D1342" s="81">
        <f ca="1">INDIRECT(ADDRESS(2+QUOTIENT(ROW()-2,COUNTA('Form Responses 1'!$1:$1)-4),4,,TRUE,"Form Responses 1"))</f>
        <v>45046</v>
      </c>
      <c r="E1342" s="82">
        <f ca="1" t="shared" si="0"/>
        <v>7</v>
      </c>
      <c r="F1342" s="65" t="str">
        <f ca="1">IF(ISBLANK(A1342)," ",INDIRECT(ADDRESS(1,5+MOD(ROW()-2,COUNTA('Form Responses 1'!$1:$1)-4),,TRUE,"Form Responses 1")))</f>
        <v>Lantai 24 [ &amp; Timur]</v>
      </c>
      <c r="G1342" s="65" t="str">
        <f ca="1">IF(ISBLANK(A1342)," ",INDIRECT(ADDRESS(MATCH(A1342,'Form Responses 1'!A:A,0),5+MOD(ROW()-2,COUNTA('Form Responses 1'!$1:$1)-4),,TRUE,"Form Responses 1")))</f>
        <v>BAIK</v>
      </c>
      <c r="H1342" s="83" t="str">
        <f ca="1" t="shared" si="1"/>
        <v>Lantai 24</v>
      </c>
      <c r="I1342" s="83" t="str">
        <f ca="1" t="shared" si="1311"/>
        <v> &amp; Timur</v>
      </c>
      <c r="J1342" s="83" t="str">
        <f ca="1" t="shared" si="2"/>
        <v>CLEANING SERVICE</v>
      </c>
      <c r="K1342" s="83">
        <f ca="1" t="array" ref="K1342">IFERROR(INDEX(MASTER!B:B,MATCH(G1342,MASTER!A:A,0))/100," ")</f>
        <v>0.95</v>
      </c>
      <c r="L1342" s="65">
        <f ca="1" t="shared" si="3"/>
        <v>18</v>
      </c>
      <c r="M1342" s="65" t="str">
        <f ca="1" t="shared" si="4"/>
        <v>2023 - WEEK 18</v>
      </c>
      <c r="N1342" s="65" t="str">
        <f ca="1" t="shared" si="5"/>
        <v>2023 - MONTH 04</v>
      </c>
      <c r="O1342" s="83">
        <f ca="1" t="shared" ref="O1342:P1342" si="1371">IFERROR(AVERAGEIF(M:M,M1342,$K:$K)," ")</f>
        <v>0.950112612612605</v>
      </c>
      <c r="P1342" s="83">
        <f ca="1" t="shared" si="1371"/>
        <v>0.950150150150152</v>
      </c>
      <c r="Q1342" s="65" t="str">
        <f ca="1">IF(ISBLANK(A1342)," ",IF(O1342&gt;MASTER!$B$3/100,"SB",IF(O1342&gt;MASTER!$B$4/100,"B",IF(O1342&gt;MASTER!$B$5/100,"C","K"))))</f>
        <v>SB</v>
      </c>
      <c r="R1342" s="65" t="str">
        <f ca="1">IF(ISBLANK(B1342)," ",IF(P1342&gt;MASTER!$B$3/100,"SB",IF(P1342&gt;MASTER!$B$4/100,"B",IF(P1342&gt;MASTER!$B$5/100,"C","K"))))</f>
        <v>SB</v>
      </c>
    </row>
    <row r="1343" customHeight="1" spans="1:18">
      <c r="A1343" s="80">
        <f ca="1">INDIRECT(ADDRESS(2+QUOTIENT(ROW()-2,COUNTA('Form Responses 1'!$1:$1)-4),1,,TRUE,"Form Responses 1"))</f>
        <v>45057.4751454745</v>
      </c>
      <c r="B1343" s="65" t="str">
        <f ca="1">INDIRECT(ADDRESS(2+QUOTIENT(ROW()-2,COUNTA('Form Responses 1'!$1:$1)-4),2,,TRUE,"Form Responses 1"))</f>
        <v>bobdaulay@gmail.com</v>
      </c>
      <c r="C1343" s="65" t="str">
        <f ca="1">INDIRECT(ADDRESS(2+QUOTIENT(ROW()-2,COUNTA('Form Responses 1'!$1:$1)-4),3,,TRUE,"Form Responses 1"))</f>
        <v>Bobby Wijaya Daulay </v>
      </c>
      <c r="D1343" s="81">
        <f ca="1">INDIRECT(ADDRESS(2+QUOTIENT(ROW()-2,COUNTA('Form Responses 1'!$1:$1)-4),4,,TRUE,"Form Responses 1"))</f>
        <v>45046</v>
      </c>
      <c r="E1343" s="82">
        <f ca="1" t="shared" si="0"/>
        <v>7</v>
      </c>
      <c r="F1343" s="65" t="str">
        <f ca="1">IF(ISBLANK(A1343)," ",INDIRECT(ADDRESS(1,5+MOD(ROW()-2,COUNTA('Form Responses 1'!$1:$1)-4),,TRUE,"Form Responses 1")))</f>
        <v>Lantai 24 [Mushola]</v>
      </c>
      <c r="G1343" s="65" t="str">
        <f ca="1">IF(ISBLANK(A1343)," ",INDIRECT(ADDRESS(MATCH(A1343,'Form Responses 1'!A:A,0),5+MOD(ROW()-2,COUNTA('Form Responses 1'!$1:$1)-4),,TRUE,"Form Responses 1")))</f>
        <v>BAIK</v>
      </c>
      <c r="H1343" s="83" t="str">
        <f ca="1" t="shared" si="1"/>
        <v>Lantai 24</v>
      </c>
      <c r="I1343" s="83" t="str">
        <f ca="1" t="shared" si="1311"/>
        <v>Mushola</v>
      </c>
      <c r="J1343" s="83" t="str">
        <f ca="1" t="shared" si="2"/>
        <v>CLEANING SERVICE</v>
      </c>
      <c r="K1343" s="83">
        <f ca="1" t="array" ref="K1343">IFERROR(INDEX(MASTER!B:B,MATCH(G1343,MASTER!A:A,0))/100," ")</f>
        <v>0.95</v>
      </c>
      <c r="L1343" s="65">
        <f ca="1" t="shared" si="3"/>
        <v>18</v>
      </c>
      <c r="M1343" s="65" t="str">
        <f ca="1" t="shared" si="4"/>
        <v>2023 - WEEK 18</v>
      </c>
      <c r="N1343" s="65" t="str">
        <f ca="1" t="shared" si="5"/>
        <v>2023 - MONTH 04</v>
      </c>
      <c r="O1343" s="83">
        <f ca="1" t="shared" ref="O1343:P1343" si="1372">IFERROR(AVERAGEIF(M:M,M1343,$K:$K)," ")</f>
        <v>0.950112612612605</v>
      </c>
      <c r="P1343" s="83">
        <f ca="1" t="shared" si="1372"/>
        <v>0.950150150150152</v>
      </c>
      <c r="Q1343" s="65" t="str">
        <f ca="1">IF(ISBLANK(A1343)," ",IF(O1343&gt;MASTER!$B$3/100,"SB",IF(O1343&gt;MASTER!$B$4/100,"B",IF(O1343&gt;MASTER!$B$5/100,"C","K"))))</f>
        <v>SB</v>
      </c>
      <c r="R1343" s="65" t="str">
        <f ca="1">IF(ISBLANK(B1343)," ",IF(P1343&gt;MASTER!$B$3/100,"SB",IF(P1343&gt;MASTER!$B$4/100,"B",IF(P1343&gt;MASTER!$B$5/100,"C","K"))))</f>
        <v>SB</v>
      </c>
    </row>
    <row r="1344" customHeight="1" spans="1:18">
      <c r="A1344" s="80">
        <f ca="1">INDIRECT(ADDRESS(2+QUOTIENT(ROW()-2,COUNTA('Form Responses 1'!$1:$1)-4),1,,TRUE,"Form Responses 1"))</f>
        <v>45057.4751454745</v>
      </c>
      <c r="B1344" s="65" t="str">
        <f ca="1">INDIRECT(ADDRESS(2+QUOTIENT(ROW()-2,COUNTA('Form Responses 1'!$1:$1)-4),2,,TRUE,"Form Responses 1"))</f>
        <v>bobdaulay@gmail.com</v>
      </c>
      <c r="C1344" s="65" t="str">
        <f ca="1">INDIRECT(ADDRESS(2+QUOTIENT(ROW()-2,COUNTA('Form Responses 1'!$1:$1)-4),3,,TRUE,"Form Responses 1"))</f>
        <v>Bobby Wijaya Daulay </v>
      </c>
      <c r="D1344" s="81">
        <f ca="1">INDIRECT(ADDRESS(2+QUOTIENT(ROW()-2,COUNTA('Form Responses 1'!$1:$1)-4),4,,TRUE,"Form Responses 1"))</f>
        <v>45046</v>
      </c>
      <c r="E1344" s="82">
        <f ca="1" t="shared" si="0"/>
        <v>7</v>
      </c>
      <c r="F1344" s="65" t="str">
        <f ca="1">IF(ISBLANK(A1344)," ",INDIRECT(ADDRESS(1,5+MOD(ROW()-2,COUNTA('Form Responses 1'!$1:$1)-4),,TRUE,"Form Responses 1")))</f>
        <v>Lantai 24 [Pantry]</v>
      </c>
      <c r="G1344" s="65" t="str">
        <f ca="1">IF(ISBLANK(A1344)," ",INDIRECT(ADDRESS(MATCH(A1344,'Form Responses 1'!A:A,0),5+MOD(ROW()-2,COUNTA('Form Responses 1'!$1:$1)-4),,TRUE,"Form Responses 1")))</f>
        <v>BAIK</v>
      </c>
      <c r="H1344" s="83" t="str">
        <f ca="1" t="shared" si="1"/>
        <v>Lantai 24</v>
      </c>
      <c r="I1344" s="83" t="str">
        <f ca="1" t="shared" si="1311"/>
        <v>Pantry</v>
      </c>
      <c r="J1344" s="83" t="str">
        <f ca="1" t="shared" si="2"/>
        <v>CLEANING SERVICE</v>
      </c>
      <c r="K1344" s="83">
        <f ca="1" t="array" ref="K1344">IFERROR(INDEX(MASTER!B:B,MATCH(G1344,MASTER!A:A,0))/100," ")</f>
        <v>0.95</v>
      </c>
      <c r="L1344" s="65">
        <f ca="1" t="shared" si="3"/>
        <v>18</v>
      </c>
      <c r="M1344" s="65" t="str">
        <f ca="1" t="shared" si="4"/>
        <v>2023 - WEEK 18</v>
      </c>
      <c r="N1344" s="65" t="str">
        <f ca="1" t="shared" si="5"/>
        <v>2023 - MONTH 04</v>
      </c>
      <c r="O1344" s="83">
        <f ca="1" t="shared" ref="O1344:P1344" si="1373">IFERROR(AVERAGEIF(M:M,M1344,$K:$K)," ")</f>
        <v>0.950112612612605</v>
      </c>
      <c r="P1344" s="83">
        <f ca="1" t="shared" si="1373"/>
        <v>0.950150150150152</v>
      </c>
      <c r="Q1344" s="65" t="str">
        <f ca="1">IF(ISBLANK(A1344)," ",IF(O1344&gt;MASTER!$B$3/100,"SB",IF(O1344&gt;MASTER!$B$4/100,"B",IF(O1344&gt;MASTER!$B$5/100,"C","K"))))</f>
        <v>SB</v>
      </c>
      <c r="R1344" s="65" t="str">
        <f ca="1">IF(ISBLANK(B1344)," ",IF(P1344&gt;MASTER!$B$3/100,"SB",IF(P1344&gt;MASTER!$B$4/100,"B",IF(P1344&gt;MASTER!$B$5/100,"C","K"))))</f>
        <v>SB</v>
      </c>
    </row>
    <row r="1345" customHeight="1" spans="1:18">
      <c r="A1345" s="80">
        <f ca="1">INDIRECT(ADDRESS(2+QUOTIENT(ROW()-2,COUNTA('Form Responses 1'!$1:$1)-4),1,,TRUE,"Form Responses 1"))</f>
        <v>45057.4751454745</v>
      </c>
      <c r="B1345" s="65" t="str">
        <f ca="1">INDIRECT(ADDRESS(2+QUOTIENT(ROW()-2,COUNTA('Form Responses 1'!$1:$1)-4),2,,TRUE,"Form Responses 1"))</f>
        <v>bobdaulay@gmail.com</v>
      </c>
      <c r="C1345" s="65" t="str">
        <f ca="1">INDIRECT(ADDRESS(2+QUOTIENT(ROW()-2,COUNTA('Form Responses 1'!$1:$1)-4),3,,TRUE,"Form Responses 1"))</f>
        <v>Bobby Wijaya Daulay </v>
      </c>
      <c r="D1345" s="81">
        <f ca="1">INDIRECT(ADDRESS(2+QUOTIENT(ROW()-2,COUNTA('Form Responses 1'!$1:$1)-4),4,,TRUE,"Form Responses 1"))</f>
        <v>45046</v>
      </c>
      <c r="E1345" s="82">
        <f ca="1" t="shared" si="0"/>
        <v>7</v>
      </c>
      <c r="F1345" s="65" t="str">
        <f ca="1">IF(ISBLANK(A1345)," ",INDIRECT(ADDRESS(1,5+MOD(ROW()-2,COUNTA('Form Responses 1'!$1:$1)-4),,TRUE,"Form Responses 1")))</f>
        <v>Lantai 24 [Ruang Rapat 1-2-3]</v>
      </c>
      <c r="G1345" s="65" t="str">
        <f ca="1">IF(ISBLANK(A1345)," ",INDIRECT(ADDRESS(MATCH(A1345,'Form Responses 1'!A:A,0),5+MOD(ROW()-2,COUNTA('Form Responses 1'!$1:$1)-4),,TRUE,"Form Responses 1")))</f>
        <v>BAIK</v>
      </c>
      <c r="H1345" s="83" t="str">
        <f ca="1" t="shared" si="1"/>
        <v>Lantai 24</v>
      </c>
      <c r="I1345" s="83" t="str">
        <f ca="1" t="shared" si="1311"/>
        <v>Ruang Rapat 1-2-3</v>
      </c>
      <c r="J1345" s="83" t="str">
        <f ca="1" t="shared" si="2"/>
        <v>CLEANING SERVICE</v>
      </c>
      <c r="K1345" s="83">
        <f ca="1" t="array" ref="K1345">IFERROR(INDEX(MASTER!B:B,MATCH(G1345,MASTER!A:A,0))/100," ")</f>
        <v>0.95</v>
      </c>
      <c r="L1345" s="65">
        <f ca="1" t="shared" si="3"/>
        <v>18</v>
      </c>
      <c r="M1345" s="65" t="str">
        <f ca="1" t="shared" si="4"/>
        <v>2023 - WEEK 18</v>
      </c>
      <c r="N1345" s="65" t="str">
        <f ca="1" t="shared" si="5"/>
        <v>2023 - MONTH 04</v>
      </c>
      <c r="O1345" s="83">
        <f ca="1" t="shared" ref="O1345:P1345" si="1374">IFERROR(AVERAGEIF(M:M,M1345,$K:$K)," ")</f>
        <v>0.950112612612605</v>
      </c>
      <c r="P1345" s="83">
        <f ca="1" t="shared" si="1374"/>
        <v>0.950150150150152</v>
      </c>
      <c r="Q1345" s="65" t="str">
        <f ca="1">IF(ISBLANK(A1345)," ",IF(O1345&gt;MASTER!$B$3/100,"SB",IF(O1345&gt;MASTER!$B$4/100,"B",IF(O1345&gt;MASTER!$B$5/100,"C","K"))))</f>
        <v>SB</v>
      </c>
      <c r="R1345" s="65" t="str">
        <f ca="1">IF(ISBLANK(B1345)," ",IF(P1345&gt;MASTER!$B$3/100,"SB",IF(P1345&gt;MASTER!$B$4/100,"B",IF(P1345&gt;MASTER!$B$5/100,"C","K"))))</f>
        <v>SB</v>
      </c>
    </row>
    <row r="1346" customHeight="1" spans="1:18">
      <c r="A1346" s="80">
        <f ca="1">INDIRECT(ADDRESS(2+QUOTIENT(ROW()-2,COUNTA('Form Responses 1'!$1:$1)-4),1,,TRUE,"Form Responses 1"))</f>
        <v>45057.4751454745</v>
      </c>
      <c r="B1346" s="65" t="str">
        <f ca="1">INDIRECT(ADDRESS(2+QUOTIENT(ROW()-2,COUNTA('Form Responses 1'!$1:$1)-4),2,,TRUE,"Form Responses 1"))</f>
        <v>bobdaulay@gmail.com</v>
      </c>
      <c r="C1346" s="65" t="str">
        <f ca="1">INDIRECT(ADDRESS(2+QUOTIENT(ROW()-2,COUNTA('Form Responses 1'!$1:$1)-4),3,,TRUE,"Form Responses 1"))</f>
        <v>Bobby Wijaya Daulay </v>
      </c>
      <c r="D1346" s="81">
        <f ca="1">INDIRECT(ADDRESS(2+QUOTIENT(ROW()-2,COUNTA('Form Responses 1'!$1:$1)-4),4,,TRUE,"Form Responses 1"))</f>
        <v>45046</v>
      </c>
      <c r="E1346" s="82">
        <f ca="1" t="shared" si="0"/>
        <v>7</v>
      </c>
      <c r="F1346" s="65" t="str">
        <f ca="1">IF(ISBLANK(A1346)," ",INDIRECT(ADDRESS(1,5+MOD(ROW()-2,COUNTA('Form Responses 1'!$1:$1)-4),,TRUE,"Form Responses 1")))</f>
        <v>Lantai 24 [Ruang Kerja]</v>
      </c>
      <c r="G1346" s="65" t="str">
        <f ca="1">IF(ISBLANK(A1346)," ",INDIRECT(ADDRESS(MATCH(A1346,'Form Responses 1'!A:A,0),5+MOD(ROW()-2,COUNTA('Form Responses 1'!$1:$1)-4),,TRUE,"Form Responses 1")))</f>
        <v>BAIK</v>
      </c>
      <c r="H1346" s="83" t="str">
        <f ca="1" t="shared" si="1"/>
        <v>Lantai 24</v>
      </c>
      <c r="I1346" s="83" t="str">
        <f ca="1" t="shared" si="1311"/>
        <v>Ruang Kerja</v>
      </c>
      <c r="J1346" s="83" t="str">
        <f ca="1" t="shared" si="2"/>
        <v>CLEANING SERVICE</v>
      </c>
      <c r="K1346" s="83">
        <f ca="1" t="array" ref="K1346">IFERROR(INDEX(MASTER!B:B,MATCH(G1346,MASTER!A:A,0))/100," ")</f>
        <v>0.95</v>
      </c>
      <c r="L1346" s="65">
        <f ca="1" t="shared" si="3"/>
        <v>18</v>
      </c>
      <c r="M1346" s="65" t="str">
        <f ca="1" t="shared" si="4"/>
        <v>2023 - WEEK 18</v>
      </c>
      <c r="N1346" s="65" t="str">
        <f ca="1" t="shared" si="5"/>
        <v>2023 - MONTH 04</v>
      </c>
      <c r="O1346" s="83">
        <f ca="1" t="shared" ref="O1346:P1346" si="1375">IFERROR(AVERAGEIF(M:M,M1346,$K:$K)," ")</f>
        <v>0.950112612612605</v>
      </c>
      <c r="P1346" s="83">
        <f ca="1" t="shared" si="1375"/>
        <v>0.950150150150152</v>
      </c>
      <c r="Q1346" s="65" t="str">
        <f ca="1">IF(ISBLANK(A1346)," ",IF(O1346&gt;MASTER!$B$3/100,"SB",IF(O1346&gt;MASTER!$B$4/100,"B",IF(O1346&gt;MASTER!$B$5/100,"C","K"))))</f>
        <v>SB</v>
      </c>
      <c r="R1346" s="65" t="str">
        <f ca="1">IF(ISBLANK(B1346)," ",IF(P1346&gt;MASTER!$B$3/100,"SB",IF(P1346&gt;MASTER!$B$4/100,"B",IF(P1346&gt;MASTER!$B$5/100,"C","K"))))</f>
        <v>SB</v>
      </c>
    </row>
    <row r="1347" customHeight="1" spans="1:18">
      <c r="A1347" s="80">
        <f ca="1">INDIRECT(ADDRESS(2+QUOTIENT(ROW()-2,COUNTA('Form Responses 1'!$1:$1)-4),1,,TRUE,"Form Responses 1"))</f>
        <v>45057.4751454745</v>
      </c>
      <c r="B1347" s="65" t="str">
        <f ca="1">INDIRECT(ADDRESS(2+QUOTIENT(ROW()-2,COUNTA('Form Responses 1'!$1:$1)-4),2,,TRUE,"Form Responses 1"))</f>
        <v>bobdaulay@gmail.com</v>
      </c>
      <c r="C1347" s="65" t="str">
        <f ca="1">INDIRECT(ADDRESS(2+QUOTIENT(ROW()-2,COUNTA('Form Responses 1'!$1:$1)-4),3,,TRUE,"Form Responses 1"))</f>
        <v>Bobby Wijaya Daulay </v>
      </c>
      <c r="D1347" s="81">
        <f ca="1">INDIRECT(ADDRESS(2+QUOTIENT(ROW()-2,COUNTA('Form Responses 1'!$1:$1)-4),4,,TRUE,"Form Responses 1"))</f>
        <v>45046</v>
      </c>
      <c r="E1347" s="82">
        <f ca="1" t="shared" si="0"/>
        <v>7</v>
      </c>
      <c r="F1347" s="65" t="str">
        <f ca="1">IF(ISBLANK(A1347)," ",INDIRECT(ADDRESS(1,5+MOD(ROW()-2,COUNTA('Form Responses 1'!$1:$1)-4),,TRUE,"Form Responses 1")))</f>
        <v>Lantai 24 [Koridor]</v>
      </c>
      <c r="G1347" s="65" t="str">
        <f ca="1">IF(ISBLANK(A1347)," ",INDIRECT(ADDRESS(MATCH(A1347,'Form Responses 1'!A:A,0),5+MOD(ROW()-2,COUNTA('Form Responses 1'!$1:$1)-4),,TRUE,"Form Responses 1")))</f>
        <v>BAIK</v>
      </c>
      <c r="H1347" s="83" t="str">
        <f ca="1" t="shared" si="1"/>
        <v>Lantai 24</v>
      </c>
      <c r="I1347" s="83" t="str">
        <f ca="1" t="shared" ref="I1347:I1410" si="1376">MID(F1347,FIND("[",F1347)+1,LEN(F1347)-FIND("[",F1347)-1)</f>
        <v>Koridor</v>
      </c>
      <c r="J1347" s="83" t="str">
        <f ca="1" t="shared" si="2"/>
        <v>CLEANING SERVICE</v>
      </c>
      <c r="K1347" s="83">
        <f ca="1" t="array" ref="K1347">IFERROR(INDEX(MASTER!B:B,MATCH(G1347,MASTER!A:A,0))/100," ")</f>
        <v>0.95</v>
      </c>
      <c r="L1347" s="65">
        <f ca="1" t="shared" si="3"/>
        <v>18</v>
      </c>
      <c r="M1347" s="65" t="str">
        <f ca="1" t="shared" si="4"/>
        <v>2023 - WEEK 18</v>
      </c>
      <c r="N1347" s="65" t="str">
        <f ca="1" t="shared" si="5"/>
        <v>2023 - MONTH 04</v>
      </c>
      <c r="O1347" s="83">
        <f ca="1" t="shared" ref="O1347:P1347" si="1377">IFERROR(AVERAGEIF(M:M,M1347,$K:$K)," ")</f>
        <v>0.950112612612605</v>
      </c>
      <c r="P1347" s="83">
        <f ca="1" t="shared" si="1377"/>
        <v>0.950150150150152</v>
      </c>
      <c r="Q1347" s="65" t="str">
        <f ca="1">IF(ISBLANK(A1347)," ",IF(O1347&gt;MASTER!$B$3/100,"SB",IF(O1347&gt;MASTER!$B$4/100,"B",IF(O1347&gt;MASTER!$B$5/100,"C","K"))))</f>
        <v>SB</v>
      </c>
      <c r="R1347" s="65" t="str">
        <f ca="1">IF(ISBLANK(B1347)," ",IF(P1347&gt;MASTER!$B$3/100,"SB",IF(P1347&gt;MASTER!$B$4/100,"B",IF(P1347&gt;MASTER!$B$5/100,"C","K"))))</f>
        <v>SB</v>
      </c>
    </row>
    <row r="1348" customHeight="1" spans="1:18">
      <c r="A1348" s="80">
        <f ca="1">INDIRECT(ADDRESS(2+QUOTIENT(ROW()-2,COUNTA('Form Responses 1'!$1:$1)-4),1,,TRUE,"Form Responses 1"))</f>
        <v>45057.4751454745</v>
      </c>
      <c r="B1348" s="65" t="str">
        <f ca="1">INDIRECT(ADDRESS(2+QUOTIENT(ROW()-2,COUNTA('Form Responses 1'!$1:$1)-4),2,,TRUE,"Form Responses 1"))</f>
        <v>bobdaulay@gmail.com</v>
      </c>
      <c r="C1348" s="65" t="str">
        <f ca="1">INDIRECT(ADDRESS(2+QUOTIENT(ROW()-2,COUNTA('Form Responses 1'!$1:$1)-4),3,,TRUE,"Form Responses 1"))</f>
        <v>Bobby Wijaya Daulay </v>
      </c>
      <c r="D1348" s="81">
        <f ca="1">INDIRECT(ADDRESS(2+QUOTIENT(ROW()-2,COUNTA('Form Responses 1'!$1:$1)-4),4,,TRUE,"Form Responses 1"))</f>
        <v>45046</v>
      </c>
      <c r="E1348" s="82">
        <f ca="1" t="shared" si="0"/>
        <v>7</v>
      </c>
      <c r="F1348" s="65" t="str">
        <f ca="1">IF(ISBLANK(A1348)," ",INDIRECT(ADDRESS(1,5+MOD(ROW()-2,COUNTA('Form Responses 1'!$1:$1)-4),,TRUE,"Form Responses 1")))</f>
        <v>Lantai 24 [Toilet Pria / Wanita]</v>
      </c>
      <c r="G1348" s="65" t="str">
        <f ca="1">IF(ISBLANK(A1348)," ",INDIRECT(ADDRESS(MATCH(A1348,'Form Responses 1'!A:A,0),5+MOD(ROW()-2,COUNTA('Form Responses 1'!$1:$1)-4),,TRUE,"Form Responses 1")))</f>
        <v>BAIK</v>
      </c>
      <c r="H1348" s="83" t="str">
        <f ca="1" t="shared" si="1"/>
        <v>Lantai 24</v>
      </c>
      <c r="I1348" s="83" t="str">
        <f ca="1" t="shared" si="1376"/>
        <v>Toilet Pria / Wanita</v>
      </c>
      <c r="J1348" s="83" t="str">
        <f ca="1" t="shared" si="2"/>
        <v>CLEANING SERVICE</v>
      </c>
      <c r="K1348" s="83">
        <f ca="1" t="array" ref="K1348">IFERROR(INDEX(MASTER!B:B,MATCH(G1348,MASTER!A:A,0))/100," ")</f>
        <v>0.95</v>
      </c>
      <c r="L1348" s="65">
        <f ca="1" t="shared" si="3"/>
        <v>18</v>
      </c>
      <c r="M1348" s="65" t="str">
        <f ca="1" t="shared" si="4"/>
        <v>2023 - WEEK 18</v>
      </c>
      <c r="N1348" s="65" t="str">
        <f ca="1" t="shared" si="5"/>
        <v>2023 - MONTH 04</v>
      </c>
      <c r="O1348" s="83">
        <f ca="1" t="shared" ref="O1348:P1348" si="1378">IFERROR(AVERAGEIF(M:M,M1348,$K:$K)," ")</f>
        <v>0.950112612612605</v>
      </c>
      <c r="P1348" s="83">
        <f ca="1" t="shared" si="1378"/>
        <v>0.950150150150152</v>
      </c>
      <c r="Q1348" s="65" t="str">
        <f ca="1">IF(ISBLANK(A1348)," ",IF(O1348&gt;MASTER!$B$3/100,"SB",IF(O1348&gt;MASTER!$B$4/100,"B",IF(O1348&gt;MASTER!$B$5/100,"C","K"))))</f>
        <v>SB</v>
      </c>
      <c r="R1348" s="65" t="str">
        <f ca="1">IF(ISBLANK(B1348)," ",IF(P1348&gt;MASTER!$B$3/100,"SB",IF(P1348&gt;MASTER!$B$4/100,"B",IF(P1348&gt;MASTER!$B$5/100,"C","K"))))</f>
        <v>SB</v>
      </c>
    </row>
    <row r="1349" customHeight="1" spans="1:18">
      <c r="A1349" s="80">
        <f ca="1">INDIRECT(ADDRESS(2+QUOTIENT(ROW()-2,COUNTA('Form Responses 1'!$1:$1)-4),1,,TRUE,"Form Responses 1"))</f>
        <v>45057.4751454745</v>
      </c>
      <c r="B1349" s="65" t="str">
        <f ca="1">INDIRECT(ADDRESS(2+QUOTIENT(ROW()-2,COUNTA('Form Responses 1'!$1:$1)-4),2,,TRUE,"Form Responses 1"))</f>
        <v>bobdaulay@gmail.com</v>
      </c>
      <c r="C1349" s="65" t="str">
        <f ca="1">INDIRECT(ADDRESS(2+QUOTIENT(ROW()-2,COUNTA('Form Responses 1'!$1:$1)-4),3,,TRUE,"Form Responses 1"))</f>
        <v>Bobby Wijaya Daulay </v>
      </c>
      <c r="D1349" s="81">
        <f ca="1">INDIRECT(ADDRESS(2+QUOTIENT(ROW()-2,COUNTA('Form Responses 1'!$1:$1)-4),4,,TRUE,"Form Responses 1"))</f>
        <v>45046</v>
      </c>
      <c r="E1349" s="82">
        <f ca="1" t="shared" si="0"/>
        <v>7</v>
      </c>
      <c r="F1349" s="65" t="str">
        <f ca="1">IF(ISBLANK(A1349)," ",INDIRECT(ADDRESS(1,5+MOD(ROW()-2,COUNTA('Form Responses 1'!$1:$1)-4),,TRUE,"Form Responses 1")))</f>
        <v>Lantai 23 [Tangga Exit Barat]</v>
      </c>
      <c r="G1349" s="65" t="str">
        <f ca="1">IF(ISBLANK(A1349)," ",INDIRECT(ADDRESS(MATCH(A1349,'Form Responses 1'!A:A,0),5+MOD(ROW()-2,COUNTA('Form Responses 1'!$1:$1)-4),,TRUE,"Form Responses 1")))</f>
        <v>BAIK</v>
      </c>
      <c r="H1349" s="83" t="str">
        <f ca="1" t="shared" si="1"/>
        <v>Lantai 23</v>
      </c>
      <c r="I1349" s="83" t="str">
        <f ca="1" t="shared" si="1376"/>
        <v>Tangga Exit Barat</v>
      </c>
      <c r="J1349" s="83" t="str">
        <f ca="1" t="shared" si="2"/>
        <v>CLEANING SERVICE</v>
      </c>
      <c r="K1349" s="83">
        <f ca="1" t="array" ref="K1349">IFERROR(INDEX(MASTER!B:B,MATCH(G1349,MASTER!A:A,0))/100," ")</f>
        <v>0.95</v>
      </c>
      <c r="L1349" s="65">
        <f ca="1" t="shared" si="3"/>
        <v>18</v>
      </c>
      <c r="M1349" s="65" t="str">
        <f ca="1" t="shared" si="4"/>
        <v>2023 - WEEK 18</v>
      </c>
      <c r="N1349" s="65" t="str">
        <f ca="1" t="shared" si="5"/>
        <v>2023 - MONTH 04</v>
      </c>
      <c r="O1349" s="83">
        <f ca="1" t="shared" ref="O1349:P1349" si="1379">IFERROR(AVERAGEIF(M:M,M1349,$K:$K)," ")</f>
        <v>0.950112612612605</v>
      </c>
      <c r="P1349" s="83">
        <f ca="1" t="shared" si="1379"/>
        <v>0.950150150150152</v>
      </c>
      <c r="Q1349" s="65" t="str">
        <f ca="1">IF(ISBLANK(A1349)," ",IF(O1349&gt;MASTER!$B$3/100,"SB",IF(O1349&gt;MASTER!$B$4/100,"B",IF(O1349&gt;MASTER!$B$5/100,"C","K"))))</f>
        <v>SB</v>
      </c>
      <c r="R1349" s="65" t="str">
        <f ca="1">IF(ISBLANK(B1349)," ",IF(P1349&gt;MASTER!$B$3/100,"SB",IF(P1349&gt;MASTER!$B$4/100,"B",IF(P1349&gt;MASTER!$B$5/100,"C","K"))))</f>
        <v>SB</v>
      </c>
    </row>
    <row r="1350" customHeight="1" spans="1:18">
      <c r="A1350" s="80">
        <f ca="1">INDIRECT(ADDRESS(2+QUOTIENT(ROW()-2,COUNTA('Form Responses 1'!$1:$1)-4),1,,TRUE,"Form Responses 1"))</f>
        <v>45057.4751454745</v>
      </c>
      <c r="B1350" s="65" t="str">
        <f ca="1">INDIRECT(ADDRESS(2+QUOTIENT(ROW()-2,COUNTA('Form Responses 1'!$1:$1)-4),2,,TRUE,"Form Responses 1"))</f>
        <v>bobdaulay@gmail.com</v>
      </c>
      <c r="C1350" s="65" t="str">
        <f ca="1">INDIRECT(ADDRESS(2+QUOTIENT(ROW()-2,COUNTA('Form Responses 1'!$1:$1)-4),3,,TRUE,"Form Responses 1"))</f>
        <v>Bobby Wijaya Daulay </v>
      </c>
      <c r="D1350" s="81">
        <f ca="1">INDIRECT(ADDRESS(2+QUOTIENT(ROW()-2,COUNTA('Form Responses 1'!$1:$1)-4),4,,TRUE,"Form Responses 1"))</f>
        <v>45046</v>
      </c>
      <c r="E1350" s="82">
        <f ca="1" t="shared" si="0"/>
        <v>7</v>
      </c>
      <c r="F1350" s="65" t="str">
        <f ca="1">IF(ISBLANK(A1350)," ",INDIRECT(ADDRESS(1,5+MOD(ROW()-2,COUNTA('Form Responses 1'!$1:$1)-4),,TRUE,"Form Responses 1")))</f>
        <v>Lantai 23 [ &amp; Timur]</v>
      </c>
      <c r="G1350" s="65" t="str">
        <f ca="1">IF(ISBLANK(A1350)," ",INDIRECT(ADDRESS(MATCH(A1350,'Form Responses 1'!A:A,0),5+MOD(ROW()-2,COUNTA('Form Responses 1'!$1:$1)-4),,TRUE,"Form Responses 1")))</f>
        <v>BAIK</v>
      </c>
      <c r="H1350" s="83" t="str">
        <f ca="1" t="shared" si="1"/>
        <v>Lantai 23</v>
      </c>
      <c r="I1350" s="83" t="str">
        <f ca="1" t="shared" si="1376"/>
        <v> &amp; Timur</v>
      </c>
      <c r="J1350" s="83" t="str">
        <f ca="1" t="shared" si="2"/>
        <v>CLEANING SERVICE</v>
      </c>
      <c r="K1350" s="83">
        <f ca="1" t="array" ref="K1350">IFERROR(INDEX(MASTER!B:B,MATCH(G1350,MASTER!A:A,0))/100," ")</f>
        <v>0.95</v>
      </c>
      <c r="L1350" s="65">
        <f ca="1" t="shared" si="3"/>
        <v>18</v>
      </c>
      <c r="M1350" s="65" t="str">
        <f ca="1" t="shared" si="4"/>
        <v>2023 - WEEK 18</v>
      </c>
      <c r="N1350" s="65" t="str">
        <f ca="1" t="shared" si="5"/>
        <v>2023 - MONTH 04</v>
      </c>
      <c r="O1350" s="83">
        <f ca="1" t="shared" ref="O1350:P1350" si="1380">IFERROR(AVERAGEIF(M:M,M1350,$K:$K)," ")</f>
        <v>0.950112612612605</v>
      </c>
      <c r="P1350" s="83">
        <f ca="1" t="shared" si="1380"/>
        <v>0.950150150150152</v>
      </c>
      <c r="Q1350" s="65" t="str">
        <f ca="1">IF(ISBLANK(A1350)," ",IF(O1350&gt;MASTER!$B$3/100,"SB",IF(O1350&gt;MASTER!$B$4/100,"B",IF(O1350&gt;MASTER!$B$5/100,"C","K"))))</f>
        <v>SB</v>
      </c>
      <c r="R1350" s="65" t="str">
        <f ca="1">IF(ISBLANK(B1350)," ",IF(P1350&gt;MASTER!$B$3/100,"SB",IF(P1350&gt;MASTER!$B$4/100,"B",IF(P1350&gt;MASTER!$B$5/100,"C","K"))))</f>
        <v>SB</v>
      </c>
    </row>
    <row r="1351" customHeight="1" spans="1:18">
      <c r="A1351" s="80">
        <f ca="1">INDIRECT(ADDRESS(2+QUOTIENT(ROW()-2,COUNTA('Form Responses 1'!$1:$1)-4),1,,TRUE,"Form Responses 1"))</f>
        <v>45057.4751454745</v>
      </c>
      <c r="B1351" s="65" t="str">
        <f ca="1">INDIRECT(ADDRESS(2+QUOTIENT(ROW()-2,COUNTA('Form Responses 1'!$1:$1)-4),2,,TRUE,"Form Responses 1"))</f>
        <v>bobdaulay@gmail.com</v>
      </c>
      <c r="C1351" s="65" t="str">
        <f ca="1">INDIRECT(ADDRESS(2+QUOTIENT(ROW()-2,COUNTA('Form Responses 1'!$1:$1)-4),3,,TRUE,"Form Responses 1"))</f>
        <v>Bobby Wijaya Daulay </v>
      </c>
      <c r="D1351" s="81">
        <f ca="1">INDIRECT(ADDRESS(2+QUOTIENT(ROW()-2,COUNTA('Form Responses 1'!$1:$1)-4),4,,TRUE,"Form Responses 1"))</f>
        <v>45046</v>
      </c>
      <c r="E1351" s="82">
        <f ca="1" t="shared" si="0"/>
        <v>7</v>
      </c>
      <c r="F1351" s="65" t="str">
        <f ca="1">IF(ISBLANK(A1351)," ",INDIRECT(ADDRESS(1,5+MOD(ROW()-2,COUNTA('Form Responses 1'!$1:$1)-4),,TRUE,"Form Responses 1")))</f>
        <v>Lantai 23 [Mushola]</v>
      </c>
      <c r="G1351" s="65" t="str">
        <f ca="1">IF(ISBLANK(A1351)," ",INDIRECT(ADDRESS(MATCH(A1351,'Form Responses 1'!A:A,0),5+MOD(ROW()-2,COUNTA('Form Responses 1'!$1:$1)-4),,TRUE,"Form Responses 1")))</f>
        <v>BAIK</v>
      </c>
      <c r="H1351" s="83" t="str">
        <f ca="1" t="shared" si="1"/>
        <v>Lantai 23</v>
      </c>
      <c r="I1351" s="83" t="str">
        <f ca="1" t="shared" si="1376"/>
        <v>Mushola</v>
      </c>
      <c r="J1351" s="83" t="str">
        <f ca="1" t="shared" si="2"/>
        <v>CLEANING SERVICE</v>
      </c>
      <c r="K1351" s="83">
        <f ca="1" t="array" ref="K1351">IFERROR(INDEX(MASTER!B:B,MATCH(G1351,MASTER!A:A,0))/100," ")</f>
        <v>0.95</v>
      </c>
      <c r="L1351" s="65">
        <f ca="1" t="shared" si="3"/>
        <v>18</v>
      </c>
      <c r="M1351" s="65" t="str">
        <f ca="1" t="shared" si="4"/>
        <v>2023 - WEEK 18</v>
      </c>
      <c r="N1351" s="65" t="str">
        <f ca="1" t="shared" si="5"/>
        <v>2023 - MONTH 04</v>
      </c>
      <c r="O1351" s="83">
        <f ca="1" t="shared" ref="O1351:P1351" si="1381">IFERROR(AVERAGEIF(M:M,M1351,$K:$K)," ")</f>
        <v>0.950112612612605</v>
      </c>
      <c r="P1351" s="83">
        <f ca="1" t="shared" si="1381"/>
        <v>0.950150150150152</v>
      </c>
      <c r="Q1351" s="65" t="str">
        <f ca="1">IF(ISBLANK(A1351)," ",IF(O1351&gt;MASTER!$B$3/100,"SB",IF(O1351&gt;MASTER!$B$4/100,"B",IF(O1351&gt;MASTER!$B$5/100,"C","K"))))</f>
        <v>SB</v>
      </c>
      <c r="R1351" s="65" t="str">
        <f ca="1">IF(ISBLANK(B1351)," ",IF(P1351&gt;MASTER!$B$3/100,"SB",IF(P1351&gt;MASTER!$B$4/100,"B",IF(P1351&gt;MASTER!$B$5/100,"C","K"))))</f>
        <v>SB</v>
      </c>
    </row>
    <row r="1352" customHeight="1" spans="1:18">
      <c r="A1352" s="80">
        <f ca="1">INDIRECT(ADDRESS(2+QUOTIENT(ROW()-2,COUNTA('Form Responses 1'!$1:$1)-4),1,,TRUE,"Form Responses 1"))</f>
        <v>45057.4751454745</v>
      </c>
      <c r="B1352" s="65" t="str">
        <f ca="1">INDIRECT(ADDRESS(2+QUOTIENT(ROW()-2,COUNTA('Form Responses 1'!$1:$1)-4),2,,TRUE,"Form Responses 1"))</f>
        <v>bobdaulay@gmail.com</v>
      </c>
      <c r="C1352" s="65" t="str">
        <f ca="1">INDIRECT(ADDRESS(2+QUOTIENT(ROW()-2,COUNTA('Form Responses 1'!$1:$1)-4),3,,TRUE,"Form Responses 1"))</f>
        <v>Bobby Wijaya Daulay </v>
      </c>
      <c r="D1352" s="81">
        <f ca="1">INDIRECT(ADDRESS(2+QUOTIENT(ROW()-2,COUNTA('Form Responses 1'!$1:$1)-4),4,,TRUE,"Form Responses 1"))</f>
        <v>45046</v>
      </c>
      <c r="E1352" s="82">
        <f ca="1" t="shared" si="0"/>
        <v>7</v>
      </c>
      <c r="F1352" s="65" t="str">
        <f ca="1">IF(ISBLANK(A1352)," ",INDIRECT(ADDRESS(1,5+MOD(ROW()-2,COUNTA('Form Responses 1'!$1:$1)-4),,TRUE,"Form Responses 1")))</f>
        <v>Lantai 23 [Pantry]</v>
      </c>
      <c r="G1352" s="65" t="str">
        <f ca="1">IF(ISBLANK(A1352)," ",INDIRECT(ADDRESS(MATCH(A1352,'Form Responses 1'!A:A,0),5+MOD(ROW()-2,COUNTA('Form Responses 1'!$1:$1)-4),,TRUE,"Form Responses 1")))</f>
        <v>BAIK</v>
      </c>
      <c r="H1352" s="83" t="str">
        <f ca="1" t="shared" si="1"/>
        <v>Lantai 23</v>
      </c>
      <c r="I1352" s="83" t="str">
        <f ca="1" t="shared" si="1376"/>
        <v>Pantry</v>
      </c>
      <c r="J1352" s="83" t="str">
        <f ca="1" t="shared" si="2"/>
        <v>CLEANING SERVICE</v>
      </c>
      <c r="K1352" s="83">
        <f ca="1" t="array" ref="K1352">IFERROR(INDEX(MASTER!B:B,MATCH(G1352,MASTER!A:A,0))/100," ")</f>
        <v>0.95</v>
      </c>
      <c r="L1352" s="65">
        <f ca="1" t="shared" si="3"/>
        <v>18</v>
      </c>
      <c r="M1352" s="65" t="str">
        <f ca="1" t="shared" si="4"/>
        <v>2023 - WEEK 18</v>
      </c>
      <c r="N1352" s="65" t="str">
        <f ca="1" t="shared" si="5"/>
        <v>2023 - MONTH 04</v>
      </c>
      <c r="O1352" s="83">
        <f ca="1" t="shared" ref="O1352:P1352" si="1382">IFERROR(AVERAGEIF(M:M,M1352,$K:$K)," ")</f>
        <v>0.950112612612605</v>
      </c>
      <c r="P1352" s="83">
        <f ca="1" t="shared" si="1382"/>
        <v>0.950150150150152</v>
      </c>
      <c r="Q1352" s="65" t="str">
        <f ca="1">IF(ISBLANK(A1352)," ",IF(O1352&gt;MASTER!$B$3/100,"SB",IF(O1352&gt;MASTER!$B$4/100,"B",IF(O1352&gt;MASTER!$B$5/100,"C","K"))))</f>
        <v>SB</v>
      </c>
      <c r="R1352" s="65" t="str">
        <f ca="1">IF(ISBLANK(B1352)," ",IF(P1352&gt;MASTER!$B$3/100,"SB",IF(P1352&gt;MASTER!$B$4/100,"B",IF(P1352&gt;MASTER!$B$5/100,"C","K"))))</f>
        <v>SB</v>
      </c>
    </row>
    <row r="1353" customHeight="1" spans="1:18">
      <c r="A1353" s="80">
        <f ca="1">INDIRECT(ADDRESS(2+QUOTIENT(ROW()-2,COUNTA('Form Responses 1'!$1:$1)-4),1,,TRUE,"Form Responses 1"))</f>
        <v>45057.4751454745</v>
      </c>
      <c r="B1353" s="65" t="str">
        <f ca="1">INDIRECT(ADDRESS(2+QUOTIENT(ROW()-2,COUNTA('Form Responses 1'!$1:$1)-4),2,,TRUE,"Form Responses 1"))</f>
        <v>bobdaulay@gmail.com</v>
      </c>
      <c r="C1353" s="65" t="str">
        <f ca="1">INDIRECT(ADDRESS(2+QUOTIENT(ROW()-2,COUNTA('Form Responses 1'!$1:$1)-4),3,,TRUE,"Form Responses 1"))</f>
        <v>Bobby Wijaya Daulay </v>
      </c>
      <c r="D1353" s="81">
        <f ca="1">INDIRECT(ADDRESS(2+QUOTIENT(ROW()-2,COUNTA('Form Responses 1'!$1:$1)-4),4,,TRUE,"Form Responses 1"))</f>
        <v>45046</v>
      </c>
      <c r="E1353" s="82">
        <f ca="1" t="shared" si="0"/>
        <v>7</v>
      </c>
      <c r="F1353" s="65" t="str">
        <f ca="1">IF(ISBLANK(A1353)," ",INDIRECT(ADDRESS(1,5+MOD(ROW()-2,COUNTA('Form Responses 1'!$1:$1)-4),,TRUE,"Form Responses 1")))</f>
        <v>Lantai 23 [Ruang Rapat 1-2-3]</v>
      </c>
      <c r="G1353" s="65" t="str">
        <f ca="1">IF(ISBLANK(A1353)," ",INDIRECT(ADDRESS(MATCH(A1353,'Form Responses 1'!A:A,0),5+MOD(ROW()-2,COUNTA('Form Responses 1'!$1:$1)-4),,TRUE,"Form Responses 1")))</f>
        <v>BAIK</v>
      </c>
      <c r="H1353" s="83" t="str">
        <f ca="1" t="shared" si="1"/>
        <v>Lantai 23</v>
      </c>
      <c r="I1353" s="83" t="str">
        <f ca="1" t="shared" si="1376"/>
        <v>Ruang Rapat 1-2-3</v>
      </c>
      <c r="J1353" s="83" t="str">
        <f ca="1" t="shared" si="2"/>
        <v>CLEANING SERVICE</v>
      </c>
      <c r="K1353" s="83">
        <f ca="1" t="array" ref="K1353">IFERROR(INDEX(MASTER!B:B,MATCH(G1353,MASTER!A:A,0))/100," ")</f>
        <v>0.95</v>
      </c>
      <c r="L1353" s="65">
        <f ca="1" t="shared" si="3"/>
        <v>18</v>
      </c>
      <c r="M1353" s="65" t="str">
        <f ca="1" t="shared" si="4"/>
        <v>2023 - WEEK 18</v>
      </c>
      <c r="N1353" s="65" t="str">
        <f ca="1" t="shared" si="5"/>
        <v>2023 - MONTH 04</v>
      </c>
      <c r="O1353" s="83">
        <f ca="1" t="shared" ref="O1353:P1353" si="1383">IFERROR(AVERAGEIF(M:M,M1353,$K:$K)," ")</f>
        <v>0.950112612612605</v>
      </c>
      <c r="P1353" s="83">
        <f ca="1" t="shared" si="1383"/>
        <v>0.950150150150152</v>
      </c>
      <c r="Q1353" s="65" t="str">
        <f ca="1">IF(ISBLANK(A1353)," ",IF(O1353&gt;MASTER!$B$3/100,"SB",IF(O1353&gt;MASTER!$B$4/100,"B",IF(O1353&gt;MASTER!$B$5/100,"C","K"))))</f>
        <v>SB</v>
      </c>
      <c r="R1353" s="65" t="str">
        <f ca="1">IF(ISBLANK(B1353)," ",IF(P1353&gt;MASTER!$B$3/100,"SB",IF(P1353&gt;MASTER!$B$4/100,"B",IF(P1353&gt;MASTER!$B$5/100,"C","K"))))</f>
        <v>SB</v>
      </c>
    </row>
    <row r="1354" customHeight="1" spans="1:18">
      <c r="A1354" s="80">
        <f ca="1">INDIRECT(ADDRESS(2+QUOTIENT(ROW()-2,COUNTA('Form Responses 1'!$1:$1)-4),1,,TRUE,"Form Responses 1"))</f>
        <v>45057.4751454745</v>
      </c>
      <c r="B1354" s="65" t="str">
        <f ca="1">INDIRECT(ADDRESS(2+QUOTIENT(ROW()-2,COUNTA('Form Responses 1'!$1:$1)-4),2,,TRUE,"Form Responses 1"))</f>
        <v>bobdaulay@gmail.com</v>
      </c>
      <c r="C1354" s="65" t="str">
        <f ca="1">INDIRECT(ADDRESS(2+QUOTIENT(ROW()-2,COUNTA('Form Responses 1'!$1:$1)-4),3,,TRUE,"Form Responses 1"))</f>
        <v>Bobby Wijaya Daulay </v>
      </c>
      <c r="D1354" s="81">
        <f ca="1">INDIRECT(ADDRESS(2+QUOTIENT(ROW()-2,COUNTA('Form Responses 1'!$1:$1)-4),4,,TRUE,"Form Responses 1"))</f>
        <v>45046</v>
      </c>
      <c r="E1354" s="82">
        <f ca="1" t="shared" si="0"/>
        <v>7</v>
      </c>
      <c r="F1354" s="65" t="str">
        <f ca="1">IF(ISBLANK(A1354)," ",INDIRECT(ADDRESS(1,5+MOD(ROW()-2,COUNTA('Form Responses 1'!$1:$1)-4),,TRUE,"Form Responses 1")))</f>
        <v>Lantai 23 [Ruang Kerja]</v>
      </c>
      <c r="G1354" s="65" t="str">
        <f ca="1">IF(ISBLANK(A1354)," ",INDIRECT(ADDRESS(MATCH(A1354,'Form Responses 1'!A:A,0),5+MOD(ROW()-2,COUNTA('Form Responses 1'!$1:$1)-4),,TRUE,"Form Responses 1")))</f>
        <v>BAIK</v>
      </c>
      <c r="H1354" s="83" t="str">
        <f ca="1" t="shared" si="1"/>
        <v>Lantai 23</v>
      </c>
      <c r="I1354" s="83" t="str">
        <f ca="1" t="shared" si="1376"/>
        <v>Ruang Kerja</v>
      </c>
      <c r="J1354" s="83" t="str">
        <f ca="1" t="shared" si="2"/>
        <v>CLEANING SERVICE</v>
      </c>
      <c r="K1354" s="83">
        <f ca="1" t="array" ref="K1354">IFERROR(INDEX(MASTER!B:B,MATCH(G1354,MASTER!A:A,0))/100," ")</f>
        <v>0.95</v>
      </c>
      <c r="L1354" s="65">
        <f ca="1" t="shared" si="3"/>
        <v>18</v>
      </c>
      <c r="M1354" s="65" t="str">
        <f ca="1" t="shared" si="4"/>
        <v>2023 - WEEK 18</v>
      </c>
      <c r="N1354" s="65" t="str">
        <f ca="1" t="shared" si="5"/>
        <v>2023 - MONTH 04</v>
      </c>
      <c r="O1354" s="83">
        <f ca="1" t="shared" ref="O1354:P1354" si="1384">IFERROR(AVERAGEIF(M:M,M1354,$K:$K)," ")</f>
        <v>0.950112612612605</v>
      </c>
      <c r="P1354" s="83">
        <f ca="1" t="shared" si="1384"/>
        <v>0.950150150150152</v>
      </c>
      <c r="Q1354" s="65" t="str">
        <f ca="1">IF(ISBLANK(A1354)," ",IF(O1354&gt;MASTER!$B$3/100,"SB",IF(O1354&gt;MASTER!$B$4/100,"B",IF(O1354&gt;MASTER!$B$5/100,"C","K"))))</f>
        <v>SB</v>
      </c>
      <c r="R1354" s="65" t="str">
        <f ca="1">IF(ISBLANK(B1354)," ",IF(P1354&gt;MASTER!$B$3/100,"SB",IF(P1354&gt;MASTER!$B$4/100,"B",IF(P1354&gt;MASTER!$B$5/100,"C","K"))))</f>
        <v>SB</v>
      </c>
    </row>
    <row r="1355" customHeight="1" spans="1:18">
      <c r="A1355" s="80">
        <f ca="1">INDIRECT(ADDRESS(2+QUOTIENT(ROW()-2,COUNTA('Form Responses 1'!$1:$1)-4),1,,TRUE,"Form Responses 1"))</f>
        <v>45057.4751454745</v>
      </c>
      <c r="B1355" s="65" t="str">
        <f ca="1">INDIRECT(ADDRESS(2+QUOTIENT(ROW()-2,COUNTA('Form Responses 1'!$1:$1)-4),2,,TRUE,"Form Responses 1"))</f>
        <v>bobdaulay@gmail.com</v>
      </c>
      <c r="C1355" s="65" t="str">
        <f ca="1">INDIRECT(ADDRESS(2+QUOTIENT(ROW()-2,COUNTA('Form Responses 1'!$1:$1)-4),3,,TRUE,"Form Responses 1"))</f>
        <v>Bobby Wijaya Daulay </v>
      </c>
      <c r="D1355" s="81">
        <f ca="1">INDIRECT(ADDRESS(2+QUOTIENT(ROW()-2,COUNTA('Form Responses 1'!$1:$1)-4),4,,TRUE,"Form Responses 1"))</f>
        <v>45046</v>
      </c>
      <c r="E1355" s="82">
        <f ca="1" t="shared" si="0"/>
        <v>7</v>
      </c>
      <c r="F1355" s="65" t="str">
        <f ca="1">IF(ISBLANK(A1355)," ",INDIRECT(ADDRESS(1,5+MOD(ROW()-2,COUNTA('Form Responses 1'!$1:$1)-4),,TRUE,"Form Responses 1")))</f>
        <v>Lantai 23 [Koridor]</v>
      </c>
      <c r="G1355" s="65" t="str">
        <f ca="1">IF(ISBLANK(A1355)," ",INDIRECT(ADDRESS(MATCH(A1355,'Form Responses 1'!A:A,0),5+MOD(ROW()-2,COUNTA('Form Responses 1'!$1:$1)-4),,TRUE,"Form Responses 1")))</f>
        <v>BAIK</v>
      </c>
      <c r="H1355" s="83" t="str">
        <f ca="1" t="shared" si="1"/>
        <v>Lantai 23</v>
      </c>
      <c r="I1355" s="83" t="str">
        <f ca="1" t="shared" si="1376"/>
        <v>Koridor</v>
      </c>
      <c r="J1355" s="83" t="str">
        <f ca="1" t="shared" si="2"/>
        <v>CLEANING SERVICE</v>
      </c>
      <c r="K1355" s="83">
        <f ca="1" t="array" ref="K1355">IFERROR(INDEX(MASTER!B:B,MATCH(G1355,MASTER!A:A,0))/100," ")</f>
        <v>0.95</v>
      </c>
      <c r="L1355" s="65">
        <f ca="1" t="shared" si="3"/>
        <v>18</v>
      </c>
      <c r="M1355" s="65" t="str">
        <f ca="1" t="shared" si="4"/>
        <v>2023 - WEEK 18</v>
      </c>
      <c r="N1355" s="65" t="str">
        <f ca="1" t="shared" si="5"/>
        <v>2023 - MONTH 04</v>
      </c>
      <c r="O1355" s="83">
        <f ca="1" t="shared" ref="O1355:P1355" si="1385">IFERROR(AVERAGEIF(M:M,M1355,$K:$K)," ")</f>
        <v>0.950112612612605</v>
      </c>
      <c r="P1355" s="83">
        <f ca="1" t="shared" si="1385"/>
        <v>0.950150150150152</v>
      </c>
      <c r="Q1355" s="65" t="str">
        <f ca="1">IF(ISBLANK(A1355)," ",IF(O1355&gt;MASTER!$B$3/100,"SB",IF(O1355&gt;MASTER!$B$4/100,"B",IF(O1355&gt;MASTER!$B$5/100,"C","K"))))</f>
        <v>SB</v>
      </c>
      <c r="R1355" s="65" t="str">
        <f ca="1">IF(ISBLANK(B1355)," ",IF(P1355&gt;MASTER!$B$3/100,"SB",IF(P1355&gt;MASTER!$B$4/100,"B",IF(P1355&gt;MASTER!$B$5/100,"C","K"))))</f>
        <v>SB</v>
      </c>
    </row>
    <row r="1356" customHeight="1" spans="1:18">
      <c r="A1356" s="80">
        <f ca="1">INDIRECT(ADDRESS(2+QUOTIENT(ROW()-2,COUNTA('Form Responses 1'!$1:$1)-4),1,,TRUE,"Form Responses 1"))</f>
        <v>45057.4751454745</v>
      </c>
      <c r="B1356" s="65" t="str">
        <f ca="1">INDIRECT(ADDRESS(2+QUOTIENT(ROW()-2,COUNTA('Form Responses 1'!$1:$1)-4),2,,TRUE,"Form Responses 1"))</f>
        <v>bobdaulay@gmail.com</v>
      </c>
      <c r="C1356" s="65" t="str">
        <f ca="1">INDIRECT(ADDRESS(2+QUOTIENT(ROW()-2,COUNTA('Form Responses 1'!$1:$1)-4),3,,TRUE,"Form Responses 1"))</f>
        <v>Bobby Wijaya Daulay </v>
      </c>
      <c r="D1356" s="81">
        <f ca="1">INDIRECT(ADDRESS(2+QUOTIENT(ROW()-2,COUNTA('Form Responses 1'!$1:$1)-4),4,,TRUE,"Form Responses 1"))</f>
        <v>45046</v>
      </c>
      <c r="E1356" s="82">
        <f ca="1" t="shared" si="0"/>
        <v>7</v>
      </c>
      <c r="F1356" s="65" t="str">
        <f ca="1">IF(ISBLANK(A1356)," ",INDIRECT(ADDRESS(1,5+MOD(ROW()-2,COUNTA('Form Responses 1'!$1:$1)-4),,TRUE,"Form Responses 1")))</f>
        <v>Lantai 23 [Toilet Pria / Wanita]</v>
      </c>
      <c r="G1356" s="65" t="str">
        <f ca="1">IF(ISBLANK(A1356)," ",INDIRECT(ADDRESS(MATCH(A1356,'Form Responses 1'!A:A,0),5+MOD(ROW()-2,COUNTA('Form Responses 1'!$1:$1)-4),,TRUE,"Form Responses 1")))</f>
        <v>BAIK</v>
      </c>
      <c r="H1356" s="83" t="str">
        <f ca="1" t="shared" si="1"/>
        <v>Lantai 23</v>
      </c>
      <c r="I1356" s="83" t="str">
        <f ca="1" t="shared" si="1376"/>
        <v>Toilet Pria / Wanita</v>
      </c>
      <c r="J1356" s="83" t="str">
        <f ca="1" t="shared" si="2"/>
        <v>CLEANING SERVICE</v>
      </c>
      <c r="K1356" s="83">
        <f ca="1" t="array" ref="K1356">IFERROR(INDEX(MASTER!B:B,MATCH(G1356,MASTER!A:A,0))/100," ")</f>
        <v>0.95</v>
      </c>
      <c r="L1356" s="65">
        <f ca="1" t="shared" si="3"/>
        <v>18</v>
      </c>
      <c r="M1356" s="65" t="str">
        <f ca="1" t="shared" si="4"/>
        <v>2023 - WEEK 18</v>
      </c>
      <c r="N1356" s="65" t="str">
        <f ca="1" t="shared" si="5"/>
        <v>2023 - MONTH 04</v>
      </c>
      <c r="O1356" s="83">
        <f ca="1" t="shared" ref="O1356:P1356" si="1386">IFERROR(AVERAGEIF(M:M,M1356,$K:$K)," ")</f>
        <v>0.950112612612605</v>
      </c>
      <c r="P1356" s="83">
        <f ca="1" t="shared" si="1386"/>
        <v>0.950150150150152</v>
      </c>
      <c r="Q1356" s="65" t="str">
        <f ca="1">IF(ISBLANK(A1356)," ",IF(O1356&gt;MASTER!$B$3/100,"SB",IF(O1356&gt;MASTER!$B$4/100,"B",IF(O1356&gt;MASTER!$B$5/100,"C","K"))))</f>
        <v>SB</v>
      </c>
      <c r="R1356" s="65" t="str">
        <f ca="1">IF(ISBLANK(B1356)," ",IF(P1356&gt;MASTER!$B$3/100,"SB",IF(P1356&gt;MASTER!$B$4/100,"B",IF(P1356&gt;MASTER!$B$5/100,"C","K"))))</f>
        <v>SB</v>
      </c>
    </row>
    <row r="1357" customHeight="1" spans="1:18">
      <c r="A1357" s="80">
        <f ca="1">INDIRECT(ADDRESS(2+QUOTIENT(ROW()-2,COUNTA('Form Responses 1'!$1:$1)-4),1,,TRUE,"Form Responses 1"))</f>
        <v>45057.4751454745</v>
      </c>
      <c r="B1357" s="65" t="str">
        <f ca="1">INDIRECT(ADDRESS(2+QUOTIENT(ROW()-2,COUNTA('Form Responses 1'!$1:$1)-4),2,,TRUE,"Form Responses 1"))</f>
        <v>bobdaulay@gmail.com</v>
      </c>
      <c r="C1357" s="65" t="str">
        <f ca="1">INDIRECT(ADDRESS(2+QUOTIENT(ROW()-2,COUNTA('Form Responses 1'!$1:$1)-4),3,,TRUE,"Form Responses 1"))</f>
        <v>Bobby Wijaya Daulay </v>
      </c>
      <c r="D1357" s="81">
        <f ca="1">INDIRECT(ADDRESS(2+QUOTIENT(ROW()-2,COUNTA('Form Responses 1'!$1:$1)-4),4,,TRUE,"Form Responses 1"))</f>
        <v>45046</v>
      </c>
      <c r="E1357" s="82">
        <f ca="1" t="shared" si="0"/>
        <v>7</v>
      </c>
      <c r="F1357" s="65" t="str">
        <f ca="1">IF(ISBLANK(A1357)," ",INDIRECT(ADDRESS(1,5+MOD(ROW()-2,COUNTA('Form Responses 1'!$1:$1)-4),,TRUE,"Form Responses 1")))</f>
        <v>Lantai 22 [Tangga Exit Barat]</v>
      </c>
      <c r="G1357" s="65" t="str">
        <f ca="1">IF(ISBLANK(A1357)," ",INDIRECT(ADDRESS(MATCH(A1357,'Form Responses 1'!A:A,0),5+MOD(ROW()-2,COUNTA('Form Responses 1'!$1:$1)-4),,TRUE,"Form Responses 1")))</f>
        <v>BAIK</v>
      </c>
      <c r="H1357" s="83" t="str">
        <f ca="1" t="shared" si="1"/>
        <v>Lantai 22</v>
      </c>
      <c r="I1357" s="83" t="str">
        <f ca="1" t="shared" si="1376"/>
        <v>Tangga Exit Barat</v>
      </c>
      <c r="J1357" s="83" t="str">
        <f ca="1" t="shared" si="2"/>
        <v>CLEANING SERVICE</v>
      </c>
      <c r="K1357" s="83">
        <f ca="1" t="array" ref="K1357">IFERROR(INDEX(MASTER!B:B,MATCH(G1357,MASTER!A:A,0))/100," ")</f>
        <v>0.95</v>
      </c>
      <c r="L1357" s="65">
        <f ca="1" t="shared" si="3"/>
        <v>18</v>
      </c>
      <c r="M1357" s="65" t="str">
        <f ca="1" t="shared" si="4"/>
        <v>2023 - WEEK 18</v>
      </c>
      <c r="N1357" s="65" t="str">
        <f ca="1" t="shared" si="5"/>
        <v>2023 - MONTH 04</v>
      </c>
      <c r="O1357" s="83">
        <f ca="1" t="shared" ref="O1357:P1357" si="1387">IFERROR(AVERAGEIF(M:M,M1357,$K:$K)," ")</f>
        <v>0.950112612612605</v>
      </c>
      <c r="P1357" s="83">
        <f ca="1" t="shared" si="1387"/>
        <v>0.950150150150152</v>
      </c>
      <c r="Q1357" s="65" t="str">
        <f ca="1">IF(ISBLANK(A1357)," ",IF(O1357&gt;MASTER!$B$3/100,"SB",IF(O1357&gt;MASTER!$B$4/100,"B",IF(O1357&gt;MASTER!$B$5/100,"C","K"))))</f>
        <v>SB</v>
      </c>
      <c r="R1357" s="65" t="str">
        <f ca="1">IF(ISBLANK(B1357)," ",IF(P1357&gt;MASTER!$B$3/100,"SB",IF(P1357&gt;MASTER!$B$4/100,"B",IF(P1357&gt;MASTER!$B$5/100,"C","K"))))</f>
        <v>SB</v>
      </c>
    </row>
    <row r="1358" customHeight="1" spans="1:18">
      <c r="A1358" s="80">
        <f ca="1">INDIRECT(ADDRESS(2+QUOTIENT(ROW()-2,COUNTA('Form Responses 1'!$1:$1)-4),1,,TRUE,"Form Responses 1"))</f>
        <v>45057.4751454745</v>
      </c>
      <c r="B1358" s="65" t="str">
        <f ca="1">INDIRECT(ADDRESS(2+QUOTIENT(ROW()-2,COUNTA('Form Responses 1'!$1:$1)-4),2,,TRUE,"Form Responses 1"))</f>
        <v>bobdaulay@gmail.com</v>
      </c>
      <c r="C1358" s="65" t="str">
        <f ca="1">INDIRECT(ADDRESS(2+QUOTIENT(ROW()-2,COUNTA('Form Responses 1'!$1:$1)-4),3,,TRUE,"Form Responses 1"))</f>
        <v>Bobby Wijaya Daulay </v>
      </c>
      <c r="D1358" s="81">
        <f ca="1">INDIRECT(ADDRESS(2+QUOTIENT(ROW()-2,COUNTA('Form Responses 1'!$1:$1)-4),4,,TRUE,"Form Responses 1"))</f>
        <v>45046</v>
      </c>
      <c r="E1358" s="82">
        <f ca="1" t="shared" si="0"/>
        <v>7</v>
      </c>
      <c r="F1358" s="65" t="str">
        <f ca="1">IF(ISBLANK(A1358)," ",INDIRECT(ADDRESS(1,5+MOD(ROW()-2,COUNTA('Form Responses 1'!$1:$1)-4),,TRUE,"Form Responses 1")))</f>
        <v>Lantai 22 [ &amp; Timur]</v>
      </c>
      <c r="G1358" s="65" t="str">
        <f ca="1">IF(ISBLANK(A1358)," ",INDIRECT(ADDRESS(MATCH(A1358,'Form Responses 1'!A:A,0),5+MOD(ROW()-2,COUNTA('Form Responses 1'!$1:$1)-4),,TRUE,"Form Responses 1")))</f>
        <v>BAIK</v>
      </c>
      <c r="H1358" s="83" t="str">
        <f ca="1" t="shared" si="1"/>
        <v>Lantai 22</v>
      </c>
      <c r="I1358" s="83" t="str">
        <f ca="1" t="shared" si="1376"/>
        <v> &amp; Timur</v>
      </c>
      <c r="J1358" s="83" t="str">
        <f ca="1" t="shared" si="2"/>
        <v>CLEANING SERVICE</v>
      </c>
      <c r="K1358" s="83">
        <f ca="1" t="array" ref="K1358">IFERROR(INDEX(MASTER!B:B,MATCH(G1358,MASTER!A:A,0))/100," ")</f>
        <v>0.95</v>
      </c>
      <c r="L1358" s="65">
        <f ca="1" t="shared" si="3"/>
        <v>18</v>
      </c>
      <c r="M1358" s="65" t="str">
        <f ca="1" t="shared" si="4"/>
        <v>2023 - WEEK 18</v>
      </c>
      <c r="N1358" s="65" t="str">
        <f ca="1" t="shared" si="5"/>
        <v>2023 - MONTH 04</v>
      </c>
      <c r="O1358" s="83">
        <f ca="1" t="shared" ref="O1358:P1358" si="1388">IFERROR(AVERAGEIF(M:M,M1358,$K:$K)," ")</f>
        <v>0.950112612612605</v>
      </c>
      <c r="P1358" s="83">
        <f ca="1" t="shared" si="1388"/>
        <v>0.950150150150152</v>
      </c>
      <c r="Q1358" s="65" t="str">
        <f ca="1">IF(ISBLANK(A1358)," ",IF(O1358&gt;MASTER!$B$3/100,"SB",IF(O1358&gt;MASTER!$B$4/100,"B",IF(O1358&gt;MASTER!$B$5/100,"C","K"))))</f>
        <v>SB</v>
      </c>
      <c r="R1358" s="65" t="str">
        <f ca="1">IF(ISBLANK(B1358)," ",IF(P1358&gt;MASTER!$B$3/100,"SB",IF(P1358&gt;MASTER!$B$4/100,"B",IF(P1358&gt;MASTER!$B$5/100,"C","K"))))</f>
        <v>SB</v>
      </c>
    </row>
    <row r="1359" customHeight="1" spans="1:18">
      <c r="A1359" s="80">
        <f ca="1">INDIRECT(ADDRESS(2+QUOTIENT(ROW()-2,COUNTA('Form Responses 1'!$1:$1)-4),1,,TRUE,"Form Responses 1"))</f>
        <v>45057.4751454745</v>
      </c>
      <c r="B1359" s="65" t="str">
        <f ca="1">INDIRECT(ADDRESS(2+QUOTIENT(ROW()-2,COUNTA('Form Responses 1'!$1:$1)-4),2,,TRUE,"Form Responses 1"))</f>
        <v>bobdaulay@gmail.com</v>
      </c>
      <c r="C1359" s="65" t="str">
        <f ca="1">INDIRECT(ADDRESS(2+QUOTIENT(ROW()-2,COUNTA('Form Responses 1'!$1:$1)-4),3,,TRUE,"Form Responses 1"))</f>
        <v>Bobby Wijaya Daulay </v>
      </c>
      <c r="D1359" s="81">
        <f ca="1">INDIRECT(ADDRESS(2+QUOTIENT(ROW()-2,COUNTA('Form Responses 1'!$1:$1)-4),4,,TRUE,"Form Responses 1"))</f>
        <v>45046</v>
      </c>
      <c r="E1359" s="82">
        <f ca="1" t="shared" si="0"/>
        <v>7</v>
      </c>
      <c r="F1359" s="65" t="str">
        <f ca="1">IF(ISBLANK(A1359)," ",INDIRECT(ADDRESS(1,5+MOD(ROW()-2,COUNTA('Form Responses 1'!$1:$1)-4),,TRUE,"Form Responses 1")))</f>
        <v>Lantai 22 [Mushola]</v>
      </c>
      <c r="G1359" s="65" t="str">
        <f ca="1">IF(ISBLANK(A1359)," ",INDIRECT(ADDRESS(MATCH(A1359,'Form Responses 1'!A:A,0),5+MOD(ROW()-2,COUNTA('Form Responses 1'!$1:$1)-4),,TRUE,"Form Responses 1")))</f>
        <v>BAIK</v>
      </c>
      <c r="H1359" s="83" t="str">
        <f ca="1" t="shared" si="1"/>
        <v>Lantai 22</v>
      </c>
      <c r="I1359" s="83" t="str">
        <f ca="1" t="shared" si="1376"/>
        <v>Mushola</v>
      </c>
      <c r="J1359" s="83" t="str">
        <f ca="1" t="shared" si="2"/>
        <v>CLEANING SERVICE</v>
      </c>
      <c r="K1359" s="83">
        <f ca="1" t="array" ref="K1359">IFERROR(INDEX(MASTER!B:B,MATCH(G1359,MASTER!A:A,0))/100," ")</f>
        <v>0.95</v>
      </c>
      <c r="L1359" s="65">
        <f ca="1" t="shared" si="3"/>
        <v>18</v>
      </c>
      <c r="M1359" s="65" t="str">
        <f ca="1" t="shared" si="4"/>
        <v>2023 - WEEK 18</v>
      </c>
      <c r="N1359" s="65" t="str">
        <f ca="1" t="shared" si="5"/>
        <v>2023 - MONTH 04</v>
      </c>
      <c r="O1359" s="83">
        <f ca="1" t="shared" ref="O1359:P1359" si="1389">IFERROR(AVERAGEIF(M:M,M1359,$K:$K)," ")</f>
        <v>0.950112612612605</v>
      </c>
      <c r="P1359" s="83">
        <f ca="1" t="shared" si="1389"/>
        <v>0.950150150150152</v>
      </c>
      <c r="Q1359" s="65" t="str">
        <f ca="1">IF(ISBLANK(A1359)," ",IF(O1359&gt;MASTER!$B$3/100,"SB",IF(O1359&gt;MASTER!$B$4/100,"B",IF(O1359&gt;MASTER!$B$5/100,"C","K"))))</f>
        <v>SB</v>
      </c>
      <c r="R1359" s="65" t="str">
        <f ca="1">IF(ISBLANK(B1359)," ",IF(P1359&gt;MASTER!$B$3/100,"SB",IF(P1359&gt;MASTER!$B$4/100,"B",IF(P1359&gt;MASTER!$B$5/100,"C","K"))))</f>
        <v>SB</v>
      </c>
    </row>
    <row r="1360" customHeight="1" spans="1:18">
      <c r="A1360" s="80">
        <f ca="1">INDIRECT(ADDRESS(2+QUOTIENT(ROW()-2,COUNTA('Form Responses 1'!$1:$1)-4),1,,TRUE,"Form Responses 1"))</f>
        <v>45057.4751454745</v>
      </c>
      <c r="B1360" s="65" t="str">
        <f ca="1">INDIRECT(ADDRESS(2+QUOTIENT(ROW()-2,COUNTA('Form Responses 1'!$1:$1)-4),2,,TRUE,"Form Responses 1"))</f>
        <v>bobdaulay@gmail.com</v>
      </c>
      <c r="C1360" s="65" t="str">
        <f ca="1">INDIRECT(ADDRESS(2+QUOTIENT(ROW()-2,COUNTA('Form Responses 1'!$1:$1)-4),3,,TRUE,"Form Responses 1"))</f>
        <v>Bobby Wijaya Daulay </v>
      </c>
      <c r="D1360" s="81">
        <f ca="1">INDIRECT(ADDRESS(2+QUOTIENT(ROW()-2,COUNTA('Form Responses 1'!$1:$1)-4),4,,TRUE,"Form Responses 1"))</f>
        <v>45046</v>
      </c>
      <c r="E1360" s="82">
        <f ca="1" t="shared" si="0"/>
        <v>7</v>
      </c>
      <c r="F1360" s="65" t="str">
        <f ca="1">IF(ISBLANK(A1360)," ",INDIRECT(ADDRESS(1,5+MOD(ROW()-2,COUNTA('Form Responses 1'!$1:$1)-4),,TRUE,"Form Responses 1")))</f>
        <v>Lantai 22 [Pantry]</v>
      </c>
      <c r="G1360" s="65" t="str">
        <f ca="1">IF(ISBLANK(A1360)," ",INDIRECT(ADDRESS(MATCH(A1360,'Form Responses 1'!A:A,0),5+MOD(ROW()-2,COUNTA('Form Responses 1'!$1:$1)-4),,TRUE,"Form Responses 1")))</f>
        <v>BAIK</v>
      </c>
      <c r="H1360" s="83" t="str">
        <f ca="1" t="shared" si="1"/>
        <v>Lantai 22</v>
      </c>
      <c r="I1360" s="83" t="str">
        <f ca="1" t="shared" si="1376"/>
        <v>Pantry</v>
      </c>
      <c r="J1360" s="83" t="str">
        <f ca="1" t="shared" si="2"/>
        <v>CLEANING SERVICE</v>
      </c>
      <c r="K1360" s="83">
        <f ca="1" t="array" ref="K1360">IFERROR(INDEX(MASTER!B:B,MATCH(G1360,MASTER!A:A,0))/100," ")</f>
        <v>0.95</v>
      </c>
      <c r="L1360" s="65">
        <f ca="1" t="shared" si="3"/>
        <v>18</v>
      </c>
      <c r="M1360" s="65" t="str">
        <f ca="1" t="shared" si="4"/>
        <v>2023 - WEEK 18</v>
      </c>
      <c r="N1360" s="65" t="str">
        <f ca="1" t="shared" si="5"/>
        <v>2023 - MONTH 04</v>
      </c>
      <c r="O1360" s="83">
        <f ca="1" t="shared" ref="O1360:P1360" si="1390">IFERROR(AVERAGEIF(M:M,M1360,$K:$K)," ")</f>
        <v>0.950112612612605</v>
      </c>
      <c r="P1360" s="83">
        <f ca="1" t="shared" si="1390"/>
        <v>0.950150150150152</v>
      </c>
      <c r="Q1360" s="65" t="str">
        <f ca="1">IF(ISBLANK(A1360)," ",IF(O1360&gt;MASTER!$B$3/100,"SB",IF(O1360&gt;MASTER!$B$4/100,"B",IF(O1360&gt;MASTER!$B$5/100,"C","K"))))</f>
        <v>SB</v>
      </c>
      <c r="R1360" s="65" t="str">
        <f ca="1">IF(ISBLANK(B1360)," ",IF(P1360&gt;MASTER!$B$3/100,"SB",IF(P1360&gt;MASTER!$B$4/100,"B",IF(P1360&gt;MASTER!$B$5/100,"C","K"))))</f>
        <v>SB</v>
      </c>
    </row>
    <row r="1361" customHeight="1" spans="1:18">
      <c r="A1361" s="80">
        <f ca="1">INDIRECT(ADDRESS(2+QUOTIENT(ROW()-2,COUNTA('Form Responses 1'!$1:$1)-4),1,,TRUE,"Form Responses 1"))</f>
        <v>45057.4751454745</v>
      </c>
      <c r="B1361" s="65" t="str">
        <f ca="1">INDIRECT(ADDRESS(2+QUOTIENT(ROW()-2,COUNTA('Form Responses 1'!$1:$1)-4),2,,TRUE,"Form Responses 1"))</f>
        <v>bobdaulay@gmail.com</v>
      </c>
      <c r="C1361" s="65" t="str">
        <f ca="1">INDIRECT(ADDRESS(2+QUOTIENT(ROW()-2,COUNTA('Form Responses 1'!$1:$1)-4),3,,TRUE,"Form Responses 1"))</f>
        <v>Bobby Wijaya Daulay </v>
      </c>
      <c r="D1361" s="81">
        <f ca="1">INDIRECT(ADDRESS(2+QUOTIENT(ROW()-2,COUNTA('Form Responses 1'!$1:$1)-4),4,,TRUE,"Form Responses 1"))</f>
        <v>45046</v>
      </c>
      <c r="E1361" s="82">
        <f ca="1" t="shared" si="0"/>
        <v>7</v>
      </c>
      <c r="F1361" s="65" t="str">
        <f ca="1">IF(ISBLANK(A1361)," ",INDIRECT(ADDRESS(1,5+MOD(ROW()-2,COUNTA('Form Responses 1'!$1:$1)-4),,TRUE,"Form Responses 1")))</f>
        <v>Lantai 22 [Ruang Rapat 1-2-3]</v>
      </c>
      <c r="G1361" s="65" t="str">
        <f ca="1">IF(ISBLANK(A1361)," ",INDIRECT(ADDRESS(MATCH(A1361,'Form Responses 1'!A:A,0),5+MOD(ROW()-2,COUNTA('Form Responses 1'!$1:$1)-4),,TRUE,"Form Responses 1")))</f>
        <v>BAIK</v>
      </c>
      <c r="H1361" s="83" t="str">
        <f ca="1" t="shared" si="1"/>
        <v>Lantai 22</v>
      </c>
      <c r="I1361" s="83" t="str">
        <f ca="1" t="shared" si="1376"/>
        <v>Ruang Rapat 1-2-3</v>
      </c>
      <c r="J1361" s="83" t="str">
        <f ca="1" t="shared" si="2"/>
        <v>CLEANING SERVICE</v>
      </c>
      <c r="K1361" s="83">
        <f ca="1" t="array" ref="K1361">IFERROR(INDEX(MASTER!B:B,MATCH(G1361,MASTER!A:A,0))/100," ")</f>
        <v>0.95</v>
      </c>
      <c r="L1361" s="65">
        <f ca="1" t="shared" si="3"/>
        <v>18</v>
      </c>
      <c r="M1361" s="65" t="str">
        <f ca="1" t="shared" si="4"/>
        <v>2023 - WEEK 18</v>
      </c>
      <c r="N1361" s="65" t="str">
        <f ca="1" t="shared" si="5"/>
        <v>2023 - MONTH 04</v>
      </c>
      <c r="O1361" s="83">
        <f ca="1" t="shared" ref="O1361:P1361" si="1391">IFERROR(AVERAGEIF(M:M,M1361,$K:$K)," ")</f>
        <v>0.950112612612605</v>
      </c>
      <c r="P1361" s="83">
        <f ca="1" t="shared" si="1391"/>
        <v>0.950150150150152</v>
      </c>
      <c r="Q1361" s="65" t="str">
        <f ca="1">IF(ISBLANK(A1361)," ",IF(O1361&gt;MASTER!$B$3/100,"SB",IF(O1361&gt;MASTER!$B$4/100,"B",IF(O1361&gt;MASTER!$B$5/100,"C","K"))))</f>
        <v>SB</v>
      </c>
      <c r="R1361" s="65" t="str">
        <f ca="1">IF(ISBLANK(B1361)," ",IF(P1361&gt;MASTER!$B$3/100,"SB",IF(P1361&gt;MASTER!$B$4/100,"B",IF(P1361&gt;MASTER!$B$5/100,"C","K"))))</f>
        <v>SB</v>
      </c>
    </row>
    <row r="1362" customHeight="1" spans="1:18">
      <c r="A1362" s="80">
        <f ca="1">INDIRECT(ADDRESS(2+QUOTIENT(ROW()-2,COUNTA('Form Responses 1'!$1:$1)-4),1,,TRUE,"Form Responses 1"))</f>
        <v>45057.4751454745</v>
      </c>
      <c r="B1362" s="65" t="str">
        <f ca="1">INDIRECT(ADDRESS(2+QUOTIENT(ROW()-2,COUNTA('Form Responses 1'!$1:$1)-4),2,,TRUE,"Form Responses 1"))</f>
        <v>bobdaulay@gmail.com</v>
      </c>
      <c r="C1362" s="65" t="str">
        <f ca="1">INDIRECT(ADDRESS(2+QUOTIENT(ROW()-2,COUNTA('Form Responses 1'!$1:$1)-4),3,,TRUE,"Form Responses 1"))</f>
        <v>Bobby Wijaya Daulay </v>
      </c>
      <c r="D1362" s="81">
        <f ca="1">INDIRECT(ADDRESS(2+QUOTIENT(ROW()-2,COUNTA('Form Responses 1'!$1:$1)-4),4,,TRUE,"Form Responses 1"))</f>
        <v>45046</v>
      </c>
      <c r="E1362" s="82">
        <f ca="1" t="shared" si="0"/>
        <v>7</v>
      </c>
      <c r="F1362" s="65" t="str">
        <f ca="1">IF(ISBLANK(A1362)," ",INDIRECT(ADDRESS(1,5+MOD(ROW()-2,COUNTA('Form Responses 1'!$1:$1)-4),,TRUE,"Form Responses 1")))</f>
        <v>Lantai 22 [Ruang Kerja]</v>
      </c>
      <c r="G1362" s="65" t="str">
        <f ca="1">IF(ISBLANK(A1362)," ",INDIRECT(ADDRESS(MATCH(A1362,'Form Responses 1'!A:A,0),5+MOD(ROW()-2,COUNTA('Form Responses 1'!$1:$1)-4),,TRUE,"Form Responses 1")))</f>
        <v>BAIK</v>
      </c>
      <c r="H1362" s="83" t="str">
        <f ca="1" t="shared" si="1"/>
        <v>Lantai 22</v>
      </c>
      <c r="I1362" s="83" t="str">
        <f ca="1" t="shared" si="1376"/>
        <v>Ruang Kerja</v>
      </c>
      <c r="J1362" s="83" t="str">
        <f ca="1" t="shared" si="2"/>
        <v>CLEANING SERVICE</v>
      </c>
      <c r="K1362" s="83">
        <f ca="1" t="array" ref="K1362">IFERROR(INDEX(MASTER!B:B,MATCH(G1362,MASTER!A:A,0))/100," ")</f>
        <v>0.95</v>
      </c>
      <c r="L1362" s="65">
        <f ca="1" t="shared" si="3"/>
        <v>18</v>
      </c>
      <c r="M1362" s="65" t="str">
        <f ca="1" t="shared" si="4"/>
        <v>2023 - WEEK 18</v>
      </c>
      <c r="N1362" s="65" t="str">
        <f ca="1" t="shared" si="5"/>
        <v>2023 - MONTH 04</v>
      </c>
      <c r="O1362" s="83">
        <f ca="1" t="shared" ref="O1362:P1362" si="1392">IFERROR(AVERAGEIF(M:M,M1362,$K:$K)," ")</f>
        <v>0.950112612612605</v>
      </c>
      <c r="P1362" s="83">
        <f ca="1" t="shared" si="1392"/>
        <v>0.950150150150152</v>
      </c>
      <c r="Q1362" s="65" t="str">
        <f ca="1">IF(ISBLANK(A1362)," ",IF(O1362&gt;MASTER!$B$3/100,"SB",IF(O1362&gt;MASTER!$B$4/100,"B",IF(O1362&gt;MASTER!$B$5/100,"C","K"))))</f>
        <v>SB</v>
      </c>
      <c r="R1362" s="65" t="str">
        <f ca="1">IF(ISBLANK(B1362)," ",IF(P1362&gt;MASTER!$B$3/100,"SB",IF(P1362&gt;MASTER!$B$4/100,"B",IF(P1362&gt;MASTER!$B$5/100,"C","K"))))</f>
        <v>SB</v>
      </c>
    </row>
    <row r="1363" customHeight="1" spans="1:18">
      <c r="A1363" s="80">
        <f ca="1">INDIRECT(ADDRESS(2+QUOTIENT(ROW()-2,COUNTA('Form Responses 1'!$1:$1)-4),1,,TRUE,"Form Responses 1"))</f>
        <v>45057.4751454745</v>
      </c>
      <c r="B1363" s="65" t="str">
        <f ca="1">INDIRECT(ADDRESS(2+QUOTIENT(ROW()-2,COUNTA('Form Responses 1'!$1:$1)-4),2,,TRUE,"Form Responses 1"))</f>
        <v>bobdaulay@gmail.com</v>
      </c>
      <c r="C1363" s="65" t="str">
        <f ca="1">INDIRECT(ADDRESS(2+QUOTIENT(ROW()-2,COUNTA('Form Responses 1'!$1:$1)-4),3,,TRUE,"Form Responses 1"))</f>
        <v>Bobby Wijaya Daulay </v>
      </c>
      <c r="D1363" s="81">
        <f ca="1">INDIRECT(ADDRESS(2+QUOTIENT(ROW()-2,COUNTA('Form Responses 1'!$1:$1)-4),4,,TRUE,"Form Responses 1"))</f>
        <v>45046</v>
      </c>
      <c r="E1363" s="82">
        <f ca="1" t="shared" si="0"/>
        <v>7</v>
      </c>
      <c r="F1363" s="65" t="str">
        <f ca="1">IF(ISBLANK(A1363)," ",INDIRECT(ADDRESS(1,5+MOD(ROW()-2,COUNTA('Form Responses 1'!$1:$1)-4),,TRUE,"Form Responses 1")))</f>
        <v>Lantai 22 [Koridor]</v>
      </c>
      <c r="G1363" s="65" t="str">
        <f ca="1">IF(ISBLANK(A1363)," ",INDIRECT(ADDRESS(MATCH(A1363,'Form Responses 1'!A:A,0),5+MOD(ROW()-2,COUNTA('Form Responses 1'!$1:$1)-4),,TRUE,"Form Responses 1")))</f>
        <v>BAIK</v>
      </c>
      <c r="H1363" s="83" t="str">
        <f ca="1" t="shared" si="1"/>
        <v>Lantai 22</v>
      </c>
      <c r="I1363" s="83" t="str">
        <f ca="1" t="shared" si="1376"/>
        <v>Koridor</v>
      </c>
      <c r="J1363" s="83" t="str">
        <f ca="1" t="shared" si="2"/>
        <v>CLEANING SERVICE</v>
      </c>
      <c r="K1363" s="83">
        <f ca="1" t="array" ref="K1363">IFERROR(INDEX(MASTER!B:B,MATCH(G1363,MASTER!A:A,0))/100," ")</f>
        <v>0.95</v>
      </c>
      <c r="L1363" s="65">
        <f ca="1" t="shared" si="3"/>
        <v>18</v>
      </c>
      <c r="M1363" s="65" t="str">
        <f ca="1" t="shared" si="4"/>
        <v>2023 - WEEK 18</v>
      </c>
      <c r="N1363" s="65" t="str">
        <f ca="1" t="shared" si="5"/>
        <v>2023 - MONTH 04</v>
      </c>
      <c r="O1363" s="83">
        <f ca="1" t="shared" ref="O1363:P1363" si="1393">IFERROR(AVERAGEIF(M:M,M1363,$K:$K)," ")</f>
        <v>0.950112612612605</v>
      </c>
      <c r="P1363" s="83">
        <f ca="1" t="shared" si="1393"/>
        <v>0.950150150150152</v>
      </c>
      <c r="Q1363" s="65" t="str">
        <f ca="1">IF(ISBLANK(A1363)," ",IF(O1363&gt;MASTER!$B$3/100,"SB",IF(O1363&gt;MASTER!$B$4/100,"B",IF(O1363&gt;MASTER!$B$5/100,"C","K"))))</f>
        <v>SB</v>
      </c>
      <c r="R1363" s="65" t="str">
        <f ca="1">IF(ISBLANK(B1363)," ",IF(P1363&gt;MASTER!$B$3/100,"SB",IF(P1363&gt;MASTER!$B$4/100,"B",IF(P1363&gt;MASTER!$B$5/100,"C","K"))))</f>
        <v>SB</v>
      </c>
    </row>
    <row r="1364" customHeight="1" spans="1:18">
      <c r="A1364" s="80">
        <f ca="1">INDIRECT(ADDRESS(2+QUOTIENT(ROW()-2,COUNTA('Form Responses 1'!$1:$1)-4),1,,TRUE,"Form Responses 1"))</f>
        <v>45057.4751454745</v>
      </c>
      <c r="B1364" s="65" t="str">
        <f ca="1">INDIRECT(ADDRESS(2+QUOTIENT(ROW()-2,COUNTA('Form Responses 1'!$1:$1)-4),2,,TRUE,"Form Responses 1"))</f>
        <v>bobdaulay@gmail.com</v>
      </c>
      <c r="C1364" s="65" t="str">
        <f ca="1">INDIRECT(ADDRESS(2+QUOTIENT(ROW()-2,COUNTA('Form Responses 1'!$1:$1)-4),3,,TRUE,"Form Responses 1"))</f>
        <v>Bobby Wijaya Daulay </v>
      </c>
      <c r="D1364" s="81">
        <f ca="1">INDIRECT(ADDRESS(2+QUOTIENT(ROW()-2,COUNTA('Form Responses 1'!$1:$1)-4),4,,TRUE,"Form Responses 1"))</f>
        <v>45046</v>
      </c>
      <c r="E1364" s="82">
        <f ca="1" t="shared" si="0"/>
        <v>7</v>
      </c>
      <c r="F1364" s="65" t="str">
        <f ca="1">IF(ISBLANK(A1364)," ",INDIRECT(ADDRESS(1,5+MOD(ROW()-2,COUNTA('Form Responses 1'!$1:$1)-4),,TRUE,"Form Responses 1")))</f>
        <v>Lantai 22 [Toilet Pria / Wanita]</v>
      </c>
      <c r="G1364" s="65" t="str">
        <f ca="1">IF(ISBLANK(A1364)," ",INDIRECT(ADDRESS(MATCH(A1364,'Form Responses 1'!A:A,0),5+MOD(ROW()-2,COUNTA('Form Responses 1'!$1:$1)-4),,TRUE,"Form Responses 1")))</f>
        <v>BAIK</v>
      </c>
      <c r="H1364" s="83" t="str">
        <f ca="1" t="shared" si="1"/>
        <v>Lantai 22</v>
      </c>
      <c r="I1364" s="83" t="str">
        <f ca="1" t="shared" si="1376"/>
        <v>Toilet Pria / Wanita</v>
      </c>
      <c r="J1364" s="83" t="str">
        <f ca="1" t="shared" si="2"/>
        <v>CLEANING SERVICE</v>
      </c>
      <c r="K1364" s="83">
        <f ca="1" t="array" ref="K1364">IFERROR(INDEX(MASTER!B:B,MATCH(G1364,MASTER!A:A,0))/100," ")</f>
        <v>0.95</v>
      </c>
      <c r="L1364" s="65">
        <f ca="1" t="shared" si="3"/>
        <v>18</v>
      </c>
      <c r="M1364" s="65" t="str">
        <f ca="1" t="shared" si="4"/>
        <v>2023 - WEEK 18</v>
      </c>
      <c r="N1364" s="65" t="str">
        <f ca="1" t="shared" si="5"/>
        <v>2023 - MONTH 04</v>
      </c>
      <c r="O1364" s="83">
        <f ca="1" t="shared" ref="O1364:P1364" si="1394">IFERROR(AVERAGEIF(M:M,M1364,$K:$K)," ")</f>
        <v>0.950112612612605</v>
      </c>
      <c r="P1364" s="83">
        <f ca="1" t="shared" si="1394"/>
        <v>0.950150150150152</v>
      </c>
      <c r="Q1364" s="65" t="str">
        <f ca="1">IF(ISBLANK(A1364)," ",IF(O1364&gt;MASTER!$B$3/100,"SB",IF(O1364&gt;MASTER!$B$4/100,"B",IF(O1364&gt;MASTER!$B$5/100,"C","K"))))</f>
        <v>SB</v>
      </c>
      <c r="R1364" s="65" t="str">
        <f ca="1">IF(ISBLANK(B1364)," ",IF(P1364&gt;MASTER!$B$3/100,"SB",IF(P1364&gt;MASTER!$B$4/100,"B",IF(P1364&gt;MASTER!$B$5/100,"C","K"))))</f>
        <v>SB</v>
      </c>
    </row>
    <row r="1365" customHeight="1" spans="1:18">
      <c r="A1365" s="80">
        <f ca="1">INDIRECT(ADDRESS(2+QUOTIENT(ROW()-2,COUNTA('Form Responses 1'!$1:$1)-4),1,,TRUE,"Form Responses 1"))</f>
        <v>45057.4751454745</v>
      </c>
      <c r="B1365" s="65" t="str">
        <f ca="1">INDIRECT(ADDRESS(2+QUOTIENT(ROW()-2,COUNTA('Form Responses 1'!$1:$1)-4),2,,TRUE,"Form Responses 1"))</f>
        <v>bobdaulay@gmail.com</v>
      </c>
      <c r="C1365" s="65" t="str">
        <f ca="1">INDIRECT(ADDRESS(2+QUOTIENT(ROW()-2,COUNTA('Form Responses 1'!$1:$1)-4),3,,TRUE,"Form Responses 1"))</f>
        <v>Bobby Wijaya Daulay </v>
      </c>
      <c r="D1365" s="81">
        <f ca="1">INDIRECT(ADDRESS(2+QUOTIENT(ROW()-2,COUNTA('Form Responses 1'!$1:$1)-4),4,,TRUE,"Form Responses 1"))</f>
        <v>45046</v>
      </c>
      <c r="E1365" s="82">
        <f ca="1" t="shared" si="0"/>
        <v>7</v>
      </c>
      <c r="F1365" s="65" t="str">
        <f ca="1">IF(ISBLANK(A1365)," ",INDIRECT(ADDRESS(1,5+MOD(ROW()-2,COUNTA('Form Responses 1'!$1:$1)-4),,TRUE,"Form Responses 1")))</f>
        <v>Lantai 21 [Tangga Exit Barat]</v>
      </c>
      <c r="G1365" s="65" t="str">
        <f ca="1">IF(ISBLANK(A1365)," ",INDIRECT(ADDRESS(MATCH(A1365,'Form Responses 1'!A:A,0),5+MOD(ROW()-2,COUNTA('Form Responses 1'!$1:$1)-4),,TRUE,"Form Responses 1")))</f>
        <v>BAIK</v>
      </c>
      <c r="H1365" s="83" t="str">
        <f ca="1" t="shared" si="1"/>
        <v>Lantai 21</v>
      </c>
      <c r="I1365" s="83" t="str">
        <f ca="1" t="shared" si="1376"/>
        <v>Tangga Exit Barat</v>
      </c>
      <c r="J1365" s="83" t="str">
        <f ca="1" t="shared" si="2"/>
        <v>CLEANING SERVICE</v>
      </c>
      <c r="K1365" s="83">
        <f ca="1" t="array" ref="K1365">IFERROR(INDEX(MASTER!B:B,MATCH(G1365,MASTER!A:A,0))/100," ")</f>
        <v>0.95</v>
      </c>
      <c r="L1365" s="65">
        <f ca="1" t="shared" si="3"/>
        <v>18</v>
      </c>
      <c r="M1365" s="65" t="str">
        <f ca="1" t="shared" si="4"/>
        <v>2023 - WEEK 18</v>
      </c>
      <c r="N1365" s="65" t="str">
        <f ca="1" t="shared" si="5"/>
        <v>2023 - MONTH 04</v>
      </c>
      <c r="O1365" s="83">
        <f ca="1" t="shared" ref="O1365:P1365" si="1395">IFERROR(AVERAGEIF(M:M,M1365,$K:$K)," ")</f>
        <v>0.950112612612605</v>
      </c>
      <c r="P1365" s="83">
        <f ca="1" t="shared" si="1395"/>
        <v>0.950150150150152</v>
      </c>
      <c r="Q1365" s="65" t="str">
        <f ca="1">IF(ISBLANK(A1365)," ",IF(O1365&gt;MASTER!$B$3/100,"SB",IF(O1365&gt;MASTER!$B$4/100,"B",IF(O1365&gt;MASTER!$B$5/100,"C","K"))))</f>
        <v>SB</v>
      </c>
      <c r="R1365" s="65" t="str">
        <f ca="1">IF(ISBLANK(B1365)," ",IF(P1365&gt;MASTER!$B$3/100,"SB",IF(P1365&gt;MASTER!$B$4/100,"B",IF(P1365&gt;MASTER!$B$5/100,"C","K"))))</f>
        <v>SB</v>
      </c>
    </row>
    <row r="1366" customHeight="1" spans="1:18">
      <c r="A1366" s="80">
        <f ca="1">INDIRECT(ADDRESS(2+QUOTIENT(ROW()-2,COUNTA('Form Responses 1'!$1:$1)-4),1,,TRUE,"Form Responses 1"))</f>
        <v>45057.4751454745</v>
      </c>
      <c r="B1366" s="65" t="str">
        <f ca="1">INDIRECT(ADDRESS(2+QUOTIENT(ROW()-2,COUNTA('Form Responses 1'!$1:$1)-4),2,,TRUE,"Form Responses 1"))</f>
        <v>bobdaulay@gmail.com</v>
      </c>
      <c r="C1366" s="65" t="str">
        <f ca="1">INDIRECT(ADDRESS(2+QUOTIENT(ROW()-2,COUNTA('Form Responses 1'!$1:$1)-4),3,,TRUE,"Form Responses 1"))</f>
        <v>Bobby Wijaya Daulay </v>
      </c>
      <c r="D1366" s="81">
        <f ca="1">INDIRECT(ADDRESS(2+QUOTIENT(ROW()-2,COUNTA('Form Responses 1'!$1:$1)-4),4,,TRUE,"Form Responses 1"))</f>
        <v>45046</v>
      </c>
      <c r="E1366" s="82">
        <f ca="1" t="shared" si="0"/>
        <v>7</v>
      </c>
      <c r="F1366" s="65" t="str">
        <f ca="1">IF(ISBLANK(A1366)," ",INDIRECT(ADDRESS(1,5+MOD(ROW()-2,COUNTA('Form Responses 1'!$1:$1)-4),,TRUE,"Form Responses 1")))</f>
        <v>Lantai 21 [ &amp; Timur]</v>
      </c>
      <c r="G1366" s="65" t="str">
        <f ca="1">IF(ISBLANK(A1366)," ",INDIRECT(ADDRESS(MATCH(A1366,'Form Responses 1'!A:A,0),5+MOD(ROW()-2,COUNTA('Form Responses 1'!$1:$1)-4),,TRUE,"Form Responses 1")))</f>
        <v>BAIK</v>
      </c>
      <c r="H1366" s="83" t="str">
        <f ca="1" t="shared" si="1"/>
        <v>Lantai 21</v>
      </c>
      <c r="I1366" s="83" t="str">
        <f ca="1" t="shared" si="1376"/>
        <v> &amp; Timur</v>
      </c>
      <c r="J1366" s="83" t="str">
        <f ca="1" t="shared" si="2"/>
        <v>CLEANING SERVICE</v>
      </c>
      <c r="K1366" s="83">
        <f ca="1" t="array" ref="K1366">IFERROR(INDEX(MASTER!B:B,MATCH(G1366,MASTER!A:A,0))/100," ")</f>
        <v>0.95</v>
      </c>
      <c r="L1366" s="65">
        <f ca="1" t="shared" si="3"/>
        <v>18</v>
      </c>
      <c r="M1366" s="65" t="str">
        <f ca="1" t="shared" si="4"/>
        <v>2023 - WEEK 18</v>
      </c>
      <c r="N1366" s="65" t="str">
        <f ca="1" t="shared" si="5"/>
        <v>2023 - MONTH 04</v>
      </c>
      <c r="O1366" s="83">
        <f ca="1" t="shared" ref="O1366:P1366" si="1396">IFERROR(AVERAGEIF(M:M,M1366,$K:$K)," ")</f>
        <v>0.950112612612605</v>
      </c>
      <c r="P1366" s="83">
        <f ca="1" t="shared" si="1396"/>
        <v>0.950150150150152</v>
      </c>
      <c r="Q1366" s="65" t="str">
        <f ca="1">IF(ISBLANK(A1366)," ",IF(O1366&gt;MASTER!$B$3/100,"SB",IF(O1366&gt;MASTER!$B$4/100,"B",IF(O1366&gt;MASTER!$B$5/100,"C","K"))))</f>
        <v>SB</v>
      </c>
      <c r="R1366" s="65" t="str">
        <f ca="1">IF(ISBLANK(B1366)," ",IF(P1366&gt;MASTER!$B$3/100,"SB",IF(P1366&gt;MASTER!$B$4/100,"B",IF(P1366&gt;MASTER!$B$5/100,"C","K"))))</f>
        <v>SB</v>
      </c>
    </row>
    <row r="1367" customHeight="1" spans="1:18">
      <c r="A1367" s="80">
        <f ca="1">INDIRECT(ADDRESS(2+QUOTIENT(ROW()-2,COUNTA('Form Responses 1'!$1:$1)-4),1,,TRUE,"Form Responses 1"))</f>
        <v>45057.4751454745</v>
      </c>
      <c r="B1367" s="65" t="str">
        <f ca="1">INDIRECT(ADDRESS(2+QUOTIENT(ROW()-2,COUNTA('Form Responses 1'!$1:$1)-4),2,,TRUE,"Form Responses 1"))</f>
        <v>bobdaulay@gmail.com</v>
      </c>
      <c r="C1367" s="65" t="str">
        <f ca="1">INDIRECT(ADDRESS(2+QUOTIENT(ROW()-2,COUNTA('Form Responses 1'!$1:$1)-4),3,,TRUE,"Form Responses 1"))</f>
        <v>Bobby Wijaya Daulay </v>
      </c>
      <c r="D1367" s="81">
        <f ca="1">INDIRECT(ADDRESS(2+QUOTIENT(ROW()-2,COUNTA('Form Responses 1'!$1:$1)-4),4,,TRUE,"Form Responses 1"))</f>
        <v>45046</v>
      </c>
      <c r="E1367" s="82">
        <f ca="1" t="shared" si="0"/>
        <v>7</v>
      </c>
      <c r="F1367" s="65" t="str">
        <f ca="1">IF(ISBLANK(A1367)," ",INDIRECT(ADDRESS(1,5+MOD(ROW()-2,COUNTA('Form Responses 1'!$1:$1)-4),,TRUE,"Form Responses 1")))</f>
        <v>Lantai 21 [Mushola]</v>
      </c>
      <c r="G1367" s="65" t="str">
        <f ca="1">IF(ISBLANK(A1367)," ",INDIRECT(ADDRESS(MATCH(A1367,'Form Responses 1'!A:A,0),5+MOD(ROW()-2,COUNTA('Form Responses 1'!$1:$1)-4),,TRUE,"Form Responses 1")))</f>
        <v>BAIK</v>
      </c>
      <c r="H1367" s="83" t="str">
        <f ca="1" t="shared" si="1"/>
        <v>Lantai 21</v>
      </c>
      <c r="I1367" s="83" t="str">
        <f ca="1" t="shared" si="1376"/>
        <v>Mushola</v>
      </c>
      <c r="J1367" s="83" t="str">
        <f ca="1" t="shared" si="2"/>
        <v>CLEANING SERVICE</v>
      </c>
      <c r="K1367" s="83">
        <f ca="1" t="array" ref="K1367">IFERROR(INDEX(MASTER!B:B,MATCH(G1367,MASTER!A:A,0))/100," ")</f>
        <v>0.95</v>
      </c>
      <c r="L1367" s="65">
        <f ca="1" t="shared" si="3"/>
        <v>18</v>
      </c>
      <c r="M1367" s="65" t="str">
        <f ca="1" t="shared" si="4"/>
        <v>2023 - WEEK 18</v>
      </c>
      <c r="N1367" s="65" t="str">
        <f ca="1" t="shared" si="5"/>
        <v>2023 - MONTH 04</v>
      </c>
      <c r="O1367" s="83">
        <f ca="1" t="shared" ref="O1367:P1367" si="1397">IFERROR(AVERAGEIF(M:M,M1367,$K:$K)," ")</f>
        <v>0.950112612612605</v>
      </c>
      <c r="P1367" s="83">
        <f ca="1" t="shared" si="1397"/>
        <v>0.950150150150152</v>
      </c>
      <c r="Q1367" s="65" t="str">
        <f ca="1">IF(ISBLANK(A1367)," ",IF(O1367&gt;MASTER!$B$3/100,"SB",IF(O1367&gt;MASTER!$B$4/100,"B",IF(O1367&gt;MASTER!$B$5/100,"C","K"))))</f>
        <v>SB</v>
      </c>
      <c r="R1367" s="65" t="str">
        <f ca="1">IF(ISBLANK(B1367)," ",IF(P1367&gt;MASTER!$B$3/100,"SB",IF(P1367&gt;MASTER!$B$4/100,"B",IF(P1367&gt;MASTER!$B$5/100,"C","K"))))</f>
        <v>SB</v>
      </c>
    </row>
    <row r="1368" customHeight="1" spans="1:18">
      <c r="A1368" s="80">
        <f ca="1">INDIRECT(ADDRESS(2+QUOTIENT(ROW()-2,COUNTA('Form Responses 1'!$1:$1)-4),1,,TRUE,"Form Responses 1"))</f>
        <v>45057.4751454745</v>
      </c>
      <c r="B1368" s="65" t="str">
        <f ca="1">INDIRECT(ADDRESS(2+QUOTIENT(ROW()-2,COUNTA('Form Responses 1'!$1:$1)-4),2,,TRUE,"Form Responses 1"))</f>
        <v>bobdaulay@gmail.com</v>
      </c>
      <c r="C1368" s="65" t="str">
        <f ca="1">INDIRECT(ADDRESS(2+QUOTIENT(ROW()-2,COUNTA('Form Responses 1'!$1:$1)-4),3,,TRUE,"Form Responses 1"))</f>
        <v>Bobby Wijaya Daulay </v>
      </c>
      <c r="D1368" s="81">
        <f ca="1">INDIRECT(ADDRESS(2+QUOTIENT(ROW()-2,COUNTA('Form Responses 1'!$1:$1)-4),4,,TRUE,"Form Responses 1"))</f>
        <v>45046</v>
      </c>
      <c r="E1368" s="82">
        <f ca="1" t="shared" si="0"/>
        <v>7</v>
      </c>
      <c r="F1368" s="65" t="str">
        <f ca="1">IF(ISBLANK(A1368)," ",INDIRECT(ADDRESS(1,5+MOD(ROW()-2,COUNTA('Form Responses 1'!$1:$1)-4),,TRUE,"Form Responses 1")))</f>
        <v>Lantai 21 [Pantry]</v>
      </c>
      <c r="G1368" s="65" t="str">
        <f ca="1">IF(ISBLANK(A1368)," ",INDIRECT(ADDRESS(MATCH(A1368,'Form Responses 1'!A:A,0),5+MOD(ROW()-2,COUNTA('Form Responses 1'!$1:$1)-4),,TRUE,"Form Responses 1")))</f>
        <v>BAIK</v>
      </c>
      <c r="H1368" s="83" t="str">
        <f ca="1" t="shared" si="1"/>
        <v>Lantai 21</v>
      </c>
      <c r="I1368" s="83" t="str">
        <f ca="1" t="shared" si="1376"/>
        <v>Pantry</v>
      </c>
      <c r="J1368" s="83" t="str">
        <f ca="1" t="shared" si="2"/>
        <v>CLEANING SERVICE</v>
      </c>
      <c r="K1368" s="83">
        <f ca="1" t="array" ref="K1368">IFERROR(INDEX(MASTER!B:B,MATCH(G1368,MASTER!A:A,0))/100," ")</f>
        <v>0.95</v>
      </c>
      <c r="L1368" s="65">
        <f ca="1" t="shared" si="3"/>
        <v>18</v>
      </c>
      <c r="M1368" s="65" t="str">
        <f ca="1" t="shared" si="4"/>
        <v>2023 - WEEK 18</v>
      </c>
      <c r="N1368" s="65" t="str">
        <f ca="1" t="shared" si="5"/>
        <v>2023 - MONTH 04</v>
      </c>
      <c r="O1368" s="83">
        <f ca="1" t="shared" ref="O1368:P1368" si="1398">IFERROR(AVERAGEIF(M:M,M1368,$K:$K)," ")</f>
        <v>0.950112612612605</v>
      </c>
      <c r="P1368" s="83">
        <f ca="1" t="shared" si="1398"/>
        <v>0.950150150150152</v>
      </c>
      <c r="Q1368" s="65" t="str">
        <f ca="1">IF(ISBLANK(A1368)," ",IF(O1368&gt;MASTER!$B$3/100,"SB",IF(O1368&gt;MASTER!$B$4/100,"B",IF(O1368&gt;MASTER!$B$5/100,"C","K"))))</f>
        <v>SB</v>
      </c>
      <c r="R1368" s="65" t="str">
        <f ca="1">IF(ISBLANK(B1368)," ",IF(P1368&gt;MASTER!$B$3/100,"SB",IF(P1368&gt;MASTER!$B$4/100,"B",IF(P1368&gt;MASTER!$B$5/100,"C","K"))))</f>
        <v>SB</v>
      </c>
    </row>
    <row r="1369" customHeight="1" spans="1:18">
      <c r="A1369" s="80">
        <f ca="1">INDIRECT(ADDRESS(2+QUOTIENT(ROW()-2,COUNTA('Form Responses 1'!$1:$1)-4),1,,TRUE,"Form Responses 1"))</f>
        <v>45057.4751454745</v>
      </c>
      <c r="B1369" s="65" t="str">
        <f ca="1">INDIRECT(ADDRESS(2+QUOTIENT(ROW()-2,COUNTA('Form Responses 1'!$1:$1)-4),2,,TRUE,"Form Responses 1"))</f>
        <v>bobdaulay@gmail.com</v>
      </c>
      <c r="C1369" s="65" t="str">
        <f ca="1">INDIRECT(ADDRESS(2+QUOTIENT(ROW()-2,COUNTA('Form Responses 1'!$1:$1)-4),3,,TRUE,"Form Responses 1"))</f>
        <v>Bobby Wijaya Daulay </v>
      </c>
      <c r="D1369" s="81">
        <f ca="1">INDIRECT(ADDRESS(2+QUOTIENT(ROW()-2,COUNTA('Form Responses 1'!$1:$1)-4),4,,TRUE,"Form Responses 1"))</f>
        <v>45046</v>
      </c>
      <c r="E1369" s="82">
        <f ca="1" t="shared" si="0"/>
        <v>7</v>
      </c>
      <c r="F1369" s="65" t="str">
        <f ca="1">IF(ISBLANK(A1369)," ",INDIRECT(ADDRESS(1,5+MOD(ROW()-2,COUNTA('Form Responses 1'!$1:$1)-4),,TRUE,"Form Responses 1")))</f>
        <v>Lantai 21 [Ruang Rapat 1-2-3]</v>
      </c>
      <c r="G1369" s="65" t="str">
        <f ca="1">IF(ISBLANK(A1369)," ",INDIRECT(ADDRESS(MATCH(A1369,'Form Responses 1'!A:A,0),5+MOD(ROW()-2,COUNTA('Form Responses 1'!$1:$1)-4),,TRUE,"Form Responses 1")))</f>
        <v>BAIK</v>
      </c>
      <c r="H1369" s="83" t="str">
        <f ca="1" t="shared" si="1"/>
        <v>Lantai 21</v>
      </c>
      <c r="I1369" s="83" t="str">
        <f ca="1" t="shared" si="1376"/>
        <v>Ruang Rapat 1-2-3</v>
      </c>
      <c r="J1369" s="83" t="str">
        <f ca="1" t="shared" si="2"/>
        <v>CLEANING SERVICE</v>
      </c>
      <c r="K1369" s="83">
        <f ca="1" t="array" ref="K1369">IFERROR(INDEX(MASTER!B:B,MATCH(G1369,MASTER!A:A,0))/100," ")</f>
        <v>0.95</v>
      </c>
      <c r="L1369" s="65">
        <f ca="1" t="shared" si="3"/>
        <v>18</v>
      </c>
      <c r="M1369" s="65" t="str">
        <f ca="1" t="shared" si="4"/>
        <v>2023 - WEEK 18</v>
      </c>
      <c r="N1369" s="65" t="str">
        <f ca="1" t="shared" si="5"/>
        <v>2023 - MONTH 04</v>
      </c>
      <c r="O1369" s="83">
        <f ca="1" t="shared" ref="O1369:P1369" si="1399">IFERROR(AVERAGEIF(M:M,M1369,$K:$K)," ")</f>
        <v>0.950112612612605</v>
      </c>
      <c r="P1369" s="83">
        <f ca="1" t="shared" si="1399"/>
        <v>0.950150150150152</v>
      </c>
      <c r="Q1369" s="65" t="str">
        <f ca="1">IF(ISBLANK(A1369)," ",IF(O1369&gt;MASTER!$B$3/100,"SB",IF(O1369&gt;MASTER!$B$4/100,"B",IF(O1369&gt;MASTER!$B$5/100,"C","K"))))</f>
        <v>SB</v>
      </c>
      <c r="R1369" s="65" t="str">
        <f ca="1">IF(ISBLANK(B1369)," ",IF(P1369&gt;MASTER!$B$3/100,"SB",IF(P1369&gt;MASTER!$B$4/100,"B",IF(P1369&gt;MASTER!$B$5/100,"C","K"))))</f>
        <v>SB</v>
      </c>
    </row>
    <row r="1370" customHeight="1" spans="1:18">
      <c r="A1370" s="80">
        <f ca="1">INDIRECT(ADDRESS(2+QUOTIENT(ROW()-2,COUNTA('Form Responses 1'!$1:$1)-4),1,,TRUE,"Form Responses 1"))</f>
        <v>45057.4751454745</v>
      </c>
      <c r="B1370" s="65" t="str">
        <f ca="1">INDIRECT(ADDRESS(2+QUOTIENT(ROW()-2,COUNTA('Form Responses 1'!$1:$1)-4),2,,TRUE,"Form Responses 1"))</f>
        <v>bobdaulay@gmail.com</v>
      </c>
      <c r="C1370" s="65" t="str">
        <f ca="1">INDIRECT(ADDRESS(2+QUOTIENT(ROW()-2,COUNTA('Form Responses 1'!$1:$1)-4),3,,TRUE,"Form Responses 1"))</f>
        <v>Bobby Wijaya Daulay </v>
      </c>
      <c r="D1370" s="81">
        <f ca="1">INDIRECT(ADDRESS(2+QUOTIENT(ROW()-2,COUNTA('Form Responses 1'!$1:$1)-4),4,,TRUE,"Form Responses 1"))</f>
        <v>45046</v>
      </c>
      <c r="E1370" s="82">
        <f ca="1" t="shared" si="0"/>
        <v>7</v>
      </c>
      <c r="F1370" s="65" t="str">
        <f ca="1">IF(ISBLANK(A1370)," ",INDIRECT(ADDRESS(1,5+MOD(ROW()-2,COUNTA('Form Responses 1'!$1:$1)-4),,TRUE,"Form Responses 1")))</f>
        <v>Lantai 21 [Ruang Kerja]</v>
      </c>
      <c r="G1370" s="65" t="str">
        <f ca="1">IF(ISBLANK(A1370)," ",INDIRECT(ADDRESS(MATCH(A1370,'Form Responses 1'!A:A,0),5+MOD(ROW()-2,COUNTA('Form Responses 1'!$1:$1)-4),,TRUE,"Form Responses 1")))</f>
        <v>BAIK</v>
      </c>
      <c r="H1370" s="83" t="str">
        <f ca="1" t="shared" si="1"/>
        <v>Lantai 21</v>
      </c>
      <c r="I1370" s="83" t="str">
        <f ca="1" t="shared" si="1376"/>
        <v>Ruang Kerja</v>
      </c>
      <c r="J1370" s="83" t="str">
        <f ca="1" t="shared" si="2"/>
        <v>CLEANING SERVICE</v>
      </c>
      <c r="K1370" s="83">
        <f ca="1" t="array" ref="K1370">IFERROR(INDEX(MASTER!B:B,MATCH(G1370,MASTER!A:A,0))/100," ")</f>
        <v>0.95</v>
      </c>
      <c r="L1370" s="65">
        <f ca="1" t="shared" si="3"/>
        <v>18</v>
      </c>
      <c r="M1370" s="65" t="str">
        <f ca="1" t="shared" si="4"/>
        <v>2023 - WEEK 18</v>
      </c>
      <c r="N1370" s="65" t="str">
        <f ca="1" t="shared" si="5"/>
        <v>2023 - MONTH 04</v>
      </c>
      <c r="O1370" s="83">
        <f ca="1" t="shared" ref="O1370:P1370" si="1400">IFERROR(AVERAGEIF(M:M,M1370,$K:$K)," ")</f>
        <v>0.950112612612605</v>
      </c>
      <c r="P1370" s="83">
        <f ca="1" t="shared" si="1400"/>
        <v>0.950150150150152</v>
      </c>
      <c r="Q1370" s="65" t="str">
        <f ca="1">IF(ISBLANK(A1370)," ",IF(O1370&gt;MASTER!$B$3/100,"SB",IF(O1370&gt;MASTER!$B$4/100,"B",IF(O1370&gt;MASTER!$B$5/100,"C","K"))))</f>
        <v>SB</v>
      </c>
      <c r="R1370" s="65" t="str">
        <f ca="1">IF(ISBLANK(B1370)," ",IF(P1370&gt;MASTER!$B$3/100,"SB",IF(P1370&gt;MASTER!$B$4/100,"B",IF(P1370&gt;MASTER!$B$5/100,"C","K"))))</f>
        <v>SB</v>
      </c>
    </row>
    <row r="1371" customHeight="1" spans="1:18">
      <c r="A1371" s="80">
        <f ca="1">INDIRECT(ADDRESS(2+QUOTIENT(ROW()-2,COUNTA('Form Responses 1'!$1:$1)-4),1,,TRUE,"Form Responses 1"))</f>
        <v>45057.4751454745</v>
      </c>
      <c r="B1371" s="65" t="str">
        <f ca="1">INDIRECT(ADDRESS(2+QUOTIENT(ROW()-2,COUNTA('Form Responses 1'!$1:$1)-4),2,,TRUE,"Form Responses 1"))</f>
        <v>bobdaulay@gmail.com</v>
      </c>
      <c r="C1371" s="65" t="str">
        <f ca="1">INDIRECT(ADDRESS(2+QUOTIENT(ROW()-2,COUNTA('Form Responses 1'!$1:$1)-4),3,,TRUE,"Form Responses 1"))</f>
        <v>Bobby Wijaya Daulay </v>
      </c>
      <c r="D1371" s="81">
        <f ca="1">INDIRECT(ADDRESS(2+QUOTIENT(ROW()-2,COUNTA('Form Responses 1'!$1:$1)-4),4,,TRUE,"Form Responses 1"))</f>
        <v>45046</v>
      </c>
      <c r="E1371" s="82">
        <f ca="1" t="shared" si="0"/>
        <v>7</v>
      </c>
      <c r="F1371" s="65" t="str">
        <f ca="1">IF(ISBLANK(A1371)," ",INDIRECT(ADDRESS(1,5+MOD(ROW()-2,COUNTA('Form Responses 1'!$1:$1)-4),,TRUE,"Form Responses 1")))</f>
        <v>Lantai 21 [Koridor]</v>
      </c>
      <c r="G1371" s="65" t="str">
        <f ca="1">IF(ISBLANK(A1371)," ",INDIRECT(ADDRESS(MATCH(A1371,'Form Responses 1'!A:A,0),5+MOD(ROW()-2,COUNTA('Form Responses 1'!$1:$1)-4),,TRUE,"Form Responses 1")))</f>
        <v>BAIK</v>
      </c>
      <c r="H1371" s="83" t="str">
        <f ca="1" t="shared" si="1"/>
        <v>Lantai 21</v>
      </c>
      <c r="I1371" s="83" t="str">
        <f ca="1" t="shared" si="1376"/>
        <v>Koridor</v>
      </c>
      <c r="J1371" s="83" t="str">
        <f ca="1" t="shared" si="2"/>
        <v>CLEANING SERVICE</v>
      </c>
      <c r="K1371" s="83">
        <f ca="1" t="array" ref="K1371">IFERROR(INDEX(MASTER!B:B,MATCH(G1371,MASTER!A:A,0))/100," ")</f>
        <v>0.95</v>
      </c>
      <c r="L1371" s="65">
        <f ca="1" t="shared" si="3"/>
        <v>18</v>
      </c>
      <c r="M1371" s="65" t="str">
        <f ca="1" t="shared" si="4"/>
        <v>2023 - WEEK 18</v>
      </c>
      <c r="N1371" s="65" t="str">
        <f ca="1" t="shared" si="5"/>
        <v>2023 - MONTH 04</v>
      </c>
      <c r="O1371" s="83">
        <f ca="1" t="shared" ref="O1371:P1371" si="1401">IFERROR(AVERAGEIF(M:M,M1371,$K:$K)," ")</f>
        <v>0.950112612612605</v>
      </c>
      <c r="P1371" s="83">
        <f ca="1" t="shared" si="1401"/>
        <v>0.950150150150152</v>
      </c>
      <c r="Q1371" s="65" t="str">
        <f ca="1">IF(ISBLANK(A1371)," ",IF(O1371&gt;MASTER!$B$3/100,"SB",IF(O1371&gt;MASTER!$B$4/100,"B",IF(O1371&gt;MASTER!$B$5/100,"C","K"))))</f>
        <v>SB</v>
      </c>
      <c r="R1371" s="65" t="str">
        <f ca="1">IF(ISBLANK(B1371)," ",IF(P1371&gt;MASTER!$B$3/100,"SB",IF(P1371&gt;MASTER!$B$4/100,"B",IF(P1371&gt;MASTER!$B$5/100,"C","K"))))</f>
        <v>SB</v>
      </c>
    </row>
    <row r="1372" customHeight="1" spans="1:18">
      <c r="A1372" s="80">
        <f ca="1">INDIRECT(ADDRESS(2+QUOTIENT(ROW()-2,COUNTA('Form Responses 1'!$1:$1)-4),1,,TRUE,"Form Responses 1"))</f>
        <v>45057.4751454745</v>
      </c>
      <c r="B1372" s="65" t="str">
        <f ca="1">INDIRECT(ADDRESS(2+QUOTIENT(ROW()-2,COUNTA('Form Responses 1'!$1:$1)-4),2,,TRUE,"Form Responses 1"))</f>
        <v>bobdaulay@gmail.com</v>
      </c>
      <c r="C1372" s="65" t="str">
        <f ca="1">INDIRECT(ADDRESS(2+QUOTIENT(ROW()-2,COUNTA('Form Responses 1'!$1:$1)-4),3,,TRUE,"Form Responses 1"))</f>
        <v>Bobby Wijaya Daulay </v>
      </c>
      <c r="D1372" s="81">
        <f ca="1">INDIRECT(ADDRESS(2+QUOTIENT(ROW()-2,COUNTA('Form Responses 1'!$1:$1)-4),4,,TRUE,"Form Responses 1"))</f>
        <v>45046</v>
      </c>
      <c r="E1372" s="82">
        <f ca="1" t="shared" si="0"/>
        <v>7</v>
      </c>
      <c r="F1372" s="65" t="str">
        <f ca="1">IF(ISBLANK(A1372)," ",INDIRECT(ADDRESS(1,5+MOD(ROW()-2,COUNTA('Form Responses 1'!$1:$1)-4),,TRUE,"Form Responses 1")))</f>
        <v>Lantai 21 [Toilet Pria / Wanita]</v>
      </c>
      <c r="G1372" s="65" t="str">
        <f ca="1">IF(ISBLANK(A1372)," ",INDIRECT(ADDRESS(MATCH(A1372,'Form Responses 1'!A:A,0),5+MOD(ROW()-2,COUNTA('Form Responses 1'!$1:$1)-4),,TRUE,"Form Responses 1")))</f>
        <v>BAIK</v>
      </c>
      <c r="H1372" s="83" t="str">
        <f ca="1" t="shared" si="1"/>
        <v>Lantai 21</v>
      </c>
      <c r="I1372" s="83" t="str">
        <f ca="1" t="shared" si="1376"/>
        <v>Toilet Pria / Wanita</v>
      </c>
      <c r="J1372" s="83" t="str">
        <f ca="1" t="shared" si="2"/>
        <v>CLEANING SERVICE</v>
      </c>
      <c r="K1372" s="83">
        <f ca="1" t="array" ref="K1372">IFERROR(INDEX(MASTER!B:B,MATCH(G1372,MASTER!A:A,0))/100," ")</f>
        <v>0.95</v>
      </c>
      <c r="L1372" s="65">
        <f ca="1" t="shared" si="3"/>
        <v>18</v>
      </c>
      <c r="M1372" s="65" t="str">
        <f ca="1" t="shared" si="4"/>
        <v>2023 - WEEK 18</v>
      </c>
      <c r="N1372" s="65" t="str">
        <f ca="1" t="shared" si="5"/>
        <v>2023 - MONTH 04</v>
      </c>
      <c r="O1372" s="83">
        <f ca="1" t="shared" ref="O1372:P1372" si="1402">IFERROR(AVERAGEIF(M:M,M1372,$K:$K)," ")</f>
        <v>0.950112612612605</v>
      </c>
      <c r="P1372" s="83">
        <f ca="1" t="shared" si="1402"/>
        <v>0.950150150150152</v>
      </c>
      <c r="Q1372" s="65" t="str">
        <f ca="1">IF(ISBLANK(A1372)," ",IF(O1372&gt;MASTER!$B$3/100,"SB",IF(O1372&gt;MASTER!$B$4/100,"B",IF(O1372&gt;MASTER!$B$5/100,"C","K"))))</f>
        <v>SB</v>
      </c>
      <c r="R1372" s="65" t="str">
        <f ca="1">IF(ISBLANK(B1372)," ",IF(P1372&gt;MASTER!$B$3/100,"SB",IF(P1372&gt;MASTER!$B$4/100,"B",IF(P1372&gt;MASTER!$B$5/100,"C","K"))))</f>
        <v>SB</v>
      </c>
    </row>
    <row r="1373" customHeight="1" spans="1:18">
      <c r="A1373" s="80">
        <f ca="1">INDIRECT(ADDRESS(2+QUOTIENT(ROW()-2,COUNTA('Form Responses 1'!$1:$1)-4),1,,TRUE,"Form Responses 1"))</f>
        <v>45057.4751454745</v>
      </c>
      <c r="B1373" s="65" t="str">
        <f ca="1">INDIRECT(ADDRESS(2+QUOTIENT(ROW()-2,COUNTA('Form Responses 1'!$1:$1)-4),2,,TRUE,"Form Responses 1"))</f>
        <v>bobdaulay@gmail.com</v>
      </c>
      <c r="C1373" s="65" t="str">
        <f ca="1">INDIRECT(ADDRESS(2+QUOTIENT(ROW()-2,COUNTA('Form Responses 1'!$1:$1)-4),3,,TRUE,"Form Responses 1"))</f>
        <v>Bobby Wijaya Daulay </v>
      </c>
      <c r="D1373" s="81">
        <f ca="1">INDIRECT(ADDRESS(2+QUOTIENT(ROW()-2,COUNTA('Form Responses 1'!$1:$1)-4),4,,TRUE,"Form Responses 1"))</f>
        <v>45046</v>
      </c>
      <c r="E1373" s="82">
        <f ca="1" t="shared" si="0"/>
        <v>7</v>
      </c>
      <c r="F1373" s="65" t="str">
        <f ca="1">IF(ISBLANK(A1373)," ",INDIRECT(ADDRESS(1,5+MOD(ROW()-2,COUNTA('Form Responses 1'!$1:$1)-4),,TRUE,"Form Responses 1")))</f>
        <v>Lantai 20 [Tangga Exit Barat]</v>
      </c>
      <c r="G1373" s="65" t="str">
        <f ca="1">IF(ISBLANK(A1373)," ",INDIRECT(ADDRESS(MATCH(A1373,'Form Responses 1'!A:A,0),5+MOD(ROW()-2,COUNTA('Form Responses 1'!$1:$1)-4),,TRUE,"Form Responses 1")))</f>
        <v>BAIK</v>
      </c>
      <c r="H1373" s="83" t="str">
        <f ca="1" t="shared" si="1"/>
        <v>Lantai 20</v>
      </c>
      <c r="I1373" s="83" t="str">
        <f ca="1" t="shared" si="1376"/>
        <v>Tangga Exit Barat</v>
      </c>
      <c r="J1373" s="83" t="str">
        <f ca="1" t="shared" si="2"/>
        <v>CLEANING SERVICE</v>
      </c>
      <c r="K1373" s="83">
        <f ca="1" t="array" ref="K1373">IFERROR(INDEX(MASTER!B:B,MATCH(G1373,MASTER!A:A,0))/100," ")</f>
        <v>0.95</v>
      </c>
      <c r="L1373" s="65">
        <f ca="1" t="shared" si="3"/>
        <v>18</v>
      </c>
      <c r="M1373" s="65" t="str">
        <f ca="1" t="shared" si="4"/>
        <v>2023 - WEEK 18</v>
      </c>
      <c r="N1373" s="65" t="str">
        <f ca="1" t="shared" si="5"/>
        <v>2023 - MONTH 04</v>
      </c>
      <c r="O1373" s="83">
        <f ca="1" t="shared" ref="O1373:P1373" si="1403">IFERROR(AVERAGEIF(M:M,M1373,$K:$K)," ")</f>
        <v>0.950112612612605</v>
      </c>
      <c r="P1373" s="83">
        <f ca="1" t="shared" si="1403"/>
        <v>0.950150150150152</v>
      </c>
      <c r="Q1373" s="65" t="str">
        <f ca="1">IF(ISBLANK(A1373)," ",IF(O1373&gt;MASTER!$B$3/100,"SB",IF(O1373&gt;MASTER!$B$4/100,"B",IF(O1373&gt;MASTER!$B$5/100,"C","K"))))</f>
        <v>SB</v>
      </c>
      <c r="R1373" s="65" t="str">
        <f ca="1">IF(ISBLANK(B1373)," ",IF(P1373&gt;MASTER!$B$3/100,"SB",IF(P1373&gt;MASTER!$B$4/100,"B",IF(P1373&gt;MASTER!$B$5/100,"C","K"))))</f>
        <v>SB</v>
      </c>
    </row>
    <row r="1374" customHeight="1" spans="1:18">
      <c r="A1374" s="80">
        <f ca="1">INDIRECT(ADDRESS(2+QUOTIENT(ROW()-2,COUNTA('Form Responses 1'!$1:$1)-4),1,,TRUE,"Form Responses 1"))</f>
        <v>45057.4751454745</v>
      </c>
      <c r="B1374" s="65" t="str">
        <f ca="1">INDIRECT(ADDRESS(2+QUOTIENT(ROW()-2,COUNTA('Form Responses 1'!$1:$1)-4),2,,TRUE,"Form Responses 1"))</f>
        <v>bobdaulay@gmail.com</v>
      </c>
      <c r="C1374" s="65" t="str">
        <f ca="1">INDIRECT(ADDRESS(2+QUOTIENT(ROW()-2,COUNTA('Form Responses 1'!$1:$1)-4),3,,TRUE,"Form Responses 1"))</f>
        <v>Bobby Wijaya Daulay </v>
      </c>
      <c r="D1374" s="81">
        <f ca="1">INDIRECT(ADDRESS(2+QUOTIENT(ROW()-2,COUNTA('Form Responses 1'!$1:$1)-4),4,,TRUE,"Form Responses 1"))</f>
        <v>45046</v>
      </c>
      <c r="E1374" s="82">
        <f ca="1" t="shared" si="0"/>
        <v>7</v>
      </c>
      <c r="F1374" s="65" t="str">
        <f ca="1">IF(ISBLANK(A1374)," ",INDIRECT(ADDRESS(1,5+MOD(ROW()-2,COUNTA('Form Responses 1'!$1:$1)-4),,TRUE,"Form Responses 1")))</f>
        <v>Lantai 20 [ &amp; Timur]</v>
      </c>
      <c r="G1374" s="65" t="str">
        <f ca="1">IF(ISBLANK(A1374)," ",INDIRECT(ADDRESS(MATCH(A1374,'Form Responses 1'!A:A,0),5+MOD(ROW()-2,COUNTA('Form Responses 1'!$1:$1)-4),,TRUE,"Form Responses 1")))</f>
        <v>BAIK</v>
      </c>
      <c r="H1374" s="83" t="str">
        <f ca="1" t="shared" si="1"/>
        <v>Lantai 20</v>
      </c>
      <c r="I1374" s="83" t="str">
        <f ca="1" t="shared" si="1376"/>
        <v> &amp; Timur</v>
      </c>
      <c r="J1374" s="83" t="str">
        <f ca="1" t="shared" si="2"/>
        <v>CLEANING SERVICE</v>
      </c>
      <c r="K1374" s="83">
        <f ca="1" t="array" ref="K1374">IFERROR(INDEX(MASTER!B:B,MATCH(G1374,MASTER!A:A,0))/100," ")</f>
        <v>0.95</v>
      </c>
      <c r="L1374" s="65">
        <f ca="1" t="shared" si="3"/>
        <v>18</v>
      </c>
      <c r="M1374" s="65" t="str">
        <f ca="1" t="shared" si="4"/>
        <v>2023 - WEEK 18</v>
      </c>
      <c r="N1374" s="65" t="str">
        <f ca="1" t="shared" si="5"/>
        <v>2023 - MONTH 04</v>
      </c>
      <c r="O1374" s="83">
        <f ca="1" t="shared" ref="O1374:P1374" si="1404">IFERROR(AVERAGEIF(M:M,M1374,$K:$K)," ")</f>
        <v>0.950112612612605</v>
      </c>
      <c r="P1374" s="83">
        <f ca="1" t="shared" si="1404"/>
        <v>0.950150150150152</v>
      </c>
      <c r="Q1374" s="65" t="str">
        <f ca="1">IF(ISBLANK(A1374)," ",IF(O1374&gt;MASTER!$B$3/100,"SB",IF(O1374&gt;MASTER!$B$4/100,"B",IF(O1374&gt;MASTER!$B$5/100,"C","K"))))</f>
        <v>SB</v>
      </c>
      <c r="R1374" s="65" t="str">
        <f ca="1">IF(ISBLANK(B1374)," ",IF(P1374&gt;MASTER!$B$3/100,"SB",IF(P1374&gt;MASTER!$B$4/100,"B",IF(P1374&gt;MASTER!$B$5/100,"C","K"))))</f>
        <v>SB</v>
      </c>
    </row>
    <row r="1375" customHeight="1" spans="1:18">
      <c r="A1375" s="80">
        <f ca="1">INDIRECT(ADDRESS(2+QUOTIENT(ROW()-2,COUNTA('Form Responses 1'!$1:$1)-4),1,,TRUE,"Form Responses 1"))</f>
        <v>45057.4751454745</v>
      </c>
      <c r="B1375" s="65" t="str">
        <f ca="1">INDIRECT(ADDRESS(2+QUOTIENT(ROW()-2,COUNTA('Form Responses 1'!$1:$1)-4),2,,TRUE,"Form Responses 1"))</f>
        <v>bobdaulay@gmail.com</v>
      </c>
      <c r="C1375" s="65" t="str">
        <f ca="1">INDIRECT(ADDRESS(2+QUOTIENT(ROW()-2,COUNTA('Form Responses 1'!$1:$1)-4),3,,TRUE,"Form Responses 1"))</f>
        <v>Bobby Wijaya Daulay </v>
      </c>
      <c r="D1375" s="81">
        <f ca="1">INDIRECT(ADDRESS(2+QUOTIENT(ROW()-2,COUNTA('Form Responses 1'!$1:$1)-4),4,,TRUE,"Form Responses 1"))</f>
        <v>45046</v>
      </c>
      <c r="E1375" s="82">
        <f ca="1" t="shared" si="0"/>
        <v>7</v>
      </c>
      <c r="F1375" s="65" t="str">
        <f ca="1">IF(ISBLANK(A1375)," ",INDIRECT(ADDRESS(1,5+MOD(ROW()-2,COUNTA('Form Responses 1'!$1:$1)-4),,TRUE,"Form Responses 1")))</f>
        <v>Lantai 20 [Mushola]</v>
      </c>
      <c r="G1375" s="65" t="str">
        <f ca="1">IF(ISBLANK(A1375)," ",INDIRECT(ADDRESS(MATCH(A1375,'Form Responses 1'!A:A,0),5+MOD(ROW()-2,COUNTA('Form Responses 1'!$1:$1)-4),,TRUE,"Form Responses 1")))</f>
        <v>BAIK</v>
      </c>
      <c r="H1375" s="83" t="str">
        <f ca="1" t="shared" si="1"/>
        <v>Lantai 20</v>
      </c>
      <c r="I1375" s="83" t="str">
        <f ca="1" t="shared" si="1376"/>
        <v>Mushola</v>
      </c>
      <c r="J1375" s="83" t="str">
        <f ca="1" t="shared" si="2"/>
        <v>CLEANING SERVICE</v>
      </c>
      <c r="K1375" s="83">
        <f ca="1" t="array" ref="K1375">IFERROR(INDEX(MASTER!B:B,MATCH(G1375,MASTER!A:A,0))/100," ")</f>
        <v>0.95</v>
      </c>
      <c r="L1375" s="65">
        <f ca="1" t="shared" si="3"/>
        <v>18</v>
      </c>
      <c r="M1375" s="65" t="str">
        <f ca="1" t="shared" si="4"/>
        <v>2023 - WEEK 18</v>
      </c>
      <c r="N1375" s="65" t="str">
        <f ca="1" t="shared" si="5"/>
        <v>2023 - MONTH 04</v>
      </c>
      <c r="O1375" s="83">
        <f ca="1" t="shared" ref="O1375:P1375" si="1405">IFERROR(AVERAGEIF(M:M,M1375,$K:$K)," ")</f>
        <v>0.950112612612605</v>
      </c>
      <c r="P1375" s="83">
        <f ca="1" t="shared" si="1405"/>
        <v>0.950150150150152</v>
      </c>
      <c r="Q1375" s="65" t="str">
        <f ca="1">IF(ISBLANK(A1375)," ",IF(O1375&gt;MASTER!$B$3/100,"SB",IF(O1375&gt;MASTER!$B$4/100,"B",IF(O1375&gt;MASTER!$B$5/100,"C","K"))))</f>
        <v>SB</v>
      </c>
      <c r="R1375" s="65" t="str">
        <f ca="1">IF(ISBLANK(B1375)," ",IF(P1375&gt;MASTER!$B$3/100,"SB",IF(P1375&gt;MASTER!$B$4/100,"B",IF(P1375&gt;MASTER!$B$5/100,"C","K"))))</f>
        <v>SB</v>
      </c>
    </row>
    <row r="1376" customHeight="1" spans="1:18">
      <c r="A1376" s="80">
        <f ca="1">INDIRECT(ADDRESS(2+QUOTIENT(ROW()-2,COUNTA('Form Responses 1'!$1:$1)-4),1,,TRUE,"Form Responses 1"))</f>
        <v>45057.4751454745</v>
      </c>
      <c r="B1376" s="65" t="str">
        <f ca="1">INDIRECT(ADDRESS(2+QUOTIENT(ROW()-2,COUNTA('Form Responses 1'!$1:$1)-4),2,,TRUE,"Form Responses 1"))</f>
        <v>bobdaulay@gmail.com</v>
      </c>
      <c r="C1376" s="65" t="str">
        <f ca="1">INDIRECT(ADDRESS(2+QUOTIENT(ROW()-2,COUNTA('Form Responses 1'!$1:$1)-4),3,,TRUE,"Form Responses 1"))</f>
        <v>Bobby Wijaya Daulay </v>
      </c>
      <c r="D1376" s="81">
        <f ca="1">INDIRECT(ADDRESS(2+QUOTIENT(ROW()-2,COUNTA('Form Responses 1'!$1:$1)-4),4,,TRUE,"Form Responses 1"))</f>
        <v>45046</v>
      </c>
      <c r="E1376" s="82">
        <f ca="1" t="shared" si="0"/>
        <v>7</v>
      </c>
      <c r="F1376" s="65" t="str">
        <f ca="1">IF(ISBLANK(A1376)," ",INDIRECT(ADDRESS(1,5+MOD(ROW()-2,COUNTA('Form Responses 1'!$1:$1)-4),,TRUE,"Form Responses 1")))</f>
        <v>Lantai 20 [Pantry]</v>
      </c>
      <c r="G1376" s="65" t="str">
        <f ca="1">IF(ISBLANK(A1376)," ",INDIRECT(ADDRESS(MATCH(A1376,'Form Responses 1'!A:A,0),5+MOD(ROW()-2,COUNTA('Form Responses 1'!$1:$1)-4),,TRUE,"Form Responses 1")))</f>
        <v>BAIK</v>
      </c>
      <c r="H1376" s="83" t="str">
        <f ca="1" t="shared" si="1"/>
        <v>Lantai 20</v>
      </c>
      <c r="I1376" s="83" t="str">
        <f ca="1" t="shared" si="1376"/>
        <v>Pantry</v>
      </c>
      <c r="J1376" s="83" t="str">
        <f ca="1" t="shared" si="2"/>
        <v>CLEANING SERVICE</v>
      </c>
      <c r="K1376" s="83">
        <f ca="1" t="array" ref="K1376">IFERROR(INDEX(MASTER!B:B,MATCH(G1376,MASTER!A:A,0))/100," ")</f>
        <v>0.95</v>
      </c>
      <c r="L1376" s="65">
        <f ca="1" t="shared" si="3"/>
        <v>18</v>
      </c>
      <c r="M1376" s="65" t="str">
        <f ca="1" t="shared" si="4"/>
        <v>2023 - WEEK 18</v>
      </c>
      <c r="N1376" s="65" t="str">
        <f ca="1" t="shared" si="5"/>
        <v>2023 - MONTH 04</v>
      </c>
      <c r="O1376" s="83">
        <f ca="1" t="shared" ref="O1376:P1376" si="1406">IFERROR(AVERAGEIF(M:M,M1376,$K:$K)," ")</f>
        <v>0.950112612612605</v>
      </c>
      <c r="P1376" s="83">
        <f ca="1" t="shared" si="1406"/>
        <v>0.950150150150152</v>
      </c>
      <c r="Q1376" s="65" t="str">
        <f ca="1">IF(ISBLANK(A1376)," ",IF(O1376&gt;MASTER!$B$3/100,"SB",IF(O1376&gt;MASTER!$B$4/100,"B",IF(O1376&gt;MASTER!$B$5/100,"C","K"))))</f>
        <v>SB</v>
      </c>
      <c r="R1376" s="65" t="str">
        <f ca="1">IF(ISBLANK(B1376)," ",IF(P1376&gt;MASTER!$B$3/100,"SB",IF(P1376&gt;MASTER!$B$4/100,"B",IF(P1376&gt;MASTER!$B$5/100,"C","K"))))</f>
        <v>SB</v>
      </c>
    </row>
    <row r="1377" customHeight="1" spans="1:18">
      <c r="A1377" s="80">
        <f ca="1">INDIRECT(ADDRESS(2+QUOTIENT(ROW()-2,COUNTA('Form Responses 1'!$1:$1)-4),1,,TRUE,"Form Responses 1"))</f>
        <v>45057.4751454745</v>
      </c>
      <c r="B1377" s="65" t="str">
        <f ca="1">INDIRECT(ADDRESS(2+QUOTIENT(ROW()-2,COUNTA('Form Responses 1'!$1:$1)-4),2,,TRUE,"Form Responses 1"))</f>
        <v>bobdaulay@gmail.com</v>
      </c>
      <c r="C1377" s="65" t="str">
        <f ca="1">INDIRECT(ADDRESS(2+QUOTIENT(ROW()-2,COUNTA('Form Responses 1'!$1:$1)-4),3,,TRUE,"Form Responses 1"))</f>
        <v>Bobby Wijaya Daulay </v>
      </c>
      <c r="D1377" s="81">
        <f ca="1">INDIRECT(ADDRESS(2+QUOTIENT(ROW()-2,COUNTA('Form Responses 1'!$1:$1)-4),4,,TRUE,"Form Responses 1"))</f>
        <v>45046</v>
      </c>
      <c r="E1377" s="82">
        <f ca="1" t="shared" si="0"/>
        <v>7</v>
      </c>
      <c r="F1377" s="65" t="str">
        <f ca="1">IF(ISBLANK(A1377)," ",INDIRECT(ADDRESS(1,5+MOD(ROW()-2,COUNTA('Form Responses 1'!$1:$1)-4),,TRUE,"Form Responses 1")))</f>
        <v>Lantai 20 [Ruang Rapat 1-2-3]</v>
      </c>
      <c r="G1377" s="65" t="str">
        <f ca="1">IF(ISBLANK(A1377)," ",INDIRECT(ADDRESS(MATCH(A1377,'Form Responses 1'!A:A,0),5+MOD(ROW()-2,COUNTA('Form Responses 1'!$1:$1)-4),,TRUE,"Form Responses 1")))</f>
        <v>BAIK</v>
      </c>
      <c r="H1377" s="83" t="str">
        <f ca="1" t="shared" si="1"/>
        <v>Lantai 20</v>
      </c>
      <c r="I1377" s="83" t="str">
        <f ca="1" t="shared" si="1376"/>
        <v>Ruang Rapat 1-2-3</v>
      </c>
      <c r="J1377" s="83" t="str">
        <f ca="1" t="shared" si="2"/>
        <v>CLEANING SERVICE</v>
      </c>
      <c r="K1377" s="83">
        <f ca="1" t="array" ref="K1377">IFERROR(INDEX(MASTER!B:B,MATCH(G1377,MASTER!A:A,0))/100," ")</f>
        <v>0.95</v>
      </c>
      <c r="L1377" s="65">
        <f ca="1" t="shared" si="3"/>
        <v>18</v>
      </c>
      <c r="M1377" s="65" t="str">
        <f ca="1" t="shared" si="4"/>
        <v>2023 - WEEK 18</v>
      </c>
      <c r="N1377" s="65" t="str">
        <f ca="1" t="shared" si="5"/>
        <v>2023 - MONTH 04</v>
      </c>
      <c r="O1377" s="83">
        <f ca="1" t="shared" ref="O1377:P1377" si="1407">IFERROR(AVERAGEIF(M:M,M1377,$K:$K)," ")</f>
        <v>0.950112612612605</v>
      </c>
      <c r="P1377" s="83">
        <f ca="1" t="shared" si="1407"/>
        <v>0.950150150150152</v>
      </c>
      <c r="Q1377" s="65" t="str">
        <f ca="1">IF(ISBLANK(A1377)," ",IF(O1377&gt;MASTER!$B$3/100,"SB",IF(O1377&gt;MASTER!$B$4/100,"B",IF(O1377&gt;MASTER!$B$5/100,"C","K"))))</f>
        <v>SB</v>
      </c>
      <c r="R1377" s="65" t="str">
        <f ca="1">IF(ISBLANK(B1377)," ",IF(P1377&gt;MASTER!$B$3/100,"SB",IF(P1377&gt;MASTER!$B$4/100,"B",IF(P1377&gt;MASTER!$B$5/100,"C","K"))))</f>
        <v>SB</v>
      </c>
    </row>
    <row r="1378" customHeight="1" spans="1:18">
      <c r="A1378" s="80">
        <f ca="1">INDIRECT(ADDRESS(2+QUOTIENT(ROW()-2,COUNTA('Form Responses 1'!$1:$1)-4),1,,TRUE,"Form Responses 1"))</f>
        <v>45057.4751454745</v>
      </c>
      <c r="B1378" s="65" t="str">
        <f ca="1">INDIRECT(ADDRESS(2+QUOTIENT(ROW()-2,COUNTA('Form Responses 1'!$1:$1)-4),2,,TRUE,"Form Responses 1"))</f>
        <v>bobdaulay@gmail.com</v>
      </c>
      <c r="C1378" s="65" t="str">
        <f ca="1">INDIRECT(ADDRESS(2+QUOTIENT(ROW()-2,COUNTA('Form Responses 1'!$1:$1)-4),3,,TRUE,"Form Responses 1"))</f>
        <v>Bobby Wijaya Daulay </v>
      </c>
      <c r="D1378" s="81">
        <f ca="1">INDIRECT(ADDRESS(2+QUOTIENT(ROW()-2,COUNTA('Form Responses 1'!$1:$1)-4),4,,TRUE,"Form Responses 1"))</f>
        <v>45046</v>
      </c>
      <c r="E1378" s="82">
        <f ca="1" t="shared" si="0"/>
        <v>7</v>
      </c>
      <c r="F1378" s="65" t="str">
        <f ca="1">IF(ISBLANK(A1378)," ",INDIRECT(ADDRESS(1,5+MOD(ROW()-2,COUNTA('Form Responses 1'!$1:$1)-4),,TRUE,"Form Responses 1")))</f>
        <v>Lantai 20 [Ruang Kerja]</v>
      </c>
      <c r="G1378" s="65" t="str">
        <f ca="1">IF(ISBLANK(A1378)," ",INDIRECT(ADDRESS(MATCH(A1378,'Form Responses 1'!A:A,0),5+MOD(ROW()-2,COUNTA('Form Responses 1'!$1:$1)-4),,TRUE,"Form Responses 1")))</f>
        <v>BAIK</v>
      </c>
      <c r="H1378" s="83" t="str">
        <f ca="1" t="shared" si="1"/>
        <v>Lantai 20</v>
      </c>
      <c r="I1378" s="83" t="str">
        <f ca="1" t="shared" si="1376"/>
        <v>Ruang Kerja</v>
      </c>
      <c r="J1378" s="83" t="str">
        <f ca="1" t="shared" si="2"/>
        <v>CLEANING SERVICE</v>
      </c>
      <c r="K1378" s="83">
        <f ca="1" t="array" ref="K1378">IFERROR(INDEX(MASTER!B:B,MATCH(G1378,MASTER!A:A,0))/100," ")</f>
        <v>0.95</v>
      </c>
      <c r="L1378" s="65">
        <f ca="1" t="shared" si="3"/>
        <v>18</v>
      </c>
      <c r="M1378" s="65" t="str">
        <f ca="1" t="shared" si="4"/>
        <v>2023 - WEEK 18</v>
      </c>
      <c r="N1378" s="65" t="str">
        <f ca="1" t="shared" si="5"/>
        <v>2023 - MONTH 04</v>
      </c>
      <c r="O1378" s="83">
        <f ca="1" t="shared" ref="O1378:P1378" si="1408">IFERROR(AVERAGEIF(M:M,M1378,$K:$K)," ")</f>
        <v>0.950112612612605</v>
      </c>
      <c r="P1378" s="83">
        <f ca="1" t="shared" si="1408"/>
        <v>0.950150150150152</v>
      </c>
      <c r="Q1378" s="65" t="str">
        <f ca="1">IF(ISBLANK(A1378)," ",IF(O1378&gt;MASTER!$B$3/100,"SB",IF(O1378&gt;MASTER!$B$4/100,"B",IF(O1378&gt;MASTER!$B$5/100,"C","K"))))</f>
        <v>SB</v>
      </c>
      <c r="R1378" s="65" t="str">
        <f ca="1">IF(ISBLANK(B1378)," ",IF(P1378&gt;MASTER!$B$3/100,"SB",IF(P1378&gt;MASTER!$B$4/100,"B",IF(P1378&gt;MASTER!$B$5/100,"C","K"))))</f>
        <v>SB</v>
      </c>
    </row>
    <row r="1379" customHeight="1" spans="1:18">
      <c r="A1379" s="80">
        <f ca="1">INDIRECT(ADDRESS(2+QUOTIENT(ROW()-2,COUNTA('Form Responses 1'!$1:$1)-4),1,,TRUE,"Form Responses 1"))</f>
        <v>45057.4751454745</v>
      </c>
      <c r="B1379" s="65" t="str">
        <f ca="1">INDIRECT(ADDRESS(2+QUOTIENT(ROW()-2,COUNTA('Form Responses 1'!$1:$1)-4),2,,TRUE,"Form Responses 1"))</f>
        <v>bobdaulay@gmail.com</v>
      </c>
      <c r="C1379" s="65" t="str">
        <f ca="1">INDIRECT(ADDRESS(2+QUOTIENT(ROW()-2,COUNTA('Form Responses 1'!$1:$1)-4),3,,TRUE,"Form Responses 1"))</f>
        <v>Bobby Wijaya Daulay </v>
      </c>
      <c r="D1379" s="81">
        <f ca="1">INDIRECT(ADDRESS(2+QUOTIENT(ROW()-2,COUNTA('Form Responses 1'!$1:$1)-4),4,,TRUE,"Form Responses 1"))</f>
        <v>45046</v>
      </c>
      <c r="E1379" s="82">
        <f ca="1" t="shared" si="0"/>
        <v>7</v>
      </c>
      <c r="F1379" s="65" t="str">
        <f ca="1">IF(ISBLANK(A1379)," ",INDIRECT(ADDRESS(1,5+MOD(ROW()-2,COUNTA('Form Responses 1'!$1:$1)-4),,TRUE,"Form Responses 1")))</f>
        <v>Lantai 20 [Koridor]</v>
      </c>
      <c r="G1379" s="65" t="str">
        <f ca="1">IF(ISBLANK(A1379)," ",INDIRECT(ADDRESS(MATCH(A1379,'Form Responses 1'!A:A,0),5+MOD(ROW()-2,COUNTA('Form Responses 1'!$1:$1)-4),,TRUE,"Form Responses 1")))</f>
        <v>BAIK</v>
      </c>
      <c r="H1379" s="83" t="str">
        <f ca="1" t="shared" si="1"/>
        <v>Lantai 20</v>
      </c>
      <c r="I1379" s="83" t="str">
        <f ca="1" t="shared" si="1376"/>
        <v>Koridor</v>
      </c>
      <c r="J1379" s="83" t="str">
        <f ca="1" t="shared" si="2"/>
        <v>CLEANING SERVICE</v>
      </c>
      <c r="K1379" s="83">
        <f ca="1" t="array" ref="K1379">IFERROR(INDEX(MASTER!B:B,MATCH(G1379,MASTER!A:A,0))/100," ")</f>
        <v>0.95</v>
      </c>
      <c r="L1379" s="65">
        <f ca="1" t="shared" si="3"/>
        <v>18</v>
      </c>
      <c r="M1379" s="65" t="str">
        <f ca="1" t="shared" si="4"/>
        <v>2023 - WEEK 18</v>
      </c>
      <c r="N1379" s="65" t="str">
        <f ca="1" t="shared" si="5"/>
        <v>2023 - MONTH 04</v>
      </c>
      <c r="O1379" s="83">
        <f ca="1" t="shared" ref="O1379:P1379" si="1409">IFERROR(AVERAGEIF(M:M,M1379,$K:$K)," ")</f>
        <v>0.950112612612605</v>
      </c>
      <c r="P1379" s="83">
        <f ca="1" t="shared" si="1409"/>
        <v>0.950150150150152</v>
      </c>
      <c r="Q1379" s="65" t="str">
        <f ca="1">IF(ISBLANK(A1379)," ",IF(O1379&gt;MASTER!$B$3/100,"SB",IF(O1379&gt;MASTER!$B$4/100,"B",IF(O1379&gt;MASTER!$B$5/100,"C","K"))))</f>
        <v>SB</v>
      </c>
      <c r="R1379" s="65" t="str">
        <f ca="1">IF(ISBLANK(B1379)," ",IF(P1379&gt;MASTER!$B$3/100,"SB",IF(P1379&gt;MASTER!$B$4/100,"B",IF(P1379&gt;MASTER!$B$5/100,"C","K"))))</f>
        <v>SB</v>
      </c>
    </row>
    <row r="1380" customHeight="1" spans="1:18">
      <c r="A1380" s="80">
        <f ca="1">INDIRECT(ADDRESS(2+QUOTIENT(ROW()-2,COUNTA('Form Responses 1'!$1:$1)-4),1,,TRUE,"Form Responses 1"))</f>
        <v>45057.4751454745</v>
      </c>
      <c r="B1380" s="65" t="str">
        <f ca="1">INDIRECT(ADDRESS(2+QUOTIENT(ROW()-2,COUNTA('Form Responses 1'!$1:$1)-4),2,,TRUE,"Form Responses 1"))</f>
        <v>bobdaulay@gmail.com</v>
      </c>
      <c r="C1380" s="65" t="str">
        <f ca="1">INDIRECT(ADDRESS(2+QUOTIENT(ROW()-2,COUNTA('Form Responses 1'!$1:$1)-4),3,,TRUE,"Form Responses 1"))</f>
        <v>Bobby Wijaya Daulay </v>
      </c>
      <c r="D1380" s="81">
        <f ca="1">INDIRECT(ADDRESS(2+QUOTIENT(ROW()-2,COUNTA('Form Responses 1'!$1:$1)-4),4,,TRUE,"Form Responses 1"))</f>
        <v>45046</v>
      </c>
      <c r="E1380" s="82">
        <f ca="1" t="shared" si="0"/>
        <v>7</v>
      </c>
      <c r="F1380" s="65" t="str">
        <f ca="1">IF(ISBLANK(A1380)," ",INDIRECT(ADDRESS(1,5+MOD(ROW()-2,COUNTA('Form Responses 1'!$1:$1)-4),,TRUE,"Form Responses 1")))</f>
        <v>Lantai 20 [Toilet Pria / Wanita]</v>
      </c>
      <c r="G1380" s="65" t="str">
        <f ca="1">IF(ISBLANK(A1380)," ",INDIRECT(ADDRESS(MATCH(A1380,'Form Responses 1'!A:A,0),5+MOD(ROW()-2,COUNTA('Form Responses 1'!$1:$1)-4),,TRUE,"Form Responses 1")))</f>
        <v>BAIK</v>
      </c>
      <c r="H1380" s="83" t="str">
        <f ca="1" t="shared" si="1"/>
        <v>Lantai 20</v>
      </c>
      <c r="I1380" s="83" t="str">
        <f ca="1" t="shared" si="1376"/>
        <v>Toilet Pria / Wanita</v>
      </c>
      <c r="J1380" s="83" t="str">
        <f ca="1" t="shared" si="2"/>
        <v>CLEANING SERVICE</v>
      </c>
      <c r="K1380" s="83">
        <f ca="1" t="array" ref="K1380">IFERROR(INDEX(MASTER!B:B,MATCH(G1380,MASTER!A:A,0))/100," ")</f>
        <v>0.95</v>
      </c>
      <c r="L1380" s="65">
        <f ca="1" t="shared" si="3"/>
        <v>18</v>
      </c>
      <c r="M1380" s="65" t="str">
        <f ca="1" t="shared" si="4"/>
        <v>2023 - WEEK 18</v>
      </c>
      <c r="N1380" s="65" t="str">
        <f ca="1" t="shared" si="5"/>
        <v>2023 - MONTH 04</v>
      </c>
      <c r="O1380" s="83">
        <f ca="1" t="shared" ref="O1380:P1380" si="1410">IFERROR(AVERAGEIF(M:M,M1380,$K:$K)," ")</f>
        <v>0.950112612612605</v>
      </c>
      <c r="P1380" s="83">
        <f ca="1" t="shared" si="1410"/>
        <v>0.950150150150152</v>
      </c>
      <c r="Q1380" s="65" t="str">
        <f ca="1">IF(ISBLANK(A1380)," ",IF(O1380&gt;MASTER!$B$3/100,"SB",IF(O1380&gt;MASTER!$B$4/100,"B",IF(O1380&gt;MASTER!$B$5/100,"C","K"))))</f>
        <v>SB</v>
      </c>
      <c r="R1380" s="65" t="str">
        <f ca="1">IF(ISBLANK(B1380)," ",IF(P1380&gt;MASTER!$B$3/100,"SB",IF(P1380&gt;MASTER!$B$4/100,"B",IF(P1380&gt;MASTER!$B$5/100,"C","K"))))</f>
        <v>SB</v>
      </c>
    </row>
    <row r="1381" customHeight="1" spans="1:18">
      <c r="A1381" s="80">
        <f ca="1">INDIRECT(ADDRESS(2+QUOTIENT(ROW()-2,COUNTA('Form Responses 1'!$1:$1)-4),1,,TRUE,"Form Responses 1"))</f>
        <v>45057.4751454745</v>
      </c>
      <c r="B1381" s="65" t="str">
        <f ca="1">INDIRECT(ADDRESS(2+QUOTIENT(ROW()-2,COUNTA('Form Responses 1'!$1:$1)-4),2,,TRUE,"Form Responses 1"))</f>
        <v>bobdaulay@gmail.com</v>
      </c>
      <c r="C1381" s="65" t="str">
        <f ca="1">INDIRECT(ADDRESS(2+QUOTIENT(ROW()-2,COUNTA('Form Responses 1'!$1:$1)-4),3,,TRUE,"Form Responses 1"))</f>
        <v>Bobby Wijaya Daulay </v>
      </c>
      <c r="D1381" s="81">
        <f ca="1">INDIRECT(ADDRESS(2+QUOTIENT(ROW()-2,COUNTA('Form Responses 1'!$1:$1)-4),4,,TRUE,"Form Responses 1"))</f>
        <v>45046</v>
      </c>
      <c r="E1381" s="82">
        <f ca="1" t="shared" si="0"/>
        <v>7</v>
      </c>
      <c r="F1381" s="65" t="str">
        <f ca="1">IF(ISBLANK(A1381)," ",INDIRECT(ADDRESS(1,5+MOD(ROW()-2,COUNTA('Form Responses 1'!$1:$1)-4),,TRUE,"Form Responses 1")))</f>
        <v>Lantai 19 [Tangga Exit Barat]</v>
      </c>
      <c r="G1381" s="65" t="str">
        <f ca="1">IF(ISBLANK(A1381)," ",INDIRECT(ADDRESS(MATCH(A1381,'Form Responses 1'!A:A,0),5+MOD(ROW()-2,COUNTA('Form Responses 1'!$1:$1)-4),,TRUE,"Form Responses 1")))</f>
        <v>BAIK</v>
      </c>
      <c r="H1381" s="83" t="str">
        <f ca="1" t="shared" si="1"/>
        <v>Lantai 19</v>
      </c>
      <c r="I1381" s="83" t="str">
        <f ca="1" t="shared" si="1376"/>
        <v>Tangga Exit Barat</v>
      </c>
      <c r="J1381" s="83" t="str">
        <f ca="1" t="shared" si="2"/>
        <v>CLEANING SERVICE</v>
      </c>
      <c r="K1381" s="83">
        <f ca="1" t="array" ref="K1381">IFERROR(INDEX(MASTER!B:B,MATCH(G1381,MASTER!A:A,0))/100," ")</f>
        <v>0.95</v>
      </c>
      <c r="L1381" s="65">
        <f ca="1" t="shared" si="3"/>
        <v>18</v>
      </c>
      <c r="M1381" s="65" t="str">
        <f ca="1" t="shared" si="4"/>
        <v>2023 - WEEK 18</v>
      </c>
      <c r="N1381" s="65" t="str">
        <f ca="1" t="shared" si="5"/>
        <v>2023 - MONTH 04</v>
      </c>
      <c r="O1381" s="83">
        <f ca="1" t="shared" ref="O1381:P1381" si="1411">IFERROR(AVERAGEIF(M:M,M1381,$K:$K)," ")</f>
        <v>0.950112612612605</v>
      </c>
      <c r="P1381" s="83">
        <f ca="1" t="shared" si="1411"/>
        <v>0.950150150150152</v>
      </c>
      <c r="Q1381" s="65" t="str">
        <f ca="1">IF(ISBLANK(A1381)," ",IF(O1381&gt;MASTER!$B$3/100,"SB",IF(O1381&gt;MASTER!$B$4/100,"B",IF(O1381&gt;MASTER!$B$5/100,"C","K"))))</f>
        <v>SB</v>
      </c>
      <c r="R1381" s="65" t="str">
        <f ca="1">IF(ISBLANK(B1381)," ",IF(P1381&gt;MASTER!$B$3/100,"SB",IF(P1381&gt;MASTER!$B$4/100,"B",IF(P1381&gt;MASTER!$B$5/100,"C","K"))))</f>
        <v>SB</v>
      </c>
    </row>
    <row r="1382" customHeight="1" spans="1:18">
      <c r="A1382" s="80">
        <f ca="1">INDIRECT(ADDRESS(2+QUOTIENT(ROW()-2,COUNTA('Form Responses 1'!$1:$1)-4),1,,TRUE,"Form Responses 1"))</f>
        <v>45057.4751454745</v>
      </c>
      <c r="B1382" s="65" t="str">
        <f ca="1">INDIRECT(ADDRESS(2+QUOTIENT(ROW()-2,COUNTA('Form Responses 1'!$1:$1)-4),2,,TRUE,"Form Responses 1"))</f>
        <v>bobdaulay@gmail.com</v>
      </c>
      <c r="C1382" s="65" t="str">
        <f ca="1">INDIRECT(ADDRESS(2+QUOTIENT(ROW()-2,COUNTA('Form Responses 1'!$1:$1)-4),3,,TRUE,"Form Responses 1"))</f>
        <v>Bobby Wijaya Daulay </v>
      </c>
      <c r="D1382" s="81">
        <f ca="1">INDIRECT(ADDRESS(2+QUOTIENT(ROW()-2,COUNTA('Form Responses 1'!$1:$1)-4),4,,TRUE,"Form Responses 1"))</f>
        <v>45046</v>
      </c>
      <c r="E1382" s="82">
        <f ca="1" t="shared" si="0"/>
        <v>7</v>
      </c>
      <c r="F1382" s="65" t="str">
        <f ca="1">IF(ISBLANK(A1382)," ",INDIRECT(ADDRESS(1,5+MOD(ROW()-2,COUNTA('Form Responses 1'!$1:$1)-4),,TRUE,"Form Responses 1")))</f>
        <v>Lantai 19 [ &amp; Timur]</v>
      </c>
      <c r="G1382" s="65" t="str">
        <f ca="1">IF(ISBLANK(A1382)," ",INDIRECT(ADDRESS(MATCH(A1382,'Form Responses 1'!A:A,0),5+MOD(ROW()-2,COUNTA('Form Responses 1'!$1:$1)-4),,TRUE,"Form Responses 1")))</f>
        <v>BAIK</v>
      </c>
      <c r="H1382" s="83" t="str">
        <f ca="1" t="shared" si="1"/>
        <v>Lantai 19</v>
      </c>
      <c r="I1382" s="83" t="str">
        <f ca="1" t="shared" si="1376"/>
        <v> &amp; Timur</v>
      </c>
      <c r="J1382" s="83" t="str">
        <f ca="1" t="shared" si="2"/>
        <v>CLEANING SERVICE</v>
      </c>
      <c r="K1382" s="83">
        <f ca="1" t="array" ref="K1382">IFERROR(INDEX(MASTER!B:B,MATCH(G1382,MASTER!A:A,0))/100," ")</f>
        <v>0.95</v>
      </c>
      <c r="L1382" s="65">
        <f ca="1" t="shared" si="3"/>
        <v>18</v>
      </c>
      <c r="M1382" s="65" t="str">
        <f ca="1" t="shared" si="4"/>
        <v>2023 - WEEK 18</v>
      </c>
      <c r="N1382" s="65" t="str">
        <f ca="1" t="shared" si="5"/>
        <v>2023 - MONTH 04</v>
      </c>
      <c r="O1382" s="83">
        <f ca="1" t="shared" ref="O1382:P1382" si="1412">IFERROR(AVERAGEIF(M:M,M1382,$K:$K)," ")</f>
        <v>0.950112612612605</v>
      </c>
      <c r="P1382" s="83">
        <f ca="1" t="shared" si="1412"/>
        <v>0.950150150150152</v>
      </c>
      <c r="Q1382" s="65" t="str">
        <f ca="1">IF(ISBLANK(A1382)," ",IF(O1382&gt;MASTER!$B$3/100,"SB",IF(O1382&gt;MASTER!$B$4/100,"B",IF(O1382&gt;MASTER!$B$5/100,"C","K"))))</f>
        <v>SB</v>
      </c>
      <c r="R1382" s="65" t="str">
        <f ca="1">IF(ISBLANK(B1382)," ",IF(P1382&gt;MASTER!$B$3/100,"SB",IF(P1382&gt;MASTER!$B$4/100,"B",IF(P1382&gt;MASTER!$B$5/100,"C","K"))))</f>
        <v>SB</v>
      </c>
    </row>
    <row r="1383" customHeight="1" spans="1:18">
      <c r="A1383" s="80">
        <f ca="1">INDIRECT(ADDRESS(2+QUOTIENT(ROW()-2,COUNTA('Form Responses 1'!$1:$1)-4),1,,TRUE,"Form Responses 1"))</f>
        <v>45057.4751454745</v>
      </c>
      <c r="B1383" s="65" t="str">
        <f ca="1">INDIRECT(ADDRESS(2+QUOTIENT(ROW()-2,COUNTA('Form Responses 1'!$1:$1)-4),2,,TRUE,"Form Responses 1"))</f>
        <v>bobdaulay@gmail.com</v>
      </c>
      <c r="C1383" s="65" t="str">
        <f ca="1">INDIRECT(ADDRESS(2+QUOTIENT(ROW()-2,COUNTA('Form Responses 1'!$1:$1)-4),3,,TRUE,"Form Responses 1"))</f>
        <v>Bobby Wijaya Daulay </v>
      </c>
      <c r="D1383" s="81">
        <f ca="1">INDIRECT(ADDRESS(2+QUOTIENT(ROW()-2,COUNTA('Form Responses 1'!$1:$1)-4),4,,TRUE,"Form Responses 1"))</f>
        <v>45046</v>
      </c>
      <c r="E1383" s="82">
        <f ca="1" t="shared" si="0"/>
        <v>7</v>
      </c>
      <c r="F1383" s="65" t="str">
        <f ca="1">IF(ISBLANK(A1383)," ",INDIRECT(ADDRESS(1,5+MOD(ROW()-2,COUNTA('Form Responses 1'!$1:$1)-4),,TRUE,"Form Responses 1")))</f>
        <v>Lantai 19 [Mushola]</v>
      </c>
      <c r="G1383" s="65" t="str">
        <f ca="1">IF(ISBLANK(A1383)," ",INDIRECT(ADDRESS(MATCH(A1383,'Form Responses 1'!A:A,0),5+MOD(ROW()-2,COUNTA('Form Responses 1'!$1:$1)-4),,TRUE,"Form Responses 1")))</f>
        <v>BAIK</v>
      </c>
      <c r="H1383" s="83" t="str">
        <f ca="1" t="shared" si="1"/>
        <v>Lantai 19</v>
      </c>
      <c r="I1383" s="83" t="str">
        <f ca="1" t="shared" si="1376"/>
        <v>Mushola</v>
      </c>
      <c r="J1383" s="83" t="str">
        <f ca="1" t="shared" si="2"/>
        <v>CLEANING SERVICE</v>
      </c>
      <c r="K1383" s="83">
        <f ca="1" t="array" ref="K1383">IFERROR(INDEX(MASTER!B:B,MATCH(G1383,MASTER!A:A,0))/100," ")</f>
        <v>0.95</v>
      </c>
      <c r="L1383" s="65">
        <f ca="1" t="shared" si="3"/>
        <v>18</v>
      </c>
      <c r="M1383" s="65" t="str">
        <f ca="1" t="shared" si="4"/>
        <v>2023 - WEEK 18</v>
      </c>
      <c r="N1383" s="65" t="str">
        <f ca="1" t="shared" si="5"/>
        <v>2023 - MONTH 04</v>
      </c>
      <c r="O1383" s="83">
        <f ca="1" t="shared" ref="O1383:P1383" si="1413">IFERROR(AVERAGEIF(M:M,M1383,$K:$K)," ")</f>
        <v>0.950112612612605</v>
      </c>
      <c r="P1383" s="83">
        <f ca="1" t="shared" si="1413"/>
        <v>0.950150150150152</v>
      </c>
      <c r="Q1383" s="65" t="str">
        <f ca="1">IF(ISBLANK(A1383)," ",IF(O1383&gt;MASTER!$B$3/100,"SB",IF(O1383&gt;MASTER!$B$4/100,"B",IF(O1383&gt;MASTER!$B$5/100,"C","K"))))</f>
        <v>SB</v>
      </c>
      <c r="R1383" s="65" t="str">
        <f ca="1">IF(ISBLANK(B1383)," ",IF(P1383&gt;MASTER!$B$3/100,"SB",IF(P1383&gt;MASTER!$B$4/100,"B",IF(P1383&gt;MASTER!$B$5/100,"C","K"))))</f>
        <v>SB</v>
      </c>
    </row>
    <row r="1384" customHeight="1" spans="1:18">
      <c r="A1384" s="80">
        <f ca="1">INDIRECT(ADDRESS(2+QUOTIENT(ROW()-2,COUNTA('Form Responses 1'!$1:$1)-4),1,,TRUE,"Form Responses 1"))</f>
        <v>45057.4751454745</v>
      </c>
      <c r="B1384" s="65" t="str">
        <f ca="1">INDIRECT(ADDRESS(2+QUOTIENT(ROW()-2,COUNTA('Form Responses 1'!$1:$1)-4),2,,TRUE,"Form Responses 1"))</f>
        <v>bobdaulay@gmail.com</v>
      </c>
      <c r="C1384" s="65" t="str">
        <f ca="1">INDIRECT(ADDRESS(2+QUOTIENT(ROW()-2,COUNTA('Form Responses 1'!$1:$1)-4),3,,TRUE,"Form Responses 1"))</f>
        <v>Bobby Wijaya Daulay </v>
      </c>
      <c r="D1384" s="81">
        <f ca="1">INDIRECT(ADDRESS(2+QUOTIENT(ROW()-2,COUNTA('Form Responses 1'!$1:$1)-4),4,,TRUE,"Form Responses 1"))</f>
        <v>45046</v>
      </c>
      <c r="E1384" s="82">
        <f ca="1" t="shared" si="0"/>
        <v>7</v>
      </c>
      <c r="F1384" s="65" t="str">
        <f ca="1">IF(ISBLANK(A1384)," ",INDIRECT(ADDRESS(1,5+MOD(ROW()-2,COUNTA('Form Responses 1'!$1:$1)-4),,TRUE,"Form Responses 1")))</f>
        <v>Lantai 19 [Pantry]</v>
      </c>
      <c r="G1384" s="65" t="str">
        <f ca="1">IF(ISBLANK(A1384)," ",INDIRECT(ADDRESS(MATCH(A1384,'Form Responses 1'!A:A,0),5+MOD(ROW()-2,COUNTA('Form Responses 1'!$1:$1)-4),,TRUE,"Form Responses 1")))</f>
        <v>BAIK</v>
      </c>
      <c r="H1384" s="83" t="str">
        <f ca="1" t="shared" si="1"/>
        <v>Lantai 19</v>
      </c>
      <c r="I1384" s="83" t="str">
        <f ca="1" t="shared" si="1376"/>
        <v>Pantry</v>
      </c>
      <c r="J1384" s="83" t="str">
        <f ca="1" t="shared" si="2"/>
        <v>CLEANING SERVICE</v>
      </c>
      <c r="K1384" s="83">
        <f ca="1" t="array" ref="K1384">IFERROR(INDEX(MASTER!B:B,MATCH(G1384,MASTER!A:A,0))/100," ")</f>
        <v>0.95</v>
      </c>
      <c r="L1384" s="65">
        <f ca="1" t="shared" si="3"/>
        <v>18</v>
      </c>
      <c r="M1384" s="65" t="str">
        <f ca="1" t="shared" si="4"/>
        <v>2023 - WEEK 18</v>
      </c>
      <c r="N1384" s="65" t="str">
        <f ca="1" t="shared" si="5"/>
        <v>2023 - MONTH 04</v>
      </c>
      <c r="O1384" s="83">
        <f ca="1" t="shared" ref="O1384:P1384" si="1414">IFERROR(AVERAGEIF(M:M,M1384,$K:$K)," ")</f>
        <v>0.950112612612605</v>
      </c>
      <c r="P1384" s="83">
        <f ca="1" t="shared" si="1414"/>
        <v>0.950150150150152</v>
      </c>
      <c r="Q1384" s="65" t="str">
        <f ca="1">IF(ISBLANK(A1384)," ",IF(O1384&gt;MASTER!$B$3/100,"SB",IF(O1384&gt;MASTER!$B$4/100,"B",IF(O1384&gt;MASTER!$B$5/100,"C","K"))))</f>
        <v>SB</v>
      </c>
      <c r="R1384" s="65" t="str">
        <f ca="1">IF(ISBLANK(B1384)," ",IF(P1384&gt;MASTER!$B$3/100,"SB",IF(P1384&gt;MASTER!$B$4/100,"B",IF(P1384&gt;MASTER!$B$5/100,"C","K"))))</f>
        <v>SB</v>
      </c>
    </row>
    <row r="1385" customHeight="1" spans="1:18">
      <c r="A1385" s="80">
        <f ca="1">INDIRECT(ADDRESS(2+QUOTIENT(ROW()-2,COUNTA('Form Responses 1'!$1:$1)-4),1,,TRUE,"Form Responses 1"))</f>
        <v>45057.4751454745</v>
      </c>
      <c r="B1385" s="65" t="str">
        <f ca="1">INDIRECT(ADDRESS(2+QUOTIENT(ROW()-2,COUNTA('Form Responses 1'!$1:$1)-4),2,,TRUE,"Form Responses 1"))</f>
        <v>bobdaulay@gmail.com</v>
      </c>
      <c r="C1385" s="65" t="str">
        <f ca="1">INDIRECT(ADDRESS(2+QUOTIENT(ROW()-2,COUNTA('Form Responses 1'!$1:$1)-4),3,,TRUE,"Form Responses 1"))</f>
        <v>Bobby Wijaya Daulay </v>
      </c>
      <c r="D1385" s="81">
        <f ca="1">INDIRECT(ADDRESS(2+QUOTIENT(ROW()-2,COUNTA('Form Responses 1'!$1:$1)-4),4,,TRUE,"Form Responses 1"))</f>
        <v>45046</v>
      </c>
      <c r="E1385" s="82">
        <f ca="1" t="shared" si="0"/>
        <v>7</v>
      </c>
      <c r="F1385" s="65" t="str">
        <f ca="1">IF(ISBLANK(A1385)," ",INDIRECT(ADDRESS(1,5+MOD(ROW()-2,COUNTA('Form Responses 1'!$1:$1)-4),,TRUE,"Form Responses 1")))</f>
        <v>Lantai 19 [Ruang Rapat 1-2-3]</v>
      </c>
      <c r="G1385" s="65" t="str">
        <f ca="1">IF(ISBLANK(A1385)," ",INDIRECT(ADDRESS(MATCH(A1385,'Form Responses 1'!A:A,0),5+MOD(ROW()-2,COUNTA('Form Responses 1'!$1:$1)-4),,TRUE,"Form Responses 1")))</f>
        <v>BAIK</v>
      </c>
      <c r="H1385" s="83" t="str">
        <f ca="1" t="shared" si="1"/>
        <v>Lantai 19</v>
      </c>
      <c r="I1385" s="83" t="str">
        <f ca="1" t="shared" si="1376"/>
        <v>Ruang Rapat 1-2-3</v>
      </c>
      <c r="J1385" s="83" t="str">
        <f ca="1" t="shared" si="2"/>
        <v>CLEANING SERVICE</v>
      </c>
      <c r="K1385" s="83">
        <f ca="1" t="array" ref="K1385">IFERROR(INDEX(MASTER!B:B,MATCH(G1385,MASTER!A:A,0))/100," ")</f>
        <v>0.95</v>
      </c>
      <c r="L1385" s="65">
        <f ca="1" t="shared" si="3"/>
        <v>18</v>
      </c>
      <c r="M1385" s="65" t="str">
        <f ca="1" t="shared" si="4"/>
        <v>2023 - WEEK 18</v>
      </c>
      <c r="N1385" s="65" t="str">
        <f ca="1" t="shared" si="5"/>
        <v>2023 - MONTH 04</v>
      </c>
      <c r="O1385" s="83">
        <f ca="1" t="shared" ref="O1385:P1385" si="1415">IFERROR(AVERAGEIF(M:M,M1385,$K:$K)," ")</f>
        <v>0.950112612612605</v>
      </c>
      <c r="P1385" s="83">
        <f ca="1" t="shared" si="1415"/>
        <v>0.950150150150152</v>
      </c>
      <c r="Q1385" s="65" t="str">
        <f ca="1">IF(ISBLANK(A1385)," ",IF(O1385&gt;MASTER!$B$3/100,"SB",IF(O1385&gt;MASTER!$B$4/100,"B",IF(O1385&gt;MASTER!$B$5/100,"C","K"))))</f>
        <v>SB</v>
      </c>
      <c r="R1385" s="65" t="str">
        <f ca="1">IF(ISBLANK(B1385)," ",IF(P1385&gt;MASTER!$B$3/100,"SB",IF(P1385&gt;MASTER!$B$4/100,"B",IF(P1385&gt;MASTER!$B$5/100,"C","K"))))</f>
        <v>SB</v>
      </c>
    </row>
    <row r="1386" customHeight="1" spans="1:18">
      <c r="A1386" s="80">
        <f ca="1">INDIRECT(ADDRESS(2+QUOTIENT(ROW()-2,COUNTA('Form Responses 1'!$1:$1)-4),1,,TRUE,"Form Responses 1"))</f>
        <v>45057.4751454745</v>
      </c>
      <c r="B1386" s="65" t="str">
        <f ca="1">INDIRECT(ADDRESS(2+QUOTIENT(ROW()-2,COUNTA('Form Responses 1'!$1:$1)-4),2,,TRUE,"Form Responses 1"))</f>
        <v>bobdaulay@gmail.com</v>
      </c>
      <c r="C1386" s="65" t="str">
        <f ca="1">INDIRECT(ADDRESS(2+QUOTIENT(ROW()-2,COUNTA('Form Responses 1'!$1:$1)-4),3,,TRUE,"Form Responses 1"))</f>
        <v>Bobby Wijaya Daulay </v>
      </c>
      <c r="D1386" s="81">
        <f ca="1">INDIRECT(ADDRESS(2+QUOTIENT(ROW()-2,COUNTA('Form Responses 1'!$1:$1)-4),4,,TRUE,"Form Responses 1"))</f>
        <v>45046</v>
      </c>
      <c r="E1386" s="82">
        <f ca="1" t="shared" si="0"/>
        <v>7</v>
      </c>
      <c r="F1386" s="65" t="str">
        <f ca="1">IF(ISBLANK(A1386)," ",INDIRECT(ADDRESS(1,5+MOD(ROW()-2,COUNTA('Form Responses 1'!$1:$1)-4),,TRUE,"Form Responses 1")))</f>
        <v>Lantai 19 [Ruang Kerja]</v>
      </c>
      <c r="G1386" s="65" t="str">
        <f ca="1">IF(ISBLANK(A1386)," ",INDIRECT(ADDRESS(MATCH(A1386,'Form Responses 1'!A:A,0),5+MOD(ROW()-2,COUNTA('Form Responses 1'!$1:$1)-4),,TRUE,"Form Responses 1")))</f>
        <v>BAIK</v>
      </c>
      <c r="H1386" s="83" t="str">
        <f ca="1" t="shared" si="1"/>
        <v>Lantai 19</v>
      </c>
      <c r="I1386" s="83" t="str">
        <f ca="1" t="shared" si="1376"/>
        <v>Ruang Kerja</v>
      </c>
      <c r="J1386" s="83" t="str">
        <f ca="1" t="shared" si="2"/>
        <v>CLEANING SERVICE</v>
      </c>
      <c r="K1386" s="83">
        <f ca="1" t="array" ref="K1386">IFERROR(INDEX(MASTER!B:B,MATCH(G1386,MASTER!A:A,0))/100," ")</f>
        <v>0.95</v>
      </c>
      <c r="L1386" s="65">
        <f ca="1" t="shared" si="3"/>
        <v>18</v>
      </c>
      <c r="M1386" s="65" t="str">
        <f ca="1" t="shared" si="4"/>
        <v>2023 - WEEK 18</v>
      </c>
      <c r="N1386" s="65" t="str">
        <f ca="1" t="shared" si="5"/>
        <v>2023 - MONTH 04</v>
      </c>
      <c r="O1386" s="83">
        <f ca="1" t="shared" ref="O1386:P1386" si="1416">IFERROR(AVERAGEIF(M:M,M1386,$K:$K)," ")</f>
        <v>0.950112612612605</v>
      </c>
      <c r="P1386" s="83">
        <f ca="1" t="shared" si="1416"/>
        <v>0.950150150150152</v>
      </c>
      <c r="Q1386" s="65" t="str">
        <f ca="1">IF(ISBLANK(A1386)," ",IF(O1386&gt;MASTER!$B$3/100,"SB",IF(O1386&gt;MASTER!$B$4/100,"B",IF(O1386&gt;MASTER!$B$5/100,"C","K"))))</f>
        <v>SB</v>
      </c>
      <c r="R1386" s="65" t="str">
        <f ca="1">IF(ISBLANK(B1386)," ",IF(P1386&gt;MASTER!$B$3/100,"SB",IF(P1386&gt;MASTER!$B$4/100,"B",IF(P1386&gt;MASTER!$B$5/100,"C","K"))))</f>
        <v>SB</v>
      </c>
    </row>
    <row r="1387" customHeight="1" spans="1:18">
      <c r="A1387" s="80">
        <f ca="1">INDIRECT(ADDRESS(2+QUOTIENT(ROW()-2,COUNTA('Form Responses 1'!$1:$1)-4),1,,TRUE,"Form Responses 1"))</f>
        <v>45057.4751454745</v>
      </c>
      <c r="B1387" s="65" t="str">
        <f ca="1">INDIRECT(ADDRESS(2+QUOTIENT(ROW()-2,COUNTA('Form Responses 1'!$1:$1)-4),2,,TRUE,"Form Responses 1"))</f>
        <v>bobdaulay@gmail.com</v>
      </c>
      <c r="C1387" s="65" t="str">
        <f ca="1">INDIRECT(ADDRESS(2+QUOTIENT(ROW()-2,COUNTA('Form Responses 1'!$1:$1)-4),3,,TRUE,"Form Responses 1"))</f>
        <v>Bobby Wijaya Daulay </v>
      </c>
      <c r="D1387" s="81">
        <f ca="1">INDIRECT(ADDRESS(2+QUOTIENT(ROW()-2,COUNTA('Form Responses 1'!$1:$1)-4),4,,TRUE,"Form Responses 1"))</f>
        <v>45046</v>
      </c>
      <c r="E1387" s="82">
        <f ca="1" t="shared" si="0"/>
        <v>7</v>
      </c>
      <c r="F1387" s="65" t="str">
        <f ca="1">IF(ISBLANK(A1387)," ",INDIRECT(ADDRESS(1,5+MOD(ROW()-2,COUNTA('Form Responses 1'!$1:$1)-4),,TRUE,"Form Responses 1")))</f>
        <v>Lantai 19 [Koridor]</v>
      </c>
      <c r="G1387" s="65" t="str">
        <f ca="1">IF(ISBLANK(A1387)," ",INDIRECT(ADDRESS(MATCH(A1387,'Form Responses 1'!A:A,0),5+MOD(ROW()-2,COUNTA('Form Responses 1'!$1:$1)-4),,TRUE,"Form Responses 1")))</f>
        <v>BAIK</v>
      </c>
      <c r="H1387" s="83" t="str">
        <f ca="1" t="shared" si="1"/>
        <v>Lantai 19</v>
      </c>
      <c r="I1387" s="83" t="str">
        <f ca="1" t="shared" si="1376"/>
        <v>Koridor</v>
      </c>
      <c r="J1387" s="83" t="str">
        <f ca="1" t="shared" si="2"/>
        <v>CLEANING SERVICE</v>
      </c>
      <c r="K1387" s="83">
        <f ca="1" t="array" ref="K1387">IFERROR(INDEX(MASTER!B:B,MATCH(G1387,MASTER!A:A,0))/100," ")</f>
        <v>0.95</v>
      </c>
      <c r="L1387" s="65">
        <f ca="1" t="shared" si="3"/>
        <v>18</v>
      </c>
      <c r="M1387" s="65" t="str">
        <f ca="1" t="shared" si="4"/>
        <v>2023 - WEEK 18</v>
      </c>
      <c r="N1387" s="65" t="str">
        <f ca="1" t="shared" si="5"/>
        <v>2023 - MONTH 04</v>
      </c>
      <c r="O1387" s="83">
        <f ca="1" t="shared" ref="O1387:P1387" si="1417">IFERROR(AVERAGEIF(M:M,M1387,$K:$K)," ")</f>
        <v>0.950112612612605</v>
      </c>
      <c r="P1387" s="83">
        <f ca="1" t="shared" si="1417"/>
        <v>0.950150150150152</v>
      </c>
      <c r="Q1387" s="65" t="str">
        <f ca="1">IF(ISBLANK(A1387)," ",IF(O1387&gt;MASTER!$B$3/100,"SB",IF(O1387&gt;MASTER!$B$4/100,"B",IF(O1387&gt;MASTER!$B$5/100,"C","K"))))</f>
        <v>SB</v>
      </c>
      <c r="R1387" s="65" t="str">
        <f ca="1">IF(ISBLANK(B1387)," ",IF(P1387&gt;MASTER!$B$3/100,"SB",IF(P1387&gt;MASTER!$B$4/100,"B",IF(P1387&gt;MASTER!$B$5/100,"C","K"))))</f>
        <v>SB</v>
      </c>
    </row>
    <row r="1388" customHeight="1" spans="1:18">
      <c r="A1388" s="80">
        <f ca="1">INDIRECT(ADDRESS(2+QUOTIENT(ROW()-2,COUNTA('Form Responses 1'!$1:$1)-4),1,,TRUE,"Form Responses 1"))</f>
        <v>45057.4751454745</v>
      </c>
      <c r="B1388" s="65" t="str">
        <f ca="1">INDIRECT(ADDRESS(2+QUOTIENT(ROW()-2,COUNTA('Form Responses 1'!$1:$1)-4),2,,TRUE,"Form Responses 1"))</f>
        <v>bobdaulay@gmail.com</v>
      </c>
      <c r="C1388" s="65" t="str">
        <f ca="1">INDIRECT(ADDRESS(2+QUOTIENT(ROW()-2,COUNTA('Form Responses 1'!$1:$1)-4),3,,TRUE,"Form Responses 1"))</f>
        <v>Bobby Wijaya Daulay </v>
      </c>
      <c r="D1388" s="81">
        <f ca="1">INDIRECT(ADDRESS(2+QUOTIENT(ROW()-2,COUNTA('Form Responses 1'!$1:$1)-4),4,,TRUE,"Form Responses 1"))</f>
        <v>45046</v>
      </c>
      <c r="E1388" s="82">
        <f ca="1" t="shared" si="0"/>
        <v>7</v>
      </c>
      <c r="F1388" s="65" t="str">
        <f ca="1">IF(ISBLANK(A1388)," ",INDIRECT(ADDRESS(1,5+MOD(ROW()-2,COUNTA('Form Responses 1'!$1:$1)-4),,TRUE,"Form Responses 1")))</f>
        <v>Lantai 19 [Toilet Pria / Wanita]</v>
      </c>
      <c r="G1388" s="65" t="str">
        <f ca="1">IF(ISBLANK(A1388)," ",INDIRECT(ADDRESS(MATCH(A1388,'Form Responses 1'!A:A,0),5+MOD(ROW()-2,COUNTA('Form Responses 1'!$1:$1)-4),,TRUE,"Form Responses 1")))</f>
        <v>BAIK</v>
      </c>
      <c r="H1388" s="83" t="str">
        <f ca="1" t="shared" si="1"/>
        <v>Lantai 19</v>
      </c>
      <c r="I1388" s="83" t="str">
        <f ca="1" t="shared" si="1376"/>
        <v>Toilet Pria / Wanita</v>
      </c>
      <c r="J1388" s="83" t="str">
        <f ca="1" t="shared" si="2"/>
        <v>CLEANING SERVICE</v>
      </c>
      <c r="K1388" s="83">
        <f ca="1" t="array" ref="K1388">IFERROR(INDEX(MASTER!B:B,MATCH(G1388,MASTER!A:A,0))/100," ")</f>
        <v>0.95</v>
      </c>
      <c r="L1388" s="65">
        <f ca="1" t="shared" si="3"/>
        <v>18</v>
      </c>
      <c r="M1388" s="65" t="str">
        <f ca="1" t="shared" si="4"/>
        <v>2023 - WEEK 18</v>
      </c>
      <c r="N1388" s="65" t="str">
        <f ca="1" t="shared" si="5"/>
        <v>2023 - MONTH 04</v>
      </c>
      <c r="O1388" s="83">
        <f ca="1" t="shared" ref="O1388:P1388" si="1418">IFERROR(AVERAGEIF(M:M,M1388,$K:$K)," ")</f>
        <v>0.950112612612605</v>
      </c>
      <c r="P1388" s="83">
        <f ca="1" t="shared" si="1418"/>
        <v>0.950150150150152</v>
      </c>
      <c r="Q1388" s="65" t="str">
        <f ca="1">IF(ISBLANK(A1388)," ",IF(O1388&gt;MASTER!$B$3/100,"SB",IF(O1388&gt;MASTER!$B$4/100,"B",IF(O1388&gt;MASTER!$B$5/100,"C","K"))))</f>
        <v>SB</v>
      </c>
      <c r="R1388" s="65" t="str">
        <f ca="1">IF(ISBLANK(B1388)," ",IF(P1388&gt;MASTER!$B$3/100,"SB",IF(P1388&gt;MASTER!$B$4/100,"B",IF(P1388&gt;MASTER!$B$5/100,"C","K"))))</f>
        <v>SB</v>
      </c>
    </row>
    <row r="1389" customHeight="1" spans="1:18">
      <c r="A1389" s="80">
        <f ca="1">INDIRECT(ADDRESS(2+QUOTIENT(ROW()-2,COUNTA('Form Responses 1'!$1:$1)-4),1,,TRUE,"Form Responses 1"))</f>
        <v>45057.4751454745</v>
      </c>
      <c r="B1389" s="65" t="str">
        <f ca="1">INDIRECT(ADDRESS(2+QUOTIENT(ROW()-2,COUNTA('Form Responses 1'!$1:$1)-4),2,,TRUE,"Form Responses 1"))</f>
        <v>bobdaulay@gmail.com</v>
      </c>
      <c r="C1389" s="65" t="str">
        <f ca="1">INDIRECT(ADDRESS(2+QUOTIENT(ROW()-2,COUNTA('Form Responses 1'!$1:$1)-4),3,,TRUE,"Form Responses 1"))</f>
        <v>Bobby Wijaya Daulay </v>
      </c>
      <c r="D1389" s="81">
        <f ca="1">INDIRECT(ADDRESS(2+QUOTIENT(ROW()-2,COUNTA('Form Responses 1'!$1:$1)-4),4,,TRUE,"Form Responses 1"))</f>
        <v>45046</v>
      </c>
      <c r="E1389" s="82">
        <f ca="1" t="shared" si="0"/>
        <v>7</v>
      </c>
      <c r="F1389" s="65" t="str">
        <f ca="1">IF(ISBLANK(A1389)," ",INDIRECT(ADDRESS(1,5+MOD(ROW()-2,COUNTA('Form Responses 1'!$1:$1)-4),,TRUE,"Form Responses 1")))</f>
        <v>Lantai 18 [Tangga Exit Barat]</v>
      </c>
      <c r="G1389" s="65" t="str">
        <f ca="1">IF(ISBLANK(A1389)," ",INDIRECT(ADDRESS(MATCH(A1389,'Form Responses 1'!A:A,0),5+MOD(ROW()-2,COUNTA('Form Responses 1'!$1:$1)-4),,TRUE,"Form Responses 1")))</f>
        <v>BAIK</v>
      </c>
      <c r="H1389" s="83" t="str">
        <f ca="1" t="shared" si="1"/>
        <v>Lantai 18</v>
      </c>
      <c r="I1389" s="83" t="str">
        <f ca="1" t="shared" si="1376"/>
        <v>Tangga Exit Barat</v>
      </c>
      <c r="J1389" s="83" t="str">
        <f ca="1" t="shared" si="2"/>
        <v>CLEANING SERVICE</v>
      </c>
      <c r="K1389" s="83">
        <f ca="1" t="array" ref="K1389">IFERROR(INDEX(MASTER!B:B,MATCH(G1389,MASTER!A:A,0))/100," ")</f>
        <v>0.95</v>
      </c>
      <c r="L1389" s="65">
        <f ca="1" t="shared" si="3"/>
        <v>18</v>
      </c>
      <c r="M1389" s="65" t="str">
        <f ca="1" t="shared" si="4"/>
        <v>2023 - WEEK 18</v>
      </c>
      <c r="N1389" s="65" t="str">
        <f ca="1" t="shared" si="5"/>
        <v>2023 - MONTH 04</v>
      </c>
      <c r="O1389" s="83">
        <f ca="1" t="shared" ref="O1389:P1389" si="1419">IFERROR(AVERAGEIF(M:M,M1389,$K:$K)," ")</f>
        <v>0.950112612612605</v>
      </c>
      <c r="P1389" s="83">
        <f ca="1" t="shared" si="1419"/>
        <v>0.950150150150152</v>
      </c>
      <c r="Q1389" s="65" t="str">
        <f ca="1">IF(ISBLANK(A1389)," ",IF(O1389&gt;MASTER!$B$3/100,"SB",IF(O1389&gt;MASTER!$B$4/100,"B",IF(O1389&gt;MASTER!$B$5/100,"C","K"))))</f>
        <v>SB</v>
      </c>
      <c r="R1389" s="65" t="str">
        <f ca="1">IF(ISBLANK(B1389)," ",IF(P1389&gt;MASTER!$B$3/100,"SB",IF(P1389&gt;MASTER!$B$4/100,"B",IF(P1389&gt;MASTER!$B$5/100,"C","K"))))</f>
        <v>SB</v>
      </c>
    </row>
    <row r="1390" customHeight="1" spans="1:18">
      <c r="A1390" s="80">
        <f ca="1">INDIRECT(ADDRESS(2+QUOTIENT(ROW()-2,COUNTA('Form Responses 1'!$1:$1)-4),1,,TRUE,"Form Responses 1"))</f>
        <v>45057.4751454745</v>
      </c>
      <c r="B1390" s="65" t="str">
        <f ca="1">INDIRECT(ADDRESS(2+QUOTIENT(ROW()-2,COUNTA('Form Responses 1'!$1:$1)-4),2,,TRUE,"Form Responses 1"))</f>
        <v>bobdaulay@gmail.com</v>
      </c>
      <c r="C1390" s="65" t="str">
        <f ca="1">INDIRECT(ADDRESS(2+QUOTIENT(ROW()-2,COUNTA('Form Responses 1'!$1:$1)-4),3,,TRUE,"Form Responses 1"))</f>
        <v>Bobby Wijaya Daulay </v>
      </c>
      <c r="D1390" s="81">
        <f ca="1">INDIRECT(ADDRESS(2+QUOTIENT(ROW()-2,COUNTA('Form Responses 1'!$1:$1)-4),4,,TRUE,"Form Responses 1"))</f>
        <v>45046</v>
      </c>
      <c r="E1390" s="82">
        <f ca="1" t="shared" si="0"/>
        <v>7</v>
      </c>
      <c r="F1390" s="65" t="str">
        <f ca="1">IF(ISBLANK(A1390)," ",INDIRECT(ADDRESS(1,5+MOD(ROW()-2,COUNTA('Form Responses 1'!$1:$1)-4),,TRUE,"Form Responses 1")))</f>
        <v>Lantai 18 [ &amp; Timur]</v>
      </c>
      <c r="G1390" s="65" t="str">
        <f ca="1">IF(ISBLANK(A1390)," ",INDIRECT(ADDRESS(MATCH(A1390,'Form Responses 1'!A:A,0),5+MOD(ROW()-2,COUNTA('Form Responses 1'!$1:$1)-4),,TRUE,"Form Responses 1")))</f>
        <v>BAIK</v>
      </c>
      <c r="H1390" s="83" t="str">
        <f ca="1" t="shared" si="1"/>
        <v>Lantai 18</v>
      </c>
      <c r="I1390" s="83" t="str">
        <f ca="1" t="shared" si="1376"/>
        <v> &amp; Timur</v>
      </c>
      <c r="J1390" s="83" t="str">
        <f ca="1" t="shared" si="2"/>
        <v>CLEANING SERVICE</v>
      </c>
      <c r="K1390" s="83">
        <f ca="1" t="array" ref="K1390">IFERROR(INDEX(MASTER!B:B,MATCH(G1390,MASTER!A:A,0))/100," ")</f>
        <v>0.95</v>
      </c>
      <c r="L1390" s="65">
        <f ca="1" t="shared" si="3"/>
        <v>18</v>
      </c>
      <c r="M1390" s="65" t="str">
        <f ca="1" t="shared" si="4"/>
        <v>2023 - WEEK 18</v>
      </c>
      <c r="N1390" s="65" t="str">
        <f ca="1" t="shared" si="5"/>
        <v>2023 - MONTH 04</v>
      </c>
      <c r="O1390" s="83">
        <f ca="1" t="shared" ref="O1390:P1390" si="1420">IFERROR(AVERAGEIF(M:M,M1390,$K:$K)," ")</f>
        <v>0.950112612612605</v>
      </c>
      <c r="P1390" s="83">
        <f ca="1" t="shared" si="1420"/>
        <v>0.950150150150152</v>
      </c>
      <c r="Q1390" s="65" t="str">
        <f ca="1">IF(ISBLANK(A1390)," ",IF(O1390&gt;MASTER!$B$3/100,"SB",IF(O1390&gt;MASTER!$B$4/100,"B",IF(O1390&gt;MASTER!$B$5/100,"C","K"))))</f>
        <v>SB</v>
      </c>
      <c r="R1390" s="65" t="str">
        <f ca="1">IF(ISBLANK(B1390)," ",IF(P1390&gt;MASTER!$B$3/100,"SB",IF(P1390&gt;MASTER!$B$4/100,"B",IF(P1390&gt;MASTER!$B$5/100,"C","K"))))</f>
        <v>SB</v>
      </c>
    </row>
    <row r="1391" customHeight="1" spans="1:18">
      <c r="A1391" s="80">
        <f ca="1">INDIRECT(ADDRESS(2+QUOTIENT(ROW()-2,COUNTA('Form Responses 1'!$1:$1)-4),1,,TRUE,"Form Responses 1"))</f>
        <v>45057.4751454745</v>
      </c>
      <c r="B1391" s="65" t="str">
        <f ca="1">INDIRECT(ADDRESS(2+QUOTIENT(ROW()-2,COUNTA('Form Responses 1'!$1:$1)-4),2,,TRUE,"Form Responses 1"))</f>
        <v>bobdaulay@gmail.com</v>
      </c>
      <c r="C1391" s="65" t="str">
        <f ca="1">INDIRECT(ADDRESS(2+QUOTIENT(ROW()-2,COUNTA('Form Responses 1'!$1:$1)-4),3,,TRUE,"Form Responses 1"))</f>
        <v>Bobby Wijaya Daulay </v>
      </c>
      <c r="D1391" s="81">
        <f ca="1">INDIRECT(ADDRESS(2+QUOTIENT(ROW()-2,COUNTA('Form Responses 1'!$1:$1)-4),4,,TRUE,"Form Responses 1"))</f>
        <v>45046</v>
      </c>
      <c r="E1391" s="82">
        <f ca="1" t="shared" si="0"/>
        <v>7</v>
      </c>
      <c r="F1391" s="65" t="str">
        <f ca="1">IF(ISBLANK(A1391)," ",INDIRECT(ADDRESS(1,5+MOD(ROW()-2,COUNTA('Form Responses 1'!$1:$1)-4),,TRUE,"Form Responses 1")))</f>
        <v>Lantai 18 [Mushola]</v>
      </c>
      <c r="G1391" s="65" t="str">
        <f ca="1">IF(ISBLANK(A1391)," ",INDIRECT(ADDRESS(MATCH(A1391,'Form Responses 1'!A:A,0),5+MOD(ROW()-2,COUNTA('Form Responses 1'!$1:$1)-4),,TRUE,"Form Responses 1")))</f>
        <v>BAIK</v>
      </c>
      <c r="H1391" s="83" t="str">
        <f ca="1" t="shared" si="1"/>
        <v>Lantai 18</v>
      </c>
      <c r="I1391" s="83" t="str">
        <f ca="1" t="shared" si="1376"/>
        <v>Mushola</v>
      </c>
      <c r="J1391" s="83" t="str">
        <f ca="1" t="shared" si="2"/>
        <v>CLEANING SERVICE</v>
      </c>
      <c r="K1391" s="83">
        <f ca="1" t="array" ref="K1391">IFERROR(INDEX(MASTER!B:B,MATCH(G1391,MASTER!A:A,0))/100," ")</f>
        <v>0.95</v>
      </c>
      <c r="L1391" s="65">
        <f ca="1" t="shared" si="3"/>
        <v>18</v>
      </c>
      <c r="M1391" s="65" t="str">
        <f ca="1" t="shared" si="4"/>
        <v>2023 - WEEK 18</v>
      </c>
      <c r="N1391" s="65" t="str">
        <f ca="1" t="shared" si="5"/>
        <v>2023 - MONTH 04</v>
      </c>
      <c r="O1391" s="83">
        <f ca="1" t="shared" ref="O1391:P1391" si="1421">IFERROR(AVERAGEIF(M:M,M1391,$K:$K)," ")</f>
        <v>0.950112612612605</v>
      </c>
      <c r="P1391" s="83">
        <f ca="1" t="shared" si="1421"/>
        <v>0.950150150150152</v>
      </c>
      <c r="Q1391" s="65" t="str">
        <f ca="1">IF(ISBLANK(A1391)," ",IF(O1391&gt;MASTER!$B$3/100,"SB",IF(O1391&gt;MASTER!$B$4/100,"B",IF(O1391&gt;MASTER!$B$5/100,"C","K"))))</f>
        <v>SB</v>
      </c>
      <c r="R1391" s="65" t="str">
        <f ca="1">IF(ISBLANK(B1391)," ",IF(P1391&gt;MASTER!$B$3/100,"SB",IF(P1391&gt;MASTER!$B$4/100,"B",IF(P1391&gt;MASTER!$B$5/100,"C","K"))))</f>
        <v>SB</v>
      </c>
    </row>
    <row r="1392" customHeight="1" spans="1:18">
      <c r="A1392" s="80">
        <f ca="1">INDIRECT(ADDRESS(2+QUOTIENT(ROW()-2,COUNTA('Form Responses 1'!$1:$1)-4),1,,TRUE,"Form Responses 1"))</f>
        <v>45057.4751454745</v>
      </c>
      <c r="B1392" s="65" t="str">
        <f ca="1">INDIRECT(ADDRESS(2+QUOTIENT(ROW()-2,COUNTA('Form Responses 1'!$1:$1)-4),2,,TRUE,"Form Responses 1"))</f>
        <v>bobdaulay@gmail.com</v>
      </c>
      <c r="C1392" s="65" t="str">
        <f ca="1">INDIRECT(ADDRESS(2+QUOTIENT(ROW()-2,COUNTA('Form Responses 1'!$1:$1)-4),3,,TRUE,"Form Responses 1"))</f>
        <v>Bobby Wijaya Daulay </v>
      </c>
      <c r="D1392" s="81">
        <f ca="1">INDIRECT(ADDRESS(2+QUOTIENT(ROW()-2,COUNTA('Form Responses 1'!$1:$1)-4),4,,TRUE,"Form Responses 1"))</f>
        <v>45046</v>
      </c>
      <c r="E1392" s="82">
        <f ca="1" t="shared" si="0"/>
        <v>7</v>
      </c>
      <c r="F1392" s="65" t="str">
        <f ca="1">IF(ISBLANK(A1392)," ",INDIRECT(ADDRESS(1,5+MOD(ROW()-2,COUNTA('Form Responses 1'!$1:$1)-4),,TRUE,"Form Responses 1")))</f>
        <v>Lantai 18 [Pantry]</v>
      </c>
      <c r="G1392" s="65" t="str">
        <f ca="1">IF(ISBLANK(A1392)," ",INDIRECT(ADDRESS(MATCH(A1392,'Form Responses 1'!A:A,0),5+MOD(ROW()-2,COUNTA('Form Responses 1'!$1:$1)-4),,TRUE,"Form Responses 1")))</f>
        <v>BAIK</v>
      </c>
      <c r="H1392" s="83" t="str">
        <f ca="1" t="shared" si="1"/>
        <v>Lantai 18</v>
      </c>
      <c r="I1392" s="83" t="str">
        <f ca="1" t="shared" si="1376"/>
        <v>Pantry</v>
      </c>
      <c r="J1392" s="83" t="str">
        <f ca="1" t="shared" si="2"/>
        <v>CLEANING SERVICE</v>
      </c>
      <c r="K1392" s="83">
        <f ca="1" t="array" ref="K1392">IFERROR(INDEX(MASTER!B:B,MATCH(G1392,MASTER!A:A,0))/100," ")</f>
        <v>0.95</v>
      </c>
      <c r="L1392" s="65">
        <f ca="1" t="shared" si="3"/>
        <v>18</v>
      </c>
      <c r="M1392" s="65" t="str">
        <f ca="1" t="shared" si="4"/>
        <v>2023 - WEEK 18</v>
      </c>
      <c r="N1392" s="65" t="str">
        <f ca="1" t="shared" si="5"/>
        <v>2023 - MONTH 04</v>
      </c>
      <c r="O1392" s="83">
        <f ca="1" t="shared" ref="O1392:P1392" si="1422">IFERROR(AVERAGEIF(M:M,M1392,$K:$K)," ")</f>
        <v>0.950112612612605</v>
      </c>
      <c r="P1392" s="83">
        <f ca="1" t="shared" si="1422"/>
        <v>0.950150150150152</v>
      </c>
      <c r="Q1392" s="65" t="str">
        <f ca="1">IF(ISBLANK(A1392)," ",IF(O1392&gt;MASTER!$B$3/100,"SB",IF(O1392&gt;MASTER!$B$4/100,"B",IF(O1392&gt;MASTER!$B$5/100,"C","K"))))</f>
        <v>SB</v>
      </c>
      <c r="R1392" s="65" t="str">
        <f ca="1">IF(ISBLANK(B1392)," ",IF(P1392&gt;MASTER!$B$3/100,"SB",IF(P1392&gt;MASTER!$B$4/100,"B",IF(P1392&gt;MASTER!$B$5/100,"C","K"))))</f>
        <v>SB</v>
      </c>
    </row>
    <row r="1393" customHeight="1" spans="1:18">
      <c r="A1393" s="80">
        <f ca="1">INDIRECT(ADDRESS(2+QUOTIENT(ROW()-2,COUNTA('Form Responses 1'!$1:$1)-4),1,,TRUE,"Form Responses 1"))</f>
        <v>45057.4751454745</v>
      </c>
      <c r="B1393" s="65" t="str">
        <f ca="1">INDIRECT(ADDRESS(2+QUOTIENT(ROW()-2,COUNTA('Form Responses 1'!$1:$1)-4),2,,TRUE,"Form Responses 1"))</f>
        <v>bobdaulay@gmail.com</v>
      </c>
      <c r="C1393" s="65" t="str">
        <f ca="1">INDIRECT(ADDRESS(2+QUOTIENT(ROW()-2,COUNTA('Form Responses 1'!$1:$1)-4),3,,TRUE,"Form Responses 1"))</f>
        <v>Bobby Wijaya Daulay </v>
      </c>
      <c r="D1393" s="81">
        <f ca="1">INDIRECT(ADDRESS(2+QUOTIENT(ROW()-2,COUNTA('Form Responses 1'!$1:$1)-4),4,,TRUE,"Form Responses 1"))</f>
        <v>45046</v>
      </c>
      <c r="E1393" s="82">
        <f ca="1" t="shared" si="0"/>
        <v>7</v>
      </c>
      <c r="F1393" s="65" t="str">
        <f ca="1">IF(ISBLANK(A1393)," ",INDIRECT(ADDRESS(1,5+MOD(ROW()-2,COUNTA('Form Responses 1'!$1:$1)-4),,TRUE,"Form Responses 1")))</f>
        <v>Lantai 18 [Ruang Rapat 1-2-3]</v>
      </c>
      <c r="G1393" s="65" t="str">
        <f ca="1">IF(ISBLANK(A1393)," ",INDIRECT(ADDRESS(MATCH(A1393,'Form Responses 1'!A:A,0),5+MOD(ROW()-2,COUNTA('Form Responses 1'!$1:$1)-4),,TRUE,"Form Responses 1")))</f>
        <v>BAIK</v>
      </c>
      <c r="H1393" s="83" t="str">
        <f ca="1" t="shared" si="1"/>
        <v>Lantai 18</v>
      </c>
      <c r="I1393" s="83" t="str">
        <f ca="1" t="shared" si="1376"/>
        <v>Ruang Rapat 1-2-3</v>
      </c>
      <c r="J1393" s="83" t="str">
        <f ca="1" t="shared" si="2"/>
        <v>CLEANING SERVICE</v>
      </c>
      <c r="K1393" s="83">
        <f ca="1" t="array" ref="K1393">IFERROR(INDEX(MASTER!B:B,MATCH(G1393,MASTER!A:A,0))/100," ")</f>
        <v>0.95</v>
      </c>
      <c r="L1393" s="65">
        <f ca="1" t="shared" si="3"/>
        <v>18</v>
      </c>
      <c r="M1393" s="65" t="str">
        <f ca="1" t="shared" si="4"/>
        <v>2023 - WEEK 18</v>
      </c>
      <c r="N1393" s="65" t="str">
        <f ca="1" t="shared" si="5"/>
        <v>2023 - MONTH 04</v>
      </c>
      <c r="O1393" s="83">
        <f ca="1" t="shared" ref="O1393:P1393" si="1423">IFERROR(AVERAGEIF(M:M,M1393,$K:$K)," ")</f>
        <v>0.950112612612605</v>
      </c>
      <c r="P1393" s="83">
        <f ca="1" t="shared" si="1423"/>
        <v>0.950150150150152</v>
      </c>
      <c r="Q1393" s="65" t="str">
        <f ca="1">IF(ISBLANK(A1393)," ",IF(O1393&gt;MASTER!$B$3/100,"SB",IF(O1393&gt;MASTER!$B$4/100,"B",IF(O1393&gt;MASTER!$B$5/100,"C","K"))))</f>
        <v>SB</v>
      </c>
      <c r="R1393" s="65" t="str">
        <f ca="1">IF(ISBLANK(B1393)," ",IF(P1393&gt;MASTER!$B$3/100,"SB",IF(P1393&gt;MASTER!$B$4/100,"B",IF(P1393&gt;MASTER!$B$5/100,"C","K"))))</f>
        <v>SB</v>
      </c>
    </row>
    <row r="1394" customHeight="1" spans="1:18">
      <c r="A1394" s="80">
        <f ca="1">INDIRECT(ADDRESS(2+QUOTIENT(ROW()-2,COUNTA('Form Responses 1'!$1:$1)-4),1,,TRUE,"Form Responses 1"))</f>
        <v>45057.4751454745</v>
      </c>
      <c r="B1394" s="65" t="str">
        <f ca="1">INDIRECT(ADDRESS(2+QUOTIENT(ROW()-2,COUNTA('Form Responses 1'!$1:$1)-4),2,,TRUE,"Form Responses 1"))</f>
        <v>bobdaulay@gmail.com</v>
      </c>
      <c r="C1394" s="65" t="str">
        <f ca="1">INDIRECT(ADDRESS(2+QUOTIENT(ROW()-2,COUNTA('Form Responses 1'!$1:$1)-4),3,,TRUE,"Form Responses 1"))</f>
        <v>Bobby Wijaya Daulay </v>
      </c>
      <c r="D1394" s="81">
        <f ca="1">INDIRECT(ADDRESS(2+QUOTIENT(ROW()-2,COUNTA('Form Responses 1'!$1:$1)-4),4,,TRUE,"Form Responses 1"))</f>
        <v>45046</v>
      </c>
      <c r="E1394" s="82">
        <f ca="1" t="shared" si="0"/>
        <v>7</v>
      </c>
      <c r="F1394" s="65" t="str">
        <f ca="1">IF(ISBLANK(A1394)," ",INDIRECT(ADDRESS(1,5+MOD(ROW()-2,COUNTA('Form Responses 1'!$1:$1)-4),,TRUE,"Form Responses 1")))</f>
        <v>Lantai 18 [Ruang Kerja]</v>
      </c>
      <c r="G1394" s="65" t="str">
        <f ca="1">IF(ISBLANK(A1394)," ",INDIRECT(ADDRESS(MATCH(A1394,'Form Responses 1'!A:A,0),5+MOD(ROW()-2,COUNTA('Form Responses 1'!$1:$1)-4),,TRUE,"Form Responses 1")))</f>
        <v>BAIK</v>
      </c>
      <c r="H1394" s="83" t="str">
        <f ca="1" t="shared" si="1"/>
        <v>Lantai 18</v>
      </c>
      <c r="I1394" s="83" t="str">
        <f ca="1" t="shared" si="1376"/>
        <v>Ruang Kerja</v>
      </c>
      <c r="J1394" s="83" t="str">
        <f ca="1" t="shared" si="2"/>
        <v>CLEANING SERVICE</v>
      </c>
      <c r="K1394" s="83">
        <f ca="1" t="array" ref="K1394">IFERROR(INDEX(MASTER!B:B,MATCH(G1394,MASTER!A:A,0))/100," ")</f>
        <v>0.95</v>
      </c>
      <c r="L1394" s="65">
        <f ca="1" t="shared" si="3"/>
        <v>18</v>
      </c>
      <c r="M1394" s="65" t="str">
        <f ca="1" t="shared" si="4"/>
        <v>2023 - WEEK 18</v>
      </c>
      <c r="N1394" s="65" t="str">
        <f ca="1" t="shared" si="5"/>
        <v>2023 - MONTH 04</v>
      </c>
      <c r="O1394" s="83">
        <f ca="1" t="shared" ref="O1394:P1394" si="1424">IFERROR(AVERAGEIF(M:M,M1394,$K:$K)," ")</f>
        <v>0.950112612612605</v>
      </c>
      <c r="P1394" s="83">
        <f ca="1" t="shared" si="1424"/>
        <v>0.950150150150152</v>
      </c>
      <c r="Q1394" s="65" t="str">
        <f ca="1">IF(ISBLANK(A1394)," ",IF(O1394&gt;MASTER!$B$3/100,"SB",IF(O1394&gt;MASTER!$B$4/100,"B",IF(O1394&gt;MASTER!$B$5/100,"C","K"))))</f>
        <v>SB</v>
      </c>
      <c r="R1394" s="65" t="str">
        <f ca="1">IF(ISBLANK(B1394)," ",IF(P1394&gt;MASTER!$B$3/100,"SB",IF(P1394&gt;MASTER!$B$4/100,"B",IF(P1394&gt;MASTER!$B$5/100,"C","K"))))</f>
        <v>SB</v>
      </c>
    </row>
    <row r="1395" customHeight="1" spans="1:18">
      <c r="A1395" s="80">
        <f ca="1">INDIRECT(ADDRESS(2+QUOTIENT(ROW()-2,COUNTA('Form Responses 1'!$1:$1)-4),1,,TRUE,"Form Responses 1"))</f>
        <v>45057.4751454745</v>
      </c>
      <c r="B1395" s="65" t="str">
        <f ca="1">INDIRECT(ADDRESS(2+QUOTIENT(ROW()-2,COUNTA('Form Responses 1'!$1:$1)-4),2,,TRUE,"Form Responses 1"))</f>
        <v>bobdaulay@gmail.com</v>
      </c>
      <c r="C1395" s="65" t="str">
        <f ca="1">INDIRECT(ADDRESS(2+QUOTIENT(ROW()-2,COUNTA('Form Responses 1'!$1:$1)-4),3,,TRUE,"Form Responses 1"))</f>
        <v>Bobby Wijaya Daulay </v>
      </c>
      <c r="D1395" s="81">
        <f ca="1">INDIRECT(ADDRESS(2+QUOTIENT(ROW()-2,COUNTA('Form Responses 1'!$1:$1)-4),4,,TRUE,"Form Responses 1"))</f>
        <v>45046</v>
      </c>
      <c r="E1395" s="82">
        <f ca="1" t="shared" si="0"/>
        <v>7</v>
      </c>
      <c r="F1395" s="65" t="str">
        <f ca="1">IF(ISBLANK(A1395)," ",INDIRECT(ADDRESS(1,5+MOD(ROW()-2,COUNTA('Form Responses 1'!$1:$1)-4),,TRUE,"Form Responses 1")))</f>
        <v>Lantai 18 [Koridor]</v>
      </c>
      <c r="G1395" s="65" t="str">
        <f ca="1">IF(ISBLANK(A1395)," ",INDIRECT(ADDRESS(MATCH(A1395,'Form Responses 1'!A:A,0),5+MOD(ROW()-2,COUNTA('Form Responses 1'!$1:$1)-4),,TRUE,"Form Responses 1")))</f>
        <v>BAIK</v>
      </c>
      <c r="H1395" s="83" t="str">
        <f ca="1" t="shared" si="1"/>
        <v>Lantai 18</v>
      </c>
      <c r="I1395" s="83" t="str">
        <f ca="1" t="shared" si="1376"/>
        <v>Koridor</v>
      </c>
      <c r="J1395" s="83" t="str">
        <f ca="1" t="shared" si="2"/>
        <v>CLEANING SERVICE</v>
      </c>
      <c r="K1395" s="83">
        <f ca="1" t="array" ref="K1395">IFERROR(INDEX(MASTER!B:B,MATCH(G1395,MASTER!A:A,0))/100," ")</f>
        <v>0.95</v>
      </c>
      <c r="L1395" s="65">
        <f ca="1" t="shared" si="3"/>
        <v>18</v>
      </c>
      <c r="M1395" s="65" t="str">
        <f ca="1" t="shared" si="4"/>
        <v>2023 - WEEK 18</v>
      </c>
      <c r="N1395" s="65" t="str">
        <f ca="1" t="shared" si="5"/>
        <v>2023 - MONTH 04</v>
      </c>
      <c r="O1395" s="83">
        <f ca="1" t="shared" ref="O1395:P1395" si="1425">IFERROR(AVERAGEIF(M:M,M1395,$K:$K)," ")</f>
        <v>0.950112612612605</v>
      </c>
      <c r="P1395" s="83">
        <f ca="1" t="shared" si="1425"/>
        <v>0.950150150150152</v>
      </c>
      <c r="Q1395" s="65" t="str">
        <f ca="1">IF(ISBLANK(A1395)," ",IF(O1395&gt;MASTER!$B$3/100,"SB",IF(O1395&gt;MASTER!$B$4/100,"B",IF(O1395&gt;MASTER!$B$5/100,"C","K"))))</f>
        <v>SB</v>
      </c>
      <c r="R1395" s="65" t="str">
        <f ca="1">IF(ISBLANK(B1395)," ",IF(P1395&gt;MASTER!$B$3/100,"SB",IF(P1395&gt;MASTER!$B$4/100,"B",IF(P1395&gt;MASTER!$B$5/100,"C","K"))))</f>
        <v>SB</v>
      </c>
    </row>
    <row r="1396" customHeight="1" spans="1:18">
      <c r="A1396" s="80">
        <f ca="1">INDIRECT(ADDRESS(2+QUOTIENT(ROW()-2,COUNTA('Form Responses 1'!$1:$1)-4),1,,TRUE,"Form Responses 1"))</f>
        <v>45057.4751454745</v>
      </c>
      <c r="B1396" s="65" t="str">
        <f ca="1">INDIRECT(ADDRESS(2+QUOTIENT(ROW()-2,COUNTA('Form Responses 1'!$1:$1)-4),2,,TRUE,"Form Responses 1"))</f>
        <v>bobdaulay@gmail.com</v>
      </c>
      <c r="C1396" s="65" t="str">
        <f ca="1">INDIRECT(ADDRESS(2+QUOTIENT(ROW()-2,COUNTA('Form Responses 1'!$1:$1)-4),3,,TRUE,"Form Responses 1"))</f>
        <v>Bobby Wijaya Daulay </v>
      </c>
      <c r="D1396" s="81">
        <f ca="1">INDIRECT(ADDRESS(2+QUOTIENT(ROW()-2,COUNTA('Form Responses 1'!$1:$1)-4),4,,TRUE,"Form Responses 1"))</f>
        <v>45046</v>
      </c>
      <c r="E1396" s="82">
        <f ca="1" t="shared" si="0"/>
        <v>7</v>
      </c>
      <c r="F1396" s="65" t="str">
        <f ca="1">IF(ISBLANK(A1396)," ",INDIRECT(ADDRESS(1,5+MOD(ROW()-2,COUNTA('Form Responses 1'!$1:$1)-4),,TRUE,"Form Responses 1")))</f>
        <v>Lantai 18 [Toilet Pria / Wanita]</v>
      </c>
      <c r="G1396" s="65" t="str">
        <f ca="1">IF(ISBLANK(A1396)," ",INDIRECT(ADDRESS(MATCH(A1396,'Form Responses 1'!A:A,0),5+MOD(ROW()-2,COUNTA('Form Responses 1'!$1:$1)-4),,TRUE,"Form Responses 1")))</f>
        <v>BAIK</v>
      </c>
      <c r="H1396" s="83" t="str">
        <f ca="1" t="shared" si="1"/>
        <v>Lantai 18</v>
      </c>
      <c r="I1396" s="83" t="str">
        <f ca="1" t="shared" si="1376"/>
        <v>Toilet Pria / Wanita</v>
      </c>
      <c r="J1396" s="83" t="str">
        <f ca="1" t="shared" si="2"/>
        <v>CLEANING SERVICE</v>
      </c>
      <c r="K1396" s="83">
        <f ca="1" t="array" ref="K1396">IFERROR(INDEX(MASTER!B:B,MATCH(G1396,MASTER!A:A,0))/100," ")</f>
        <v>0.95</v>
      </c>
      <c r="L1396" s="65">
        <f ca="1" t="shared" si="3"/>
        <v>18</v>
      </c>
      <c r="M1396" s="65" t="str">
        <f ca="1" t="shared" si="4"/>
        <v>2023 - WEEK 18</v>
      </c>
      <c r="N1396" s="65" t="str">
        <f ca="1" t="shared" si="5"/>
        <v>2023 - MONTH 04</v>
      </c>
      <c r="O1396" s="83">
        <f ca="1" t="shared" ref="O1396:P1396" si="1426">IFERROR(AVERAGEIF(M:M,M1396,$K:$K)," ")</f>
        <v>0.950112612612605</v>
      </c>
      <c r="P1396" s="83">
        <f ca="1" t="shared" si="1426"/>
        <v>0.950150150150152</v>
      </c>
      <c r="Q1396" s="65" t="str">
        <f ca="1">IF(ISBLANK(A1396)," ",IF(O1396&gt;MASTER!$B$3/100,"SB",IF(O1396&gt;MASTER!$B$4/100,"B",IF(O1396&gt;MASTER!$B$5/100,"C","K"))))</f>
        <v>SB</v>
      </c>
      <c r="R1396" s="65" t="str">
        <f ca="1">IF(ISBLANK(B1396)," ",IF(P1396&gt;MASTER!$B$3/100,"SB",IF(P1396&gt;MASTER!$B$4/100,"B",IF(P1396&gt;MASTER!$B$5/100,"C","K"))))</f>
        <v>SB</v>
      </c>
    </row>
    <row r="1397" customHeight="1" spans="1:18">
      <c r="A1397" s="80">
        <f ca="1">INDIRECT(ADDRESS(2+QUOTIENT(ROW()-2,COUNTA('Form Responses 1'!$1:$1)-4),1,,TRUE,"Form Responses 1"))</f>
        <v>45057.4751454745</v>
      </c>
      <c r="B1397" s="65" t="str">
        <f ca="1">INDIRECT(ADDRESS(2+QUOTIENT(ROW()-2,COUNTA('Form Responses 1'!$1:$1)-4),2,,TRUE,"Form Responses 1"))</f>
        <v>bobdaulay@gmail.com</v>
      </c>
      <c r="C1397" s="65" t="str">
        <f ca="1">INDIRECT(ADDRESS(2+QUOTIENT(ROW()-2,COUNTA('Form Responses 1'!$1:$1)-4),3,,TRUE,"Form Responses 1"))</f>
        <v>Bobby Wijaya Daulay </v>
      </c>
      <c r="D1397" s="81">
        <f ca="1">INDIRECT(ADDRESS(2+QUOTIENT(ROW()-2,COUNTA('Form Responses 1'!$1:$1)-4),4,,TRUE,"Form Responses 1"))</f>
        <v>45046</v>
      </c>
      <c r="E1397" s="82">
        <f ca="1" t="shared" si="0"/>
        <v>7</v>
      </c>
      <c r="F1397" s="65" t="str">
        <f ca="1">IF(ISBLANK(A1397)," ",INDIRECT(ADDRESS(1,5+MOD(ROW()-2,COUNTA('Form Responses 1'!$1:$1)-4),,TRUE,"Form Responses 1")))</f>
        <v>Lantai 17 [Tangga Exit Barat]</v>
      </c>
      <c r="G1397" s="65" t="str">
        <f ca="1">IF(ISBLANK(A1397)," ",INDIRECT(ADDRESS(MATCH(A1397,'Form Responses 1'!A:A,0),5+MOD(ROW()-2,COUNTA('Form Responses 1'!$1:$1)-4),,TRUE,"Form Responses 1")))</f>
        <v>BAIK</v>
      </c>
      <c r="H1397" s="83" t="str">
        <f ca="1" t="shared" si="1"/>
        <v>Lantai 17</v>
      </c>
      <c r="I1397" s="83" t="str">
        <f ca="1" t="shared" si="1376"/>
        <v>Tangga Exit Barat</v>
      </c>
      <c r="J1397" s="83" t="str">
        <f ca="1" t="shared" si="2"/>
        <v>CLEANING SERVICE</v>
      </c>
      <c r="K1397" s="83">
        <f ca="1" t="array" ref="K1397">IFERROR(INDEX(MASTER!B:B,MATCH(G1397,MASTER!A:A,0))/100," ")</f>
        <v>0.95</v>
      </c>
      <c r="L1397" s="65">
        <f ca="1" t="shared" si="3"/>
        <v>18</v>
      </c>
      <c r="M1397" s="65" t="str">
        <f ca="1" t="shared" si="4"/>
        <v>2023 - WEEK 18</v>
      </c>
      <c r="N1397" s="65" t="str">
        <f ca="1" t="shared" si="5"/>
        <v>2023 - MONTH 04</v>
      </c>
      <c r="O1397" s="83">
        <f ca="1" t="shared" ref="O1397:P1397" si="1427">IFERROR(AVERAGEIF(M:M,M1397,$K:$K)," ")</f>
        <v>0.950112612612605</v>
      </c>
      <c r="P1397" s="83">
        <f ca="1" t="shared" si="1427"/>
        <v>0.950150150150152</v>
      </c>
      <c r="Q1397" s="65" t="str">
        <f ca="1">IF(ISBLANK(A1397)," ",IF(O1397&gt;MASTER!$B$3/100,"SB",IF(O1397&gt;MASTER!$B$4/100,"B",IF(O1397&gt;MASTER!$B$5/100,"C","K"))))</f>
        <v>SB</v>
      </c>
      <c r="R1397" s="65" t="str">
        <f ca="1">IF(ISBLANK(B1397)," ",IF(P1397&gt;MASTER!$B$3/100,"SB",IF(P1397&gt;MASTER!$B$4/100,"B",IF(P1397&gt;MASTER!$B$5/100,"C","K"))))</f>
        <v>SB</v>
      </c>
    </row>
    <row r="1398" customHeight="1" spans="1:18">
      <c r="A1398" s="80">
        <f ca="1">INDIRECT(ADDRESS(2+QUOTIENT(ROW()-2,COUNTA('Form Responses 1'!$1:$1)-4),1,,TRUE,"Form Responses 1"))</f>
        <v>45057.4751454745</v>
      </c>
      <c r="B1398" s="65" t="str">
        <f ca="1">INDIRECT(ADDRESS(2+QUOTIENT(ROW()-2,COUNTA('Form Responses 1'!$1:$1)-4),2,,TRUE,"Form Responses 1"))</f>
        <v>bobdaulay@gmail.com</v>
      </c>
      <c r="C1398" s="65" t="str">
        <f ca="1">INDIRECT(ADDRESS(2+QUOTIENT(ROW()-2,COUNTA('Form Responses 1'!$1:$1)-4),3,,TRUE,"Form Responses 1"))</f>
        <v>Bobby Wijaya Daulay </v>
      </c>
      <c r="D1398" s="81">
        <f ca="1">INDIRECT(ADDRESS(2+QUOTIENT(ROW()-2,COUNTA('Form Responses 1'!$1:$1)-4),4,,TRUE,"Form Responses 1"))</f>
        <v>45046</v>
      </c>
      <c r="E1398" s="82">
        <f ca="1" t="shared" si="0"/>
        <v>7</v>
      </c>
      <c r="F1398" s="65" t="str">
        <f ca="1">IF(ISBLANK(A1398)," ",INDIRECT(ADDRESS(1,5+MOD(ROW()-2,COUNTA('Form Responses 1'!$1:$1)-4),,TRUE,"Form Responses 1")))</f>
        <v>Lantai 17 [ &amp; Timur]</v>
      </c>
      <c r="G1398" s="65" t="str">
        <f ca="1">IF(ISBLANK(A1398)," ",INDIRECT(ADDRESS(MATCH(A1398,'Form Responses 1'!A:A,0),5+MOD(ROW()-2,COUNTA('Form Responses 1'!$1:$1)-4),,TRUE,"Form Responses 1")))</f>
        <v>BAIK</v>
      </c>
      <c r="H1398" s="83" t="str">
        <f ca="1" t="shared" si="1"/>
        <v>Lantai 17</v>
      </c>
      <c r="I1398" s="83" t="str">
        <f ca="1" t="shared" si="1376"/>
        <v> &amp; Timur</v>
      </c>
      <c r="J1398" s="83" t="str">
        <f ca="1" t="shared" si="2"/>
        <v>CLEANING SERVICE</v>
      </c>
      <c r="K1398" s="83">
        <f ca="1" t="array" ref="K1398">IFERROR(INDEX(MASTER!B:B,MATCH(G1398,MASTER!A:A,0))/100," ")</f>
        <v>0.95</v>
      </c>
      <c r="L1398" s="65">
        <f ca="1" t="shared" si="3"/>
        <v>18</v>
      </c>
      <c r="M1398" s="65" t="str">
        <f ca="1" t="shared" si="4"/>
        <v>2023 - WEEK 18</v>
      </c>
      <c r="N1398" s="65" t="str">
        <f ca="1" t="shared" si="5"/>
        <v>2023 - MONTH 04</v>
      </c>
      <c r="O1398" s="83">
        <f ca="1" t="shared" ref="O1398:P1398" si="1428">IFERROR(AVERAGEIF(M:M,M1398,$K:$K)," ")</f>
        <v>0.950112612612605</v>
      </c>
      <c r="P1398" s="83">
        <f ca="1" t="shared" si="1428"/>
        <v>0.950150150150152</v>
      </c>
      <c r="Q1398" s="65" t="str">
        <f ca="1">IF(ISBLANK(A1398)," ",IF(O1398&gt;MASTER!$B$3/100,"SB",IF(O1398&gt;MASTER!$B$4/100,"B",IF(O1398&gt;MASTER!$B$5/100,"C","K"))))</f>
        <v>SB</v>
      </c>
      <c r="R1398" s="65" t="str">
        <f ca="1">IF(ISBLANK(B1398)," ",IF(P1398&gt;MASTER!$B$3/100,"SB",IF(P1398&gt;MASTER!$B$4/100,"B",IF(P1398&gt;MASTER!$B$5/100,"C","K"))))</f>
        <v>SB</v>
      </c>
    </row>
    <row r="1399" customHeight="1" spans="1:18">
      <c r="A1399" s="80">
        <f ca="1">INDIRECT(ADDRESS(2+QUOTIENT(ROW()-2,COUNTA('Form Responses 1'!$1:$1)-4),1,,TRUE,"Form Responses 1"))</f>
        <v>45057.4751454745</v>
      </c>
      <c r="B1399" s="65" t="str">
        <f ca="1">INDIRECT(ADDRESS(2+QUOTIENT(ROW()-2,COUNTA('Form Responses 1'!$1:$1)-4),2,,TRUE,"Form Responses 1"))</f>
        <v>bobdaulay@gmail.com</v>
      </c>
      <c r="C1399" s="65" t="str">
        <f ca="1">INDIRECT(ADDRESS(2+QUOTIENT(ROW()-2,COUNTA('Form Responses 1'!$1:$1)-4),3,,TRUE,"Form Responses 1"))</f>
        <v>Bobby Wijaya Daulay </v>
      </c>
      <c r="D1399" s="81">
        <f ca="1">INDIRECT(ADDRESS(2+QUOTIENT(ROW()-2,COUNTA('Form Responses 1'!$1:$1)-4),4,,TRUE,"Form Responses 1"))</f>
        <v>45046</v>
      </c>
      <c r="E1399" s="82">
        <f ca="1" t="shared" si="0"/>
        <v>7</v>
      </c>
      <c r="F1399" s="65" t="str">
        <f ca="1">IF(ISBLANK(A1399)," ",INDIRECT(ADDRESS(1,5+MOD(ROW()-2,COUNTA('Form Responses 1'!$1:$1)-4),,TRUE,"Form Responses 1")))</f>
        <v>Lantai 17 [Mushola]</v>
      </c>
      <c r="G1399" s="65" t="str">
        <f ca="1">IF(ISBLANK(A1399)," ",INDIRECT(ADDRESS(MATCH(A1399,'Form Responses 1'!A:A,0),5+MOD(ROW()-2,COUNTA('Form Responses 1'!$1:$1)-4),,TRUE,"Form Responses 1")))</f>
        <v>BAIK</v>
      </c>
      <c r="H1399" s="83" t="str">
        <f ca="1" t="shared" si="1"/>
        <v>Lantai 17</v>
      </c>
      <c r="I1399" s="83" t="str">
        <f ca="1" t="shared" si="1376"/>
        <v>Mushola</v>
      </c>
      <c r="J1399" s="83" t="str">
        <f ca="1" t="shared" si="2"/>
        <v>CLEANING SERVICE</v>
      </c>
      <c r="K1399" s="83">
        <f ca="1" t="array" ref="K1399">IFERROR(INDEX(MASTER!B:B,MATCH(G1399,MASTER!A:A,0))/100," ")</f>
        <v>0.95</v>
      </c>
      <c r="L1399" s="65">
        <f ca="1" t="shared" si="3"/>
        <v>18</v>
      </c>
      <c r="M1399" s="65" t="str">
        <f ca="1" t="shared" si="4"/>
        <v>2023 - WEEK 18</v>
      </c>
      <c r="N1399" s="65" t="str">
        <f ca="1" t="shared" si="5"/>
        <v>2023 - MONTH 04</v>
      </c>
      <c r="O1399" s="83">
        <f ca="1" t="shared" ref="O1399:P1399" si="1429">IFERROR(AVERAGEIF(M:M,M1399,$K:$K)," ")</f>
        <v>0.950112612612605</v>
      </c>
      <c r="P1399" s="83">
        <f ca="1" t="shared" si="1429"/>
        <v>0.950150150150152</v>
      </c>
      <c r="Q1399" s="65" t="str">
        <f ca="1">IF(ISBLANK(A1399)," ",IF(O1399&gt;MASTER!$B$3/100,"SB",IF(O1399&gt;MASTER!$B$4/100,"B",IF(O1399&gt;MASTER!$B$5/100,"C","K"))))</f>
        <v>SB</v>
      </c>
      <c r="R1399" s="65" t="str">
        <f ca="1">IF(ISBLANK(B1399)," ",IF(P1399&gt;MASTER!$B$3/100,"SB",IF(P1399&gt;MASTER!$B$4/100,"B",IF(P1399&gt;MASTER!$B$5/100,"C","K"))))</f>
        <v>SB</v>
      </c>
    </row>
    <row r="1400" customHeight="1" spans="1:18">
      <c r="A1400" s="80">
        <f ca="1">INDIRECT(ADDRESS(2+QUOTIENT(ROW()-2,COUNTA('Form Responses 1'!$1:$1)-4),1,,TRUE,"Form Responses 1"))</f>
        <v>45057.4751454745</v>
      </c>
      <c r="B1400" s="65" t="str">
        <f ca="1">INDIRECT(ADDRESS(2+QUOTIENT(ROW()-2,COUNTA('Form Responses 1'!$1:$1)-4),2,,TRUE,"Form Responses 1"))</f>
        <v>bobdaulay@gmail.com</v>
      </c>
      <c r="C1400" s="65" t="str">
        <f ca="1">INDIRECT(ADDRESS(2+QUOTIENT(ROW()-2,COUNTA('Form Responses 1'!$1:$1)-4),3,,TRUE,"Form Responses 1"))</f>
        <v>Bobby Wijaya Daulay </v>
      </c>
      <c r="D1400" s="81">
        <f ca="1">INDIRECT(ADDRESS(2+QUOTIENT(ROW()-2,COUNTA('Form Responses 1'!$1:$1)-4),4,,TRUE,"Form Responses 1"))</f>
        <v>45046</v>
      </c>
      <c r="E1400" s="82">
        <f ca="1" t="shared" si="0"/>
        <v>7</v>
      </c>
      <c r="F1400" s="65" t="str">
        <f ca="1">IF(ISBLANK(A1400)," ",INDIRECT(ADDRESS(1,5+MOD(ROW()-2,COUNTA('Form Responses 1'!$1:$1)-4),,TRUE,"Form Responses 1")))</f>
        <v>Lantai 17 [Pantry]</v>
      </c>
      <c r="G1400" s="65" t="str">
        <f ca="1">IF(ISBLANK(A1400)," ",INDIRECT(ADDRESS(MATCH(A1400,'Form Responses 1'!A:A,0),5+MOD(ROW()-2,COUNTA('Form Responses 1'!$1:$1)-4),,TRUE,"Form Responses 1")))</f>
        <v>BAIK</v>
      </c>
      <c r="H1400" s="83" t="str">
        <f ca="1" t="shared" si="1"/>
        <v>Lantai 17</v>
      </c>
      <c r="I1400" s="83" t="str">
        <f ca="1" t="shared" si="1376"/>
        <v>Pantry</v>
      </c>
      <c r="J1400" s="83" t="str">
        <f ca="1" t="shared" si="2"/>
        <v>CLEANING SERVICE</v>
      </c>
      <c r="K1400" s="83">
        <f ca="1" t="array" ref="K1400">IFERROR(INDEX(MASTER!B:B,MATCH(G1400,MASTER!A:A,0))/100," ")</f>
        <v>0.95</v>
      </c>
      <c r="L1400" s="65">
        <f ca="1" t="shared" si="3"/>
        <v>18</v>
      </c>
      <c r="M1400" s="65" t="str">
        <f ca="1" t="shared" si="4"/>
        <v>2023 - WEEK 18</v>
      </c>
      <c r="N1400" s="65" t="str">
        <f ca="1" t="shared" si="5"/>
        <v>2023 - MONTH 04</v>
      </c>
      <c r="O1400" s="83">
        <f ca="1" t="shared" ref="O1400:P1400" si="1430">IFERROR(AVERAGEIF(M:M,M1400,$K:$K)," ")</f>
        <v>0.950112612612605</v>
      </c>
      <c r="P1400" s="83">
        <f ca="1" t="shared" si="1430"/>
        <v>0.950150150150152</v>
      </c>
      <c r="Q1400" s="65" t="str">
        <f ca="1">IF(ISBLANK(A1400)," ",IF(O1400&gt;MASTER!$B$3/100,"SB",IF(O1400&gt;MASTER!$B$4/100,"B",IF(O1400&gt;MASTER!$B$5/100,"C","K"))))</f>
        <v>SB</v>
      </c>
      <c r="R1400" s="65" t="str">
        <f ca="1">IF(ISBLANK(B1400)," ",IF(P1400&gt;MASTER!$B$3/100,"SB",IF(P1400&gt;MASTER!$B$4/100,"B",IF(P1400&gt;MASTER!$B$5/100,"C","K"))))</f>
        <v>SB</v>
      </c>
    </row>
    <row r="1401" customHeight="1" spans="1:18">
      <c r="A1401" s="80">
        <f ca="1">INDIRECT(ADDRESS(2+QUOTIENT(ROW()-2,COUNTA('Form Responses 1'!$1:$1)-4),1,,TRUE,"Form Responses 1"))</f>
        <v>45057.4751454745</v>
      </c>
      <c r="B1401" s="65" t="str">
        <f ca="1">INDIRECT(ADDRESS(2+QUOTIENT(ROW()-2,COUNTA('Form Responses 1'!$1:$1)-4),2,,TRUE,"Form Responses 1"))</f>
        <v>bobdaulay@gmail.com</v>
      </c>
      <c r="C1401" s="65" t="str">
        <f ca="1">INDIRECT(ADDRESS(2+QUOTIENT(ROW()-2,COUNTA('Form Responses 1'!$1:$1)-4),3,,TRUE,"Form Responses 1"))</f>
        <v>Bobby Wijaya Daulay </v>
      </c>
      <c r="D1401" s="81">
        <f ca="1">INDIRECT(ADDRESS(2+QUOTIENT(ROW()-2,COUNTA('Form Responses 1'!$1:$1)-4),4,,TRUE,"Form Responses 1"))</f>
        <v>45046</v>
      </c>
      <c r="E1401" s="82">
        <f ca="1" t="shared" si="0"/>
        <v>7</v>
      </c>
      <c r="F1401" s="65" t="str">
        <f ca="1">IF(ISBLANK(A1401)," ",INDIRECT(ADDRESS(1,5+MOD(ROW()-2,COUNTA('Form Responses 1'!$1:$1)-4),,TRUE,"Form Responses 1")))</f>
        <v>Lantai 17 [Ruang Rapat 1-2-3]</v>
      </c>
      <c r="G1401" s="65" t="str">
        <f ca="1">IF(ISBLANK(A1401)," ",INDIRECT(ADDRESS(MATCH(A1401,'Form Responses 1'!A:A,0),5+MOD(ROW()-2,COUNTA('Form Responses 1'!$1:$1)-4),,TRUE,"Form Responses 1")))</f>
        <v>BAIK</v>
      </c>
      <c r="H1401" s="83" t="str">
        <f ca="1" t="shared" si="1"/>
        <v>Lantai 17</v>
      </c>
      <c r="I1401" s="83" t="str">
        <f ca="1" t="shared" si="1376"/>
        <v>Ruang Rapat 1-2-3</v>
      </c>
      <c r="J1401" s="83" t="str">
        <f ca="1" t="shared" si="2"/>
        <v>CLEANING SERVICE</v>
      </c>
      <c r="K1401" s="83">
        <f ca="1" t="array" ref="K1401">IFERROR(INDEX(MASTER!B:B,MATCH(G1401,MASTER!A:A,0))/100," ")</f>
        <v>0.95</v>
      </c>
      <c r="L1401" s="65">
        <f ca="1" t="shared" si="3"/>
        <v>18</v>
      </c>
      <c r="M1401" s="65" t="str">
        <f ca="1" t="shared" si="4"/>
        <v>2023 - WEEK 18</v>
      </c>
      <c r="N1401" s="65" t="str">
        <f ca="1" t="shared" si="5"/>
        <v>2023 - MONTH 04</v>
      </c>
      <c r="O1401" s="83">
        <f ca="1" t="shared" ref="O1401:P1401" si="1431">IFERROR(AVERAGEIF(M:M,M1401,$K:$K)," ")</f>
        <v>0.950112612612605</v>
      </c>
      <c r="P1401" s="83">
        <f ca="1" t="shared" si="1431"/>
        <v>0.950150150150152</v>
      </c>
      <c r="Q1401" s="65" t="str">
        <f ca="1">IF(ISBLANK(A1401)," ",IF(O1401&gt;MASTER!$B$3/100,"SB",IF(O1401&gt;MASTER!$B$4/100,"B",IF(O1401&gt;MASTER!$B$5/100,"C","K"))))</f>
        <v>SB</v>
      </c>
      <c r="R1401" s="65" t="str">
        <f ca="1">IF(ISBLANK(B1401)," ",IF(P1401&gt;MASTER!$B$3/100,"SB",IF(P1401&gt;MASTER!$B$4/100,"B",IF(P1401&gt;MASTER!$B$5/100,"C","K"))))</f>
        <v>SB</v>
      </c>
    </row>
    <row r="1402" customHeight="1" spans="1:18">
      <c r="A1402" s="80">
        <f ca="1">INDIRECT(ADDRESS(2+QUOTIENT(ROW()-2,COUNTA('Form Responses 1'!$1:$1)-4),1,,TRUE,"Form Responses 1"))</f>
        <v>45057.4751454745</v>
      </c>
      <c r="B1402" s="65" t="str">
        <f ca="1">INDIRECT(ADDRESS(2+QUOTIENT(ROW()-2,COUNTA('Form Responses 1'!$1:$1)-4),2,,TRUE,"Form Responses 1"))</f>
        <v>bobdaulay@gmail.com</v>
      </c>
      <c r="C1402" s="65" t="str">
        <f ca="1">INDIRECT(ADDRESS(2+QUOTIENT(ROW()-2,COUNTA('Form Responses 1'!$1:$1)-4),3,,TRUE,"Form Responses 1"))</f>
        <v>Bobby Wijaya Daulay </v>
      </c>
      <c r="D1402" s="81">
        <f ca="1">INDIRECT(ADDRESS(2+QUOTIENT(ROW()-2,COUNTA('Form Responses 1'!$1:$1)-4),4,,TRUE,"Form Responses 1"))</f>
        <v>45046</v>
      </c>
      <c r="E1402" s="82">
        <f ca="1" t="shared" si="0"/>
        <v>7</v>
      </c>
      <c r="F1402" s="65" t="str">
        <f ca="1">IF(ISBLANK(A1402)," ",INDIRECT(ADDRESS(1,5+MOD(ROW()-2,COUNTA('Form Responses 1'!$1:$1)-4),,TRUE,"Form Responses 1")))</f>
        <v>Lantai 17 [Ruang Kerja]</v>
      </c>
      <c r="G1402" s="65" t="str">
        <f ca="1">IF(ISBLANK(A1402)," ",INDIRECT(ADDRESS(MATCH(A1402,'Form Responses 1'!A:A,0),5+MOD(ROW()-2,COUNTA('Form Responses 1'!$1:$1)-4),,TRUE,"Form Responses 1")))</f>
        <v>BAIK</v>
      </c>
      <c r="H1402" s="83" t="str">
        <f ca="1" t="shared" si="1"/>
        <v>Lantai 17</v>
      </c>
      <c r="I1402" s="83" t="str">
        <f ca="1" t="shared" si="1376"/>
        <v>Ruang Kerja</v>
      </c>
      <c r="J1402" s="83" t="str">
        <f ca="1" t="shared" si="2"/>
        <v>CLEANING SERVICE</v>
      </c>
      <c r="K1402" s="83">
        <f ca="1" t="array" ref="K1402">IFERROR(INDEX(MASTER!B:B,MATCH(G1402,MASTER!A:A,0))/100," ")</f>
        <v>0.95</v>
      </c>
      <c r="L1402" s="65">
        <f ca="1" t="shared" si="3"/>
        <v>18</v>
      </c>
      <c r="M1402" s="65" t="str">
        <f ca="1" t="shared" si="4"/>
        <v>2023 - WEEK 18</v>
      </c>
      <c r="N1402" s="65" t="str">
        <f ca="1" t="shared" si="5"/>
        <v>2023 - MONTH 04</v>
      </c>
      <c r="O1402" s="83">
        <f ca="1" t="shared" ref="O1402:P1402" si="1432">IFERROR(AVERAGEIF(M:M,M1402,$K:$K)," ")</f>
        <v>0.950112612612605</v>
      </c>
      <c r="P1402" s="83">
        <f ca="1" t="shared" si="1432"/>
        <v>0.950150150150152</v>
      </c>
      <c r="Q1402" s="65" t="str">
        <f ca="1">IF(ISBLANK(A1402)," ",IF(O1402&gt;MASTER!$B$3/100,"SB",IF(O1402&gt;MASTER!$B$4/100,"B",IF(O1402&gt;MASTER!$B$5/100,"C","K"))))</f>
        <v>SB</v>
      </c>
      <c r="R1402" s="65" t="str">
        <f ca="1">IF(ISBLANK(B1402)," ",IF(P1402&gt;MASTER!$B$3/100,"SB",IF(P1402&gt;MASTER!$B$4/100,"B",IF(P1402&gt;MASTER!$B$5/100,"C","K"))))</f>
        <v>SB</v>
      </c>
    </row>
    <row r="1403" customHeight="1" spans="1:18">
      <c r="A1403" s="80">
        <f ca="1">INDIRECT(ADDRESS(2+QUOTIENT(ROW()-2,COUNTA('Form Responses 1'!$1:$1)-4),1,,TRUE,"Form Responses 1"))</f>
        <v>45057.4751454745</v>
      </c>
      <c r="B1403" s="65" t="str">
        <f ca="1">INDIRECT(ADDRESS(2+QUOTIENT(ROW()-2,COUNTA('Form Responses 1'!$1:$1)-4),2,,TRUE,"Form Responses 1"))</f>
        <v>bobdaulay@gmail.com</v>
      </c>
      <c r="C1403" s="65" t="str">
        <f ca="1">INDIRECT(ADDRESS(2+QUOTIENT(ROW()-2,COUNTA('Form Responses 1'!$1:$1)-4),3,,TRUE,"Form Responses 1"))</f>
        <v>Bobby Wijaya Daulay </v>
      </c>
      <c r="D1403" s="81">
        <f ca="1">INDIRECT(ADDRESS(2+QUOTIENT(ROW()-2,COUNTA('Form Responses 1'!$1:$1)-4),4,,TRUE,"Form Responses 1"))</f>
        <v>45046</v>
      </c>
      <c r="E1403" s="82">
        <f ca="1" t="shared" si="0"/>
        <v>7</v>
      </c>
      <c r="F1403" s="65" t="str">
        <f ca="1">IF(ISBLANK(A1403)," ",INDIRECT(ADDRESS(1,5+MOD(ROW()-2,COUNTA('Form Responses 1'!$1:$1)-4),,TRUE,"Form Responses 1")))</f>
        <v>Lantai 17 [Koridor]</v>
      </c>
      <c r="G1403" s="65" t="str">
        <f ca="1">IF(ISBLANK(A1403)," ",INDIRECT(ADDRESS(MATCH(A1403,'Form Responses 1'!A:A,0),5+MOD(ROW()-2,COUNTA('Form Responses 1'!$1:$1)-4),,TRUE,"Form Responses 1")))</f>
        <v>BAIK</v>
      </c>
      <c r="H1403" s="83" t="str">
        <f ca="1" t="shared" si="1"/>
        <v>Lantai 17</v>
      </c>
      <c r="I1403" s="83" t="str">
        <f ca="1" t="shared" si="1376"/>
        <v>Koridor</v>
      </c>
      <c r="J1403" s="83" t="str">
        <f ca="1" t="shared" si="2"/>
        <v>CLEANING SERVICE</v>
      </c>
      <c r="K1403" s="83">
        <f ca="1" t="array" ref="K1403">IFERROR(INDEX(MASTER!B:B,MATCH(G1403,MASTER!A:A,0))/100," ")</f>
        <v>0.95</v>
      </c>
      <c r="L1403" s="65">
        <f ca="1" t="shared" si="3"/>
        <v>18</v>
      </c>
      <c r="M1403" s="65" t="str">
        <f ca="1" t="shared" si="4"/>
        <v>2023 - WEEK 18</v>
      </c>
      <c r="N1403" s="65" t="str">
        <f ca="1" t="shared" si="5"/>
        <v>2023 - MONTH 04</v>
      </c>
      <c r="O1403" s="83">
        <f ca="1" t="shared" ref="O1403:P1403" si="1433">IFERROR(AVERAGEIF(M:M,M1403,$K:$K)," ")</f>
        <v>0.950112612612605</v>
      </c>
      <c r="P1403" s="83">
        <f ca="1" t="shared" si="1433"/>
        <v>0.950150150150152</v>
      </c>
      <c r="Q1403" s="65" t="str">
        <f ca="1">IF(ISBLANK(A1403)," ",IF(O1403&gt;MASTER!$B$3/100,"SB",IF(O1403&gt;MASTER!$B$4/100,"B",IF(O1403&gt;MASTER!$B$5/100,"C","K"))))</f>
        <v>SB</v>
      </c>
      <c r="R1403" s="65" t="str">
        <f ca="1">IF(ISBLANK(B1403)," ",IF(P1403&gt;MASTER!$B$3/100,"SB",IF(P1403&gt;MASTER!$B$4/100,"B",IF(P1403&gt;MASTER!$B$5/100,"C","K"))))</f>
        <v>SB</v>
      </c>
    </row>
    <row r="1404" customHeight="1" spans="1:18">
      <c r="A1404" s="80">
        <f ca="1">INDIRECT(ADDRESS(2+QUOTIENT(ROW()-2,COUNTA('Form Responses 1'!$1:$1)-4),1,,TRUE,"Form Responses 1"))</f>
        <v>45057.4751454745</v>
      </c>
      <c r="B1404" s="65" t="str">
        <f ca="1">INDIRECT(ADDRESS(2+QUOTIENT(ROW()-2,COUNTA('Form Responses 1'!$1:$1)-4),2,,TRUE,"Form Responses 1"))</f>
        <v>bobdaulay@gmail.com</v>
      </c>
      <c r="C1404" s="65" t="str">
        <f ca="1">INDIRECT(ADDRESS(2+QUOTIENT(ROW()-2,COUNTA('Form Responses 1'!$1:$1)-4),3,,TRUE,"Form Responses 1"))</f>
        <v>Bobby Wijaya Daulay </v>
      </c>
      <c r="D1404" s="81">
        <f ca="1">INDIRECT(ADDRESS(2+QUOTIENT(ROW()-2,COUNTA('Form Responses 1'!$1:$1)-4),4,,TRUE,"Form Responses 1"))</f>
        <v>45046</v>
      </c>
      <c r="E1404" s="82">
        <f ca="1" t="shared" si="0"/>
        <v>7</v>
      </c>
      <c r="F1404" s="65" t="str">
        <f ca="1">IF(ISBLANK(A1404)," ",INDIRECT(ADDRESS(1,5+MOD(ROW()-2,COUNTA('Form Responses 1'!$1:$1)-4),,TRUE,"Form Responses 1")))</f>
        <v>Lantai 17 [Toilet Pria / Wanita]</v>
      </c>
      <c r="G1404" s="65" t="str">
        <f ca="1">IF(ISBLANK(A1404)," ",INDIRECT(ADDRESS(MATCH(A1404,'Form Responses 1'!A:A,0),5+MOD(ROW()-2,COUNTA('Form Responses 1'!$1:$1)-4),,TRUE,"Form Responses 1")))</f>
        <v>BAIK</v>
      </c>
      <c r="H1404" s="83" t="str">
        <f ca="1" t="shared" si="1"/>
        <v>Lantai 17</v>
      </c>
      <c r="I1404" s="83" t="str">
        <f ca="1" t="shared" si="1376"/>
        <v>Toilet Pria / Wanita</v>
      </c>
      <c r="J1404" s="83" t="str">
        <f ca="1" t="shared" si="2"/>
        <v>CLEANING SERVICE</v>
      </c>
      <c r="K1404" s="83">
        <f ca="1" t="array" ref="K1404">IFERROR(INDEX(MASTER!B:B,MATCH(G1404,MASTER!A:A,0))/100," ")</f>
        <v>0.95</v>
      </c>
      <c r="L1404" s="65">
        <f ca="1" t="shared" si="3"/>
        <v>18</v>
      </c>
      <c r="M1404" s="65" t="str">
        <f ca="1" t="shared" si="4"/>
        <v>2023 - WEEK 18</v>
      </c>
      <c r="N1404" s="65" t="str">
        <f ca="1" t="shared" si="5"/>
        <v>2023 - MONTH 04</v>
      </c>
      <c r="O1404" s="83">
        <f ca="1" t="shared" ref="O1404:P1404" si="1434">IFERROR(AVERAGEIF(M:M,M1404,$K:$K)," ")</f>
        <v>0.950112612612605</v>
      </c>
      <c r="P1404" s="83">
        <f ca="1" t="shared" si="1434"/>
        <v>0.950150150150152</v>
      </c>
      <c r="Q1404" s="65" t="str">
        <f ca="1">IF(ISBLANK(A1404)," ",IF(O1404&gt;MASTER!$B$3/100,"SB",IF(O1404&gt;MASTER!$B$4/100,"B",IF(O1404&gt;MASTER!$B$5/100,"C","K"))))</f>
        <v>SB</v>
      </c>
      <c r="R1404" s="65" t="str">
        <f ca="1">IF(ISBLANK(B1404)," ",IF(P1404&gt;MASTER!$B$3/100,"SB",IF(P1404&gt;MASTER!$B$4/100,"B",IF(P1404&gt;MASTER!$B$5/100,"C","K"))))</f>
        <v>SB</v>
      </c>
    </row>
    <row r="1405" customHeight="1" spans="1:18">
      <c r="A1405" s="80">
        <f ca="1">INDIRECT(ADDRESS(2+QUOTIENT(ROW()-2,COUNTA('Form Responses 1'!$1:$1)-4),1,,TRUE,"Form Responses 1"))</f>
        <v>45057.4751454745</v>
      </c>
      <c r="B1405" s="65" t="str">
        <f ca="1">INDIRECT(ADDRESS(2+QUOTIENT(ROW()-2,COUNTA('Form Responses 1'!$1:$1)-4),2,,TRUE,"Form Responses 1"))</f>
        <v>bobdaulay@gmail.com</v>
      </c>
      <c r="C1405" s="65" t="str">
        <f ca="1">INDIRECT(ADDRESS(2+QUOTIENT(ROW()-2,COUNTA('Form Responses 1'!$1:$1)-4),3,,TRUE,"Form Responses 1"))</f>
        <v>Bobby Wijaya Daulay </v>
      </c>
      <c r="D1405" s="81">
        <f ca="1">INDIRECT(ADDRESS(2+QUOTIENT(ROW()-2,COUNTA('Form Responses 1'!$1:$1)-4),4,,TRUE,"Form Responses 1"))</f>
        <v>45046</v>
      </c>
      <c r="E1405" s="82">
        <f ca="1" t="shared" si="0"/>
        <v>7</v>
      </c>
      <c r="F1405" s="65" t="str">
        <f ca="1">IF(ISBLANK(A1405)," ",INDIRECT(ADDRESS(1,5+MOD(ROW()-2,COUNTA('Form Responses 1'!$1:$1)-4),,TRUE,"Form Responses 1")))</f>
        <v>Lantai 16 [Tangga Exit Barat]</v>
      </c>
      <c r="G1405" s="65" t="str">
        <f ca="1">IF(ISBLANK(A1405)," ",INDIRECT(ADDRESS(MATCH(A1405,'Form Responses 1'!A:A,0),5+MOD(ROW()-2,COUNTA('Form Responses 1'!$1:$1)-4),,TRUE,"Form Responses 1")))</f>
        <v>BAIK</v>
      </c>
      <c r="H1405" s="83" t="str">
        <f ca="1" t="shared" si="1"/>
        <v>Lantai 16</v>
      </c>
      <c r="I1405" s="83" t="str">
        <f ca="1" t="shared" si="1376"/>
        <v>Tangga Exit Barat</v>
      </c>
      <c r="J1405" s="83" t="str">
        <f ca="1" t="shared" si="2"/>
        <v>CLEANING SERVICE</v>
      </c>
      <c r="K1405" s="83">
        <f ca="1" t="array" ref="K1405">IFERROR(INDEX(MASTER!B:B,MATCH(G1405,MASTER!A:A,0))/100," ")</f>
        <v>0.95</v>
      </c>
      <c r="L1405" s="65">
        <f ca="1" t="shared" si="3"/>
        <v>18</v>
      </c>
      <c r="M1405" s="65" t="str">
        <f ca="1" t="shared" si="4"/>
        <v>2023 - WEEK 18</v>
      </c>
      <c r="N1405" s="65" t="str">
        <f ca="1" t="shared" si="5"/>
        <v>2023 - MONTH 04</v>
      </c>
      <c r="O1405" s="83">
        <f ca="1" t="shared" ref="O1405:P1405" si="1435">IFERROR(AVERAGEIF(M:M,M1405,$K:$K)," ")</f>
        <v>0.950112612612605</v>
      </c>
      <c r="P1405" s="83">
        <f ca="1" t="shared" si="1435"/>
        <v>0.950150150150152</v>
      </c>
      <c r="Q1405" s="65" t="str">
        <f ca="1">IF(ISBLANK(A1405)," ",IF(O1405&gt;MASTER!$B$3/100,"SB",IF(O1405&gt;MASTER!$B$4/100,"B",IF(O1405&gt;MASTER!$B$5/100,"C","K"))))</f>
        <v>SB</v>
      </c>
      <c r="R1405" s="65" t="str">
        <f ca="1">IF(ISBLANK(B1405)," ",IF(P1405&gt;MASTER!$B$3/100,"SB",IF(P1405&gt;MASTER!$B$4/100,"B",IF(P1405&gt;MASTER!$B$5/100,"C","K"))))</f>
        <v>SB</v>
      </c>
    </row>
    <row r="1406" customHeight="1" spans="1:18">
      <c r="A1406" s="80">
        <f ca="1">INDIRECT(ADDRESS(2+QUOTIENT(ROW()-2,COUNTA('Form Responses 1'!$1:$1)-4),1,,TRUE,"Form Responses 1"))</f>
        <v>45057.4751454745</v>
      </c>
      <c r="B1406" s="65" t="str">
        <f ca="1">INDIRECT(ADDRESS(2+QUOTIENT(ROW()-2,COUNTA('Form Responses 1'!$1:$1)-4),2,,TRUE,"Form Responses 1"))</f>
        <v>bobdaulay@gmail.com</v>
      </c>
      <c r="C1406" s="65" t="str">
        <f ca="1">INDIRECT(ADDRESS(2+QUOTIENT(ROW()-2,COUNTA('Form Responses 1'!$1:$1)-4),3,,TRUE,"Form Responses 1"))</f>
        <v>Bobby Wijaya Daulay </v>
      </c>
      <c r="D1406" s="81">
        <f ca="1">INDIRECT(ADDRESS(2+QUOTIENT(ROW()-2,COUNTA('Form Responses 1'!$1:$1)-4),4,,TRUE,"Form Responses 1"))</f>
        <v>45046</v>
      </c>
      <c r="E1406" s="82">
        <f ca="1" t="shared" si="0"/>
        <v>7</v>
      </c>
      <c r="F1406" s="65" t="str">
        <f ca="1">IF(ISBLANK(A1406)," ",INDIRECT(ADDRESS(1,5+MOD(ROW()-2,COUNTA('Form Responses 1'!$1:$1)-4),,TRUE,"Form Responses 1")))</f>
        <v>Lantai 16 [ &amp; Timur]</v>
      </c>
      <c r="G1406" s="65" t="str">
        <f ca="1">IF(ISBLANK(A1406)," ",INDIRECT(ADDRESS(MATCH(A1406,'Form Responses 1'!A:A,0),5+MOD(ROW()-2,COUNTA('Form Responses 1'!$1:$1)-4),,TRUE,"Form Responses 1")))</f>
        <v>BAIK</v>
      </c>
      <c r="H1406" s="83" t="str">
        <f ca="1" t="shared" si="1"/>
        <v>Lantai 16</v>
      </c>
      <c r="I1406" s="83" t="str">
        <f ca="1" t="shared" si="1376"/>
        <v> &amp; Timur</v>
      </c>
      <c r="J1406" s="83" t="str">
        <f ca="1" t="shared" si="2"/>
        <v>CLEANING SERVICE</v>
      </c>
      <c r="K1406" s="83">
        <f ca="1" t="array" ref="K1406">IFERROR(INDEX(MASTER!B:B,MATCH(G1406,MASTER!A:A,0))/100," ")</f>
        <v>0.95</v>
      </c>
      <c r="L1406" s="65">
        <f ca="1" t="shared" si="3"/>
        <v>18</v>
      </c>
      <c r="M1406" s="65" t="str">
        <f ca="1" t="shared" si="4"/>
        <v>2023 - WEEK 18</v>
      </c>
      <c r="N1406" s="65" t="str">
        <f ca="1" t="shared" si="5"/>
        <v>2023 - MONTH 04</v>
      </c>
      <c r="O1406" s="83">
        <f ca="1" t="shared" ref="O1406:P1406" si="1436">IFERROR(AVERAGEIF(M:M,M1406,$K:$K)," ")</f>
        <v>0.950112612612605</v>
      </c>
      <c r="P1406" s="83">
        <f ca="1" t="shared" si="1436"/>
        <v>0.950150150150152</v>
      </c>
      <c r="Q1406" s="65" t="str">
        <f ca="1">IF(ISBLANK(A1406)," ",IF(O1406&gt;MASTER!$B$3/100,"SB",IF(O1406&gt;MASTER!$B$4/100,"B",IF(O1406&gt;MASTER!$B$5/100,"C","K"))))</f>
        <v>SB</v>
      </c>
      <c r="R1406" s="65" t="str">
        <f ca="1">IF(ISBLANK(B1406)," ",IF(P1406&gt;MASTER!$B$3/100,"SB",IF(P1406&gt;MASTER!$B$4/100,"B",IF(P1406&gt;MASTER!$B$5/100,"C","K"))))</f>
        <v>SB</v>
      </c>
    </row>
    <row r="1407" customHeight="1" spans="1:18">
      <c r="A1407" s="80">
        <f ca="1">INDIRECT(ADDRESS(2+QUOTIENT(ROW()-2,COUNTA('Form Responses 1'!$1:$1)-4),1,,TRUE,"Form Responses 1"))</f>
        <v>45057.4751454745</v>
      </c>
      <c r="B1407" s="65" t="str">
        <f ca="1">INDIRECT(ADDRESS(2+QUOTIENT(ROW()-2,COUNTA('Form Responses 1'!$1:$1)-4),2,,TRUE,"Form Responses 1"))</f>
        <v>bobdaulay@gmail.com</v>
      </c>
      <c r="C1407" s="65" t="str">
        <f ca="1">INDIRECT(ADDRESS(2+QUOTIENT(ROW()-2,COUNTA('Form Responses 1'!$1:$1)-4),3,,TRUE,"Form Responses 1"))</f>
        <v>Bobby Wijaya Daulay </v>
      </c>
      <c r="D1407" s="81">
        <f ca="1">INDIRECT(ADDRESS(2+QUOTIENT(ROW()-2,COUNTA('Form Responses 1'!$1:$1)-4),4,,TRUE,"Form Responses 1"))</f>
        <v>45046</v>
      </c>
      <c r="E1407" s="82">
        <f ca="1" t="shared" si="0"/>
        <v>7</v>
      </c>
      <c r="F1407" s="65" t="str">
        <f ca="1">IF(ISBLANK(A1407)," ",INDIRECT(ADDRESS(1,5+MOD(ROW()-2,COUNTA('Form Responses 1'!$1:$1)-4),,TRUE,"Form Responses 1")))</f>
        <v>Lantai 16 [Mushola]</v>
      </c>
      <c r="G1407" s="65" t="str">
        <f ca="1">IF(ISBLANK(A1407)," ",INDIRECT(ADDRESS(MATCH(A1407,'Form Responses 1'!A:A,0),5+MOD(ROW()-2,COUNTA('Form Responses 1'!$1:$1)-4),,TRUE,"Form Responses 1")))</f>
        <v>BAIK</v>
      </c>
      <c r="H1407" s="83" t="str">
        <f ca="1" t="shared" si="1"/>
        <v>Lantai 16</v>
      </c>
      <c r="I1407" s="83" t="str">
        <f ca="1" t="shared" si="1376"/>
        <v>Mushola</v>
      </c>
      <c r="J1407" s="83" t="str">
        <f ca="1" t="shared" si="2"/>
        <v>CLEANING SERVICE</v>
      </c>
      <c r="K1407" s="83">
        <f ca="1" t="array" ref="K1407">IFERROR(INDEX(MASTER!B:B,MATCH(G1407,MASTER!A:A,0))/100," ")</f>
        <v>0.95</v>
      </c>
      <c r="L1407" s="65">
        <f ca="1" t="shared" si="3"/>
        <v>18</v>
      </c>
      <c r="M1407" s="65" t="str">
        <f ca="1" t="shared" si="4"/>
        <v>2023 - WEEK 18</v>
      </c>
      <c r="N1407" s="65" t="str">
        <f ca="1" t="shared" si="5"/>
        <v>2023 - MONTH 04</v>
      </c>
      <c r="O1407" s="83">
        <f ca="1" t="shared" ref="O1407:P1407" si="1437">IFERROR(AVERAGEIF(M:M,M1407,$K:$K)," ")</f>
        <v>0.950112612612605</v>
      </c>
      <c r="P1407" s="83">
        <f ca="1" t="shared" si="1437"/>
        <v>0.950150150150152</v>
      </c>
      <c r="Q1407" s="65" t="str">
        <f ca="1">IF(ISBLANK(A1407)," ",IF(O1407&gt;MASTER!$B$3/100,"SB",IF(O1407&gt;MASTER!$B$4/100,"B",IF(O1407&gt;MASTER!$B$5/100,"C","K"))))</f>
        <v>SB</v>
      </c>
      <c r="R1407" s="65" t="str">
        <f ca="1">IF(ISBLANK(B1407)," ",IF(P1407&gt;MASTER!$B$3/100,"SB",IF(P1407&gt;MASTER!$B$4/100,"B",IF(P1407&gt;MASTER!$B$5/100,"C","K"))))</f>
        <v>SB</v>
      </c>
    </row>
    <row r="1408" customHeight="1" spans="1:18">
      <c r="A1408" s="80">
        <f ca="1">INDIRECT(ADDRESS(2+QUOTIENT(ROW()-2,COUNTA('Form Responses 1'!$1:$1)-4),1,,TRUE,"Form Responses 1"))</f>
        <v>45057.4751454745</v>
      </c>
      <c r="B1408" s="65" t="str">
        <f ca="1">INDIRECT(ADDRESS(2+QUOTIENT(ROW()-2,COUNTA('Form Responses 1'!$1:$1)-4),2,,TRUE,"Form Responses 1"))</f>
        <v>bobdaulay@gmail.com</v>
      </c>
      <c r="C1408" s="65" t="str">
        <f ca="1">INDIRECT(ADDRESS(2+QUOTIENT(ROW()-2,COUNTA('Form Responses 1'!$1:$1)-4),3,,TRUE,"Form Responses 1"))</f>
        <v>Bobby Wijaya Daulay </v>
      </c>
      <c r="D1408" s="81">
        <f ca="1">INDIRECT(ADDRESS(2+QUOTIENT(ROW()-2,COUNTA('Form Responses 1'!$1:$1)-4),4,,TRUE,"Form Responses 1"))</f>
        <v>45046</v>
      </c>
      <c r="E1408" s="82">
        <f ca="1" t="shared" si="0"/>
        <v>7</v>
      </c>
      <c r="F1408" s="65" t="str">
        <f ca="1">IF(ISBLANK(A1408)," ",INDIRECT(ADDRESS(1,5+MOD(ROW()-2,COUNTA('Form Responses 1'!$1:$1)-4),,TRUE,"Form Responses 1")))</f>
        <v>Lantai 16 [Pantry]</v>
      </c>
      <c r="G1408" s="65" t="str">
        <f ca="1">IF(ISBLANK(A1408)," ",INDIRECT(ADDRESS(MATCH(A1408,'Form Responses 1'!A:A,0),5+MOD(ROW()-2,COUNTA('Form Responses 1'!$1:$1)-4),,TRUE,"Form Responses 1")))</f>
        <v>BAIK</v>
      </c>
      <c r="H1408" s="83" t="str">
        <f ca="1" t="shared" si="1"/>
        <v>Lantai 16</v>
      </c>
      <c r="I1408" s="83" t="str">
        <f ca="1" t="shared" si="1376"/>
        <v>Pantry</v>
      </c>
      <c r="J1408" s="83" t="str">
        <f ca="1" t="shared" si="2"/>
        <v>CLEANING SERVICE</v>
      </c>
      <c r="K1408" s="83">
        <f ca="1" t="array" ref="K1408">IFERROR(INDEX(MASTER!B:B,MATCH(G1408,MASTER!A:A,0))/100," ")</f>
        <v>0.95</v>
      </c>
      <c r="L1408" s="65">
        <f ca="1" t="shared" si="3"/>
        <v>18</v>
      </c>
      <c r="M1408" s="65" t="str">
        <f ca="1" t="shared" si="4"/>
        <v>2023 - WEEK 18</v>
      </c>
      <c r="N1408" s="65" t="str">
        <f ca="1" t="shared" si="5"/>
        <v>2023 - MONTH 04</v>
      </c>
      <c r="O1408" s="83">
        <f ca="1" t="shared" ref="O1408:P1408" si="1438">IFERROR(AVERAGEIF(M:M,M1408,$K:$K)," ")</f>
        <v>0.950112612612605</v>
      </c>
      <c r="P1408" s="83">
        <f ca="1" t="shared" si="1438"/>
        <v>0.950150150150152</v>
      </c>
      <c r="Q1408" s="65" t="str">
        <f ca="1">IF(ISBLANK(A1408)," ",IF(O1408&gt;MASTER!$B$3/100,"SB",IF(O1408&gt;MASTER!$B$4/100,"B",IF(O1408&gt;MASTER!$B$5/100,"C","K"))))</f>
        <v>SB</v>
      </c>
      <c r="R1408" s="65" t="str">
        <f ca="1">IF(ISBLANK(B1408)," ",IF(P1408&gt;MASTER!$B$3/100,"SB",IF(P1408&gt;MASTER!$B$4/100,"B",IF(P1408&gt;MASTER!$B$5/100,"C","K"))))</f>
        <v>SB</v>
      </c>
    </row>
    <row r="1409" customHeight="1" spans="1:18">
      <c r="A1409" s="80">
        <f ca="1">INDIRECT(ADDRESS(2+QUOTIENT(ROW()-2,COUNTA('Form Responses 1'!$1:$1)-4),1,,TRUE,"Form Responses 1"))</f>
        <v>45057.4751454745</v>
      </c>
      <c r="B1409" s="65" t="str">
        <f ca="1">INDIRECT(ADDRESS(2+QUOTIENT(ROW()-2,COUNTA('Form Responses 1'!$1:$1)-4),2,,TRUE,"Form Responses 1"))</f>
        <v>bobdaulay@gmail.com</v>
      </c>
      <c r="C1409" s="65" t="str">
        <f ca="1">INDIRECT(ADDRESS(2+QUOTIENT(ROW()-2,COUNTA('Form Responses 1'!$1:$1)-4),3,,TRUE,"Form Responses 1"))</f>
        <v>Bobby Wijaya Daulay </v>
      </c>
      <c r="D1409" s="81">
        <f ca="1">INDIRECT(ADDRESS(2+QUOTIENT(ROW()-2,COUNTA('Form Responses 1'!$1:$1)-4),4,,TRUE,"Form Responses 1"))</f>
        <v>45046</v>
      </c>
      <c r="E1409" s="82">
        <f ca="1" t="shared" si="0"/>
        <v>7</v>
      </c>
      <c r="F1409" s="65" t="str">
        <f ca="1">IF(ISBLANK(A1409)," ",INDIRECT(ADDRESS(1,5+MOD(ROW()-2,COUNTA('Form Responses 1'!$1:$1)-4),,TRUE,"Form Responses 1")))</f>
        <v>Lantai 16 [Ruang Rapat 1-2-3]</v>
      </c>
      <c r="G1409" s="65" t="str">
        <f ca="1">IF(ISBLANK(A1409)," ",INDIRECT(ADDRESS(MATCH(A1409,'Form Responses 1'!A:A,0),5+MOD(ROW()-2,COUNTA('Form Responses 1'!$1:$1)-4),,TRUE,"Form Responses 1")))</f>
        <v>BAIK</v>
      </c>
      <c r="H1409" s="83" t="str">
        <f ca="1" t="shared" si="1"/>
        <v>Lantai 16</v>
      </c>
      <c r="I1409" s="83" t="str">
        <f ca="1" t="shared" si="1376"/>
        <v>Ruang Rapat 1-2-3</v>
      </c>
      <c r="J1409" s="83" t="str">
        <f ca="1" t="shared" si="2"/>
        <v>CLEANING SERVICE</v>
      </c>
      <c r="K1409" s="83">
        <f ca="1" t="array" ref="K1409">IFERROR(INDEX(MASTER!B:B,MATCH(G1409,MASTER!A:A,0))/100," ")</f>
        <v>0.95</v>
      </c>
      <c r="L1409" s="65">
        <f ca="1" t="shared" si="3"/>
        <v>18</v>
      </c>
      <c r="M1409" s="65" t="str">
        <f ca="1" t="shared" si="4"/>
        <v>2023 - WEEK 18</v>
      </c>
      <c r="N1409" s="65" t="str">
        <f ca="1" t="shared" si="5"/>
        <v>2023 - MONTH 04</v>
      </c>
      <c r="O1409" s="83">
        <f ca="1" t="shared" ref="O1409:P1409" si="1439">IFERROR(AVERAGEIF(M:M,M1409,$K:$K)," ")</f>
        <v>0.950112612612605</v>
      </c>
      <c r="P1409" s="83">
        <f ca="1" t="shared" si="1439"/>
        <v>0.950150150150152</v>
      </c>
      <c r="Q1409" s="65" t="str">
        <f ca="1">IF(ISBLANK(A1409)," ",IF(O1409&gt;MASTER!$B$3/100,"SB",IF(O1409&gt;MASTER!$B$4/100,"B",IF(O1409&gt;MASTER!$B$5/100,"C","K"))))</f>
        <v>SB</v>
      </c>
      <c r="R1409" s="65" t="str">
        <f ca="1">IF(ISBLANK(B1409)," ",IF(P1409&gt;MASTER!$B$3/100,"SB",IF(P1409&gt;MASTER!$B$4/100,"B",IF(P1409&gt;MASTER!$B$5/100,"C","K"))))</f>
        <v>SB</v>
      </c>
    </row>
    <row r="1410" customHeight="1" spans="1:18">
      <c r="A1410" s="80">
        <f ca="1">INDIRECT(ADDRESS(2+QUOTIENT(ROW()-2,COUNTA('Form Responses 1'!$1:$1)-4),1,,TRUE,"Form Responses 1"))</f>
        <v>45057.4751454745</v>
      </c>
      <c r="B1410" s="65" t="str">
        <f ca="1">INDIRECT(ADDRESS(2+QUOTIENT(ROW()-2,COUNTA('Form Responses 1'!$1:$1)-4),2,,TRUE,"Form Responses 1"))</f>
        <v>bobdaulay@gmail.com</v>
      </c>
      <c r="C1410" s="65" t="str">
        <f ca="1">INDIRECT(ADDRESS(2+QUOTIENT(ROW()-2,COUNTA('Form Responses 1'!$1:$1)-4),3,,TRUE,"Form Responses 1"))</f>
        <v>Bobby Wijaya Daulay </v>
      </c>
      <c r="D1410" s="81">
        <f ca="1">INDIRECT(ADDRESS(2+QUOTIENT(ROW()-2,COUNTA('Form Responses 1'!$1:$1)-4),4,,TRUE,"Form Responses 1"))</f>
        <v>45046</v>
      </c>
      <c r="E1410" s="82">
        <f ca="1" t="shared" si="0"/>
        <v>7</v>
      </c>
      <c r="F1410" s="65" t="str">
        <f ca="1">IF(ISBLANK(A1410)," ",INDIRECT(ADDRESS(1,5+MOD(ROW()-2,COUNTA('Form Responses 1'!$1:$1)-4),,TRUE,"Form Responses 1")))</f>
        <v>Lantai 16 [Ruang Kerja]</v>
      </c>
      <c r="G1410" s="65" t="str">
        <f ca="1">IF(ISBLANK(A1410)," ",INDIRECT(ADDRESS(MATCH(A1410,'Form Responses 1'!A:A,0),5+MOD(ROW()-2,COUNTA('Form Responses 1'!$1:$1)-4),,TRUE,"Form Responses 1")))</f>
        <v>BAIK</v>
      </c>
      <c r="H1410" s="83" t="str">
        <f ca="1" t="shared" si="1"/>
        <v>Lantai 16</v>
      </c>
      <c r="I1410" s="83" t="str">
        <f ca="1" t="shared" si="1376"/>
        <v>Ruang Kerja</v>
      </c>
      <c r="J1410" s="83" t="str">
        <f ca="1" t="shared" si="2"/>
        <v>CLEANING SERVICE</v>
      </c>
      <c r="K1410" s="83">
        <f ca="1" t="array" ref="K1410">IFERROR(INDEX(MASTER!B:B,MATCH(G1410,MASTER!A:A,0))/100," ")</f>
        <v>0.95</v>
      </c>
      <c r="L1410" s="65">
        <f ca="1" t="shared" si="3"/>
        <v>18</v>
      </c>
      <c r="M1410" s="65" t="str">
        <f ca="1" t="shared" si="4"/>
        <v>2023 - WEEK 18</v>
      </c>
      <c r="N1410" s="65" t="str">
        <f ca="1" t="shared" si="5"/>
        <v>2023 - MONTH 04</v>
      </c>
      <c r="O1410" s="83">
        <f ca="1" t="shared" ref="O1410:P1410" si="1440">IFERROR(AVERAGEIF(M:M,M1410,$K:$K)," ")</f>
        <v>0.950112612612605</v>
      </c>
      <c r="P1410" s="83">
        <f ca="1" t="shared" si="1440"/>
        <v>0.950150150150152</v>
      </c>
      <c r="Q1410" s="65" t="str">
        <f ca="1">IF(ISBLANK(A1410)," ",IF(O1410&gt;MASTER!$B$3/100,"SB",IF(O1410&gt;MASTER!$B$4/100,"B",IF(O1410&gt;MASTER!$B$5/100,"C","K"))))</f>
        <v>SB</v>
      </c>
      <c r="R1410" s="65" t="str">
        <f ca="1">IF(ISBLANK(B1410)," ",IF(P1410&gt;MASTER!$B$3/100,"SB",IF(P1410&gt;MASTER!$B$4/100,"B",IF(P1410&gt;MASTER!$B$5/100,"C","K"))))</f>
        <v>SB</v>
      </c>
    </row>
    <row r="1411" customHeight="1" spans="1:18">
      <c r="A1411" s="80">
        <f ca="1">INDIRECT(ADDRESS(2+QUOTIENT(ROW()-2,COUNTA('Form Responses 1'!$1:$1)-4),1,,TRUE,"Form Responses 1"))</f>
        <v>45057.4751454745</v>
      </c>
      <c r="B1411" s="65" t="str">
        <f ca="1">INDIRECT(ADDRESS(2+QUOTIENT(ROW()-2,COUNTA('Form Responses 1'!$1:$1)-4),2,,TRUE,"Form Responses 1"))</f>
        <v>bobdaulay@gmail.com</v>
      </c>
      <c r="C1411" s="65" t="str">
        <f ca="1">INDIRECT(ADDRESS(2+QUOTIENT(ROW()-2,COUNTA('Form Responses 1'!$1:$1)-4),3,,TRUE,"Form Responses 1"))</f>
        <v>Bobby Wijaya Daulay </v>
      </c>
      <c r="D1411" s="81">
        <f ca="1">INDIRECT(ADDRESS(2+QUOTIENT(ROW()-2,COUNTA('Form Responses 1'!$1:$1)-4),4,,TRUE,"Form Responses 1"))</f>
        <v>45046</v>
      </c>
      <c r="E1411" s="82">
        <f ca="1" t="shared" si="0"/>
        <v>7</v>
      </c>
      <c r="F1411" s="65" t="str">
        <f ca="1">IF(ISBLANK(A1411)," ",INDIRECT(ADDRESS(1,5+MOD(ROW()-2,COUNTA('Form Responses 1'!$1:$1)-4),,TRUE,"Form Responses 1")))</f>
        <v>Lantai 16 [Koridor]</v>
      </c>
      <c r="G1411" s="65" t="str">
        <f ca="1">IF(ISBLANK(A1411)," ",INDIRECT(ADDRESS(MATCH(A1411,'Form Responses 1'!A:A,0),5+MOD(ROW()-2,COUNTA('Form Responses 1'!$1:$1)-4),,TRUE,"Form Responses 1")))</f>
        <v>BAIK</v>
      </c>
      <c r="H1411" s="83" t="str">
        <f ca="1" t="shared" si="1"/>
        <v>Lantai 16</v>
      </c>
      <c r="I1411" s="83" t="str">
        <f ca="1" t="shared" ref="I1411:I1474" si="1441">MID(F1411,FIND("[",F1411)+1,LEN(F1411)-FIND("[",F1411)-1)</f>
        <v>Koridor</v>
      </c>
      <c r="J1411" s="83" t="str">
        <f ca="1" t="shared" si="2"/>
        <v>CLEANING SERVICE</v>
      </c>
      <c r="K1411" s="83">
        <f ca="1" t="array" ref="K1411">IFERROR(INDEX(MASTER!B:B,MATCH(G1411,MASTER!A:A,0))/100," ")</f>
        <v>0.95</v>
      </c>
      <c r="L1411" s="65">
        <f ca="1" t="shared" si="3"/>
        <v>18</v>
      </c>
      <c r="M1411" s="65" t="str">
        <f ca="1" t="shared" si="4"/>
        <v>2023 - WEEK 18</v>
      </c>
      <c r="N1411" s="65" t="str">
        <f ca="1" t="shared" si="5"/>
        <v>2023 - MONTH 04</v>
      </c>
      <c r="O1411" s="83">
        <f ca="1" t="shared" ref="O1411:P1411" si="1442">IFERROR(AVERAGEIF(M:M,M1411,$K:$K)," ")</f>
        <v>0.950112612612605</v>
      </c>
      <c r="P1411" s="83">
        <f ca="1" t="shared" si="1442"/>
        <v>0.950150150150152</v>
      </c>
      <c r="Q1411" s="65" t="str">
        <f ca="1">IF(ISBLANK(A1411)," ",IF(O1411&gt;MASTER!$B$3/100,"SB",IF(O1411&gt;MASTER!$B$4/100,"B",IF(O1411&gt;MASTER!$B$5/100,"C","K"))))</f>
        <v>SB</v>
      </c>
      <c r="R1411" s="65" t="str">
        <f ca="1">IF(ISBLANK(B1411)," ",IF(P1411&gt;MASTER!$B$3/100,"SB",IF(P1411&gt;MASTER!$B$4/100,"B",IF(P1411&gt;MASTER!$B$5/100,"C","K"))))</f>
        <v>SB</v>
      </c>
    </row>
    <row r="1412" customHeight="1" spans="1:18">
      <c r="A1412" s="80">
        <f ca="1">INDIRECT(ADDRESS(2+QUOTIENT(ROW()-2,COUNTA('Form Responses 1'!$1:$1)-4),1,,TRUE,"Form Responses 1"))</f>
        <v>45057.4751454745</v>
      </c>
      <c r="B1412" s="65" t="str">
        <f ca="1">INDIRECT(ADDRESS(2+QUOTIENT(ROW()-2,COUNTA('Form Responses 1'!$1:$1)-4),2,,TRUE,"Form Responses 1"))</f>
        <v>bobdaulay@gmail.com</v>
      </c>
      <c r="C1412" s="65" t="str">
        <f ca="1">INDIRECT(ADDRESS(2+QUOTIENT(ROW()-2,COUNTA('Form Responses 1'!$1:$1)-4),3,,TRUE,"Form Responses 1"))</f>
        <v>Bobby Wijaya Daulay </v>
      </c>
      <c r="D1412" s="81">
        <f ca="1">INDIRECT(ADDRESS(2+QUOTIENT(ROW()-2,COUNTA('Form Responses 1'!$1:$1)-4),4,,TRUE,"Form Responses 1"))</f>
        <v>45046</v>
      </c>
      <c r="E1412" s="82">
        <f ca="1" t="shared" si="0"/>
        <v>7</v>
      </c>
      <c r="F1412" s="65" t="str">
        <f ca="1">IF(ISBLANK(A1412)," ",INDIRECT(ADDRESS(1,5+MOD(ROW()-2,COUNTA('Form Responses 1'!$1:$1)-4),,TRUE,"Form Responses 1")))</f>
        <v>Lantai 16 [Toilet Pria / Wanita]</v>
      </c>
      <c r="G1412" s="65" t="str">
        <f ca="1">IF(ISBLANK(A1412)," ",INDIRECT(ADDRESS(MATCH(A1412,'Form Responses 1'!A:A,0),5+MOD(ROW()-2,COUNTA('Form Responses 1'!$1:$1)-4),,TRUE,"Form Responses 1")))</f>
        <v>BAIK</v>
      </c>
      <c r="H1412" s="83" t="str">
        <f ca="1" t="shared" si="1"/>
        <v>Lantai 16</v>
      </c>
      <c r="I1412" s="83" t="str">
        <f ca="1" t="shared" si="1441"/>
        <v>Toilet Pria / Wanita</v>
      </c>
      <c r="J1412" s="83" t="str">
        <f ca="1" t="shared" si="2"/>
        <v>CLEANING SERVICE</v>
      </c>
      <c r="K1412" s="83">
        <f ca="1" t="array" ref="K1412">IFERROR(INDEX(MASTER!B:B,MATCH(G1412,MASTER!A:A,0))/100," ")</f>
        <v>0.95</v>
      </c>
      <c r="L1412" s="65">
        <f ca="1" t="shared" si="3"/>
        <v>18</v>
      </c>
      <c r="M1412" s="65" t="str">
        <f ca="1" t="shared" si="4"/>
        <v>2023 - WEEK 18</v>
      </c>
      <c r="N1412" s="65" t="str">
        <f ca="1" t="shared" si="5"/>
        <v>2023 - MONTH 04</v>
      </c>
      <c r="O1412" s="83">
        <f ca="1" t="shared" ref="O1412:P1412" si="1443">IFERROR(AVERAGEIF(M:M,M1412,$K:$K)," ")</f>
        <v>0.950112612612605</v>
      </c>
      <c r="P1412" s="83">
        <f ca="1" t="shared" si="1443"/>
        <v>0.950150150150152</v>
      </c>
      <c r="Q1412" s="65" t="str">
        <f ca="1">IF(ISBLANK(A1412)," ",IF(O1412&gt;MASTER!$B$3/100,"SB",IF(O1412&gt;MASTER!$B$4/100,"B",IF(O1412&gt;MASTER!$B$5/100,"C","K"))))</f>
        <v>SB</v>
      </c>
      <c r="R1412" s="65" t="str">
        <f ca="1">IF(ISBLANK(B1412)," ",IF(P1412&gt;MASTER!$B$3/100,"SB",IF(P1412&gt;MASTER!$B$4/100,"B",IF(P1412&gt;MASTER!$B$5/100,"C","K"))))</f>
        <v>SB</v>
      </c>
    </row>
    <row r="1413" customHeight="1" spans="1:18">
      <c r="A1413" s="80">
        <f ca="1">INDIRECT(ADDRESS(2+QUOTIENT(ROW()-2,COUNTA('Form Responses 1'!$1:$1)-4),1,,TRUE,"Form Responses 1"))</f>
        <v>45057.4751454745</v>
      </c>
      <c r="B1413" s="65" t="str">
        <f ca="1">INDIRECT(ADDRESS(2+QUOTIENT(ROW()-2,COUNTA('Form Responses 1'!$1:$1)-4),2,,TRUE,"Form Responses 1"))</f>
        <v>bobdaulay@gmail.com</v>
      </c>
      <c r="C1413" s="65" t="str">
        <f ca="1">INDIRECT(ADDRESS(2+QUOTIENT(ROW()-2,COUNTA('Form Responses 1'!$1:$1)-4),3,,TRUE,"Form Responses 1"))</f>
        <v>Bobby Wijaya Daulay </v>
      </c>
      <c r="D1413" s="81">
        <f ca="1">INDIRECT(ADDRESS(2+QUOTIENT(ROW()-2,COUNTA('Form Responses 1'!$1:$1)-4),4,,TRUE,"Form Responses 1"))</f>
        <v>45046</v>
      </c>
      <c r="E1413" s="82">
        <f ca="1" t="shared" si="0"/>
        <v>7</v>
      </c>
      <c r="F1413" s="65" t="str">
        <f ca="1">IF(ISBLANK(A1413)," ",INDIRECT(ADDRESS(1,5+MOD(ROW()-2,COUNTA('Form Responses 1'!$1:$1)-4),,TRUE,"Form Responses 1")))</f>
        <v>Lantai 15 [Tangga Exit Barat]</v>
      </c>
      <c r="G1413" s="65" t="str">
        <f ca="1">IF(ISBLANK(A1413)," ",INDIRECT(ADDRESS(MATCH(A1413,'Form Responses 1'!A:A,0),5+MOD(ROW()-2,COUNTA('Form Responses 1'!$1:$1)-4),,TRUE,"Form Responses 1")))</f>
        <v>BAIK</v>
      </c>
      <c r="H1413" s="83" t="str">
        <f ca="1" t="shared" si="1"/>
        <v>Lantai 15</v>
      </c>
      <c r="I1413" s="83" t="str">
        <f ca="1" t="shared" si="1441"/>
        <v>Tangga Exit Barat</v>
      </c>
      <c r="J1413" s="83" t="str">
        <f ca="1" t="shared" si="2"/>
        <v>CLEANING SERVICE</v>
      </c>
      <c r="K1413" s="83">
        <f ca="1" t="array" ref="K1413">IFERROR(INDEX(MASTER!B:B,MATCH(G1413,MASTER!A:A,0))/100," ")</f>
        <v>0.95</v>
      </c>
      <c r="L1413" s="65">
        <f ca="1" t="shared" si="3"/>
        <v>18</v>
      </c>
      <c r="M1413" s="65" t="str">
        <f ca="1" t="shared" si="4"/>
        <v>2023 - WEEK 18</v>
      </c>
      <c r="N1413" s="65" t="str">
        <f ca="1" t="shared" si="5"/>
        <v>2023 - MONTH 04</v>
      </c>
      <c r="O1413" s="83">
        <f ca="1" t="shared" ref="O1413:P1413" si="1444">IFERROR(AVERAGEIF(M:M,M1413,$K:$K)," ")</f>
        <v>0.950112612612605</v>
      </c>
      <c r="P1413" s="83">
        <f ca="1" t="shared" si="1444"/>
        <v>0.950150150150152</v>
      </c>
      <c r="Q1413" s="65" t="str">
        <f ca="1">IF(ISBLANK(A1413)," ",IF(O1413&gt;MASTER!$B$3/100,"SB",IF(O1413&gt;MASTER!$B$4/100,"B",IF(O1413&gt;MASTER!$B$5/100,"C","K"))))</f>
        <v>SB</v>
      </c>
      <c r="R1413" s="65" t="str">
        <f ca="1">IF(ISBLANK(B1413)," ",IF(P1413&gt;MASTER!$B$3/100,"SB",IF(P1413&gt;MASTER!$B$4/100,"B",IF(P1413&gt;MASTER!$B$5/100,"C","K"))))</f>
        <v>SB</v>
      </c>
    </row>
    <row r="1414" customHeight="1" spans="1:18">
      <c r="A1414" s="80">
        <f ca="1">INDIRECT(ADDRESS(2+QUOTIENT(ROW()-2,COUNTA('Form Responses 1'!$1:$1)-4),1,,TRUE,"Form Responses 1"))</f>
        <v>45057.4751454745</v>
      </c>
      <c r="B1414" s="65" t="str">
        <f ca="1">INDIRECT(ADDRESS(2+QUOTIENT(ROW()-2,COUNTA('Form Responses 1'!$1:$1)-4),2,,TRUE,"Form Responses 1"))</f>
        <v>bobdaulay@gmail.com</v>
      </c>
      <c r="C1414" s="65" t="str">
        <f ca="1">INDIRECT(ADDRESS(2+QUOTIENT(ROW()-2,COUNTA('Form Responses 1'!$1:$1)-4),3,,TRUE,"Form Responses 1"))</f>
        <v>Bobby Wijaya Daulay </v>
      </c>
      <c r="D1414" s="81">
        <f ca="1">INDIRECT(ADDRESS(2+QUOTIENT(ROW()-2,COUNTA('Form Responses 1'!$1:$1)-4),4,,TRUE,"Form Responses 1"))</f>
        <v>45046</v>
      </c>
      <c r="E1414" s="82">
        <f ca="1" t="shared" si="0"/>
        <v>7</v>
      </c>
      <c r="F1414" s="65" t="str">
        <f ca="1">IF(ISBLANK(A1414)," ",INDIRECT(ADDRESS(1,5+MOD(ROW()-2,COUNTA('Form Responses 1'!$1:$1)-4),,TRUE,"Form Responses 1")))</f>
        <v>Lantai 15 [ &amp; Timur]</v>
      </c>
      <c r="G1414" s="65" t="str">
        <f ca="1">IF(ISBLANK(A1414)," ",INDIRECT(ADDRESS(MATCH(A1414,'Form Responses 1'!A:A,0),5+MOD(ROW()-2,COUNTA('Form Responses 1'!$1:$1)-4),,TRUE,"Form Responses 1")))</f>
        <v>BAIK</v>
      </c>
      <c r="H1414" s="83" t="str">
        <f ca="1" t="shared" si="1"/>
        <v>Lantai 15</v>
      </c>
      <c r="I1414" s="83" t="str">
        <f ca="1" t="shared" si="1441"/>
        <v> &amp; Timur</v>
      </c>
      <c r="J1414" s="83" t="str">
        <f ca="1" t="shared" si="2"/>
        <v>CLEANING SERVICE</v>
      </c>
      <c r="K1414" s="83">
        <f ca="1" t="array" ref="K1414">IFERROR(INDEX(MASTER!B:B,MATCH(G1414,MASTER!A:A,0))/100," ")</f>
        <v>0.95</v>
      </c>
      <c r="L1414" s="65">
        <f ca="1" t="shared" si="3"/>
        <v>18</v>
      </c>
      <c r="M1414" s="65" t="str">
        <f ca="1" t="shared" si="4"/>
        <v>2023 - WEEK 18</v>
      </c>
      <c r="N1414" s="65" t="str">
        <f ca="1" t="shared" si="5"/>
        <v>2023 - MONTH 04</v>
      </c>
      <c r="O1414" s="83">
        <f ca="1" t="shared" ref="O1414:P1414" si="1445">IFERROR(AVERAGEIF(M:M,M1414,$K:$K)," ")</f>
        <v>0.950112612612605</v>
      </c>
      <c r="P1414" s="83">
        <f ca="1" t="shared" si="1445"/>
        <v>0.950150150150152</v>
      </c>
      <c r="Q1414" s="65" t="str">
        <f ca="1">IF(ISBLANK(A1414)," ",IF(O1414&gt;MASTER!$B$3/100,"SB",IF(O1414&gt;MASTER!$B$4/100,"B",IF(O1414&gt;MASTER!$B$5/100,"C","K"))))</f>
        <v>SB</v>
      </c>
      <c r="R1414" s="65" t="str">
        <f ca="1">IF(ISBLANK(B1414)," ",IF(P1414&gt;MASTER!$B$3/100,"SB",IF(P1414&gt;MASTER!$B$4/100,"B",IF(P1414&gt;MASTER!$B$5/100,"C","K"))))</f>
        <v>SB</v>
      </c>
    </row>
    <row r="1415" customHeight="1" spans="1:18">
      <c r="A1415" s="80">
        <f ca="1">INDIRECT(ADDRESS(2+QUOTIENT(ROW()-2,COUNTA('Form Responses 1'!$1:$1)-4),1,,TRUE,"Form Responses 1"))</f>
        <v>45057.4751454745</v>
      </c>
      <c r="B1415" s="65" t="str">
        <f ca="1">INDIRECT(ADDRESS(2+QUOTIENT(ROW()-2,COUNTA('Form Responses 1'!$1:$1)-4),2,,TRUE,"Form Responses 1"))</f>
        <v>bobdaulay@gmail.com</v>
      </c>
      <c r="C1415" s="65" t="str">
        <f ca="1">INDIRECT(ADDRESS(2+QUOTIENT(ROW()-2,COUNTA('Form Responses 1'!$1:$1)-4),3,,TRUE,"Form Responses 1"))</f>
        <v>Bobby Wijaya Daulay </v>
      </c>
      <c r="D1415" s="81">
        <f ca="1">INDIRECT(ADDRESS(2+QUOTIENT(ROW()-2,COUNTA('Form Responses 1'!$1:$1)-4),4,,TRUE,"Form Responses 1"))</f>
        <v>45046</v>
      </c>
      <c r="E1415" s="82">
        <f ca="1" t="shared" si="0"/>
        <v>7</v>
      </c>
      <c r="F1415" s="65" t="str">
        <f ca="1">IF(ISBLANK(A1415)," ",INDIRECT(ADDRESS(1,5+MOD(ROW()-2,COUNTA('Form Responses 1'!$1:$1)-4),,TRUE,"Form Responses 1")))</f>
        <v>Lantai 15 [Mushola]</v>
      </c>
      <c r="G1415" s="65" t="str">
        <f ca="1">IF(ISBLANK(A1415)," ",INDIRECT(ADDRESS(MATCH(A1415,'Form Responses 1'!A:A,0),5+MOD(ROW()-2,COUNTA('Form Responses 1'!$1:$1)-4),,TRUE,"Form Responses 1")))</f>
        <v>BAIK</v>
      </c>
      <c r="H1415" s="83" t="str">
        <f ca="1" t="shared" si="1"/>
        <v>Lantai 15</v>
      </c>
      <c r="I1415" s="83" t="str">
        <f ca="1" t="shared" si="1441"/>
        <v>Mushola</v>
      </c>
      <c r="J1415" s="83" t="str">
        <f ca="1" t="shared" si="2"/>
        <v>CLEANING SERVICE</v>
      </c>
      <c r="K1415" s="83">
        <f ca="1" t="array" ref="K1415">IFERROR(INDEX(MASTER!B:B,MATCH(G1415,MASTER!A:A,0))/100," ")</f>
        <v>0.95</v>
      </c>
      <c r="L1415" s="65">
        <f ca="1" t="shared" si="3"/>
        <v>18</v>
      </c>
      <c r="M1415" s="65" t="str">
        <f ca="1" t="shared" si="4"/>
        <v>2023 - WEEK 18</v>
      </c>
      <c r="N1415" s="65" t="str">
        <f ca="1" t="shared" si="5"/>
        <v>2023 - MONTH 04</v>
      </c>
      <c r="O1415" s="83">
        <f ca="1" t="shared" ref="O1415:P1415" si="1446">IFERROR(AVERAGEIF(M:M,M1415,$K:$K)," ")</f>
        <v>0.950112612612605</v>
      </c>
      <c r="P1415" s="83">
        <f ca="1" t="shared" si="1446"/>
        <v>0.950150150150152</v>
      </c>
      <c r="Q1415" s="65" t="str">
        <f ca="1">IF(ISBLANK(A1415)," ",IF(O1415&gt;MASTER!$B$3/100,"SB",IF(O1415&gt;MASTER!$B$4/100,"B",IF(O1415&gt;MASTER!$B$5/100,"C","K"))))</f>
        <v>SB</v>
      </c>
      <c r="R1415" s="65" t="str">
        <f ca="1">IF(ISBLANK(B1415)," ",IF(P1415&gt;MASTER!$B$3/100,"SB",IF(P1415&gt;MASTER!$B$4/100,"B",IF(P1415&gt;MASTER!$B$5/100,"C","K"))))</f>
        <v>SB</v>
      </c>
    </row>
    <row r="1416" customHeight="1" spans="1:18">
      <c r="A1416" s="80">
        <f ca="1">INDIRECT(ADDRESS(2+QUOTIENT(ROW()-2,COUNTA('Form Responses 1'!$1:$1)-4),1,,TRUE,"Form Responses 1"))</f>
        <v>45057.4751454745</v>
      </c>
      <c r="B1416" s="65" t="str">
        <f ca="1">INDIRECT(ADDRESS(2+QUOTIENT(ROW()-2,COUNTA('Form Responses 1'!$1:$1)-4),2,,TRUE,"Form Responses 1"))</f>
        <v>bobdaulay@gmail.com</v>
      </c>
      <c r="C1416" s="65" t="str">
        <f ca="1">INDIRECT(ADDRESS(2+QUOTIENT(ROW()-2,COUNTA('Form Responses 1'!$1:$1)-4),3,,TRUE,"Form Responses 1"))</f>
        <v>Bobby Wijaya Daulay </v>
      </c>
      <c r="D1416" s="81">
        <f ca="1">INDIRECT(ADDRESS(2+QUOTIENT(ROW()-2,COUNTA('Form Responses 1'!$1:$1)-4),4,,TRUE,"Form Responses 1"))</f>
        <v>45046</v>
      </c>
      <c r="E1416" s="82">
        <f ca="1" t="shared" si="0"/>
        <v>7</v>
      </c>
      <c r="F1416" s="65" t="str">
        <f ca="1">IF(ISBLANK(A1416)," ",INDIRECT(ADDRESS(1,5+MOD(ROW()-2,COUNTA('Form Responses 1'!$1:$1)-4),,TRUE,"Form Responses 1")))</f>
        <v>Lantai 15 [Pantry]</v>
      </c>
      <c r="G1416" s="65" t="str">
        <f ca="1">IF(ISBLANK(A1416)," ",INDIRECT(ADDRESS(MATCH(A1416,'Form Responses 1'!A:A,0),5+MOD(ROW()-2,COUNTA('Form Responses 1'!$1:$1)-4),,TRUE,"Form Responses 1")))</f>
        <v>BAIK</v>
      </c>
      <c r="H1416" s="83" t="str">
        <f ca="1" t="shared" si="1"/>
        <v>Lantai 15</v>
      </c>
      <c r="I1416" s="83" t="str">
        <f ca="1" t="shared" si="1441"/>
        <v>Pantry</v>
      </c>
      <c r="J1416" s="83" t="str">
        <f ca="1" t="shared" si="2"/>
        <v>CLEANING SERVICE</v>
      </c>
      <c r="K1416" s="83">
        <f ca="1" t="array" ref="K1416">IFERROR(INDEX(MASTER!B:B,MATCH(G1416,MASTER!A:A,0))/100," ")</f>
        <v>0.95</v>
      </c>
      <c r="L1416" s="65">
        <f ca="1" t="shared" si="3"/>
        <v>18</v>
      </c>
      <c r="M1416" s="65" t="str">
        <f ca="1" t="shared" si="4"/>
        <v>2023 - WEEK 18</v>
      </c>
      <c r="N1416" s="65" t="str">
        <f ca="1" t="shared" si="5"/>
        <v>2023 - MONTH 04</v>
      </c>
      <c r="O1416" s="83">
        <f ca="1" t="shared" ref="O1416:P1416" si="1447">IFERROR(AVERAGEIF(M:M,M1416,$K:$K)," ")</f>
        <v>0.950112612612605</v>
      </c>
      <c r="P1416" s="83">
        <f ca="1" t="shared" si="1447"/>
        <v>0.950150150150152</v>
      </c>
      <c r="Q1416" s="65" t="str">
        <f ca="1">IF(ISBLANK(A1416)," ",IF(O1416&gt;MASTER!$B$3/100,"SB",IF(O1416&gt;MASTER!$B$4/100,"B",IF(O1416&gt;MASTER!$B$5/100,"C","K"))))</f>
        <v>SB</v>
      </c>
      <c r="R1416" s="65" t="str">
        <f ca="1">IF(ISBLANK(B1416)," ",IF(P1416&gt;MASTER!$B$3/100,"SB",IF(P1416&gt;MASTER!$B$4/100,"B",IF(P1416&gt;MASTER!$B$5/100,"C","K"))))</f>
        <v>SB</v>
      </c>
    </row>
    <row r="1417" customHeight="1" spans="1:18">
      <c r="A1417" s="80">
        <f ca="1">INDIRECT(ADDRESS(2+QUOTIENT(ROW()-2,COUNTA('Form Responses 1'!$1:$1)-4),1,,TRUE,"Form Responses 1"))</f>
        <v>45057.4751454745</v>
      </c>
      <c r="B1417" s="65" t="str">
        <f ca="1">INDIRECT(ADDRESS(2+QUOTIENT(ROW()-2,COUNTA('Form Responses 1'!$1:$1)-4),2,,TRUE,"Form Responses 1"))</f>
        <v>bobdaulay@gmail.com</v>
      </c>
      <c r="C1417" s="65" t="str">
        <f ca="1">INDIRECT(ADDRESS(2+QUOTIENT(ROW()-2,COUNTA('Form Responses 1'!$1:$1)-4),3,,TRUE,"Form Responses 1"))</f>
        <v>Bobby Wijaya Daulay </v>
      </c>
      <c r="D1417" s="81">
        <f ca="1">INDIRECT(ADDRESS(2+QUOTIENT(ROW()-2,COUNTA('Form Responses 1'!$1:$1)-4),4,,TRUE,"Form Responses 1"))</f>
        <v>45046</v>
      </c>
      <c r="E1417" s="82">
        <f ca="1" t="shared" si="0"/>
        <v>7</v>
      </c>
      <c r="F1417" s="65" t="str">
        <f ca="1">IF(ISBLANK(A1417)," ",INDIRECT(ADDRESS(1,5+MOD(ROW()-2,COUNTA('Form Responses 1'!$1:$1)-4),,TRUE,"Form Responses 1")))</f>
        <v>Lantai 15 [Ruang Rapat 1-2-3]</v>
      </c>
      <c r="G1417" s="65" t="str">
        <f ca="1">IF(ISBLANK(A1417)," ",INDIRECT(ADDRESS(MATCH(A1417,'Form Responses 1'!A:A,0),5+MOD(ROW()-2,COUNTA('Form Responses 1'!$1:$1)-4),,TRUE,"Form Responses 1")))</f>
        <v>BAIK</v>
      </c>
      <c r="H1417" s="83" t="str">
        <f ca="1" t="shared" si="1"/>
        <v>Lantai 15</v>
      </c>
      <c r="I1417" s="83" t="str">
        <f ca="1" t="shared" si="1441"/>
        <v>Ruang Rapat 1-2-3</v>
      </c>
      <c r="J1417" s="83" t="str">
        <f ca="1" t="shared" si="2"/>
        <v>CLEANING SERVICE</v>
      </c>
      <c r="K1417" s="83">
        <f ca="1" t="array" ref="K1417">IFERROR(INDEX(MASTER!B:B,MATCH(G1417,MASTER!A:A,0))/100," ")</f>
        <v>0.95</v>
      </c>
      <c r="L1417" s="65">
        <f ca="1" t="shared" si="3"/>
        <v>18</v>
      </c>
      <c r="M1417" s="65" t="str">
        <f ca="1" t="shared" si="4"/>
        <v>2023 - WEEK 18</v>
      </c>
      <c r="N1417" s="65" t="str">
        <f ca="1" t="shared" si="5"/>
        <v>2023 - MONTH 04</v>
      </c>
      <c r="O1417" s="83">
        <f ca="1" t="shared" ref="O1417:P1417" si="1448">IFERROR(AVERAGEIF(M:M,M1417,$K:$K)," ")</f>
        <v>0.950112612612605</v>
      </c>
      <c r="P1417" s="83">
        <f ca="1" t="shared" si="1448"/>
        <v>0.950150150150152</v>
      </c>
      <c r="Q1417" s="65" t="str">
        <f ca="1">IF(ISBLANK(A1417)," ",IF(O1417&gt;MASTER!$B$3/100,"SB",IF(O1417&gt;MASTER!$B$4/100,"B",IF(O1417&gt;MASTER!$B$5/100,"C","K"))))</f>
        <v>SB</v>
      </c>
      <c r="R1417" s="65" t="str">
        <f ca="1">IF(ISBLANK(B1417)," ",IF(P1417&gt;MASTER!$B$3/100,"SB",IF(P1417&gt;MASTER!$B$4/100,"B",IF(P1417&gt;MASTER!$B$5/100,"C","K"))))</f>
        <v>SB</v>
      </c>
    </row>
    <row r="1418" customHeight="1" spans="1:18">
      <c r="A1418" s="80">
        <f ca="1">INDIRECT(ADDRESS(2+QUOTIENT(ROW()-2,COUNTA('Form Responses 1'!$1:$1)-4),1,,TRUE,"Form Responses 1"))</f>
        <v>45057.4751454745</v>
      </c>
      <c r="B1418" s="65" t="str">
        <f ca="1">INDIRECT(ADDRESS(2+QUOTIENT(ROW()-2,COUNTA('Form Responses 1'!$1:$1)-4),2,,TRUE,"Form Responses 1"))</f>
        <v>bobdaulay@gmail.com</v>
      </c>
      <c r="C1418" s="65" t="str">
        <f ca="1">INDIRECT(ADDRESS(2+QUOTIENT(ROW()-2,COUNTA('Form Responses 1'!$1:$1)-4),3,,TRUE,"Form Responses 1"))</f>
        <v>Bobby Wijaya Daulay </v>
      </c>
      <c r="D1418" s="81">
        <f ca="1">INDIRECT(ADDRESS(2+QUOTIENT(ROW()-2,COUNTA('Form Responses 1'!$1:$1)-4),4,,TRUE,"Form Responses 1"))</f>
        <v>45046</v>
      </c>
      <c r="E1418" s="82">
        <f ca="1" t="shared" si="0"/>
        <v>7</v>
      </c>
      <c r="F1418" s="65" t="str">
        <f ca="1">IF(ISBLANK(A1418)," ",INDIRECT(ADDRESS(1,5+MOD(ROW()-2,COUNTA('Form Responses 1'!$1:$1)-4),,TRUE,"Form Responses 1")))</f>
        <v>Lantai 15 [Ruang Kerja]</v>
      </c>
      <c r="G1418" s="65" t="str">
        <f ca="1">IF(ISBLANK(A1418)," ",INDIRECT(ADDRESS(MATCH(A1418,'Form Responses 1'!A:A,0),5+MOD(ROW()-2,COUNTA('Form Responses 1'!$1:$1)-4),,TRUE,"Form Responses 1")))</f>
        <v>BAIK</v>
      </c>
      <c r="H1418" s="83" t="str">
        <f ca="1" t="shared" si="1"/>
        <v>Lantai 15</v>
      </c>
      <c r="I1418" s="83" t="str">
        <f ca="1" t="shared" si="1441"/>
        <v>Ruang Kerja</v>
      </c>
      <c r="J1418" s="83" t="str">
        <f ca="1" t="shared" si="2"/>
        <v>CLEANING SERVICE</v>
      </c>
      <c r="K1418" s="83">
        <f ca="1" t="array" ref="K1418">IFERROR(INDEX(MASTER!B:B,MATCH(G1418,MASTER!A:A,0))/100," ")</f>
        <v>0.95</v>
      </c>
      <c r="L1418" s="65">
        <f ca="1" t="shared" si="3"/>
        <v>18</v>
      </c>
      <c r="M1418" s="65" t="str">
        <f ca="1" t="shared" si="4"/>
        <v>2023 - WEEK 18</v>
      </c>
      <c r="N1418" s="65" t="str">
        <f ca="1" t="shared" si="5"/>
        <v>2023 - MONTH 04</v>
      </c>
      <c r="O1418" s="83">
        <f ca="1" t="shared" ref="O1418:P1418" si="1449">IFERROR(AVERAGEIF(M:M,M1418,$K:$K)," ")</f>
        <v>0.950112612612605</v>
      </c>
      <c r="P1418" s="83">
        <f ca="1" t="shared" si="1449"/>
        <v>0.950150150150152</v>
      </c>
      <c r="Q1418" s="65" t="str">
        <f ca="1">IF(ISBLANK(A1418)," ",IF(O1418&gt;MASTER!$B$3/100,"SB",IF(O1418&gt;MASTER!$B$4/100,"B",IF(O1418&gt;MASTER!$B$5/100,"C","K"))))</f>
        <v>SB</v>
      </c>
      <c r="R1418" s="65" t="str">
        <f ca="1">IF(ISBLANK(B1418)," ",IF(P1418&gt;MASTER!$B$3/100,"SB",IF(P1418&gt;MASTER!$B$4/100,"B",IF(P1418&gt;MASTER!$B$5/100,"C","K"))))</f>
        <v>SB</v>
      </c>
    </row>
    <row r="1419" customHeight="1" spans="1:18">
      <c r="A1419" s="80">
        <f ca="1">INDIRECT(ADDRESS(2+QUOTIENT(ROW()-2,COUNTA('Form Responses 1'!$1:$1)-4),1,,TRUE,"Form Responses 1"))</f>
        <v>45057.4751454745</v>
      </c>
      <c r="B1419" s="65" t="str">
        <f ca="1">INDIRECT(ADDRESS(2+QUOTIENT(ROW()-2,COUNTA('Form Responses 1'!$1:$1)-4),2,,TRUE,"Form Responses 1"))</f>
        <v>bobdaulay@gmail.com</v>
      </c>
      <c r="C1419" s="65" t="str">
        <f ca="1">INDIRECT(ADDRESS(2+QUOTIENT(ROW()-2,COUNTA('Form Responses 1'!$1:$1)-4),3,,TRUE,"Form Responses 1"))</f>
        <v>Bobby Wijaya Daulay </v>
      </c>
      <c r="D1419" s="81">
        <f ca="1">INDIRECT(ADDRESS(2+QUOTIENT(ROW()-2,COUNTA('Form Responses 1'!$1:$1)-4),4,,TRUE,"Form Responses 1"))</f>
        <v>45046</v>
      </c>
      <c r="E1419" s="82">
        <f ca="1" t="shared" si="0"/>
        <v>7</v>
      </c>
      <c r="F1419" s="65" t="str">
        <f ca="1">IF(ISBLANK(A1419)," ",INDIRECT(ADDRESS(1,5+MOD(ROW()-2,COUNTA('Form Responses 1'!$1:$1)-4),,TRUE,"Form Responses 1")))</f>
        <v>Lantai 15 [Koridor]</v>
      </c>
      <c r="G1419" s="65" t="str">
        <f ca="1">IF(ISBLANK(A1419)," ",INDIRECT(ADDRESS(MATCH(A1419,'Form Responses 1'!A:A,0),5+MOD(ROW()-2,COUNTA('Form Responses 1'!$1:$1)-4),,TRUE,"Form Responses 1")))</f>
        <v>BAIK</v>
      </c>
      <c r="H1419" s="83" t="str">
        <f ca="1" t="shared" si="1"/>
        <v>Lantai 15</v>
      </c>
      <c r="I1419" s="83" t="str">
        <f ca="1" t="shared" si="1441"/>
        <v>Koridor</v>
      </c>
      <c r="J1419" s="83" t="str">
        <f ca="1" t="shared" si="2"/>
        <v>CLEANING SERVICE</v>
      </c>
      <c r="K1419" s="83">
        <f ca="1" t="array" ref="K1419">IFERROR(INDEX(MASTER!B:B,MATCH(G1419,MASTER!A:A,0))/100," ")</f>
        <v>0.95</v>
      </c>
      <c r="L1419" s="65">
        <f ca="1" t="shared" si="3"/>
        <v>18</v>
      </c>
      <c r="M1419" s="65" t="str">
        <f ca="1" t="shared" si="4"/>
        <v>2023 - WEEK 18</v>
      </c>
      <c r="N1419" s="65" t="str">
        <f ca="1" t="shared" si="5"/>
        <v>2023 - MONTH 04</v>
      </c>
      <c r="O1419" s="83">
        <f ca="1" t="shared" ref="O1419:P1419" si="1450">IFERROR(AVERAGEIF(M:M,M1419,$K:$K)," ")</f>
        <v>0.950112612612605</v>
      </c>
      <c r="P1419" s="83">
        <f ca="1" t="shared" si="1450"/>
        <v>0.950150150150152</v>
      </c>
      <c r="Q1419" s="65" t="str">
        <f ca="1">IF(ISBLANK(A1419)," ",IF(O1419&gt;MASTER!$B$3/100,"SB",IF(O1419&gt;MASTER!$B$4/100,"B",IF(O1419&gt;MASTER!$B$5/100,"C","K"))))</f>
        <v>SB</v>
      </c>
      <c r="R1419" s="65" t="str">
        <f ca="1">IF(ISBLANK(B1419)," ",IF(P1419&gt;MASTER!$B$3/100,"SB",IF(P1419&gt;MASTER!$B$4/100,"B",IF(P1419&gt;MASTER!$B$5/100,"C","K"))))</f>
        <v>SB</v>
      </c>
    </row>
    <row r="1420" customHeight="1" spans="1:18">
      <c r="A1420" s="80">
        <f ca="1">INDIRECT(ADDRESS(2+QUOTIENT(ROW()-2,COUNTA('Form Responses 1'!$1:$1)-4),1,,TRUE,"Form Responses 1"))</f>
        <v>45057.4751454745</v>
      </c>
      <c r="B1420" s="65" t="str">
        <f ca="1">INDIRECT(ADDRESS(2+QUOTIENT(ROW()-2,COUNTA('Form Responses 1'!$1:$1)-4),2,,TRUE,"Form Responses 1"))</f>
        <v>bobdaulay@gmail.com</v>
      </c>
      <c r="C1420" s="65" t="str">
        <f ca="1">INDIRECT(ADDRESS(2+QUOTIENT(ROW()-2,COUNTA('Form Responses 1'!$1:$1)-4),3,,TRUE,"Form Responses 1"))</f>
        <v>Bobby Wijaya Daulay </v>
      </c>
      <c r="D1420" s="81">
        <f ca="1">INDIRECT(ADDRESS(2+QUOTIENT(ROW()-2,COUNTA('Form Responses 1'!$1:$1)-4),4,,TRUE,"Form Responses 1"))</f>
        <v>45046</v>
      </c>
      <c r="E1420" s="82">
        <f ca="1" t="shared" si="0"/>
        <v>7</v>
      </c>
      <c r="F1420" s="65" t="str">
        <f ca="1">IF(ISBLANK(A1420)," ",INDIRECT(ADDRESS(1,5+MOD(ROW()-2,COUNTA('Form Responses 1'!$1:$1)-4),,TRUE,"Form Responses 1")))</f>
        <v>Lantai 15 [Toilet Pria / Wanita]</v>
      </c>
      <c r="G1420" s="65" t="str">
        <f ca="1">IF(ISBLANK(A1420)," ",INDIRECT(ADDRESS(MATCH(A1420,'Form Responses 1'!A:A,0),5+MOD(ROW()-2,COUNTA('Form Responses 1'!$1:$1)-4),,TRUE,"Form Responses 1")))</f>
        <v>BAIK</v>
      </c>
      <c r="H1420" s="83" t="str">
        <f ca="1" t="shared" si="1"/>
        <v>Lantai 15</v>
      </c>
      <c r="I1420" s="83" t="str">
        <f ca="1" t="shared" si="1441"/>
        <v>Toilet Pria / Wanita</v>
      </c>
      <c r="J1420" s="83" t="str">
        <f ca="1" t="shared" si="2"/>
        <v>CLEANING SERVICE</v>
      </c>
      <c r="K1420" s="83">
        <f ca="1" t="array" ref="K1420">IFERROR(INDEX(MASTER!B:B,MATCH(G1420,MASTER!A:A,0))/100," ")</f>
        <v>0.95</v>
      </c>
      <c r="L1420" s="65">
        <f ca="1" t="shared" si="3"/>
        <v>18</v>
      </c>
      <c r="M1420" s="65" t="str">
        <f ca="1" t="shared" si="4"/>
        <v>2023 - WEEK 18</v>
      </c>
      <c r="N1420" s="65" t="str">
        <f ca="1" t="shared" si="5"/>
        <v>2023 - MONTH 04</v>
      </c>
      <c r="O1420" s="83">
        <f ca="1" t="shared" ref="O1420:P1420" si="1451">IFERROR(AVERAGEIF(M:M,M1420,$K:$K)," ")</f>
        <v>0.950112612612605</v>
      </c>
      <c r="P1420" s="83">
        <f ca="1" t="shared" si="1451"/>
        <v>0.950150150150152</v>
      </c>
      <c r="Q1420" s="65" t="str">
        <f ca="1">IF(ISBLANK(A1420)," ",IF(O1420&gt;MASTER!$B$3/100,"SB",IF(O1420&gt;MASTER!$B$4/100,"B",IF(O1420&gt;MASTER!$B$5/100,"C","K"))))</f>
        <v>SB</v>
      </c>
      <c r="R1420" s="65" t="str">
        <f ca="1">IF(ISBLANK(B1420)," ",IF(P1420&gt;MASTER!$B$3/100,"SB",IF(P1420&gt;MASTER!$B$4/100,"B",IF(P1420&gt;MASTER!$B$5/100,"C","K"))))</f>
        <v>SB</v>
      </c>
    </row>
    <row r="1421" customHeight="1" spans="1:18">
      <c r="A1421" s="80">
        <f ca="1">INDIRECT(ADDRESS(2+QUOTIENT(ROW()-2,COUNTA('Form Responses 1'!$1:$1)-4),1,,TRUE,"Form Responses 1"))</f>
        <v>45057.4751454745</v>
      </c>
      <c r="B1421" s="65" t="str">
        <f ca="1">INDIRECT(ADDRESS(2+QUOTIENT(ROW()-2,COUNTA('Form Responses 1'!$1:$1)-4),2,,TRUE,"Form Responses 1"))</f>
        <v>bobdaulay@gmail.com</v>
      </c>
      <c r="C1421" s="65" t="str">
        <f ca="1">INDIRECT(ADDRESS(2+QUOTIENT(ROW()-2,COUNTA('Form Responses 1'!$1:$1)-4),3,,TRUE,"Form Responses 1"))</f>
        <v>Bobby Wijaya Daulay </v>
      </c>
      <c r="D1421" s="81">
        <f ca="1">INDIRECT(ADDRESS(2+QUOTIENT(ROW()-2,COUNTA('Form Responses 1'!$1:$1)-4),4,,TRUE,"Form Responses 1"))</f>
        <v>45046</v>
      </c>
      <c r="E1421" s="82">
        <f ca="1" t="shared" si="0"/>
        <v>7</v>
      </c>
      <c r="F1421" s="65" t="str">
        <f ca="1">IF(ISBLANK(A1421)," ",INDIRECT(ADDRESS(1,5+MOD(ROW()-2,COUNTA('Form Responses 1'!$1:$1)-4),,TRUE,"Form Responses 1")))</f>
        <v>Lantai 14 [Tangga Exit Barat]</v>
      </c>
      <c r="G1421" s="65" t="str">
        <f ca="1">IF(ISBLANK(A1421)," ",INDIRECT(ADDRESS(MATCH(A1421,'Form Responses 1'!A:A,0),5+MOD(ROW()-2,COUNTA('Form Responses 1'!$1:$1)-4),,TRUE,"Form Responses 1")))</f>
        <v>BAIK</v>
      </c>
      <c r="H1421" s="83" t="str">
        <f ca="1" t="shared" si="1"/>
        <v>Lantai 14</v>
      </c>
      <c r="I1421" s="83" t="str">
        <f ca="1" t="shared" si="1441"/>
        <v>Tangga Exit Barat</v>
      </c>
      <c r="J1421" s="83" t="str">
        <f ca="1" t="shared" si="2"/>
        <v>CLEANING SERVICE</v>
      </c>
      <c r="K1421" s="83">
        <f ca="1" t="array" ref="K1421">IFERROR(INDEX(MASTER!B:B,MATCH(G1421,MASTER!A:A,0))/100," ")</f>
        <v>0.95</v>
      </c>
      <c r="L1421" s="65">
        <f ca="1" t="shared" si="3"/>
        <v>18</v>
      </c>
      <c r="M1421" s="65" t="str">
        <f ca="1" t="shared" si="4"/>
        <v>2023 - WEEK 18</v>
      </c>
      <c r="N1421" s="65" t="str">
        <f ca="1" t="shared" si="5"/>
        <v>2023 - MONTH 04</v>
      </c>
      <c r="O1421" s="83">
        <f ca="1" t="shared" ref="O1421:P1421" si="1452">IFERROR(AVERAGEIF(M:M,M1421,$K:$K)," ")</f>
        <v>0.950112612612605</v>
      </c>
      <c r="P1421" s="83">
        <f ca="1" t="shared" si="1452"/>
        <v>0.950150150150152</v>
      </c>
      <c r="Q1421" s="65" t="str">
        <f ca="1">IF(ISBLANK(A1421)," ",IF(O1421&gt;MASTER!$B$3/100,"SB",IF(O1421&gt;MASTER!$B$4/100,"B",IF(O1421&gt;MASTER!$B$5/100,"C","K"))))</f>
        <v>SB</v>
      </c>
      <c r="R1421" s="65" t="str">
        <f ca="1">IF(ISBLANK(B1421)," ",IF(P1421&gt;MASTER!$B$3/100,"SB",IF(P1421&gt;MASTER!$B$4/100,"B",IF(P1421&gt;MASTER!$B$5/100,"C","K"))))</f>
        <v>SB</v>
      </c>
    </row>
    <row r="1422" customHeight="1" spans="1:18">
      <c r="A1422" s="80">
        <f ca="1">INDIRECT(ADDRESS(2+QUOTIENT(ROW()-2,COUNTA('Form Responses 1'!$1:$1)-4),1,,TRUE,"Form Responses 1"))</f>
        <v>45057.4751454745</v>
      </c>
      <c r="B1422" s="65" t="str">
        <f ca="1">INDIRECT(ADDRESS(2+QUOTIENT(ROW()-2,COUNTA('Form Responses 1'!$1:$1)-4),2,,TRUE,"Form Responses 1"))</f>
        <v>bobdaulay@gmail.com</v>
      </c>
      <c r="C1422" s="65" t="str">
        <f ca="1">INDIRECT(ADDRESS(2+QUOTIENT(ROW()-2,COUNTA('Form Responses 1'!$1:$1)-4),3,,TRUE,"Form Responses 1"))</f>
        <v>Bobby Wijaya Daulay </v>
      </c>
      <c r="D1422" s="81">
        <f ca="1">INDIRECT(ADDRESS(2+QUOTIENT(ROW()-2,COUNTA('Form Responses 1'!$1:$1)-4),4,,TRUE,"Form Responses 1"))</f>
        <v>45046</v>
      </c>
      <c r="E1422" s="82">
        <f ca="1" t="shared" si="0"/>
        <v>7</v>
      </c>
      <c r="F1422" s="65" t="str">
        <f ca="1">IF(ISBLANK(A1422)," ",INDIRECT(ADDRESS(1,5+MOD(ROW()-2,COUNTA('Form Responses 1'!$1:$1)-4),,TRUE,"Form Responses 1")))</f>
        <v>Lantai 14 [ &amp; Timur]</v>
      </c>
      <c r="G1422" s="65" t="str">
        <f ca="1">IF(ISBLANK(A1422)," ",INDIRECT(ADDRESS(MATCH(A1422,'Form Responses 1'!A:A,0),5+MOD(ROW()-2,COUNTA('Form Responses 1'!$1:$1)-4),,TRUE,"Form Responses 1")))</f>
        <v>BAIK</v>
      </c>
      <c r="H1422" s="83" t="str">
        <f ca="1" t="shared" si="1"/>
        <v>Lantai 14</v>
      </c>
      <c r="I1422" s="83" t="str">
        <f ca="1" t="shared" si="1441"/>
        <v> &amp; Timur</v>
      </c>
      <c r="J1422" s="83" t="str">
        <f ca="1" t="shared" si="2"/>
        <v>CLEANING SERVICE</v>
      </c>
      <c r="K1422" s="83">
        <f ca="1" t="array" ref="K1422">IFERROR(INDEX(MASTER!B:B,MATCH(G1422,MASTER!A:A,0))/100," ")</f>
        <v>0.95</v>
      </c>
      <c r="L1422" s="65">
        <f ca="1" t="shared" si="3"/>
        <v>18</v>
      </c>
      <c r="M1422" s="65" t="str">
        <f ca="1" t="shared" si="4"/>
        <v>2023 - WEEK 18</v>
      </c>
      <c r="N1422" s="65" t="str">
        <f ca="1" t="shared" si="5"/>
        <v>2023 - MONTH 04</v>
      </c>
      <c r="O1422" s="83">
        <f ca="1" t="shared" ref="O1422:P1422" si="1453">IFERROR(AVERAGEIF(M:M,M1422,$K:$K)," ")</f>
        <v>0.950112612612605</v>
      </c>
      <c r="P1422" s="83">
        <f ca="1" t="shared" si="1453"/>
        <v>0.950150150150152</v>
      </c>
      <c r="Q1422" s="65" t="str">
        <f ca="1">IF(ISBLANK(A1422)," ",IF(O1422&gt;MASTER!$B$3/100,"SB",IF(O1422&gt;MASTER!$B$4/100,"B",IF(O1422&gt;MASTER!$B$5/100,"C","K"))))</f>
        <v>SB</v>
      </c>
      <c r="R1422" s="65" t="str">
        <f ca="1">IF(ISBLANK(B1422)," ",IF(P1422&gt;MASTER!$B$3/100,"SB",IF(P1422&gt;MASTER!$B$4/100,"B",IF(P1422&gt;MASTER!$B$5/100,"C","K"))))</f>
        <v>SB</v>
      </c>
    </row>
    <row r="1423" customHeight="1" spans="1:18">
      <c r="A1423" s="80">
        <f ca="1">INDIRECT(ADDRESS(2+QUOTIENT(ROW()-2,COUNTA('Form Responses 1'!$1:$1)-4),1,,TRUE,"Form Responses 1"))</f>
        <v>45057.4751454745</v>
      </c>
      <c r="B1423" s="65" t="str">
        <f ca="1">INDIRECT(ADDRESS(2+QUOTIENT(ROW()-2,COUNTA('Form Responses 1'!$1:$1)-4),2,,TRUE,"Form Responses 1"))</f>
        <v>bobdaulay@gmail.com</v>
      </c>
      <c r="C1423" s="65" t="str">
        <f ca="1">INDIRECT(ADDRESS(2+QUOTIENT(ROW()-2,COUNTA('Form Responses 1'!$1:$1)-4),3,,TRUE,"Form Responses 1"))</f>
        <v>Bobby Wijaya Daulay </v>
      </c>
      <c r="D1423" s="81">
        <f ca="1">INDIRECT(ADDRESS(2+QUOTIENT(ROW()-2,COUNTA('Form Responses 1'!$1:$1)-4),4,,TRUE,"Form Responses 1"))</f>
        <v>45046</v>
      </c>
      <c r="E1423" s="82">
        <f ca="1" t="shared" si="0"/>
        <v>7</v>
      </c>
      <c r="F1423" s="65" t="str">
        <f ca="1">IF(ISBLANK(A1423)," ",INDIRECT(ADDRESS(1,5+MOD(ROW()-2,COUNTA('Form Responses 1'!$1:$1)-4),,TRUE,"Form Responses 1")))</f>
        <v>Lantai 14 [Mushola]</v>
      </c>
      <c r="G1423" s="65" t="str">
        <f ca="1">IF(ISBLANK(A1423)," ",INDIRECT(ADDRESS(MATCH(A1423,'Form Responses 1'!A:A,0),5+MOD(ROW()-2,COUNTA('Form Responses 1'!$1:$1)-4),,TRUE,"Form Responses 1")))</f>
        <v>BAIK</v>
      </c>
      <c r="H1423" s="83" t="str">
        <f ca="1" t="shared" si="1"/>
        <v>Lantai 14</v>
      </c>
      <c r="I1423" s="83" t="str">
        <f ca="1" t="shared" si="1441"/>
        <v>Mushola</v>
      </c>
      <c r="J1423" s="83" t="str">
        <f ca="1" t="shared" si="2"/>
        <v>CLEANING SERVICE</v>
      </c>
      <c r="K1423" s="83">
        <f ca="1" t="array" ref="K1423">IFERROR(INDEX(MASTER!B:B,MATCH(G1423,MASTER!A:A,0))/100," ")</f>
        <v>0.95</v>
      </c>
      <c r="L1423" s="65">
        <f ca="1" t="shared" si="3"/>
        <v>18</v>
      </c>
      <c r="M1423" s="65" t="str">
        <f ca="1" t="shared" si="4"/>
        <v>2023 - WEEK 18</v>
      </c>
      <c r="N1423" s="65" t="str">
        <f ca="1" t="shared" si="5"/>
        <v>2023 - MONTH 04</v>
      </c>
      <c r="O1423" s="83">
        <f ca="1" t="shared" ref="O1423:P1423" si="1454">IFERROR(AVERAGEIF(M:M,M1423,$K:$K)," ")</f>
        <v>0.950112612612605</v>
      </c>
      <c r="P1423" s="83">
        <f ca="1" t="shared" si="1454"/>
        <v>0.950150150150152</v>
      </c>
      <c r="Q1423" s="65" t="str">
        <f ca="1">IF(ISBLANK(A1423)," ",IF(O1423&gt;MASTER!$B$3/100,"SB",IF(O1423&gt;MASTER!$B$4/100,"B",IF(O1423&gt;MASTER!$B$5/100,"C","K"))))</f>
        <v>SB</v>
      </c>
      <c r="R1423" s="65" t="str">
        <f ca="1">IF(ISBLANK(B1423)," ",IF(P1423&gt;MASTER!$B$3/100,"SB",IF(P1423&gt;MASTER!$B$4/100,"B",IF(P1423&gt;MASTER!$B$5/100,"C","K"))))</f>
        <v>SB</v>
      </c>
    </row>
    <row r="1424" customHeight="1" spans="1:18">
      <c r="A1424" s="80">
        <f ca="1">INDIRECT(ADDRESS(2+QUOTIENT(ROW()-2,COUNTA('Form Responses 1'!$1:$1)-4),1,,TRUE,"Form Responses 1"))</f>
        <v>45057.4751454745</v>
      </c>
      <c r="B1424" s="65" t="str">
        <f ca="1">INDIRECT(ADDRESS(2+QUOTIENT(ROW()-2,COUNTA('Form Responses 1'!$1:$1)-4),2,,TRUE,"Form Responses 1"))</f>
        <v>bobdaulay@gmail.com</v>
      </c>
      <c r="C1424" s="65" t="str">
        <f ca="1">INDIRECT(ADDRESS(2+QUOTIENT(ROW()-2,COUNTA('Form Responses 1'!$1:$1)-4),3,,TRUE,"Form Responses 1"))</f>
        <v>Bobby Wijaya Daulay </v>
      </c>
      <c r="D1424" s="81">
        <f ca="1">INDIRECT(ADDRESS(2+QUOTIENT(ROW()-2,COUNTA('Form Responses 1'!$1:$1)-4),4,,TRUE,"Form Responses 1"))</f>
        <v>45046</v>
      </c>
      <c r="E1424" s="82">
        <f ca="1" t="shared" si="0"/>
        <v>7</v>
      </c>
      <c r="F1424" s="65" t="str">
        <f ca="1">IF(ISBLANK(A1424)," ",INDIRECT(ADDRESS(1,5+MOD(ROW()-2,COUNTA('Form Responses 1'!$1:$1)-4),,TRUE,"Form Responses 1")))</f>
        <v>Lantai 14 [Pantry]</v>
      </c>
      <c r="G1424" s="65" t="str">
        <f ca="1">IF(ISBLANK(A1424)," ",INDIRECT(ADDRESS(MATCH(A1424,'Form Responses 1'!A:A,0),5+MOD(ROW()-2,COUNTA('Form Responses 1'!$1:$1)-4),,TRUE,"Form Responses 1")))</f>
        <v>BAIK</v>
      </c>
      <c r="H1424" s="83" t="str">
        <f ca="1" t="shared" si="1"/>
        <v>Lantai 14</v>
      </c>
      <c r="I1424" s="83" t="str">
        <f ca="1" t="shared" si="1441"/>
        <v>Pantry</v>
      </c>
      <c r="J1424" s="83" t="str">
        <f ca="1" t="shared" si="2"/>
        <v>CLEANING SERVICE</v>
      </c>
      <c r="K1424" s="83">
        <f ca="1" t="array" ref="K1424">IFERROR(INDEX(MASTER!B:B,MATCH(G1424,MASTER!A:A,0))/100," ")</f>
        <v>0.95</v>
      </c>
      <c r="L1424" s="65">
        <f ca="1" t="shared" si="3"/>
        <v>18</v>
      </c>
      <c r="M1424" s="65" t="str">
        <f ca="1" t="shared" si="4"/>
        <v>2023 - WEEK 18</v>
      </c>
      <c r="N1424" s="65" t="str">
        <f ca="1" t="shared" si="5"/>
        <v>2023 - MONTH 04</v>
      </c>
      <c r="O1424" s="83">
        <f ca="1" t="shared" ref="O1424:P1424" si="1455">IFERROR(AVERAGEIF(M:M,M1424,$K:$K)," ")</f>
        <v>0.950112612612605</v>
      </c>
      <c r="P1424" s="83">
        <f ca="1" t="shared" si="1455"/>
        <v>0.950150150150152</v>
      </c>
      <c r="Q1424" s="65" t="str">
        <f ca="1">IF(ISBLANK(A1424)," ",IF(O1424&gt;MASTER!$B$3/100,"SB",IF(O1424&gt;MASTER!$B$4/100,"B",IF(O1424&gt;MASTER!$B$5/100,"C","K"))))</f>
        <v>SB</v>
      </c>
      <c r="R1424" s="65" t="str">
        <f ca="1">IF(ISBLANK(B1424)," ",IF(P1424&gt;MASTER!$B$3/100,"SB",IF(P1424&gt;MASTER!$B$4/100,"B",IF(P1424&gt;MASTER!$B$5/100,"C","K"))))</f>
        <v>SB</v>
      </c>
    </row>
    <row r="1425" customHeight="1" spans="1:18">
      <c r="A1425" s="80">
        <f ca="1">INDIRECT(ADDRESS(2+QUOTIENT(ROW()-2,COUNTA('Form Responses 1'!$1:$1)-4),1,,TRUE,"Form Responses 1"))</f>
        <v>45057.4751454745</v>
      </c>
      <c r="B1425" s="65" t="str">
        <f ca="1">INDIRECT(ADDRESS(2+QUOTIENT(ROW()-2,COUNTA('Form Responses 1'!$1:$1)-4),2,,TRUE,"Form Responses 1"))</f>
        <v>bobdaulay@gmail.com</v>
      </c>
      <c r="C1425" s="65" t="str">
        <f ca="1">INDIRECT(ADDRESS(2+QUOTIENT(ROW()-2,COUNTA('Form Responses 1'!$1:$1)-4),3,,TRUE,"Form Responses 1"))</f>
        <v>Bobby Wijaya Daulay </v>
      </c>
      <c r="D1425" s="81">
        <f ca="1">INDIRECT(ADDRESS(2+QUOTIENT(ROW()-2,COUNTA('Form Responses 1'!$1:$1)-4),4,,TRUE,"Form Responses 1"))</f>
        <v>45046</v>
      </c>
      <c r="E1425" s="82">
        <f ca="1" t="shared" si="0"/>
        <v>7</v>
      </c>
      <c r="F1425" s="65" t="str">
        <f ca="1">IF(ISBLANK(A1425)," ",INDIRECT(ADDRESS(1,5+MOD(ROW()-2,COUNTA('Form Responses 1'!$1:$1)-4),,TRUE,"Form Responses 1")))</f>
        <v>Lantai 14 [Ruang Rapat 1-2-3]</v>
      </c>
      <c r="G1425" s="65" t="str">
        <f ca="1">IF(ISBLANK(A1425)," ",INDIRECT(ADDRESS(MATCH(A1425,'Form Responses 1'!A:A,0),5+MOD(ROW()-2,COUNTA('Form Responses 1'!$1:$1)-4),,TRUE,"Form Responses 1")))</f>
        <v>BAIK</v>
      </c>
      <c r="H1425" s="83" t="str">
        <f ca="1" t="shared" si="1"/>
        <v>Lantai 14</v>
      </c>
      <c r="I1425" s="83" t="str">
        <f ca="1" t="shared" si="1441"/>
        <v>Ruang Rapat 1-2-3</v>
      </c>
      <c r="J1425" s="83" t="str">
        <f ca="1" t="shared" si="2"/>
        <v>CLEANING SERVICE</v>
      </c>
      <c r="K1425" s="83">
        <f ca="1" t="array" ref="K1425">IFERROR(INDEX(MASTER!B:B,MATCH(G1425,MASTER!A:A,0))/100," ")</f>
        <v>0.95</v>
      </c>
      <c r="L1425" s="65">
        <f ca="1" t="shared" si="3"/>
        <v>18</v>
      </c>
      <c r="M1425" s="65" t="str">
        <f ca="1" t="shared" si="4"/>
        <v>2023 - WEEK 18</v>
      </c>
      <c r="N1425" s="65" t="str">
        <f ca="1" t="shared" si="5"/>
        <v>2023 - MONTH 04</v>
      </c>
      <c r="O1425" s="83">
        <f ca="1" t="shared" ref="O1425:P1425" si="1456">IFERROR(AVERAGEIF(M:M,M1425,$K:$K)," ")</f>
        <v>0.950112612612605</v>
      </c>
      <c r="P1425" s="83">
        <f ca="1" t="shared" si="1456"/>
        <v>0.950150150150152</v>
      </c>
      <c r="Q1425" s="65" t="str">
        <f ca="1">IF(ISBLANK(A1425)," ",IF(O1425&gt;MASTER!$B$3/100,"SB",IF(O1425&gt;MASTER!$B$4/100,"B",IF(O1425&gt;MASTER!$B$5/100,"C","K"))))</f>
        <v>SB</v>
      </c>
      <c r="R1425" s="65" t="str">
        <f ca="1">IF(ISBLANK(B1425)," ",IF(P1425&gt;MASTER!$B$3/100,"SB",IF(P1425&gt;MASTER!$B$4/100,"B",IF(P1425&gt;MASTER!$B$5/100,"C","K"))))</f>
        <v>SB</v>
      </c>
    </row>
    <row r="1426" customHeight="1" spans="1:18">
      <c r="A1426" s="80">
        <f ca="1">INDIRECT(ADDRESS(2+QUOTIENT(ROW()-2,COUNTA('Form Responses 1'!$1:$1)-4),1,,TRUE,"Form Responses 1"))</f>
        <v>45057.4751454745</v>
      </c>
      <c r="B1426" s="65" t="str">
        <f ca="1">INDIRECT(ADDRESS(2+QUOTIENT(ROW()-2,COUNTA('Form Responses 1'!$1:$1)-4),2,,TRUE,"Form Responses 1"))</f>
        <v>bobdaulay@gmail.com</v>
      </c>
      <c r="C1426" s="65" t="str">
        <f ca="1">INDIRECT(ADDRESS(2+QUOTIENT(ROW()-2,COUNTA('Form Responses 1'!$1:$1)-4),3,,TRUE,"Form Responses 1"))</f>
        <v>Bobby Wijaya Daulay </v>
      </c>
      <c r="D1426" s="81">
        <f ca="1">INDIRECT(ADDRESS(2+QUOTIENT(ROW()-2,COUNTA('Form Responses 1'!$1:$1)-4),4,,TRUE,"Form Responses 1"))</f>
        <v>45046</v>
      </c>
      <c r="E1426" s="82">
        <f ca="1" t="shared" si="0"/>
        <v>7</v>
      </c>
      <c r="F1426" s="65" t="str">
        <f ca="1">IF(ISBLANK(A1426)," ",INDIRECT(ADDRESS(1,5+MOD(ROW()-2,COUNTA('Form Responses 1'!$1:$1)-4),,TRUE,"Form Responses 1")))</f>
        <v>Lantai 14 [Ruang Kerja]</v>
      </c>
      <c r="G1426" s="65" t="str">
        <f ca="1">IF(ISBLANK(A1426)," ",INDIRECT(ADDRESS(MATCH(A1426,'Form Responses 1'!A:A,0),5+MOD(ROW()-2,COUNTA('Form Responses 1'!$1:$1)-4),,TRUE,"Form Responses 1")))</f>
        <v>BAIK</v>
      </c>
      <c r="H1426" s="83" t="str">
        <f ca="1" t="shared" si="1"/>
        <v>Lantai 14</v>
      </c>
      <c r="I1426" s="83" t="str">
        <f ca="1" t="shared" si="1441"/>
        <v>Ruang Kerja</v>
      </c>
      <c r="J1426" s="83" t="str">
        <f ca="1" t="shared" si="2"/>
        <v>CLEANING SERVICE</v>
      </c>
      <c r="K1426" s="83">
        <f ca="1" t="array" ref="K1426">IFERROR(INDEX(MASTER!B:B,MATCH(G1426,MASTER!A:A,0))/100," ")</f>
        <v>0.95</v>
      </c>
      <c r="L1426" s="65">
        <f ca="1" t="shared" si="3"/>
        <v>18</v>
      </c>
      <c r="M1426" s="65" t="str">
        <f ca="1" t="shared" si="4"/>
        <v>2023 - WEEK 18</v>
      </c>
      <c r="N1426" s="65" t="str">
        <f ca="1" t="shared" si="5"/>
        <v>2023 - MONTH 04</v>
      </c>
      <c r="O1426" s="83">
        <f ca="1" t="shared" ref="O1426:P1426" si="1457">IFERROR(AVERAGEIF(M:M,M1426,$K:$K)," ")</f>
        <v>0.950112612612605</v>
      </c>
      <c r="P1426" s="83">
        <f ca="1" t="shared" si="1457"/>
        <v>0.950150150150152</v>
      </c>
      <c r="Q1426" s="65" t="str">
        <f ca="1">IF(ISBLANK(A1426)," ",IF(O1426&gt;MASTER!$B$3/100,"SB",IF(O1426&gt;MASTER!$B$4/100,"B",IF(O1426&gt;MASTER!$B$5/100,"C","K"))))</f>
        <v>SB</v>
      </c>
      <c r="R1426" s="65" t="str">
        <f ca="1">IF(ISBLANK(B1426)," ",IF(P1426&gt;MASTER!$B$3/100,"SB",IF(P1426&gt;MASTER!$B$4/100,"B",IF(P1426&gt;MASTER!$B$5/100,"C","K"))))</f>
        <v>SB</v>
      </c>
    </row>
    <row r="1427" customHeight="1" spans="1:18">
      <c r="A1427" s="80">
        <f ca="1">INDIRECT(ADDRESS(2+QUOTIENT(ROW()-2,COUNTA('Form Responses 1'!$1:$1)-4),1,,TRUE,"Form Responses 1"))</f>
        <v>45057.4751454745</v>
      </c>
      <c r="B1427" s="65" t="str">
        <f ca="1">INDIRECT(ADDRESS(2+QUOTIENT(ROW()-2,COUNTA('Form Responses 1'!$1:$1)-4),2,,TRUE,"Form Responses 1"))</f>
        <v>bobdaulay@gmail.com</v>
      </c>
      <c r="C1427" s="65" t="str">
        <f ca="1">INDIRECT(ADDRESS(2+QUOTIENT(ROW()-2,COUNTA('Form Responses 1'!$1:$1)-4),3,,TRUE,"Form Responses 1"))</f>
        <v>Bobby Wijaya Daulay </v>
      </c>
      <c r="D1427" s="81">
        <f ca="1">INDIRECT(ADDRESS(2+QUOTIENT(ROW()-2,COUNTA('Form Responses 1'!$1:$1)-4),4,,TRUE,"Form Responses 1"))</f>
        <v>45046</v>
      </c>
      <c r="E1427" s="82">
        <f ca="1" t="shared" si="0"/>
        <v>7</v>
      </c>
      <c r="F1427" s="65" t="str">
        <f ca="1">IF(ISBLANK(A1427)," ",INDIRECT(ADDRESS(1,5+MOD(ROW()-2,COUNTA('Form Responses 1'!$1:$1)-4),,TRUE,"Form Responses 1")))</f>
        <v>Lantai 14 [Koridor]</v>
      </c>
      <c r="G1427" s="65" t="str">
        <f ca="1">IF(ISBLANK(A1427)," ",INDIRECT(ADDRESS(MATCH(A1427,'Form Responses 1'!A:A,0),5+MOD(ROW()-2,COUNTA('Form Responses 1'!$1:$1)-4),,TRUE,"Form Responses 1")))</f>
        <v>BAIK</v>
      </c>
      <c r="H1427" s="83" t="str">
        <f ca="1" t="shared" si="1"/>
        <v>Lantai 14</v>
      </c>
      <c r="I1427" s="83" t="str">
        <f ca="1" t="shared" si="1441"/>
        <v>Koridor</v>
      </c>
      <c r="J1427" s="83" t="str">
        <f ca="1" t="shared" si="2"/>
        <v>CLEANING SERVICE</v>
      </c>
      <c r="K1427" s="83">
        <f ca="1" t="array" ref="K1427">IFERROR(INDEX(MASTER!B:B,MATCH(G1427,MASTER!A:A,0))/100," ")</f>
        <v>0.95</v>
      </c>
      <c r="L1427" s="65">
        <f ca="1" t="shared" si="3"/>
        <v>18</v>
      </c>
      <c r="M1427" s="65" t="str">
        <f ca="1" t="shared" si="4"/>
        <v>2023 - WEEK 18</v>
      </c>
      <c r="N1427" s="65" t="str">
        <f ca="1" t="shared" si="5"/>
        <v>2023 - MONTH 04</v>
      </c>
      <c r="O1427" s="83">
        <f ca="1" t="shared" ref="O1427:P1427" si="1458">IFERROR(AVERAGEIF(M:M,M1427,$K:$K)," ")</f>
        <v>0.950112612612605</v>
      </c>
      <c r="P1427" s="83">
        <f ca="1" t="shared" si="1458"/>
        <v>0.950150150150152</v>
      </c>
      <c r="Q1427" s="65" t="str">
        <f ca="1">IF(ISBLANK(A1427)," ",IF(O1427&gt;MASTER!$B$3/100,"SB",IF(O1427&gt;MASTER!$B$4/100,"B",IF(O1427&gt;MASTER!$B$5/100,"C","K"))))</f>
        <v>SB</v>
      </c>
      <c r="R1427" s="65" t="str">
        <f ca="1">IF(ISBLANK(B1427)," ",IF(P1427&gt;MASTER!$B$3/100,"SB",IF(P1427&gt;MASTER!$B$4/100,"B",IF(P1427&gt;MASTER!$B$5/100,"C","K"))))</f>
        <v>SB</v>
      </c>
    </row>
    <row r="1428" customHeight="1" spans="1:18">
      <c r="A1428" s="80">
        <f ca="1">INDIRECT(ADDRESS(2+QUOTIENT(ROW()-2,COUNTA('Form Responses 1'!$1:$1)-4),1,,TRUE,"Form Responses 1"))</f>
        <v>45057.4751454745</v>
      </c>
      <c r="B1428" s="65" t="str">
        <f ca="1">INDIRECT(ADDRESS(2+QUOTIENT(ROW()-2,COUNTA('Form Responses 1'!$1:$1)-4),2,,TRUE,"Form Responses 1"))</f>
        <v>bobdaulay@gmail.com</v>
      </c>
      <c r="C1428" s="65" t="str">
        <f ca="1">INDIRECT(ADDRESS(2+QUOTIENT(ROW()-2,COUNTA('Form Responses 1'!$1:$1)-4),3,,TRUE,"Form Responses 1"))</f>
        <v>Bobby Wijaya Daulay </v>
      </c>
      <c r="D1428" s="81">
        <f ca="1">INDIRECT(ADDRESS(2+QUOTIENT(ROW()-2,COUNTA('Form Responses 1'!$1:$1)-4),4,,TRUE,"Form Responses 1"))</f>
        <v>45046</v>
      </c>
      <c r="E1428" s="82">
        <f ca="1" t="shared" si="0"/>
        <v>7</v>
      </c>
      <c r="F1428" s="65" t="str">
        <f ca="1">IF(ISBLANK(A1428)," ",INDIRECT(ADDRESS(1,5+MOD(ROW()-2,COUNTA('Form Responses 1'!$1:$1)-4),,TRUE,"Form Responses 1")))</f>
        <v>Lantai 14 [Toilet Pria / Wanita]</v>
      </c>
      <c r="G1428" s="65" t="str">
        <f ca="1">IF(ISBLANK(A1428)," ",INDIRECT(ADDRESS(MATCH(A1428,'Form Responses 1'!A:A,0),5+MOD(ROW()-2,COUNTA('Form Responses 1'!$1:$1)-4),,TRUE,"Form Responses 1")))</f>
        <v>BAIK</v>
      </c>
      <c r="H1428" s="83" t="str">
        <f ca="1" t="shared" si="1"/>
        <v>Lantai 14</v>
      </c>
      <c r="I1428" s="83" t="str">
        <f ca="1" t="shared" si="1441"/>
        <v>Toilet Pria / Wanita</v>
      </c>
      <c r="J1428" s="83" t="str">
        <f ca="1" t="shared" si="2"/>
        <v>CLEANING SERVICE</v>
      </c>
      <c r="K1428" s="83">
        <f ca="1" t="array" ref="K1428">IFERROR(INDEX(MASTER!B:B,MATCH(G1428,MASTER!A:A,0))/100," ")</f>
        <v>0.95</v>
      </c>
      <c r="L1428" s="65">
        <f ca="1" t="shared" si="3"/>
        <v>18</v>
      </c>
      <c r="M1428" s="65" t="str">
        <f ca="1" t="shared" si="4"/>
        <v>2023 - WEEK 18</v>
      </c>
      <c r="N1428" s="65" t="str">
        <f ca="1" t="shared" si="5"/>
        <v>2023 - MONTH 04</v>
      </c>
      <c r="O1428" s="83">
        <f ca="1" t="shared" ref="O1428:P1428" si="1459">IFERROR(AVERAGEIF(M:M,M1428,$K:$K)," ")</f>
        <v>0.950112612612605</v>
      </c>
      <c r="P1428" s="83">
        <f ca="1" t="shared" si="1459"/>
        <v>0.950150150150152</v>
      </c>
      <c r="Q1428" s="65" t="str">
        <f ca="1">IF(ISBLANK(A1428)," ",IF(O1428&gt;MASTER!$B$3/100,"SB",IF(O1428&gt;MASTER!$B$4/100,"B",IF(O1428&gt;MASTER!$B$5/100,"C","K"))))</f>
        <v>SB</v>
      </c>
      <c r="R1428" s="65" t="str">
        <f ca="1">IF(ISBLANK(B1428)," ",IF(P1428&gt;MASTER!$B$3/100,"SB",IF(P1428&gt;MASTER!$B$4/100,"B",IF(P1428&gt;MASTER!$B$5/100,"C","K"))))</f>
        <v>SB</v>
      </c>
    </row>
    <row r="1429" customHeight="1" spans="1:18">
      <c r="A1429" s="80">
        <f ca="1">INDIRECT(ADDRESS(2+QUOTIENT(ROW()-2,COUNTA('Form Responses 1'!$1:$1)-4),1,,TRUE,"Form Responses 1"))</f>
        <v>45057.4751454745</v>
      </c>
      <c r="B1429" s="65" t="str">
        <f ca="1">INDIRECT(ADDRESS(2+QUOTIENT(ROW()-2,COUNTA('Form Responses 1'!$1:$1)-4),2,,TRUE,"Form Responses 1"))</f>
        <v>bobdaulay@gmail.com</v>
      </c>
      <c r="C1429" s="65" t="str">
        <f ca="1">INDIRECT(ADDRESS(2+QUOTIENT(ROW()-2,COUNTA('Form Responses 1'!$1:$1)-4),3,,TRUE,"Form Responses 1"))</f>
        <v>Bobby Wijaya Daulay </v>
      </c>
      <c r="D1429" s="81">
        <f ca="1">INDIRECT(ADDRESS(2+QUOTIENT(ROW()-2,COUNTA('Form Responses 1'!$1:$1)-4),4,,TRUE,"Form Responses 1"))</f>
        <v>45046</v>
      </c>
      <c r="E1429" s="82">
        <f ca="1" t="shared" si="0"/>
        <v>7</v>
      </c>
      <c r="F1429" s="65" t="str">
        <f ca="1">IF(ISBLANK(A1429)," ",INDIRECT(ADDRESS(1,5+MOD(ROW()-2,COUNTA('Form Responses 1'!$1:$1)-4),,TRUE,"Form Responses 1")))</f>
        <v>Lantai 13 [Tangga Exit Barat]</v>
      </c>
      <c r="G1429" s="65" t="str">
        <f ca="1">IF(ISBLANK(A1429)," ",INDIRECT(ADDRESS(MATCH(A1429,'Form Responses 1'!A:A,0),5+MOD(ROW()-2,COUNTA('Form Responses 1'!$1:$1)-4),,TRUE,"Form Responses 1")))</f>
        <v>BAIK</v>
      </c>
      <c r="H1429" s="83" t="str">
        <f ca="1" t="shared" si="1"/>
        <v>Lantai 13</v>
      </c>
      <c r="I1429" s="83" t="str">
        <f ca="1" t="shared" si="1441"/>
        <v>Tangga Exit Barat</v>
      </c>
      <c r="J1429" s="83" t="str">
        <f ca="1" t="shared" si="2"/>
        <v>CLEANING SERVICE</v>
      </c>
      <c r="K1429" s="83">
        <f ca="1" t="array" ref="K1429">IFERROR(INDEX(MASTER!B:B,MATCH(G1429,MASTER!A:A,0))/100," ")</f>
        <v>0.95</v>
      </c>
      <c r="L1429" s="65">
        <f ca="1" t="shared" si="3"/>
        <v>18</v>
      </c>
      <c r="M1429" s="65" t="str">
        <f ca="1" t="shared" si="4"/>
        <v>2023 - WEEK 18</v>
      </c>
      <c r="N1429" s="65" t="str">
        <f ca="1" t="shared" si="5"/>
        <v>2023 - MONTH 04</v>
      </c>
      <c r="O1429" s="83">
        <f ca="1" t="shared" ref="O1429:P1429" si="1460">IFERROR(AVERAGEIF(M:M,M1429,$K:$K)," ")</f>
        <v>0.950112612612605</v>
      </c>
      <c r="P1429" s="83">
        <f ca="1" t="shared" si="1460"/>
        <v>0.950150150150152</v>
      </c>
      <c r="Q1429" s="65" t="str">
        <f ca="1">IF(ISBLANK(A1429)," ",IF(O1429&gt;MASTER!$B$3/100,"SB",IF(O1429&gt;MASTER!$B$4/100,"B",IF(O1429&gt;MASTER!$B$5/100,"C","K"))))</f>
        <v>SB</v>
      </c>
      <c r="R1429" s="65" t="str">
        <f ca="1">IF(ISBLANK(B1429)," ",IF(P1429&gt;MASTER!$B$3/100,"SB",IF(P1429&gt;MASTER!$B$4/100,"B",IF(P1429&gt;MASTER!$B$5/100,"C","K"))))</f>
        <v>SB</v>
      </c>
    </row>
    <row r="1430" customHeight="1" spans="1:18">
      <c r="A1430" s="80">
        <f ca="1">INDIRECT(ADDRESS(2+QUOTIENT(ROW()-2,COUNTA('Form Responses 1'!$1:$1)-4),1,,TRUE,"Form Responses 1"))</f>
        <v>45057.4751454745</v>
      </c>
      <c r="B1430" s="65" t="str">
        <f ca="1">INDIRECT(ADDRESS(2+QUOTIENT(ROW()-2,COUNTA('Form Responses 1'!$1:$1)-4),2,,TRUE,"Form Responses 1"))</f>
        <v>bobdaulay@gmail.com</v>
      </c>
      <c r="C1430" s="65" t="str">
        <f ca="1">INDIRECT(ADDRESS(2+QUOTIENT(ROW()-2,COUNTA('Form Responses 1'!$1:$1)-4),3,,TRUE,"Form Responses 1"))</f>
        <v>Bobby Wijaya Daulay </v>
      </c>
      <c r="D1430" s="81">
        <f ca="1">INDIRECT(ADDRESS(2+QUOTIENT(ROW()-2,COUNTA('Form Responses 1'!$1:$1)-4),4,,TRUE,"Form Responses 1"))</f>
        <v>45046</v>
      </c>
      <c r="E1430" s="82">
        <f ca="1" t="shared" si="0"/>
        <v>7</v>
      </c>
      <c r="F1430" s="65" t="str">
        <f ca="1">IF(ISBLANK(A1430)," ",INDIRECT(ADDRESS(1,5+MOD(ROW()-2,COUNTA('Form Responses 1'!$1:$1)-4),,TRUE,"Form Responses 1")))</f>
        <v>Lantai 13 [ &amp; Timur]</v>
      </c>
      <c r="G1430" s="65" t="str">
        <f ca="1">IF(ISBLANK(A1430)," ",INDIRECT(ADDRESS(MATCH(A1430,'Form Responses 1'!A:A,0),5+MOD(ROW()-2,COUNTA('Form Responses 1'!$1:$1)-4),,TRUE,"Form Responses 1")))</f>
        <v>BAIK</v>
      </c>
      <c r="H1430" s="83" t="str">
        <f ca="1" t="shared" si="1"/>
        <v>Lantai 13</v>
      </c>
      <c r="I1430" s="83" t="str">
        <f ca="1" t="shared" si="1441"/>
        <v> &amp; Timur</v>
      </c>
      <c r="J1430" s="83" t="str">
        <f ca="1" t="shared" si="2"/>
        <v>CLEANING SERVICE</v>
      </c>
      <c r="K1430" s="83">
        <f ca="1" t="array" ref="K1430">IFERROR(INDEX(MASTER!B:B,MATCH(G1430,MASTER!A:A,0))/100," ")</f>
        <v>0.95</v>
      </c>
      <c r="L1430" s="65">
        <f ca="1" t="shared" si="3"/>
        <v>18</v>
      </c>
      <c r="M1430" s="65" t="str">
        <f ca="1" t="shared" si="4"/>
        <v>2023 - WEEK 18</v>
      </c>
      <c r="N1430" s="65" t="str">
        <f ca="1" t="shared" si="5"/>
        <v>2023 - MONTH 04</v>
      </c>
      <c r="O1430" s="83">
        <f ca="1" t="shared" ref="O1430:P1430" si="1461">IFERROR(AVERAGEIF(M:M,M1430,$K:$K)," ")</f>
        <v>0.950112612612605</v>
      </c>
      <c r="P1430" s="83">
        <f ca="1" t="shared" si="1461"/>
        <v>0.950150150150152</v>
      </c>
      <c r="Q1430" s="65" t="str">
        <f ca="1">IF(ISBLANK(A1430)," ",IF(O1430&gt;MASTER!$B$3/100,"SB",IF(O1430&gt;MASTER!$B$4/100,"B",IF(O1430&gt;MASTER!$B$5/100,"C","K"))))</f>
        <v>SB</v>
      </c>
      <c r="R1430" s="65" t="str">
        <f ca="1">IF(ISBLANK(B1430)," ",IF(P1430&gt;MASTER!$B$3/100,"SB",IF(P1430&gt;MASTER!$B$4/100,"B",IF(P1430&gt;MASTER!$B$5/100,"C","K"))))</f>
        <v>SB</v>
      </c>
    </row>
    <row r="1431" customHeight="1" spans="1:18">
      <c r="A1431" s="80">
        <f ca="1">INDIRECT(ADDRESS(2+QUOTIENT(ROW()-2,COUNTA('Form Responses 1'!$1:$1)-4),1,,TRUE,"Form Responses 1"))</f>
        <v>45057.4751454745</v>
      </c>
      <c r="B1431" s="65" t="str">
        <f ca="1">INDIRECT(ADDRESS(2+QUOTIENT(ROW()-2,COUNTA('Form Responses 1'!$1:$1)-4),2,,TRUE,"Form Responses 1"))</f>
        <v>bobdaulay@gmail.com</v>
      </c>
      <c r="C1431" s="65" t="str">
        <f ca="1">INDIRECT(ADDRESS(2+QUOTIENT(ROW()-2,COUNTA('Form Responses 1'!$1:$1)-4),3,,TRUE,"Form Responses 1"))</f>
        <v>Bobby Wijaya Daulay </v>
      </c>
      <c r="D1431" s="81">
        <f ca="1">INDIRECT(ADDRESS(2+QUOTIENT(ROW()-2,COUNTA('Form Responses 1'!$1:$1)-4),4,,TRUE,"Form Responses 1"))</f>
        <v>45046</v>
      </c>
      <c r="E1431" s="82">
        <f ca="1" t="shared" si="0"/>
        <v>7</v>
      </c>
      <c r="F1431" s="65" t="str">
        <f ca="1">IF(ISBLANK(A1431)," ",INDIRECT(ADDRESS(1,5+MOD(ROW()-2,COUNTA('Form Responses 1'!$1:$1)-4),,TRUE,"Form Responses 1")))</f>
        <v>Lantai 13 [Mushola]</v>
      </c>
      <c r="G1431" s="65" t="str">
        <f ca="1">IF(ISBLANK(A1431)," ",INDIRECT(ADDRESS(MATCH(A1431,'Form Responses 1'!A:A,0),5+MOD(ROW()-2,COUNTA('Form Responses 1'!$1:$1)-4),,TRUE,"Form Responses 1")))</f>
        <v>BAIK</v>
      </c>
      <c r="H1431" s="83" t="str">
        <f ca="1" t="shared" si="1"/>
        <v>Lantai 13</v>
      </c>
      <c r="I1431" s="83" t="str">
        <f ca="1" t="shared" si="1441"/>
        <v>Mushola</v>
      </c>
      <c r="J1431" s="83" t="str">
        <f ca="1" t="shared" si="2"/>
        <v>CLEANING SERVICE</v>
      </c>
      <c r="K1431" s="83">
        <f ca="1" t="array" ref="K1431">IFERROR(INDEX(MASTER!B:B,MATCH(G1431,MASTER!A:A,0))/100," ")</f>
        <v>0.95</v>
      </c>
      <c r="L1431" s="65">
        <f ca="1" t="shared" si="3"/>
        <v>18</v>
      </c>
      <c r="M1431" s="65" t="str">
        <f ca="1" t="shared" si="4"/>
        <v>2023 - WEEK 18</v>
      </c>
      <c r="N1431" s="65" t="str">
        <f ca="1" t="shared" si="5"/>
        <v>2023 - MONTH 04</v>
      </c>
      <c r="O1431" s="83">
        <f ca="1" t="shared" ref="O1431:P1431" si="1462">IFERROR(AVERAGEIF(M:M,M1431,$K:$K)," ")</f>
        <v>0.950112612612605</v>
      </c>
      <c r="P1431" s="83">
        <f ca="1" t="shared" si="1462"/>
        <v>0.950150150150152</v>
      </c>
      <c r="Q1431" s="65" t="str">
        <f ca="1">IF(ISBLANK(A1431)," ",IF(O1431&gt;MASTER!$B$3/100,"SB",IF(O1431&gt;MASTER!$B$4/100,"B",IF(O1431&gt;MASTER!$B$5/100,"C","K"))))</f>
        <v>SB</v>
      </c>
      <c r="R1431" s="65" t="str">
        <f ca="1">IF(ISBLANK(B1431)," ",IF(P1431&gt;MASTER!$B$3/100,"SB",IF(P1431&gt;MASTER!$B$4/100,"B",IF(P1431&gt;MASTER!$B$5/100,"C","K"))))</f>
        <v>SB</v>
      </c>
    </row>
    <row r="1432" customHeight="1" spans="1:18">
      <c r="A1432" s="80">
        <f ca="1">INDIRECT(ADDRESS(2+QUOTIENT(ROW()-2,COUNTA('Form Responses 1'!$1:$1)-4),1,,TRUE,"Form Responses 1"))</f>
        <v>45057.4751454745</v>
      </c>
      <c r="B1432" s="65" t="str">
        <f ca="1">INDIRECT(ADDRESS(2+QUOTIENT(ROW()-2,COUNTA('Form Responses 1'!$1:$1)-4),2,,TRUE,"Form Responses 1"))</f>
        <v>bobdaulay@gmail.com</v>
      </c>
      <c r="C1432" s="65" t="str">
        <f ca="1">INDIRECT(ADDRESS(2+QUOTIENT(ROW()-2,COUNTA('Form Responses 1'!$1:$1)-4),3,,TRUE,"Form Responses 1"))</f>
        <v>Bobby Wijaya Daulay </v>
      </c>
      <c r="D1432" s="81">
        <f ca="1">INDIRECT(ADDRESS(2+QUOTIENT(ROW()-2,COUNTA('Form Responses 1'!$1:$1)-4),4,,TRUE,"Form Responses 1"))</f>
        <v>45046</v>
      </c>
      <c r="E1432" s="82">
        <f ca="1" t="shared" si="0"/>
        <v>7</v>
      </c>
      <c r="F1432" s="65" t="str">
        <f ca="1">IF(ISBLANK(A1432)," ",INDIRECT(ADDRESS(1,5+MOD(ROW()-2,COUNTA('Form Responses 1'!$1:$1)-4),,TRUE,"Form Responses 1")))</f>
        <v>Lantai 13 [Pantry]</v>
      </c>
      <c r="G1432" s="65" t="str">
        <f ca="1">IF(ISBLANK(A1432)," ",INDIRECT(ADDRESS(MATCH(A1432,'Form Responses 1'!A:A,0),5+MOD(ROW()-2,COUNTA('Form Responses 1'!$1:$1)-4),,TRUE,"Form Responses 1")))</f>
        <v>BAIK</v>
      </c>
      <c r="H1432" s="83" t="str">
        <f ca="1" t="shared" si="1"/>
        <v>Lantai 13</v>
      </c>
      <c r="I1432" s="83" t="str">
        <f ca="1" t="shared" si="1441"/>
        <v>Pantry</v>
      </c>
      <c r="J1432" s="83" t="str">
        <f ca="1" t="shared" si="2"/>
        <v>CLEANING SERVICE</v>
      </c>
      <c r="K1432" s="83">
        <f ca="1" t="array" ref="K1432">IFERROR(INDEX(MASTER!B:B,MATCH(G1432,MASTER!A:A,0))/100," ")</f>
        <v>0.95</v>
      </c>
      <c r="L1432" s="65">
        <f ca="1" t="shared" si="3"/>
        <v>18</v>
      </c>
      <c r="M1432" s="65" t="str">
        <f ca="1" t="shared" si="4"/>
        <v>2023 - WEEK 18</v>
      </c>
      <c r="N1432" s="65" t="str">
        <f ca="1" t="shared" si="5"/>
        <v>2023 - MONTH 04</v>
      </c>
      <c r="O1432" s="83">
        <f ca="1" t="shared" ref="O1432:P1432" si="1463">IFERROR(AVERAGEIF(M:M,M1432,$K:$K)," ")</f>
        <v>0.950112612612605</v>
      </c>
      <c r="P1432" s="83">
        <f ca="1" t="shared" si="1463"/>
        <v>0.950150150150152</v>
      </c>
      <c r="Q1432" s="65" t="str">
        <f ca="1">IF(ISBLANK(A1432)," ",IF(O1432&gt;MASTER!$B$3/100,"SB",IF(O1432&gt;MASTER!$B$4/100,"B",IF(O1432&gt;MASTER!$B$5/100,"C","K"))))</f>
        <v>SB</v>
      </c>
      <c r="R1432" s="65" t="str">
        <f ca="1">IF(ISBLANK(B1432)," ",IF(P1432&gt;MASTER!$B$3/100,"SB",IF(P1432&gt;MASTER!$B$4/100,"B",IF(P1432&gt;MASTER!$B$5/100,"C","K"))))</f>
        <v>SB</v>
      </c>
    </row>
    <row r="1433" customHeight="1" spans="1:18">
      <c r="A1433" s="80">
        <f ca="1">INDIRECT(ADDRESS(2+QUOTIENT(ROW()-2,COUNTA('Form Responses 1'!$1:$1)-4),1,,TRUE,"Form Responses 1"))</f>
        <v>45057.4751454745</v>
      </c>
      <c r="B1433" s="65" t="str">
        <f ca="1">INDIRECT(ADDRESS(2+QUOTIENT(ROW()-2,COUNTA('Form Responses 1'!$1:$1)-4),2,,TRUE,"Form Responses 1"))</f>
        <v>bobdaulay@gmail.com</v>
      </c>
      <c r="C1433" s="65" t="str">
        <f ca="1">INDIRECT(ADDRESS(2+QUOTIENT(ROW()-2,COUNTA('Form Responses 1'!$1:$1)-4),3,,TRUE,"Form Responses 1"))</f>
        <v>Bobby Wijaya Daulay </v>
      </c>
      <c r="D1433" s="81">
        <f ca="1">INDIRECT(ADDRESS(2+QUOTIENT(ROW()-2,COUNTA('Form Responses 1'!$1:$1)-4),4,,TRUE,"Form Responses 1"))</f>
        <v>45046</v>
      </c>
      <c r="E1433" s="82">
        <f ca="1" t="shared" si="0"/>
        <v>7</v>
      </c>
      <c r="F1433" s="65" t="str">
        <f ca="1">IF(ISBLANK(A1433)," ",INDIRECT(ADDRESS(1,5+MOD(ROW()-2,COUNTA('Form Responses 1'!$1:$1)-4),,TRUE,"Form Responses 1")))</f>
        <v>Lantai 13 [Ruang Rapat 1-2-3]</v>
      </c>
      <c r="G1433" s="65" t="str">
        <f ca="1">IF(ISBLANK(A1433)," ",INDIRECT(ADDRESS(MATCH(A1433,'Form Responses 1'!A:A,0),5+MOD(ROW()-2,COUNTA('Form Responses 1'!$1:$1)-4),,TRUE,"Form Responses 1")))</f>
        <v>BAIK</v>
      </c>
      <c r="H1433" s="83" t="str">
        <f ca="1" t="shared" si="1"/>
        <v>Lantai 13</v>
      </c>
      <c r="I1433" s="83" t="str">
        <f ca="1" t="shared" si="1441"/>
        <v>Ruang Rapat 1-2-3</v>
      </c>
      <c r="J1433" s="83" t="str">
        <f ca="1" t="shared" si="2"/>
        <v>CLEANING SERVICE</v>
      </c>
      <c r="K1433" s="83">
        <f ca="1" t="array" ref="K1433">IFERROR(INDEX(MASTER!B:B,MATCH(G1433,MASTER!A:A,0))/100," ")</f>
        <v>0.95</v>
      </c>
      <c r="L1433" s="65">
        <f ca="1" t="shared" si="3"/>
        <v>18</v>
      </c>
      <c r="M1433" s="65" t="str">
        <f ca="1" t="shared" si="4"/>
        <v>2023 - WEEK 18</v>
      </c>
      <c r="N1433" s="65" t="str">
        <f ca="1" t="shared" si="5"/>
        <v>2023 - MONTH 04</v>
      </c>
      <c r="O1433" s="83">
        <f ca="1" t="shared" ref="O1433:P1433" si="1464">IFERROR(AVERAGEIF(M:M,M1433,$K:$K)," ")</f>
        <v>0.950112612612605</v>
      </c>
      <c r="P1433" s="83">
        <f ca="1" t="shared" si="1464"/>
        <v>0.950150150150152</v>
      </c>
      <c r="Q1433" s="65" t="str">
        <f ca="1">IF(ISBLANK(A1433)," ",IF(O1433&gt;MASTER!$B$3/100,"SB",IF(O1433&gt;MASTER!$B$4/100,"B",IF(O1433&gt;MASTER!$B$5/100,"C","K"))))</f>
        <v>SB</v>
      </c>
      <c r="R1433" s="65" t="str">
        <f ca="1">IF(ISBLANK(B1433)," ",IF(P1433&gt;MASTER!$B$3/100,"SB",IF(P1433&gt;MASTER!$B$4/100,"B",IF(P1433&gt;MASTER!$B$5/100,"C","K"))))</f>
        <v>SB</v>
      </c>
    </row>
    <row r="1434" customHeight="1" spans="1:18">
      <c r="A1434" s="80">
        <f ca="1">INDIRECT(ADDRESS(2+QUOTIENT(ROW()-2,COUNTA('Form Responses 1'!$1:$1)-4),1,,TRUE,"Form Responses 1"))</f>
        <v>45057.4751454745</v>
      </c>
      <c r="B1434" s="65" t="str">
        <f ca="1">INDIRECT(ADDRESS(2+QUOTIENT(ROW()-2,COUNTA('Form Responses 1'!$1:$1)-4),2,,TRUE,"Form Responses 1"))</f>
        <v>bobdaulay@gmail.com</v>
      </c>
      <c r="C1434" s="65" t="str">
        <f ca="1">INDIRECT(ADDRESS(2+QUOTIENT(ROW()-2,COUNTA('Form Responses 1'!$1:$1)-4),3,,TRUE,"Form Responses 1"))</f>
        <v>Bobby Wijaya Daulay </v>
      </c>
      <c r="D1434" s="81">
        <f ca="1">INDIRECT(ADDRESS(2+QUOTIENT(ROW()-2,COUNTA('Form Responses 1'!$1:$1)-4),4,,TRUE,"Form Responses 1"))</f>
        <v>45046</v>
      </c>
      <c r="E1434" s="82">
        <f ca="1" t="shared" si="0"/>
        <v>7</v>
      </c>
      <c r="F1434" s="65" t="str">
        <f ca="1">IF(ISBLANK(A1434)," ",INDIRECT(ADDRESS(1,5+MOD(ROW()-2,COUNTA('Form Responses 1'!$1:$1)-4),,TRUE,"Form Responses 1")))</f>
        <v>Lantai 13 [Ruang Kerja]</v>
      </c>
      <c r="G1434" s="65" t="str">
        <f ca="1">IF(ISBLANK(A1434)," ",INDIRECT(ADDRESS(MATCH(A1434,'Form Responses 1'!A:A,0),5+MOD(ROW()-2,COUNTA('Form Responses 1'!$1:$1)-4),,TRUE,"Form Responses 1")))</f>
        <v>BAIK</v>
      </c>
      <c r="H1434" s="83" t="str">
        <f ca="1" t="shared" si="1"/>
        <v>Lantai 13</v>
      </c>
      <c r="I1434" s="83" t="str">
        <f ca="1" t="shared" si="1441"/>
        <v>Ruang Kerja</v>
      </c>
      <c r="J1434" s="83" t="str">
        <f ca="1" t="shared" si="2"/>
        <v>CLEANING SERVICE</v>
      </c>
      <c r="K1434" s="83">
        <f ca="1" t="array" ref="K1434">IFERROR(INDEX(MASTER!B:B,MATCH(G1434,MASTER!A:A,0))/100," ")</f>
        <v>0.95</v>
      </c>
      <c r="L1434" s="65">
        <f ca="1" t="shared" si="3"/>
        <v>18</v>
      </c>
      <c r="M1434" s="65" t="str">
        <f ca="1" t="shared" si="4"/>
        <v>2023 - WEEK 18</v>
      </c>
      <c r="N1434" s="65" t="str">
        <f ca="1" t="shared" si="5"/>
        <v>2023 - MONTH 04</v>
      </c>
      <c r="O1434" s="83">
        <f ca="1" t="shared" ref="O1434:P1434" si="1465">IFERROR(AVERAGEIF(M:M,M1434,$K:$K)," ")</f>
        <v>0.950112612612605</v>
      </c>
      <c r="P1434" s="83">
        <f ca="1" t="shared" si="1465"/>
        <v>0.950150150150152</v>
      </c>
      <c r="Q1434" s="65" t="str">
        <f ca="1">IF(ISBLANK(A1434)," ",IF(O1434&gt;MASTER!$B$3/100,"SB",IF(O1434&gt;MASTER!$B$4/100,"B",IF(O1434&gt;MASTER!$B$5/100,"C","K"))))</f>
        <v>SB</v>
      </c>
      <c r="R1434" s="65" t="str">
        <f ca="1">IF(ISBLANK(B1434)," ",IF(P1434&gt;MASTER!$B$3/100,"SB",IF(P1434&gt;MASTER!$B$4/100,"B",IF(P1434&gt;MASTER!$B$5/100,"C","K"))))</f>
        <v>SB</v>
      </c>
    </row>
    <row r="1435" customHeight="1" spans="1:18">
      <c r="A1435" s="80">
        <f ca="1">INDIRECT(ADDRESS(2+QUOTIENT(ROW()-2,COUNTA('Form Responses 1'!$1:$1)-4),1,,TRUE,"Form Responses 1"))</f>
        <v>45057.4751454745</v>
      </c>
      <c r="B1435" s="65" t="str">
        <f ca="1">INDIRECT(ADDRESS(2+QUOTIENT(ROW()-2,COUNTA('Form Responses 1'!$1:$1)-4),2,,TRUE,"Form Responses 1"))</f>
        <v>bobdaulay@gmail.com</v>
      </c>
      <c r="C1435" s="65" t="str">
        <f ca="1">INDIRECT(ADDRESS(2+QUOTIENT(ROW()-2,COUNTA('Form Responses 1'!$1:$1)-4),3,,TRUE,"Form Responses 1"))</f>
        <v>Bobby Wijaya Daulay </v>
      </c>
      <c r="D1435" s="81">
        <f ca="1">INDIRECT(ADDRESS(2+QUOTIENT(ROW()-2,COUNTA('Form Responses 1'!$1:$1)-4),4,,TRUE,"Form Responses 1"))</f>
        <v>45046</v>
      </c>
      <c r="E1435" s="82">
        <f ca="1" t="shared" si="0"/>
        <v>7</v>
      </c>
      <c r="F1435" s="65" t="str">
        <f ca="1">IF(ISBLANK(A1435)," ",INDIRECT(ADDRESS(1,5+MOD(ROW()-2,COUNTA('Form Responses 1'!$1:$1)-4),,TRUE,"Form Responses 1")))</f>
        <v>Lantai 13 [Koridor]</v>
      </c>
      <c r="G1435" s="65" t="str">
        <f ca="1">IF(ISBLANK(A1435)," ",INDIRECT(ADDRESS(MATCH(A1435,'Form Responses 1'!A:A,0),5+MOD(ROW()-2,COUNTA('Form Responses 1'!$1:$1)-4),,TRUE,"Form Responses 1")))</f>
        <v>BAIK</v>
      </c>
      <c r="H1435" s="83" t="str">
        <f ca="1" t="shared" si="1"/>
        <v>Lantai 13</v>
      </c>
      <c r="I1435" s="83" t="str">
        <f ca="1" t="shared" si="1441"/>
        <v>Koridor</v>
      </c>
      <c r="J1435" s="83" t="str">
        <f ca="1" t="shared" si="2"/>
        <v>CLEANING SERVICE</v>
      </c>
      <c r="K1435" s="83">
        <f ca="1" t="array" ref="K1435">IFERROR(INDEX(MASTER!B:B,MATCH(G1435,MASTER!A:A,0))/100," ")</f>
        <v>0.95</v>
      </c>
      <c r="L1435" s="65">
        <f ca="1" t="shared" si="3"/>
        <v>18</v>
      </c>
      <c r="M1435" s="65" t="str">
        <f ca="1" t="shared" si="4"/>
        <v>2023 - WEEK 18</v>
      </c>
      <c r="N1435" s="65" t="str">
        <f ca="1" t="shared" si="5"/>
        <v>2023 - MONTH 04</v>
      </c>
      <c r="O1435" s="83">
        <f ca="1" t="shared" ref="O1435:P1435" si="1466">IFERROR(AVERAGEIF(M:M,M1435,$K:$K)," ")</f>
        <v>0.950112612612605</v>
      </c>
      <c r="P1435" s="83">
        <f ca="1" t="shared" si="1466"/>
        <v>0.950150150150152</v>
      </c>
      <c r="Q1435" s="65" t="str">
        <f ca="1">IF(ISBLANK(A1435)," ",IF(O1435&gt;MASTER!$B$3/100,"SB",IF(O1435&gt;MASTER!$B$4/100,"B",IF(O1435&gt;MASTER!$B$5/100,"C","K"))))</f>
        <v>SB</v>
      </c>
      <c r="R1435" s="65" t="str">
        <f ca="1">IF(ISBLANK(B1435)," ",IF(P1435&gt;MASTER!$B$3/100,"SB",IF(P1435&gt;MASTER!$B$4/100,"B",IF(P1435&gt;MASTER!$B$5/100,"C","K"))))</f>
        <v>SB</v>
      </c>
    </row>
    <row r="1436" customHeight="1" spans="1:18">
      <c r="A1436" s="80">
        <f ca="1">INDIRECT(ADDRESS(2+QUOTIENT(ROW()-2,COUNTA('Form Responses 1'!$1:$1)-4),1,,TRUE,"Form Responses 1"))</f>
        <v>45057.4751454745</v>
      </c>
      <c r="B1436" s="65" t="str">
        <f ca="1">INDIRECT(ADDRESS(2+QUOTIENT(ROW()-2,COUNTA('Form Responses 1'!$1:$1)-4),2,,TRUE,"Form Responses 1"))</f>
        <v>bobdaulay@gmail.com</v>
      </c>
      <c r="C1436" s="65" t="str">
        <f ca="1">INDIRECT(ADDRESS(2+QUOTIENT(ROW()-2,COUNTA('Form Responses 1'!$1:$1)-4),3,,TRUE,"Form Responses 1"))</f>
        <v>Bobby Wijaya Daulay </v>
      </c>
      <c r="D1436" s="81">
        <f ca="1">INDIRECT(ADDRESS(2+QUOTIENT(ROW()-2,COUNTA('Form Responses 1'!$1:$1)-4),4,,TRUE,"Form Responses 1"))</f>
        <v>45046</v>
      </c>
      <c r="E1436" s="82">
        <f ca="1" t="shared" si="0"/>
        <v>7</v>
      </c>
      <c r="F1436" s="65" t="str">
        <f ca="1">IF(ISBLANK(A1436)," ",INDIRECT(ADDRESS(1,5+MOD(ROW()-2,COUNTA('Form Responses 1'!$1:$1)-4),,TRUE,"Form Responses 1")))</f>
        <v>Lantai 13 [Toilet Pria / Wanita]</v>
      </c>
      <c r="G1436" s="65" t="str">
        <f ca="1">IF(ISBLANK(A1436)," ",INDIRECT(ADDRESS(MATCH(A1436,'Form Responses 1'!A:A,0),5+MOD(ROW()-2,COUNTA('Form Responses 1'!$1:$1)-4),,TRUE,"Form Responses 1")))</f>
        <v>BAIK</v>
      </c>
      <c r="H1436" s="83" t="str">
        <f ca="1" t="shared" si="1"/>
        <v>Lantai 13</v>
      </c>
      <c r="I1436" s="83" t="str">
        <f ca="1" t="shared" si="1441"/>
        <v>Toilet Pria / Wanita</v>
      </c>
      <c r="J1436" s="83" t="str">
        <f ca="1" t="shared" si="2"/>
        <v>CLEANING SERVICE</v>
      </c>
      <c r="K1436" s="83">
        <f ca="1" t="array" ref="K1436">IFERROR(INDEX(MASTER!B:B,MATCH(G1436,MASTER!A:A,0))/100," ")</f>
        <v>0.95</v>
      </c>
      <c r="L1436" s="65">
        <f ca="1" t="shared" si="3"/>
        <v>18</v>
      </c>
      <c r="M1436" s="65" t="str">
        <f ca="1" t="shared" si="4"/>
        <v>2023 - WEEK 18</v>
      </c>
      <c r="N1436" s="65" t="str">
        <f ca="1" t="shared" si="5"/>
        <v>2023 - MONTH 04</v>
      </c>
      <c r="O1436" s="83">
        <f ca="1" t="shared" ref="O1436:P1436" si="1467">IFERROR(AVERAGEIF(M:M,M1436,$K:$K)," ")</f>
        <v>0.950112612612605</v>
      </c>
      <c r="P1436" s="83">
        <f ca="1" t="shared" si="1467"/>
        <v>0.950150150150152</v>
      </c>
      <c r="Q1436" s="65" t="str">
        <f ca="1">IF(ISBLANK(A1436)," ",IF(O1436&gt;MASTER!$B$3/100,"SB",IF(O1436&gt;MASTER!$B$4/100,"B",IF(O1436&gt;MASTER!$B$5/100,"C","K"))))</f>
        <v>SB</v>
      </c>
      <c r="R1436" s="65" t="str">
        <f ca="1">IF(ISBLANK(B1436)," ",IF(P1436&gt;MASTER!$B$3/100,"SB",IF(P1436&gt;MASTER!$B$4/100,"B",IF(P1436&gt;MASTER!$B$5/100,"C","K"))))</f>
        <v>SB</v>
      </c>
    </row>
    <row r="1437" customHeight="1" spans="1:18">
      <c r="A1437" s="80">
        <f ca="1">INDIRECT(ADDRESS(2+QUOTIENT(ROW()-2,COUNTA('Form Responses 1'!$1:$1)-4),1,,TRUE,"Form Responses 1"))</f>
        <v>45057.4751454745</v>
      </c>
      <c r="B1437" s="65" t="str">
        <f ca="1">INDIRECT(ADDRESS(2+QUOTIENT(ROW()-2,COUNTA('Form Responses 1'!$1:$1)-4),2,,TRUE,"Form Responses 1"))</f>
        <v>bobdaulay@gmail.com</v>
      </c>
      <c r="C1437" s="65" t="str">
        <f ca="1">INDIRECT(ADDRESS(2+QUOTIENT(ROW()-2,COUNTA('Form Responses 1'!$1:$1)-4),3,,TRUE,"Form Responses 1"))</f>
        <v>Bobby Wijaya Daulay </v>
      </c>
      <c r="D1437" s="81">
        <f ca="1">INDIRECT(ADDRESS(2+QUOTIENT(ROW()-2,COUNTA('Form Responses 1'!$1:$1)-4),4,,TRUE,"Form Responses 1"))</f>
        <v>45046</v>
      </c>
      <c r="E1437" s="82">
        <f ca="1" t="shared" si="0"/>
        <v>7</v>
      </c>
      <c r="F1437" s="65" t="str">
        <f ca="1">IF(ISBLANK(A1437)," ",INDIRECT(ADDRESS(1,5+MOD(ROW()-2,COUNTA('Form Responses 1'!$1:$1)-4),,TRUE,"Form Responses 1")))</f>
        <v>Lantai 12 [Tangga Exit Barat]</v>
      </c>
      <c r="G1437" s="65" t="str">
        <f ca="1">IF(ISBLANK(A1437)," ",INDIRECT(ADDRESS(MATCH(A1437,'Form Responses 1'!A:A,0),5+MOD(ROW()-2,COUNTA('Form Responses 1'!$1:$1)-4),,TRUE,"Form Responses 1")))</f>
        <v>BAIK</v>
      </c>
      <c r="H1437" s="83" t="str">
        <f ca="1" t="shared" si="1"/>
        <v>Lantai 12</v>
      </c>
      <c r="I1437" s="83" t="str">
        <f ca="1" t="shared" si="1441"/>
        <v>Tangga Exit Barat</v>
      </c>
      <c r="J1437" s="83" t="str">
        <f ca="1" t="shared" si="2"/>
        <v>CLEANING SERVICE</v>
      </c>
      <c r="K1437" s="83">
        <f ca="1" t="array" ref="K1437">IFERROR(INDEX(MASTER!B:B,MATCH(G1437,MASTER!A:A,0))/100," ")</f>
        <v>0.95</v>
      </c>
      <c r="L1437" s="65">
        <f ca="1" t="shared" si="3"/>
        <v>18</v>
      </c>
      <c r="M1437" s="65" t="str">
        <f ca="1" t="shared" si="4"/>
        <v>2023 - WEEK 18</v>
      </c>
      <c r="N1437" s="65" t="str">
        <f ca="1" t="shared" si="5"/>
        <v>2023 - MONTH 04</v>
      </c>
      <c r="O1437" s="83">
        <f ca="1" t="shared" ref="O1437:P1437" si="1468">IFERROR(AVERAGEIF(M:M,M1437,$K:$K)," ")</f>
        <v>0.950112612612605</v>
      </c>
      <c r="P1437" s="83">
        <f ca="1" t="shared" si="1468"/>
        <v>0.950150150150152</v>
      </c>
      <c r="Q1437" s="65" t="str">
        <f ca="1">IF(ISBLANK(A1437)," ",IF(O1437&gt;MASTER!$B$3/100,"SB",IF(O1437&gt;MASTER!$B$4/100,"B",IF(O1437&gt;MASTER!$B$5/100,"C","K"))))</f>
        <v>SB</v>
      </c>
      <c r="R1437" s="65" t="str">
        <f ca="1">IF(ISBLANK(B1437)," ",IF(P1437&gt;MASTER!$B$3/100,"SB",IF(P1437&gt;MASTER!$B$4/100,"B",IF(P1437&gt;MASTER!$B$5/100,"C","K"))))</f>
        <v>SB</v>
      </c>
    </row>
    <row r="1438" customHeight="1" spans="1:18">
      <c r="A1438" s="80">
        <f ca="1">INDIRECT(ADDRESS(2+QUOTIENT(ROW()-2,COUNTA('Form Responses 1'!$1:$1)-4),1,,TRUE,"Form Responses 1"))</f>
        <v>45057.4751454745</v>
      </c>
      <c r="B1438" s="65" t="str">
        <f ca="1">INDIRECT(ADDRESS(2+QUOTIENT(ROW()-2,COUNTA('Form Responses 1'!$1:$1)-4),2,,TRUE,"Form Responses 1"))</f>
        <v>bobdaulay@gmail.com</v>
      </c>
      <c r="C1438" s="65" t="str">
        <f ca="1">INDIRECT(ADDRESS(2+QUOTIENT(ROW()-2,COUNTA('Form Responses 1'!$1:$1)-4),3,,TRUE,"Form Responses 1"))</f>
        <v>Bobby Wijaya Daulay </v>
      </c>
      <c r="D1438" s="81">
        <f ca="1">INDIRECT(ADDRESS(2+QUOTIENT(ROW()-2,COUNTA('Form Responses 1'!$1:$1)-4),4,,TRUE,"Form Responses 1"))</f>
        <v>45046</v>
      </c>
      <c r="E1438" s="82">
        <f ca="1" t="shared" si="0"/>
        <v>7</v>
      </c>
      <c r="F1438" s="65" t="str">
        <f ca="1">IF(ISBLANK(A1438)," ",INDIRECT(ADDRESS(1,5+MOD(ROW()-2,COUNTA('Form Responses 1'!$1:$1)-4),,TRUE,"Form Responses 1")))</f>
        <v>Lantai 12 [ &amp; Timur]</v>
      </c>
      <c r="G1438" s="65" t="str">
        <f ca="1">IF(ISBLANK(A1438)," ",INDIRECT(ADDRESS(MATCH(A1438,'Form Responses 1'!A:A,0),5+MOD(ROW()-2,COUNTA('Form Responses 1'!$1:$1)-4),,TRUE,"Form Responses 1")))</f>
        <v>BAIK</v>
      </c>
      <c r="H1438" s="83" t="str">
        <f ca="1" t="shared" si="1"/>
        <v>Lantai 12</v>
      </c>
      <c r="I1438" s="83" t="str">
        <f ca="1" t="shared" si="1441"/>
        <v> &amp; Timur</v>
      </c>
      <c r="J1438" s="83" t="str">
        <f ca="1" t="shared" si="2"/>
        <v>CLEANING SERVICE</v>
      </c>
      <c r="K1438" s="83">
        <f ca="1" t="array" ref="K1438">IFERROR(INDEX(MASTER!B:B,MATCH(G1438,MASTER!A:A,0))/100," ")</f>
        <v>0.95</v>
      </c>
      <c r="L1438" s="65">
        <f ca="1" t="shared" si="3"/>
        <v>18</v>
      </c>
      <c r="M1438" s="65" t="str">
        <f ca="1" t="shared" si="4"/>
        <v>2023 - WEEK 18</v>
      </c>
      <c r="N1438" s="65" t="str">
        <f ca="1" t="shared" si="5"/>
        <v>2023 - MONTH 04</v>
      </c>
      <c r="O1438" s="83">
        <f ca="1" t="shared" ref="O1438:P1438" si="1469">IFERROR(AVERAGEIF(M:M,M1438,$K:$K)," ")</f>
        <v>0.950112612612605</v>
      </c>
      <c r="P1438" s="83">
        <f ca="1" t="shared" si="1469"/>
        <v>0.950150150150152</v>
      </c>
      <c r="Q1438" s="65" t="str">
        <f ca="1">IF(ISBLANK(A1438)," ",IF(O1438&gt;MASTER!$B$3/100,"SB",IF(O1438&gt;MASTER!$B$4/100,"B",IF(O1438&gt;MASTER!$B$5/100,"C","K"))))</f>
        <v>SB</v>
      </c>
      <c r="R1438" s="65" t="str">
        <f ca="1">IF(ISBLANK(B1438)," ",IF(P1438&gt;MASTER!$B$3/100,"SB",IF(P1438&gt;MASTER!$B$4/100,"B",IF(P1438&gt;MASTER!$B$5/100,"C","K"))))</f>
        <v>SB</v>
      </c>
    </row>
    <row r="1439" customHeight="1" spans="1:18">
      <c r="A1439" s="80">
        <f ca="1">INDIRECT(ADDRESS(2+QUOTIENT(ROW()-2,COUNTA('Form Responses 1'!$1:$1)-4),1,,TRUE,"Form Responses 1"))</f>
        <v>45057.4751454745</v>
      </c>
      <c r="B1439" s="65" t="str">
        <f ca="1">INDIRECT(ADDRESS(2+QUOTIENT(ROW()-2,COUNTA('Form Responses 1'!$1:$1)-4),2,,TRUE,"Form Responses 1"))</f>
        <v>bobdaulay@gmail.com</v>
      </c>
      <c r="C1439" s="65" t="str">
        <f ca="1">INDIRECT(ADDRESS(2+QUOTIENT(ROW()-2,COUNTA('Form Responses 1'!$1:$1)-4),3,,TRUE,"Form Responses 1"))</f>
        <v>Bobby Wijaya Daulay </v>
      </c>
      <c r="D1439" s="81">
        <f ca="1">INDIRECT(ADDRESS(2+QUOTIENT(ROW()-2,COUNTA('Form Responses 1'!$1:$1)-4),4,,TRUE,"Form Responses 1"))</f>
        <v>45046</v>
      </c>
      <c r="E1439" s="82">
        <f ca="1" t="shared" si="0"/>
        <v>7</v>
      </c>
      <c r="F1439" s="65" t="str">
        <f ca="1">IF(ISBLANK(A1439)," ",INDIRECT(ADDRESS(1,5+MOD(ROW()-2,COUNTA('Form Responses 1'!$1:$1)-4),,TRUE,"Form Responses 1")))</f>
        <v>Lantai 12 [Mushola]</v>
      </c>
      <c r="G1439" s="65" t="str">
        <f ca="1">IF(ISBLANK(A1439)," ",INDIRECT(ADDRESS(MATCH(A1439,'Form Responses 1'!A:A,0),5+MOD(ROW()-2,COUNTA('Form Responses 1'!$1:$1)-4),,TRUE,"Form Responses 1")))</f>
        <v>BAIK</v>
      </c>
      <c r="H1439" s="83" t="str">
        <f ca="1" t="shared" si="1"/>
        <v>Lantai 12</v>
      </c>
      <c r="I1439" s="83" t="str">
        <f ca="1" t="shared" si="1441"/>
        <v>Mushola</v>
      </c>
      <c r="J1439" s="83" t="str">
        <f ca="1" t="shared" si="2"/>
        <v>CLEANING SERVICE</v>
      </c>
      <c r="K1439" s="83">
        <f ca="1" t="array" ref="K1439">IFERROR(INDEX(MASTER!B:B,MATCH(G1439,MASTER!A:A,0))/100," ")</f>
        <v>0.95</v>
      </c>
      <c r="L1439" s="65">
        <f ca="1" t="shared" si="3"/>
        <v>18</v>
      </c>
      <c r="M1439" s="65" t="str">
        <f ca="1" t="shared" si="4"/>
        <v>2023 - WEEK 18</v>
      </c>
      <c r="N1439" s="65" t="str">
        <f ca="1" t="shared" si="5"/>
        <v>2023 - MONTH 04</v>
      </c>
      <c r="O1439" s="83">
        <f ca="1" t="shared" ref="O1439:P1439" si="1470">IFERROR(AVERAGEIF(M:M,M1439,$K:$K)," ")</f>
        <v>0.950112612612605</v>
      </c>
      <c r="P1439" s="83">
        <f ca="1" t="shared" si="1470"/>
        <v>0.950150150150152</v>
      </c>
      <c r="Q1439" s="65" t="str">
        <f ca="1">IF(ISBLANK(A1439)," ",IF(O1439&gt;MASTER!$B$3/100,"SB",IF(O1439&gt;MASTER!$B$4/100,"B",IF(O1439&gt;MASTER!$B$5/100,"C","K"))))</f>
        <v>SB</v>
      </c>
      <c r="R1439" s="65" t="str">
        <f ca="1">IF(ISBLANK(B1439)," ",IF(P1439&gt;MASTER!$B$3/100,"SB",IF(P1439&gt;MASTER!$B$4/100,"B",IF(P1439&gt;MASTER!$B$5/100,"C","K"))))</f>
        <v>SB</v>
      </c>
    </row>
    <row r="1440" customHeight="1" spans="1:18">
      <c r="A1440" s="80">
        <f ca="1">INDIRECT(ADDRESS(2+QUOTIENT(ROW()-2,COUNTA('Form Responses 1'!$1:$1)-4),1,,TRUE,"Form Responses 1"))</f>
        <v>45057.4751454745</v>
      </c>
      <c r="B1440" s="65" t="str">
        <f ca="1">INDIRECT(ADDRESS(2+QUOTIENT(ROW()-2,COUNTA('Form Responses 1'!$1:$1)-4),2,,TRUE,"Form Responses 1"))</f>
        <v>bobdaulay@gmail.com</v>
      </c>
      <c r="C1440" s="65" t="str">
        <f ca="1">INDIRECT(ADDRESS(2+QUOTIENT(ROW()-2,COUNTA('Form Responses 1'!$1:$1)-4),3,,TRUE,"Form Responses 1"))</f>
        <v>Bobby Wijaya Daulay </v>
      </c>
      <c r="D1440" s="81">
        <f ca="1">INDIRECT(ADDRESS(2+QUOTIENT(ROW()-2,COUNTA('Form Responses 1'!$1:$1)-4),4,,TRUE,"Form Responses 1"))</f>
        <v>45046</v>
      </c>
      <c r="E1440" s="82">
        <f ca="1" t="shared" si="0"/>
        <v>7</v>
      </c>
      <c r="F1440" s="65" t="str">
        <f ca="1">IF(ISBLANK(A1440)," ",INDIRECT(ADDRESS(1,5+MOD(ROW()-2,COUNTA('Form Responses 1'!$1:$1)-4),,TRUE,"Form Responses 1")))</f>
        <v>Lantai 12 [Pantry]</v>
      </c>
      <c r="G1440" s="65" t="str">
        <f ca="1">IF(ISBLANK(A1440)," ",INDIRECT(ADDRESS(MATCH(A1440,'Form Responses 1'!A:A,0),5+MOD(ROW()-2,COUNTA('Form Responses 1'!$1:$1)-4),,TRUE,"Form Responses 1")))</f>
        <v>BAIK</v>
      </c>
      <c r="H1440" s="83" t="str">
        <f ca="1" t="shared" si="1"/>
        <v>Lantai 12</v>
      </c>
      <c r="I1440" s="83" t="str">
        <f ca="1" t="shared" si="1441"/>
        <v>Pantry</v>
      </c>
      <c r="J1440" s="83" t="str">
        <f ca="1" t="shared" si="2"/>
        <v>CLEANING SERVICE</v>
      </c>
      <c r="K1440" s="83">
        <f ca="1" t="array" ref="K1440">IFERROR(INDEX(MASTER!B:B,MATCH(G1440,MASTER!A:A,0))/100," ")</f>
        <v>0.95</v>
      </c>
      <c r="L1440" s="65">
        <f ca="1" t="shared" si="3"/>
        <v>18</v>
      </c>
      <c r="M1440" s="65" t="str">
        <f ca="1" t="shared" si="4"/>
        <v>2023 - WEEK 18</v>
      </c>
      <c r="N1440" s="65" t="str">
        <f ca="1" t="shared" si="5"/>
        <v>2023 - MONTH 04</v>
      </c>
      <c r="O1440" s="83">
        <f ca="1" t="shared" ref="O1440:P1440" si="1471">IFERROR(AVERAGEIF(M:M,M1440,$K:$K)," ")</f>
        <v>0.950112612612605</v>
      </c>
      <c r="P1440" s="83">
        <f ca="1" t="shared" si="1471"/>
        <v>0.950150150150152</v>
      </c>
      <c r="Q1440" s="65" t="str">
        <f ca="1">IF(ISBLANK(A1440)," ",IF(O1440&gt;MASTER!$B$3/100,"SB",IF(O1440&gt;MASTER!$B$4/100,"B",IF(O1440&gt;MASTER!$B$5/100,"C","K"))))</f>
        <v>SB</v>
      </c>
      <c r="R1440" s="65" t="str">
        <f ca="1">IF(ISBLANK(B1440)," ",IF(P1440&gt;MASTER!$B$3/100,"SB",IF(P1440&gt;MASTER!$B$4/100,"B",IF(P1440&gt;MASTER!$B$5/100,"C","K"))))</f>
        <v>SB</v>
      </c>
    </row>
    <row r="1441" customHeight="1" spans="1:18">
      <c r="A1441" s="80">
        <f ca="1">INDIRECT(ADDRESS(2+QUOTIENT(ROW()-2,COUNTA('Form Responses 1'!$1:$1)-4),1,,TRUE,"Form Responses 1"))</f>
        <v>45057.4751454745</v>
      </c>
      <c r="B1441" s="65" t="str">
        <f ca="1">INDIRECT(ADDRESS(2+QUOTIENT(ROW()-2,COUNTA('Form Responses 1'!$1:$1)-4),2,,TRUE,"Form Responses 1"))</f>
        <v>bobdaulay@gmail.com</v>
      </c>
      <c r="C1441" s="65" t="str">
        <f ca="1">INDIRECT(ADDRESS(2+QUOTIENT(ROW()-2,COUNTA('Form Responses 1'!$1:$1)-4),3,,TRUE,"Form Responses 1"))</f>
        <v>Bobby Wijaya Daulay </v>
      </c>
      <c r="D1441" s="81">
        <f ca="1">INDIRECT(ADDRESS(2+QUOTIENT(ROW()-2,COUNTA('Form Responses 1'!$1:$1)-4),4,,TRUE,"Form Responses 1"))</f>
        <v>45046</v>
      </c>
      <c r="E1441" s="82">
        <f ca="1" t="shared" si="0"/>
        <v>7</v>
      </c>
      <c r="F1441" s="65" t="str">
        <f ca="1">IF(ISBLANK(A1441)," ",INDIRECT(ADDRESS(1,5+MOD(ROW()-2,COUNTA('Form Responses 1'!$1:$1)-4),,TRUE,"Form Responses 1")))</f>
        <v>Lantai 12 [Ruang Rapat 1-2-3]</v>
      </c>
      <c r="G1441" s="65" t="str">
        <f ca="1">IF(ISBLANK(A1441)," ",INDIRECT(ADDRESS(MATCH(A1441,'Form Responses 1'!A:A,0),5+MOD(ROW()-2,COUNTA('Form Responses 1'!$1:$1)-4),,TRUE,"Form Responses 1")))</f>
        <v>BAIK</v>
      </c>
      <c r="H1441" s="83" t="str">
        <f ca="1" t="shared" si="1"/>
        <v>Lantai 12</v>
      </c>
      <c r="I1441" s="83" t="str">
        <f ca="1" t="shared" si="1441"/>
        <v>Ruang Rapat 1-2-3</v>
      </c>
      <c r="J1441" s="83" t="str">
        <f ca="1" t="shared" si="2"/>
        <v>CLEANING SERVICE</v>
      </c>
      <c r="K1441" s="83">
        <f ca="1" t="array" ref="K1441">IFERROR(INDEX(MASTER!B:B,MATCH(G1441,MASTER!A:A,0))/100," ")</f>
        <v>0.95</v>
      </c>
      <c r="L1441" s="65">
        <f ca="1" t="shared" si="3"/>
        <v>18</v>
      </c>
      <c r="M1441" s="65" t="str">
        <f ca="1" t="shared" si="4"/>
        <v>2023 - WEEK 18</v>
      </c>
      <c r="N1441" s="65" t="str">
        <f ca="1" t="shared" si="5"/>
        <v>2023 - MONTH 04</v>
      </c>
      <c r="O1441" s="83">
        <f ca="1" t="shared" ref="O1441:P1441" si="1472">IFERROR(AVERAGEIF(M:M,M1441,$K:$K)," ")</f>
        <v>0.950112612612605</v>
      </c>
      <c r="P1441" s="83">
        <f ca="1" t="shared" si="1472"/>
        <v>0.950150150150152</v>
      </c>
      <c r="Q1441" s="65" t="str">
        <f ca="1">IF(ISBLANK(A1441)," ",IF(O1441&gt;MASTER!$B$3/100,"SB",IF(O1441&gt;MASTER!$B$4/100,"B",IF(O1441&gt;MASTER!$B$5/100,"C","K"))))</f>
        <v>SB</v>
      </c>
      <c r="R1441" s="65" t="str">
        <f ca="1">IF(ISBLANK(B1441)," ",IF(P1441&gt;MASTER!$B$3/100,"SB",IF(P1441&gt;MASTER!$B$4/100,"B",IF(P1441&gt;MASTER!$B$5/100,"C","K"))))</f>
        <v>SB</v>
      </c>
    </row>
    <row r="1442" customHeight="1" spans="1:18">
      <c r="A1442" s="80">
        <f ca="1">INDIRECT(ADDRESS(2+QUOTIENT(ROW()-2,COUNTA('Form Responses 1'!$1:$1)-4),1,,TRUE,"Form Responses 1"))</f>
        <v>45057.4751454745</v>
      </c>
      <c r="B1442" s="65" t="str">
        <f ca="1">INDIRECT(ADDRESS(2+QUOTIENT(ROW()-2,COUNTA('Form Responses 1'!$1:$1)-4),2,,TRUE,"Form Responses 1"))</f>
        <v>bobdaulay@gmail.com</v>
      </c>
      <c r="C1442" s="65" t="str">
        <f ca="1">INDIRECT(ADDRESS(2+QUOTIENT(ROW()-2,COUNTA('Form Responses 1'!$1:$1)-4),3,,TRUE,"Form Responses 1"))</f>
        <v>Bobby Wijaya Daulay </v>
      </c>
      <c r="D1442" s="81">
        <f ca="1">INDIRECT(ADDRESS(2+QUOTIENT(ROW()-2,COUNTA('Form Responses 1'!$1:$1)-4),4,,TRUE,"Form Responses 1"))</f>
        <v>45046</v>
      </c>
      <c r="E1442" s="82">
        <f ca="1" t="shared" si="0"/>
        <v>7</v>
      </c>
      <c r="F1442" s="65" t="str">
        <f ca="1">IF(ISBLANK(A1442)," ",INDIRECT(ADDRESS(1,5+MOD(ROW()-2,COUNTA('Form Responses 1'!$1:$1)-4),,TRUE,"Form Responses 1")))</f>
        <v>Lantai 12 [Ruang Kerja]</v>
      </c>
      <c r="G1442" s="65" t="str">
        <f ca="1">IF(ISBLANK(A1442)," ",INDIRECT(ADDRESS(MATCH(A1442,'Form Responses 1'!A:A,0),5+MOD(ROW()-2,COUNTA('Form Responses 1'!$1:$1)-4),,TRUE,"Form Responses 1")))</f>
        <v>BAIK</v>
      </c>
      <c r="H1442" s="83" t="str">
        <f ca="1" t="shared" si="1"/>
        <v>Lantai 12</v>
      </c>
      <c r="I1442" s="83" t="str">
        <f ca="1" t="shared" si="1441"/>
        <v>Ruang Kerja</v>
      </c>
      <c r="J1442" s="83" t="str">
        <f ca="1" t="shared" si="2"/>
        <v>CLEANING SERVICE</v>
      </c>
      <c r="K1442" s="83">
        <f ca="1" t="array" ref="K1442">IFERROR(INDEX(MASTER!B:B,MATCH(G1442,MASTER!A:A,0))/100," ")</f>
        <v>0.95</v>
      </c>
      <c r="L1442" s="65">
        <f ca="1" t="shared" si="3"/>
        <v>18</v>
      </c>
      <c r="M1442" s="65" t="str">
        <f ca="1" t="shared" si="4"/>
        <v>2023 - WEEK 18</v>
      </c>
      <c r="N1442" s="65" t="str">
        <f ca="1" t="shared" si="5"/>
        <v>2023 - MONTH 04</v>
      </c>
      <c r="O1442" s="83">
        <f ca="1" t="shared" ref="O1442:P1442" si="1473">IFERROR(AVERAGEIF(M:M,M1442,$K:$K)," ")</f>
        <v>0.950112612612605</v>
      </c>
      <c r="P1442" s="83">
        <f ca="1" t="shared" si="1473"/>
        <v>0.950150150150152</v>
      </c>
      <c r="Q1442" s="65" t="str">
        <f ca="1">IF(ISBLANK(A1442)," ",IF(O1442&gt;MASTER!$B$3/100,"SB",IF(O1442&gt;MASTER!$B$4/100,"B",IF(O1442&gt;MASTER!$B$5/100,"C","K"))))</f>
        <v>SB</v>
      </c>
      <c r="R1442" s="65" t="str">
        <f ca="1">IF(ISBLANK(B1442)," ",IF(P1442&gt;MASTER!$B$3/100,"SB",IF(P1442&gt;MASTER!$B$4/100,"B",IF(P1442&gt;MASTER!$B$5/100,"C","K"))))</f>
        <v>SB</v>
      </c>
    </row>
    <row r="1443" customHeight="1" spans="1:18">
      <c r="A1443" s="80">
        <f ca="1">INDIRECT(ADDRESS(2+QUOTIENT(ROW()-2,COUNTA('Form Responses 1'!$1:$1)-4),1,,TRUE,"Form Responses 1"))</f>
        <v>45057.4751454745</v>
      </c>
      <c r="B1443" s="65" t="str">
        <f ca="1">INDIRECT(ADDRESS(2+QUOTIENT(ROW()-2,COUNTA('Form Responses 1'!$1:$1)-4),2,,TRUE,"Form Responses 1"))</f>
        <v>bobdaulay@gmail.com</v>
      </c>
      <c r="C1443" s="65" t="str">
        <f ca="1">INDIRECT(ADDRESS(2+QUOTIENT(ROW()-2,COUNTA('Form Responses 1'!$1:$1)-4),3,,TRUE,"Form Responses 1"))</f>
        <v>Bobby Wijaya Daulay </v>
      </c>
      <c r="D1443" s="81">
        <f ca="1">INDIRECT(ADDRESS(2+QUOTIENT(ROW()-2,COUNTA('Form Responses 1'!$1:$1)-4),4,,TRUE,"Form Responses 1"))</f>
        <v>45046</v>
      </c>
      <c r="E1443" s="82">
        <f ca="1" t="shared" si="0"/>
        <v>7</v>
      </c>
      <c r="F1443" s="65" t="str">
        <f ca="1">IF(ISBLANK(A1443)," ",INDIRECT(ADDRESS(1,5+MOD(ROW()-2,COUNTA('Form Responses 1'!$1:$1)-4),,TRUE,"Form Responses 1")))</f>
        <v>Lantai 12 [Koridor]</v>
      </c>
      <c r="G1443" s="65" t="str">
        <f ca="1">IF(ISBLANK(A1443)," ",INDIRECT(ADDRESS(MATCH(A1443,'Form Responses 1'!A:A,0),5+MOD(ROW()-2,COUNTA('Form Responses 1'!$1:$1)-4),,TRUE,"Form Responses 1")))</f>
        <v>BAIK</v>
      </c>
      <c r="H1443" s="83" t="str">
        <f ca="1" t="shared" si="1"/>
        <v>Lantai 12</v>
      </c>
      <c r="I1443" s="83" t="str">
        <f ca="1" t="shared" si="1441"/>
        <v>Koridor</v>
      </c>
      <c r="J1443" s="83" t="str">
        <f ca="1" t="shared" si="2"/>
        <v>CLEANING SERVICE</v>
      </c>
      <c r="K1443" s="83">
        <f ca="1" t="array" ref="K1443">IFERROR(INDEX(MASTER!B:B,MATCH(G1443,MASTER!A:A,0))/100," ")</f>
        <v>0.95</v>
      </c>
      <c r="L1443" s="65">
        <f ca="1" t="shared" si="3"/>
        <v>18</v>
      </c>
      <c r="M1443" s="65" t="str">
        <f ca="1" t="shared" si="4"/>
        <v>2023 - WEEK 18</v>
      </c>
      <c r="N1443" s="65" t="str">
        <f ca="1" t="shared" si="5"/>
        <v>2023 - MONTH 04</v>
      </c>
      <c r="O1443" s="83">
        <f ca="1" t="shared" ref="O1443:P1443" si="1474">IFERROR(AVERAGEIF(M:M,M1443,$K:$K)," ")</f>
        <v>0.950112612612605</v>
      </c>
      <c r="P1443" s="83">
        <f ca="1" t="shared" si="1474"/>
        <v>0.950150150150152</v>
      </c>
      <c r="Q1443" s="65" t="str">
        <f ca="1">IF(ISBLANK(A1443)," ",IF(O1443&gt;MASTER!$B$3/100,"SB",IF(O1443&gt;MASTER!$B$4/100,"B",IF(O1443&gt;MASTER!$B$5/100,"C","K"))))</f>
        <v>SB</v>
      </c>
      <c r="R1443" s="65" t="str">
        <f ca="1">IF(ISBLANK(B1443)," ",IF(P1443&gt;MASTER!$B$3/100,"SB",IF(P1443&gt;MASTER!$B$4/100,"B",IF(P1443&gt;MASTER!$B$5/100,"C","K"))))</f>
        <v>SB</v>
      </c>
    </row>
    <row r="1444" customHeight="1" spans="1:18">
      <c r="A1444" s="80">
        <f ca="1">INDIRECT(ADDRESS(2+QUOTIENT(ROW()-2,COUNTA('Form Responses 1'!$1:$1)-4),1,,TRUE,"Form Responses 1"))</f>
        <v>45057.4751454745</v>
      </c>
      <c r="B1444" s="65" t="str">
        <f ca="1">INDIRECT(ADDRESS(2+QUOTIENT(ROW()-2,COUNTA('Form Responses 1'!$1:$1)-4),2,,TRUE,"Form Responses 1"))</f>
        <v>bobdaulay@gmail.com</v>
      </c>
      <c r="C1444" s="65" t="str">
        <f ca="1">INDIRECT(ADDRESS(2+QUOTIENT(ROW()-2,COUNTA('Form Responses 1'!$1:$1)-4),3,,TRUE,"Form Responses 1"))</f>
        <v>Bobby Wijaya Daulay </v>
      </c>
      <c r="D1444" s="81">
        <f ca="1">INDIRECT(ADDRESS(2+QUOTIENT(ROW()-2,COUNTA('Form Responses 1'!$1:$1)-4),4,,TRUE,"Form Responses 1"))</f>
        <v>45046</v>
      </c>
      <c r="E1444" s="82">
        <f ca="1" t="shared" si="0"/>
        <v>7</v>
      </c>
      <c r="F1444" s="65" t="str">
        <f ca="1">IF(ISBLANK(A1444)," ",INDIRECT(ADDRESS(1,5+MOD(ROW()-2,COUNTA('Form Responses 1'!$1:$1)-4),,TRUE,"Form Responses 1")))</f>
        <v>Lantai 12 [Toilet Pria / Wanita]</v>
      </c>
      <c r="G1444" s="65" t="str">
        <f ca="1">IF(ISBLANK(A1444)," ",INDIRECT(ADDRESS(MATCH(A1444,'Form Responses 1'!A:A,0),5+MOD(ROW()-2,COUNTA('Form Responses 1'!$1:$1)-4),,TRUE,"Form Responses 1")))</f>
        <v>BAIK</v>
      </c>
      <c r="H1444" s="83" t="str">
        <f ca="1" t="shared" si="1"/>
        <v>Lantai 12</v>
      </c>
      <c r="I1444" s="83" t="str">
        <f ca="1" t="shared" si="1441"/>
        <v>Toilet Pria / Wanita</v>
      </c>
      <c r="J1444" s="83" t="str">
        <f ca="1" t="shared" si="2"/>
        <v>CLEANING SERVICE</v>
      </c>
      <c r="K1444" s="83">
        <f ca="1" t="array" ref="K1444">IFERROR(INDEX(MASTER!B:B,MATCH(G1444,MASTER!A:A,0))/100," ")</f>
        <v>0.95</v>
      </c>
      <c r="L1444" s="65">
        <f ca="1" t="shared" si="3"/>
        <v>18</v>
      </c>
      <c r="M1444" s="65" t="str">
        <f ca="1" t="shared" si="4"/>
        <v>2023 - WEEK 18</v>
      </c>
      <c r="N1444" s="65" t="str">
        <f ca="1" t="shared" si="5"/>
        <v>2023 - MONTH 04</v>
      </c>
      <c r="O1444" s="83">
        <f ca="1" t="shared" ref="O1444:P1444" si="1475">IFERROR(AVERAGEIF(M:M,M1444,$K:$K)," ")</f>
        <v>0.950112612612605</v>
      </c>
      <c r="P1444" s="83">
        <f ca="1" t="shared" si="1475"/>
        <v>0.950150150150152</v>
      </c>
      <c r="Q1444" s="65" t="str">
        <f ca="1">IF(ISBLANK(A1444)," ",IF(O1444&gt;MASTER!$B$3/100,"SB",IF(O1444&gt;MASTER!$B$4/100,"B",IF(O1444&gt;MASTER!$B$5/100,"C","K"))))</f>
        <v>SB</v>
      </c>
      <c r="R1444" s="65" t="str">
        <f ca="1">IF(ISBLANK(B1444)," ",IF(P1444&gt;MASTER!$B$3/100,"SB",IF(P1444&gt;MASTER!$B$4/100,"B",IF(P1444&gt;MASTER!$B$5/100,"C","K"))))</f>
        <v>SB</v>
      </c>
    </row>
    <row r="1445" customHeight="1" spans="1:18">
      <c r="A1445" s="80">
        <f ca="1">INDIRECT(ADDRESS(2+QUOTIENT(ROW()-2,COUNTA('Form Responses 1'!$1:$1)-4),1,,TRUE,"Form Responses 1"))</f>
        <v>45057.4751454745</v>
      </c>
      <c r="B1445" s="65" t="str">
        <f ca="1">INDIRECT(ADDRESS(2+QUOTIENT(ROW()-2,COUNTA('Form Responses 1'!$1:$1)-4),2,,TRUE,"Form Responses 1"))</f>
        <v>bobdaulay@gmail.com</v>
      </c>
      <c r="C1445" s="65" t="str">
        <f ca="1">INDIRECT(ADDRESS(2+QUOTIENT(ROW()-2,COUNTA('Form Responses 1'!$1:$1)-4),3,,TRUE,"Form Responses 1"))</f>
        <v>Bobby Wijaya Daulay </v>
      </c>
      <c r="D1445" s="81">
        <f ca="1">INDIRECT(ADDRESS(2+QUOTIENT(ROW()-2,COUNTA('Form Responses 1'!$1:$1)-4),4,,TRUE,"Form Responses 1"))</f>
        <v>45046</v>
      </c>
      <c r="E1445" s="82">
        <f ca="1" t="shared" si="0"/>
        <v>7</v>
      </c>
      <c r="F1445" s="65" t="str">
        <f ca="1">IF(ISBLANK(A1445)," ",INDIRECT(ADDRESS(1,5+MOD(ROW()-2,COUNTA('Form Responses 1'!$1:$1)-4),,TRUE,"Form Responses 1")))</f>
        <v>Lantai 11 [Tangga Exit Barat]</v>
      </c>
      <c r="G1445" s="65" t="str">
        <f ca="1">IF(ISBLANK(A1445)," ",INDIRECT(ADDRESS(MATCH(A1445,'Form Responses 1'!A:A,0),5+MOD(ROW()-2,COUNTA('Form Responses 1'!$1:$1)-4),,TRUE,"Form Responses 1")))</f>
        <v>BAIK</v>
      </c>
      <c r="H1445" s="83" t="str">
        <f ca="1" t="shared" si="1"/>
        <v>Lantai 11</v>
      </c>
      <c r="I1445" s="83" t="str">
        <f ca="1" t="shared" si="1441"/>
        <v>Tangga Exit Barat</v>
      </c>
      <c r="J1445" s="83" t="str">
        <f ca="1" t="shared" si="2"/>
        <v>CLEANING SERVICE</v>
      </c>
      <c r="K1445" s="83">
        <f ca="1" t="array" ref="K1445">IFERROR(INDEX(MASTER!B:B,MATCH(G1445,MASTER!A:A,0))/100," ")</f>
        <v>0.95</v>
      </c>
      <c r="L1445" s="65">
        <f ca="1" t="shared" si="3"/>
        <v>18</v>
      </c>
      <c r="M1445" s="65" t="str">
        <f ca="1" t="shared" si="4"/>
        <v>2023 - WEEK 18</v>
      </c>
      <c r="N1445" s="65" t="str">
        <f ca="1" t="shared" si="5"/>
        <v>2023 - MONTH 04</v>
      </c>
      <c r="O1445" s="83">
        <f ca="1" t="shared" ref="O1445:P1445" si="1476">IFERROR(AVERAGEIF(M:M,M1445,$K:$K)," ")</f>
        <v>0.950112612612605</v>
      </c>
      <c r="P1445" s="83">
        <f ca="1" t="shared" si="1476"/>
        <v>0.950150150150152</v>
      </c>
      <c r="Q1445" s="65" t="str">
        <f ca="1">IF(ISBLANK(A1445)," ",IF(O1445&gt;MASTER!$B$3/100,"SB",IF(O1445&gt;MASTER!$B$4/100,"B",IF(O1445&gt;MASTER!$B$5/100,"C","K"))))</f>
        <v>SB</v>
      </c>
      <c r="R1445" s="65" t="str">
        <f ca="1">IF(ISBLANK(B1445)," ",IF(P1445&gt;MASTER!$B$3/100,"SB",IF(P1445&gt;MASTER!$B$4/100,"B",IF(P1445&gt;MASTER!$B$5/100,"C","K"))))</f>
        <v>SB</v>
      </c>
    </row>
    <row r="1446" customHeight="1" spans="1:18">
      <c r="A1446" s="80">
        <f ca="1">INDIRECT(ADDRESS(2+QUOTIENT(ROW()-2,COUNTA('Form Responses 1'!$1:$1)-4),1,,TRUE,"Form Responses 1"))</f>
        <v>45057.4751454745</v>
      </c>
      <c r="B1446" s="65" t="str">
        <f ca="1">INDIRECT(ADDRESS(2+QUOTIENT(ROW()-2,COUNTA('Form Responses 1'!$1:$1)-4),2,,TRUE,"Form Responses 1"))</f>
        <v>bobdaulay@gmail.com</v>
      </c>
      <c r="C1446" s="65" t="str">
        <f ca="1">INDIRECT(ADDRESS(2+QUOTIENT(ROW()-2,COUNTA('Form Responses 1'!$1:$1)-4),3,,TRUE,"Form Responses 1"))</f>
        <v>Bobby Wijaya Daulay </v>
      </c>
      <c r="D1446" s="81">
        <f ca="1">INDIRECT(ADDRESS(2+QUOTIENT(ROW()-2,COUNTA('Form Responses 1'!$1:$1)-4),4,,TRUE,"Form Responses 1"))</f>
        <v>45046</v>
      </c>
      <c r="E1446" s="82">
        <f ca="1" t="shared" si="0"/>
        <v>7</v>
      </c>
      <c r="F1446" s="65" t="str">
        <f ca="1">IF(ISBLANK(A1446)," ",INDIRECT(ADDRESS(1,5+MOD(ROW()-2,COUNTA('Form Responses 1'!$1:$1)-4),,TRUE,"Form Responses 1")))</f>
        <v>Lantai 11 [ &amp; Timur]</v>
      </c>
      <c r="G1446" s="65" t="str">
        <f ca="1">IF(ISBLANK(A1446)," ",INDIRECT(ADDRESS(MATCH(A1446,'Form Responses 1'!A:A,0),5+MOD(ROW()-2,COUNTA('Form Responses 1'!$1:$1)-4),,TRUE,"Form Responses 1")))</f>
        <v>BAIK</v>
      </c>
      <c r="H1446" s="83" t="str">
        <f ca="1" t="shared" si="1"/>
        <v>Lantai 11</v>
      </c>
      <c r="I1446" s="83" t="str">
        <f ca="1" t="shared" si="1441"/>
        <v> &amp; Timur</v>
      </c>
      <c r="J1446" s="83" t="str">
        <f ca="1" t="shared" si="2"/>
        <v>CLEANING SERVICE</v>
      </c>
      <c r="K1446" s="83">
        <f ca="1" t="array" ref="K1446">IFERROR(INDEX(MASTER!B:B,MATCH(G1446,MASTER!A:A,0))/100," ")</f>
        <v>0.95</v>
      </c>
      <c r="L1446" s="65">
        <f ca="1" t="shared" si="3"/>
        <v>18</v>
      </c>
      <c r="M1446" s="65" t="str">
        <f ca="1" t="shared" si="4"/>
        <v>2023 - WEEK 18</v>
      </c>
      <c r="N1446" s="65" t="str">
        <f ca="1" t="shared" si="5"/>
        <v>2023 - MONTH 04</v>
      </c>
      <c r="O1446" s="83">
        <f ca="1" t="shared" ref="O1446:P1446" si="1477">IFERROR(AVERAGEIF(M:M,M1446,$K:$K)," ")</f>
        <v>0.950112612612605</v>
      </c>
      <c r="P1446" s="83">
        <f ca="1" t="shared" si="1477"/>
        <v>0.950150150150152</v>
      </c>
      <c r="Q1446" s="65" t="str">
        <f ca="1">IF(ISBLANK(A1446)," ",IF(O1446&gt;MASTER!$B$3/100,"SB",IF(O1446&gt;MASTER!$B$4/100,"B",IF(O1446&gt;MASTER!$B$5/100,"C","K"))))</f>
        <v>SB</v>
      </c>
      <c r="R1446" s="65" t="str">
        <f ca="1">IF(ISBLANK(B1446)," ",IF(P1446&gt;MASTER!$B$3/100,"SB",IF(P1446&gt;MASTER!$B$4/100,"B",IF(P1446&gt;MASTER!$B$5/100,"C","K"))))</f>
        <v>SB</v>
      </c>
    </row>
    <row r="1447" customHeight="1" spans="1:18">
      <c r="A1447" s="80">
        <f ca="1">INDIRECT(ADDRESS(2+QUOTIENT(ROW()-2,COUNTA('Form Responses 1'!$1:$1)-4),1,,TRUE,"Form Responses 1"))</f>
        <v>45057.4751454745</v>
      </c>
      <c r="B1447" s="65" t="str">
        <f ca="1">INDIRECT(ADDRESS(2+QUOTIENT(ROW()-2,COUNTA('Form Responses 1'!$1:$1)-4),2,,TRUE,"Form Responses 1"))</f>
        <v>bobdaulay@gmail.com</v>
      </c>
      <c r="C1447" s="65" t="str">
        <f ca="1">INDIRECT(ADDRESS(2+QUOTIENT(ROW()-2,COUNTA('Form Responses 1'!$1:$1)-4),3,,TRUE,"Form Responses 1"))</f>
        <v>Bobby Wijaya Daulay </v>
      </c>
      <c r="D1447" s="81">
        <f ca="1">INDIRECT(ADDRESS(2+QUOTIENT(ROW()-2,COUNTA('Form Responses 1'!$1:$1)-4),4,,TRUE,"Form Responses 1"))</f>
        <v>45046</v>
      </c>
      <c r="E1447" s="82">
        <f ca="1" t="shared" si="0"/>
        <v>7</v>
      </c>
      <c r="F1447" s="65" t="str">
        <f ca="1">IF(ISBLANK(A1447)," ",INDIRECT(ADDRESS(1,5+MOD(ROW()-2,COUNTA('Form Responses 1'!$1:$1)-4),,TRUE,"Form Responses 1")))</f>
        <v>Lantai 11 [Mushola]</v>
      </c>
      <c r="G1447" s="65" t="str">
        <f ca="1">IF(ISBLANK(A1447)," ",INDIRECT(ADDRESS(MATCH(A1447,'Form Responses 1'!A:A,0),5+MOD(ROW()-2,COUNTA('Form Responses 1'!$1:$1)-4),,TRUE,"Form Responses 1")))</f>
        <v>BAIK</v>
      </c>
      <c r="H1447" s="83" t="str">
        <f ca="1" t="shared" si="1"/>
        <v>Lantai 11</v>
      </c>
      <c r="I1447" s="83" t="str">
        <f ca="1" t="shared" si="1441"/>
        <v>Mushola</v>
      </c>
      <c r="J1447" s="83" t="str">
        <f ca="1" t="shared" si="2"/>
        <v>CLEANING SERVICE</v>
      </c>
      <c r="K1447" s="83">
        <f ca="1" t="array" ref="K1447">IFERROR(INDEX(MASTER!B:B,MATCH(G1447,MASTER!A:A,0))/100," ")</f>
        <v>0.95</v>
      </c>
      <c r="L1447" s="65">
        <f ca="1" t="shared" si="3"/>
        <v>18</v>
      </c>
      <c r="M1447" s="65" t="str">
        <f ca="1" t="shared" si="4"/>
        <v>2023 - WEEK 18</v>
      </c>
      <c r="N1447" s="65" t="str">
        <f ca="1" t="shared" si="5"/>
        <v>2023 - MONTH 04</v>
      </c>
      <c r="O1447" s="83">
        <f ca="1" t="shared" ref="O1447:P1447" si="1478">IFERROR(AVERAGEIF(M:M,M1447,$K:$K)," ")</f>
        <v>0.950112612612605</v>
      </c>
      <c r="P1447" s="83">
        <f ca="1" t="shared" si="1478"/>
        <v>0.950150150150152</v>
      </c>
      <c r="Q1447" s="65" t="str">
        <f ca="1">IF(ISBLANK(A1447)," ",IF(O1447&gt;MASTER!$B$3/100,"SB",IF(O1447&gt;MASTER!$B$4/100,"B",IF(O1447&gt;MASTER!$B$5/100,"C","K"))))</f>
        <v>SB</v>
      </c>
      <c r="R1447" s="65" t="str">
        <f ca="1">IF(ISBLANK(B1447)," ",IF(P1447&gt;MASTER!$B$3/100,"SB",IF(P1447&gt;MASTER!$B$4/100,"B",IF(P1447&gt;MASTER!$B$5/100,"C","K"))))</f>
        <v>SB</v>
      </c>
    </row>
    <row r="1448" customHeight="1" spans="1:18">
      <c r="A1448" s="80">
        <f ca="1">INDIRECT(ADDRESS(2+QUOTIENT(ROW()-2,COUNTA('Form Responses 1'!$1:$1)-4),1,,TRUE,"Form Responses 1"))</f>
        <v>45057.4751454745</v>
      </c>
      <c r="B1448" s="65" t="str">
        <f ca="1">INDIRECT(ADDRESS(2+QUOTIENT(ROW()-2,COUNTA('Form Responses 1'!$1:$1)-4),2,,TRUE,"Form Responses 1"))</f>
        <v>bobdaulay@gmail.com</v>
      </c>
      <c r="C1448" s="65" t="str">
        <f ca="1">INDIRECT(ADDRESS(2+QUOTIENT(ROW()-2,COUNTA('Form Responses 1'!$1:$1)-4),3,,TRUE,"Form Responses 1"))</f>
        <v>Bobby Wijaya Daulay </v>
      </c>
      <c r="D1448" s="81">
        <f ca="1">INDIRECT(ADDRESS(2+QUOTIENT(ROW()-2,COUNTA('Form Responses 1'!$1:$1)-4),4,,TRUE,"Form Responses 1"))</f>
        <v>45046</v>
      </c>
      <c r="E1448" s="82">
        <f ca="1" t="shared" si="0"/>
        <v>7</v>
      </c>
      <c r="F1448" s="65" t="str">
        <f ca="1">IF(ISBLANK(A1448)," ",INDIRECT(ADDRESS(1,5+MOD(ROW()-2,COUNTA('Form Responses 1'!$1:$1)-4),,TRUE,"Form Responses 1")))</f>
        <v>Lantai 11 [Pantry]</v>
      </c>
      <c r="G1448" s="65" t="str">
        <f ca="1">IF(ISBLANK(A1448)," ",INDIRECT(ADDRESS(MATCH(A1448,'Form Responses 1'!A:A,0),5+MOD(ROW()-2,COUNTA('Form Responses 1'!$1:$1)-4),,TRUE,"Form Responses 1")))</f>
        <v>BAIK</v>
      </c>
      <c r="H1448" s="83" t="str">
        <f ca="1" t="shared" si="1"/>
        <v>Lantai 11</v>
      </c>
      <c r="I1448" s="83" t="str">
        <f ca="1" t="shared" si="1441"/>
        <v>Pantry</v>
      </c>
      <c r="J1448" s="83" t="str">
        <f ca="1" t="shared" si="2"/>
        <v>CLEANING SERVICE</v>
      </c>
      <c r="K1448" s="83">
        <f ca="1" t="array" ref="K1448">IFERROR(INDEX(MASTER!B:B,MATCH(G1448,MASTER!A:A,0))/100," ")</f>
        <v>0.95</v>
      </c>
      <c r="L1448" s="65">
        <f ca="1" t="shared" si="3"/>
        <v>18</v>
      </c>
      <c r="M1448" s="65" t="str">
        <f ca="1" t="shared" si="4"/>
        <v>2023 - WEEK 18</v>
      </c>
      <c r="N1448" s="65" t="str">
        <f ca="1" t="shared" si="5"/>
        <v>2023 - MONTH 04</v>
      </c>
      <c r="O1448" s="83">
        <f ca="1" t="shared" ref="O1448:P1448" si="1479">IFERROR(AVERAGEIF(M:M,M1448,$K:$K)," ")</f>
        <v>0.950112612612605</v>
      </c>
      <c r="P1448" s="83">
        <f ca="1" t="shared" si="1479"/>
        <v>0.950150150150152</v>
      </c>
      <c r="Q1448" s="65" t="str">
        <f ca="1">IF(ISBLANK(A1448)," ",IF(O1448&gt;MASTER!$B$3/100,"SB",IF(O1448&gt;MASTER!$B$4/100,"B",IF(O1448&gt;MASTER!$B$5/100,"C","K"))))</f>
        <v>SB</v>
      </c>
      <c r="R1448" s="65" t="str">
        <f ca="1">IF(ISBLANK(B1448)," ",IF(P1448&gt;MASTER!$B$3/100,"SB",IF(P1448&gt;MASTER!$B$4/100,"B",IF(P1448&gt;MASTER!$B$5/100,"C","K"))))</f>
        <v>SB</v>
      </c>
    </row>
    <row r="1449" customHeight="1" spans="1:18">
      <c r="A1449" s="80">
        <f ca="1">INDIRECT(ADDRESS(2+QUOTIENT(ROW()-2,COUNTA('Form Responses 1'!$1:$1)-4),1,,TRUE,"Form Responses 1"))</f>
        <v>45057.4751454745</v>
      </c>
      <c r="B1449" s="65" t="str">
        <f ca="1">INDIRECT(ADDRESS(2+QUOTIENT(ROW()-2,COUNTA('Form Responses 1'!$1:$1)-4),2,,TRUE,"Form Responses 1"))</f>
        <v>bobdaulay@gmail.com</v>
      </c>
      <c r="C1449" s="65" t="str">
        <f ca="1">INDIRECT(ADDRESS(2+QUOTIENT(ROW()-2,COUNTA('Form Responses 1'!$1:$1)-4),3,,TRUE,"Form Responses 1"))</f>
        <v>Bobby Wijaya Daulay </v>
      </c>
      <c r="D1449" s="81">
        <f ca="1">INDIRECT(ADDRESS(2+QUOTIENT(ROW()-2,COUNTA('Form Responses 1'!$1:$1)-4),4,,TRUE,"Form Responses 1"))</f>
        <v>45046</v>
      </c>
      <c r="E1449" s="82">
        <f ca="1" t="shared" si="0"/>
        <v>7</v>
      </c>
      <c r="F1449" s="65" t="str">
        <f ca="1">IF(ISBLANK(A1449)," ",INDIRECT(ADDRESS(1,5+MOD(ROW()-2,COUNTA('Form Responses 1'!$1:$1)-4),,TRUE,"Form Responses 1")))</f>
        <v>Lantai 11 [Ruang Rapat 1-2-3]</v>
      </c>
      <c r="G1449" s="65" t="str">
        <f ca="1">IF(ISBLANK(A1449)," ",INDIRECT(ADDRESS(MATCH(A1449,'Form Responses 1'!A:A,0),5+MOD(ROW()-2,COUNTA('Form Responses 1'!$1:$1)-4),,TRUE,"Form Responses 1")))</f>
        <v>BAIK</v>
      </c>
      <c r="H1449" s="83" t="str">
        <f ca="1" t="shared" si="1"/>
        <v>Lantai 11</v>
      </c>
      <c r="I1449" s="83" t="str">
        <f ca="1" t="shared" si="1441"/>
        <v>Ruang Rapat 1-2-3</v>
      </c>
      <c r="J1449" s="83" t="str">
        <f ca="1" t="shared" si="2"/>
        <v>CLEANING SERVICE</v>
      </c>
      <c r="K1449" s="83">
        <f ca="1" t="array" ref="K1449">IFERROR(INDEX(MASTER!B:B,MATCH(G1449,MASTER!A:A,0))/100," ")</f>
        <v>0.95</v>
      </c>
      <c r="L1449" s="65">
        <f ca="1" t="shared" si="3"/>
        <v>18</v>
      </c>
      <c r="M1449" s="65" t="str">
        <f ca="1" t="shared" si="4"/>
        <v>2023 - WEEK 18</v>
      </c>
      <c r="N1449" s="65" t="str">
        <f ca="1" t="shared" si="5"/>
        <v>2023 - MONTH 04</v>
      </c>
      <c r="O1449" s="83">
        <f ca="1" t="shared" ref="O1449:P1449" si="1480">IFERROR(AVERAGEIF(M:M,M1449,$K:$K)," ")</f>
        <v>0.950112612612605</v>
      </c>
      <c r="P1449" s="83">
        <f ca="1" t="shared" si="1480"/>
        <v>0.950150150150152</v>
      </c>
      <c r="Q1449" s="65" t="str">
        <f ca="1">IF(ISBLANK(A1449)," ",IF(O1449&gt;MASTER!$B$3/100,"SB",IF(O1449&gt;MASTER!$B$4/100,"B",IF(O1449&gt;MASTER!$B$5/100,"C","K"))))</f>
        <v>SB</v>
      </c>
      <c r="R1449" s="65" t="str">
        <f ca="1">IF(ISBLANK(B1449)," ",IF(P1449&gt;MASTER!$B$3/100,"SB",IF(P1449&gt;MASTER!$B$4/100,"B",IF(P1449&gt;MASTER!$B$5/100,"C","K"))))</f>
        <v>SB</v>
      </c>
    </row>
    <row r="1450" customHeight="1" spans="1:18">
      <c r="A1450" s="80">
        <f ca="1">INDIRECT(ADDRESS(2+QUOTIENT(ROW()-2,COUNTA('Form Responses 1'!$1:$1)-4),1,,TRUE,"Form Responses 1"))</f>
        <v>45057.4751454745</v>
      </c>
      <c r="B1450" s="65" t="str">
        <f ca="1">INDIRECT(ADDRESS(2+QUOTIENT(ROW()-2,COUNTA('Form Responses 1'!$1:$1)-4),2,,TRUE,"Form Responses 1"))</f>
        <v>bobdaulay@gmail.com</v>
      </c>
      <c r="C1450" s="65" t="str">
        <f ca="1">INDIRECT(ADDRESS(2+QUOTIENT(ROW()-2,COUNTA('Form Responses 1'!$1:$1)-4),3,,TRUE,"Form Responses 1"))</f>
        <v>Bobby Wijaya Daulay </v>
      </c>
      <c r="D1450" s="81">
        <f ca="1">INDIRECT(ADDRESS(2+QUOTIENT(ROW()-2,COUNTA('Form Responses 1'!$1:$1)-4),4,,TRUE,"Form Responses 1"))</f>
        <v>45046</v>
      </c>
      <c r="E1450" s="82">
        <f ca="1" t="shared" si="0"/>
        <v>7</v>
      </c>
      <c r="F1450" s="65" t="str">
        <f ca="1">IF(ISBLANK(A1450)," ",INDIRECT(ADDRESS(1,5+MOD(ROW()-2,COUNTA('Form Responses 1'!$1:$1)-4),,TRUE,"Form Responses 1")))</f>
        <v>Lantai 11 [Ruang Kerja]</v>
      </c>
      <c r="G1450" s="65" t="str">
        <f ca="1">IF(ISBLANK(A1450)," ",INDIRECT(ADDRESS(MATCH(A1450,'Form Responses 1'!A:A,0),5+MOD(ROW()-2,COUNTA('Form Responses 1'!$1:$1)-4),,TRUE,"Form Responses 1")))</f>
        <v>BAIK</v>
      </c>
      <c r="H1450" s="83" t="str">
        <f ca="1" t="shared" si="1"/>
        <v>Lantai 11</v>
      </c>
      <c r="I1450" s="83" t="str">
        <f ca="1" t="shared" si="1441"/>
        <v>Ruang Kerja</v>
      </c>
      <c r="J1450" s="83" t="str">
        <f ca="1" t="shared" si="2"/>
        <v>CLEANING SERVICE</v>
      </c>
      <c r="K1450" s="83">
        <f ca="1" t="array" ref="K1450">IFERROR(INDEX(MASTER!B:B,MATCH(G1450,MASTER!A:A,0))/100," ")</f>
        <v>0.95</v>
      </c>
      <c r="L1450" s="65">
        <f ca="1" t="shared" si="3"/>
        <v>18</v>
      </c>
      <c r="M1450" s="65" t="str">
        <f ca="1" t="shared" si="4"/>
        <v>2023 - WEEK 18</v>
      </c>
      <c r="N1450" s="65" t="str">
        <f ca="1" t="shared" si="5"/>
        <v>2023 - MONTH 04</v>
      </c>
      <c r="O1450" s="83">
        <f ca="1" t="shared" ref="O1450:P1450" si="1481">IFERROR(AVERAGEIF(M:M,M1450,$K:$K)," ")</f>
        <v>0.950112612612605</v>
      </c>
      <c r="P1450" s="83">
        <f ca="1" t="shared" si="1481"/>
        <v>0.950150150150152</v>
      </c>
      <c r="Q1450" s="65" t="str">
        <f ca="1">IF(ISBLANK(A1450)," ",IF(O1450&gt;MASTER!$B$3/100,"SB",IF(O1450&gt;MASTER!$B$4/100,"B",IF(O1450&gt;MASTER!$B$5/100,"C","K"))))</f>
        <v>SB</v>
      </c>
      <c r="R1450" s="65" t="str">
        <f ca="1">IF(ISBLANK(B1450)," ",IF(P1450&gt;MASTER!$B$3/100,"SB",IF(P1450&gt;MASTER!$B$4/100,"B",IF(P1450&gt;MASTER!$B$5/100,"C","K"))))</f>
        <v>SB</v>
      </c>
    </row>
    <row r="1451" customHeight="1" spans="1:18">
      <c r="A1451" s="80">
        <f ca="1">INDIRECT(ADDRESS(2+QUOTIENT(ROW()-2,COUNTA('Form Responses 1'!$1:$1)-4),1,,TRUE,"Form Responses 1"))</f>
        <v>45057.4751454745</v>
      </c>
      <c r="B1451" s="65" t="str">
        <f ca="1">INDIRECT(ADDRESS(2+QUOTIENT(ROW()-2,COUNTA('Form Responses 1'!$1:$1)-4),2,,TRUE,"Form Responses 1"))</f>
        <v>bobdaulay@gmail.com</v>
      </c>
      <c r="C1451" s="65" t="str">
        <f ca="1">INDIRECT(ADDRESS(2+QUOTIENT(ROW()-2,COUNTA('Form Responses 1'!$1:$1)-4),3,,TRUE,"Form Responses 1"))</f>
        <v>Bobby Wijaya Daulay </v>
      </c>
      <c r="D1451" s="81">
        <f ca="1">INDIRECT(ADDRESS(2+QUOTIENT(ROW()-2,COUNTA('Form Responses 1'!$1:$1)-4),4,,TRUE,"Form Responses 1"))</f>
        <v>45046</v>
      </c>
      <c r="E1451" s="82">
        <f ca="1" t="shared" si="0"/>
        <v>7</v>
      </c>
      <c r="F1451" s="65" t="str">
        <f ca="1">IF(ISBLANK(A1451)," ",INDIRECT(ADDRESS(1,5+MOD(ROW()-2,COUNTA('Form Responses 1'!$1:$1)-4),,TRUE,"Form Responses 1")))</f>
        <v>Lantai 11 [Koridor]</v>
      </c>
      <c r="G1451" s="65" t="str">
        <f ca="1">IF(ISBLANK(A1451)," ",INDIRECT(ADDRESS(MATCH(A1451,'Form Responses 1'!A:A,0),5+MOD(ROW()-2,COUNTA('Form Responses 1'!$1:$1)-4),,TRUE,"Form Responses 1")))</f>
        <v>BAIK</v>
      </c>
      <c r="H1451" s="83" t="str">
        <f ca="1" t="shared" si="1"/>
        <v>Lantai 11</v>
      </c>
      <c r="I1451" s="83" t="str">
        <f ca="1" t="shared" si="1441"/>
        <v>Koridor</v>
      </c>
      <c r="J1451" s="83" t="str">
        <f ca="1" t="shared" si="2"/>
        <v>CLEANING SERVICE</v>
      </c>
      <c r="K1451" s="83">
        <f ca="1" t="array" ref="K1451">IFERROR(INDEX(MASTER!B:B,MATCH(G1451,MASTER!A:A,0))/100," ")</f>
        <v>0.95</v>
      </c>
      <c r="L1451" s="65">
        <f ca="1" t="shared" si="3"/>
        <v>18</v>
      </c>
      <c r="M1451" s="65" t="str">
        <f ca="1" t="shared" si="4"/>
        <v>2023 - WEEK 18</v>
      </c>
      <c r="N1451" s="65" t="str">
        <f ca="1" t="shared" si="5"/>
        <v>2023 - MONTH 04</v>
      </c>
      <c r="O1451" s="83">
        <f ca="1" t="shared" ref="O1451:P1451" si="1482">IFERROR(AVERAGEIF(M:M,M1451,$K:$K)," ")</f>
        <v>0.950112612612605</v>
      </c>
      <c r="P1451" s="83">
        <f ca="1" t="shared" si="1482"/>
        <v>0.950150150150152</v>
      </c>
      <c r="Q1451" s="65" t="str">
        <f ca="1">IF(ISBLANK(A1451)," ",IF(O1451&gt;MASTER!$B$3/100,"SB",IF(O1451&gt;MASTER!$B$4/100,"B",IF(O1451&gt;MASTER!$B$5/100,"C","K"))))</f>
        <v>SB</v>
      </c>
      <c r="R1451" s="65" t="str">
        <f ca="1">IF(ISBLANK(B1451)," ",IF(P1451&gt;MASTER!$B$3/100,"SB",IF(P1451&gt;MASTER!$B$4/100,"B",IF(P1451&gt;MASTER!$B$5/100,"C","K"))))</f>
        <v>SB</v>
      </c>
    </row>
    <row r="1452" customHeight="1" spans="1:18">
      <c r="A1452" s="80">
        <f ca="1">INDIRECT(ADDRESS(2+QUOTIENT(ROW()-2,COUNTA('Form Responses 1'!$1:$1)-4),1,,TRUE,"Form Responses 1"))</f>
        <v>45057.4751454745</v>
      </c>
      <c r="B1452" s="65" t="str">
        <f ca="1">INDIRECT(ADDRESS(2+QUOTIENT(ROW()-2,COUNTA('Form Responses 1'!$1:$1)-4),2,,TRUE,"Form Responses 1"))</f>
        <v>bobdaulay@gmail.com</v>
      </c>
      <c r="C1452" s="65" t="str">
        <f ca="1">INDIRECT(ADDRESS(2+QUOTIENT(ROW()-2,COUNTA('Form Responses 1'!$1:$1)-4),3,,TRUE,"Form Responses 1"))</f>
        <v>Bobby Wijaya Daulay </v>
      </c>
      <c r="D1452" s="81">
        <f ca="1">INDIRECT(ADDRESS(2+QUOTIENT(ROW()-2,COUNTA('Form Responses 1'!$1:$1)-4),4,,TRUE,"Form Responses 1"))</f>
        <v>45046</v>
      </c>
      <c r="E1452" s="82">
        <f ca="1" t="shared" si="0"/>
        <v>7</v>
      </c>
      <c r="F1452" s="65" t="str">
        <f ca="1">IF(ISBLANK(A1452)," ",INDIRECT(ADDRESS(1,5+MOD(ROW()-2,COUNTA('Form Responses 1'!$1:$1)-4),,TRUE,"Form Responses 1")))</f>
        <v>Lantai 11 [Toilet Pria / Wanita]</v>
      </c>
      <c r="G1452" s="65" t="str">
        <f ca="1">IF(ISBLANK(A1452)," ",INDIRECT(ADDRESS(MATCH(A1452,'Form Responses 1'!A:A,0),5+MOD(ROW()-2,COUNTA('Form Responses 1'!$1:$1)-4),,TRUE,"Form Responses 1")))</f>
        <v>BAIK</v>
      </c>
      <c r="H1452" s="83" t="str">
        <f ca="1" t="shared" si="1"/>
        <v>Lantai 11</v>
      </c>
      <c r="I1452" s="83" t="str">
        <f ca="1" t="shared" si="1441"/>
        <v>Toilet Pria / Wanita</v>
      </c>
      <c r="J1452" s="83" t="str">
        <f ca="1" t="shared" si="2"/>
        <v>CLEANING SERVICE</v>
      </c>
      <c r="K1452" s="83">
        <f ca="1" t="array" ref="K1452">IFERROR(INDEX(MASTER!B:B,MATCH(G1452,MASTER!A:A,0))/100," ")</f>
        <v>0.95</v>
      </c>
      <c r="L1452" s="65">
        <f ca="1" t="shared" si="3"/>
        <v>18</v>
      </c>
      <c r="M1452" s="65" t="str">
        <f ca="1" t="shared" si="4"/>
        <v>2023 - WEEK 18</v>
      </c>
      <c r="N1452" s="65" t="str">
        <f ca="1" t="shared" si="5"/>
        <v>2023 - MONTH 04</v>
      </c>
      <c r="O1452" s="83">
        <f ca="1" t="shared" ref="O1452:P1452" si="1483">IFERROR(AVERAGEIF(M:M,M1452,$K:$K)," ")</f>
        <v>0.950112612612605</v>
      </c>
      <c r="P1452" s="83">
        <f ca="1" t="shared" si="1483"/>
        <v>0.950150150150152</v>
      </c>
      <c r="Q1452" s="65" t="str">
        <f ca="1">IF(ISBLANK(A1452)," ",IF(O1452&gt;MASTER!$B$3/100,"SB",IF(O1452&gt;MASTER!$B$4/100,"B",IF(O1452&gt;MASTER!$B$5/100,"C","K"))))</f>
        <v>SB</v>
      </c>
      <c r="R1452" s="65" t="str">
        <f ca="1">IF(ISBLANK(B1452)," ",IF(P1452&gt;MASTER!$B$3/100,"SB",IF(P1452&gt;MASTER!$B$4/100,"B",IF(P1452&gt;MASTER!$B$5/100,"C","K"))))</f>
        <v>SB</v>
      </c>
    </row>
    <row r="1453" customHeight="1" spans="1:18">
      <c r="A1453" s="80">
        <f ca="1">INDIRECT(ADDRESS(2+QUOTIENT(ROW()-2,COUNTA('Form Responses 1'!$1:$1)-4),1,,TRUE,"Form Responses 1"))</f>
        <v>45057.4751454745</v>
      </c>
      <c r="B1453" s="65" t="str">
        <f ca="1">INDIRECT(ADDRESS(2+QUOTIENT(ROW()-2,COUNTA('Form Responses 1'!$1:$1)-4),2,,TRUE,"Form Responses 1"))</f>
        <v>bobdaulay@gmail.com</v>
      </c>
      <c r="C1453" s="65" t="str">
        <f ca="1">INDIRECT(ADDRESS(2+QUOTIENT(ROW()-2,COUNTA('Form Responses 1'!$1:$1)-4),3,,TRUE,"Form Responses 1"))</f>
        <v>Bobby Wijaya Daulay </v>
      </c>
      <c r="D1453" s="81">
        <f ca="1">INDIRECT(ADDRESS(2+QUOTIENT(ROW()-2,COUNTA('Form Responses 1'!$1:$1)-4),4,,TRUE,"Form Responses 1"))</f>
        <v>45046</v>
      </c>
      <c r="E1453" s="82">
        <f ca="1" t="shared" si="0"/>
        <v>7</v>
      </c>
      <c r="F1453" s="65" t="str">
        <f ca="1">IF(ISBLANK(A1453)," ",INDIRECT(ADDRESS(1,5+MOD(ROW()-2,COUNTA('Form Responses 1'!$1:$1)-4),,TRUE,"Form Responses 1")))</f>
        <v>Lantai 10 [Tangga Exit Barat]</v>
      </c>
      <c r="G1453" s="65" t="str">
        <f ca="1">IF(ISBLANK(A1453)," ",INDIRECT(ADDRESS(MATCH(A1453,'Form Responses 1'!A:A,0),5+MOD(ROW()-2,COUNTA('Form Responses 1'!$1:$1)-4),,TRUE,"Form Responses 1")))</f>
        <v>BAIK</v>
      </c>
      <c r="H1453" s="83" t="str">
        <f ca="1" t="shared" si="1"/>
        <v>Lantai 10</v>
      </c>
      <c r="I1453" s="83" t="str">
        <f ca="1" t="shared" si="1441"/>
        <v>Tangga Exit Barat</v>
      </c>
      <c r="J1453" s="83" t="str">
        <f ca="1" t="shared" si="2"/>
        <v>CLEANING SERVICE</v>
      </c>
      <c r="K1453" s="83">
        <f ca="1" t="array" ref="K1453">IFERROR(INDEX(MASTER!B:B,MATCH(G1453,MASTER!A:A,0))/100," ")</f>
        <v>0.95</v>
      </c>
      <c r="L1453" s="65">
        <f ca="1" t="shared" si="3"/>
        <v>18</v>
      </c>
      <c r="M1453" s="65" t="str">
        <f ca="1" t="shared" si="4"/>
        <v>2023 - WEEK 18</v>
      </c>
      <c r="N1453" s="65" t="str">
        <f ca="1" t="shared" si="5"/>
        <v>2023 - MONTH 04</v>
      </c>
      <c r="O1453" s="83">
        <f ca="1" t="shared" ref="O1453:P1453" si="1484">IFERROR(AVERAGEIF(M:M,M1453,$K:$K)," ")</f>
        <v>0.950112612612605</v>
      </c>
      <c r="P1453" s="83">
        <f ca="1" t="shared" si="1484"/>
        <v>0.950150150150152</v>
      </c>
      <c r="Q1453" s="65" t="str">
        <f ca="1">IF(ISBLANK(A1453)," ",IF(O1453&gt;MASTER!$B$3/100,"SB",IF(O1453&gt;MASTER!$B$4/100,"B",IF(O1453&gt;MASTER!$B$5/100,"C","K"))))</f>
        <v>SB</v>
      </c>
      <c r="R1453" s="65" t="str">
        <f ca="1">IF(ISBLANK(B1453)," ",IF(P1453&gt;MASTER!$B$3/100,"SB",IF(P1453&gt;MASTER!$B$4/100,"B",IF(P1453&gt;MASTER!$B$5/100,"C","K"))))</f>
        <v>SB</v>
      </c>
    </row>
    <row r="1454" customHeight="1" spans="1:18">
      <c r="A1454" s="80">
        <f ca="1">INDIRECT(ADDRESS(2+QUOTIENT(ROW()-2,COUNTA('Form Responses 1'!$1:$1)-4),1,,TRUE,"Form Responses 1"))</f>
        <v>45057.4751454745</v>
      </c>
      <c r="B1454" s="65" t="str">
        <f ca="1">INDIRECT(ADDRESS(2+QUOTIENT(ROW()-2,COUNTA('Form Responses 1'!$1:$1)-4),2,,TRUE,"Form Responses 1"))</f>
        <v>bobdaulay@gmail.com</v>
      </c>
      <c r="C1454" s="65" t="str">
        <f ca="1">INDIRECT(ADDRESS(2+QUOTIENT(ROW()-2,COUNTA('Form Responses 1'!$1:$1)-4),3,,TRUE,"Form Responses 1"))</f>
        <v>Bobby Wijaya Daulay </v>
      </c>
      <c r="D1454" s="81">
        <f ca="1">INDIRECT(ADDRESS(2+QUOTIENT(ROW()-2,COUNTA('Form Responses 1'!$1:$1)-4),4,,TRUE,"Form Responses 1"))</f>
        <v>45046</v>
      </c>
      <c r="E1454" s="82">
        <f ca="1" t="shared" si="0"/>
        <v>7</v>
      </c>
      <c r="F1454" s="65" t="str">
        <f ca="1">IF(ISBLANK(A1454)," ",INDIRECT(ADDRESS(1,5+MOD(ROW()-2,COUNTA('Form Responses 1'!$1:$1)-4),,TRUE,"Form Responses 1")))</f>
        <v>Lantai 10 [ &amp; Timur]</v>
      </c>
      <c r="G1454" s="65" t="str">
        <f ca="1">IF(ISBLANK(A1454)," ",INDIRECT(ADDRESS(MATCH(A1454,'Form Responses 1'!A:A,0),5+MOD(ROW()-2,COUNTA('Form Responses 1'!$1:$1)-4),,TRUE,"Form Responses 1")))</f>
        <v>BAIK</v>
      </c>
      <c r="H1454" s="83" t="str">
        <f ca="1" t="shared" si="1"/>
        <v>Lantai 10</v>
      </c>
      <c r="I1454" s="83" t="str">
        <f ca="1" t="shared" si="1441"/>
        <v> &amp; Timur</v>
      </c>
      <c r="J1454" s="83" t="str">
        <f ca="1" t="shared" si="2"/>
        <v>CLEANING SERVICE</v>
      </c>
      <c r="K1454" s="83">
        <f ca="1" t="array" ref="K1454">IFERROR(INDEX(MASTER!B:B,MATCH(G1454,MASTER!A:A,0))/100," ")</f>
        <v>0.95</v>
      </c>
      <c r="L1454" s="65">
        <f ca="1" t="shared" si="3"/>
        <v>18</v>
      </c>
      <c r="M1454" s="65" t="str">
        <f ca="1" t="shared" si="4"/>
        <v>2023 - WEEK 18</v>
      </c>
      <c r="N1454" s="65" t="str">
        <f ca="1" t="shared" si="5"/>
        <v>2023 - MONTH 04</v>
      </c>
      <c r="O1454" s="83">
        <f ca="1" t="shared" ref="O1454:P1454" si="1485">IFERROR(AVERAGEIF(M:M,M1454,$K:$K)," ")</f>
        <v>0.950112612612605</v>
      </c>
      <c r="P1454" s="83">
        <f ca="1" t="shared" si="1485"/>
        <v>0.950150150150152</v>
      </c>
      <c r="Q1454" s="65" t="str">
        <f ca="1">IF(ISBLANK(A1454)," ",IF(O1454&gt;MASTER!$B$3/100,"SB",IF(O1454&gt;MASTER!$B$4/100,"B",IF(O1454&gt;MASTER!$B$5/100,"C","K"))))</f>
        <v>SB</v>
      </c>
      <c r="R1454" s="65" t="str">
        <f ca="1">IF(ISBLANK(B1454)," ",IF(P1454&gt;MASTER!$B$3/100,"SB",IF(P1454&gt;MASTER!$B$4/100,"B",IF(P1454&gt;MASTER!$B$5/100,"C","K"))))</f>
        <v>SB</v>
      </c>
    </row>
    <row r="1455" customHeight="1" spans="1:18">
      <c r="A1455" s="80">
        <f ca="1">INDIRECT(ADDRESS(2+QUOTIENT(ROW()-2,COUNTA('Form Responses 1'!$1:$1)-4),1,,TRUE,"Form Responses 1"))</f>
        <v>45057.4751454745</v>
      </c>
      <c r="B1455" s="65" t="str">
        <f ca="1">INDIRECT(ADDRESS(2+QUOTIENT(ROW()-2,COUNTA('Form Responses 1'!$1:$1)-4),2,,TRUE,"Form Responses 1"))</f>
        <v>bobdaulay@gmail.com</v>
      </c>
      <c r="C1455" s="65" t="str">
        <f ca="1">INDIRECT(ADDRESS(2+QUOTIENT(ROW()-2,COUNTA('Form Responses 1'!$1:$1)-4),3,,TRUE,"Form Responses 1"))</f>
        <v>Bobby Wijaya Daulay </v>
      </c>
      <c r="D1455" s="81">
        <f ca="1">INDIRECT(ADDRESS(2+QUOTIENT(ROW()-2,COUNTA('Form Responses 1'!$1:$1)-4),4,,TRUE,"Form Responses 1"))</f>
        <v>45046</v>
      </c>
      <c r="E1455" s="82">
        <f ca="1" t="shared" si="0"/>
        <v>7</v>
      </c>
      <c r="F1455" s="65" t="str">
        <f ca="1">IF(ISBLANK(A1455)," ",INDIRECT(ADDRESS(1,5+MOD(ROW()-2,COUNTA('Form Responses 1'!$1:$1)-4),,TRUE,"Form Responses 1")))</f>
        <v>Lantai 10 [Mushola]</v>
      </c>
      <c r="G1455" s="65" t="str">
        <f ca="1">IF(ISBLANK(A1455)," ",INDIRECT(ADDRESS(MATCH(A1455,'Form Responses 1'!A:A,0),5+MOD(ROW()-2,COUNTA('Form Responses 1'!$1:$1)-4),,TRUE,"Form Responses 1")))</f>
        <v>BAIK</v>
      </c>
      <c r="H1455" s="83" t="str">
        <f ca="1" t="shared" si="1"/>
        <v>Lantai 10</v>
      </c>
      <c r="I1455" s="83" t="str">
        <f ca="1" t="shared" si="1441"/>
        <v>Mushola</v>
      </c>
      <c r="J1455" s="83" t="str">
        <f ca="1" t="shared" si="2"/>
        <v>CLEANING SERVICE</v>
      </c>
      <c r="K1455" s="83">
        <f ca="1" t="array" ref="K1455">IFERROR(INDEX(MASTER!B:B,MATCH(G1455,MASTER!A:A,0))/100," ")</f>
        <v>0.95</v>
      </c>
      <c r="L1455" s="65">
        <f ca="1" t="shared" si="3"/>
        <v>18</v>
      </c>
      <c r="M1455" s="65" t="str">
        <f ca="1" t="shared" si="4"/>
        <v>2023 - WEEK 18</v>
      </c>
      <c r="N1455" s="65" t="str">
        <f ca="1" t="shared" si="5"/>
        <v>2023 - MONTH 04</v>
      </c>
      <c r="O1455" s="83">
        <f ca="1" t="shared" ref="O1455:P1455" si="1486">IFERROR(AVERAGEIF(M:M,M1455,$K:$K)," ")</f>
        <v>0.950112612612605</v>
      </c>
      <c r="P1455" s="83">
        <f ca="1" t="shared" si="1486"/>
        <v>0.950150150150152</v>
      </c>
      <c r="Q1455" s="65" t="str">
        <f ca="1">IF(ISBLANK(A1455)," ",IF(O1455&gt;MASTER!$B$3/100,"SB",IF(O1455&gt;MASTER!$B$4/100,"B",IF(O1455&gt;MASTER!$B$5/100,"C","K"))))</f>
        <v>SB</v>
      </c>
      <c r="R1455" s="65" t="str">
        <f ca="1">IF(ISBLANK(B1455)," ",IF(P1455&gt;MASTER!$B$3/100,"SB",IF(P1455&gt;MASTER!$B$4/100,"B",IF(P1455&gt;MASTER!$B$5/100,"C","K"))))</f>
        <v>SB</v>
      </c>
    </row>
    <row r="1456" customHeight="1" spans="1:18">
      <c r="A1456" s="80">
        <f ca="1">INDIRECT(ADDRESS(2+QUOTIENT(ROW()-2,COUNTA('Form Responses 1'!$1:$1)-4),1,,TRUE,"Form Responses 1"))</f>
        <v>45057.4751454745</v>
      </c>
      <c r="B1456" s="65" t="str">
        <f ca="1">INDIRECT(ADDRESS(2+QUOTIENT(ROW()-2,COUNTA('Form Responses 1'!$1:$1)-4),2,,TRUE,"Form Responses 1"))</f>
        <v>bobdaulay@gmail.com</v>
      </c>
      <c r="C1456" s="65" t="str">
        <f ca="1">INDIRECT(ADDRESS(2+QUOTIENT(ROW()-2,COUNTA('Form Responses 1'!$1:$1)-4),3,,TRUE,"Form Responses 1"))</f>
        <v>Bobby Wijaya Daulay </v>
      </c>
      <c r="D1456" s="81">
        <f ca="1">INDIRECT(ADDRESS(2+QUOTIENT(ROW()-2,COUNTA('Form Responses 1'!$1:$1)-4),4,,TRUE,"Form Responses 1"))</f>
        <v>45046</v>
      </c>
      <c r="E1456" s="82">
        <f ca="1" t="shared" si="0"/>
        <v>7</v>
      </c>
      <c r="F1456" s="65" t="str">
        <f ca="1">IF(ISBLANK(A1456)," ",INDIRECT(ADDRESS(1,5+MOD(ROW()-2,COUNTA('Form Responses 1'!$1:$1)-4),,TRUE,"Form Responses 1")))</f>
        <v>Lantai 10 [Pantry]</v>
      </c>
      <c r="G1456" s="65" t="str">
        <f ca="1">IF(ISBLANK(A1456)," ",INDIRECT(ADDRESS(MATCH(A1456,'Form Responses 1'!A:A,0),5+MOD(ROW()-2,COUNTA('Form Responses 1'!$1:$1)-4),,TRUE,"Form Responses 1")))</f>
        <v>BAIK</v>
      </c>
      <c r="H1456" s="83" t="str">
        <f ca="1" t="shared" si="1"/>
        <v>Lantai 10</v>
      </c>
      <c r="I1456" s="83" t="str">
        <f ca="1" t="shared" si="1441"/>
        <v>Pantry</v>
      </c>
      <c r="J1456" s="83" t="str">
        <f ca="1" t="shared" si="2"/>
        <v>CLEANING SERVICE</v>
      </c>
      <c r="K1456" s="83">
        <f ca="1" t="array" ref="K1456">IFERROR(INDEX(MASTER!B:B,MATCH(G1456,MASTER!A:A,0))/100," ")</f>
        <v>0.95</v>
      </c>
      <c r="L1456" s="65">
        <f ca="1" t="shared" si="3"/>
        <v>18</v>
      </c>
      <c r="M1456" s="65" t="str">
        <f ca="1" t="shared" si="4"/>
        <v>2023 - WEEK 18</v>
      </c>
      <c r="N1456" s="65" t="str">
        <f ca="1" t="shared" si="5"/>
        <v>2023 - MONTH 04</v>
      </c>
      <c r="O1456" s="83">
        <f ca="1" t="shared" ref="O1456:P1456" si="1487">IFERROR(AVERAGEIF(M:M,M1456,$K:$K)," ")</f>
        <v>0.950112612612605</v>
      </c>
      <c r="P1456" s="83">
        <f ca="1" t="shared" si="1487"/>
        <v>0.950150150150152</v>
      </c>
      <c r="Q1456" s="65" t="str">
        <f ca="1">IF(ISBLANK(A1456)," ",IF(O1456&gt;MASTER!$B$3/100,"SB",IF(O1456&gt;MASTER!$B$4/100,"B",IF(O1456&gt;MASTER!$B$5/100,"C","K"))))</f>
        <v>SB</v>
      </c>
      <c r="R1456" s="65" t="str">
        <f ca="1">IF(ISBLANK(B1456)," ",IF(P1456&gt;MASTER!$B$3/100,"SB",IF(P1456&gt;MASTER!$B$4/100,"B",IF(P1456&gt;MASTER!$B$5/100,"C","K"))))</f>
        <v>SB</v>
      </c>
    </row>
    <row r="1457" customHeight="1" spans="1:18">
      <c r="A1457" s="80">
        <f ca="1">INDIRECT(ADDRESS(2+QUOTIENT(ROW()-2,COUNTA('Form Responses 1'!$1:$1)-4),1,,TRUE,"Form Responses 1"))</f>
        <v>45057.4751454745</v>
      </c>
      <c r="B1457" s="65" t="str">
        <f ca="1">INDIRECT(ADDRESS(2+QUOTIENT(ROW()-2,COUNTA('Form Responses 1'!$1:$1)-4),2,,TRUE,"Form Responses 1"))</f>
        <v>bobdaulay@gmail.com</v>
      </c>
      <c r="C1457" s="65" t="str">
        <f ca="1">INDIRECT(ADDRESS(2+QUOTIENT(ROW()-2,COUNTA('Form Responses 1'!$1:$1)-4),3,,TRUE,"Form Responses 1"))</f>
        <v>Bobby Wijaya Daulay </v>
      </c>
      <c r="D1457" s="81">
        <f ca="1">INDIRECT(ADDRESS(2+QUOTIENT(ROW()-2,COUNTA('Form Responses 1'!$1:$1)-4),4,,TRUE,"Form Responses 1"))</f>
        <v>45046</v>
      </c>
      <c r="E1457" s="82">
        <f ca="1" t="shared" si="0"/>
        <v>7</v>
      </c>
      <c r="F1457" s="65" t="str">
        <f ca="1">IF(ISBLANK(A1457)," ",INDIRECT(ADDRESS(1,5+MOD(ROW()-2,COUNTA('Form Responses 1'!$1:$1)-4),,TRUE,"Form Responses 1")))</f>
        <v>Lantai 10 [Ruang Rapat 1-2-3]</v>
      </c>
      <c r="G1457" s="65" t="str">
        <f ca="1">IF(ISBLANK(A1457)," ",INDIRECT(ADDRESS(MATCH(A1457,'Form Responses 1'!A:A,0),5+MOD(ROW()-2,COUNTA('Form Responses 1'!$1:$1)-4),,TRUE,"Form Responses 1")))</f>
        <v>BAIK</v>
      </c>
      <c r="H1457" s="83" t="str">
        <f ca="1" t="shared" si="1"/>
        <v>Lantai 10</v>
      </c>
      <c r="I1457" s="83" t="str">
        <f ca="1" t="shared" si="1441"/>
        <v>Ruang Rapat 1-2-3</v>
      </c>
      <c r="J1457" s="83" t="str">
        <f ca="1" t="shared" si="2"/>
        <v>CLEANING SERVICE</v>
      </c>
      <c r="K1457" s="83">
        <f ca="1" t="array" ref="K1457">IFERROR(INDEX(MASTER!B:B,MATCH(G1457,MASTER!A:A,0))/100," ")</f>
        <v>0.95</v>
      </c>
      <c r="L1457" s="65">
        <f ca="1" t="shared" si="3"/>
        <v>18</v>
      </c>
      <c r="M1457" s="65" t="str">
        <f ca="1" t="shared" si="4"/>
        <v>2023 - WEEK 18</v>
      </c>
      <c r="N1457" s="65" t="str">
        <f ca="1" t="shared" si="5"/>
        <v>2023 - MONTH 04</v>
      </c>
      <c r="O1457" s="83">
        <f ca="1" t="shared" ref="O1457:P1457" si="1488">IFERROR(AVERAGEIF(M:M,M1457,$K:$K)," ")</f>
        <v>0.950112612612605</v>
      </c>
      <c r="P1457" s="83">
        <f ca="1" t="shared" si="1488"/>
        <v>0.950150150150152</v>
      </c>
      <c r="Q1457" s="65" t="str">
        <f ca="1">IF(ISBLANK(A1457)," ",IF(O1457&gt;MASTER!$B$3/100,"SB",IF(O1457&gt;MASTER!$B$4/100,"B",IF(O1457&gt;MASTER!$B$5/100,"C","K"))))</f>
        <v>SB</v>
      </c>
      <c r="R1457" s="65" t="str">
        <f ca="1">IF(ISBLANK(B1457)," ",IF(P1457&gt;MASTER!$B$3/100,"SB",IF(P1457&gt;MASTER!$B$4/100,"B",IF(P1457&gt;MASTER!$B$5/100,"C","K"))))</f>
        <v>SB</v>
      </c>
    </row>
    <row r="1458" customHeight="1" spans="1:18">
      <c r="A1458" s="80">
        <f ca="1">INDIRECT(ADDRESS(2+QUOTIENT(ROW()-2,COUNTA('Form Responses 1'!$1:$1)-4),1,,TRUE,"Form Responses 1"))</f>
        <v>45057.4751454745</v>
      </c>
      <c r="B1458" s="65" t="str">
        <f ca="1">INDIRECT(ADDRESS(2+QUOTIENT(ROW()-2,COUNTA('Form Responses 1'!$1:$1)-4),2,,TRUE,"Form Responses 1"))</f>
        <v>bobdaulay@gmail.com</v>
      </c>
      <c r="C1458" s="65" t="str">
        <f ca="1">INDIRECT(ADDRESS(2+QUOTIENT(ROW()-2,COUNTA('Form Responses 1'!$1:$1)-4),3,,TRUE,"Form Responses 1"))</f>
        <v>Bobby Wijaya Daulay </v>
      </c>
      <c r="D1458" s="81">
        <f ca="1">INDIRECT(ADDRESS(2+QUOTIENT(ROW()-2,COUNTA('Form Responses 1'!$1:$1)-4),4,,TRUE,"Form Responses 1"))</f>
        <v>45046</v>
      </c>
      <c r="E1458" s="82">
        <f ca="1" t="shared" si="0"/>
        <v>7</v>
      </c>
      <c r="F1458" s="65" t="str">
        <f ca="1">IF(ISBLANK(A1458)," ",INDIRECT(ADDRESS(1,5+MOD(ROW()-2,COUNTA('Form Responses 1'!$1:$1)-4),,TRUE,"Form Responses 1")))</f>
        <v>Lantai 10 [Ruang Kerja]</v>
      </c>
      <c r="G1458" s="65" t="str">
        <f ca="1">IF(ISBLANK(A1458)," ",INDIRECT(ADDRESS(MATCH(A1458,'Form Responses 1'!A:A,0),5+MOD(ROW()-2,COUNTA('Form Responses 1'!$1:$1)-4),,TRUE,"Form Responses 1")))</f>
        <v>BAIK</v>
      </c>
      <c r="H1458" s="83" t="str">
        <f ca="1" t="shared" si="1"/>
        <v>Lantai 10</v>
      </c>
      <c r="I1458" s="83" t="str">
        <f ca="1" t="shared" si="1441"/>
        <v>Ruang Kerja</v>
      </c>
      <c r="J1458" s="83" t="str">
        <f ca="1" t="shared" si="2"/>
        <v>CLEANING SERVICE</v>
      </c>
      <c r="K1458" s="83">
        <f ca="1" t="array" ref="K1458">IFERROR(INDEX(MASTER!B:B,MATCH(G1458,MASTER!A:A,0))/100," ")</f>
        <v>0.95</v>
      </c>
      <c r="L1458" s="65">
        <f ca="1" t="shared" si="3"/>
        <v>18</v>
      </c>
      <c r="M1458" s="65" t="str">
        <f ca="1" t="shared" si="4"/>
        <v>2023 - WEEK 18</v>
      </c>
      <c r="N1458" s="65" t="str">
        <f ca="1" t="shared" si="5"/>
        <v>2023 - MONTH 04</v>
      </c>
      <c r="O1458" s="83">
        <f ca="1" t="shared" ref="O1458:P1458" si="1489">IFERROR(AVERAGEIF(M:M,M1458,$K:$K)," ")</f>
        <v>0.950112612612605</v>
      </c>
      <c r="P1458" s="83">
        <f ca="1" t="shared" si="1489"/>
        <v>0.950150150150152</v>
      </c>
      <c r="Q1458" s="65" t="str">
        <f ca="1">IF(ISBLANK(A1458)," ",IF(O1458&gt;MASTER!$B$3/100,"SB",IF(O1458&gt;MASTER!$B$4/100,"B",IF(O1458&gt;MASTER!$B$5/100,"C","K"))))</f>
        <v>SB</v>
      </c>
      <c r="R1458" s="65" t="str">
        <f ca="1">IF(ISBLANK(B1458)," ",IF(P1458&gt;MASTER!$B$3/100,"SB",IF(P1458&gt;MASTER!$B$4/100,"B",IF(P1458&gt;MASTER!$B$5/100,"C","K"))))</f>
        <v>SB</v>
      </c>
    </row>
    <row r="1459" customHeight="1" spans="1:18">
      <c r="A1459" s="80">
        <f ca="1">INDIRECT(ADDRESS(2+QUOTIENT(ROW()-2,COUNTA('Form Responses 1'!$1:$1)-4),1,,TRUE,"Form Responses 1"))</f>
        <v>45057.4751454745</v>
      </c>
      <c r="B1459" s="65" t="str">
        <f ca="1">INDIRECT(ADDRESS(2+QUOTIENT(ROW()-2,COUNTA('Form Responses 1'!$1:$1)-4),2,,TRUE,"Form Responses 1"))</f>
        <v>bobdaulay@gmail.com</v>
      </c>
      <c r="C1459" s="65" t="str">
        <f ca="1">INDIRECT(ADDRESS(2+QUOTIENT(ROW()-2,COUNTA('Form Responses 1'!$1:$1)-4),3,,TRUE,"Form Responses 1"))</f>
        <v>Bobby Wijaya Daulay </v>
      </c>
      <c r="D1459" s="81">
        <f ca="1">INDIRECT(ADDRESS(2+QUOTIENT(ROW()-2,COUNTA('Form Responses 1'!$1:$1)-4),4,,TRUE,"Form Responses 1"))</f>
        <v>45046</v>
      </c>
      <c r="E1459" s="82">
        <f ca="1" t="shared" si="0"/>
        <v>7</v>
      </c>
      <c r="F1459" s="65" t="str">
        <f ca="1">IF(ISBLANK(A1459)," ",INDIRECT(ADDRESS(1,5+MOD(ROW()-2,COUNTA('Form Responses 1'!$1:$1)-4),,TRUE,"Form Responses 1")))</f>
        <v>Lantai 10 [Koridor]</v>
      </c>
      <c r="G1459" s="65" t="str">
        <f ca="1">IF(ISBLANK(A1459)," ",INDIRECT(ADDRESS(MATCH(A1459,'Form Responses 1'!A:A,0),5+MOD(ROW()-2,COUNTA('Form Responses 1'!$1:$1)-4),,TRUE,"Form Responses 1")))</f>
        <v>BAIK</v>
      </c>
      <c r="H1459" s="83" t="str">
        <f ca="1" t="shared" si="1"/>
        <v>Lantai 10</v>
      </c>
      <c r="I1459" s="83" t="str">
        <f ca="1" t="shared" si="1441"/>
        <v>Koridor</v>
      </c>
      <c r="J1459" s="83" t="str">
        <f ca="1" t="shared" si="2"/>
        <v>CLEANING SERVICE</v>
      </c>
      <c r="K1459" s="83">
        <f ca="1" t="array" ref="K1459">IFERROR(INDEX(MASTER!B:B,MATCH(G1459,MASTER!A:A,0))/100," ")</f>
        <v>0.95</v>
      </c>
      <c r="L1459" s="65">
        <f ca="1" t="shared" si="3"/>
        <v>18</v>
      </c>
      <c r="M1459" s="65" t="str">
        <f ca="1" t="shared" si="4"/>
        <v>2023 - WEEK 18</v>
      </c>
      <c r="N1459" s="65" t="str">
        <f ca="1" t="shared" si="5"/>
        <v>2023 - MONTH 04</v>
      </c>
      <c r="O1459" s="83">
        <f ca="1" t="shared" ref="O1459:P1459" si="1490">IFERROR(AVERAGEIF(M:M,M1459,$K:$K)," ")</f>
        <v>0.950112612612605</v>
      </c>
      <c r="P1459" s="83">
        <f ca="1" t="shared" si="1490"/>
        <v>0.950150150150152</v>
      </c>
      <c r="Q1459" s="65" t="str">
        <f ca="1">IF(ISBLANK(A1459)," ",IF(O1459&gt;MASTER!$B$3/100,"SB",IF(O1459&gt;MASTER!$B$4/100,"B",IF(O1459&gt;MASTER!$B$5/100,"C","K"))))</f>
        <v>SB</v>
      </c>
      <c r="R1459" s="65" t="str">
        <f ca="1">IF(ISBLANK(B1459)," ",IF(P1459&gt;MASTER!$B$3/100,"SB",IF(P1459&gt;MASTER!$B$4/100,"B",IF(P1459&gt;MASTER!$B$5/100,"C","K"))))</f>
        <v>SB</v>
      </c>
    </row>
    <row r="1460" customHeight="1" spans="1:18">
      <c r="A1460" s="80">
        <f ca="1">INDIRECT(ADDRESS(2+QUOTIENT(ROW()-2,COUNTA('Form Responses 1'!$1:$1)-4),1,,TRUE,"Form Responses 1"))</f>
        <v>45057.4751454745</v>
      </c>
      <c r="B1460" s="65" t="str">
        <f ca="1">INDIRECT(ADDRESS(2+QUOTIENT(ROW()-2,COUNTA('Form Responses 1'!$1:$1)-4),2,,TRUE,"Form Responses 1"))</f>
        <v>bobdaulay@gmail.com</v>
      </c>
      <c r="C1460" s="65" t="str">
        <f ca="1">INDIRECT(ADDRESS(2+QUOTIENT(ROW()-2,COUNTA('Form Responses 1'!$1:$1)-4),3,,TRUE,"Form Responses 1"))</f>
        <v>Bobby Wijaya Daulay </v>
      </c>
      <c r="D1460" s="81">
        <f ca="1">INDIRECT(ADDRESS(2+QUOTIENT(ROW()-2,COUNTA('Form Responses 1'!$1:$1)-4),4,,TRUE,"Form Responses 1"))</f>
        <v>45046</v>
      </c>
      <c r="E1460" s="82">
        <f ca="1" t="shared" si="0"/>
        <v>7</v>
      </c>
      <c r="F1460" s="65" t="str">
        <f ca="1">IF(ISBLANK(A1460)," ",INDIRECT(ADDRESS(1,5+MOD(ROW()-2,COUNTA('Form Responses 1'!$1:$1)-4),,TRUE,"Form Responses 1")))</f>
        <v>Lantai 10 [Toilet Pria / Wanita]</v>
      </c>
      <c r="G1460" s="65" t="str">
        <f ca="1">IF(ISBLANK(A1460)," ",INDIRECT(ADDRESS(MATCH(A1460,'Form Responses 1'!A:A,0),5+MOD(ROW()-2,COUNTA('Form Responses 1'!$1:$1)-4),,TRUE,"Form Responses 1")))</f>
        <v>BAIK</v>
      </c>
      <c r="H1460" s="83" t="str">
        <f ca="1" t="shared" si="1"/>
        <v>Lantai 10</v>
      </c>
      <c r="I1460" s="83" t="str">
        <f ca="1" t="shared" si="1441"/>
        <v>Toilet Pria / Wanita</v>
      </c>
      <c r="J1460" s="83" t="str">
        <f ca="1" t="shared" si="2"/>
        <v>CLEANING SERVICE</v>
      </c>
      <c r="K1460" s="83">
        <f ca="1" t="array" ref="K1460">IFERROR(INDEX(MASTER!B:B,MATCH(G1460,MASTER!A:A,0))/100," ")</f>
        <v>0.95</v>
      </c>
      <c r="L1460" s="65">
        <f ca="1" t="shared" si="3"/>
        <v>18</v>
      </c>
      <c r="M1460" s="65" t="str">
        <f ca="1" t="shared" si="4"/>
        <v>2023 - WEEK 18</v>
      </c>
      <c r="N1460" s="65" t="str">
        <f ca="1" t="shared" si="5"/>
        <v>2023 - MONTH 04</v>
      </c>
      <c r="O1460" s="83">
        <f ca="1" t="shared" ref="O1460:P1460" si="1491">IFERROR(AVERAGEIF(M:M,M1460,$K:$K)," ")</f>
        <v>0.950112612612605</v>
      </c>
      <c r="P1460" s="83">
        <f ca="1" t="shared" si="1491"/>
        <v>0.950150150150152</v>
      </c>
      <c r="Q1460" s="65" t="str">
        <f ca="1">IF(ISBLANK(A1460)," ",IF(O1460&gt;MASTER!$B$3/100,"SB",IF(O1460&gt;MASTER!$B$4/100,"B",IF(O1460&gt;MASTER!$B$5/100,"C","K"))))</f>
        <v>SB</v>
      </c>
      <c r="R1460" s="65" t="str">
        <f ca="1">IF(ISBLANK(B1460)," ",IF(P1460&gt;MASTER!$B$3/100,"SB",IF(P1460&gt;MASTER!$B$4/100,"B",IF(P1460&gt;MASTER!$B$5/100,"C","K"))))</f>
        <v>SB</v>
      </c>
    </row>
    <row r="1461" customHeight="1" spans="1:18">
      <c r="A1461" s="80">
        <f ca="1">INDIRECT(ADDRESS(2+QUOTIENT(ROW()-2,COUNTA('Form Responses 1'!$1:$1)-4),1,,TRUE,"Form Responses 1"))</f>
        <v>45057.4751454745</v>
      </c>
      <c r="B1461" s="65" t="str">
        <f ca="1">INDIRECT(ADDRESS(2+QUOTIENT(ROW()-2,COUNTA('Form Responses 1'!$1:$1)-4),2,,TRUE,"Form Responses 1"))</f>
        <v>bobdaulay@gmail.com</v>
      </c>
      <c r="C1461" s="65" t="str">
        <f ca="1">INDIRECT(ADDRESS(2+QUOTIENT(ROW()-2,COUNTA('Form Responses 1'!$1:$1)-4),3,,TRUE,"Form Responses 1"))</f>
        <v>Bobby Wijaya Daulay </v>
      </c>
      <c r="D1461" s="81">
        <f ca="1">INDIRECT(ADDRESS(2+QUOTIENT(ROW()-2,COUNTA('Form Responses 1'!$1:$1)-4),4,,TRUE,"Form Responses 1"))</f>
        <v>45046</v>
      </c>
      <c r="E1461" s="82">
        <f ca="1" t="shared" si="0"/>
        <v>7</v>
      </c>
      <c r="F1461" s="65" t="str">
        <f ca="1">IF(ISBLANK(A1461)," ",INDIRECT(ADDRESS(1,5+MOD(ROW()-2,COUNTA('Form Responses 1'!$1:$1)-4),,TRUE,"Form Responses 1")))</f>
        <v>Lantai 09 [Tangga Exit Barat]</v>
      </c>
      <c r="G1461" s="65" t="str">
        <f ca="1">IF(ISBLANK(A1461)," ",INDIRECT(ADDRESS(MATCH(A1461,'Form Responses 1'!A:A,0),5+MOD(ROW()-2,COUNTA('Form Responses 1'!$1:$1)-4),,TRUE,"Form Responses 1")))</f>
        <v>BAIK</v>
      </c>
      <c r="H1461" s="83" t="str">
        <f ca="1" t="shared" si="1"/>
        <v>Lantai 09</v>
      </c>
      <c r="I1461" s="83" t="str">
        <f ca="1" t="shared" si="1441"/>
        <v>Tangga Exit Barat</v>
      </c>
      <c r="J1461" s="83" t="str">
        <f ca="1" t="shared" si="2"/>
        <v>CLEANING SERVICE</v>
      </c>
      <c r="K1461" s="83">
        <f ca="1" t="array" ref="K1461">IFERROR(INDEX(MASTER!B:B,MATCH(G1461,MASTER!A:A,0))/100," ")</f>
        <v>0.95</v>
      </c>
      <c r="L1461" s="65">
        <f ca="1" t="shared" si="3"/>
        <v>18</v>
      </c>
      <c r="M1461" s="65" t="str">
        <f ca="1" t="shared" si="4"/>
        <v>2023 - WEEK 18</v>
      </c>
      <c r="N1461" s="65" t="str">
        <f ca="1" t="shared" si="5"/>
        <v>2023 - MONTH 04</v>
      </c>
      <c r="O1461" s="83">
        <f ca="1" t="shared" ref="O1461:P1461" si="1492">IFERROR(AVERAGEIF(M:M,M1461,$K:$K)," ")</f>
        <v>0.950112612612605</v>
      </c>
      <c r="P1461" s="83">
        <f ca="1" t="shared" si="1492"/>
        <v>0.950150150150152</v>
      </c>
      <c r="Q1461" s="65" t="str">
        <f ca="1">IF(ISBLANK(A1461)," ",IF(O1461&gt;MASTER!$B$3/100,"SB",IF(O1461&gt;MASTER!$B$4/100,"B",IF(O1461&gt;MASTER!$B$5/100,"C","K"))))</f>
        <v>SB</v>
      </c>
      <c r="R1461" s="65" t="str">
        <f ca="1">IF(ISBLANK(B1461)," ",IF(P1461&gt;MASTER!$B$3/100,"SB",IF(P1461&gt;MASTER!$B$4/100,"B",IF(P1461&gt;MASTER!$B$5/100,"C","K"))))</f>
        <v>SB</v>
      </c>
    </row>
    <row r="1462" customHeight="1" spans="1:18">
      <c r="A1462" s="80">
        <f ca="1">INDIRECT(ADDRESS(2+QUOTIENT(ROW()-2,COUNTA('Form Responses 1'!$1:$1)-4),1,,TRUE,"Form Responses 1"))</f>
        <v>45057.4751454745</v>
      </c>
      <c r="B1462" s="65" t="str">
        <f ca="1">INDIRECT(ADDRESS(2+QUOTIENT(ROW()-2,COUNTA('Form Responses 1'!$1:$1)-4),2,,TRUE,"Form Responses 1"))</f>
        <v>bobdaulay@gmail.com</v>
      </c>
      <c r="C1462" s="65" t="str">
        <f ca="1">INDIRECT(ADDRESS(2+QUOTIENT(ROW()-2,COUNTA('Form Responses 1'!$1:$1)-4),3,,TRUE,"Form Responses 1"))</f>
        <v>Bobby Wijaya Daulay </v>
      </c>
      <c r="D1462" s="81">
        <f ca="1">INDIRECT(ADDRESS(2+QUOTIENT(ROW()-2,COUNTA('Form Responses 1'!$1:$1)-4),4,,TRUE,"Form Responses 1"))</f>
        <v>45046</v>
      </c>
      <c r="E1462" s="82">
        <f ca="1" t="shared" si="0"/>
        <v>7</v>
      </c>
      <c r="F1462" s="65" t="str">
        <f ca="1">IF(ISBLANK(A1462)," ",INDIRECT(ADDRESS(1,5+MOD(ROW()-2,COUNTA('Form Responses 1'!$1:$1)-4),,TRUE,"Form Responses 1")))</f>
        <v>Lantai 09 [ &amp; Timur]</v>
      </c>
      <c r="G1462" s="65" t="str">
        <f ca="1">IF(ISBLANK(A1462)," ",INDIRECT(ADDRESS(MATCH(A1462,'Form Responses 1'!A:A,0),5+MOD(ROW()-2,COUNTA('Form Responses 1'!$1:$1)-4),,TRUE,"Form Responses 1")))</f>
        <v>BAIK</v>
      </c>
      <c r="H1462" s="83" t="str">
        <f ca="1" t="shared" si="1"/>
        <v>Lantai 09</v>
      </c>
      <c r="I1462" s="83" t="str">
        <f ca="1" t="shared" si="1441"/>
        <v> &amp; Timur</v>
      </c>
      <c r="J1462" s="83" t="str">
        <f ca="1" t="shared" si="2"/>
        <v>CLEANING SERVICE</v>
      </c>
      <c r="K1462" s="83">
        <f ca="1" t="array" ref="K1462">IFERROR(INDEX(MASTER!B:B,MATCH(G1462,MASTER!A:A,0))/100," ")</f>
        <v>0.95</v>
      </c>
      <c r="L1462" s="65">
        <f ca="1" t="shared" si="3"/>
        <v>18</v>
      </c>
      <c r="M1462" s="65" t="str">
        <f ca="1" t="shared" si="4"/>
        <v>2023 - WEEK 18</v>
      </c>
      <c r="N1462" s="65" t="str">
        <f ca="1" t="shared" si="5"/>
        <v>2023 - MONTH 04</v>
      </c>
      <c r="O1462" s="83">
        <f ca="1" t="shared" ref="O1462:P1462" si="1493">IFERROR(AVERAGEIF(M:M,M1462,$K:$K)," ")</f>
        <v>0.950112612612605</v>
      </c>
      <c r="P1462" s="83">
        <f ca="1" t="shared" si="1493"/>
        <v>0.950150150150152</v>
      </c>
      <c r="Q1462" s="65" t="str">
        <f ca="1">IF(ISBLANK(A1462)," ",IF(O1462&gt;MASTER!$B$3/100,"SB",IF(O1462&gt;MASTER!$B$4/100,"B",IF(O1462&gt;MASTER!$B$5/100,"C","K"))))</f>
        <v>SB</v>
      </c>
      <c r="R1462" s="65" t="str">
        <f ca="1">IF(ISBLANK(B1462)," ",IF(P1462&gt;MASTER!$B$3/100,"SB",IF(P1462&gt;MASTER!$B$4/100,"B",IF(P1462&gt;MASTER!$B$5/100,"C","K"))))</f>
        <v>SB</v>
      </c>
    </row>
    <row r="1463" customHeight="1" spans="1:18">
      <c r="A1463" s="80">
        <f ca="1">INDIRECT(ADDRESS(2+QUOTIENT(ROW()-2,COUNTA('Form Responses 1'!$1:$1)-4),1,,TRUE,"Form Responses 1"))</f>
        <v>45057.4751454745</v>
      </c>
      <c r="B1463" s="65" t="str">
        <f ca="1">INDIRECT(ADDRESS(2+QUOTIENT(ROW()-2,COUNTA('Form Responses 1'!$1:$1)-4),2,,TRUE,"Form Responses 1"))</f>
        <v>bobdaulay@gmail.com</v>
      </c>
      <c r="C1463" s="65" t="str">
        <f ca="1">INDIRECT(ADDRESS(2+QUOTIENT(ROW()-2,COUNTA('Form Responses 1'!$1:$1)-4),3,,TRUE,"Form Responses 1"))</f>
        <v>Bobby Wijaya Daulay </v>
      </c>
      <c r="D1463" s="81">
        <f ca="1">INDIRECT(ADDRESS(2+QUOTIENT(ROW()-2,COUNTA('Form Responses 1'!$1:$1)-4),4,,TRUE,"Form Responses 1"))</f>
        <v>45046</v>
      </c>
      <c r="E1463" s="82">
        <f ca="1" t="shared" si="0"/>
        <v>7</v>
      </c>
      <c r="F1463" s="65" t="str">
        <f ca="1">IF(ISBLANK(A1463)," ",INDIRECT(ADDRESS(1,5+MOD(ROW()-2,COUNTA('Form Responses 1'!$1:$1)-4),,TRUE,"Form Responses 1")))</f>
        <v>Lantai 09 [Mushola]</v>
      </c>
      <c r="G1463" s="65" t="str">
        <f ca="1">IF(ISBLANK(A1463)," ",INDIRECT(ADDRESS(MATCH(A1463,'Form Responses 1'!A:A,0),5+MOD(ROW()-2,COUNTA('Form Responses 1'!$1:$1)-4),,TRUE,"Form Responses 1")))</f>
        <v>BAIK</v>
      </c>
      <c r="H1463" s="83" t="str">
        <f ca="1" t="shared" si="1"/>
        <v>Lantai 09</v>
      </c>
      <c r="I1463" s="83" t="str">
        <f ca="1" t="shared" si="1441"/>
        <v>Mushola</v>
      </c>
      <c r="J1463" s="83" t="str">
        <f ca="1" t="shared" si="2"/>
        <v>CLEANING SERVICE</v>
      </c>
      <c r="K1463" s="83">
        <f ca="1" t="array" ref="K1463">IFERROR(INDEX(MASTER!B:B,MATCH(G1463,MASTER!A:A,0))/100," ")</f>
        <v>0.95</v>
      </c>
      <c r="L1463" s="65">
        <f ca="1" t="shared" si="3"/>
        <v>18</v>
      </c>
      <c r="M1463" s="65" t="str">
        <f ca="1" t="shared" si="4"/>
        <v>2023 - WEEK 18</v>
      </c>
      <c r="N1463" s="65" t="str">
        <f ca="1" t="shared" si="5"/>
        <v>2023 - MONTH 04</v>
      </c>
      <c r="O1463" s="83">
        <f ca="1" t="shared" ref="O1463:P1463" si="1494">IFERROR(AVERAGEIF(M:M,M1463,$K:$K)," ")</f>
        <v>0.950112612612605</v>
      </c>
      <c r="P1463" s="83">
        <f ca="1" t="shared" si="1494"/>
        <v>0.950150150150152</v>
      </c>
      <c r="Q1463" s="65" t="str">
        <f ca="1">IF(ISBLANK(A1463)," ",IF(O1463&gt;MASTER!$B$3/100,"SB",IF(O1463&gt;MASTER!$B$4/100,"B",IF(O1463&gt;MASTER!$B$5/100,"C","K"))))</f>
        <v>SB</v>
      </c>
      <c r="R1463" s="65" t="str">
        <f ca="1">IF(ISBLANK(B1463)," ",IF(P1463&gt;MASTER!$B$3/100,"SB",IF(P1463&gt;MASTER!$B$4/100,"B",IF(P1463&gt;MASTER!$B$5/100,"C","K"))))</f>
        <v>SB</v>
      </c>
    </row>
    <row r="1464" customHeight="1" spans="1:18">
      <c r="A1464" s="80">
        <f ca="1">INDIRECT(ADDRESS(2+QUOTIENT(ROW()-2,COUNTA('Form Responses 1'!$1:$1)-4),1,,TRUE,"Form Responses 1"))</f>
        <v>45057.4751454745</v>
      </c>
      <c r="B1464" s="65" t="str">
        <f ca="1">INDIRECT(ADDRESS(2+QUOTIENT(ROW()-2,COUNTA('Form Responses 1'!$1:$1)-4),2,,TRUE,"Form Responses 1"))</f>
        <v>bobdaulay@gmail.com</v>
      </c>
      <c r="C1464" s="65" t="str">
        <f ca="1">INDIRECT(ADDRESS(2+QUOTIENT(ROW()-2,COUNTA('Form Responses 1'!$1:$1)-4),3,,TRUE,"Form Responses 1"))</f>
        <v>Bobby Wijaya Daulay </v>
      </c>
      <c r="D1464" s="81">
        <f ca="1">INDIRECT(ADDRESS(2+QUOTIENT(ROW()-2,COUNTA('Form Responses 1'!$1:$1)-4),4,,TRUE,"Form Responses 1"))</f>
        <v>45046</v>
      </c>
      <c r="E1464" s="82">
        <f ca="1" t="shared" si="0"/>
        <v>7</v>
      </c>
      <c r="F1464" s="65" t="str">
        <f ca="1">IF(ISBLANK(A1464)," ",INDIRECT(ADDRESS(1,5+MOD(ROW()-2,COUNTA('Form Responses 1'!$1:$1)-4),,TRUE,"Form Responses 1")))</f>
        <v>Lantai 09 [Pantry]</v>
      </c>
      <c r="G1464" s="65" t="str">
        <f ca="1">IF(ISBLANK(A1464)," ",INDIRECT(ADDRESS(MATCH(A1464,'Form Responses 1'!A:A,0),5+MOD(ROW()-2,COUNTA('Form Responses 1'!$1:$1)-4),,TRUE,"Form Responses 1")))</f>
        <v>BAIK</v>
      </c>
      <c r="H1464" s="83" t="str">
        <f ca="1" t="shared" si="1"/>
        <v>Lantai 09</v>
      </c>
      <c r="I1464" s="83" t="str">
        <f ca="1" t="shared" si="1441"/>
        <v>Pantry</v>
      </c>
      <c r="J1464" s="83" t="str">
        <f ca="1" t="shared" si="2"/>
        <v>CLEANING SERVICE</v>
      </c>
      <c r="K1464" s="83">
        <f ca="1" t="array" ref="K1464">IFERROR(INDEX(MASTER!B:B,MATCH(G1464,MASTER!A:A,0))/100," ")</f>
        <v>0.95</v>
      </c>
      <c r="L1464" s="65">
        <f ca="1" t="shared" si="3"/>
        <v>18</v>
      </c>
      <c r="M1464" s="65" t="str">
        <f ca="1" t="shared" si="4"/>
        <v>2023 - WEEK 18</v>
      </c>
      <c r="N1464" s="65" t="str">
        <f ca="1" t="shared" si="5"/>
        <v>2023 - MONTH 04</v>
      </c>
      <c r="O1464" s="83">
        <f ca="1" t="shared" ref="O1464:P1464" si="1495">IFERROR(AVERAGEIF(M:M,M1464,$K:$K)," ")</f>
        <v>0.950112612612605</v>
      </c>
      <c r="P1464" s="83">
        <f ca="1" t="shared" si="1495"/>
        <v>0.950150150150152</v>
      </c>
      <c r="Q1464" s="65" t="str">
        <f ca="1">IF(ISBLANK(A1464)," ",IF(O1464&gt;MASTER!$B$3/100,"SB",IF(O1464&gt;MASTER!$B$4/100,"B",IF(O1464&gt;MASTER!$B$5/100,"C","K"))))</f>
        <v>SB</v>
      </c>
      <c r="R1464" s="65" t="str">
        <f ca="1">IF(ISBLANK(B1464)," ",IF(P1464&gt;MASTER!$B$3/100,"SB",IF(P1464&gt;MASTER!$B$4/100,"B",IF(P1464&gt;MASTER!$B$5/100,"C","K"))))</f>
        <v>SB</v>
      </c>
    </row>
    <row r="1465" customHeight="1" spans="1:18">
      <c r="A1465" s="80">
        <f ca="1">INDIRECT(ADDRESS(2+QUOTIENT(ROW()-2,COUNTA('Form Responses 1'!$1:$1)-4),1,,TRUE,"Form Responses 1"))</f>
        <v>45057.4751454745</v>
      </c>
      <c r="B1465" s="65" t="str">
        <f ca="1">INDIRECT(ADDRESS(2+QUOTIENT(ROW()-2,COUNTA('Form Responses 1'!$1:$1)-4),2,,TRUE,"Form Responses 1"))</f>
        <v>bobdaulay@gmail.com</v>
      </c>
      <c r="C1465" s="65" t="str">
        <f ca="1">INDIRECT(ADDRESS(2+QUOTIENT(ROW()-2,COUNTA('Form Responses 1'!$1:$1)-4),3,,TRUE,"Form Responses 1"))</f>
        <v>Bobby Wijaya Daulay </v>
      </c>
      <c r="D1465" s="81">
        <f ca="1">INDIRECT(ADDRESS(2+QUOTIENT(ROW()-2,COUNTA('Form Responses 1'!$1:$1)-4),4,,TRUE,"Form Responses 1"))</f>
        <v>45046</v>
      </c>
      <c r="E1465" s="82">
        <f ca="1" t="shared" si="0"/>
        <v>7</v>
      </c>
      <c r="F1465" s="65" t="str">
        <f ca="1">IF(ISBLANK(A1465)," ",INDIRECT(ADDRESS(1,5+MOD(ROW()-2,COUNTA('Form Responses 1'!$1:$1)-4),,TRUE,"Form Responses 1")))</f>
        <v>Lantai 09 [Ruang Rapat 1-2-3]</v>
      </c>
      <c r="G1465" s="65" t="str">
        <f ca="1">IF(ISBLANK(A1465)," ",INDIRECT(ADDRESS(MATCH(A1465,'Form Responses 1'!A:A,0),5+MOD(ROW()-2,COUNTA('Form Responses 1'!$1:$1)-4),,TRUE,"Form Responses 1")))</f>
        <v>BAIK</v>
      </c>
      <c r="H1465" s="83" t="str">
        <f ca="1" t="shared" si="1"/>
        <v>Lantai 09</v>
      </c>
      <c r="I1465" s="83" t="str">
        <f ca="1" t="shared" si="1441"/>
        <v>Ruang Rapat 1-2-3</v>
      </c>
      <c r="J1465" s="83" t="str">
        <f ca="1" t="shared" si="2"/>
        <v>CLEANING SERVICE</v>
      </c>
      <c r="K1465" s="83">
        <f ca="1" t="array" ref="K1465">IFERROR(INDEX(MASTER!B:B,MATCH(G1465,MASTER!A:A,0))/100," ")</f>
        <v>0.95</v>
      </c>
      <c r="L1465" s="65">
        <f ca="1" t="shared" si="3"/>
        <v>18</v>
      </c>
      <c r="M1465" s="65" t="str">
        <f ca="1" t="shared" si="4"/>
        <v>2023 - WEEK 18</v>
      </c>
      <c r="N1465" s="65" t="str">
        <f ca="1" t="shared" si="5"/>
        <v>2023 - MONTH 04</v>
      </c>
      <c r="O1465" s="83">
        <f ca="1" t="shared" ref="O1465:P1465" si="1496">IFERROR(AVERAGEIF(M:M,M1465,$K:$K)," ")</f>
        <v>0.950112612612605</v>
      </c>
      <c r="P1465" s="83">
        <f ca="1" t="shared" si="1496"/>
        <v>0.950150150150152</v>
      </c>
      <c r="Q1465" s="65" t="str">
        <f ca="1">IF(ISBLANK(A1465)," ",IF(O1465&gt;MASTER!$B$3/100,"SB",IF(O1465&gt;MASTER!$B$4/100,"B",IF(O1465&gt;MASTER!$B$5/100,"C","K"))))</f>
        <v>SB</v>
      </c>
      <c r="R1465" s="65" t="str">
        <f ca="1">IF(ISBLANK(B1465)," ",IF(P1465&gt;MASTER!$B$3/100,"SB",IF(P1465&gt;MASTER!$B$4/100,"B",IF(P1465&gt;MASTER!$B$5/100,"C","K"))))</f>
        <v>SB</v>
      </c>
    </row>
    <row r="1466" customHeight="1" spans="1:18">
      <c r="A1466" s="80">
        <f ca="1">INDIRECT(ADDRESS(2+QUOTIENT(ROW()-2,COUNTA('Form Responses 1'!$1:$1)-4),1,,TRUE,"Form Responses 1"))</f>
        <v>45057.4751454745</v>
      </c>
      <c r="B1466" s="65" t="str">
        <f ca="1">INDIRECT(ADDRESS(2+QUOTIENT(ROW()-2,COUNTA('Form Responses 1'!$1:$1)-4),2,,TRUE,"Form Responses 1"))</f>
        <v>bobdaulay@gmail.com</v>
      </c>
      <c r="C1466" s="65" t="str">
        <f ca="1">INDIRECT(ADDRESS(2+QUOTIENT(ROW()-2,COUNTA('Form Responses 1'!$1:$1)-4),3,,TRUE,"Form Responses 1"))</f>
        <v>Bobby Wijaya Daulay </v>
      </c>
      <c r="D1466" s="81">
        <f ca="1">INDIRECT(ADDRESS(2+QUOTIENT(ROW()-2,COUNTA('Form Responses 1'!$1:$1)-4),4,,TRUE,"Form Responses 1"))</f>
        <v>45046</v>
      </c>
      <c r="E1466" s="82">
        <f ca="1" t="shared" si="0"/>
        <v>7</v>
      </c>
      <c r="F1466" s="65" t="str">
        <f ca="1">IF(ISBLANK(A1466)," ",INDIRECT(ADDRESS(1,5+MOD(ROW()-2,COUNTA('Form Responses 1'!$1:$1)-4),,TRUE,"Form Responses 1")))</f>
        <v>Lantai 09 [Ruang Kerja]</v>
      </c>
      <c r="G1466" s="65" t="str">
        <f ca="1">IF(ISBLANK(A1466)," ",INDIRECT(ADDRESS(MATCH(A1466,'Form Responses 1'!A:A,0),5+MOD(ROW()-2,COUNTA('Form Responses 1'!$1:$1)-4),,TRUE,"Form Responses 1")))</f>
        <v>BAIK</v>
      </c>
      <c r="H1466" s="83" t="str">
        <f ca="1" t="shared" si="1"/>
        <v>Lantai 09</v>
      </c>
      <c r="I1466" s="83" t="str">
        <f ca="1" t="shared" si="1441"/>
        <v>Ruang Kerja</v>
      </c>
      <c r="J1466" s="83" t="str">
        <f ca="1" t="shared" si="2"/>
        <v>CLEANING SERVICE</v>
      </c>
      <c r="K1466" s="83">
        <f ca="1" t="array" ref="K1466">IFERROR(INDEX(MASTER!B:B,MATCH(G1466,MASTER!A:A,0))/100," ")</f>
        <v>0.95</v>
      </c>
      <c r="L1466" s="65">
        <f ca="1" t="shared" si="3"/>
        <v>18</v>
      </c>
      <c r="M1466" s="65" t="str">
        <f ca="1" t="shared" si="4"/>
        <v>2023 - WEEK 18</v>
      </c>
      <c r="N1466" s="65" t="str">
        <f ca="1" t="shared" si="5"/>
        <v>2023 - MONTH 04</v>
      </c>
      <c r="O1466" s="83">
        <f ca="1" t="shared" ref="O1466:P1466" si="1497">IFERROR(AVERAGEIF(M:M,M1466,$K:$K)," ")</f>
        <v>0.950112612612605</v>
      </c>
      <c r="P1466" s="83">
        <f ca="1" t="shared" si="1497"/>
        <v>0.950150150150152</v>
      </c>
      <c r="Q1466" s="65" t="str">
        <f ca="1">IF(ISBLANK(A1466)," ",IF(O1466&gt;MASTER!$B$3/100,"SB",IF(O1466&gt;MASTER!$B$4/100,"B",IF(O1466&gt;MASTER!$B$5/100,"C","K"))))</f>
        <v>SB</v>
      </c>
      <c r="R1466" s="65" t="str">
        <f ca="1">IF(ISBLANK(B1466)," ",IF(P1466&gt;MASTER!$B$3/100,"SB",IF(P1466&gt;MASTER!$B$4/100,"B",IF(P1466&gt;MASTER!$B$5/100,"C","K"))))</f>
        <v>SB</v>
      </c>
    </row>
    <row r="1467" customHeight="1" spans="1:18">
      <c r="A1467" s="80">
        <f ca="1">INDIRECT(ADDRESS(2+QUOTIENT(ROW()-2,COUNTA('Form Responses 1'!$1:$1)-4),1,,TRUE,"Form Responses 1"))</f>
        <v>45057.4751454745</v>
      </c>
      <c r="B1467" s="65" t="str">
        <f ca="1">INDIRECT(ADDRESS(2+QUOTIENT(ROW()-2,COUNTA('Form Responses 1'!$1:$1)-4),2,,TRUE,"Form Responses 1"))</f>
        <v>bobdaulay@gmail.com</v>
      </c>
      <c r="C1467" s="65" t="str">
        <f ca="1">INDIRECT(ADDRESS(2+QUOTIENT(ROW()-2,COUNTA('Form Responses 1'!$1:$1)-4),3,,TRUE,"Form Responses 1"))</f>
        <v>Bobby Wijaya Daulay </v>
      </c>
      <c r="D1467" s="81">
        <f ca="1">INDIRECT(ADDRESS(2+QUOTIENT(ROW()-2,COUNTA('Form Responses 1'!$1:$1)-4),4,,TRUE,"Form Responses 1"))</f>
        <v>45046</v>
      </c>
      <c r="E1467" s="82">
        <f ca="1" t="shared" si="0"/>
        <v>7</v>
      </c>
      <c r="F1467" s="65" t="str">
        <f ca="1">IF(ISBLANK(A1467)," ",INDIRECT(ADDRESS(1,5+MOD(ROW()-2,COUNTA('Form Responses 1'!$1:$1)-4),,TRUE,"Form Responses 1")))</f>
        <v>Lantai 09 [Koridor]</v>
      </c>
      <c r="G1467" s="65" t="str">
        <f ca="1">IF(ISBLANK(A1467)," ",INDIRECT(ADDRESS(MATCH(A1467,'Form Responses 1'!A:A,0),5+MOD(ROW()-2,COUNTA('Form Responses 1'!$1:$1)-4),,TRUE,"Form Responses 1")))</f>
        <v>BAIK</v>
      </c>
      <c r="H1467" s="83" t="str">
        <f ca="1" t="shared" si="1"/>
        <v>Lantai 09</v>
      </c>
      <c r="I1467" s="83" t="str">
        <f ca="1" t="shared" si="1441"/>
        <v>Koridor</v>
      </c>
      <c r="J1467" s="83" t="str">
        <f ca="1" t="shared" si="2"/>
        <v>CLEANING SERVICE</v>
      </c>
      <c r="K1467" s="83">
        <f ca="1" t="array" ref="K1467">IFERROR(INDEX(MASTER!B:B,MATCH(G1467,MASTER!A:A,0))/100," ")</f>
        <v>0.95</v>
      </c>
      <c r="L1467" s="65">
        <f ca="1" t="shared" si="3"/>
        <v>18</v>
      </c>
      <c r="M1467" s="65" t="str">
        <f ca="1" t="shared" si="4"/>
        <v>2023 - WEEK 18</v>
      </c>
      <c r="N1467" s="65" t="str">
        <f ca="1" t="shared" si="5"/>
        <v>2023 - MONTH 04</v>
      </c>
      <c r="O1467" s="83">
        <f ca="1" t="shared" ref="O1467:P1467" si="1498">IFERROR(AVERAGEIF(M:M,M1467,$K:$K)," ")</f>
        <v>0.950112612612605</v>
      </c>
      <c r="P1467" s="83">
        <f ca="1" t="shared" si="1498"/>
        <v>0.950150150150152</v>
      </c>
      <c r="Q1467" s="65" t="str">
        <f ca="1">IF(ISBLANK(A1467)," ",IF(O1467&gt;MASTER!$B$3/100,"SB",IF(O1467&gt;MASTER!$B$4/100,"B",IF(O1467&gt;MASTER!$B$5/100,"C","K"))))</f>
        <v>SB</v>
      </c>
      <c r="R1467" s="65" t="str">
        <f ca="1">IF(ISBLANK(B1467)," ",IF(P1467&gt;MASTER!$B$3/100,"SB",IF(P1467&gt;MASTER!$B$4/100,"B",IF(P1467&gt;MASTER!$B$5/100,"C","K"))))</f>
        <v>SB</v>
      </c>
    </row>
    <row r="1468" customHeight="1" spans="1:18">
      <c r="A1468" s="80">
        <f ca="1">INDIRECT(ADDRESS(2+QUOTIENT(ROW()-2,COUNTA('Form Responses 1'!$1:$1)-4),1,,TRUE,"Form Responses 1"))</f>
        <v>45057.4751454745</v>
      </c>
      <c r="B1468" s="65" t="str">
        <f ca="1">INDIRECT(ADDRESS(2+QUOTIENT(ROW()-2,COUNTA('Form Responses 1'!$1:$1)-4),2,,TRUE,"Form Responses 1"))</f>
        <v>bobdaulay@gmail.com</v>
      </c>
      <c r="C1468" s="65" t="str">
        <f ca="1">INDIRECT(ADDRESS(2+QUOTIENT(ROW()-2,COUNTA('Form Responses 1'!$1:$1)-4),3,,TRUE,"Form Responses 1"))</f>
        <v>Bobby Wijaya Daulay </v>
      </c>
      <c r="D1468" s="81">
        <f ca="1">INDIRECT(ADDRESS(2+QUOTIENT(ROW()-2,COUNTA('Form Responses 1'!$1:$1)-4),4,,TRUE,"Form Responses 1"))</f>
        <v>45046</v>
      </c>
      <c r="E1468" s="82">
        <f ca="1" t="shared" si="0"/>
        <v>7</v>
      </c>
      <c r="F1468" s="65" t="str">
        <f ca="1">IF(ISBLANK(A1468)," ",INDIRECT(ADDRESS(1,5+MOD(ROW()-2,COUNTA('Form Responses 1'!$1:$1)-4),,TRUE,"Form Responses 1")))</f>
        <v>Lantai 09 [Toilet Pria / Wanita]</v>
      </c>
      <c r="G1468" s="65" t="str">
        <f ca="1">IF(ISBLANK(A1468)," ",INDIRECT(ADDRESS(MATCH(A1468,'Form Responses 1'!A:A,0),5+MOD(ROW()-2,COUNTA('Form Responses 1'!$1:$1)-4),,TRUE,"Form Responses 1")))</f>
        <v>BAIK</v>
      </c>
      <c r="H1468" s="83" t="str">
        <f ca="1" t="shared" si="1"/>
        <v>Lantai 09</v>
      </c>
      <c r="I1468" s="83" t="str">
        <f ca="1" t="shared" si="1441"/>
        <v>Toilet Pria / Wanita</v>
      </c>
      <c r="J1468" s="83" t="str">
        <f ca="1" t="shared" si="2"/>
        <v>CLEANING SERVICE</v>
      </c>
      <c r="K1468" s="83">
        <f ca="1" t="array" ref="K1468">IFERROR(INDEX(MASTER!B:B,MATCH(G1468,MASTER!A:A,0))/100," ")</f>
        <v>0.95</v>
      </c>
      <c r="L1468" s="65">
        <f ca="1" t="shared" si="3"/>
        <v>18</v>
      </c>
      <c r="M1468" s="65" t="str">
        <f ca="1" t="shared" si="4"/>
        <v>2023 - WEEK 18</v>
      </c>
      <c r="N1468" s="65" t="str">
        <f ca="1" t="shared" si="5"/>
        <v>2023 - MONTH 04</v>
      </c>
      <c r="O1468" s="83">
        <f ca="1" t="shared" ref="O1468:P1468" si="1499">IFERROR(AVERAGEIF(M:M,M1468,$K:$K)," ")</f>
        <v>0.950112612612605</v>
      </c>
      <c r="P1468" s="83">
        <f ca="1" t="shared" si="1499"/>
        <v>0.950150150150152</v>
      </c>
      <c r="Q1468" s="65" t="str">
        <f ca="1">IF(ISBLANK(A1468)," ",IF(O1468&gt;MASTER!$B$3/100,"SB",IF(O1468&gt;MASTER!$B$4/100,"B",IF(O1468&gt;MASTER!$B$5/100,"C","K"))))</f>
        <v>SB</v>
      </c>
      <c r="R1468" s="65" t="str">
        <f ca="1">IF(ISBLANK(B1468)," ",IF(P1468&gt;MASTER!$B$3/100,"SB",IF(P1468&gt;MASTER!$B$4/100,"B",IF(P1468&gt;MASTER!$B$5/100,"C","K"))))</f>
        <v>SB</v>
      </c>
    </row>
    <row r="1469" customHeight="1" spans="1:18">
      <c r="A1469" s="80">
        <f ca="1">INDIRECT(ADDRESS(2+QUOTIENT(ROW()-2,COUNTA('Form Responses 1'!$1:$1)-4),1,,TRUE,"Form Responses 1"))</f>
        <v>45057.4751454745</v>
      </c>
      <c r="B1469" s="65" t="str">
        <f ca="1">INDIRECT(ADDRESS(2+QUOTIENT(ROW()-2,COUNTA('Form Responses 1'!$1:$1)-4),2,,TRUE,"Form Responses 1"))</f>
        <v>bobdaulay@gmail.com</v>
      </c>
      <c r="C1469" s="65" t="str">
        <f ca="1">INDIRECT(ADDRESS(2+QUOTIENT(ROW()-2,COUNTA('Form Responses 1'!$1:$1)-4),3,,TRUE,"Form Responses 1"))</f>
        <v>Bobby Wijaya Daulay </v>
      </c>
      <c r="D1469" s="81">
        <f ca="1">INDIRECT(ADDRESS(2+QUOTIENT(ROW()-2,COUNTA('Form Responses 1'!$1:$1)-4),4,,TRUE,"Form Responses 1"))</f>
        <v>45046</v>
      </c>
      <c r="E1469" s="82">
        <f ca="1" t="shared" si="0"/>
        <v>7</v>
      </c>
      <c r="F1469" s="65" t="str">
        <f ca="1">IF(ISBLANK(A1469)," ",INDIRECT(ADDRESS(1,5+MOD(ROW()-2,COUNTA('Form Responses 1'!$1:$1)-4),,TRUE,"Form Responses 1")))</f>
        <v>Lantai 08 [Tangga Exit Barat]</v>
      </c>
      <c r="G1469" s="65" t="str">
        <f ca="1">IF(ISBLANK(A1469)," ",INDIRECT(ADDRESS(MATCH(A1469,'Form Responses 1'!A:A,0),5+MOD(ROW()-2,COUNTA('Form Responses 1'!$1:$1)-4),,TRUE,"Form Responses 1")))</f>
        <v>BAIK</v>
      </c>
      <c r="H1469" s="83" t="str">
        <f ca="1" t="shared" si="1"/>
        <v>Lantai 08</v>
      </c>
      <c r="I1469" s="83" t="str">
        <f ca="1" t="shared" si="1441"/>
        <v>Tangga Exit Barat</v>
      </c>
      <c r="J1469" s="83" t="str">
        <f ca="1" t="shared" si="2"/>
        <v>CLEANING SERVICE</v>
      </c>
      <c r="K1469" s="83">
        <f ca="1" t="array" ref="K1469">IFERROR(INDEX(MASTER!B:B,MATCH(G1469,MASTER!A:A,0))/100," ")</f>
        <v>0.95</v>
      </c>
      <c r="L1469" s="65">
        <f ca="1" t="shared" si="3"/>
        <v>18</v>
      </c>
      <c r="M1469" s="65" t="str">
        <f ca="1" t="shared" si="4"/>
        <v>2023 - WEEK 18</v>
      </c>
      <c r="N1469" s="65" t="str">
        <f ca="1" t="shared" si="5"/>
        <v>2023 - MONTH 04</v>
      </c>
      <c r="O1469" s="83">
        <f ca="1" t="shared" ref="O1469:P1469" si="1500">IFERROR(AVERAGEIF(M:M,M1469,$K:$K)," ")</f>
        <v>0.950112612612605</v>
      </c>
      <c r="P1469" s="83">
        <f ca="1" t="shared" si="1500"/>
        <v>0.950150150150152</v>
      </c>
      <c r="Q1469" s="65" t="str">
        <f ca="1">IF(ISBLANK(A1469)," ",IF(O1469&gt;MASTER!$B$3/100,"SB",IF(O1469&gt;MASTER!$B$4/100,"B",IF(O1469&gt;MASTER!$B$5/100,"C","K"))))</f>
        <v>SB</v>
      </c>
      <c r="R1469" s="65" t="str">
        <f ca="1">IF(ISBLANK(B1469)," ",IF(P1469&gt;MASTER!$B$3/100,"SB",IF(P1469&gt;MASTER!$B$4/100,"B",IF(P1469&gt;MASTER!$B$5/100,"C","K"))))</f>
        <v>SB</v>
      </c>
    </row>
    <row r="1470" customHeight="1" spans="1:18">
      <c r="A1470" s="80">
        <f ca="1">INDIRECT(ADDRESS(2+QUOTIENT(ROW()-2,COUNTA('Form Responses 1'!$1:$1)-4),1,,TRUE,"Form Responses 1"))</f>
        <v>45057.4751454745</v>
      </c>
      <c r="B1470" s="65" t="str">
        <f ca="1">INDIRECT(ADDRESS(2+QUOTIENT(ROW()-2,COUNTA('Form Responses 1'!$1:$1)-4),2,,TRUE,"Form Responses 1"))</f>
        <v>bobdaulay@gmail.com</v>
      </c>
      <c r="C1470" s="65" t="str">
        <f ca="1">INDIRECT(ADDRESS(2+QUOTIENT(ROW()-2,COUNTA('Form Responses 1'!$1:$1)-4),3,,TRUE,"Form Responses 1"))</f>
        <v>Bobby Wijaya Daulay </v>
      </c>
      <c r="D1470" s="81">
        <f ca="1">INDIRECT(ADDRESS(2+QUOTIENT(ROW()-2,COUNTA('Form Responses 1'!$1:$1)-4),4,,TRUE,"Form Responses 1"))</f>
        <v>45046</v>
      </c>
      <c r="E1470" s="82">
        <f ca="1" t="shared" si="0"/>
        <v>7</v>
      </c>
      <c r="F1470" s="65" t="str">
        <f ca="1">IF(ISBLANK(A1470)," ",INDIRECT(ADDRESS(1,5+MOD(ROW()-2,COUNTA('Form Responses 1'!$1:$1)-4),,TRUE,"Form Responses 1")))</f>
        <v>Lantai 08 [ &amp; Timur]</v>
      </c>
      <c r="G1470" s="65" t="str">
        <f ca="1">IF(ISBLANK(A1470)," ",INDIRECT(ADDRESS(MATCH(A1470,'Form Responses 1'!A:A,0),5+MOD(ROW()-2,COUNTA('Form Responses 1'!$1:$1)-4),,TRUE,"Form Responses 1")))</f>
        <v>BAIK</v>
      </c>
      <c r="H1470" s="83" t="str">
        <f ca="1" t="shared" si="1"/>
        <v>Lantai 08</v>
      </c>
      <c r="I1470" s="83" t="str">
        <f ca="1" t="shared" si="1441"/>
        <v> &amp; Timur</v>
      </c>
      <c r="J1470" s="83" t="str">
        <f ca="1" t="shared" si="2"/>
        <v>CLEANING SERVICE</v>
      </c>
      <c r="K1470" s="83">
        <f ca="1" t="array" ref="K1470">IFERROR(INDEX(MASTER!B:B,MATCH(G1470,MASTER!A:A,0))/100," ")</f>
        <v>0.95</v>
      </c>
      <c r="L1470" s="65">
        <f ca="1" t="shared" si="3"/>
        <v>18</v>
      </c>
      <c r="M1470" s="65" t="str">
        <f ca="1" t="shared" si="4"/>
        <v>2023 - WEEK 18</v>
      </c>
      <c r="N1470" s="65" t="str">
        <f ca="1" t="shared" si="5"/>
        <v>2023 - MONTH 04</v>
      </c>
      <c r="O1470" s="83">
        <f ca="1" t="shared" ref="O1470:P1470" si="1501">IFERROR(AVERAGEIF(M:M,M1470,$K:$K)," ")</f>
        <v>0.950112612612605</v>
      </c>
      <c r="P1470" s="83">
        <f ca="1" t="shared" si="1501"/>
        <v>0.950150150150152</v>
      </c>
      <c r="Q1470" s="65" t="str">
        <f ca="1">IF(ISBLANK(A1470)," ",IF(O1470&gt;MASTER!$B$3/100,"SB",IF(O1470&gt;MASTER!$B$4/100,"B",IF(O1470&gt;MASTER!$B$5/100,"C","K"))))</f>
        <v>SB</v>
      </c>
      <c r="R1470" s="65" t="str">
        <f ca="1">IF(ISBLANK(B1470)," ",IF(P1470&gt;MASTER!$B$3/100,"SB",IF(P1470&gt;MASTER!$B$4/100,"B",IF(P1470&gt;MASTER!$B$5/100,"C","K"))))</f>
        <v>SB</v>
      </c>
    </row>
    <row r="1471" customHeight="1" spans="1:18">
      <c r="A1471" s="80">
        <f ca="1">INDIRECT(ADDRESS(2+QUOTIENT(ROW()-2,COUNTA('Form Responses 1'!$1:$1)-4),1,,TRUE,"Form Responses 1"))</f>
        <v>45057.4751454745</v>
      </c>
      <c r="B1471" s="65" t="str">
        <f ca="1">INDIRECT(ADDRESS(2+QUOTIENT(ROW()-2,COUNTA('Form Responses 1'!$1:$1)-4),2,,TRUE,"Form Responses 1"))</f>
        <v>bobdaulay@gmail.com</v>
      </c>
      <c r="C1471" s="65" t="str">
        <f ca="1">INDIRECT(ADDRESS(2+QUOTIENT(ROW()-2,COUNTA('Form Responses 1'!$1:$1)-4),3,,TRUE,"Form Responses 1"))</f>
        <v>Bobby Wijaya Daulay </v>
      </c>
      <c r="D1471" s="81">
        <f ca="1">INDIRECT(ADDRESS(2+QUOTIENT(ROW()-2,COUNTA('Form Responses 1'!$1:$1)-4),4,,TRUE,"Form Responses 1"))</f>
        <v>45046</v>
      </c>
      <c r="E1471" s="82">
        <f ca="1" t="shared" si="0"/>
        <v>7</v>
      </c>
      <c r="F1471" s="65" t="str">
        <f ca="1">IF(ISBLANK(A1471)," ",INDIRECT(ADDRESS(1,5+MOD(ROW()-2,COUNTA('Form Responses 1'!$1:$1)-4),,TRUE,"Form Responses 1")))</f>
        <v>Lantai 08 [Mushola]</v>
      </c>
      <c r="G1471" s="65" t="str">
        <f ca="1">IF(ISBLANK(A1471)," ",INDIRECT(ADDRESS(MATCH(A1471,'Form Responses 1'!A:A,0),5+MOD(ROW()-2,COUNTA('Form Responses 1'!$1:$1)-4),,TRUE,"Form Responses 1")))</f>
        <v>BAIK</v>
      </c>
      <c r="H1471" s="83" t="str">
        <f ca="1" t="shared" si="1"/>
        <v>Lantai 08</v>
      </c>
      <c r="I1471" s="83" t="str">
        <f ca="1" t="shared" si="1441"/>
        <v>Mushola</v>
      </c>
      <c r="J1471" s="83" t="str">
        <f ca="1" t="shared" si="2"/>
        <v>CLEANING SERVICE</v>
      </c>
      <c r="K1471" s="83">
        <f ca="1" t="array" ref="K1471">IFERROR(INDEX(MASTER!B:B,MATCH(G1471,MASTER!A:A,0))/100," ")</f>
        <v>0.95</v>
      </c>
      <c r="L1471" s="65">
        <f ca="1" t="shared" si="3"/>
        <v>18</v>
      </c>
      <c r="M1471" s="65" t="str">
        <f ca="1" t="shared" si="4"/>
        <v>2023 - WEEK 18</v>
      </c>
      <c r="N1471" s="65" t="str">
        <f ca="1" t="shared" si="5"/>
        <v>2023 - MONTH 04</v>
      </c>
      <c r="O1471" s="83">
        <f ca="1" t="shared" ref="O1471:P1471" si="1502">IFERROR(AVERAGEIF(M:M,M1471,$K:$K)," ")</f>
        <v>0.950112612612605</v>
      </c>
      <c r="P1471" s="83">
        <f ca="1" t="shared" si="1502"/>
        <v>0.950150150150152</v>
      </c>
      <c r="Q1471" s="65" t="str">
        <f ca="1">IF(ISBLANK(A1471)," ",IF(O1471&gt;MASTER!$B$3/100,"SB",IF(O1471&gt;MASTER!$B$4/100,"B",IF(O1471&gt;MASTER!$B$5/100,"C","K"))))</f>
        <v>SB</v>
      </c>
      <c r="R1471" s="65" t="str">
        <f ca="1">IF(ISBLANK(B1471)," ",IF(P1471&gt;MASTER!$B$3/100,"SB",IF(P1471&gt;MASTER!$B$4/100,"B",IF(P1471&gt;MASTER!$B$5/100,"C","K"))))</f>
        <v>SB</v>
      </c>
    </row>
    <row r="1472" customHeight="1" spans="1:18">
      <c r="A1472" s="80">
        <f ca="1">INDIRECT(ADDRESS(2+QUOTIENT(ROW()-2,COUNTA('Form Responses 1'!$1:$1)-4),1,,TRUE,"Form Responses 1"))</f>
        <v>45057.4751454745</v>
      </c>
      <c r="B1472" s="65" t="str">
        <f ca="1">INDIRECT(ADDRESS(2+QUOTIENT(ROW()-2,COUNTA('Form Responses 1'!$1:$1)-4),2,,TRUE,"Form Responses 1"))</f>
        <v>bobdaulay@gmail.com</v>
      </c>
      <c r="C1472" s="65" t="str">
        <f ca="1">INDIRECT(ADDRESS(2+QUOTIENT(ROW()-2,COUNTA('Form Responses 1'!$1:$1)-4),3,,TRUE,"Form Responses 1"))</f>
        <v>Bobby Wijaya Daulay </v>
      </c>
      <c r="D1472" s="81">
        <f ca="1">INDIRECT(ADDRESS(2+QUOTIENT(ROW()-2,COUNTA('Form Responses 1'!$1:$1)-4),4,,TRUE,"Form Responses 1"))</f>
        <v>45046</v>
      </c>
      <c r="E1472" s="82">
        <f ca="1" t="shared" si="0"/>
        <v>7</v>
      </c>
      <c r="F1472" s="65" t="str">
        <f ca="1">IF(ISBLANK(A1472)," ",INDIRECT(ADDRESS(1,5+MOD(ROW()-2,COUNTA('Form Responses 1'!$1:$1)-4),,TRUE,"Form Responses 1")))</f>
        <v>Lantai 08 [Pantry]</v>
      </c>
      <c r="G1472" s="65" t="str">
        <f ca="1">IF(ISBLANK(A1472)," ",INDIRECT(ADDRESS(MATCH(A1472,'Form Responses 1'!A:A,0),5+MOD(ROW()-2,COUNTA('Form Responses 1'!$1:$1)-4),,TRUE,"Form Responses 1")))</f>
        <v>BAIK</v>
      </c>
      <c r="H1472" s="83" t="str">
        <f ca="1" t="shared" si="1"/>
        <v>Lantai 08</v>
      </c>
      <c r="I1472" s="83" t="str">
        <f ca="1" t="shared" si="1441"/>
        <v>Pantry</v>
      </c>
      <c r="J1472" s="83" t="str">
        <f ca="1" t="shared" si="2"/>
        <v>CLEANING SERVICE</v>
      </c>
      <c r="K1472" s="83">
        <f ca="1" t="array" ref="K1472">IFERROR(INDEX(MASTER!B:B,MATCH(G1472,MASTER!A:A,0))/100," ")</f>
        <v>0.95</v>
      </c>
      <c r="L1472" s="65">
        <f ca="1" t="shared" si="3"/>
        <v>18</v>
      </c>
      <c r="M1472" s="65" t="str">
        <f ca="1" t="shared" si="4"/>
        <v>2023 - WEEK 18</v>
      </c>
      <c r="N1472" s="65" t="str">
        <f ca="1" t="shared" si="5"/>
        <v>2023 - MONTH 04</v>
      </c>
      <c r="O1472" s="83">
        <f ca="1" t="shared" ref="O1472:P1472" si="1503">IFERROR(AVERAGEIF(M:M,M1472,$K:$K)," ")</f>
        <v>0.950112612612605</v>
      </c>
      <c r="P1472" s="83">
        <f ca="1" t="shared" si="1503"/>
        <v>0.950150150150152</v>
      </c>
      <c r="Q1472" s="65" t="str">
        <f ca="1">IF(ISBLANK(A1472)," ",IF(O1472&gt;MASTER!$B$3/100,"SB",IF(O1472&gt;MASTER!$B$4/100,"B",IF(O1472&gt;MASTER!$B$5/100,"C","K"))))</f>
        <v>SB</v>
      </c>
      <c r="R1472" s="65" t="str">
        <f ca="1">IF(ISBLANK(B1472)," ",IF(P1472&gt;MASTER!$B$3/100,"SB",IF(P1472&gt;MASTER!$B$4/100,"B",IF(P1472&gt;MASTER!$B$5/100,"C","K"))))</f>
        <v>SB</v>
      </c>
    </row>
    <row r="1473" customHeight="1" spans="1:18">
      <c r="A1473" s="80">
        <f ca="1">INDIRECT(ADDRESS(2+QUOTIENT(ROW()-2,COUNTA('Form Responses 1'!$1:$1)-4),1,,TRUE,"Form Responses 1"))</f>
        <v>45057.4751454745</v>
      </c>
      <c r="B1473" s="65" t="str">
        <f ca="1">INDIRECT(ADDRESS(2+QUOTIENT(ROW()-2,COUNTA('Form Responses 1'!$1:$1)-4),2,,TRUE,"Form Responses 1"))</f>
        <v>bobdaulay@gmail.com</v>
      </c>
      <c r="C1473" s="65" t="str">
        <f ca="1">INDIRECT(ADDRESS(2+QUOTIENT(ROW()-2,COUNTA('Form Responses 1'!$1:$1)-4),3,,TRUE,"Form Responses 1"))</f>
        <v>Bobby Wijaya Daulay </v>
      </c>
      <c r="D1473" s="81">
        <f ca="1">INDIRECT(ADDRESS(2+QUOTIENT(ROW()-2,COUNTA('Form Responses 1'!$1:$1)-4),4,,TRUE,"Form Responses 1"))</f>
        <v>45046</v>
      </c>
      <c r="E1473" s="82">
        <f ca="1" t="shared" si="0"/>
        <v>7</v>
      </c>
      <c r="F1473" s="65" t="str">
        <f ca="1">IF(ISBLANK(A1473)," ",INDIRECT(ADDRESS(1,5+MOD(ROW()-2,COUNTA('Form Responses 1'!$1:$1)-4),,TRUE,"Form Responses 1")))</f>
        <v>Lantai 08 [Ruang Rapat 1-2-3]</v>
      </c>
      <c r="G1473" s="65" t="str">
        <f ca="1">IF(ISBLANK(A1473)," ",INDIRECT(ADDRESS(MATCH(A1473,'Form Responses 1'!A:A,0),5+MOD(ROW()-2,COUNTA('Form Responses 1'!$1:$1)-4),,TRUE,"Form Responses 1")))</f>
        <v>BAIK</v>
      </c>
      <c r="H1473" s="83" t="str">
        <f ca="1" t="shared" si="1"/>
        <v>Lantai 08</v>
      </c>
      <c r="I1473" s="83" t="str">
        <f ca="1" t="shared" si="1441"/>
        <v>Ruang Rapat 1-2-3</v>
      </c>
      <c r="J1473" s="83" t="str">
        <f ca="1" t="shared" si="2"/>
        <v>CLEANING SERVICE</v>
      </c>
      <c r="K1473" s="83">
        <f ca="1" t="array" ref="K1473">IFERROR(INDEX(MASTER!B:B,MATCH(G1473,MASTER!A:A,0))/100," ")</f>
        <v>0.95</v>
      </c>
      <c r="L1473" s="65">
        <f ca="1" t="shared" si="3"/>
        <v>18</v>
      </c>
      <c r="M1473" s="65" t="str">
        <f ca="1" t="shared" si="4"/>
        <v>2023 - WEEK 18</v>
      </c>
      <c r="N1473" s="65" t="str">
        <f ca="1" t="shared" si="5"/>
        <v>2023 - MONTH 04</v>
      </c>
      <c r="O1473" s="83">
        <f ca="1" t="shared" ref="O1473:P1473" si="1504">IFERROR(AVERAGEIF(M:M,M1473,$K:$K)," ")</f>
        <v>0.950112612612605</v>
      </c>
      <c r="P1473" s="83">
        <f ca="1" t="shared" si="1504"/>
        <v>0.950150150150152</v>
      </c>
      <c r="Q1473" s="65" t="str">
        <f ca="1">IF(ISBLANK(A1473)," ",IF(O1473&gt;MASTER!$B$3/100,"SB",IF(O1473&gt;MASTER!$B$4/100,"B",IF(O1473&gt;MASTER!$B$5/100,"C","K"))))</f>
        <v>SB</v>
      </c>
      <c r="R1473" s="65" t="str">
        <f ca="1">IF(ISBLANK(B1473)," ",IF(P1473&gt;MASTER!$B$3/100,"SB",IF(P1473&gt;MASTER!$B$4/100,"B",IF(P1473&gt;MASTER!$B$5/100,"C","K"))))</f>
        <v>SB</v>
      </c>
    </row>
    <row r="1474" customHeight="1" spans="1:18">
      <c r="A1474" s="80">
        <f ca="1">INDIRECT(ADDRESS(2+QUOTIENT(ROW()-2,COUNTA('Form Responses 1'!$1:$1)-4),1,,TRUE,"Form Responses 1"))</f>
        <v>45057.4751454745</v>
      </c>
      <c r="B1474" s="65" t="str">
        <f ca="1">INDIRECT(ADDRESS(2+QUOTIENT(ROW()-2,COUNTA('Form Responses 1'!$1:$1)-4),2,,TRUE,"Form Responses 1"))</f>
        <v>bobdaulay@gmail.com</v>
      </c>
      <c r="C1474" s="65" t="str">
        <f ca="1">INDIRECT(ADDRESS(2+QUOTIENT(ROW()-2,COUNTA('Form Responses 1'!$1:$1)-4),3,,TRUE,"Form Responses 1"))</f>
        <v>Bobby Wijaya Daulay </v>
      </c>
      <c r="D1474" s="81">
        <f ca="1">INDIRECT(ADDRESS(2+QUOTIENT(ROW()-2,COUNTA('Form Responses 1'!$1:$1)-4),4,,TRUE,"Form Responses 1"))</f>
        <v>45046</v>
      </c>
      <c r="E1474" s="82">
        <f ca="1" t="shared" si="0"/>
        <v>7</v>
      </c>
      <c r="F1474" s="65" t="str">
        <f ca="1">IF(ISBLANK(A1474)," ",INDIRECT(ADDRESS(1,5+MOD(ROW()-2,COUNTA('Form Responses 1'!$1:$1)-4),,TRUE,"Form Responses 1")))</f>
        <v>Lantai 08 [Ruang Kerja]</v>
      </c>
      <c r="G1474" s="65" t="str">
        <f ca="1">IF(ISBLANK(A1474)," ",INDIRECT(ADDRESS(MATCH(A1474,'Form Responses 1'!A:A,0),5+MOD(ROW()-2,COUNTA('Form Responses 1'!$1:$1)-4),,TRUE,"Form Responses 1")))</f>
        <v>BAIK</v>
      </c>
      <c r="H1474" s="83" t="str">
        <f ca="1" t="shared" si="1"/>
        <v>Lantai 08</v>
      </c>
      <c r="I1474" s="83" t="str">
        <f ca="1" t="shared" si="1441"/>
        <v>Ruang Kerja</v>
      </c>
      <c r="J1474" s="83" t="str">
        <f ca="1" t="shared" si="2"/>
        <v>CLEANING SERVICE</v>
      </c>
      <c r="K1474" s="83">
        <f ca="1" t="array" ref="K1474">IFERROR(INDEX(MASTER!B:B,MATCH(G1474,MASTER!A:A,0))/100," ")</f>
        <v>0.95</v>
      </c>
      <c r="L1474" s="65">
        <f ca="1" t="shared" si="3"/>
        <v>18</v>
      </c>
      <c r="M1474" s="65" t="str">
        <f ca="1" t="shared" si="4"/>
        <v>2023 - WEEK 18</v>
      </c>
      <c r="N1474" s="65" t="str">
        <f ca="1" t="shared" si="5"/>
        <v>2023 - MONTH 04</v>
      </c>
      <c r="O1474" s="83">
        <f ca="1" t="shared" ref="O1474:P1474" si="1505">IFERROR(AVERAGEIF(M:M,M1474,$K:$K)," ")</f>
        <v>0.950112612612605</v>
      </c>
      <c r="P1474" s="83">
        <f ca="1" t="shared" si="1505"/>
        <v>0.950150150150152</v>
      </c>
      <c r="Q1474" s="65" t="str">
        <f ca="1">IF(ISBLANK(A1474)," ",IF(O1474&gt;MASTER!$B$3/100,"SB",IF(O1474&gt;MASTER!$B$4/100,"B",IF(O1474&gt;MASTER!$B$5/100,"C","K"))))</f>
        <v>SB</v>
      </c>
      <c r="R1474" s="65" t="str">
        <f ca="1">IF(ISBLANK(B1474)," ",IF(P1474&gt;MASTER!$B$3/100,"SB",IF(P1474&gt;MASTER!$B$4/100,"B",IF(P1474&gt;MASTER!$B$5/100,"C","K"))))</f>
        <v>SB</v>
      </c>
    </row>
    <row r="1475" customHeight="1" spans="1:18">
      <c r="A1475" s="80">
        <f ca="1">INDIRECT(ADDRESS(2+QUOTIENT(ROW()-2,COUNTA('Form Responses 1'!$1:$1)-4),1,,TRUE,"Form Responses 1"))</f>
        <v>45057.4751454745</v>
      </c>
      <c r="B1475" s="65" t="str">
        <f ca="1">INDIRECT(ADDRESS(2+QUOTIENT(ROW()-2,COUNTA('Form Responses 1'!$1:$1)-4),2,,TRUE,"Form Responses 1"))</f>
        <v>bobdaulay@gmail.com</v>
      </c>
      <c r="C1475" s="65" t="str">
        <f ca="1">INDIRECT(ADDRESS(2+QUOTIENT(ROW()-2,COUNTA('Form Responses 1'!$1:$1)-4),3,,TRUE,"Form Responses 1"))</f>
        <v>Bobby Wijaya Daulay </v>
      </c>
      <c r="D1475" s="81">
        <f ca="1">INDIRECT(ADDRESS(2+QUOTIENT(ROW()-2,COUNTA('Form Responses 1'!$1:$1)-4),4,,TRUE,"Form Responses 1"))</f>
        <v>45046</v>
      </c>
      <c r="E1475" s="82">
        <f ca="1" t="shared" si="0"/>
        <v>7</v>
      </c>
      <c r="F1475" s="65" t="str">
        <f ca="1">IF(ISBLANK(A1475)," ",INDIRECT(ADDRESS(1,5+MOD(ROW()-2,COUNTA('Form Responses 1'!$1:$1)-4),,TRUE,"Form Responses 1")))</f>
        <v>Lantai 08 [Koridor]</v>
      </c>
      <c r="G1475" s="65" t="str">
        <f ca="1">IF(ISBLANK(A1475)," ",INDIRECT(ADDRESS(MATCH(A1475,'Form Responses 1'!A:A,0),5+MOD(ROW()-2,COUNTA('Form Responses 1'!$1:$1)-4),,TRUE,"Form Responses 1")))</f>
        <v>BAIK</v>
      </c>
      <c r="H1475" s="83" t="str">
        <f ca="1" t="shared" si="1"/>
        <v>Lantai 08</v>
      </c>
      <c r="I1475" s="83" t="str">
        <f ca="1" t="shared" ref="I1475:I1538" si="1506">MID(F1475,FIND("[",F1475)+1,LEN(F1475)-FIND("[",F1475)-1)</f>
        <v>Koridor</v>
      </c>
      <c r="J1475" s="83" t="str">
        <f ca="1" t="shared" si="2"/>
        <v>CLEANING SERVICE</v>
      </c>
      <c r="K1475" s="83">
        <f ca="1" t="array" ref="K1475">IFERROR(INDEX(MASTER!B:B,MATCH(G1475,MASTER!A:A,0))/100," ")</f>
        <v>0.95</v>
      </c>
      <c r="L1475" s="65">
        <f ca="1" t="shared" si="3"/>
        <v>18</v>
      </c>
      <c r="M1475" s="65" t="str">
        <f ca="1" t="shared" si="4"/>
        <v>2023 - WEEK 18</v>
      </c>
      <c r="N1475" s="65" t="str">
        <f ca="1" t="shared" si="5"/>
        <v>2023 - MONTH 04</v>
      </c>
      <c r="O1475" s="83">
        <f ca="1" t="shared" ref="O1475:P1475" si="1507">IFERROR(AVERAGEIF(M:M,M1475,$K:$K)," ")</f>
        <v>0.950112612612605</v>
      </c>
      <c r="P1475" s="83">
        <f ca="1" t="shared" si="1507"/>
        <v>0.950150150150152</v>
      </c>
      <c r="Q1475" s="65" t="str">
        <f ca="1">IF(ISBLANK(A1475)," ",IF(O1475&gt;MASTER!$B$3/100,"SB",IF(O1475&gt;MASTER!$B$4/100,"B",IF(O1475&gt;MASTER!$B$5/100,"C","K"))))</f>
        <v>SB</v>
      </c>
      <c r="R1475" s="65" t="str">
        <f ca="1">IF(ISBLANK(B1475)," ",IF(P1475&gt;MASTER!$B$3/100,"SB",IF(P1475&gt;MASTER!$B$4/100,"B",IF(P1475&gt;MASTER!$B$5/100,"C","K"))))</f>
        <v>SB</v>
      </c>
    </row>
    <row r="1476" customHeight="1" spans="1:18">
      <c r="A1476" s="80">
        <f ca="1">INDIRECT(ADDRESS(2+QUOTIENT(ROW()-2,COUNTA('Form Responses 1'!$1:$1)-4),1,,TRUE,"Form Responses 1"))</f>
        <v>45057.4751454745</v>
      </c>
      <c r="B1476" s="65" t="str">
        <f ca="1">INDIRECT(ADDRESS(2+QUOTIENT(ROW()-2,COUNTA('Form Responses 1'!$1:$1)-4),2,,TRUE,"Form Responses 1"))</f>
        <v>bobdaulay@gmail.com</v>
      </c>
      <c r="C1476" s="65" t="str">
        <f ca="1">INDIRECT(ADDRESS(2+QUOTIENT(ROW()-2,COUNTA('Form Responses 1'!$1:$1)-4),3,,TRUE,"Form Responses 1"))</f>
        <v>Bobby Wijaya Daulay </v>
      </c>
      <c r="D1476" s="81">
        <f ca="1">INDIRECT(ADDRESS(2+QUOTIENT(ROW()-2,COUNTA('Form Responses 1'!$1:$1)-4),4,,TRUE,"Form Responses 1"))</f>
        <v>45046</v>
      </c>
      <c r="E1476" s="82">
        <f ca="1" t="shared" si="0"/>
        <v>7</v>
      </c>
      <c r="F1476" s="65" t="str">
        <f ca="1">IF(ISBLANK(A1476)," ",INDIRECT(ADDRESS(1,5+MOD(ROW()-2,COUNTA('Form Responses 1'!$1:$1)-4),,TRUE,"Form Responses 1")))</f>
        <v>Lantai 08 [Toilet Pria / Wanita]</v>
      </c>
      <c r="G1476" s="65" t="str">
        <f ca="1">IF(ISBLANK(A1476)," ",INDIRECT(ADDRESS(MATCH(A1476,'Form Responses 1'!A:A,0),5+MOD(ROW()-2,COUNTA('Form Responses 1'!$1:$1)-4),,TRUE,"Form Responses 1")))</f>
        <v>BAIK</v>
      </c>
      <c r="H1476" s="83" t="str">
        <f ca="1" t="shared" si="1"/>
        <v>Lantai 08</v>
      </c>
      <c r="I1476" s="83" t="str">
        <f ca="1" t="shared" si="1506"/>
        <v>Toilet Pria / Wanita</v>
      </c>
      <c r="J1476" s="83" t="str">
        <f ca="1" t="shared" si="2"/>
        <v>CLEANING SERVICE</v>
      </c>
      <c r="K1476" s="83">
        <f ca="1" t="array" ref="K1476">IFERROR(INDEX(MASTER!B:B,MATCH(G1476,MASTER!A:A,0))/100," ")</f>
        <v>0.95</v>
      </c>
      <c r="L1476" s="65">
        <f ca="1" t="shared" si="3"/>
        <v>18</v>
      </c>
      <c r="M1476" s="65" t="str">
        <f ca="1" t="shared" si="4"/>
        <v>2023 - WEEK 18</v>
      </c>
      <c r="N1476" s="65" t="str">
        <f ca="1" t="shared" si="5"/>
        <v>2023 - MONTH 04</v>
      </c>
      <c r="O1476" s="83">
        <f ca="1" t="shared" ref="O1476:P1476" si="1508">IFERROR(AVERAGEIF(M:M,M1476,$K:$K)," ")</f>
        <v>0.950112612612605</v>
      </c>
      <c r="P1476" s="83">
        <f ca="1" t="shared" si="1508"/>
        <v>0.950150150150152</v>
      </c>
      <c r="Q1476" s="65" t="str">
        <f ca="1">IF(ISBLANK(A1476)," ",IF(O1476&gt;MASTER!$B$3/100,"SB",IF(O1476&gt;MASTER!$B$4/100,"B",IF(O1476&gt;MASTER!$B$5/100,"C","K"))))</f>
        <v>SB</v>
      </c>
      <c r="R1476" s="65" t="str">
        <f ca="1">IF(ISBLANK(B1476)," ",IF(P1476&gt;MASTER!$B$3/100,"SB",IF(P1476&gt;MASTER!$B$4/100,"B",IF(P1476&gt;MASTER!$B$5/100,"C","K"))))</f>
        <v>SB</v>
      </c>
    </row>
    <row r="1477" customHeight="1" spans="1:18">
      <c r="A1477" s="80">
        <f ca="1">INDIRECT(ADDRESS(2+QUOTIENT(ROW()-2,COUNTA('Form Responses 1'!$1:$1)-4),1,,TRUE,"Form Responses 1"))</f>
        <v>45057.4751454745</v>
      </c>
      <c r="B1477" s="65" t="str">
        <f ca="1">INDIRECT(ADDRESS(2+QUOTIENT(ROW()-2,COUNTA('Form Responses 1'!$1:$1)-4),2,,TRUE,"Form Responses 1"))</f>
        <v>bobdaulay@gmail.com</v>
      </c>
      <c r="C1477" s="65" t="str">
        <f ca="1">INDIRECT(ADDRESS(2+QUOTIENT(ROW()-2,COUNTA('Form Responses 1'!$1:$1)-4),3,,TRUE,"Form Responses 1"))</f>
        <v>Bobby Wijaya Daulay </v>
      </c>
      <c r="D1477" s="81">
        <f ca="1">INDIRECT(ADDRESS(2+QUOTIENT(ROW()-2,COUNTA('Form Responses 1'!$1:$1)-4),4,,TRUE,"Form Responses 1"))</f>
        <v>45046</v>
      </c>
      <c r="E1477" s="82">
        <f ca="1" t="shared" si="0"/>
        <v>7</v>
      </c>
      <c r="F1477" s="65" t="str">
        <f ca="1">IF(ISBLANK(A1477)," ",INDIRECT(ADDRESS(1,5+MOD(ROW()-2,COUNTA('Form Responses 1'!$1:$1)-4),,TRUE,"Form Responses 1")))</f>
        <v>Lantai 07 [Tangga Exit Barat]</v>
      </c>
      <c r="G1477" s="65" t="str">
        <f ca="1">IF(ISBLANK(A1477)," ",INDIRECT(ADDRESS(MATCH(A1477,'Form Responses 1'!A:A,0),5+MOD(ROW()-2,COUNTA('Form Responses 1'!$1:$1)-4),,TRUE,"Form Responses 1")))</f>
        <v>BAIK</v>
      </c>
      <c r="H1477" s="83" t="str">
        <f ca="1" t="shared" si="1"/>
        <v>Lantai 07</v>
      </c>
      <c r="I1477" s="83" t="str">
        <f ca="1" t="shared" si="1506"/>
        <v>Tangga Exit Barat</v>
      </c>
      <c r="J1477" s="83" t="str">
        <f ca="1" t="shared" si="2"/>
        <v>CLEANING SERVICE</v>
      </c>
      <c r="K1477" s="83">
        <f ca="1" t="array" ref="K1477">IFERROR(INDEX(MASTER!B:B,MATCH(G1477,MASTER!A:A,0))/100," ")</f>
        <v>0.95</v>
      </c>
      <c r="L1477" s="65">
        <f ca="1" t="shared" si="3"/>
        <v>18</v>
      </c>
      <c r="M1477" s="65" t="str">
        <f ca="1" t="shared" si="4"/>
        <v>2023 - WEEK 18</v>
      </c>
      <c r="N1477" s="65" t="str">
        <f ca="1" t="shared" si="5"/>
        <v>2023 - MONTH 04</v>
      </c>
      <c r="O1477" s="83">
        <f ca="1" t="shared" ref="O1477:P1477" si="1509">IFERROR(AVERAGEIF(M:M,M1477,$K:$K)," ")</f>
        <v>0.950112612612605</v>
      </c>
      <c r="P1477" s="83">
        <f ca="1" t="shared" si="1509"/>
        <v>0.950150150150152</v>
      </c>
      <c r="Q1477" s="65" t="str">
        <f ca="1">IF(ISBLANK(A1477)," ",IF(O1477&gt;MASTER!$B$3/100,"SB",IF(O1477&gt;MASTER!$B$4/100,"B",IF(O1477&gt;MASTER!$B$5/100,"C","K"))))</f>
        <v>SB</v>
      </c>
      <c r="R1477" s="65" t="str">
        <f ca="1">IF(ISBLANK(B1477)," ",IF(P1477&gt;MASTER!$B$3/100,"SB",IF(P1477&gt;MASTER!$B$4/100,"B",IF(P1477&gt;MASTER!$B$5/100,"C","K"))))</f>
        <v>SB</v>
      </c>
    </row>
    <row r="1478" customHeight="1" spans="1:18">
      <c r="A1478" s="80">
        <f ca="1">INDIRECT(ADDRESS(2+QUOTIENT(ROW()-2,COUNTA('Form Responses 1'!$1:$1)-4),1,,TRUE,"Form Responses 1"))</f>
        <v>45057.4751454745</v>
      </c>
      <c r="B1478" s="65" t="str">
        <f ca="1">INDIRECT(ADDRESS(2+QUOTIENT(ROW()-2,COUNTA('Form Responses 1'!$1:$1)-4),2,,TRUE,"Form Responses 1"))</f>
        <v>bobdaulay@gmail.com</v>
      </c>
      <c r="C1478" s="65" t="str">
        <f ca="1">INDIRECT(ADDRESS(2+QUOTIENT(ROW()-2,COUNTA('Form Responses 1'!$1:$1)-4),3,,TRUE,"Form Responses 1"))</f>
        <v>Bobby Wijaya Daulay </v>
      </c>
      <c r="D1478" s="81">
        <f ca="1">INDIRECT(ADDRESS(2+QUOTIENT(ROW()-2,COUNTA('Form Responses 1'!$1:$1)-4),4,,TRUE,"Form Responses 1"))</f>
        <v>45046</v>
      </c>
      <c r="E1478" s="82">
        <f ca="1" t="shared" si="0"/>
        <v>7</v>
      </c>
      <c r="F1478" s="65" t="str">
        <f ca="1">IF(ISBLANK(A1478)," ",INDIRECT(ADDRESS(1,5+MOD(ROW()-2,COUNTA('Form Responses 1'!$1:$1)-4),,TRUE,"Form Responses 1")))</f>
        <v>Lantai 07 [ &amp; Timur]</v>
      </c>
      <c r="G1478" s="65" t="str">
        <f ca="1">IF(ISBLANK(A1478)," ",INDIRECT(ADDRESS(MATCH(A1478,'Form Responses 1'!A:A,0),5+MOD(ROW()-2,COUNTA('Form Responses 1'!$1:$1)-4),,TRUE,"Form Responses 1")))</f>
        <v>BAIK</v>
      </c>
      <c r="H1478" s="83" t="str">
        <f ca="1" t="shared" si="1"/>
        <v>Lantai 07</v>
      </c>
      <c r="I1478" s="83" t="str">
        <f ca="1" t="shared" si="1506"/>
        <v> &amp; Timur</v>
      </c>
      <c r="J1478" s="83" t="str">
        <f ca="1" t="shared" si="2"/>
        <v>CLEANING SERVICE</v>
      </c>
      <c r="K1478" s="83">
        <f ca="1" t="array" ref="K1478">IFERROR(INDEX(MASTER!B:B,MATCH(G1478,MASTER!A:A,0))/100," ")</f>
        <v>0.95</v>
      </c>
      <c r="L1478" s="65">
        <f ca="1" t="shared" si="3"/>
        <v>18</v>
      </c>
      <c r="M1478" s="65" t="str">
        <f ca="1" t="shared" si="4"/>
        <v>2023 - WEEK 18</v>
      </c>
      <c r="N1478" s="65" t="str">
        <f ca="1" t="shared" si="5"/>
        <v>2023 - MONTH 04</v>
      </c>
      <c r="O1478" s="83">
        <f ca="1" t="shared" ref="O1478:P1478" si="1510">IFERROR(AVERAGEIF(M:M,M1478,$K:$K)," ")</f>
        <v>0.950112612612605</v>
      </c>
      <c r="P1478" s="83">
        <f ca="1" t="shared" si="1510"/>
        <v>0.950150150150152</v>
      </c>
      <c r="Q1478" s="65" t="str">
        <f ca="1">IF(ISBLANK(A1478)," ",IF(O1478&gt;MASTER!$B$3/100,"SB",IF(O1478&gt;MASTER!$B$4/100,"B",IF(O1478&gt;MASTER!$B$5/100,"C","K"))))</f>
        <v>SB</v>
      </c>
      <c r="R1478" s="65" t="str">
        <f ca="1">IF(ISBLANK(B1478)," ",IF(P1478&gt;MASTER!$B$3/100,"SB",IF(P1478&gt;MASTER!$B$4/100,"B",IF(P1478&gt;MASTER!$B$5/100,"C","K"))))</f>
        <v>SB</v>
      </c>
    </row>
    <row r="1479" customHeight="1" spans="1:18">
      <c r="A1479" s="80">
        <f ca="1">INDIRECT(ADDRESS(2+QUOTIENT(ROW()-2,COUNTA('Form Responses 1'!$1:$1)-4),1,,TRUE,"Form Responses 1"))</f>
        <v>45057.4751454745</v>
      </c>
      <c r="B1479" s="65" t="str">
        <f ca="1">INDIRECT(ADDRESS(2+QUOTIENT(ROW()-2,COUNTA('Form Responses 1'!$1:$1)-4),2,,TRUE,"Form Responses 1"))</f>
        <v>bobdaulay@gmail.com</v>
      </c>
      <c r="C1479" s="65" t="str">
        <f ca="1">INDIRECT(ADDRESS(2+QUOTIENT(ROW()-2,COUNTA('Form Responses 1'!$1:$1)-4),3,,TRUE,"Form Responses 1"))</f>
        <v>Bobby Wijaya Daulay </v>
      </c>
      <c r="D1479" s="81">
        <f ca="1">INDIRECT(ADDRESS(2+QUOTIENT(ROW()-2,COUNTA('Form Responses 1'!$1:$1)-4),4,,TRUE,"Form Responses 1"))</f>
        <v>45046</v>
      </c>
      <c r="E1479" s="82">
        <f ca="1" t="shared" si="0"/>
        <v>7</v>
      </c>
      <c r="F1479" s="65" t="str">
        <f ca="1">IF(ISBLANK(A1479)," ",INDIRECT(ADDRESS(1,5+MOD(ROW()-2,COUNTA('Form Responses 1'!$1:$1)-4),,TRUE,"Form Responses 1")))</f>
        <v>Lantai 07 [Mushola]</v>
      </c>
      <c r="G1479" s="65" t="str">
        <f ca="1">IF(ISBLANK(A1479)," ",INDIRECT(ADDRESS(MATCH(A1479,'Form Responses 1'!A:A,0),5+MOD(ROW()-2,COUNTA('Form Responses 1'!$1:$1)-4),,TRUE,"Form Responses 1")))</f>
        <v>BAIK</v>
      </c>
      <c r="H1479" s="83" t="str">
        <f ca="1" t="shared" si="1"/>
        <v>Lantai 07</v>
      </c>
      <c r="I1479" s="83" t="str">
        <f ca="1" t="shared" si="1506"/>
        <v>Mushola</v>
      </c>
      <c r="J1479" s="83" t="str">
        <f ca="1" t="shared" si="2"/>
        <v>CLEANING SERVICE</v>
      </c>
      <c r="K1479" s="83">
        <f ca="1" t="array" ref="K1479">IFERROR(INDEX(MASTER!B:B,MATCH(G1479,MASTER!A:A,0))/100," ")</f>
        <v>0.95</v>
      </c>
      <c r="L1479" s="65">
        <f ca="1" t="shared" si="3"/>
        <v>18</v>
      </c>
      <c r="M1479" s="65" t="str">
        <f ca="1" t="shared" si="4"/>
        <v>2023 - WEEK 18</v>
      </c>
      <c r="N1479" s="65" t="str">
        <f ca="1" t="shared" si="5"/>
        <v>2023 - MONTH 04</v>
      </c>
      <c r="O1479" s="83">
        <f ca="1" t="shared" ref="O1479:P1479" si="1511">IFERROR(AVERAGEIF(M:M,M1479,$K:$K)," ")</f>
        <v>0.950112612612605</v>
      </c>
      <c r="P1479" s="83">
        <f ca="1" t="shared" si="1511"/>
        <v>0.950150150150152</v>
      </c>
      <c r="Q1479" s="65" t="str">
        <f ca="1">IF(ISBLANK(A1479)," ",IF(O1479&gt;MASTER!$B$3/100,"SB",IF(O1479&gt;MASTER!$B$4/100,"B",IF(O1479&gt;MASTER!$B$5/100,"C","K"))))</f>
        <v>SB</v>
      </c>
      <c r="R1479" s="65" t="str">
        <f ca="1">IF(ISBLANK(B1479)," ",IF(P1479&gt;MASTER!$B$3/100,"SB",IF(P1479&gt;MASTER!$B$4/100,"B",IF(P1479&gt;MASTER!$B$5/100,"C","K"))))</f>
        <v>SB</v>
      </c>
    </row>
    <row r="1480" customHeight="1" spans="1:18">
      <c r="A1480" s="80">
        <f ca="1">INDIRECT(ADDRESS(2+QUOTIENT(ROW()-2,COUNTA('Form Responses 1'!$1:$1)-4),1,,TRUE,"Form Responses 1"))</f>
        <v>45057.4751454745</v>
      </c>
      <c r="B1480" s="65" t="str">
        <f ca="1">INDIRECT(ADDRESS(2+QUOTIENT(ROW()-2,COUNTA('Form Responses 1'!$1:$1)-4),2,,TRUE,"Form Responses 1"))</f>
        <v>bobdaulay@gmail.com</v>
      </c>
      <c r="C1480" s="65" t="str">
        <f ca="1">INDIRECT(ADDRESS(2+QUOTIENT(ROW()-2,COUNTA('Form Responses 1'!$1:$1)-4),3,,TRUE,"Form Responses 1"))</f>
        <v>Bobby Wijaya Daulay </v>
      </c>
      <c r="D1480" s="81">
        <f ca="1">INDIRECT(ADDRESS(2+QUOTIENT(ROW()-2,COUNTA('Form Responses 1'!$1:$1)-4),4,,TRUE,"Form Responses 1"))</f>
        <v>45046</v>
      </c>
      <c r="E1480" s="82">
        <f ca="1" t="shared" si="0"/>
        <v>7</v>
      </c>
      <c r="F1480" s="65" t="str">
        <f ca="1">IF(ISBLANK(A1480)," ",INDIRECT(ADDRESS(1,5+MOD(ROW()-2,COUNTA('Form Responses 1'!$1:$1)-4),,TRUE,"Form Responses 1")))</f>
        <v>Lantai 07 [Pantry]</v>
      </c>
      <c r="G1480" s="65" t="str">
        <f ca="1">IF(ISBLANK(A1480)," ",INDIRECT(ADDRESS(MATCH(A1480,'Form Responses 1'!A:A,0),5+MOD(ROW()-2,COUNTA('Form Responses 1'!$1:$1)-4),,TRUE,"Form Responses 1")))</f>
        <v>BAIK</v>
      </c>
      <c r="H1480" s="83" t="str">
        <f ca="1" t="shared" si="1"/>
        <v>Lantai 07</v>
      </c>
      <c r="I1480" s="83" t="str">
        <f ca="1" t="shared" si="1506"/>
        <v>Pantry</v>
      </c>
      <c r="J1480" s="83" t="str">
        <f ca="1" t="shared" si="2"/>
        <v>CLEANING SERVICE</v>
      </c>
      <c r="K1480" s="83">
        <f ca="1" t="array" ref="K1480">IFERROR(INDEX(MASTER!B:B,MATCH(G1480,MASTER!A:A,0))/100," ")</f>
        <v>0.95</v>
      </c>
      <c r="L1480" s="65">
        <f ca="1" t="shared" si="3"/>
        <v>18</v>
      </c>
      <c r="M1480" s="65" t="str">
        <f ca="1" t="shared" si="4"/>
        <v>2023 - WEEK 18</v>
      </c>
      <c r="N1480" s="65" t="str">
        <f ca="1" t="shared" si="5"/>
        <v>2023 - MONTH 04</v>
      </c>
      <c r="O1480" s="83">
        <f ca="1" t="shared" ref="O1480:P1480" si="1512">IFERROR(AVERAGEIF(M:M,M1480,$K:$K)," ")</f>
        <v>0.950112612612605</v>
      </c>
      <c r="P1480" s="83">
        <f ca="1" t="shared" si="1512"/>
        <v>0.950150150150152</v>
      </c>
      <c r="Q1480" s="65" t="str">
        <f ca="1">IF(ISBLANK(A1480)," ",IF(O1480&gt;MASTER!$B$3/100,"SB",IF(O1480&gt;MASTER!$B$4/100,"B",IF(O1480&gt;MASTER!$B$5/100,"C","K"))))</f>
        <v>SB</v>
      </c>
      <c r="R1480" s="65" t="str">
        <f ca="1">IF(ISBLANK(B1480)," ",IF(P1480&gt;MASTER!$B$3/100,"SB",IF(P1480&gt;MASTER!$B$4/100,"B",IF(P1480&gt;MASTER!$B$5/100,"C","K"))))</f>
        <v>SB</v>
      </c>
    </row>
    <row r="1481" customHeight="1" spans="1:18">
      <c r="A1481" s="80">
        <f ca="1">INDIRECT(ADDRESS(2+QUOTIENT(ROW()-2,COUNTA('Form Responses 1'!$1:$1)-4),1,,TRUE,"Form Responses 1"))</f>
        <v>45057.4751454745</v>
      </c>
      <c r="B1481" s="65" t="str">
        <f ca="1">INDIRECT(ADDRESS(2+QUOTIENT(ROW()-2,COUNTA('Form Responses 1'!$1:$1)-4),2,,TRUE,"Form Responses 1"))</f>
        <v>bobdaulay@gmail.com</v>
      </c>
      <c r="C1481" s="65" t="str">
        <f ca="1">INDIRECT(ADDRESS(2+QUOTIENT(ROW()-2,COUNTA('Form Responses 1'!$1:$1)-4),3,,TRUE,"Form Responses 1"))</f>
        <v>Bobby Wijaya Daulay </v>
      </c>
      <c r="D1481" s="81">
        <f ca="1">INDIRECT(ADDRESS(2+QUOTIENT(ROW()-2,COUNTA('Form Responses 1'!$1:$1)-4),4,,TRUE,"Form Responses 1"))</f>
        <v>45046</v>
      </c>
      <c r="E1481" s="82">
        <f ca="1" t="shared" si="0"/>
        <v>7</v>
      </c>
      <c r="F1481" s="65" t="str">
        <f ca="1">IF(ISBLANK(A1481)," ",INDIRECT(ADDRESS(1,5+MOD(ROW()-2,COUNTA('Form Responses 1'!$1:$1)-4),,TRUE,"Form Responses 1")))</f>
        <v>Lantai 07 [Ruang Rapat 1-2-3]</v>
      </c>
      <c r="G1481" s="65" t="str">
        <f ca="1">IF(ISBLANK(A1481)," ",INDIRECT(ADDRESS(MATCH(A1481,'Form Responses 1'!A:A,0),5+MOD(ROW()-2,COUNTA('Form Responses 1'!$1:$1)-4),,TRUE,"Form Responses 1")))</f>
        <v>BAIK</v>
      </c>
      <c r="H1481" s="83" t="str">
        <f ca="1" t="shared" si="1"/>
        <v>Lantai 07</v>
      </c>
      <c r="I1481" s="83" t="str">
        <f ca="1" t="shared" si="1506"/>
        <v>Ruang Rapat 1-2-3</v>
      </c>
      <c r="J1481" s="83" t="str">
        <f ca="1" t="shared" si="2"/>
        <v>CLEANING SERVICE</v>
      </c>
      <c r="K1481" s="83">
        <f ca="1" t="array" ref="K1481">IFERROR(INDEX(MASTER!B:B,MATCH(G1481,MASTER!A:A,0))/100," ")</f>
        <v>0.95</v>
      </c>
      <c r="L1481" s="65">
        <f ca="1" t="shared" si="3"/>
        <v>18</v>
      </c>
      <c r="M1481" s="65" t="str">
        <f ca="1" t="shared" si="4"/>
        <v>2023 - WEEK 18</v>
      </c>
      <c r="N1481" s="65" t="str">
        <f ca="1" t="shared" si="5"/>
        <v>2023 - MONTH 04</v>
      </c>
      <c r="O1481" s="83">
        <f ca="1" t="shared" ref="O1481:P1481" si="1513">IFERROR(AVERAGEIF(M:M,M1481,$K:$K)," ")</f>
        <v>0.950112612612605</v>
      </c>
      <c r="P1481" s="83">
        <f ca="1" t="shared" si="1513"/>
        <v>0.950150150150152</v>
      </c>
      <c r="Q1481" s="65" t="str">
        <f ca="1">IF(ISBLANK(A1481)," ",IF(O1481&gt;MASTER!$B$3/100,"SB",IF(O1481&gt;MASTER!$B$4/100,"B",IF(O1481&gt;MASTER!$B$5/100,"C","K"))))</f>
        <v>SB</v>
      </c>
      <c r="R1481" s="65" t="str">
        <f ca="1">IF(ISBLANK(B1481)," ",IF(P1481&gt;MASTER!$B$3/100,"SB",IF(P1481&gt;MASTER!$B$4/100,"B",IF(P1481&gt;MASTER!$B$5/100,"C","K"))))</f>
        <v>SB</v>
      </c>
    </row>
    <row r="1482" customHeight="1" spans="1:18">
      <c r="A1482" s="80">
        <f ca="1">INDIRECT(ADDRESS(2+QUOTIENT(ROW()-2,COUNTA('Form Responses 1'!$1:$1)-4),1,,TRUE,"Form Responses 1"))</f>
        <v>45057.4751454745</v>
      </c>
      <c r="B1482" s="65" t="str">
        <f ca="1">INDIRECT(ADDRESS(2+QUOTIENT(ROW()-2,COUNTA('Form Responses 1'!$1:$1)-4),2,,TRUE,"Form Responses 1"))</f>
        <v>bobdaulay@gmail.com</v>
      </c>
      <c r="C1482" s="65" t="str">
        <f ca="1">INDIRECT(ADDRESS(2+QUOTIENT(ROW()-2,COUNTA('Form Responses 1'!$1:$1)-4),3,,TRUE,"Form Responses 1"))</f>
        <v>Bobby Wijaya Daulay </v>
      </c>
      <c r="D1482" s="81">
        <f ca="1">INDIRECT(ADDRESS(2+QUOTIENT(ROW()-2,COUNTA('Form Responses 1'!$1:$1)-4),4,,TRUE,"Form Responses 1"))</f>
        <v>45046</v>
      </c>
      <c r="E1482" s="82">
        <f ca="1" t="shared" si="0"/>
        <v>7</v>
      </c>
      <c r="F1482" s="65" t="str">
        <f ca="1">IF(ISBLANK(A1482)," ",INDIRECT(ADDRESS(1,5+MOD(ROW()-2,COUNTA('Form Responses 1'!$1:$1)-4),,TRUE,"Form Responses 1")))</f>
        <v>Lantai 07 [Ruang Kerja]</v>
      </c>
      <c r="G1482" s="65" t="str">
        <f ca="1">IF(ISBLANK(A1482)," ",INDIRECT(ADDRESS(MATCH(A1482,'Form Responses 1'!A:A,0),5+MOD(ROW()-2,COUNTA('Form Responses 1'!$1:$1)-4),,TRUE,"Form Responses 1")))</f>
        <v>BAIK</v>
      </c>
      <c r="H1482" s="83" t="str">
        <f ca="1" t="shared" si="1"/>
        <v>Lantai 07</v>
      </c>
      <c r="I1482" s="83" t="str">
        <f ca="1" t="shared" si="1506"/>
        <v>Ruang Kerja</v>
      </c>
      <c r="J1482" s="83" t="str">
        <f ca="1" t="shared" si="2"/>
        <v>CLEANING SERVICE</v>
      </c>
      <c r="K1482" s="83">
        <f ca="1" t="array" ref="K1482">IFERROR(INDEX(MASTER!B:B,MATCH(G1482,MASTER!A:A,0))/100," ")</f>
        <v>0.95</v>
      </c>
      <c r="L1482" s="65">
        <f ca="1" t="shared" si="3"/>
        <v>18</v>
      </c>
      <c r="M1482" s="65" t="str">
        <f ca="1" t="shared" si="4"/>
        <v>2023 - WEEK 18</v>
      </c>
      <c r="N1482" s="65" t="str">
        <f ca="1" t="shared" si="5"/>
        <v>2023 - MONTH 04</v>
      </c>
      <c r="O1482" s="83">
        <f ca="1" t="shared" ref="O1482:P1482" si="1514">IFERROR(AVERAGEIF(M:M,M1482,$K:$K)," ")</f>
        <v>0.950112612612605</v>
      </c>
      <c r="P1482" s="83">
        <f ca="1" t="shared" si="1514"/>
        <v>0.950150150150152</v>
      </c>
      <c r="Q1482" s="65" t="str">
        <f ca="1">IF(ISBLANK(A1482)," ",IF(O1482&gt;MASTER!$B$3/100,"SB",IF(O1482&gt;MASTER!$B$4/100,"B",IF(O1482&gt;MASTER!$B$5/100,"C","K"))))</f>
        <v>SB</v>
      </c>
      <c r="R1482" s="65" t="str">
        <f ca="1">IF(ISBLANK(B1482)," ",IF(P1482&gt;MASTER!$B$3/100,"SB",IF(P1482&gt;MASTER!$B$4/100,"B",IF(P1482&gt;MASTER!$B$5/100,"C","K"))))</f>
        <v>SB</v>
      </c>
    </row>
    <row r="1483" customHeight="1" spans="1:18">
      <c r="A1483" s="80">
        <f ca="1">INDIRECT(ADDRESS(2+QUOTIENT(ROW()-2,COUNTA('Form Responses 1'!$1:$1)-4),1,,TRUE,"Form Responses 1"))</f>
        <v>45057.4751454745</v>
      </c>
      <c r="B1483" s="65" t="str">
        <f ca="1">INDIRECT(ADDRESS(2+QUOTIENT(ROW()-2,COUNTA('Form Responses 1'!$1:$1)-4),2,,TRUE,"Form Responses 1"))</f>
        <v>bobdaulay@gmail.com</v>
      </c>
      <c r="C1483" s="65" t="str">
        <f ca="1">INDIRECT(ADDRESS(2+QUOTIENT(ROW()-2,COUNTA('Form Responses 1'!$1:$1)-4),3,,TRUE,"Form Responses 1"))</f>
        <v>Bobby Wijaya Daulay </v>
      </c>
      <c r="D1483" s="81">
        <f ca="1">INDIRECT(ADDRESS(2+QUOTIENT(ROW()-2,COUNTA('Form Responses 1'!$1:$1)-4),4,,TRUE,"Form Responses 1"))</f>
        <v>45046</v>
      </c>
      <c r="E1483" s="82">
        <f ca="1" t="shared" si="0"/>
        <v>7</v>
      </c>
      <c r="F1483" s="65" t="str">
        <f ca="1">IF(ISBLANK(A1483)," ",INDIRECT(ADDRESS(1,5+MOD(ROW()-2,COUNTA('Form Responses 1'!$1:$1)-4),,TRUE,"Form Responses 1")))</f>
        <v>Lantai 07 [Koridor]</v>
      </c>
      <c r="G1483" s="65" t="str">
        <f ca="1">IF(ISBLANK(A1483)," ",INDIRECT(ADDRESS(MATCH(A1483,'Form Responses 1'!A:A,0),5+MOD(ROW()-2,COUNTA('Form Responses 1'!$1:$1)-4),,TRUE,"Form Responses 1")))</f>
        <v>BAIK</v>
      </c>
      <c r="H1483" s="83" t="str">
        <f ca="1" t="shared" si="1"/>
        <v>Lantai 07</v>
      </c>
      <c r="I1483" s="83" t="str">
        <f ca="1" t="shared" si="1506"/>
        <v>Koridor</v>
      </c>
      <c r="J1483" s="83" t="str">
        <f ca="1" t="shared" si="2"/>
        <v>CLEANING SERVICE</v>
      </c>
      <c r="K1483" s="83">
        <f ca="1" t="array" ref="K1483">IFERROR(INDEX(MASTER!B:B,MATCH(G1483,MASTER!A:A,0))/100," ")</f>
        <v>0.95</v>
      </c>
      <c r="L1483" s="65">
        <f ca="1" t="shared" si="3"/>
        <v>18</v>
      </c>
      <c r="M1483" s="65" t="str">
        <f ca="1" t="shared" si="4"/>
        <v>2023 - WEEK 18</v>
      </c>
      <c r="N1483" s="65" t="str">
        <f ca="1" t="shared" si="5"/>
        <v>2023 - MONTH 04</v>
      </c>
      <c r="O1483" s="83">
        <f ca="1" t="shared" ref="O1483:P1483" si="1515">IFERROR(AVERAGEIF(M:M,M1483,$K:$K)," ")</f>
        <v>0.950112612612605</v>
      </c>
      <c r="P1483" s="83">
        <f ca="1" t="shared" si="1515"/>
        <v>0.950150150150152</v>
      </c>
      <c r="Q1483" s="65" t="str">
        <f ca="1">IF(ISBLANK(A1483)," ",IF(O1483&gt;MASTER!$B$3/100,"SB",IF(O1483&gt;MASTER!$B$4/100,"B",IF(O1483&gt;MASTER!$B$5/100,"C","K"))))</f>
        <v>SB</v>
      </c>
      <c r="R1483" s="65" t="str">
        <f ca="1">IF(ISBLANK(B1483)," ",IF(P1483&gt;MASTER!$B$3/100,"SB",IF(P1483&gt;MASTER!$B$4/100,"B",IF(P1483&gt;MASTER!$B$5/100,"C","K"))))</f>
        <v>SB</v>
      </c>
    </row>
    <row r="1484" customHeight="1" spans="1:18">
      <c r="A1484" s="80">
        <f ca="1">INDIRECT(ADDRESS(2+QUOTIENT(ROW()-2,COUNTA('Form Responses 1'!$1:$1)-4),1,,TRUE,"Form Responses 1"))</f>
        <v>45057.4751454745</v>
      </c>
      <c r="B1484" s="65" t="str">
        <f ca="1">INDIRECT(ADDRESS(2+QUOTIENT(ROW()-2,COUNTA('Form Responses 1'!$1:$1)-4),2,,TRUE,"Form Responses 1"))</f>
        <v>bobdaulay@gmail.com</v>
      </c>
      <c r="C1484" s="65" t="str">
        <f ca="1">INDIRECT(ADDRESS(2+QUOTIENT(ROW()-2,COUNTA('Form Responses 1'!$1:$1)-4),3,,TRUE,"Form Responses 1"))</f>
        <v>Bobby Wijaya Daulay </v>
      </c>
      <c r="D1484" s="81">
        <f ca="1">INDIRECT(ADDRESS(2+QUOTIENT(ROW()-2,COUNTA('Form Responses 1'!$1:$1)-4),4,,TRUE,"Form Responses 1"))</f>
        <v>45046</v>
      </c>
      <c r="E1484" s="82">
        <f ca="1" t="shared" si="0"/>
        <v>7</v>
      </c>
      <c r="F1484" s="65" t="str">
        <f ca="1">IF(ISBLANK(A1484)," ",INDIRECT(ADDRESS(1,5+MOD(ROW()-2,COUNTA('Form Responses 1'!$1:$1)-4),,TRUE,"Form Responses 1")))</f>
        <v>Lantai 07 [Toilet Pria / Wanita]</v>
      </c>
      <c r="G1484" s="65" t="str">
        <f ca="1">IF(ISBLANK(A1484)," ",INDIRECT(ADDRESS(MATCH(A1484,'Form Responses 1'!A:A,0),5+MOD(ROW()-2,COUNTA('Form Responses 1'!$1:$1)-4),,TRUE,"Form Responses 1")))</f>
        <v>BAIK</v>
      </c>
      <c r="H1484" s="83" t="str">
        <f ca="1" t="shared" si="1"/>
        <v>Lantai 07</v>
      </c>
      <c r="I1484" s="83" t="str">
        <f ca="1" t="shared" si="1506"/>
        <v>Toilet Pria / Wanita</v>
      </c>
      <c r="J1484" s="83" t="str">
        <f ca="1" t="shared" si="2"/>
        <v>CLEANING SERVICE</v>
      </c>
      <c r="K1484" s="83">
        <f ca="1" t="array" ref="K1484">IFERROR(INDEX(MASTER!B:B,MATCH(G1484,MASTER!A:A,0))/100," ")</f>
        <v>0.95</v>
      </c>
      <c r="L1484" s="65">
        <f ca="1" t="shared" si="3"/>
        <v>18</v>
      </c>
      <c r="M1484" s="65" t="str">
        <f ca="1" t="shared" si="4"/>
        <v>2023 - WEEK 18</v>
      </c>
      <c r="N1484" s="65" t="str">
        <f ca="1" t="shared" si="5"/>
        <v>2023 - MONTH 04</v>
      </c>
      <c r="O1484" s="83">
        <f ca="1" t="shared" ref="O1484:P1484" si="1516">IFERROR(AVERAGEIF(M:M,M1484,$K:$K)," ")</f>
        <v>0.950112612612605</v>
      </c>
      <c r="P1484" s="83">
        <f ca="1" t="shared" si="1516"/>
        <v>0.950150150150152</v>
      </c>
      <c r="Q1484" s="65" t="str">
        <f ca="1">IF(ISBLANK(A1484)," ",IF(O1484&gt;MASTER!$B$3/100,"SB",IF(O1484&gt;MASTER!$B$4/100,"B",IF(O1484&gt;MASTER!$B$5/100,"C","K"))))</f>
        <v>SB</v>
      </c>
      <c r="R1484" s="65" t="str">
        <f ca="1">IF(ISBLANK(B1484)," ",IF(P1484&gt;MASTER!$B$3/100,"SB",IF(P1484&gt;MASTER!$B$4/100,"B",IF(P1484&gt;MASTER!$B$5/100,"C","K"))))</f>
        <v>SB</v>
      </c>
    </row>
    <row r="1485" customHeight="1" spans="1:18">
      <c r="A1485" s="80">
        <f ca="1">INDIRECT(ADDRESS(2+QUOTIENT(ROW()-2,COUNTA('Form Responses 1'!$1:$1)-4),1,,TRUE,"Form Responses 1"))</f>
        <v>45057.4751454745</v>
      </c>
      <c r="B1485" s="65" t="str">
        <f ca="1">INDIRECT(ADDRESS(2+QUOTIENT(ROW()-2,COUNTA('Form Responses 1'!$1:$1)-4),2,,TRUE,"Form Responses 1"))</f>
        <v>bobdaulay@gmail.com</v>
      </c>
      <c r="C1485" s="65" t="str">
        <f ca="1">INDIRECT(ADDRESS(2+QUOTIENT(ROW()-2,COUNTA('Form Responses 1'!$1:$1)-4),3,,TRUE,"Form Responses 1"))</f>
        <v>Bobby Wijaya Daulay </v>
      </c>
      <c r="D1485" s="81">
        <f ca="1">INDIRECT(ADDRESS(2+QUOTIENT(ROW()-2,COUNTA('Form Responses 1'!$1:$1)-4),4,,TRUE,"Form Responses 1"))</f>
        <v>45046</v>
      </c>
      <c r="E1485" s="82">
        <f ca="1" t="shared" si="0"/>
        <v>7</v>
      </c>
      <c r="F1485" s="65" t="str">
        <f ca="1">IF(ISBLANK(A1485)," ",INDIRECT(ADDRESS(1,5+MOD(ROW()-2,COUNTA('Form Responses 1'!$1:$1)-4),,TRUE,"Form Responses 1")))</f>
        <v>Lantai 06 [Tangga Exit Barat]</v>
      </c>
      <c r="G1485" s="65" t="str">
        <f ca="1">IF(ISBLANK(A1485)," ",INDIRECT(ADDRESS(MATCH(A1485,'Form Responses 1'!A:A,0),5+MOD(ROW()-2,COUNTA('Form Responses 1'!$1:$1)-4),,TRUE,"Form Responses 1")))</f>
        <v>BAIK</v>
      </c>
      <c r="H1485" s="83" t="str">
        <f ca="1" t="shared" si="1"/>
        <v>Lantai 06</v>
      </c>
      <c r="I1485" s="83" t="str">
        <f ca="1" t="shared" si="1506"/>
        <v>Tangga Exit Barat</v>
      </c>
      <c r="J1485" s="83" t="str">
        <f ca="1" t="shared" si="2"/>
        <v>CLEANING SERVICE</v>
      </c>
      <c r="K1485" s="83">
        <f ca="1" t="array" ref="K1485">IFERROR(INDEX(MASTER!B:B,MATCH(G1485,MASTER!A:A,0))/100," ")</f>
        <v>0.95</v>
      </c>
      <c r="L1485" s="65">
        <f ca="1" t="shared" si="3"/>
        <v>18</v>
      </c>
      <c r="M1485" s="65" t="str">
        <f ca="1" t="shared" si="4"/>
        <v>2023 - WEEK 18</v>
      </c>
      <c r="N1485" s="65" t="str">
        <f ca="1" t="shared" si="5"/>
        <v>2023 - MONTH 04</v>
      </c>
      <c r="O1485" s="83">
        <f ca="1" t="shared" ref="O1485:P1485" si="1517">IFERROR(AVERAGEIF(M:M,M1485,$K:$K)," ")</f>
        <v>0.950112612612605</v>
      </c>
      <c r="P1485" s="83">
        <f ca="1" t="shared" si="1517"/>
        <v>0.950150150150152</v>
      </c>
      <c r="Q1485" s="65" t="str">
        <f ca="1">IF(ISBLANK(A1485)," ",IF(O1485&gt;MASTER!$B$3/100,"SB",IF(O1485&gt;MASTER!$B$4/100,"B",IF(O1485&gt;MASTER!$B$5/100,"C","K"))))</f>
        <v>SB</v>
      </c>
      <c r="R1485" s="65" t="str">
        <f ca="1">IF(ISBLANK(B1485)," ",IF(P1485&gt;MASTER!$B$3/100,"SB",IF(P1485&gt;MASTER!$B$4/100,"B",IF(P1485&gt;MASTER!$B$5/100,"C","K"))))</f>
        <v>SB</v>
      </c>
    </row>
    <row r="1486" customHeight="1" spans="1:18">
      <c r="A1486" s="80">
        <f ca="1">INDIRECT(ADDRESS(2+QUOTIENT(ROW()-2,COUNTA('Form Responses 1'!$1:$1)-4),1,,TRUE,"Form Responses 1"))</f>
        <v>45057.4751454745</v>
      </c>
      <c r="B1486" s="65" t="str">
        <f ca="1">INDIRECT(ADDRESS(2+QUOTIENT(ROW()-2,COUNTA('Form Responses 1'!$1:$1)-4),2,,TRUE,"Form Responses 1"))</f>
        <v>bobdaulay@gmail.com</v>
      </c>
      <c r="C1486" s="65" t="str">
        <f ca="1">INDIRECT(ADDRESS(2+QUOTIENT(ROW()-2,COUNTA('Form Responses 1'!$1:$1)-4),3,,TRUE,"Form Responses 1"))</f>
        <v>Bobby Wijaya Daulay </v>
      </c>
      <c r="D1486" s="81">
        <f ca="1">INDIRECT(ADDRESS(2+QUOTIENT(ROW()-2,COUNTA('Form Responses 1'!$1:$1)-4),4,,TRUE,"Form Responses 1"))</f>
        <v>45046</v>
      </c>
      <c r="E1486" s="82">
        <f ca="1" t="shared" si="0"/>
        <v>7</v>
      </c>
      <c r="F1486" s="65" t="str">
        <f ca="1">IF(ISBLANK(A1486)," ",INDIRECT(ADDRESS(1,5+MOD(ROW()-2,COUNTA('Form Responses 1'!$1:$1)-4),,TRUE,"Form Responses 1")))</f>
        <v>Lantai 06 [ &amp; Timur]</v>
      </c>
      <c r="G1486" s="65" t="str">
        <f ca="1">IF(ISBLANK(A1486)," ",INDIRECT(ADDRESS(MATCH(A1486,'Form Responses 1'!A:A,0),5+MOD(ROW()-2,COUNTA('Form Responses 1'!$1:$1)-4),,TRUE,"Form Responses 1")))</f>
        <v>BAIK</v>
      </c>
      <c r="H1486" s="83" t="str">
        <f ca="1" t="shared" si="1"/>
        <v>Lantai 06</v>
      </c>
      <c r="I1486" s="83" t="str">
        <f ca="1" t="shared" si="1506"/>
        <v> &amp; Timur</v>
      </c>
      <c r="J1486" s="83" t="str">
        <f ca="1" t="shared" si="2"/>
        <v>CLEANING SERVICE</v>
      </c>
      <c r="K1486" s="83">
        <f ca="1" t="array" ref="K1486">IFERROR(INDEX(MASTER!B:B,MATCH(G1486,MASTER!A:A,0))/100," ")</f>
        <v>0.95</v>
      </c>
      <c r="L1486" s="65">
        <f ca="1" t="shared" si="3"/>
        <v>18</v>
      </c>
      <c r="M1486" s="65" t="str">
        <f ca="1" t="shared" si="4"/>
        <v>2023 - WEEK 18</v>
      </c>
      <c r="N1486" s="65" t="str">
        <f ca="1" t="shared" si="5"/>
        <v>2023 - MONTH 04</v>
      </c>
      <c r="O1486" s="83">
        <f ca="1" t="shared" ref="O1486:P1486" si="1518">IFERROR(AVERAGEIF(M:M,M1486,$K:$K)," ")</f>
        <v>0.950112612612605</v>
      </c>
      <c r="P1486" s="83">
        <f ca="1" t="shared" si="1518"/>
        <v>0.950150150150152</v>
      </c>
      <c r="Q1486" s="65" t="str">
        <f ca="1">IF(ISBLANK(A1486)," ",IF(O1486&gt;MASTER!$B$3/100,"SB",IF(O1486&gt;MASTER!$B$4/100,"B",IF(O1486&gt;MASTER!$B$5/100,"C","K"))))</f>
        <v>SB</v>
      </c>
      <c r="R1486" s="65" t="str">
        <f ca="1">IF(ISBLANK(B1486)," ",IF(P1486&gt;MASTER!$B$3/100,"SB",IF(P1486&gt;MASTER!$B$4/100,"B",IF(P1486&gt;MASTER!$B$5/100,"C","K"))))</f>
        <v>SB</v>
      </c>
    </row>
    <row r="1487" customHeight="1" spans="1:18">
      <c r="A1487" s="80">
        <f ca="1">INDIRECT(ADDRESS(2+QUOTIENT(ROW()-2,COUNTA('Form Responses 1'!$1:$1)-4),1,,TRUE,"Form Responses 1"))</f>
        <v>45057.4751454745</v>
      </c>
      <c r="B1487" s="65" t="str">
        <f ca="1">INDIRECT(ADDRESS(2+QUOTIENT(ROW()-2,COUNTA('Form Responses 1'!$1:$1)-4),2,,TRUE,"Form Responses 1"))</f>
        <v>bobdaulay@gmail.com</v>
      </c>
      <c r="C1487" s="65" t="str">
        <f ca="1">INDIRECT(ADDRESS(2+QUOTIENT(ROW()-2,COUNTA('Form Responses 1'!$1:$1)-4),3,,TRUE,"Form Responses 1"))</f>
        <v>Bobby Wijaya Daulay </v>
      </c>
      <c r="D1487" s="81">
        <f ca="1">INDIRECT(ADDRESS(2+QUOTIENT(ROW()-2,COUNTA('Form Responses 1'!$1:$1)-4),4,,TRUE,"Form Responses 1"))</f>
        <v>45046</v>
      </c>
      <c r="E1487" s="82">
        <f ca="1" t="shared" si="0"/>
        <v>7</v>
      </c>
      <c r="F1487" s="65" t="str">
        <f ca="1">IF(ISBLANK(A1487)," ",INDIRECT(ADDRESS(1,5+MOD(ROW()-2,COUNTA('Form Responses 1'!$1:$1)-4),,TRUE,"Form Responses 1")))</f>
        <v>Lantai 06 [Mushola]</v>
      </c>
      <c r="G1487" s="65" t="str">
        <f ca="1">IF(ISBLANK(A1487)," ",INDIRECT(ADDRESS(MATCH(A1487,'Form Responses 1'!A:A,0),5+MOD(ROW()-2,COUNTA('Form Responses 1'!$1:$1)-4),,TRUE,"Form Responses 1")))</f>
        <v>BAIK</v>
      </c>
      <c r="H1487" s="83" t="str">
        <f ca="1" t="shared" si="1"/>
        <v>Lantai 06</v>
      </c>
      <c r="I1487" s="83" t="str">
        <f ca="1" t="shared" si="1506"/>
        <v>Mushola</v>
      </c>
      <c r="J1487" s="83" t="str">
        <f ca="1" t="shared" si="2"/>
        <v>CLEANING SERVICE</v>
      </c>
      <c r="K1487" s="83">
        <f ca="1" t="array" ref="K1487">IFERROR(INDEX(MASTER!B:B,MATCH(G1487,MASTER!A:A,0))/100," ")</f>
        <v>0.95</v>
      </c>
      <c r="L1487" s="65">
        <f ca="1" t="shared" si="3"/>
        <v>18</v>
      </c>
      <c r="M1487" s="65" t="str">
        <f ca="1" t="shared" si="4"/>
        <v>2023 - WEEK 18</v>
      </c>
      <c r="N1487" s="65" t="str">
        <f ca="1" t="shared" si="5"/>
        <v>2023 - MONTH 04</v>
      </c>
      <c r="O1487" s="83">
        <f ca="1" t="shared" ref="O1487:P1487" si="1519">IFERROR(AVERAGEIF(M:M,M1487,$K:$K)," ")</f>
        <v>0.950112612612605</v>
      </c>
      <c r="P1487" s="83">
        <f ca="1" t="shared" si="1519"/>
        <v>0.950150150150152</v>
      </c>
      <c r="Q1487" s="65" t="str">
        <f ca="1">IF(ISBLANK(A1487)," ",IF(O1487&gt;MASTER!$B$3/100,"SB",IF(O1487&gt;MASTER!$B$4/100,"B",IF(O1487&gt;MASTER!$B$5/100,"C","K"))))</f>
        <v>SB</v>
      </c>
      <c r="R1487" s="65" t="str">
        <f ca="1">IF(ISBLANK(B1487)," ",IF(P1487&gt;MASTER!$B$3/100,"SB",IF(P1487&gt;MASTER!$B$4/100,"B",IF(P1487&gt;MASTER!$B$5/100,"C","K"))))</f>
        <v>SB</v>
      </c>
    </row>
    <row r="1488" customHeight="1" spans="1:18">
      <c r="A1488" s="80">
        <f ca="1">INDIRECT(ADDRESS(2+QUOTIENT(ROW()-2,COUNTA('Form Responses 1'!$1:$1)-4),1,,TRUE,"Form Responses 1"))</f>
        <v>45057.4751454745</v>
      </c>
      <c r="B1488" s="65" t="str">
        <f ca="1">INDIRECT(ADDRESS(2+QUOTIENT(ROW()-2,COUNTA('Form Responses 1'!$1:$1)-4),2,,TRUE,"Form Responses 1"))</f>
        <v>bobdaulay@gmail.com</v>
      </c>
      <c r="C1488" s="65" t="str">
        <f ca="1">INDIRECT(ADDRESS(2+QUOTIENT(ROW()-2,COUNTA('Form Responses 1'!$1:$1)-4),3,,TRUE,"Form Responses 1"))</f>
        <v>Bobby Wijaya Daulay </v>
      </c>
      <c r="D1488" s="81">
        <f ca="1">INDIRECT(ADDRESS(2+QUOTIENT(ROW()-2,COUNTA('Form Responses 1'!$1:$1)-4),4,,TRUE,"Form Responses 1"))</f>
        <v>45046</v>
      </c>
      <c r="E1488" s="82">
        <f ca="1" t="shared" si="0"/>
        <v>7</v>
      </c>
      <c r="F1488" s="65" t="str">
        <f ca="1">IF(ISBLANK(A1488)," ",INDIRECT(ADDRESS(1,5+MOD(ROW()-2,COUNTA('Form Responses 1'!$1:$1)-4),,TRUE,"Form Responses 1")))</f>
        <v>Lantai 06 [Pantry]</v>
      </c>
      <c r="G1488" s="65" t="str">
        <f ca="1">IF(ISBLANK(A1488)," ",INDIRECT(ADDRESS(MATCH(A1488,'Form Responses 1'!A:A,0),5+MOD(ROW()-2,COUNTA('Form Responses 1'!$1:$1)-4),,TRUE,"Form Responses 1")))</f>
        <v>BAIK</v>
      </c>
      <c r="H1488" s="83" t="str">
        <f ca="1" t="shared" si="1"/>
        <v>Lantai 06</v>
      </c>
      <c r="I1488" s="83" t="str">
        <f ca="1" t="shared" si="1506"/>
        <v>Pantry</v>
      </c>
      <c r="J1488" s="83" t="str">
        <f ca="1" t="shared" si="2"/>
        <v>CLEANING SERVICE</v>
      </c>
      <c r="K1488" s="83">
        <f ca="1" t="array" ref="K1488">IFERROR(INDEX(MASTER!B:B,MATCH(G1488,MASTER!A:A,0))/100," ")</f>
        <v>0.95</v>
      </c>
      <c r="L1488" s="65">
        <f ca="1" t="shared" si="3"/>
        <v>18</v>
      </c>
      <c r="M1488" s="65" t="str">
        <f ca="1" t="shared" si="4"/>
        <v>2023 - WEEK 18</v>
      </c>
      <c r="N1488" s="65" t="str">
        <f ca="1" t="shared" si="5"/>
        <v>2023 - MONTH 04</v>
      </c>
      <c r="O1488" s="83">
        <f ca="1" t="shared" ref="O1488:P1488" si="1520">IFERROR(AVERAGEIF(M:M,M1488,$K:$K)," ")</f>
        <v>0.950112612612605</v>
      </c>
      <c r="P1488" s="83">
        <f ca="1" t="shared" si="1520"/>
        <v>0.950150150150152</v>
      </c>
      <c r="Q1488" s="65" t="str">
        <f ca="1">IF(ISBLANK(A1488)," ",IF(O1488&gt;MASTER!$B$3/100,"SB",IF(O1488&gt;MASTER!$B$4/100,"B",IF(O1488&gt;MASTER!$B$5/100,"C","K"))))</f>
        <v>SB</v>
      </c>
      <c r="R1488" s="65" t="str">
        <f ca="1">IF(ISBLANK(B1488)," ",IF(P1488&gt;MASTER!$B$3/100,"SB",IF(P1488&gt;MASTER!$B$4/100,"B",IF(P1488&gt;MASTER!$B$5/100,"C","K"))))</f>
        <v>SB</v>
      </c>
    </row>
    <row r="1489" customHeight="1" spans="1:18">
      <c r="A1489" s="80">
        <f ca="1">INDIRECT(ADDRESS(2+QUOTIENT(ROW()-2,COUNTA('Form Responses 1'!$1:$1)-4),1,,TRUE,"Form Responses 1"))</f>
        <v>45057.4751454745</v>
      </c>
      <c r="B1489" s="65" t="str">
        <f ca="1">INDIRECT(ADDRESS(2+QUOTIENT(ROW()-2,COUNTA('Form Responses 1'!$1:$1)-4),2,,TRUE,"Form Responses 1"))</f>
        <v>bobdaulay@gmail.com</v>
      </c>
      <c r="C1489" s="65" t="str">
        <f ca="1">INDIRECT(ADDRESS(2+QUOTIENT(ROW()-2,COUNTA('Form Responses 1'!$1:$1)-4),3,,TRUE,"Form Responses 1"))</f>
        <v>Bobby Wijaya Daulay </v>
      </c>
      <c r="D1489" s="81">
        <f ca="1">INDIRECT(ADDRESS(2+QUOTIENT(ROW()-2,COUNTA('Form Responses 1'!$1:$1)-4),4,,TRUE,"Form Responses 1"))</f>
        <v>45046</v>
      </c>
      <c r="E1489" s="82">
        <f ca="1" t="shared" si="0"/>
        <v>7</v>
      </c>
      <c r="F1489" s="65" t="str">
        <f ca="1">IF(ISBLANK(A1489)," ",INDIRECT(ADDRESS(1,5+MOD(ROW()-2,COUNTA('Form Responses 1'!$1:$1)-4),,TRUE,"Form Responses 1")))</f>
        <v>Lantai 06 [Ruang Rapat 1-2-3]</v>
      </c>
      <c r="G1489" s="65" t="str">
        <f ca="1">IF(ISBLANK(A1489)," ",INDIRECT(ADDRESS(MATCH(A1489,'Form Responses 1'!A:A,0),5+MOD(ROW()-2,COUNTA('Form Responses 1'!$1:$1)-4),,TRUE,"Form Responses 1")))</f>
        <v>BAIK</v>
      </c>
      <c r="H1489" s="83" t="str">
        <f ca="1" t="shared" si="1"/>
        <v>Lantai 06</v>
      </c>
      <c r="I1489" s="83" t="str">
        <f ca="1" t="shared" si="1506"/>
        <v>Ruang Rapat 1-2-3</v>
      </c>
      <c r="J1489" s="83" t="str">
        <f ca="1" t="shared" si="2"/>
        <v>CLEANING SERVICE</v>
      </c>
      <c r="K1489" s="83">
        <f ca="1" t="array" ref="K1489">IFERROR(INDEX(MASTER!B:B,MATCH(G1489,MASTER!A:A,0))/100," ")</f>
        <v>0.95</v>
      </c>
      <c r="L1489" s="65">
        <f ca="1" t="shared" si="3"/>
        <v>18</v>
      </c>
      <c r="M1489" s="65" t="str">
        <f ca="1" t="shared" si="4"/>
        <v>2023 - WEEK 18</v>
      </c>
      <c r="N1489" s="65" t="str">
        <f ca="1" t="shared" si="5"/>
        <v>2023 - MONTH 04</v>
      </c>
      <c r="O1489" s="83">
        <f ca="1" t="shared" ref="O1489:P1489" si="1521">IFERROR(AVERAGEIF(M:M,M1489,$K:$K)," ")</f>
        <v>0.950112612612605</v>
      </c>
      <c r="P1489" s="83">
        <f ca="1" t="shared" si="1521"/>
        <v>0.950150150150152</v>
      </c>
      <c r="Q1489" s="65" t="str">
        <f ca="1">IF(ISBLANK(A1489)," ",IF(O1489&gt;MASTER!$B$3/100,"SB",IF(O1489&gt;MASTER!$B$4/100,"B",IF(O1489&gt;MASTER!$B$5/100,"C","K"))))</f>
        <v>SB</v>
      </c>
      <c r="R1489" s="65" t="str">
        <f ca="1">IF(ISBLANK(B1489)," ",IF(P1489&gt;MASTER!$B$3/100,"SB",IF(P1489&gt;MASTER!$B$4/100,"B",IF(P1489&gt;MASTER!$B$5/100,"C","K"))))</f>
        <v>SB</v>
      </c>
    </row>
    <row r="1490" customHeight="1" spans="1:18">
      <c r="A1490" s="80">
        <f ca="1">INDIRECT(ADDRESS(2+QUOTIENT(ROW()-2,COUNTA('Form Responses 1'!$1:$1)-4),1,,TRUE,"Form Responses 1"))</f>
        <v>45057.4751454745</v>
      </c>
      <c r="B1490" s="65" t="str">
        <f ca="1">INDIRECT(ADDRESS(2+QUOTIENT(ROW()-2,COUNTA('Form Responses 1'!$1:$1)-4),2,,TRUE,"Form Responses 1"))</f>
        <v>bobdaulay@gmail.com</v>
      </c>
      <c r="C1490" s="65" t="str">
        <f ca="1">INDIRECT(ADDRESS(2+QUOTIENT(ROW()-2,COUNTA('Form Responses 1'!$1:$1)-4),3,,TRUE,"Form Responses 1"))</f>
        <v>Bobby Wijaya Daulay </v>
      </c>
      <c r="D1490" s="81">
        <f ca="1">INDIRECT(ADDRESS(2+QUOTIENT(ROW()-2,COUNTA('Form Responses 1'!$1:$1)-4),4,,TRUE,"Form Responses 1"))</f>
        <v>45046</v>
      </c>
      <c r="E1490" s="82">
        <f ca="1" t="shared" si="0"/>
        <v>7</v>
      </c>
      <c r="F1490" s="65" t="str">
        <f ca="1">IF(ISBLANK(A1490)," ",INDIRECT(ADDRESS(1,5+MOD(ROW()-2,COUNTA('Form Responses 1'!$1:$1)-4),,TRUE,"Form Responses 1")))</f>
        <v>Lantai 06 [Ruang Kerja]</v>
      </c>
      <c r="G1490" s="65" t="str">
        <f ca="1">IF(ISBLANK(A1490)," ",INDIRECT(ADDRESS(MATCH(A1490,'Form Responses 1'!A:A,0),5+MOD(ROW()-2,COUNTA('Form Responses 1'!$1:$1)-4),,TRUE,"Form Responses 1")))</f>
        <v>BAIK</v>
      </c>
      <c r="H1490" s="83" t="str">
        <f ca="1" t="shared" si="1"/>
        <v>Lantai 06</v>
      </c>
      <c r="I1490" s="83" t="str">
        <f ca="1" t="shared" si="1506"/>
        <v>Ruang Kerja</v>
      </c>
      <c r="J1490" s="83" t="str">
        <f ca="1" t="shared" si="2"/>
        <v>CLEANING SERVICE</v>
      </c>
      <c r="K1490" s="83">
        <f ca="1" t="array" ref="K1490">IFERROR(INDEX(MASTER!B:B,MATCH(G1490,MASTER!A:A,0))/100," ")</f>
        <v>0.95</v>
      </c>
      <c r="L1490" s="65">
        <f ca="1" t="shared" si="3"/>
        <v>18</v>
      </c>
      <c r="M1490" s="65" t="str">
        <f ca="1" t="shared" si="4"/>
        <v>2023 - WEEK 18</v>
      </c>
      <c r="N1490" s="65" t="str">
        <f ca="1" t="shared" si="5"/>
        <v>2023 - MONTH 04</v>
      </c>
      <c r="O1490" s="83">
        <f ca="1" t="shared" ref="O1490:P1490" si="1522">IFERROR(AVERAGEIF(M:M,M1490,$K:$K)," ")</f>
        <v>0.950112612612605</v>
      </c>
      <c r="P1490" s="83">
        <f ca="1" t="shared" si="1522"/>
        <v>0.950150150150152</v>
      </c>
      <c r="Q1490" s="65" t="str">
        <f ca="1">IF(ISBLANK(A1490)," ",IF(O1490&gt;MASTER!$B$3/100,"SB",IF(O1490&gt;MASTER!$B$4/100,"B",IF(O1490&gt;MASTER!$B$5/100,"C","K"))))</f>
        <v>SB</v>
      </c>
      <c r="R1490" s="65" t="str">
        <f ca="1">IF(ISBLANK(B1490)," ",IF(P1490&gt;MASTER!$B$3/100,"SB",IF(P1490&gt;MASTER!$B$4/100,"B",IF(P1490&gt;MASTER!$B$5/100,"C","K"))))</f>
        <v>SB</v>
      </c>
    </row>
    <row r="1491" customHeight="1" spans="1:18">
      <c r="A1491" s="80">
        <f ca="1">INDIRECT(ADDRESS(2+QUOTIENT(ROW()-2,COUNTA('Form Responses 1'!$1:$1)-4),1,,TRUE,"Form Responses 1"))</f>
        <v>45057.4751454745</v>
      </c>
      <c r="B1491" s="65" t="str">
        <f ca="1">INDIRECT(ADDRESS(2+QUOTIENT(ROW()-2,COUNTA('Form Responses 1'!$1:$1)-4),2,,TRUE,"Form Responses 1"))</f>
        <v>bobdaulay@gmail.com</v>
      </c>
      <c r="C1491" s="65" t="str">
        <f ca="1">INDIRECT(ADDRESS(2+QUOTIENT(ROW()-2,COUNTA('Form Responses 1'!$1:$1)-4),3,,TRUE,"Form Responses 1"))</f>
        <v>Bobby Wijaya Daulay </v>
      </c>
      <c r="D1491" s="81">
        <f ca="1">INDIRECT(ADDRESS(2+QUOTIENT(ROW()-2,COUNTA('Form Responses 1'!$1:$1)-4),4,,TRUE,"Form Responses 1"))</f>
        <v>45046</v>
      </c>
      <c r="E1491" s="82">
        <f ca="1" t="shared" si="0"/>
        <v>7</v>
      </c>
      <c r="F1491" s="65" t="str">
        <f ca="1">IF(ISBLANK(A1491)," ",INDIRECT(ADDRESS(1,5+MOD(ROW()-2,COUNTA('Form Responses 1'!$1:$1)-4),,TRUE,"Form Responses 1")))</f>
        <v>Lantai 06 [Koridor]</v>
      </c>
      <c r="G1491" s="65" t="str">
        <f ca="1">IF(ISBLANK(A1491)," ",INDIRECT(ADDRESS(MATCH(A1491,'Form Responses 1'!A:A,0),5+MOD(ROW()-2,COUNTA('Form Responses 1'!$1:$1)-4),,TRUE,"Form Responses 1")))</f>
        <v>BAIK</v>
      </c>
      <c r="H1491" s="83" t="str">
        <f ca="1" t="shared" si="1"/>
        <v>Lantai 06</v>
      </c>
      <c r="I1491" s="83" t="str">
        <f ca="1" t="shared" si="1506"/>
        <v>Koridor</v>
      </c>
      <c r="J1491" s="83" t="str">
        <f ca="1" t="shared" si="2"/>
        <v>CLEANING SERVICE</v>
      </c>
      <c r="K1491" s="83">
        <f ca="1" t="array" ref="K1491">IFERROR(INDEX(MASTER!B:B,MATCH(G1491,MASTER!A:A,0))/100," ")</f>
        <v>0.95</v>
      </c>
      <c r="L1491" s="65">
        <f ca="1" t="shared" si="3"/>
        <v>18</v>
      </c>
      <c r="M1491" s="65" t="str">
        <f ca="1" t="shared" si="4"/>
        <v>2023 - WEEK 18</v>
      </c>
      <c r="N1491" s="65" t="str">
        <f ca="1" t="shared" si="5"/>
        <v>2023 - MONTH 04</v>
      </c>
      <c r="O1491" s="83">
        <f ca="1" t="shared" ref="O1491:P1491" si="1523">IFERROR(AVERAGEIF(M:M,M1491,$K:$K)," ")</f>
        <v>0.950112612612605</v>
      </c>
      <c r="P1491" s="83">
        <f ca="1" t="shared" si="1523"/>
        <v>0.950150150150152</v>
      </c>
      <c r="Q1491" s="65" t="str">
        <f ca="1">IF(ISBLANK(A1491)," ",IF(O1491&gt;MASTER!$B$3/100,"SB",IF(O1491&gt;MASTER!$B$4/100,"B",IF(O1491&gt;MASTER!$B$5/100,"C","K"))))</f>
        <v>SB</v>
      </c>
      <c r="R1491" s="65" t="str">
        <f ca="1">IF(ISBLANK(B1491)," ",IF(P1491&gt;MASTER!$B$3/100,"SB",IF(P1491&gt;MASTER!$B$4/100,"B",IF(P1491&gt;MASTER!$B$5/100,"C","K"))))</f>
        <v>SB</v>
      </c>
    </row>
    <row r="1492" customHeight="1" spans="1:18">
      <c r="A1492" s="80">
        <f ca="1">INDIRECT(ADDRESS(2+QUOTIENT(ROW()-2,COUNTA('Form Responses 1'!$1:$1)-4),1,,TRUE,"Form Responses 1"))</f>
        <v>45057.4751454745</v>
      </c>
      <c r="B1492" s="65" t="str">
        <f ca="1">INDIRECT(ADDRESS(2+QUOTIENT(ROW()-2,COUNTA('Form Responses 1'!$1:$1)-4),2,,TRUE,"Form Responses 1"))</f>
        <v>bobdaulay@gmail.com</v>
      </c>
      <c r="C1492" s="65" t="str">
        <f ca="1">INDIRECT(ADDRESS(2+QUOTIENT(ROW()-2,COUNTA('Form Responses 1'!$1:$1)-4),3,,TRUE,"Form Responses 1"))</f>
        <v>Bobby Wijaya Daulay </v>
      </c>
      <c r="D1492" s="81">
        <f ca="1">INDIRECT(ADDRESS(2+QUOTIENT(ROW()-2,COUNTA('Form Responses 1'!$1:$1)-4),4,,TRUE,"Form Responses 1"))</f>
        <v>45046</v>
      </c>
      <c r="E1492" s="82">
        <f ca="1" t="shared" si="0"/>
        <v>7</v>
      </c>
      <c r="F1492" s="65" t="str">
        <f ca="1">IF(ISBLANK(A1492)," ",INDIRECT(ADDRESS(1,5+MOD(ROW()-2,COUNTA('Form Responses 1'!$1:$1)-4),,TRUE,"Form Responses 1")))</f>
        <v>Lantai 06 [Toilet Pria / Wanita]</v>
      </c>
      <c r="G1492" s="65" t="str">
        <f ca="1">IF(ISBLANK(A1492)," ",INDIRECT(ADDRESS(MATCH(A1492,'Form Responses 1'!A:A,0),5+MOD(ROW()-2,COUNTA('Form Responses 1'!$1:$1)-4),,TRUE,"Form Responses 1")))</f>
        <v>BAIK</v>
      </c>
      <c r="H1492" s="83" t="str">
        <f ca="1" t="shared" si="1"/>
        <v>Lantai 06</v>
      </c>
      <c r="I1492" s="83" t="str">
        <f ca="1" t="shared" si="1506"/>
        <v>Toilet Pria / Wanita</v>
      </c>
      <c r="J1492" s="83" t="str">
        <f ca="1" t="shared" si="2"/>
        <v>CLEANING SERVICE</v>
      </c>
      <c r="K1492" s="83">
        <f ca="1" t="array" ref="K1492">IFERROR(INDEX(MASTER!B:B,MATCH(G1492,MASTER!A:A,0))/100," ")</f>
        <v>0.95</v>
      </c>
      <c r="L1492" s="65">
        <f ca="1" t="shared" si="3"/>
        <v>18</v>
      </c>
      <c r="M1492" s="65" t="str">
        <f ca="1" t="shared" si="4"/>
        <v>2023 - WEEK 18</v>
      </c>
      <c r="N1492" s="65" t="str">
        <f ca="1" t="shared" si="5"/>
        <v>2023 - MONTH 04</v>
      </c>
      <c r="O1492" s="83">
        <f ca="1" t="shared" ref="O1492:P1492" si="1524">IFERROR(AVERAGEIF(M:M,M1492,$K:$K)," ")</f>
        <v>0.950112612612605</v>
      </c>
      <c r="P1492" s="83">
        <f ca="1" t="shared" si="1524"/>
        <v>0.950150150150152</v>
      </c>
      <c r="Q1492" s="65" t="str">
        <f ca="1">IF(ISBLANK(A1492)," ",IF(O1492&gt;MASTER!$B$3/100,"SB",IF(O1492&gt;MASTER!$B$4/100,"B",IF(O1492&gt;MASTER!$B$5/100,"C","K"))))</f>
        <v>SB</v>
      </c>
      <c r="R1492" s="65" t="str">
        <f ca="1">IF(ISBLANK(B1492)," ",IF(P1492&gt;MASTER!$B$3/100,"SB",IF(P1492&gt;MASTER!$B$4/100,"B",IF(P1492&gt;MASTER!$B$5/100,"C","K"))))</f>
        <v>SB</v>
      </c>
    </row>
    <row r="1493" customHeight="1" spans="1:18">
      <c r="A1493" s="80">
        <f ca="1">INDIRECT(ADDRESS(2+QUOTIENT(ROW()-2,COUNTA('Form Responses 1'!$1:$1)-4),1,,TRUE,"Form Responses 1"))</f>
        <v>45057.4751454745</v>
      </c>
      <c r="B1493" s="65" t="str">
        <f ca="1">INDIRECT(ADDRESS(2+QUOTIENT(ROW()-2,COUNTA('Form Responses 1'!$1:$1)-4),2,,TRUE,"Form Responses 1"))</f>
        <v>bobdaulay@gmail.com</v>
      </c>
      <c r="C1493" s="65" t="str">
        <f ca="1">INDIRECT(ADDRESS(2+QUOTIENT(ROW()-2,COUNTA('Form Responses 1'!$1:$1)-4),3,,TRUE,"Form Responses 1"))</f>
        <v>Bobby Wijaya Daulay </v>
      </c>
      <c r="D1493" s="81">
        <f ca="1">INDIRECT(ADDRESS(2+QUOTIENT(ROW()-2,COUNTA('Form Responses 1'!$1:$1)-4),4,,TRUE,"Form Responses 1"))</f>
        <v>45046</v>
      </c>
      <c r="E1493" s="82">
        <f ca="1" t="shared" si="0"/>
        <v>7</v>
      </c>
      <c r="F1493" s="65" t="str">
        <f ca="1">IF(ISBLANK(A1493)," ",INDIRECT(ADDRESS(1,5+MOD(ROW()-2,COUNTA('Form Responses 1'!$1:$1)-4),,TRUE,"Form Responses 1")))</f>
        <v>Lantai 05 [Tangga Exit Barat]</v>
      </c>
      <c r="G1493" s="65" t="str">
        <f ca="1">IF(ISBLANK(A1493)," ",INDIRECT(ADDRESS(MATCH(A1493,'Form Responses 1'!A:A,0),5+MOD(ROW()-2,COUNTA('Form Responses 1'!$1:$1)-4),,TRUE,"Form Responses 1")))</f>
        <v>BAIK</v>
      </c>
      <c r="H1493" s="83" t="str">
        <f ca="1" t="shared" si="1"/>
        <v>Lantai 05</v>
      </c>
      <c r="I1493" s="83" t="str">
        <f ca="1" t="shared" si="1506"/>
        <v>Tangga Exit Barat</v>
      </c>
      <c r="J1493" s="83" t="str">
        <f ca="1" t="shared" si="2"/>
        <v>CLEANING SERVICE</v>
      </c>
      <c r="K1493" s="83">
        <f ca="1" t="array" ref="K1493">IFERROR(INDEX(MASTER!B:B,MATCH(G1493,MASTER!A:A,0))/100," ")</f>
        <v>0.95</v>
      </c>
      <c r="L1493" s="65">
        <f ca="1" t="shared" si="3"/>
        <v>18</v>
      </c>
      <c r="M1493" s="65" t="str">
        <f ca="1" t="shared" si="4"/>
        <v>2023 - WEEK 18</v>
      </c>
      <c r="N1493" s="65" t="str">
        <f ca="1" t="shared" si="5"/>
        <v>2023 - MONTH 04</v>
      </c>
      <c r="O1493" s="83">
        <f ca="1" t="shared" ref="O1493:P1493" si="1525">IFERROR(AVERAGEIF(M:M,M1493,$K:$K)," ")</f>
        <v>0.950112612612605</v>
      </c>
      <c r="P1493" s="83">
        <f ca="1" t="shared" si="1525"/>
        <v>0.950150150150152</v>
      </c>
      <c r="Q1493" s="65" t="str">
        <f ca="1">IF(ISBLANK(A1493)," ",IF(O1493&gt;MASTER!$B$3/100,"SB",IF(O1493&gt;MASTER!$B$4/100,"B",IF(O1493&gt;MASTER!$B$5/100,"C","K"))))</f>
        <v>SB</v>
      </c>
      <c r="R1493" s="65" t="str">
        <f ca="1">IF(ISBLANK(B1493)," ",IF(P1493&gt;MASTER!$B$3/100,"SB",IF(P1493&gt;MASTER!$B$4/100,"B",IF(P1493&gt;MASTER!$B$5/100,"C","K"))))</f>
        <v>SB</v>
      </c>
    </row>
    <row r="1494" customHeight="1" spans="1:18">
      <c r="A1494" s="80">
        <f ca="1">INDIRECT(ADDRESS(2+QUOTIENT(ROW()-2,COUNTA('Form Responses 1'!$1:$1)-4),1,,TRUE,"Form Responses 1"))</f>
        <v>45057.4751454745</v>
      </c>
      <c r="B1494" s="65" t="str">
        <f ca="1">INDIRECT(ADDRESS(2+QUOTIENT(ROW()-2,COUNTA('Form Responses 1'!$1:$1)-4),2,,TRUE,"Form Responses 1"))</f>
        <v>bobdaulay@gmail.com</v>
      </c>
      <c r="C1494" s="65" t="str">
        <f ca="1">INDIRECT(ADDRESS(2+QUOTIENT(ROW()-2,COUNTA('Form Responses 1'!$1:$1)-4),3,,TRUE,"Form Responses 1"))</f>
        <v>Bobby Wijaya Daulay </v>
      </c>
      <c r="D1494" s="81">
        <f ca="1">INDIRECT(ADDRESS(2+QUOTIENT(ROW()-2,COUNTA('Form Responses 1'!$1:$1)-4),4,,TRUE,"Form Responses 1"))</f>
        <v>45046</v>
      </c>
      <c r="E1494" s="82">
        <f ca="1" t="shared" si="0"/>
        <v>7</v>
      </c>
      <c r="F1494" s="65" t="str">
        <f ca="1">IF(ISBLANK(A1494)," ",INDIRECT(ADDRESS(1,5+MOD(ROW()-2,COUNTA('Form Responses 1'!$1:$1)-4),,TRUE,"Form Responses 1")))</f>
        <v>Lantai 05 [ &amp; Timur]</v>
      </c>
      <c r="G1494" s="65" t="str">
        <f ca="1">IF(ISBLANK(A1494)," ",INDIRECT(ADDRESS(MATCH(A1494,'Form Responses 1'!A:A,0),5+MOD(ROW()-2,COUNTA('Form Responses 1'!$1:$1)-4),,TRUE,"Form Responses 1")))</f>
        <v>BAIK</v>
      </c>
      <c r="H1494" s="83" t="str">
        <f ca="1" t="shared" si="1"/>
        <v>Lantai 05</v>
      </c>
      <c r="I1494" s="83" t="str">
        <f ca="1" t="shared" si="1506"/>
        <v> &amp; Timur</v>
      </c>
      <c r="J1494" s="83" t="str">
        <f ca="1" t="shared" si="2"/>
        <v>CLEANING SERVICE</v>
      </c>
      <c r="K1494" s="83">
        <f ca="1" t="array" ref="K1494">IFERROR(INDEX(MASTER!B:B,MATCH(G1494,MASTER!A:A,0))/100," ")</f>
        <v>0.95</v>
      </c>
      <c r="L1494" s="65">
        <f ca="1" t="shared" si="3"/>
        <v>18</v>
      </c>
      <c r="M1494" s="65" t="str">
        <f ca="1" t="shared" si="4"/>
        <v>2023 - WEEK 18</v>
      </c>
      <c r="N1494" s="65" t="str">
        <f ca="1" t="shared" si="5"/>
        <v>2023 - MONTH 04</v>
      </c>
      <c r="O1494" s="83">
        <f ca="1" t="shared" ref="O1494:P1494" si="1526">IFERROR(AVERAGEIF(M:M,M1494,$K:$K)," ")</f>
        <v>0.950112612612605</v>
      </c>
      <c r="P1494" s="83">
        <f ca="1" t="shared" si="1526"/>
        <v>0.950150150150152</v>
      </c>
      <c r="Q1494" s="65" t="str">
        <f ca="1">IF(ISBLANK(A1494)," ",IF(O1494&gt;MASTER!$B$3/100,"SB",IF(O1494&gt;MASTER!$B$4/100,"B",IF(O1494&gt;MASTER!$B$5/100,"C","K"))))</f>
        <v>SB</v>
      </c>
      <c r="R1494" s="65" t="str">
        <f ca="1">IF(ISBLANK(B1494)," ",IF(P1494&gt;MASTER!$B$3/100,"SB",IF(P1494&gt;MASTER!$B$4/100,"B",IF(P1494&gt;MASTER!$B$5/100,"C","K"))))</f>
        <v>SB</v>
      </c>
    </row>
    <row r="1495" customHeight="1" spans="1:18">
      <c r="A1495" s="80">
        <f ca="1">INDIRECT(ADDRESS(2+QUOTIENT(ROW()-2,COUNTA('Form Responses 1'!$1:$1)-4),1,,TRUE,"Form Responses 1"))</f>
        <v>45057.4751454745</v>
      </c>
      <c r="B1495" s="65" t="str">
        <f ca="1">INDIRECT(ADDRESS(2+QUOTIENT(ROW()-2,COUNTA('Form Responses 1'!$1:$1)-4),2,,TRUE,"Form Responses 1"))</f>
        <v>bobdaulay@gmail.com</v>
      </c>
      <c r="C1495" s="65" t="str">
        <f ca="1">INDIRECT(ADDRESS(2+QUOTIENT(ROW()-2,COUNTA('Form Responses 1'!$1:$1)-4),3,,TRUE,"Form Responses 1"))</f>
        <v>Bobby Wijaya Daulay </v>
      </c>
      <c r="D1495" s="81">
        <f ca="1">INDIRECT(ADDRESS(2+QUOTIENT(ROW()-2,COUNTA('Form Responses 1'!$1:$1)-4),4,,TRUE,"Form Responses 1"))</f>
        <v>45046</v>
      </c>
      <c r="E1495" s="82">
        <f ca="1" t="shared" si="0"/>
        <v>7</v>
      </c>
      <c r="F1495" s="65" t="str">
        <f ca="1">IF(ISBLANK(A1495)," ",INDIRECT(ADDRESS(1,5+MOD(ROW()-2,COUNTA('Form Responses 1'!$1:$1)-4),,TRUE,"Form Responses 1")))</f>
        <v>Lantai 05 [Mushola]</v>
      </c>
      <c r="G1495" s="65" t="str">
        <f ca="1">IF(ISBLANK(A1495)," ",INDIRECT(ADDRESS(MATCH(A1495,'Form Responses 1'!A:A,0),5+MOD(ROW()-2,COUNTA('Form Responses 1'!$1:$1)-4),,TRUE,"Form Responses 1")))</f>
        <v>BAIK</v>
      </c>
      <c r="H1495" s="83" t="str">
        <f ca="1" t="shared" si="1"/>
        <v>Lantai 05</v>
      </c>
      <c r="I1495" s="83" t="str">
        <f ca="1" t="shared" si="1506"/>
        <v>Mushola</v>
      </c>
      <c r="J1495" s="83" t="str">
        <f ca="1" t="shared" si="2"/>
        <v>CLEANING SERVICE</v>
      </c>
      <c r="K1495" s="83">
        <f ca="1" t="array" ref="K1495">IFERROR(INDEX(MASTER!B:B,MATCH(G1495,MASTER!A:A,0))/100," ")</f>
        <v>0.95</v>
      </c>
      <c r="L1495" s="65">
        <f ca="1" t="shared" si="3"/>
        <v>18</v>
      </c>
      <c r="M1495" s="65" t="str">
        <f ca="1" t="shared" si="4"/>
        <v>2023 - WEEK 18</v>
      </c>
      <c r="N1495" s="65" t="str">
        <f ca="1" t="shared" si="5"/>
        <v>2023 - MONTH 04</v>
      </c>
      <c r="O1495" s="83">
        <f ca="1" t="shared" ref="O1495:P1495" si="1527">IFERROR(AVERAGEIF(M:M,M1495,$K:$K)," ")</f>
        <v>0.950112612612605</v>
      </c>
      <c r="P1495" s="83">
        <f ca="1" t="shared" si="1527"/>
        <v>0.950150150150152</v>
      </c>
      <c r="Q1495" s="65" t="str">
        <f ca="1">IF(ISBLANK(A1495)," ",IF(O1495&gt;MASTER!$B$3/100,"SB",IF(O1495&gt;MASTER!$B$4/100,"B",IF(O1495&gt;MASTER!$B$5/100,"C","K"))))</f>
        <v>SB</v>
      </c>
      <c r="R1495" s="65" t="str">
        <f ca="1">IF(ISBLANK(B1495)," ",IF(P1495&gt;MASTER!$B$3/100,"SB",IF(P1495&gt;MASTER!$B$4/100,"B",IF(P1495&gt;MASTER!$B$5/100,"C","K"))))</f>
        <v>SB</v>
      </c>
    </row>
    <row r="1496" customHeight="1" spans="1:18">
      <c r="A1496" s="80">
        <f ca="1">INDIRECT(ADDRESS(2+QUOTIENT(ROW()-2,COUNTA('Form Responses 1'!$1:$1)-4),1,,TRUE,"Form Responses 1"))</f>
        <v>45057.4751454745</v>
      </c>
      <c r="B1496" s="65" t="str">
        <f ca="1">INDIRECT(ADDRESS(2+QUOTIENT(ROW()-2,COUNTA('Form Responses 1'!$1:$1)-4),2,,TRUE,"Form Responses 1"))</f>
        <v>bobdaulay@gmail.com</v>
      </c>
      <c r="C1496" s="65" t="str">
        <f ca="1">INDIRECT(ADDRESS(2+QUOTIENT(ROW()-2,COUNTA('Form Responses 1'!$1:$1)-4),3,,TRUE,"Form Responses 1"))</f>
        <v>Bobby Wijaya Daulay </v>
      </c>
      <c r="D1496" s="81">
        <f ca="1">INDIRECT(ADDRESS(2+QUOTIENT(ROW()-2,COUNTA('Form Responses 1'!$1:$1)-4),4,,TRUE,"Form Responses 1"))</f>
        <v>45046</v>
      </c>
      <c r="E1496" s="82">
        <f ca="1" t="shared" si="0"/>
        <v>7</v>
      </c>
      <c r="F1496" s="65" t="str">
        <f ca="1">IF(ISBLANK(A1496)," ",INDIRECT(ADDRESS(1,5+MOD(ROW()-2,COUNTA('Form Responses 1'!$1:$1)-4),,TRUE,"Form Responses 1")))</f>
        <v>Lantai 05 [Pantry]</v>
      </c>
      <c r="G1496" s="65" t="str">
        <f ca="1">IF(ISBLANK(A1496)," ",INDIRECT(ADDRESS(MATCH(A1496,'Form Responses 1'!A:A,0),5+MOD(ROW()-2,COUNTA('Form Responses 1'!$1:$1)-4),,TRUE,"Form Responses 1")))</f>
        <v>BAIK</v>
      </c>
      <c r="H1496" s="83" t="str">
        <f ca="1" t="shared" si="1"/>
        <v>Lantai 05</v>
      </c>
      <c r="I1496" s="83" t="str">
        <f ca="1" t="shared" si="1506"/>
        <v>Pantry</v>
      </c>
      <c r="J1496" s="83" t="str">
        <f ca="1" t="shared" si="2"/>
        <v>CLEANING SERVICE</v>
      </c>
      <c r="K1496" s="83">
        <f ca="1" t="array" ref="K1496">IFERROR(INDEX(MASTER!B:B,MATCH(G1496,MASTER!A:A,0))/100," ")</f>
        <v>0.95</v>
      </c>
      <c r="L1496" s="65">
        <f ca="1" t="shared" si="3"/>
        <v>18</v>
      </c>
      <c r="M1496" s="65" t="str">
        <f ca="1" t="shared" si="4"/>
        <v>2023 - WEEK 18</v>
      </c>
      <c r="N1496" s="65" t="str">
        <f ca="1" t="shared" si="5"/>
        <v>2023 - MONTH 04</v>
      </c>
      <c r="O1496" s="83">
        <f ca="1" t="shared" ref="O1496:P1496" si="1528">IFERROR(AVERAGEIF(M:M,M1496,$K:$K)," ")</f>
        <v>0.950112612612605</v>
      </c>
      <c r="P1496" s="83">
        <f ca="1" t="shared" si="1528"/>
        <v>0.950150150150152</v>
      </c>
      <c r="Q1496" s="65" t="str">
        <f ca="1">IF(ISBLANK(A1496)," ",IF(O1496&gt;MASTER!$B$3/100,"SB",IF(O1496&gt;MASTER!$B$4/100,"B",IF(O1496&gt;MASTER!$B$5/100,"C","K"))))</f>
        <v>SB</v>
      </c>
      <c r="R1496" s="65" t="str">
        <f ca="1">IF(ISBLANK(B1496)," ",IF(P1496&gt;MASTER!$B$3/100,"SB",IF(P1496&gt;MASTER!$B$4/100,"B",IF(P1496&gt;MASTER!$B$5/100,"C","K"))))</f>
        <v>SB</v>
      </c>
    </row>
    <row r="1497" customHeight="1" spans="1:18">
      <c r="A1497" s="80">
        <f ca="1">INDIRECT(ADDRESS(2+QUOTIENT(ROW()-2,COUNTA('Form Responses 1'!$1:$1)-4),1,,TRUE,"Form Responses 1"))</f>
        <v>45057.4751454745</v>
      </c>
      <c r="B1497" s="65" t="str">
        <f ca="1">INDIRECT(ADDRESS(2+QUOTIENT(ROW()-2,COUNTA('Form Responses 1'!$1:$1)-4),2,,TRUE,"Form Responses 1"))</f>
        <v>bobdaulay@gmail.com</v>
      </c>
      <c r="C1497" s="65" t="str">
        <f ca="1">INDIRECT(ADDRESS(2+QUOTIENT(ROW()-2,COUNTA('Form Responses 1'!$1:$1)-4),3,,TRUE,"Form Responses 1"))</f>
        <v>Bobby Wijaya Daulay </v>
      </c>
      <c r="D1497" s="81">
        <f ca="1">INDIRECT(ADDRESS(2+QUOTIENT(ROW()-2,COUNTA('Form Responses 1'!$1:$1)-4),4,,TRUE,"Form Responses 1"))</f>
        <v>45046</v>
      </c>
      <c r="E1497" s="82">
        <f ca="1" t="shared" si="0"/>
        <v>7</v>
      </c>
      <c r="F1497" s="65" t="str">
        <f ca="1">IF(ISBLANK(A1497)," ",INDIRECT(ADDRESS(1,5+MOD(ROW()-2,COUNTA('Form Responses 1'!$1:$1)-4),,TRUE,"Form Responses 1")))</f>
        <v>Lantai 05 [Ruang Rapat 1-2-3]</v>
      </c>
      <c r="G1497" s="65" t="str">
        <f ca="1">IF(ISBLANK(A1497)," ",INDIRECT(ADDRESS(MATCH(A1497,'Form Responses 1'!A:A,0),5+MOD(ROW()-2,COUNTA('Form Responses 1'!$1:$1)-4),,TRUE,"Form Responses 1")))</f>
        <v>BAIK</v>
      </c>
      <c r="H1497" s="83" t="str">
        <f ca="1" t="shared" si="1"/>
        <v>Lantai 05</v>
      </c>
      <c r="I1497" s="83" t="str">
        <f ca="1" t="shared" si="1506"/>
        <v>Ruang Rapat 1-2-3</v>
      </c>
      <c r="J1497" s="83" t="str">
        <f ca="1" t="shared" si="2"/>
        <v>CLEANING SERVICE</v>
      </c>
      <c r="K1497" s="83">
        <f ca="1" t="array" ref="K1497">IFERROR(INDEX(MASTER!B:B,MATCH(G1497,MASTER!A:A,0))/100," ")</f>
        <v>0.95</v>
      </c>
      <c r="L1497" s="65">
        <f ca="1" t="shared" si="3"/>
        <v>18</v>
      </c>
      <c r="M1497" s="65" t="str">
        <f ca="1" t="shared" si="4"/>
        <v>2023 - WEEK 18</v>
      </c>
      <c r="N1497" s="65" t="str">
        <f ca="1" t="shared" si="5"/>
        <v>2023 - MONTH 04</v>
      </c>
      <c r="O1497" s="83">
        <f ca="1" t="shared" ref="O1497:P1497" si="1529">IFERROR(AVERAGEIF(M:M,M1497,$K:$K)," ")</f>
        <v>0.950112612612605</v>
      </c>
      <c r="P1497" s="83">
        <f ca="1" t="shared" si="1529"/>
        <v>0.950150150150152</v>
      </c>
      <c r="Q1497" s="65" t="str">
        <f ca="1">IF(ISBLANK(A1497)," ",IF(O1497&gt;MASTER!$B$3/100,"SB",IF(O1497&gt;MASTER!$B$4/100,"B",IF(O1497&gt;MASTER!$B$5/100,"C","K"))))</f>
        <v>SB</v>
      </c>
      <c r="R1497" s="65" t="str">
        <f ca="1">IF(ISBLANK(B1497)," ",IF(P1497&gt;MASTER!$B$3/100,"SB",IF(P1497&gt;MASTER!$B$4/100,"B",IF(P1497&gt;MASTER!$B$5/100,"C","K"))))</f>
        <v>SB</v>
      </c>
    </row>
    <row r="1498" customHeight="1" spans="1:18">
      <c r="A1498" s="80">
        <f ca="1">INDIRECT(ADDRESS(2+QUOTIENT(ROW()-2,COUNTA('Form Responses 1'!$1:$1)-4),1,,TRUE,"Form Responses 1"))</f>
        <v>45057.4751454745</v>
      </c>
      <c r="B1498" s="65" t="str">
        <f ca="1">INDIRECT(ADDRESS(2+QUOTIENT(ROW()-2,COUNTA('Form Responses 1'!$1:$1)-4),2,,TRUE,"Form Responses 1"))</f>
        <v>bobdaulay@gmail.com</v>
      </c>
      <c r="C1498" s="65" t="str">
        <f ca="1">INDIRECT(ADDRESS(2+QUOTIENT(ROW()-2,COUNTA('Form Responses 1'!$1:$1)-4),3,,TRUE,"Form Responses 1"))</f>
        <v>Bobby Wijaya Daulay </v>
      </c>
      <c r="D1498" s="81">
        <f ca="1">INDIRECT(ADDRESS(2+QUOTIENT(ROW()-2,COUNTA('Form Responses 1'!$1:$1)-4),4,,TRUE,"Form Responses 1"))</f>
        <v>45046</v>
      </c>
      <c r="E1498" s="82">
        <f ca="1" t="shared" si="0"/>
        <v>7</v>
      </c>
      <c r="F1498" s="65" t="str">
        <f ca="1">IF(ISBLANK(A1498)," ",INDIRECT(ADDRESS(1,5+MOD(ROW()-2,COUNTA('Form Responses 1'!$1:$1)-4),,TRUE,"Form Responses 1")))</f>
        <v>Lantai 05 [Ruang Kerja]</v>
      </c>
      <c r="G1498" s="65" t="str">
        <f ca="1">IF(ISBLANK(A1498)," ",INDIRECT(ADDRESS(MATCH(A1498,'Form Responses 1'!A:A,0),5+MOD(ROW()-2,COUNTA('Form Responses 1'!$1:$1)-4),,TRUE,"Form Responses 1")))</f>
        <v>BAIK</v>
      </c>
      <c r="H1498" s="83" t="str">
        <f ca="1" t="shared" si="1"/>
        <v>Lantai 05</v>
      </c>
      <c r="I1498" s="83" t="str">
        <f ca="1" t="shared" si="1506"/>
        <v>Ruang Kerja</v>
      </c>
      <c r="J1498" s="83" t="str">
        <f ca="1" t="shared" si="2"/>
        <v>CLEANING SERVICE</v>
      </c>
      <c r="K1498" s="83">
        <f ca="1" t="array" ref="K1498">IFERROR(INDEX(MASTER!B:B,MATCH(G1498,MASTER!A:A,0))/100," ")</f>
        <v>0.95</v>
      </c>
      <c r="L1498" s="65">
        <f ca="1" t="shared" si="3"/>
        <v>18</v>
      </c>
      <c r="M1498" s="65" t="str">
        <f ca="1" t="shared" si="4"/>
        <v>2023 - WEEK 18</v>
      </c>
      <c r="N1498" s="65" t="str">
        <f ca="1" t="shared" si="5"/>
        <v>2023 - MONTH 04</v>
      </c>
      <c r="O1498" s="83">
        <f ca="1" t="shared" ref="O1498:P1498" si="1530">IFERROR(AVERAGEIF(M:M,M1498,$K:$K)," ")</f>
        <v>0.950112612612605</v>
      </c>
      <c r="P1498" s="83">
        <f ca="1" t="shared" si="1530"/>
        <v>0.950150150150152</v>
      </c>
      <c r="Q1498" s="65" t="str">
        <f ca="1">IF(ISBLANK(A1498)," ",IF(O1498&gt;MASTER!$B$3/100,"SB",IF(O1498&gt;MASTER!$B$4/100,"B",IF(O1498&gt;MASTER!$B$5/100,"C","K"))))</f>
        <v>SB</v>
      </c>
      <c r="R1498" s="65" t="str">
        <f ca="1">IF(ISBLANK(B1498)," ",IF(P1498&gt;MASTER!$B$3/100,"SB",IF(P1498&gt;MASTER!$B$4/100,"B",IF(P1498&gt;MASTER!$B$5/100,"C","K"))))</f>
        <v>SB</v>
      </c>
    </row>
    <row r="1499" customHeight="1" spans="1:18">
      <c r="A1499" s="80">
        <f ca="1">INDIRECT(ADDRESS(2+QUOTIENT(ROW()-2,COUNTA('Form Responses 1'!$1:$1)-4),1,,TRUE,"Form Responses 1"))</f>
        <v>45057.4751454745</v>
      </c>
      <c r="B1499" s="65" t="str">
        <f ca="1">INDIRECT(ADDRESS(2+QUOTIENT(ROW()-2,COUNTA('Form Responses 1'!$1:$1)-4),2,,TRUE,"Form Responses 1"))</f>
        <v>bobdaulay@gmail.com</v>
      </c>
      <c r="C1499" s="65" t="str">
        <f ca="1">INDIRECT(ADDRESS(2+QUOTIENT(ROW()-2,COUNTA('Form Responses 1'!$1:$1)-4),3,,TRUE,"Form Responses 1"))</f>
        <v>Bobby Wijaya Daulay </v>
      </c>
      <c r="D1499" s="81">
        <f ca="1">INDIRECT(ADDRESS(2+QUOTIENT(ROW()-2,COUNTA('Form Responses 1'!$1:$1)-4),4,,TRUE,"Form Responses 1"))</f>
        <v>45046</v>
      </c>
      <c r="E1499" s="82">
        <f ca="1" t="shared" si="0"/>
        <v>7</v>
      </c>
      <c r="F1499" s="65" t="str">
        <f ca="1">IF(ISBLANK(A1499)," ",INDIRECT(ADDRESS(1,5+MOD(ROW()-2,COUNTA('Form Responses 1'!$1:$1)-4),,TRUE,"Form Responses 1")))</f>
        <v>Lantai 05 [Koridor]</v>
      </c>
      <c r="G1499" s="65" t="str">
        <f ca="1">IF(ISBLANK(A1499)," ",INDIRECT(ADDRESS(MATCH(A1499,'Form Responses 1'!A:A,0),5+MOD(ROW()-2,COUNTA('Form Responses 1'!$1:$1)-4),,TRUE,"Form Responses 1")))</f>
        <v>BAIK</v>
      </c>
      <c r="H1499" s="83" t="str">
        <f ca="1" t="shared" si="1"/>
        <v>Lantai 05</v>
      </c>
      <c r="I1499" s="83" t="str">
        <f ca="1" t="shared" si="1506"/>
        <v>Koridor</v>
      </c>
      <c r="J1499" s="83" t="str">
        <f ca="1" t="shared" si="2"/>
        <v>CLEANING SERVICE</v>
      </c>
      <c r="K1499" s="83">
        <f ca="1" t="array" ref="K1499">IFERROR(INDEX(MASTER!B:B,MATCH(G1499,MASTER!A:A,0))/100," ")</f>
        <v>0.95</v>
      </c>
      <c r="L1499" s="65">
        <f ca="1" t="shared" si="3"/>
        <v>18</v>
      </c>
      <c r="M1499" s="65" t="str">
        <f ca="1" t="shared" si="4"/>
        <v>2023 - WEEK 18</v>
      </c>
      <c r="N1499" s="65" t="str">
        <f ca="1" t="shared" si="5"/>
        <v>2023 - MONTH 04</v>
      </c>
      <c r="O1499" s="83">
        <f ca="1" t="shared" ref="O1499:P1499" si="1531">IFERROR(AVERAGEIF(M:M,M1499,$K:$K)," ")</f>
        <v>0.950112612612605</v>
      </c>
      <c r="P1499" s="83">
        <f ca="1" t="shared" si="1531"/>
        <v>0.950150150150152</v>
      </c>
      <c r="Q1499" s="65" t="str">
        <f ca="1">IF(ISBLANK(A1499)," ",IF(O1499&gt;MASTER!$B$3/100,"SB",IF(O1499&gt;MASTER!$B$4/100,"B",IF(O1499&gt;MASTER!$B$5/100,"C","K"))))</f>
        <v>SB</v>
      </c>
      <c r="R1499" s="65" t="str">
        <f ca="1">IF(ISBLANK(B1499)," ",IF(P1499&gt;MASTER!$B$3/100,"SB",IF(P1499&gt;MASTER!$B$4/100,"B",IF(P1499&gt;MASTER!$B$5/100,"C","K"))))</f>
        <v>SB</v>
      </c>
    </row>
    <row r="1500" customHeight="1" spans="1:18">
      <c r="A1500" s="80">
        <f ca="1">INDIRECT(ADDRESS(2+QUOTIENT(ROW()-2,COUNTA('Form Responses 1'!$1:$1)-4),1,,TRUE,"Form Responses 1"))</f>
        <v>45057.4751454745</v>
      </c>
      <c r="B1500" s="65" t="str">
        <f ca="1">INDIRECT(ADDRESS(2+QUOTIENT(ROW()-2,COUNTA('Form Responses 1'!$1:$1)-4),2,,TRUE,"Form Responses 1"))</f>
        <v>bobdaulay@gmail.com</v>
      </c>
      <c r="C1500" s="65" t="str">
        <f ca="1">INDIRECT(ADDRESS(2+QUOTIENT(ROW()-2,COUNTA('Form Responses 1'!$1:$1)-4),3,,TRUE,"Form Responses 1"))</f>
        <v>Bobby Wijaya Daulay </v>
      </c>
      <c r="D1500" s="81">
        <f ca="1">INDIRECT(ADDRESS(2+QUOTIENT(ROW()-2,COUNTA('Form Responses 1'!$1:$1)-4),4,,TRUE,"Form Responses 1"))</f>
        <v>45046</v>
      </c>
      <c r="E1500" s="82">
        <f ca="1" t="shared" si="0"/>
        <v>7</v>
      </c>
      <c r="F1500" s="65" t="str">
        <f ca="1">IF(ISBLANK(A1500)," ",INDIRECT(ADDRESS(1,5+MOD(ROW()-2,COUNTA('Form Responses 1'!$1:$1)-4),,TRUE,"Form Responses 1")))</f>
        <v>Lantai 05 [Toilet Pria / Wanita]</v>
      </c>
      <c r="G1500" s="65" t="str">
        <f ca="1">IF(ISBLANK(A1500)," ",INDIRECT(ADDRESS(MATCH(A1500,'Form Responses 1'!A:A,0),5+MOD(ROW()-2,COUNTA('Form Responses 1'!$1:$1)-4),,TRUE,"Form Responses 1")))</f>
        <v>BAIK</v>
      </c>
      <c r="H1500" s="83" t="str">
        <f ca="1" t="shared" si="1"/>
        <v>Lantai 05</v>
      </c>
      <c r="I1500" s="83" t="str">
        <f ca="1" t="shared" si="1506"/>
        <v>Toilet Pria / Wanita</v>
      </c>
      <c r="J1500" s="83" t="str">
        <f ca="1" t="shared" si="2"/>
        <v>CLEANING SERVICE</v>
      </c>
      <c r="K1500" s="83">
        <f ca="1" t="array" ref="K1500">IFERROR(INDEX(MASTER!B:B,MATCH(G1500,MASTER!A:A,0))/100," ")</f>
        <v>0.95</v>
      </c>
      <c r="L1500" s="65">
        <f ca="1" t="shared" si="3"/>
        <v>18</v>
      </c>
      <c r="M1500" s="65" t="str">
        <f ca="1" t="shared" si="4"/>
        <v>2023 - WEEK 18</v>
      </c>
      <c r="N1500" s="65" t="str">
        <f ca="1" t="shared" si="5"/>
        <v>2023 - MONTH 04</v>
      </c>
      <c r="O1500" s="83">
        <f ca="1" t="shared" ref="O1500:P1500" si="1532">IFERROR(AVERAGEIF(M:M,M1500,$K:$K)," ")</f>
        <v>0.950112612612605</v>
      </c>
      <c r="P1500" s="83">
        <f ca="1" t="shared" si="1532"/>
        <v>0.950150150150152</v>
      </c>
      <c r="Q1500" s="65" t="str">
        <f ca="1">IF(ISBLANK(A1500)," ",IF(O1500&gt;MASTER!$B$3/100,"SB",IF(O1500&gt;MASTER!$B$4/100,"B",IF(O1500&gt;MASTER!$B$5/100,"C","K"))))</f>
        <v>SB</v>
      </c>
      <c r="R1500" s="65" t="str">
        <f ca="1">IF(ISBLANK(B1500)," ",IF(P1500&gt;MASTER!$B$3/100,"SB",IF(P1500&gt;MASTER!$B$4/100,"B",IF(P1500&gt;MASTER!$B$5/100,"C","K"))))</f>
        <v>SB</v>
      </c>
    </row>
    <row r="1501" customHeight="1" spans="1:18">
      <c r="A1501" s="80">
        <f ca="1">INDIRECT(ADDRESS(2+QUOTIENT(ROW()-2,COUNTA('Form Responses 1'!$1:$1)-4),1,,TRUE,"Form Responses 1"))</f>
        <v>45057.4751454745</v>
      </c>
      <c r="B1501" s="65" t="str">
        <f ca="1">INDIRECT(ADDRESS(2+QUOTIENT(ROW()-2,COUNTA('Form Responses 1'!$1:$1)-4),2,,TRUE,"Form Responses 1"))</f>
        <v>bobdaulay@gmail.com</v>
      </c>
      <c r="C1501" s="65" t="str">
        <f ca="1">INDIRECT(ADDRESS(2+QUOTIENT(ROW()-2,COUNTA('Form Responses 1'!$1:$1)-4),3,,TRUE,"Form Responses 1"))</f>
        <v>Bobby Wijaya Daulay </v>
      </c>
      <c r="D1501" s="81">
        <f ca="1">INDIRECT(ADDRESS(2+QUOTIENT(ROW()-2,COUNTA('Form Responses 1'!$1:$1)-4),4,,TRUE,"Form Responses 1"))</f>
        <v>45046</v>
      </c>
      <c r="E1501" s="82">
        <f ca="1" t="shared" si="0"/>
        <v>7</v>
      </c>
      <c r="F1501" s="65" t="str">
        <f ca="1">IF(ISBLANK(A1501)," ",INDIRECT(ADDRESS(1,5+MOD(ROW()-2,COUNTA('Form Responses 1'!$1:$1)-4),,TRUE,"Form Responses 1")))</f>
        <v>Lantai 04 [Tangga Exit Barat]</v>
      </c>
      <c r="G1501" s="65" t="str">
        <f ca="1">IF(ISBLANK(A1501)," ",INDIRECT(ADDRESS(MATCH(A1501,'Form Responses 1'!A:A,0),5+MOD(ROW()-2,COUNTA('Form Responses 1'!$1:$1)-4),,TRUE,"Form Responses 1")))</f>
        <v>BAIK</v>
      </c>
      <c r="H1501" s="83" t="str">
        <f ca="1" t="shared" si="1"/>
        <v>Lantai 04</v>
      </c>
      <c r="I1501" s="83" t="str">
        <f ca="1" t="shared" si="1506"/>
        <v>Tangga Exit Barat</v>
      </c>
      <c r="J1501" s="83" t="str">
        <f ca="1" t="shared" si="2"/>
        <v>CLEANING SERVICE</v>
      </c>
      <c r="K1501" s="83">
        <f ca="1" t="array" ref="K1501">IFERROR(INDEX(MASTER!B:B,MATCH(G1501,MASTER!A:A,0))/100," ")</f>
        <v>0.95</v>
      </c>
      <c r="L1501" s="65">
        <f ca="1" t="shared" si="3"/>
        <v>18</v>
      </c>
      <c r="M1501" s="65" t="str">
        <f ca="1" t="shared" si="4"/>
        <v>2023 - WEEK 18</v>
      </c>
      <c r="N1501" s="65" t="str">
        <f ca="1" t="shared" si="5"/>
        <v>2023 - MONTH 04</v>
      </c>
      <c r="O1501" s="83">
        <f ca="1" t="shared" ref="O1501:P1501" si="1533">IFERROR(AVERAGEIF(M:M,M1501,$K:$K)," ")</f>
        <v>0.950112612612605</v>
      </c>
      <c r="P1501" s="83">
        <f ca="1" t="shared" si="1533"/>
        <v>0.950150150150152</v>
      </c>
      <c r="Q1501" s="65" t="str">
        <f ca="1">IF(ISBLANK(A1501)," ",IF(O1501&gt;MASTER!$B$3/100,"SB",IF(O1501&gt;MASTER!$B$4/100,"B",IF(O1501&gt;MASTER!$B$5/100,"C","K"))))</f>
        <v>SB</v>
      </c>
      <c r="R1501" s="65" t="str">
        <f ca="1">IF(ISBLANK(B1501)," ",IF(P1501&gt;MASTER!$B$3/100,"SB",IF(P1501&gt;MASTER!$B$4/100,"B",IF(P1501&gt;MASTER!$B$5/100,"C","K"))))</f>
        <v>SB</v>
      </c>
    </row>
    <row r="1502" customHeight="1" spans="1:18">
      <c r="A1502" s="80">
        <f ca="1">INDIRECT(ADDRESS(2+QUOTIENT(ROW()-2,COUNTA('Form Responses 1'!$1:$1)-4),1,,TRUE,"Form Responses 1"))</f>
        <v>45057.4751454745</v>
      </c>
      <c r="B1502" s="65" t="str">
        <f ca="1">INDIRECT(ADDRESS(2+QUOTIENT(ROW()-2,COUNTA('Form Responses 1'!$1:$1)-4),2,,TRUE,"Form Responses 1"))</f>
        <v>bobdaulay@gmail.com</v>
      </c>
      <c r="C1502" s="65" t="str">
        <f ca="1">INDIRECT(ADDRESS(2+QUOTIENT(ROW()-2,COUNTA('Form Responses 1'!$1:$1)-4),3,,TRUE,"Form Responses 1"))</f>
        <v>Bobby Wijaya Daulay </v>
      </c>
      <c r="D1502" s="81">
        <f ca="1">INDIRECT(ADDRESS(2+QUOTIENT(ROW()-2,COUNTA('Form Responses 1'!$1:$1)-4),4,,TRUE,"Form Responses 1"))</f>
        <v>45046</v>
      </c>
      <c r="E1502" s="82">
        <f ca="1" t="shared" si="0"/>
        <v>7</v>
      </c>
      <c r="F1502" s="65" t="str">
        <f ca="1">IF(ISBLANK(A1502)," ",INDIRECT(ADDRESS(1,5+MOD(ROW()-2,COUNTA('Form Responses 1'!$1:$1)-4),,TRUE,"Form Responses 1")))</f>
        <v>Lantai 04 [ &amp; Timur]</v>
      </c>
      <c r="G1502" s="65" t="str">
        <f ca="1">IF(ISBLANK(A1502)," ",INDIRECT(ADDRESS(MATCH(A1502,'Form Responses 1'!A:A,0),5+MOD(ROW()-2,COUNTA('Form Responses 1'!$1:$1)-4),,TRUE,"Form Responses 1")))</f>
        <v>BAIK</v>
      </c>
      <c r="H1502" s="83" t="str">
        <f ca="1" t="shared" si="1"/>
        <v>Lantai 04</v>
      </c>
      <c r="I1502" s="83" t="str">
        <f ca="1" t="shared" si="1506"/>
        <v> &amp; Timur</v>
      </c>
      <c r="J1502" s="83" t="str">
        <f ca="1" t="shared" si="2"/>
        <v>CLEANING SERVICE</v>
      </c>
      <c r="K1502" s="83">
        <f ca="1" t="array" ref="K1502">IFERROR(INDEX(MASTER!B:B,MATCH(G1502,MASTER!A:A,0))/100," ")</f>
        <v>0.95</v>
      </c>
      <c r="L1502" s="65">
        <f ca="1" t="shared" si="3"/>
        <v>18</v>
      </c>
      <c r="M1502" s="65" t="str">
        <f ca="1" t="shared" si="4"/>
        <v>2023 - WEEK 18</v>
      </c>
      <c r="N1502" s="65" t="str">
        <f ca="1" t="shared" si="5"/>
        <v>2023 - MONTH 04</v>
      </c>
      <c r="O1502" s="83">
        <f ca="1" t="shared" ref="O1502:P1502" si="1534">IFERROR(AVERAGEIF(M:M,M1502,$K:$K)," ")</f>
        <v>0.950112612612605</v>
      </c>
      <c r="P1502" s="83">
        <f ca="1" t="shared" si="1534"/>
        <v>0.950150150150152</v>
      </c>
      <c r="Q1502" s="65" t="str">
        <f ca="1">IF(ISBLANK(A1502)," ",IF(O1502&gt;MASTER!$B$3/100,"SB",IF(O1502&gt;MASTER!$B$4/100,"B",IF(O1502&gt;MASTER!$B$5/100,"C","K"))))</f>
        <v>SB</v>
      </c>
      <c r="R1502" s="65" t="str">
        <f ca="1">IF(ISBLANK(B1502)," ",IF(P1502&gt;MASTER!$B$3/100,"SB",IF(P1502&gt;MASTER!$B$4/100,"B",IF(P1502&gt;MASTER!$B$5/100,"C","K"))))</f>
        <v>SB</v>
      </c>
    </row>
    <row r="1503" customHeight="1" spans="1:18">
      <c r="A1503" s="80">
        <f ca="1">INDIRECT(ADDRESS(2+QUOTIENT(ROW()-2,COUNTA('Form Responses 1'!$1:$1)-4),1,,TRUE,"Form Responses 1"))</f>
        <v>45057.4751454745</v>
      </c>
      <c r="B1503" s="65" t="str">
        <f ca="1">INDIRECT(ADDRESS(2+QUOTIENT(ROW()-2,COUNTA('Form Responses 1'!$1:$1)-4),2,,TRUE,"Form Responses 1"))</f>
        <v>bobdaulay@gmail.com</v>
      </c>
      <c r="C1503" s="65" t="str">
        <f ca="1">INDIRECT(ADDRESS(2+QUOTIENT(ROW()-2,COUNTA('Form Responses 1'!$1:$1)-4),3,,TRUE,"Form Responses 1"))</f>
        <v>Bobby Wijaya Daulay </v>
      </c>
      <c r="D1503" s="81">
        <f ca="1">INDIRECT(ADDRESS(2+QUOTIENT(ROW()-2,COUNTA('Form Responses 1'!$1:$1)-4),4,,TRUE,"Form Responses 1"))</f>
        <v>45046</v>
      </c>
      <c r="E1503" s="82">
        <f ca="1" t="shared" si="0"/>
        <v>7</v>
      </c>
      <c r="F1503" s="65" t="str">
        <f ca="1">IF(ISBLANK(A1503)," ",INDIRECT(ADDRESS(1,5+MOD(ROW()-2,COUNTA('Form Responses 1'!$1:$1)-4),,TRUE,"Form Responses 1")))</f>
        <v>Lantai 04 [Mushola]</v>
      </c>
      <c r="G1503" s="65" t="str">
        <f ca="1">IF(ISBLANK(A1503)," ",INDIRECT(ADDRESS(MATCH(A1503,'Form Responses 1'!A:A,0),5+MOD(ROW()-2,COUNTA('Form Responses 1'!$1:$1)-4),,TRUE,"Form Responses 1")))</f>
        <v>BAIK</v>
      </c>
      <c r="H1503" s="83" t="str">
        <f ca="1" t="shared" si="1"/>
        <v>Lantai 04</v>
      </c>
      <c r="I1503" s="83" t="str">
        <f ca="1" t="shared" si="1506"/>
        <v>Mushola</v>
      </c>
      <c r="J1503" s="83" t="str">
        <f ca="1" t="shared" si="2"/>
        <v>CLEANING SERVICE</v>
      </c>
      <c r="K1503" s="83">
        <f ca="1" t="array" ref="K1503">IFERROR(INDEX(MASTER!B:B,MATCH(G1503,MASTER!A:A,0))/100," ")</f>
        <v>0.95</v>
      </c>
      <c r="L1503" s="65">
        <f ca="1" t="shared" si="3"/>
        <v>18</v>
      </c>
      <c r="M1503" s="65" t="str">
        <f ca="1" t="shared" si="4"/>
        <v>2023 - WEEK 18</v>
      </c>
      <c r="N1503" s="65" t="str">
        <f ca="1" t="shared" si="5"/>
        <v>2023 - MONTH 04</v>
      </c>
      <c r="O1503" s="83">
        <f ca="1" t="shared" ref="O1503:P1503" si="1535">IFERROR(AVERAGEIF(M:M,M1503,$K:$K)," ")</f>
        <v>0.950112612612605</v>
      </c>
      <c r="P1503" s="83">
        <f ca="1" t="shared" si="1535"/>
        <v>0.950150150150152</v>
      </c>
      <c r="Q1503" s="65" t="str">
        <f ca="1">IF(ISBLANK(A1503)," ",IF(O1503&gt;MASTER!$B$3/100,"SB",IF(O1503&gt;MASTER!$B$4/100,"B",IF(O1503&gt;MASTER!$B$5/100,"C","K"))))</f>
        <v>SB</v>
      </c>
      <c r="R1503" s="65" t="str">
        <f ca="1">IF(ISBLANK(B1503)," ",IF(P1503&gt;MASTER!$B$3/100,"SB",IF(P1503&gt;MASTER!$B$4/100,"B",IF(P1503&gt;MASTER!$B$5/100,"C","K"))))</f>
        <v>SB</v>
      </c>
    </row>
    <row r="1504" customHeight="1" spans="1:18">
      <c r="A1504" s="80">
        <f ca="1">INDIRECT(ADDRESS(2+QUOTIENT(ROW()-2,COUNTA('Form Responses 1'!$1:$1)-4),1,,TRUE,"Form Responses 1"))</f>
        <v>45057.4751454745</v>
      </c>
      <c r="B1504" s="65" t="str">
        <f ca="1">INDIRECT(ADDRESS(2+QUOTIENT(ROW()-2,COUNTA('Form Responses 1'!$1:$1)-4),2,,TRUE,"Form Responses 1"))</f>
        <v>bobdaulay@gmail.com</v>
      </c>
      <c r="C1504" s="65" t="str">
        <f ca="1">INDIRECT(ADDRESS(2+QUOTIENT(ROW()-2,COUNTA('Form Responses 1'!$1:$1)-4),3,,TRUE,"Form Responses 1"))</f>
        <v>Bobby Wijaya Daulay </v>
      </c>
      <c r="D1504" s="81">
        <f ca="1">INDIRECT(ADDRESS(2+QUOTIENT(ROW()-2,COUNTA('Form Responses 1'!$1:$1)-4),4,,TRUE,"Form Responses 1"))</f>
        <v>45046</v>
      </c>
      <c r="E1504" s="82">
        <f ca="1" t="shared" si="0"/>
        <v>7</v>
      </c>
      <c r="F1504" s="65" t="str">
        <f ca="1">IF(ISBLANK(A1504)," ",INDIRECT(ADDRESS(1,5+MOD(ROW()-2,COUNTA('Form Responses 1'!$1:$1)-4),,TRUE,"Form Responses 1")))</f>
        <v>Lantai 04 [Pantry]</v>
      </c>
      <c r="G1504" s="65" t="str">
        <f ca="1">IF(ISBLANK(A1504)," ",INDIRECT(ADDRESS(MATCH(A1504,'Form Responses 1'!A:A,0),5+MOD(ROW()-2,COUNTA('Form Responses 1'!$1:$1)-4),,TRUE,"Form Responses 1")))</f>
        <v>BAIK</v>
      </c>
      <c r="H1504" s="83" t="str">
        <f ca="1" t="shared" si="1"/>
        <v>Lantai 04</v>
      </c>
      <c r="I1504" s="83" t="str">
        <f ca="1" t="shared" si="1506"/>
        <v>Pantry</v>
      </c>
      <c r="J1504" s="83" t="str">
        <f ca="1" t="shared" si="2"/>
        <v>CLEANING SERVICE</v>
      </c>
      <c r="K1504" s="83">
        <f ca="1" t="array" ref="K1504">IFERROR(INDEX(MASTER!B:B,MATCH(G1504,MASTER!A:A,0))/100," ")</f>
        <v>0.95</v>
      </c>
      <c r="L1504" s="65">
        <f ca="1" t="shared" si="3"/>
        <v>18</v>
      </c>
      <c r="M1504" s="65" t="str">
        <f ca="1" t="shared" si="4"/>
        <v>2023 - WEEK 18</v>
      </c>
      <c r="N1504" s="65" t="str">
        <f ca="1" t="shared" si="5"/>
        <v>2023 - MONTH 04</v>
      </c>
      <c r="O1504" s="83">
        <f ca="1" t="shared" ref="O1504:P1504" si="1536">IFERROR(AVERAGEIF(M:M,M1504,$K:$K)," ")</f>
        <v>0.950112612612605</v>
      </c>
      <c r="P1504" s="83">
        <f ca="1" t="shared" si="1536"/>
        <v>0.950150150150152</v>
      </c>
      <c r="Q1504" s="65" t="str">
        <f ca="1">IF(ISBLANK(A1504)," ",IF(O1504&gt;MASTER!$B$3/100,"SB",IF(O1504&gt;MASTER!$B$4/100,"B",IF(O1504&gt;MASTER!$B$5/100,"C","K"))))</f>
        <v>SB</v>
      </c>
      <c r="R1504" s="65" t="str">
        <f ca="1">IF(ISBLANK(B1504)," ",IF(P1504&gt;MASTER!$B$3/100,"SB",IF(P1504&gt;MASTER!$B$4/100,"B",IF(P1504&gt;MASTER!$B$5/100,"C","K"))))</f>
        <v>SB</v>
      </c>
    </row>
    <row r="1505" customHeight="1" spans="1:18">
      <c r="A1505" s="80">
        <f ca="1">INDIRECT(ADDRESS(2+QUOTIENT(ROW()-2,COUNTA('Form Responses 1'!$1:$1)-4),1,,TRUE,"Form Responses 1"))</f>
        <v>45057.4751454745</v>
      </c>
      <c r="B1505" s="65" t="str">
        <f ca="1">INDIRECT(ADDRESS(2+QUOTIENT(ROW()-2,COUNTA('Form Responses 1'!$1:$1)-4),2,,TRUE,"Form Responses 1"))</f>
        <v>bobdaulay@gmail.com</v>
      </c>
      <c r="C1505" s="65" t="str">
        <f ca="1">INDIRECT(ADDRESS(2+QUOTIENT(ROW()-2,COUNTA('Form Responses 1'!$1:$1)-4),3,,TRUE,"Form Responses 1"))</f>
        <v>Bobby Wijaya Daulay </v>
      </c>
      <c r="D1505" s="81">
        <f ca="1">INDIRECT(ADDRESS(2+QUOTIENT(ROW()-2,COUNTA('Form Responses 1'!$1:$1)-4),4,,TRUE,"Form Responses 1"))</f>
        <v>45046</v>
      </c>
      <c r="E1505" s="82">
        <f ca="1" t="shared" si="0"/>
        <v>7</v>
      </c>
      <c r="F1505" s="65" t="str">
        <f ca="1">IF(ISBLANK(A1505)," ",INDIRECT(ADDRESS(1,5+MOD(ROW()-2,COUNTA('Form Responses 1'!$1:$1)-4),,TRUE,"Form Responses 1")))</f>
        <v>Lantai 04 [Ruang Rapat 1-2-3]</v>
      </c>
      <c r="G1505" s="65" t="str">
        <f ca="1">IF(ISBLANK(A1505)," ",INDIRECT(ADDRESS(MATCH(A1505,'Form Responses 1'!A:A,0),5+MOD(ROW()-2,COUNTA('Form Responses 1'!$1:$1)-4),,TRUE,"Form Responses 1")))</f>
        <v>BAIK</v>
      </c>
      <c r="H1505" s="83" t="str">
        <f ca="1" t="shared" si="1"/>
        <v>Lantai 04</v>
      </c>
      <c r="I1505" s="83" t="str">
        <f ca="1" t="shared" si="1506"/>
        <v>Ruang Rapat 1-2-3</v>
      </c>
      <c r="J1505" s="83" t="str">
        <f ca="1" t="shared" si="2"/>
        <v>CLEANING SERVICE</v>
      </c>
      <c r="K1505" s="83">
        <f ca="1" t="array" ref="K1505">IFERROR(INDEX(MASTER!B:B,MATCH(G1505,MASTER!A:A,0))/100," ")</f>
        <v>0.95</v>
      </c>
      <c r="L1505" s="65">
        <f ca="1" t="shared" si="3"/>
        <v>18</v>
      </c>
      <c r="M1505" s="65" t="str">
        <f ca="1" t="shared" si="4"/>
        <v>2023 - WEEK 18</v>
      </c>
      <c r="N1505" s="65" t="str">
        <f ca="1" t="shared" si="5"/>
        <v>2023 - MONTH 04</v>
      </c>
      <c r="O1505" s="83">
        <f ca="1" t="shared" ref="O1505:P1505" si="1537">IFERROR(AVERAGEIF(M:M,M1505,$K:$K)," ")</f>
        <v>0.950112612612605</v>
      </c>
      <c r="P1505" s="83">
        <f ca="1" t="shared" si="1537"/>
        <v>0.950150150150152</v>
      </c>
      <c r="Q1505" s="65" t="str">
        <f ca="1">IF(ISBLANK(A1505)," ",IF(O1505&gt;MASTER!$B$3/100,"SB",IF(O1505&gt;MASTER!$B$4/100,"B",IF(O1505&gt;MASTER!$B$5/100,"C","K"))))</f>
        <v>SB</v>
      </c>
      <c r="R1505" s="65" t="str">
        <f ca="1">IF(ISBLANK(B1505)," ",IF(P1505&gt;MASTER!$B$3/100,"SB",IF(P1505&gt;MASTER!$B$4/100,"B",IF(P1505&gt;MASTER!$B$5/100,"C","K"))))</f>
        <v>SB</v>
      </c>
    </row>
    <row r="1506" customHeight="1" spans="1:18">
      <c r="A1506" s="80">
        <f ca="1">INDIRECT(ADDRESS(2+QUOTIENT(ROW()-2,COUNTA('Form Responses 1'!$1:$1)-4),1,,TRUE,"Form Responses 1"))</f>
        <v>45057.4751454745</v>
      </c>
      <c r="B1506" s="65" t="str">
        <f ca="1">INDIRECT(ADDRESS(2+QUOTIENT(ROW()-2,COUNTA('Form Responses 1'!$1:$1)-4),2,,TRUE,"Form Responses 1"))</f>
        <v>bobdaulay@gmail.com</v>
      </c>
      <c r="C1506" s="65" t="str">
        <f ca="1">INDIRECT(ADDRESS(2+QUOTIENT(ROW()-2,COUNTA('Form Responses 1'!$1:$1)-4),3,,TRUE,"Form Responses 1"))</f>
        <v>Bobby Wijaya Daulay </v>
      </c>
      <c r="D1506" s="81">
        <f ca="1">INDIRECT(ADDRESS(2+QUOTIENT(ROW()-2,COUNTA('Form Responses 1'!$1:$1)-4),4,,TRUE,"Form Responses 1"))</f>
        <v>45046</v>
      </c>
      <c r="E1506" s="82">
        <f ca="1" t="shared" si="0"/>
        <v>7</v>
      </c>
      <c r="F1506" s="65" t="str">
        <f ca="1">IF(ISBLANK(A1506)," ",INDIRECT(ADDRESS(1,5+MOD(ROW()-2,COUNTA('Form Responses 1'!$1:$1)-4),,TRUE,"Form Responses 1")))</f>
        <v>Lantai 04 [Ruang Kerja]</v>
      </c>
      <c r="G1506" s="65" t="str">
        <f ca="1">IF(ISBLANK(A1506)," ",INDIRECT(ADDRESS(MATCH(A1506,'Form Responses 1'!A:A,0),5+MOD(ROW()-2,COUNTA('Form Responses 1'!$1:$1)-4),,TRUE,"Form Responses 1")))</f>
        <v>BAIK</v>
      </c>
      <c r="H1506" s="83" t="str">
        <f ca="1" t="shared" si="1"/>
        <v>Lantai 04</v>
      </c>
      <c r="I1506" s="83" t="str">
        <f ca="1" t="shared" si="1506"/>
        <v>Ruang Kerja</v>
      </c>
      <c r="J1506" s="83" t="str">
        <f ca="1" t="shared" si="2"/>
        <v>CLEANING SERVICE</v>
      </c>
      <c r="K1506" s="83">
        <f ca="1" t="array" ref="K1506">IFERROR(INDEX(MASTER!B:B,MATCH(G1506,MASTER!A:A,0))/100," ")</f>
        <v>0.95</v>
      </c>
      <c r="L1506" s="65">
        <f ca="1" t="shared" si="3"/>
        <v>18</v>
      </c>
      <c r="M1506" s="65" t="str">
        <f ca="1" t="shared" si="4"/>
        <v>2023 - WEEK 18</v>
      </c>
      <c r="N1506" s="65" t="str">
        <f ca="1" t="shared" si="5"/>
        <v>2023 - MONTH 04</v>
      </c>
      <c r="O1506" s="83">
        <f ca="1" t="shared" ref="O1506:P1506" si="1538">IFERROR(AVERAGEIF(M:M,M1506,$K:$K)," ")</f>
        <v>0.950112612612605</v>
      </c>
      <c r="P1506" s="83">
        <f ca="1" t="shared" si="1538"/>
        <v>0.950150150150152</v>
      </c>
      <c r="Q1506" s="65" t="str">
        <f ca="1">IF(ISBLANK(A1506)," ",IF(O1506&gt;MASTER!$B$3/100,"SB",IF(O1506&gt;MASTER!$B$4/100,"B",IF(O1506&gt;MASTER!$B$5/100,"C","K"))))</f>
        <v>SB</v>
      </c>
      <c r="R1506" s="65" t="str">
        <f ca="1">IF(ISBLANK(B1506)," ",IF(P1506&gt;MASTER!$B$3/100,"SB",IF(P1506&gt;MASTER!$B$4/100,"B",IF(P1506&gt;MASTER!$B$5/100,"C","K"))))</f>
        <v>SB</v>
      </c>
    </row>
    <row r="1507" customHeight="1" spans="1:18">
      <c r="A1507" s="80">
        <f ca="1">INDIRECT(ADDRESS(2+QUOTIENT(ROW()-2,COUNTA('Form Responses 1'!$1:$1)-4),1,,TRUE,"Form Responses 1"))</f>
        <v>45057.4751454745</v>
      </c>
      <c r="B1507" s="65" t="str">
        <f ca="1">INDIRECT(ADDRESS(2+QUOTIENT(ROW()-2,COUNTA('Form Responses 1'!$1:$1)-4),2,,TRUE,"Form Responses 1"))</f>
        <v>bobdaulay@gmail.com</v>
      </c>
      <c r="C1507" s="65" t="str">
        <f ca="1">INDIRECT(ADDRESS(2+QUOTIENT(ROW()-2,COUNTA('Form Responses 1'!$1:$1)-4),3,,TRUE,"Form Responses 1"))</f>
        <v>Bobby Wijaya Daulay </v>
      </c>
      <c r="D1507" s="81">
        <f ca="1">INDIRECT(ADDRESS(2+QUOTIENT(ROW()-2,COUNTA('Form Responses 1'!$1:$1)-4),4,,TRUE,"Form Responses 1"))</f>
        <v>45046</v>
      </c>
      <c r="E1507" s="82">
        <f ca="1" t="shared" si="0"/>
        <v>7</v>
      </c>
      <c r="F1507" s="65" t="str">
        <f ca="1">IF(ISBLANK(A1507)," ",INDIRECT(ADDRESS(1,5+MOD(ROW()-2,COUNTA('Form Responses 1'!$1:$1)-4),,TRUE,"Form Responses 1")))</f>
        <v>Lantai 04 [Koridor]</v>
      </c>
      <c r="G1507" s="65" t="str">
        <f ca="1">IF(ISBLANK(A1507)," ",INDIRECT(ADDRESS(MATCH(A1507,'Form Responses 1'!A:A,0),5+MOD(ROW()-2,COUNTA('Form Responses 1'!$1:$1)-4),,TRUE,"Form Responses 1")))</f>
        <v>BAIK</v>
      </c>
      <c r="H1507" s="83" t="str">
        <f ca="1" t="shared" si="1"/>
        <v>Lantai 04</v>
      </c>
      <c r="I1507" s="83" t="str">
        <f ca="1" t="shared" si="1506"/>
        <v>Koridor</v>
      </c>
      <c r="J1507" s="83" t="str">
        <f ca="1" t="shared" si="2"/>
        <v>CLEANING SERVICE</v>
      </c>
      <c r="K1507" s="83">
        <f ca="1" t="array" ref="K1507">IFERROR(INDEX(MASTER!B:B,MATCH(G1507,MASTER!A:A,0))/100," ")</f>
        <v>0.95</v>
      </c>
      <c r="L1507" s="65">
        <f ca="1" t="shared" si="3"/>
        <v>18</v>
      </c>
      <c r="M1507" s="65" t="str">
        <f ca="1" t="shared" si="4"/>
        <v>2023 - WEEK 18</v>
      </c>
      <c r="N1507" s="65" t="str">
        <f ca="1" t="shared" si="5"/>
        <v>2023 - MONTH 04</v>
      </c>
      <c r="O1507" s="83">
        <f ca="1" t="shared" ref="O1507:P1507" si="1539">IFERROR(AVERAGEIF(M:M,M1507,$K:$K)," ")</f>
        <v>0.950112612612605</v>
      </c>
      <c r="P1507" s="83">
        <f ca="1" t="shared" si="1539"/>
        <v>0.950150150150152</v>
      </c>
      <c r="Q1507" s="65" t="str">
        <f ca="1">IF(ISBLANK(A1507)," ",IF(O1507&gt;MASTER!$B$3/100,"SB",IF(O1507&gt;MASTER!$B$4/100,"B",IF(O1507&gt;MASTER!$B$5/100,"C","K"))))</f>
        <v>SB</v>
      </c>
      <c r="R1507" s="65" t="str">
        <f ca="1">IF(ISBLANK(B1507)," ",IF(P1507&gt;MASTER!$B$3/100,"SB",IF(P1507&gt;MASTER!$B$4/100,"B",IF(P1507&gt;MASTER!$B$5/100,"C","K"))))</f>
        <v>SB</v>
      </c>
    </row>
    <row r="1508" customHeight="1" spans="1:18">
      <c r="A1508" s="80">
        <f ca="1">INDIRECT(ADDRESS(2+QUOTIENT(ROW()-2,COUNTA('Form Responses 1'!$1:$1)-4),1,,TRUE,"Form Responses 1"))</f>
        <v>45057.4751454745</v>
      </c>
      <c r="B1508" s="65" t="str">
        <f ca="1">INDIRECT(ADDRESS(2+QUOTIENT(ROW()-2,COUNTA('Form Responses 1'!$1:$1)-4),2,,TRUE,"Form Responses 1"))</f>
        <v>bobdaulay@gmail.com</v>
      </c>
      <c r="C1508" s="65" t="str">
        <f ca="1">INDIRECT(ADDRESS(2+QUOTIENT(ROW()-2,COUNTA('Form Responses 1'!$1:$1)-4),3,,TRUE,"Form Responses 1"))</f>
        <v>Bobby Wijaya Daulay </v>
      </c>
      <c r="D1508" s="81">
        <f ca="1">INDIRECT(ADDRESS(2+QUOTIENT(ROW()-2,COUNTA('Form Responses 1'!$1:$1)-4),4,,TRUE,"Form Responses 1"))</f>
        <v>45046</v>
      </c>
      <c r="E1508" s="82">
        <f ca="1" t="shared" si="0"/>
        <v>7</v>
      </c>
      <c r="F1508" s="65" t="str">
        <f ca="1">IF(ISBLANK(A1508)," ",INDIRECT(ADDRESS(1,5+MOD(ROW()-2,COUNTA('Form Responses 1'!$1:$1)-4),,TRUE,"Form Responses 1")))</f>
        <v>Lantai 04 [Toilet Pria / Wanita]</v>
      </c>
      <c r="G1508" s="65" t="str">
        <f ca="1">IF(ISBLANK(A1508)," ",INDIRECT(ADDRESS(MATCH(A1508,'Form Responses 1'!A:A,0),5+MOD(ROW()-2,COUNTA('Form Responses 1'!$1:$1)-4),,TRUE,"Form Responses 1")))</f>
        <v>BAIK</v>
      </c>
      <c r="H1508" s="83" t="str">
        <f ca="1" t="shared" si="1"/>
        <v>Lantai 04</v>
      </c>
      <c r="I1508" s="83" t="str">
        <f ca="1" t="shared" si="1506"/>
        <v>Toilet Pria / Wanita</v>
      </c>
      <c r="J1508" s="83" t="str">
        <f ca="1" t="shared" si="2"/>
        <v>CLEANING SERVICE</v>
      </c>
      <c r="K1508" s="83">
        <f ca="1" t="array" ref="K1508">IFERROR(INDEX(MASTER!B:B,MATCH(G1508,MASTER!A:A,0))/100," ")</f>
        <v>0.95</v>
      </c>
      <c r="L1508" s="65">
        <f ca="1" t="shared" si="3"/>
        <v>18</v>
      </c>
      <c r="M1508" s="65" t="str">
        <f ca="1" t="shared" si="4"/>
        <v>2023 - WEEK 18</v>
      </c>
      <c r="N1508" s="65" t="str">
        <f ca="1" t="shared" si="5"/>
        <v>2023 - MONTH 04</v>
      </c>
      <c r="O1508" s="83">
        <f ca="1" t="shared" ref="O1508:P1508" si="1540">IFERROR(AVERAGEIF(M:M,M1508,$K:$K)," ")</f>
        <v>0.950112612612605</v>
      </c>
      <c r="P1508" s="83">
        <f ca="1" t="shared" si="1540"/>
        <v>0.950150150150152</v>
      </c>
      <c r="Q1508" s="65" t="str">
        <f ca="1">IF(ISBLANK(A1508)," ",IF(O1508&gt;MASTER!$B$3/100,"SB",IF(O1508&gt;MASTER!$B$4/100,"B",IF(O1508&gt;MASTER!$B$5/100,"C","K"))))</f>
        <v>SB</v>
      </c>
      <c r="R1508" s="65" t="str">
        <f ca="1">IF(ISBLANK(B1508)," ",IF(P1508&gt;MASTER!$B$3/100,"SB",IF(P1508&gt;MASTER!$B$4/100,"B",IF(P1508&gt;MASTER!$B$5/100,"C","K"))))</f>
        <v>SB</v>
      </c>
    </row>
    <row r="1509" customHeight="1" spans="1:18">
      <c r="A1509" s="80">
        <f ca="1">INDIRECT(ADDRESS(2+QUOTIENT(ROW()-2,COUNTA('Form Responses 1'!$1:$1)-4),1,,TRUE,"Form Responses 1"))</f>
        <v>45057.4751454745</v>
      </c>
      <c r="B1509" s="65" t="str">
        <f ca="1">INDIRECT(ADDRESS(2+QUOTIENT(ROW()-2,COUNTA('Form Responses 1'!$1:$1)-4),2,,TRUE,"Form Responses 1"))</f>
        <v>bobdaulay@gmail.com</v>
      </c>
      <c r="C1509" s="65" t="str">
        <f ca="1">INDIRECT(ADDRESS(2+QUOTIENT(ROW()-2,COUNTA('Form Responses 1'!$1:$1)-4),3,,TRUE,"Form Responses 1"))</f>
        <v>Bobby Wijaya Daulay </v>
      </c>
      <c r="D1509" s="81">
        <f ca="1">INDIRECT(ADDRESS(2+QUOTIENT(ROW()-2,COUNTA('Form Responses 1'!$1:$1)-4),4,,TRUE,"Form Responses 1"))</f>
        <v>45046</v>
      </c>
      <c r="E1509" s="82">
        <f ca="1" t="shared" si="0"/>
        <v>7</v>
      </c>
      <c r="F1509" s="65" t="str">
        <f ca="1">IF(ISBLANK(A1509)," ",INDIRECT(ADDRESS(1,5+MOD(ROW()-2,COUNTA('Form Responses 1'!$1:$1)-4),,TRUE,"Form Responses 1")))</f>
        <v>Lantai 03 1/2 [Ruang PNBPL]</v>
      </c>
      <c r="G1509" s="65" t="str">
        <f ca="1">IF(ISBLANK(A1509)," ",INDIRECT(ADDRESS(MATCH(A1509,'Form Responses 1'!A:A,0),5+MOD(ROW()-2,COUNTA('Form Responses 1'!$1:$1)-4),,TRUE,"Form Responses 1")))</f>
        <v>BAIK</v>
      </c>
      <c r="H1509" s="83" t="str">
        <f ca="1" t="shared" si="1"/>
        <v>Lantai 03 1/2</v>
      </c>
      <c r="I1509" s="83" t="str">
        <f ca="1" t="shared" si="1506"/>
        <v>Ruang PNBPL</v>
      </c>
      <c r="J1509" s="83" t="str">
        <f ca="1" t="shared" si="2"/>
        <v>CLEANING SERVICE</v>
      </c>
      <c r="K1509" s="83">
        <f ca="1" t="array" ref="K1509">IFERROR(INDEX(MASTER!B:B,MATCH(G1509,MASTER!A:A,0))/100," ")</f>
        <v>0.95</v>
      </c>
      <c r="L1509" s="65">
        <f ca="1" t="shared" si="3"/>
        <v>18</v>
      </c>
      <c r="M1509" s="65" t="str">
        <f ca="1" t="shared" si="4"/>
        <v>2023 - WEEK 18</v>
      </c>
      <c r="N1509" s="65" t="str">
        <f ca="1" t="shared" si="5"/>
        <v>2023 - MONTH 04</v>
      </c>
      <c r="O1509" s="83">
        <f ca="1" t="shared" ref="O1509:P1509" si="1541">IFERROR(AVERAGEIF(M:M,M1509,$K:$K)," ")</f>
        <v>0.950112612612605</v>
      </c>
      <c r="P1509" s="83">
        <f ca="1" t="shared" si="1541"/>
        <v>0.950150150150152</v>
      </c>
      <c r="Q1509" s="65" t="str">
        <f ca="1">IF(ISBLANK(A1509)," ",IF(O1509&gt;MASTER!$B$3/100,"SB",IF(O1509&gt;MASTER!$B$4/100,"B",IF(O1509&gt;MASTER!$B$5/100,"C","K"))))</f>
        <v>SB</v>
      </c>
      <c r="R1509" s="65" t="str">
        <f ca="1">IF(ISBLANK(B1509)," ",IF(P1509&gt;MASTER!$B$3/100,"SB",IF(P1509&gt;MASTER!$B$4/100,"B",IF(P1509&gt;MASTER!$B$5/100,"C","K"))))</f>
        <v>SB</v>
      </c>
    </row>
    <row r="1510" customHeight="1" spans="1:18">
      <c r="A1510" s="80">
        <f ca="1">INDIRECT(ADDRESS(2+QUOTIENT(ROW()-2,COUNTA('Form Responses 1'!$1:$1)-4),1,,TRUE,"Form Responses 1"))</f>
        <v>45057.4751454745</v>
      </c>
      <c r="B1510" s="65" t="str">
        <f ca="1">INDIRECT(ADDRESS(2+QUOTIENT(ROW()-2,COUNTA('Form Responses 1'!$1:$1)-4),2,,TRUE,"Form Responses 1"))</f>
        <v>bobdaulay@gmail.com</v>
      </c>
      <c r="C1510" s="65" t="str">
        <f ca="1">INDIRECT(ADDRESS(2+QUOTIENT(ROW()-2,COUNTA('Form Responses 1'!$1:$1)-4),3,,TRUE,"Form Responses 1"))</f>
        <v>Bobby Wijaya Daulay </v>
      </c>
      <c r="D1510" s="81">
        <f ca="1">INDIRECT(ADDRESS(2+QUOTIENT(ROW()-2,COUNTA('Form Responses 1'!$1:$1)-4),4,,TRUE,"Form Responses 1"))</f>
        <v>45046</v>
      </c>
      <c r="E1510" s="82">
        <f ca="1" t="shared" si="0"/>
        <v>7</v>
      </c>
      <c r="F1510" s="65" t="str">
        <f ca="1">IF(ISBLANK(A1510)," ",INDIRECT(ADDRESS(1,5+MOD(ROW()-2,COUNTA('Form Responses 1'!$1:$1)-4),,TRUE,"Form Responses 1")))</f>
        <v>Lantai 03 1/2 [Lapangan Upacara]</v>
      </c>
      <c r="G1510" s="65" t="str">
        <f ca="1">IF(ISBLANK(A1510)," ",INDIRECT(ADDRESS(MATCH(A1510,'Form Responses 1'!A:A,0),5+MOD(ROW()-2,COUNTA('Form Responses 1'!$1:$1)-4),,TRUE,"Form Responses 1")))</f>
        <v>BAIK</v>
      </c>
      <c r="H1510" s="83" t="str">
        <f ca="1" t="shared" si="1"/>
        <v>Lantai 03 1/2</v>
      </c>
      <c r="I1510" s="83" t="str">
        <f ca="1" t="shared" si="1506"/>
        <v>Lapangan Upacara</v>
      </c>
      <c r="J1510" s="83" t="str">
        <f ca="1" t="shared" si="2"/>
        <v>CLEANING SERVICE</v>
      </c>
      <c r="K1510" s="83">
        <f ca="1" t="array" ref="K1510">IFERROR(INDEX(MASTER!B:B,MATCH(G1510,MASTER!A:A,0))/100," ")</f>
        <v>0.95</v>
      </c>
      <c r="L1510" s="65">
        <f ca="1" t="shared" si="3"/>
        <v>18</v>
      </c>
      <c r="M1510" s="65" t="str">
        <f ca="1" t="shared" si="4"/>
        <v>2023 - WEEK 18</v>
      </c>
      <c r="N1510" s="65" t="str">
        <f ca="1" t="shared" si="5"/>
        <v>2023 - MONTH 04</v>
      </c>
      <c r="O1510" s="83">
        <f ca="1" t="shared" ref="O1510:P1510" si="1542">IFERROR(AVERAGEIF(M:M,M1510,$K:$K)," ")</f>
        <v>0.950112612612605</v>
      </c>
      <c r="P1510" s="83">
        <f ca="1" t="shared" si="1542"/>
        <v>0.950150150150152</v>
      </c>
      <c r="Q1510" s="65" t="str">
        <f ca="1">IF(ISBLANK(A1510)," ",IF(O1510&gt;MASTER!$B$3/100,"SB",IF(O1510&gt;MASTER!$B$4/100,"B",IF(O1510&gt;MASTER!$B$5/100,"C","K"))))</f>
        <v>SB</v>
      </c>
      <c r="R1510" s="65" t="str">
        <f ca="1">IF(ISBLANK(B1510)," ",IF(P1510&gt;MASTER!$B$3/100,"SB",IF(P1510&gt;MASTER!$B$4/100,"B",IF(P1510&gt;MASTER!$B$5/100,"C","K"))))</f>
        <v>SB</v>
      </c>
    </row>
    <row r="1511" customHeight="1" spans="1:18">
      <c r="A1511" s="80">
        <f ca="1">INDIRECT(ADDRESS(2+QUOTIENT(ROW()-2,COUNTA('Form Responses 1'!$1:$1)-4),1,,TRUE,"Form Responses 1"))</f>
        <v>45057.4751454745</v>
      </c>
      <c r="B1511" s="65" t="str">
        <f ca="1">INDIRECT(ADDRESS(2+QUOTIENT(ROW()-2,COUNTA('Form Responses 1'!$1:$1)-4),2,,TRUE,"Form Responses 1"))</f>
        <v>bobdaulay@gmail.com</v>
      </c>
      <c r="C1511" s="65" t="str">
        <f ca="1">INDIRECT(ADDRESS(2+QUOTIENT(ROW()-2,COUNTA('Form Responses 1'!$1:$1)-4),3,,TRUE,"Form Responses 1"))</f>
        <v>Bobby Wijaya Daulay </v>
      </c>
      <c r="D1511" s="81">
        <f ca="1">INDIRECT(ADDRESS(2+QUOTIENT(ROW()-2,COUNTA('Form Responses 1'!$1:$1)-4),4,,TRUE,"Form Responses 1"))</f>
        <v>45046</v>
      </c>
      <c r="E1511" s="82">
        <f ca="1" t="shared" si="0"/>
        <v>7</v>
      </c>
      <c r="F1511" s="65" t="str">
        <f ca="1">IF(ISBLANK(A1511)," ",INDIRECT(ADDRESS(1,5+MOD(ROW()-2,COUNTA('Form Responses 1'!$1:$1)-4),,TRUE,"Form Responses 1")))</f>
        <v>Lantai 03 1/2 [Pantry]</v>
      </c>
      <c r="G1511" s="65" t="str">
        <f ca="1">IF(ISBLANK(A1511)," ",INDIRECT(ADDRESS(MATCH(A1511,'Form Responses 1'!A:A,0),5+MOD(ROW()-2,COUNTA('Form Responses 1'!$1:$1)-4),,TRUE,"Form Responses 1")))</f>
        <v>BAIK</v>
      </c>
      <c r="H1511" s="83" t="str">
        <f ca="1" t="shared" si="1"/>
        <v>Lantai 03 1/2</v>
      </c>
      <c r="I1511" s="83" t="str">
        <f ca="1" t="shared" si="1506"/>
        <v>Pantry</v>
      </c>
      <c r="J1511" s="83" t="str">
        <f ca="1" t="shared" si="2"/>
        <v>CLEANING SERVICE</v>
      </c>
      <c r="K1511" s="83">
        <f ca="1" t="array" ref="K1511">IFERROR(INDEX(MASTER!B:B,MATCH(G1511,MASTER!A:A,0))/100," ")</f>
        <v>0.95</v>
      </c>
      <c r="L1511" s="65">
        <f ca="1" t="shared" si="3"/>
        <v>18</v>
      </c>
      <c r="M1511" s="65" t="str">
        <f ca="1" t="shared" si="4"/>
        <v>2023 - WEEK 18</v>
      </c>
      <c r="N1511" s="65" t="str">
        <f ca="1" t="shared" si="5"/>
        <v>2023 - MONTH 04</v>
      </c>
      <c r="O1511" s="83">
        <f ca="1" t="shared" ref="O1511:P1511" si="1543">IFERROR(AVERAGEIF(M:M,M1511,$K:$K)," ")</f>
        <v>0.950112612612605</v>
      </c>
      <c r="P1511" s="83">
        <f ca="1" t="shared" si="1543"/>
        <v>0.950150150150152</v>
      </c>
      <c r="Q1511" s="65" t="str">
        <f ca="1">IF(ISBLANK(A1511)," ",IF(O1511&gt;MASTER!$B$3/100,"SB",IF(O1511&gt;MASTER!$B$4/100,"B",IF(O1511&gt;MASTER!$B$5/100,"C","K"))))</f>
        <v>SB</v>
      </c>
      <c r="R1511" s="65" t="str">
        <f ca="1">IF(ISBLANK(B1511)," ",IF(P1511&gt;MASTER!$B$3/100,"SB",IF(P1511&gt;MASTER!$B$4/100,"B",IF(P1511&gt;MASTER!$B$5/100,"C","K"))))</f>
        <v>SB</v>
      </c>
    </row>
    <row r="1512" customHeight="1" spans="1:18">
      <c r="A1512" s="80">
        <f ca="1">INDIRECT(ADDRESS(2+QUOTIENT(ROW()-2,COUNTA('Form Responses 1'!$1:$1)-4),1,,TRUE,"Form Responses 1"))</f>
        <v>45057.4751454745</v>
      </c>
      <c r="B1512" s="65" t="str">
        <f ca="1">INDIRECT(ADDRESS(2+QUOTIENT(ROW()-2,COUNTA('Form Responses 1'!$1:$1)-4),2,,TRUE,"Form Responses 1"))</f>
        <v>bobdaulay@gmail.com</v>
      </c>
      <c r="C1512" s="65" t="str">
        <f ca="1">INDIRECT(ADDRESS(2+QUOTIENT(ROW()-2,COUNTA('Form Responses 1'!$1:$1)-4),3,,TRUE,"Form Responses 1"))</f>
        <v>Bobby Wijaya Daulay </v>
      </c>
      <c r="D1512" s="81">
        <f ca="1">INDIRECT(ADDRESS(2+QUOTIENT(ROW()-2,COUNTA('Form Responses 1'!$1:$1)-4),4,,TRUE,"Form Responses 1"))</f>
        <v>45046</v>
      </c>
      <c r="E1512" s="82">
        <f ca="1" t="shared" si="0"/>
        <v>7</v>
      </c>
      <c r="F1512" s="65" t="str">
        <f ca="1">IF(ISBLANK(A1512)," ",INDIRECT(ADDRESS(1,5+MOD(ROW()-2,COUNTA('Form Responses 1'!$1:$1)-4),,TRUE,"Form Responses 1")))</f>
        <v>Lantai 03 1/2 [Koridor]</v>
      </c>
      <c r="G1512" s="65" t="str">
        <f ca="1">IF(ISBLANK(A1512)," ",INDIRECT(ADDRESS(MATCH(A1512,'Form Responses 1'!A:A,0),5+MOD(ROW()-2,COUNTA('Form Responses 1'!$1:$1)-4),,TRUE,"Form Responses 1")))</f>
        <v>BAIK</v>
      </c>
      <c r="H1512" s="83" t="str">
        <f ca="1" t="shared" si="1"/>
        <v>Lantai 03 1/2</v>
      </c>
      <c r="I1512" s="83" t="str">
        <f ca="1" t="shared" si="1506"/>
        <v>Koridor</v>
      </c>
      <c r="J1512" s="83" t="str">
        <f ca="1" t="shared" si="2"/>
        <v>CLEANING SERVICE</v>
      </c>
      <c r="K1512" s="83">
        <f ca="1" t="array" ref="K1512">IFERROR(INDEX(MASTER!B:B,MATCH(G1512,MASTER!A:A,0))/100," ")</f>
        <v>0.95</v>
      </c>
      <c r="L1512" s="65">
        <f ca="1" t="shared" si="3"/>
        <v>18</v>
      </c>
      <c r="M1512" s="65" t="str">
        <f ca="1" t="shared" si="4"/>
        <v>2023 - WEEK 18</v>
      </c>
      <c r="N1512" s="65" t="str">
        <f ca="1" t="shared" si="5"/>
        <v>2023 - MONTH 04</v>
      </c>
      <c r="O1512" s="83">
        <f ca="1" t="shared" ref="O1512:P1512" si="1544">IFERROR(AVERAGEIF(M:M,M1512,$K:$K)," ")</f>
        <v>0.950112612612605</v>
      </c>
      <c r="P1512" s="83">
        <f ca="1" t="shared" si="1544"/>
        <v>0.950150150150152</v>
      </c>
      <c r="Q1512" s="65" t="str">
        <f ca="1">IF(ISBLANK(A1512)," ",IF(O1512&gt;MASTER!$B$3/100,"SB",IF(O1512&gt;MASTER!$B$4/100,"B",IF(O1512&gt;MASTER!$B$5/100,"C","K"))))</f>
        <v>SB</v>
      </c>
      <c r="R1512" s="65" t="str">
        <f ca="1">IF(ISBLANK(B1512)," ",IF(P1512&gt;MASTER!$B$3/100,"SB",IF(P1512&gt;MASTER!$B$4/100,"B",IF(P1512&gt;MASTER!$B$5/100,"C","K"))))</f>
        <v>SB</v>
      </c>
    </row>
    <row r="1513" customHeight="1" spans="1:18">
      <c r="A1513" s="80">
        <f ca="1">INDIRECT(ADDRESS(2+QUOTIENT(ROW()-2,COUNTA('Form Responses 1'!$1:$1)-4),1,,TRUE,"Form Responses 1"))</f>
        <v>45057.4751454745</v>
      </c>
      <c r="B1513" s="65" t="str">
        <f ca="1">INDIRECT(ADDRESS(2+QUOTIENT(ROW()-2,COUNTA('Form Responses 1'!$1:$1)-4),2,,TRUE,"Form Responses 1"))</f>
        <v>bobdaulay@gmail.com</v>
      </c>
      <c r="C1513" s="65" t="str">
        <f ca="1">INDIRECT(ADDRESS(2+QUOTIENT(ROW()-2,COUNTA('Form Responses 1'!$1:$1)-4),3,,TRUE,"Form Responses 1"))</f>
        <v>Bobby Wijaya Daulay </v>
      </c>
      <c r="D1513" s="81">
        <f ca="1">INDIRECT(ADDRESS(2+QUOTIENT(ROW()-2,COUNTA('Form Responses 1'!$1:$1)-4),4,,TRUE,"Form Responses 1"))</f>
        <v>45046</v>
      </c>
      <c r="E1513" s="82">
        <f ca="1" t="shared" si="0"/>
        <v>7</v>
      </c>
      <c r="F1513" s="65" t="str">
        <f ca="1">IF(ISBLANK(A1513)," ",INDIRECT(ADDRESS(1,5+MOD(ROW()-2,COUNTA('Form Responses 1'!$1:$1)-4),,TRUE,"Form Responses 1")))</f>
        <v>Lantai 03 1/2 [Toilet Pria / Wanita]</v>
      </c>
      <c r="G1513" s="65" t="str">
        <f ca="1">IF(ISBLANK(A1513)," ",INDIRECT(ADDRESS(MATCH(A1513,'Form Responses 1'!A:A,0),5+MOD(ROW()-2,COUNTA('Form Responses 1'!$1:$1)-4),,TRUE,"Form Responses 1")))</f>
        <v>BAIK</v>
      </c>
      <c r="H1513" s="83" t="str">
        <f ca="1" t="shared" si="1"/>
        <v>Lantai 03 1/2</v>
      </c>
      <c r="I1513" s="83" t="str">
        <f ca="1" t="shared" si="1506"/>
        <v>Toilet Pria / Wanita</v>
      </c>
      <c r="J1513" s="83" t="str">
        <f ca="1" t="shared" si="2"/>
        <v>CLEANING SERVICE</v>
      </c>
      <c r="K1513" s="83">
        <f ca="1" t="array" ref="K1513">IFERROR(INDEX(MASTER!B:B,MATCH(G1513,MASTER!A:A,0))/100," ")</f>
        <v>0.95</v>
      </c>
      <c r="L1513" s="65">
        <f ca="1" t="shared" si="3"/>
        <v>18</v>
      </c>
      <c r="M1513" s="65" t="str">
        <f ca="1" t="shared" si="4"/>
        <v>2023 - WEEK 18</v>
      </c>
      <c r="N1513" s="65" t="str">
        <f ca="1" t="shared" si="5"/>
        <v>2023 - MONTH 04</v>
      </c>
      <c r="O1513" s="83">
        <f ca="1" t="shared" ref="O1513:P1513" si="1545">IFERROR(AVERAGEIF(M:M,M1513,$K:$K)," ")</f>
        <v>0.950112612612605</v>
      </c>
      <c r="P1513" s="83">
        <f ca="1" t="shared" si="1545"/>
        <v>0.950150150150152</v>
      </c>
      <c r="Q1513" s="65" t="str">
        <f ca="1">IF(ISBLANK(A1513)," ",IF(O1513&gt;MASTER!$B$3/100,"SB",IF(O1513&gt;MASTER!$B$4/100,"B",IF(O1513&gt;MASTER!$B$5/100,"C","K"))))</f>
        <v>SB</v>
      </c>
      <c r="R1513" s="65" t="str">
        <f ca="1">IF(ISBLANK(B1513)," ",IF(P1513&gt;MASTER!$B$3/100,"SB",IF(P1513&gt;MASTER!$B$4/100,"B",IF(P1513&gt;MASTER!$B$5/100,"C","K"))))</f>
        <v>SB</v>
      </c>
    </row>
    <row r="1514" customHeight="1" spans="1:18">
      <c r="A1514" s="80">
        <f ca="1">INDIRECT(ADDRESS(2+QUOTIENT(ROW()-2,COUNTA('Form Responses 1'!$1:$1)-4),1,,TRUE,"Form Responses 1"))</f>
        <v>45057.4751454745</v>
      </c>
      <c r="B1514" s="65" t="str">
        <f ca="1">INDIRECT(ADDRESS(2+QUOTIENT(ROW()-2,COUNTA('Form Responses 1'!$1:$1)-4),2,,TRUE,"Form Responses 1"))</f>
        <v>bobdaulay@gmail.com</v>
      </c>
      <c r="C1514" s="65" t="str">
        <f ca="1">INDIRECT(ADDRESS(2+QUOTIENT(ROW()-2,COUNTA('Form Responses 1'!$1:$1)-4),3,,TRUE,"Form Responses 1"))</f>
        <v>Bobby Wijaya Daulay </v>
      </c>
      <c r="D1514" s="81">
        <f ca="1">INDIRECT(ADDRESS(2+QUOTIENT(ROW()-2,COUNTA('Form Responses 1'!$1:$1)-4),4,,TRUE,"Form Responses 1"))</f>
        <v>45046</v>
      </c>
      <c r="E1514" s="82">
        <f ca="1" t="shared" si="0"/>
        <v>7</v>
      </c>
      <c r="F1514" s="65" t="str">
        <f ca="1">IF(ISBLANK(A1514)," ",INDIRECT(ADDRESS(1,5+MOD(ROW()-2,COUNTA('Form Responses 1'!$1:$1)-4),,TRUE,"Form Responses 1")))</f>
        <v>Lantai 03 [Tangga Exit Barat- &amp; Timur]</v>
      </c>
      <c r="G1514" s="65" t="str">
        <f ca="1">IF(ISBLANK(A1514)," ",INDIRECT(ADDRESS(MATCH(A1514,'Form Responses 1'!A:A,0),5+MOD(ROW()-2,COUNTA('Form Responses 1'!$1:$1)-4),,TRUE,"Form Responses 1")))</f>
        <v>BAIK</v>
      </c>
      <c r="H1514" s="83" t="str">
        <f ca="1" t="shared" si="1"/>
        <v>Lantai 03</v>
      </c>
      <c r="I1514" s="83" t="str">
        <f ca="1" t="shared" si="1506"/>
        <v>Tangga Exit Barat- &amp; Timur</v>
      </c>
      <c r="J1514" s="83" t="str">
        <f ca="1" t="shared" si="2"/>
        <v>CLEANING SERVICE</v>
      </c>
      <c r="K1514" s="83">
        <f ca="1" t="array" ref="K1514">IFERROR(INDEX(MASTER!B:B,MATCH(G1514,MASTER!A:A,0))/100," ")</f>
        <v>0.95</v>
      </c>
      <c r="L1514" s="65">
        <f ca="1" t="shared" si="3"/>
        <v>18</v>
      </c>
      <c r="M1514" s="65" t="str">
        <f ca="1" t="shared" si="4"/>
        <v>2023 - WEEK 18</v>
      </c>
      <c r="N1514" s="65" t="str">
        <f ca="1" t="shared" si="5"/>
        <v>2023 - MONTH 04</v>
      </c>
      <c r="O1514" s="83">
        <f ca="1" t="shared" ref="O1514:P1514" si="1546">IFERROR(AVERAGEIF(M:M,M1514,$K:$K)," ")</f>
        <v>0.950112612612605</v>
      </c>
      <c r="P1514" s="83">
        <f ca="1" t="shared" si="1546"/>
        <v>0.950150150150152</v>
      </c>
      <c r="Q1514" s="65" t="str">
        <f ca="1">IF(ISBLANK(A1514)," ",IF(O1514&gt;MASTER!$B$3/100,"SB",IF(O1514&gt;MASTER!$B$4/100,"B",IF(O1514&gt;MASTER!$B$5/100,"C","K"))))</f>
        <v>SB</v>
      </c>
      <c r="R1514" s="65" t="str">
        <f ca="1">IF(ISBLANK(B1514)," ",IF(P1514&gt;MASTER!$B$3/100,"SB",IF(P1514&gt;MASTER!$B$4/100,"B",IF(P1514&gt;MASTER!$B$5/100,"C","K"))))</f>
        <v>SB</v>
      </c>
    </row>
    <row r="1515" customHeight="1" spans="1:18">
      <c r="A1515" s="80">
        <f ca="1">INDIRECT(ADDRESS(2+QUOTIENT(ROW()-2,COUNTA('Form Responses 1'!$1:$1)-4),1,,TRUE,"Form Responses 1"))</f>
        <v>45057.4751454745</v>
      </c>
      <c r="B1515" s="65" t="str">
        <f ca="1">INDIRECT(ADDRESS(2+QUOTIENT(ROW()-2,COUNTA('Form Responses 1'!$1:$1)-4),2,,TRUE,"Form Responses 1"))</f>
        <v>bobdaulay@gmail.com</v>
      </c>
      <c r="C1515" s="65" t="str">
        <f ca="1">INDIRECT(ADDRESS(2+QUOTIENT(ROW()-2,COUNTA('Form Responses 1'!$1:$1)-4),3,,TRUE,"Form Responses 1"))</f>
        <v>Bobby Wijaya Daulay </v>
      </c>
      <c r="D1515" s="81">
        <f ca="1">INDIRECT(ADDRESS(2+QUOTIENT(ROW()-2,COUNTA('Form Responses 1'!$1:$1)-4),4,,TRUE,"Form Responses 1"))</f>
        <v>45046</v>
      </c>
      <c r="E1515" s="82">
        <f ca="1" t="shared" si="0"/>
        <v>7</v>
      </c>
      <c r="F1515" s="65" t="str">
        <f ca="1">IF(ISBLANK(A1515)," ",INDIRECT(ADDRESS(1,5+MOD(ROW()-2,COUNTA('Form Responses 1'!$1:$1)-4),,TRUE,"Form Responses 1")))</f>
        <v>Lantai 03 [R. Meeting Audiotium]</v>
      </c>
      <c r="G1515" s="65" t="str">
        <f ca="1">IF(ISBLANK(A1515)," ",INDIRECT(ADDRESS(MATCH(A1515,'Form Responses 1'!A:A,0),5+MOD(ROW()-2,COUNTA('Form Responses 1'!$1:$1)-4),,TRUE,"Form Responses 1")))</f>
        <v>BAIK</v>
      </c>
      <c r="H1515" s="83" t="str">
        <f ca="1" t="shared" si="1"/>
        <v>Lantai 03</v>
      </c>
      <c r="I1515" s="83" t="str">
        <f ca="1" t="shared" si="1506"/>
        <v>R. Meeting Audiotium</v>
      </c>
      <c r="J1515" s="83" t="str">
        <f ca="1" t="shared" si="2"/>
        <v>CLEANING SERVICE</v>
      </c>
      <c r="K1515" s="83">
        <f ca="1" t="array" ref="K1515">IFERROR(INDEX(MASTER!B:B,MATCH(G1515,MASTER!A:A,0))/100," ")</f>
        <v>0.95</v>
      </c>
      <c r="L1515" s="65">
        <f ca="1" t="shared" si="3"/>
        <v>18</v>
      </c>
      <c r="M1515" s="65" t="str">
        <f ca="1" t="shared" si="4"/>
        <v>2023 - WEEK 18</v>
      </c>
      <c r="N1515" s="65" t="str">
        <f ca="1" t="shared" si="5"/>
        <v>2023 - MONTH 04</v>
      </c>
      <c r="O1515" s="83">
        <f ca="1" t="shared" ref="O1515:P1515" si="1547">IFERROR(AVERAGEIF(M:M,M1515,$K:$K)," ")</f>
        <v>0.950112612612605</v>
      </c>
      <c r="P1515" s="83">
        <f ca="1" t="shared" si="1547"/>
        <v>0.950150150150152</v>
      </c>
      <c r="Q1515" s="65" t="str">
        <f ca="1">IF(ISBLANK(A1515)," ",IF(O1515&gt;MASTER!$B$3/100,"SB",IF(O1515&gt;MASTER!$B$4/100,"B",IF(O1515&gt;MASTER!$B$5/100,"C","K"))))</f>
        <v>SB</v>
      </c>
      <c r="R1515" s="65" t="str">
        <f ca="1">IF(ISBLANK(B1515)," ",IF(P1515&gt;MASTER!$B$3/100,"SB",IF(P1515&gt;MASTER!$B$4/100,"B",IF(P1515&gt;MASTER!$B$5/100,"C","K"))))</f>
        <v>SB</v>
      </c>
    </row>
    <row r="1516" customHeight="1" spans="1:18">
      <c r="A1516" s="80">
        <f ca="1">INDIRECT(ADDRESS(2+QUOTIENT(ROW()-2,COUNTA('Form Responses 1'!$1:$1)-4),1,,TRUE,"Form Responses 1"))</f>
        <v>45057.4751454745</v>
      </c>
      <c r="B1516" s="65" t="str">
        <f ca="1">INDIRECT(ADDRESS(2+QUOTIENT(ROW()-2,COUNTA('Form Responses 1'!$1:$1)-4),2,,TRUE,"Form Responses 1"))</f>
        <v>bobdaulay@gmail.com</v>
      </c>
      <c r="C1516" s="65" t="str">
        <f ca="1">INDIRECT(ADDRESS(2+QUOTIENT(ROW()-2,COUNTA('Form Responses 1'!$1:$1)-4),3,,TRUE,"Form Responses 1"))</f>
        <v>Bobby Wijaya Daulay </v>
      </c>
      <c r="D1516" s="81">
        <f ca="1">INDIRECT(ADDRESS(2+QUOTIENT(ROW()-2,COUNTA('Form Responses 1'!$1:$1)-4),4,,TRUE,"Form Responses 1"))</f>
        <v>45046</v>
      </c>
      <c r="E1516" s="82">
        <f ca="1" t="shared" si="0"/>
        <v>7</v>
      </c>
      <c r="F1516" s="65" t="str">
        <f ca="1">IF(ISBLANK(A1516)," ",INDIRECT(ADDRESS(1,5+MOD(ROW()-2,COUNTA('Form Responses 1'!$1:$1)-4),,TRUE,"Form Responses 1")))</f>
        <v>Lantai 03 [Pantry]</v>
      </c>
      <c r="G1516" s="65" t="str">
        <f ca="1">IF(ISBLANK(A1516)," ",INDIRECT(ADDRESS(MATCH(A1516,'Form Responses 1'!A:A,0),5+MOD(ROW()-2,COUNTA('Form Responses 1'!$1:$1)-4),,TRUE,"Form Responses 1")))</f>
        <v>BAIK</v>
      </c>
      <c r="H1516" s="83" t="str">
        <f ca="1" t="shared" si="1"/>
        <v>Lantai 03</v>
      </c>
      <c r="I1516" s="83" t="str">
        <f ca="1" t="shared" si="1506"/>
        <v>Pantry</v>
      </c>
      <c r="J1516" s="83" t="str">
        <f ca="1" t="shared" si="2"/>
        <v>CLEANING SERVICE</v>
      </c>
      <c r="K1516" s="83">
        <f ca="1" t="array" ref="K1516">IFERROR(INDEX(MASTER!B:B,MATCH(G1516,MASTER!A:A,0))/100," ")</f>
        <v>0.95</v>
      </c>
      <c r="L1516" s="65">
        <f ca="1" t="shared" si="3"/>
        <v>18</v>
      </c>
      <c r="M1516" s="65" t="str">
        <f ca="1" t="shared" si="4"/>
        <v>2023 - WEEK 18</v>
      </c>
      <c r="N1516" s="65" t="str">
        <f ca="1" t="shared" si="5"/>
        <v>2023 - MONTH 04</v>
      </c>
      <c r="O1516" s="83">
        <f ca="1" t="shared" ref="O1516:P1516" si="1548">IFERROR(AVERAGEIF(M:M,M1516,$K:$K)," ")</f>
        <v>0.950112612612605</v>
      </c>
      <c r="P1516" s="83">
        <f ca="1" t="shared" si="1548"/>
        <v>0.950150150150152</v>
      </c>
      <c r="Q1516" s="65" t="str">
        <f ca="1">IF(ISBLANK(A1516)," ",IF(O1516&gt;MASTER!$B$3/100,"SB",IF(O1516&gt;MASTER!$B$4/100,"B",IF(O1516&gt;MASTER!$B$5/100,"C","K"))))</f>
        <v>SB</v>
      </c>
      <c r="R1516" s="65" t="str">
        <f ca="1">IF(ISBLANK(B1516)," ",IF(P1516&gt;MASTER!$B$3/100,"SB",IF(P1516&gt;MASTER!$B$4/100,"B",IF(P1516&gt;MASTER!$B$5/100,"C","K"))))</f>
        <v>SB</v>
      </c>
    </row>
    <row r="1517" customHeight="1" spans="1:18">
      <c r="A1517" s="80">
        <f ca="1">INDIRECT(ADDRESS(2+QUOTIENT(ROW()-2,COUNTA('Form Responses 1'!$1:$1)-4),1,,TRUE,"Form Responses 1"))</f>
        <v>45057.4751454745</v>
      </c>
      <c r="B1517" s="65" t="str">
        <f ca="1">INDIRECT(ADDRESS(2+QUOTIENT(ROW()-2,COUNTA('Form Responses 1'!$1:$1)-4),2,,TRUE,"Form Responses 1"))</f>
        <v>bobdaulay@gmail.com</v>
      </c>
      <c r="C1517" s="65" t="str">
        <f ca="1">INDIRECT(ADDRESS(2+QUOTIENT(ROW()-2,COUNTA('Form Responses 1'!$1:$1)-4),3,,TRUE,"Form Responses 1"))</f>
        <v>Bobby Wijaya Daulay </v>
      </c>
      <c r="D1517" s="81">
        <f ca="1">INDIRECT(ADDRESS(2+QUOTIENT(ROW()-2,COUNTA('Form Responses 1'!$1:$1)-4),4,,TRUE,"Form Responses 1"))</f>
        <v>45046</v>
      </c>
      <c r="E1517" s="82">
        <f ca="1" t="shared" si="0"/>
        <v>7</v>
      </c>
      <c r="F1517" s="65" t="str">
        <f ca="1">IF(ISBLANK(A1517)," ",INDIRECT(ADDRESS(1,5+MOD(ROW()-2,COUNTA('Form Responses 1'!$1:$1)-4),,TRUE,"Form Responses 1")))</f>
        <v>Lantai 03 [Ruang Rapat 1-2-3-4-5]</v>
      </c>
      <c r="G1517" s="65" t="str">
        <f ca="1">IF(ISBLANK(A1517)," ",INDIRECT(ADDRESS(MATCH(A1517,'Form Responses 1'!A:A,0),5+MOD(ROW()-2,COUNTA('Form Responses 1'!$1:$1)-4),,TRUE,"Form Responses 1")))</f>
        <v>BAIK</v>
      </c>
      <c r="H1517" s="83" t="str">
        <f ca="1" t="shared" si="1"/>
        <v>Lantai 03</v>
      </c>
      <c r="I1517" s="83" t="str">
        <f ca="1" t="shared" si="1506"/>
        <v>Ruang Rapat 1-2-3-4-5</v>
      </c>
      <c r="J1517" s="83" t="str">
        <f ca="1" t="shared" si="2"/>
        <v>CLEANING SERVICE</v>
      </c>
      <c r="K1517" s="83">
        <f ca="1" t="array" ref="K1517">IFERROR(INDEX(MASTER!B:B,MATCH(G1517,MASTER!A:A,0))/100," ")</f>
        <v>0.95</v>
      </c>
      <c r="L1517" s="65">
        <f ca="1" t="shared" si="3"/>
        <v>18</v>
      </c>
      <c r="M1517" s="65" t="str">
        <f ca="1" t="shared" si="4"/>
        <v>2023 - WEEK 18</v>
      </c>
      <c r="N1517" s="65" t="str">
        <f ca="1" t="shared" si="5"/>
        <v>2023 - MONTH 04</v>
      </c>
      <c r="O1517" s="83">
        <f ca="1" t="shared" ref="O1517:P1517" si="1549">IFERROR(AVERAGEIF(M:M,M1517,$K:$K)," ")</f>
        <v>0.950112612612605</v>
      </c>
      <c r="P1517" s="83">
        <f ca="1" t="shared" si="1549"/>
        <v>0.950150150150152</v>
      </c>
      <c r="Q1517" s="65" t="str">
        <f ca="1">IF(ISBLANK(A1517)," ",IF(O1517&gt;MASTER!$B$3/100,"SB",IF(O1517&gt;MASTER!$B$4/100,"B",IF(O1517&gt;MASTER!$B$5/100,"C","K"))))</f>
        <v>SB</v>
      </c>
      <c r="R1517" s="65" t="str">
        <f ca="1">IF(ISBLANK(B1517)," ",IF(P1517&gt;MASTER!$B$3/100,"SB",IF(P1517&gt;MASTER!$B$4/100,"B",IF(P1517&gt;MASTER!$B$5/100,"C","K"))))</f>
        <v>SB</v>
      </c>
    </row>
    <row r="1518" customHeight="1" spans="1:18">
      <c r="A1518" s="80">
        <f ca="1">INDIRECT(ADDRESS(2+QUOTIENT(ROW()-2,COUNTA('Form Responses 1'!$1:$1)-4),1,,TRUE,"Form Responses 1"))</f>
        <v>45057.4751454745</v>
      </c>
      <c r="B1518" s="65" t="str">
        <f ca="1">INDIRECT(ADDRESS(2+QUOTIENT(ROW()-2,COUNTA('Form Responses 1'!$1:$1)-4),2,,TRUE,"Form Responses 1"))</f>
        <v>bobdaulay@gmail.com</v>
      </c>
      <c r="C1518" s="65" t="str">
        <f ca="1">INDIRECT(ADDRESS(2+QUOTIENT(ROW()-2,COUNTA('Form Responses 1'!$1:$1)-4),3,,TRUE,"Form Responses 1"))</f>
        <v>Bobby Wijaya Daulay </v>
      </c>
      <c r="D1518" s="81">
        <f ca="1">INDIRECT(ADDRESS(2+QUOTIENT(ROW()-2,COUNTA('Form Responses 1'!$1:$1)-4),4,,TRUE,"Form Responses 1"))</f>
        <v>45046</v>
      </c>
      <c r="E1518" s="82">
        <f ca="1" t="shared" si="0"/>
        <v>7</v>
      </c>
      <c r="F1518" s="65" t="str">
        <f ca="1">IF(ISBLANK(A1518)," ",INDIRECT(ADDRESS(1,5+MOD(ROW()-2,COUNTA('Form Responses 1'!$1:$1)-4),,TRUE,"Form Responses 1")))</f>
        <v>Lantai 03 [Ruang Smoking]</v>
      </c>
      <c r="G1518" s="65" t="str">
        <f ca="1">IF(ISBLANK(A1518)," ",INDIRECT(ADDRESS(MATCH(A1518,'Form Responses 1'!A:A,0),5+MOD(ROW()-2,COUNTA('Form Responses 1'!$1:$1)-4),,TRUE,"Form Responses 1")))</f>
        <v>BAIK</v>
      </c>
      <c r="H1518" s="83" t="str">
        <f ca="1" t="shared" si="1"/>
        <v>Lantai 03</v>
      </c>
      <c r="I1518" s="83" t="str">
        <f ca="1" t="shared" si="1506"/>
        <v>Ruang Smoking</v>
      </c>
      <c r="J1518" s="83" t="str">
        <f ca="1" t="shared" si="2"/>
        <v>CLEANING SERVICE</v>
      </c>
      <c r="K1518" s="83">
        <f ca="1" t="array" ref="K1518">IFERROR(INDEX(MASTER!B:B,MATCH(G1518,MASTER!A:A,0))/100," ")</f>
        <v>0.95</v>
      </c>
      <c r="L1518" s="65">
        <f ca="1" t="shared" si="3"/>
        <v>18</v>
      </c>
      <c r="M1518" s="65" t="str">
        <f ca="1" t="shared" si="4"/>
        <v>2023 - WEEK 18</v>
      </c>
      <c r="N1518" s="65" t="str">
        <f ca="1" t="shared" si="5"/>
        <v>2023 - MONTH 04</v>
      </c>
      <c r="O1518" s="83">
        <f ca="1" t="shared" ref="O1518:P1518" si="1550">IFERROR(AVERAGEIF(M:M,M1518,$K:$K)," ")</f>
        <v>0.950112612612605</v>
      </c>
      <c r="P1518" s="83">
        <f ca="1" t="shared" si="1550"/>
        <v>0.950150150150152</v>
      </c>
      <c r="Q1518" s="65" t="str">
        <f ca="1">IF(ISBLANK(A1518)," ",IF(O1518&gt;MASTER!$B$3/100,"SB",IF(O1518&gt;MASTER!$B$4/100,"B",IF(O1518&gt;MASTER!$B$5/100,"C","K"))))</f>
        <v>SB</v>
      </c>
      <c r="R1518" s="65" t="str">
        <f ca="1">IF(ISBLANK(B1518)," ",IF(P1518&gt;MASTER!$B$3/100,"SB",IF(P1518&gt;MASTER!$B$4/100,"B",IF(P1518&gt;MASTER!$B$5/100,"C","K"))))</f>
        <v>SB</v>
      </c>
    </row>
    <row r="1519" customHeight="1" spans="1:18">
      <c r="A1519" s="80">
        <f ca="1">INDIRECT(ADDRESS(2+QUOTIENT(ROW()-2,COUNTA('Form Responses 1'!$1:$1)-4),1,,TRUE,"Form Responses 1"))</f>
        <v>45057.4751454745</v>
      </c>
      <c r="B1519" s="65" t="str">
        <f ca="1">INDIRECT(ADDRESS(2+QUOTIENT(ROW()-2,COUNTA('Form Responses 1'!$1:$1)-4),2,,TRUE,"Form Responses 1"))</f>
        <v>bobdaulay@gmail.com</v>
      </c>
      <c r="C1519" s="65" t="str">
        <f ca="1">INDIRECT(ADDRESS(2+QUOTIENT(ROW()-2,COUNTA('Form Responses 1'!$1:$1)-4),3,,TRUE,"Form Responses 1"))</f>
        <v>Bobby Wijaya Daulay </v>
      </c>
      <c r="D1519" s="81">
        <f ca="1">INDIRECT(ADDRESS(2+QUOTIENT(ROW()-2,COUNTA('Form Responses 1'!$1:$1)-4),4,,TRUE,"Form Responses 1"))</f>
        <v>45046</v>
      </c>
      <c r="E1519" s="82">
        <f ca="1" t="shared" si="0"/>
        <v>7</v>
      </c>
      <c r="F1519" s="65" t="str">
        <f ca="1">IF(ISBLANK(A1519)," ",INDIRECT(ADDRESS(1,5+MOD(ROW()-2,COUNTA('Form Responses 1'!$1:$1)-4),,TRUE,"Form Responses 1")))</f>
        <v>Lantai 03 [Koridor]</v>
      </c>
      <c r="G1519" s="65" t="str">
        <f ca="1">IF(ISBLANK(A1519)," ",INDIRECT(ADDRESS(MATCH(A1519,'Form Responses 1'!A:A,0),5+MOD(ROW()-2,COUNTA('Form Responses 1'!$1:$1)-4),,TRUE,"Form Responses 1")))</f>
        <v>BAIK</v>
      </c>
      <c r="H1519" s="83" t="str">
        <f ca="1" t="shared" si="1"/>
        <v>Lantai 03</v>
      </c>
      <c r="I1519" s="83" t="str">
        <f ca="1" t="shared" si="1506"/>
        <v>Koridor</v>
      </c>
      <c r="J1519" s="83" t="str">
        <f ca="1" t="shared" si="2"/>
        <v>CLEANING SERVICE</v>
      </c>
      <c r="K1519" s="83">
        <f ca="1" t="array" ref="K1519">IFERROR(INDEX(MASTER!B:B,MATCH(G1519,MASTER!A:A,0))/100," ")</f>
        <v>0.95</v>
      </c>
      <c r="L1519" s="65">
        <f ca="1" t="shared" si="3"/>
        <v>18</v>
      </c>
      <c r="M1519" s="65" t="str">
        <f ca="1" t="shared" si="4"/>
        <v>2023 - WEEK 18</v>
      </c>
      <c r="N1519" s="65" t="str">
        <f ca="1" t="shared" si="5"/>
        <v>2023 - MONTH 04</v>
      </c>
      <c r="O1519" s="83">
        <f ca="1" t="shared" ref="O1519:P1519" si="1551">IFERROR(AVERAGEIF(M:M,M1519,$K:$K)," ")</f>
        <v>0.950112612612605</v>
      </c>
      <c r="P1519" s="83">
        <f ca="1" t="shared" si="1551"/>
        <v>0.950150150150152</v>
      </c>
      <c r="Q1519" s="65" t="str">
        <f ca="1">IF(ISBLANK(A1519)," ",IF(O1519&gt;MASTER!$B$3/100,"SB",IF(O1519&gt;MASTER!$B$4/100,"B",IF(O1519&gt;MASTER!$B$5/100,"C","K"))))</f>
        <v>SB</v>
      </c>
      <c r="R1519" s="65" t="str">
        <f ca="1">IF(ISBLANK(B1519)," ",IF(P1519&gt;MASTER!$B$3/100,"SB",IF(P1519&gt;MASTER!$B$4/100,"B",IF(P1519&gt;MASTER!$B$5/100,"C","K"))))</f>
        <v>SB</v>
      </c>
    </row>
    <row r="1520" customHeight="1" spans="1:18">
      <c r="A1520" s="80">
        <f ca="1">INDIRECT(ADDRESS(2+QUOTIENT(ROW()-2,COUNTA('Form Responses 1'!$1:$1)-4),1,,TRUE,"Form Responses 1"))</f>
        <v>45057.4751454745</v>
      </c>
      <c r="B1520" s="65" t="str">
        <f ca="1">INDIRECT(ADDRESS(2+QUOTIENT(ROW()-2,COUNTA('Form Responses 1'!$1:$1)-4),2,,TRUE,"Form Responses 1"))</f>
        <v>bobdaulay@gmail.com</v>
      </c>
      <c r="C1520" s="65" t="str">
        <f ca="1">INDIRECT(ADDRESS(2+QUOTIENT(ROW()-2,COUNTA('Form Responses 1'!$1:$1)-4),3,,TRUE,"Form Responses 1"))</f>
        <v>Bobby Wijaya Daulay </v>
      </c>
      <c r="D1520" s="81">
        <f ca="1">INDIRECT(ADDRESS(2+QUOTIENT(ROW()-2,COUNTA('Form Responses 1'!$1:$1)-4),4,,TRUE,"Form Responses 1"))</f>
        <v>45046</v>
      </c>
      <c r="E1520" s="82">
        <f ca="1" t="shared" si="0"/>
        <v>7</v>
      </c>
      <c r="F1520" s="65" t="str">
        <f ca="1">IF(ISBLANK(A1520)," ",INDIRECT(ADDRESS(1,5+MOD(ROW()-2,COUNTA('Form Responses 1'!$1:$1)-4),,TRUE,"Form Responses 1")))</f>
        <v>Lantai 03 [Kantin]</v>
      </c>
      <c r="G1520" s="65" t="str">
        <f ca="1">IF(ISBLANK(A1520)," ",INDIRECT(ADDRESS(MATCH(A1520,'Form Responses 1'!A:A,0),5+MOD(ROW()-2,COUNTA('Form Responses 1'!$1:$1)-4),,TRUE,"Form Responses 1")))</f>
        <v>BAIK</v>
      </c>
      <c r="H1520" s="83" t="str">
        <f ca="1" t="shared" si="1"/>
        <v>Lantai 03</v>
      </c>
      <c r="I1520" s="83" t="str">
        <f ca="1" t="shared" si="1506"/>
        <v>Kantin</v>
      </c>
      <c r="J1520" s="83" t="str">
        <f ca="1" t="shared" si="2"/>
        <v>CLEANING SERVICE</v>
      </c>
      <c r="K1520" s="83">
        <f ca="1" t="array" ref="K1520">IFERROR(INDEX(MASTER!B:B,MATCH(G1520,MASTER!A:A,0))/100," ")</f>
        <v>0.95</v>
      </c>
      <c r="L1520" s="65">
        <f ca="1" t="shared" si="3"/>
        <v>18</v>
      </c>
      <c r="M1520" s="65" t="str">
        <f ca="1" t="shared" si="4"/>
        <v>2023 - WEEK 18</v>
      </c>
      <c r="N1520" s="65" t="str">
        <f ca="1" t="shared" si="5"/>
        <v>2023 - MONTH 04</v>
      </c>
      <c r="O1520" s="83">
        <f ca="1" t="shared" ref="O1520:P1520" si="1552">IFERROR(AVERAGEIF(M:M,M1520,$K:$K)," ")</f>
        <v>0.950112612612605</v>
      </c>
      <c r="P1520" s="83">
        <f ca="1" t="shared" si="1552"/>
        <v>0.950150150150152</v>
      </c>
      <c r="Q1520" s="65" t="str">
        <f ca="1">IF(ISBLANK(A1520)," ",IF(O1520&gt;MASTER!$B$3/100,"SB",IF(O1520&gt;MASTER!$B$4/100,"B",IF(O1520&gt;MASTER!$B$5/100,"C","K"))))</f>
        <v>SB</v>
      </c>
      <c r="R1520" s="65" t="str">
        <f ca="1">IF(ISBLANK(B1520)," ",IF(P1520&gt;MASTER!$B$3/100,"SB",IF(P1520&gt;MASTER!$B$4/100,"B",IF(P1520&gt;MASTER!$B$5/100,"C","K"))))</f>
        <v>SB</v>
      </c>
    </row>
    <row r="1521" customHeight="1" spans="1:18">
      <c r="A1521" s="80">
        <f ca="1">INDIRECT(ADDRESS(2+QUOTIENT(ROW()-2,COUNTA('Form Responses 1'!$1:$1)-4),1,,TRUE,"Form Responses 1"))</f>
        <v>45057.4751454745</v>
      </c>
      <c r="B1521" s="65" t="str">
        <f ca="1">INDIRECT(ADDRESS(2+QUOTIENT(ROW()-2,COUNTA('Form Responses 1'!$1:$1)-4),2,,TRUE,"Form Responses 1"))</f>
        <v>bobdaulay@gmail.com</v>
      </c>
      <c r="C1521" s="65" t="str">
        <f ca="1">INDIRECT(ADDRESS(2+QUOTIENT(ROW()-2,COUNTA('Form Responses 1'!$1:$1)-4),3,,TRUE,"Form Responses 1"))</f>
        <v>Bobby Wijaya Daulay </v>
      </c>
      <c r="D1521" s="81">
        <f ca="1">INDIRECT(ADDRESS(2+QUOTIENT(ROW()-2,COUNTA('Form Responses 1'!$1:$1)-4),4,,TRUE,"Form Responses 1"))</f>
        <v>45046</v>
      </c>
      <c r="E1521" s="82">
        <f ca="1" t="shared" si="0"/>
        <v>7</v>
      </c>
      <c r="F1521" s="65" t="str">
        <f ca="1">IF(ISBLANK(A1521)," ",INDIRECT(ADDRESS(1,5+MOD(ROW()-2,COUNTA('Form Responses 1'!$1:$1)-4),,TRUE,"Form Responses 1")))</f>
        <v>Lantai 03 [Toilet Pria / Wanita]</v>
      </c>
      <c r="G1521" s="65" t="str">
        <f ca="1">IF(ISBLANK(A1521)," ",INDIRECT(ADDRESS(MATCH(A1521,'Form Responses 1'!A:A,0),5+MOD(ROW()-2,COUNTA('Form Responses 1'!$1:$1)-4),,TRUE,"Form Responses 1")))</f>
        <v>BAIK</v>
      </c>
      <c r="H1521" s="83" t="str">
        <f ca="1" t="shared" si="1"/>
        <v>Lantai 03</v>
      </c>
      <c r="I1521" s="83" t="str">
        <f ca="1" t="shared" si="1506"/>
        <v>Toilet Pria / Wanita</v>
      </c>
      <c r="J1521" s="83" t="str">
        <f ca="1" t="shared" si="2"/>
        <v>CLEANING SERVICE</v>
      </c>
      <c r="K1521" s="83">
        <f ca="1" t="array" ref="K1521">IFERROR(INDEX(MASTER!B:B,MATCH(G1521,MASTER!A:A,0))/100," ")</f>
        <v>0.95</v>
      </c>
      <c r="L1521" s="65">
        <f ca="1" t="shared" si="3"/>
        <v>18</v>
      </c>
      <c r="M1521" s="65" t="str">
        <f ca="1" t="shared" si="4"/>
        <v>2023 - WEEK 18</v>
      </c>
      <c r="N1521" s="65" t="str">
        <f ca="1" t="shared" si="5"/>
        <v>2023 - MONTH 04</v>
      </c>
      <c r="O1521" s="83">
        <f ca="1" t="shared" ref="O1521:P1521" si="1553">IFERROR(AVERAGEIF(M:M,M1521,$K:$K)," ")</f>
        <v>0.950112612612605</v>
      </c>
      <c r="P1521" s="83">
        <f ca="1" t="shared" si="1553"/>
        <v>0.950150150150152</v>
      </c>
      <c r="Q1521" s="65" t="str">
        <f ca="1">IF(ISBLANK(A1521)," ",IF(O1521&gt;MASTER!$B$3/100,"SB",IF(O1521&gt;MASTER!$B$4/100,"B",IF(O1521&gt;MASTER!$B$5/100,"C","K"))))</f>
        <v>SB</v>
      </c>
      <c r="R1521" s="65" t="str">
        <f ca="1">IF(ISBLANK(B1521)," ",IF(P1521&gt;MASTER!$B$3/100,"SB",IF(P1521&gt;MASTER!$B$4/100,"B",IF(P1521&gt;MASTER!$B$5/100,"C","K"))))</f>
        <v>SB</v>
      </c>
    </row>
    <row r="1522" customHeight="1" spans="1:18">
      <c r="A1522" s="80">
        <f ca="1">INDIRECT(ADDRESS(2+QUOTIENT(ROW()-2,COUNTA('Form Responses 1'!$1:$1)-4),1,,TRUE,"Form Responses 1"))</f>
        <v>45057.4751454745</v>
      </c>
      <c r="B1522" s="65" t="str">
        <f ca="1">INDIRECT(ADDRESS(2+QUOTIENT(ROW()-2,COUNTA('Form Responses 1'!$1:$1)-4),2,,TRUE,"Form Responses 1"))</f>
        <v>bobdaulay@gmail.com</v>
      </c>
      <c r="C1522" s="65" t="str">
        <f ca="1">INDIRECT(ADDRESS(2+QUOTIENT(ROW()-2,COUNTA('Form Responses 1'!$1:$1)-4),3,,TRUE,"Form Responses 1"))</f>
        <v>Bobby Wijaya Daulay </v>
      </c>
      <c r="D1522" s="81">
        <f ca="1">INDIRECT(ADDRESS(2+QUOTIENT(ROW()-2,COUNTA('Form Responses 1'!$1:$1)-4),4,,TRUE,"Form Responses 1"))</f>
        <v>45046</v>
      </c>
      <c r="E1522" s="82">
        <f ca="1" t="shared" si="0"/>
        <v>7</v>
      </c>
      <c r="F1522" s="65" t="str">
        <f ca="1">IF(ISBLANK(A1522)," ",INDIRECT(ADDRESS(1,5+MOD(ROW()-2,COUNTA('Form Responses 1'!$1:$1)-4),,TRUE,"Form Responses 1")))</f>
        <v>Lantai 02 [Tangga Exit Barat- &amp; Timur]</v>
      </c>
      <c r="G1522" s="65" t="str">
        <f ca="1">IF(ISBLANK(A1522)," ",INDIRECT(ADDRESS(MATCH(A1522,'Form Responses 1'!A:A,0),5+MOD(ROW()-2,COUNTA('Form Responses 1'!$1:$1)-4),,TRUE,"Form Responses 1")))</f>
        <v>BAIK</v>
      </c>
      <c r="H1522" s="83" t="str">
        <f ca="1" t="shared" si="1"/>
        <v>Lantai 02</v>
      </c>
      <c r="I1522" s="83" t="str">
        <f ca="1" t="shared" si="1506"/>
        <v>Tangga Exit Barat- &amp; Timur</v>
      </c>
      <c r="J1522" s="83" t="str">
        <f ca="1" t="shared" si="2"/>
        <v>CLEANING SERVICE</v>
      </c>
      <c r="K1522" s="83">
        <f ca="1" t="array" ref="K1522">IFERROR(INDEX(MASTER!B:B,MATCH(G1522,MASTER!A:A,0))/100," ")</f>
        <v>0.95</v>
      </c>
      <c r="L1522" s="65">
        <f ca="1" t="shared" si="3"/>
        <v>18</v>
      </c>
      <c r="M1522" s="65" t="str">
        <f ca="1" t="shared" si="4"/>
        <v>2023 - WEEK 18</v>
      </c>
      <c r="N1522" s="65" t="str">
        <f ca="1" t="shared" si="5"/>
        <v>2023 - MONTH 04</v>
      </c>
      <c r="O1522" s="83">
        <f ca="1" t="shared" ref="O1522:P1522" si="1554">IFERROR(AVERAGEIF(M:M,M1522,$K:$K)," ")</f>
        <v>0.950112612612605</v>
      </c>
      <c r="P1522" s="83">
        <f ca="1" t="shared" si="1554"/>
        <v>0.950150150150152</v>
      </c>
      <c r="Q1522" s="65" t="str">
        <f ca="1">IF(ISBLANK(A1522)," ",IF(O1522&gt;MASTER!$B$3/100,"SB",IF(O1522&gt;MASTER!$B$4/100,"B",IF(O1522&gt;MASTER!$B$5/100,"C","K"))))</f>
        <v>SB</v>
      </c>
      <c r="R1522" s="65" t="str">
        <f ca="1">IF(ISBLANK(B1522)," ",IF(P1522&gt;MASTER!$B$3/100,"SB",IF(P1522&gt;MASTER!$B$4/100,"B",IF(P1522&gt;MASTER!$B$5/100,"C","K"))))</f>
        <v>SB</v>
      </c>
    </row>
    <row r="1523" customHeight="1" spans="1:18">
      <c r="A1523" s="80">
        <f ca="1">INDIRECT(ADDRESS(2+QUOTIENT(ROW()-2,COUNTA('Form Responses 1'!$1:$1)-4),1,,TRUE,"Form Responses 1"))</f>
        <v>45057.4751454745</v>
      </c>
      <c r="B1523" s="65" t="str">
        <f ca="1">INDIRECT(ADDRESS(2+QUOTIENT(ROW()-2,COUNTA('Form Responses 1'!$1:$1)-4),2,,TRUE,"Form Responses 1"))</f>
        <v>bobdaulay@gmail.com</v>
      </c>
      <c r="C1523" s="65" t="str">
        <f ca="1">INDIRECT(ADDRESS(2+QUOTIENT(ROW()-2,COUNTA('Form Responses 1'!$1:$1)-4),3,,TRUE,"Form Responses 1"))</f>
        <v>Bobby Wijaya Daulay </v>
      </c>
      <c r="D1523" s="81">
        <f ca="1">INDIRECT(ADDRESS(2+QUOTIENT(ROW()-2,COUNTA('Form Responses 1'!$1:$1)-4),4,,TRUE,"Form Responses 1"))</f>
        <v>45046</v>
      </c>
      <c r="E1523" s="82">
        <f ca="1" t="shared" si="0"/>
        <v>7</v>
      </c>
      <c r="F1523" s="65" t="str">
        <f ca="1">IF(ISBLANK(A1523)," ",INDIRECT(ADDRESS(1,5+MOD(ROW()-2,COUNTA('Form Responses 1'!$1:$1)-4),,TRUE,"Form Responses 1")))</f>
        <v>Lantai 02 [R. Dewan Pengarah]</v>
      </c>
      <c r="G1523" s="65" t="str">
        <f ca="1">IF(ISBLANK(A1523)," ",INDIRECT(ADDRESS(MATCH(A1523,'Form Responses 1'!A:A,0),5+MOD(ROW()-2,COUNTA('Form Responses 1'!$1:$1)-4),,TRUE,"Form Responses 1")))</f>
        <v>BAIK</v>
      </c>
      <c r="H1523" s="83" t="str">
        <f ca="1" t="shared" si="1"/>
        <v>Lantai 02</v>
      </c>
      <c r="I1523" s="83" t="str">
        <f ca="1" t="shared" si="1506"/>
        <v>R. Dewan Pengarah</v>
      </c>
      <c r="J1523" s="83" t="str">
        <f ca="1" t="shared" si="2"/>
        <v>CLEANING SERVICE</v>
      </c>
      <c r="K1523" s="83">
        <f ca="1" t="array" ref="K1523">IFERROR(INDEX(MASTER!B:B,MATCH(G1523,MASTER!A:A,0))/100," ")</f>
        <v>0.95</v>
      </c>
      <c r="L1523" s="65">
        <f ca="1" t="shared" si="3"/>
        <v>18</v>
      </c>
      <c r="M1523" s="65" t="str">
        <f ca="1" t="shared" si="4"/>
        <v>2023 - WEEK 18</v>
      </c>
      <c r="N1523" s="65" t="str">
        <f ca="1" t="shared" si="5"/>
        <v>2023 - MONTH 04</v>
      </c>
      <c r="O1523" s="83">
        <f ca="1" t="shared" ref="O1523:P1523" si="1555">IFERROR(AVERAGEIF(M:M,M1523,$K:$K)," ")</f>
        <v>0.950112612612605</v>
      </c>
      <c r="P1523" s="83">
        <f ca="1" t="shared" si="1555"/>
        <v>0.950150150150152</v>
      </c>
      <c r="Q1523" s="65" t="str">
        <f ca="1">IF(ISBLANK(A1523)," ",IF(O1523&gt;MASTER!$B$3/100,"SB",IF(O1523&gt;MASTER!$B$4/100,"B",IF(O1523&gt;MASTER!$B$5/100,"C","K"))))</f>
        <v>SB</v>
      </c>
      <c r="R1523" s="65" t="str">
        <f ca="1">IF(ISBLANK(B1523)," ",IF(P1523&gt;MASTER!$B$3/100,"SB",IF(P1523&gt;MASTER!$B$4/100,"B",IF(P1523&gt;MASTER!$B$5/100,"C","K"))))</f>
        <v>SB</v>
      </c>
    </row>
    <row r="1524" customHeight="1" spans="1:18">
      <c r="A1524" s="80">
        <f ca="1">INDIRECT(ADDRESS(2+QUOTIENT(ROW()-2,COUNTA('Form Responses 1'!$1:$1)-4),1,,TRUE,"Form Responses 1"))</f>
        <v>45057.4751454745</v>
      </c>
      <c r="B1524" s="65" t="str">
        <f ca="1">INDIRECT(ADDRESS(2+QUOTIENT(ROW()-2,COUNTA('Form Responses 1'!$1:$1)-4),2,,TRUE,"Form Responses 1"))</f>
        <v>bobdaulay@gmail.com</v>
      </c>
      <c r="C1524" s="65" t="str">
        <f ca="1">INDIRECT(ADDRESS(2+QUOTIENT(ROW()-2,COUNTA('Form Responses 1'!$1:$1)-4),3,,TRUE,"Form Responses 1"))</f>
        <v>Bobby Wijaya Daulay </v>
      </c>
      <c r="D1524" s="81">
        <f ca="1">INDIRECT(ADDRESS(2+QUOTIENT(ROW()-2,COUNTA('Form Responses 1'!$1:$1)-4),4,,TRUE,"Form Responses 1"))</f>
        <v>45046</v>
      </c>
      <c r="E1524" s="82">
        <f ca="1" t="shared" si="0"/>
        <v>7</v>
      </c>
      <c r="F1524" s="65" t="str">
        <f ca="1">IF(ISBLANK(A1524)," ",INDIRECT(ADDRESS(1,5+MOD(ROW()-2,COUNTA('Form Responses 1'!$1:$1)-4),,TRUE,"Form Responses 1")))</f>
        <v>Lantai 02 [Pantry]</v>
      </c>
      <c r="G1524" s="65" t="str">
        <f ca="1">IF(ISBLANK(A1524)," ",INDIRECT(ADDRESS(MATCH(A1524,'Form Responses 1'!A:A,0),5+MOD(ROW()-2,COUNTA('Form Responses 1'!$1:$1)-4),,TRUE,"Form Responses 1")))</f>
        <v>BAIK</v>
      </c>
      <c r="H1524" s="83" t="str">
        <f ca="1" t="shared" si="1"/>
        <v>Lantai 02</v>
      </c>
      <c r="I1524" s="83" t="str">
        <f ca="1" t="shared" si="1506"/>
        <v>Pantry</v>
      </c>
      <c r="J1524" s="83" t="str">
        <f ca="1" t="shared" si="2"/>
        <v>CLEANING SERVICE</v>
      </c>
      <c r="K1524" s="83">
        <f ca="1" t="array" ref="K1524">IFERROR(INDEX(MASTER!B:B,MATCH(G1524,MASTER!A:A,0))/100," ")</f>
        <v>0.95</v>
      </c>
      <c r="L1524" s="65">
        <f ca="1" t="shared" si="3"/>
        <v>18</v>
      </c>
      <c r="M1524" s="65" t="str">
        <f ca="1" t="shared" si="4"/>
        <v>2023 - WEEK 18</v>
      </c>
      <c r="N1524" s="65" t="str">
        <f ca="1" t="shared" si="5"/>
        <v>2023 - MONTH 04</v>
      </c>
      <c r="O1524" s="83">
        <f ca="1" t="shared" ref="O1524:P1524" si="1556">IFERROR(AVERAGEIF(M:M,M1524,$K:$K)," ")</f>
        <v>0.950112612612605</v>
      </c>
      <c r="P1524" s="83">
        <f ca="1" t="shared" si="1556"/>
        <v>0.950150150150152</v>
      </c>
      <c r="Q1524" s="65" t="str">
        <f ca="1">IF(ISBLANK(A1524)," ",IF(O1524&gt;MASTER!$B$3/100,"SB",IF(O1524&gt;MASTER!$B$4/100,"B",IF(O1524&gt;MASTER!$B$5/100,"C","K"))))</f>
        <v>SB</v>
      </c>
      <c r="R1524" s="65" t="str">
        <f ca="1">IF(ISBLANK(B1524)," ",IF(P1524&gt;MASTER!$B$3/100,"SB",IF(P1524&gt;MASTER!$B$4/100,"B",IF(P1524&gt;MASTER!$B$5/100,"C","K"))))</f>
        <v>SB</v>
      </c>
    </row>
    <row r="1525" customHeight="1" spans="1:18">
      <c r="A1525" s="80">
        <f ca="1">INDIRECT(ADDRESS(2+QUOTIENT(ROW()-2,COUNTA('Form Responses 1'!$1:$1)-4),1,,TRUE,"Form Responses 1"))</f>
        <v>45057.4751454745</v>
      </c>
      <c r="B1525" s="65" t="str">
        <f ca="1">INDIRECT(ADDRESS(2+QUOTIENT(ROW()-2,COUNTA('Form Responses 1'!$1:$1)-4),2,,TRUE,"Form Responses 1"))</f>
        <v>bobdaulay@gmail.com</v>
      </c>
      <c r="C1525" s="65" t="str">
        <f ca="1">INDIRECT(ADDRESS(2+QUOTIENT(ROW()-2,COUNTA('Form Responses 1'!$1:$1)-4),3,,TRUE,"Form Responses 1"))</f>
        <v>Bobby Wijaya Daulay </v>
      </c>
      <c r="D1525" s="81">
        <f ca="1">INDIRECT(ADDRESS(2+QUOTIENT(ROW()-2,COUNTA('Form Responses 1'!$1:$1)-4),4,,TRUE,"Form Responses 1"))</f>
        <v>45046</v>
      </c>
      <c r="E1525" s="82">
        <f ca="1" t="shared" si="0"/>
        <v>7</v>
      </c>
      <c r="F1525" s="65" t="str">
        <f ca="1">IF(ISBLANK(A1525)," ",INDIRECT(ADDRESS(1,5+MOD(ROW()-2,COUNTA('Form Responses 1'!$1:$1)-4),,TRUE,"Form Responses 1")))</f>
        <v>Lantai 02 [Ruang Rapat 1-2-3-4-5]</v>
      </c>
      <c r="G1525" s="65" t="str">
        <f ca="1">IF(ISBLANK(A1525)," ",INDIRECT(ADDRESS(MATCH(A1525,'Form Responses 1'!A:A,0),5+MOD(ROW()-2,COUNTA('Form Responses 1'!$1:$1)-4),,TRUE,"Form Responses 1")))</f>
        <v>BAIK</v>
      </c>
      <c r="H1525" s="83" t="str">
        <f ca="1" t="shared" si="1"/>
        <v>Lantai 02</v>
      </c>
      <c r="I1525" s="83" t="str">
        <f ca="1" t="shared" si="1506"/>
        <v>Ruang Rapat 1-2-3-4-5</v>
      </c>
      <c r="J1525" s="83" t="str">
        <f ca="1" t="shared" si="2"/>
        <v>CLEANING SERVICE</v>
      </c>
      <c r="K1525" s="83">
        <f ca="1" t="array" ref="K1525">IFERROR(INDEX(MASTER!B:B,MATCH(G1525,MASTER!A:A,0))/100," ")</f>
        <v>0.95</v>
      </c>
      <c r="L1525" s="65">
        <f ca="1" t="shared" si="3"/>
        <v>18</v>
      </c>
      <c r="M1525" s="65" t="str">
        <f ca="1" t="shared" si="4"/>
        <v>2023 - WEEK 18</v>
      </c>
      <c r="N1525" s="65" t="str">
        <f ca="1" t="shared" si="5"/>
        <v>2023 - MONTH 04</v>
      </c>
      <c r="O1525" s="83">
        <f ca="1" t="shared" ref="O1525:P1525" si="1557">IFERROR(AVERAGEIF(M:M,M1525,$K:$K)," ")</f>
        <v>0.950112612612605</v>
      </c>
      <c r="P1525" s="83">
        <f ca="1" t="shared" si="1557"/>
        <v>0.950150150150152</v>
      </c>
      <c r="Q1525" s="65" t="str">
        <f ca="1">IF(ISBLANK(A1525)," ",IF(O1525&gt;MASTER!$B$3/100,"SB",IF(O1525&gt;MASTER!$B$4/100,"B",IF(O1525&gt;MASTER!$B$5/100,"C","K"))))</f>
        <v>SB</v>
      </c>
      <c r="R1525" s="65" t="str">
        <f ca="1">IF(ISBLANK(B1525)," ",IF(P1525&gt;MASTER!$B$3/100,"SB",IF(P1525&gt;MASTER!$B$4/100,"B",IF(P1525&gt;MASTER!$B$5/100,"C","K"))))</f>
        <v>SB</v>
      </c>
    </row>
    <row r="1526" customHeight="1" spans="1:18">
      <c r="A1526" s="80">
        <f ca="1">INDIRECT(ADDRESS(2+QUOTIENT(ROW()-2,COUNTA('Form Responses 1'!$1:$1)-4),1,,TRUE,"Form Responses 1"))</f>
        <v>45057.4751454745</v>
      </c>
      <c r="B1526" s="65" t="str">
        <f ca="1">INDIRECT(ADDRESS(2+QUOTIENT(ROW()-2,COUNTA('Form Responses 1'!$1:$1)-4),2,,TRUE,"Form Responses 1"))</f>
        <v>bobdaulay@gmail.com</v>
      </c>
      <c r="C1526" s="65" t="str">
        <f ca="1">INDIRECT(ADDRESS(2+QUOTIENT(ROW()-2,COUNTA('Form Responses 1'!$1:$1)-4),3,,TRUE,"Form Responses 1"))</f>
        <v>Bobby Wijaya Daulay </v>
      </c>
      <c r="D1526" s="81">
        <f ca="1">INDIRECT(ADDRESS(2+QUOTIENT(ROW()-2,COUNTA('Form Responses 1'!$1:$1)-4),4,,TRUE,"Form Responses 1"))</f>
        <v>45046</v>
      </c>
      <c r="E1526" s="82">
        <f ca="1" t="shared" si="0"/>
        <v>7</v>
      </c>
      <c r="F1526" s="65" t="str">
        <f ca="1">IF(ISBLANK(A1526)," ",INDIRECT(ADDRESS(1,5+MOD(ROW()-2,COUNTA('Form Responses 1'!$1:$1)-4),,TRUE,"Form Responses 1")))</f>
        <v>Lantai 02 [Koridor]</v>
      </c>
      <c r="G1526" s="65" t="str">
        <f ca="1">IF(ISBLANK(A1526)," ",INDIRECT(ADDRESS(MATCH(A1526,'Form Responses 1'!A:A,0),5+MOD(ROW()-2,COUNTA('Form Responses 1'!$1:$1)-4),,TRUE,"Form Responses 1")))</f>
        <v>BAIK</v>
      </c>
      <c r="H1526" s="83" t="str">
        <f ca="1" t="shared" si="1"/>
        <v>Lantai 02</v>
      </c>
      <c r="I1526" s="83" t="str">
        <f ca="1" t="shared" si="1506"/>
        <v>Koridor</v>
      </c>
      <c r="J1526" s="83" t="str">
        <f ca="1" t="shared" si="2"/>
        <v>CLEANING SERVICE</v>
      </c>
      <c r="K1526" s="83">
        <f ca="1" t="array" ref="K1526">IFERROR(INDEX(MASTER!B:B,MATCH(G1526,MASTER!A:A,0))/100," ")</f>
        <v>0.95</v>
      </c>
      <c r="L1526" s="65">
        <f ca="1" t="shared" si="3"/>
        <v>18</v>
      </c>
      <c r="M1526" s="65" t="str">
        <f ca="1" t="shared" si="4"/>
        <v>2023 - WEEK 18</v>
      </c>
      <c r="N1526" s="65" t="str">
        <f ca="1" t="shared" si="5"/>
        <v>2023 - MONTH 04</v>
      </c>
      <c r="O1526" s="83">
        <f ca="1" t="shared" ref="O1526:P1526" si="1558">IFERROR(AVERAGEIF(M:M,M1526,$K:$K)," ")</f>
        <v>0.950112612612605</v>
      </c>
      <c r="P1526" s="83">
        <f ca="1" t="shared" si="1558"/>
        <v>0.950150150150152</v>
      </c>
      <c r="Q1526" s="65" t="str">
        <f ca="1">IF(ISBLANK(A1526)," ",IF(O1526&gt;MASTER!$B$3/100,"SB",IF(O1526&gt;MASTER!$B$4/100,"B",IF(O1526&gt;MASTER!$B$5/100,"C","K"))))</f>
        <v>SB</v>
      </c>
      <c r="R1526" s="65" t="str">
        <f ca="1">IF(ISBLANK(B1526)," ",IF(P1526&gt;MASTER!$B$3/100,"SB",IF(P1526&gt;MASTER!$B$4/100,"B",IF(P1526&gt;MASTER!$B$5/100,"C","K"))))</f>
        <v>SB</v>
      </c>
    </row>
    <row r="1527" customHeight="1" spans="1:18">
      <c r="A1527" s="80">
        <f ca="1">INDIRECT(ADDRESS(2+QUOTIENT(ROW()-2,COUNTA('Form Responses 1'!$1:$1)-4),1,,TRUE,"Form Responses 1"))</f>
        <v>45057.4751454745</v>
      </c>
      <c r="B1527" s="65" t="str">
        <f ca="1">INDIRECT(ADDRESS(2+QUOTIENT(ROW()-2,COUNTA('Form Responses 1'!$1:$1)-4),2,,TRUE,"Form Responses 1"))</f>
        <v>bobdaulay@gmail.com</v>
      </c>
      <c r="C1527" s="65" t="str">
        <f ca="1">INDIRECT(ADDRESS(2+QUOTIENT(ROW()-2,COUNTA('Form Responses 1'!$1:$1)-4),3,,TRUE,"Form Responses 1"))</f>
        <v>Bobby Wijaya Daulay </v>
      </c>
      <c r="D1527" s="81">
        <f ca="1">INDIRECT(ADDRESS(2+QUOTIENT(ROW()-2,COUNTA('Form Responses 1'!$1:$1)-4),4,,TRUE,"Form Responses 1"))</f>
        <v>45046</v>
      </c>
      <c r="E1527" s="82">
        <f ca="1" t="shared" si="0"/>
        <v>7</v>
      </c>
      <c r="F1527" s="65" t="str">
        <f ca="1">IF(ISBLANK(A1527)," ",INDIRECT(ADDRESS(1,5+MOD(ROW()-2,COUNTA('Form Responses 1'!$1:$1)-4),,TRUE,"Form Responses 1")))</f>
        <v>Lantai 02 [Mesjid]</v>
      </c>
      <c r="G1527" s="65" t="str">
        <f ca="1">IF(ISBLANK(A1527)," ",INDIRECT(ADDRESS(MATCH(A1527,'Form Responses 1'!A:A,0),5+MOD(ROW()-2,COUNTA('Form Responses 1'!$1:$1)-4),,TRUE,"Form Responses 1")))</f>
        <v>BAIK</v>
      </c>
      <c r="H1527" s="83" t="str">
        <f ca="1" t="shared" si="1"/>
        <v>Lantai 02</v>
      </c>
      <c r="I1527" s="83" t="str">
        <f ca="1" t="shared" si="1506"/>
        <v>Mesjid</v>
      </c>
      <c r="J1527" s="83" t="str">
        <f ca="1" t="shared" si="2"/>
        <v>CLEANING SERVICE</v>
      </c>
      <c r="K1527" s="83">
        <f ca="1" t="array" ref="K1527">IFERROR(INDEX(MASTER!B:B,MATCH(G1527,MASTER!A:A,0))/100," ")</f>
        <v>0.95</v>
      </c>
      <c r="L1527" s="65">
        <f ca="1" t="shared" si="3"/>
        <v>18</v>
      </c>
      <c r="M1527" s="65" t="str">
        <f ca="1" t="shared" si="4"/>
        <v>2023 - WEEK 18</v>
      </c>
      <c r="N1527" s="65" t="str">
        <f ca="1" t="shared" si="5"/>
        <v>2023 - MONTH 04</v>
      </c>
      <c r="O1527" s="83">
        <f ca="1" t="shared" ref="O1527:P1527" si="1559">IFERROR(AVERAGEIF(M:M,M1527,$K:$K)," ")</f>
        <v>0.950112612612605</v>
      </c>
      <c r="P1527" s="83">
        <f ca="1" t="shared" si="1559"/>
        <v>0.950150150150152</v>
      </c>
      <c r="Q1527" s="65" t="str">
        <f ca="1">IF(ISBLANK(A1527)," ",IF(O1527&gt;MASTER!$B$3/100,"SB",IF(O1527&gt;MASTER!$B$4/100,"B",IF(O1527&gt;MASTER!$B$5/100,"C","K"))))</f>
        <v>SB</v>
      </c>
      <c r="R1527" s="65" t="str">
        <f ca="1">IF(ISBLANK(B1527)," ",IF(P1527&gt;MASTER!$B$3/100,"SB",IF(P1527&gt;MASTER!$B$4/100,"B",IF(P1527&gt;MASTER!$B$5/100,"C","K"))))</f>
        <v>SB</v>
      </c>
    </row>
    <row r="1528" customHeight="1" spans="1:18">
      <c r="A1528" s="80">
        <f ca="1">INDIRECT(ADDRESS(2+QUOTIENT(ROW()-2,COUNTA('Form Responses 1'!$1:$1)-4),1,,TRUE,"Form Responses 1"))</f>
        <v>45057.4751454745</v>
      </c>
      <c r="B1528" s="65" t="str">
        <f ca="1">INDIRECT(ADDRESS(2+QUOTIENT(ROW()-2,COUNTA('Form Responses 1'!$1:$1)-4),2,,TRUE,"Form Responses 1"))</f>
        <v>bobdaulay@gmail.com</v>
      </c>
      <c r="C1528" s="65" t="str">
        <f ca="1">INDIRECT(ADDRESS(2+QUOTIENT(ROW()-2,COUNTA('Form Responses 1'!$1:$1)-4),3,,TRUE,"Form Responses 1"))</f>
        <v>Bobby Wijaya Daulay </v>
      </c>
      <c r="D1528" s="81">
        <f ca="1">INDIRECT(ADDRESS(2+QUOTIENT(ROW()-2,COUNTA('Form Responses 1'!$1:$1)-4),4,,TRUE,"Form Responses 1"))</f>
        <v>45046</v>
      </c>
      <c r="E1528" s="82">
        <f ca="1" t="shared" si="0"/>
        <v>7</v>
      </c>
      <c r="F1528" s="65" t="str">
        <f ca="1">IF(ISBLANK(A1528)," ",INDIRECT(ADDRESS(1,5+MOD(ROW()-2,COUNTA('Form Responses 1'!$1:$1)-4),,TRUE,"Form Responses 1")))</f>
        <v>Lantai 02 [Toilet Pria / Wanita]</v>
      </c>
      <c r="G1528" s="65" t="str">
        <f ca="1">IF(ISBLANK(A1528)," ",INDIRECT(ADDRESS(MATCH(A1528,'Form Responses 1'!A:A,0),5+MOD(ROW()-2,COUNTA('Form Responses 1'!$1:$1)-4),,TRUE,"Form Responses 1")))</f>
        <v>BAIK</v>
      </c>
      <c r="H1528" s="83" t="str">
        <f ca="1" t="shared" si="1"/>
        <v>Lantai 02</v>
      </c>
      <c r="I1528" s="83" t="str">
        <f ca="1" t="shared" si="1506"/>
        <v>Toilet Pria / Wanita</v>
      </c>
      <c r="J1528" s="83" t="str">
        <f ca="1" t="shared" si="2"/>
        <v>CLEANING SERVICE</v>
      </c>
      <c r="K1528" s="83">
        <f ca="1" t="array" ref="K1528">IFERROR(INDEX(MASTER!B:B,MATCH(G1528,MASTER!A:A,0))/100," ")</f>
        <v>0.95</v>
      </c>
      <c r="L1528" s="65">
        <f ca="1" t="shared" si="3"/>
        <v>18</v>
      </c>
      <c r="M1528" s="65" t="str">
        <f ca="1" t="shared" si="4"/>
        <v>2023 - WEEK 18</v>
      </c>
      <c r="N1528" s="65" t="str">
        <f ca="1" t="shared" si="5"/>
        <v>2023 - MONTH 04</v>
      </c>
      <c r="O1528" s="83">
        <f ca="1" t="shared" ref="O1528:P1528" si="1560">IFERROR(AVERAGEIF(M:M,M1528,$K:$K)," ")</f>
        <v>0.950112612612605</v>
      </c>
      <c r="P1528" s="83">
        <f ca="1" t="shared" si="1560"/>
        <v>0.950150150150152</v>
      </c>
      <c r="Q1528" s="65" t="str">
        <f ca="1">IF(ISBLANK(A1528)," ",IF(O1528&gt;MASTER!$B$3/100,"SB",IF(O1528&gt;MASTER!$B$4/100,"B",IF(O1528&gt;MASTER!$B$5/100,"C","K"))))</f>
        <v>SB</v>
      </c>
      <c r="R1528" s="65" t="str">
        <f ca="1">IF(ISBLANK(B1528)," ",IF(P1528&gt;MASTER!$B$3/100,"SB",IF(P1528&gt;MASTER!$B$4/100,"B",IF(P1528&gt;MASTER!$B$5/100,"C","K"))))</f>
        <v>SB</v>
      </c>
    </row>
    <row r="1529" customHeight="1" spans="1:18">
      <c r="A1529" s="80">
        <f ca="1">INDIRECT(ADDRESS(2+QUOTIENT(ROW()-2,COUNTA('Form Responses 1'!$1:$1)-4),1,,TRUE,"Form Responses 1"))</f>
        <v>45057.4751454745</v>
      </c>
      <c r="B1529" s="65" t="str">
        <f ca="1">INDIRECT(ADDRESS(2+QUOTIENT(ROW()-2,COUNTA('Form Responses 1'!$1:$1)-4),2,,TRUE,"Form Responses 1"))</f>
        <v>bobdaulay@gmail.com</v>
      </c>
      <c r="C1529" s="65" t="str">
        <f ca="1">INDIRECT(ADDRESS(2+QUOTIENT(ROW()-2,COUNTA('Form Responses 1'!$1:$1)-4),3,,TRUE,"Form Responses 1"))</f>
        <v>Bobby Wijaya Daulay </v>
      </c>
      <c r="D1529" s="81">
        <f ca="1">INDIRECT(ADDRESS(2+QUOTIENT(ROW()-2,COUNTA('Form Responses 1'!$1:$1)-4),4,,TRUE,"Form Responses 1"))</f>
        <v>45046</v>
      </c>
      <c r="E1529" s="82">
        <f ca="1" t="shared" si="0"/>
        <v>7</v>
      </c>
      <c r="F1529" s="65" t="str">
        <f ca="1">IF(ISBLANK(A1529)," ",INDIRECT(ADDRESS(1,5+MOD(ROW()-2,COUNTA('Form Responses 1'!$1:$1)-4),,TRUE,"Form Responses 1")))</f>
        <v>Lantai 01 [Lobby Utama]</v>
      </c>
      <c r="G1529" s="65" t="str">
        <f ca="1">IF(ISBLANK(A1529)," ",INDIRECT(ADDRESS(MATCH(A1529,'Form Responses 1'!A:A,0),5+MOD(ROW()-2,COUNTA('Form Responses 1'!$1:$1)-4),,TRUE,"Form Responses 1")))</f>
        <v>BAIK</v>
      </c>
      <c r="H1529" s="83" t="str">
        <f ca="1" t="shared" si="1"/>
        <v>Lantai 01</v>
      </c>
      <c r="I1529" s="83" t="str">
        <f ca="1" t="shared" si="1506"/>
        <v>Lobby Utama</v>
      </c>
      <c r="J1529" s="83" t="str">
        <f ca="1" t="shared" si="2"/>
        <v>CLEANING SERVICE</v>
      </c>
      <c r="K1529" s="83">
        <f ca="1" t="array" ref="K1529">IFERROR(INDEX(MASTER!B:B,MATCH(G1529,MASTER!A:A,0))/100," ")</f>
        <v>0.95</v>
      </c>
      <c r="L1529" s="65">
        <f ca="1" t="shared" si="3"/>
        <v>18</v>
      </c>
      <c r="M1529" s="65" t="str">
        <f ca="1" t="shared" si="4"/>
        <v>2023 - WEEK 18</v>
      </c>
      <c r="N1529" s="65" t="str">
        <f ca="1" t="shared" si="5"/>
        <v>2023 - MONTH 04</v>
      </c>
      <c r="O1529" s="83">
        <f ca="1" t="shared" ref="O1529:P1529" si="1561">IFERROR(AVERAGEIF(M:M,M1529,$K:$K)," ")</f>
        <v>0.950112612612605</v>
      </c>
      <c r="P1529" s="83">
        <f ca="1" t="shared" si="1561"/>
        <v>0.950150150150152</v>
      </c>
      <c r="Q1529" s="65" t="str">
        <f ca="1">IF(ISBLANK(A1529)," ",IF(O1529&gt;MASTER!$B$3/100,"SB",IF(O1529&gt;MASTER!$B$4/100,"B",IF(O1529&gt;MASTER!$B$5/100,"C","K"))))</f>
        <v>SB</v>
      </c>
      <c r="R1529" s="65" t="str">
        <f ca="1">IF(ISBLANK(B1529)," ",IF(P1529&gt;MASTER!$B$3/100,"SB",IF(P1529&gt;MASTER!$B$4/100,"B",IF(P1529&gt;MASTER!$B$5/100,"C","K"))))</f>
        <v>SB</v>
      </c>
    </row>
    <row r="1530" customHeight="1" spans="1:18">
      <c r="A1530" s="80">
        <f ca="1">INDIRECT(ADDRESS(2+QUOTIENT(ROW()-2,COUNTA('Form Responses 1'!$1:$1)-4),1,,TRUE,"Form Responses 1"))</f>
        <v>45057.4751454745</v>
      </c>
      <c r="B1530" s="65" t="str">
        <f ca="1">INDIRECT(ADDRESS(2+QUOTIENT(ROW()-2,COUNTA('Form Responses 1'!$1:$1)-4),2,,TRUE,"Form Responses 1"))</f>
        <v>bobdaulay@gmail.com</v>
      </c>
      <c r="C1530" s="65" t="str">
        <f ca="1">INDIRECT(ADDRESS(2+QUOTIENT(ROW()-2,COUNTA('Form Responses 1'!$1:$1)-4),3,,TRUE,"Form Responses 1"))</f>
        <v>Bobby Wijaya Daulay </v>
      </c>
      <c r="D1530" s="81">
        <f ca="1">INDIRECT(ADDRESS(2+QUOTIENT(ROW()-2,COUNTA('Form Responses 1'!$1:$1)-4),4,,TRUE,"Form Responses 1"))</f>
        <v>45046</v>
      </c>
      <c r="E1530" s="82">
        <f ca="1" t="shared" si="0"/>
        <v>7</v>
      </c>
      <c r="F1530" s="65" t="str">
        <f ca="1">IF(ISBLANK(A1530)," ",INDIRECT(ADDRESS(1,5+MOD(ROW()-2,COUNTA('Form Responses 1'!$1:$1)-4),,TRUE,"Form Responses 1")))</f>
        <v>Lantai 01 [Poli klinik]</v>
      </c>
      <c r="G1530" s="65" t="str">
        <f ca="1">IF(ISBLANK(A1530)," ",INDIRECT(ADDRESS(MATCH(A1530,'Form Responses 1'!A:A,0),5+MOD(ROW()-2,COUNTA('Form Responses 1'!$1:$1)-4),,TRUE,"Form Responses 1")))</f>
        <v>BAIK</v>
      </c>
      <c r="H1530" s="83" t="str">
        <f ca="1" t="shared" si="1"/>
        <v>Lantai 01</v>
      </c>
      <c r="I1530" s="83" t="str">
        <f ca="1" t="shared" si="1506"/>
        <v>Poli klinik</v>
      </c>
      <c r="J1530" s="83" t="str">
        <f ca="1" t="shared" si="2"/>
        <v>CLEANING SERVICE</v>
      </c>
      <c r="K1530" s="83">
        <f ca="1" t="array" ref="K1530">IFERROR(INDEX(MASTER!B:B,MATCH(G1530,MASTER!A:A,0))/100," ")</f>
        <v>0.95</v>
      </c>
      <c r="L1530" s="65">
        <f ca="1" t="shared" si="3"/>
        <v>18</v>
      </c>
      <c r="M1530" s="65" t="str">
        <f ca="1" t="shared" si="4"/>
        <v>2023 - WEEK 18</v>
      </c>
      <c r="N1530" s="65" t="str">
        <f ca="1" t="shared" si="5"/>
        <v>2023 - MONTH 04</v>
      </c>
      <c r="O1530" s="83">
        <f ca="1" t="shared" ref="O1530:P1530" si="1562">IFERROR(AVERAGEIF(M:M,M1530,$K:$K)," ")</f>
        <v>0.950112612612605</v>
      </c>
      <c r="P1530" s="83">
        <f ca="1" t="shared" si="1562"/>
        <v>0.950150150150152</v>
      </c>
      <c r="Q1530" s="65" t="str">
        <f ca="1">IF(ISBLANK(A1530)," ",IF(O1530&gt;MASTER!$B$3/100,"SB",IF(O1530&gt;MASTER!$B$4/100,"B",IF(O1530&gt;MASTER!$B$5/100,"C","K"))))</f>
        <v>SB</v>
      </c>
      <c r="R1530" s="65" t="str">
        <f ca="1">IF(ISBLANK(B1530)," ",IF(P1530&gt;MASTER!$B$3/100,"SB",IF(P1530&gt;MASTER!$B$4/100,"B",IF(P1530&gt;MASTER!$B$5/100,"C","K"))))</f>
        <v>SB</v>
      </c>
    </row>
    <row r="1531" customHeight="1" spans="1:18">
      <c r="A1531" s="80">
        <f ca="1">INDIRECT(ADDRESS(2+QUOTIENT(ROW()-2,COUNTA('Form Responses 1'!$1:$1)-4),1,,TRUE,"Form Responses 1"))</f>
        <v>45057.4751454745</v>
      </c>
      <c r="B1531" s="65" t="str">
        <f ca="1">INDIRECT(ADDRESS(2+QUOTIENT(ROW()-2,COUNTA('Form Responses 1'!$1:$1)-4),2,,TRUE,"Form Responses 1"))</f>
        <v>bobdaulay@gmail.com</v>
      </c>
      <c r="C1531" s="65" t="str">
        <f ca="1">INDIRECT(ADDRESS(2+QUOTIENT(ROW()-2,COUNTA('Form Responses 1'!$1:$1)-4),3,,TRUE,"Form Responses 1"))</f>
        <v>Bobby Wijaya Daulay </v>
      </c>
      <c r="D1531" s="81">
        <f ca="1">INDIRECT(ADDRESS(2+QUOTIENT(ROW()-2,COUNTA('Form Responses 1'!$1:$1)-4),4,,TRUE,"Form Responses 1"))</f>
        <v>45046</v>
      </c>
      <c r="E1531" s="82">
        <f ca="1" t="shared" si="0"/>
        <v>7</v>
      </c>
      <c r="F1531" s="65" t="str">
        <f ca="1">IF(ISBLANK(A1531)," ",INDIRECT(ADDRESS(1,5+MOD(ROW()-2,COUNTA('Form Responses 1'!$1:$1)-4),,TRUE,"Form Responses 1")))</f>
        <v>Lantai 01 [R.PPID]</v>
      </c>
      <c r="G1531" s="65" t="str">
        <f ca="1">IF(ISBLANK(A1531)," ",INDIRECT(ADDRESS(MATCH(A1531,'Form Responses 1'!A:A,0),5+MOD(ROW()-2,COUNTA('Form Responses 1'!$1:$1)-4),,TRUE,"Form Responses 1")))</f>
        <v>BAIK</v>
      </c>
      <c r="H1531" s="83" t="str">
        <f ca="1" t="shared" si="1"/>
        <v>Lantai 01</v>
      </c>
      <c r="I1531" s="83" t="str">
        <f ca="1" t="shared" si="1506"/>
        <v>R.PPID</v>
      </c>
      <c r="J1531" s="83" t="str">
        <f ca="1" t="shared" si="2"/>
        <v>CLEANING SERVICE</v>
      </c>
      <c r="K1531" s="83">
        <f ca="1" t="array" ref="K1531">IFERROR(INDEX(MASTER!B:B,MATCH(G1531,MASTER!A:A,0))/100," ")</f>
        <v>0.95</v>
      </c>
      <c r="L1531" s="65">
        <f ca="1" t="shared" si="3"/>
        <v>18</v>
      </c>
      <c r="M1531" s="65" t="str">
        <f ca="1" t="shared" si="4"/>
        <v>2023 - WEEK 18</v>
      </c>
      <c r="N1531" s="65" t="str">
        <f ca="1" t="shared" si="5"/>
        <v>2023 - MONTH 04</v>
      </c>
      <c r="O1531" s="83">
        <f ca="1" t="shared" ref="O1531:P1531" si="1563">IFERROR(AVERAGEIF(M:M,M1531,$K:$K)," ")</f>
        <v>0.950112612612605</v>
      </c>
      <c r="P1531" s="83">
        <f ca="1" t="shared" si="1563"/>
        <v>0.950150150150152</v>
      </c>
      <c r="Q1531" s="65" t="str">
        <f ca="1">IF(ISBLANK(A1531)," ",IF(O1531&gt;MASTER!$B$3/100,"SB",IF(O1531&gt;MASTER!$B$4/100,"B",IF(O1531&gt;MASTER!$B$5/100,"C","K"))))</f>
        <v>SB</v>
      </c>
      <c r="R1531" s="65" t="str">
        <f ca="1">IF(ISBLANK(B1531)," ",IF(P1531&gt;MASTER!$B$3/100,"SB",IF(P1531&gt;MASTER!$B$4/100,"B",IF(P1531&gt;MASTER!$B$5/100,"C","K"))))</f>
        <v>SB</v>
      </c>
    </row>
    <row r="1532" customHeight="1" spans="1:18">
      <c r="A1532" s="80">
        <f ca="1">INDIRECT(ADDRESS(2+QUOTIENT(ROW()-2,COUNTA('Form Responses 1'!$1:$1)-4),1,,TRUE,"Form Responses 1"))</f>
        <v>45057.4751454745</v>
      </c>
      <c r="B1532" s="65" t="str">
        <f ca="1">INDIRECT(ADDRESS(2+QUOTIENT(ROW()-2,COUNTA('Form Responses 1'!$1:$1)-4),2,,TRUE,"Form Responses 1"))</f>
        <v>bobdaulay@gmail.com</v>
      </c>
      <c r="C1532" s="65" t="str">
        <f ca="1">INDIRECT(ADDRESS(2+QUOTIENT(ROW()-2,COUNTA('Form Responses 1'!$1:$1)-4),3,,TRUE,"Form Responses 1"))</f>
        <v>Bobby Wijaya Daulay </v>
      </c>
      <c r="D1532" s="81">
        <f ca="1">INDIRECT(ADDRESS(2+QUOTIENT(ROW()-2,COUNTA('Form Responses 1'!$1:$1)-4),4,,TRUE,"Form Responses 1"))</f>
        <v>45046</v>
      </c>
      <c r="E1532" s="82">
        <f ca="1" t="shared" si="0"/>
        <v>7</v>
      </c>
      <c r="F1532" s="65" t="str">
        <f ca="1">IF(ISBLANK(A1532)," ",INDIRECT(ADDRESS(1,5+MOD(ROW()-2,COUNTA('Form Responses 1'!$1:$1)-4),,TRUE,"Form Responses 1")))</f>
        <v>Lantai 01 [R. AHU]</v>
      </c>
      <c r="G1532" s="65" t="str">
        <f ca="1">IF(ISBLANK(A1532)," ",INDIRECT(ADDRESS(MATCH(A1532,'Form Responses 1'!A:A,0),5+MOD(ROW()-2,COUNTA('Form Responses 1'!$1:$1)-4),,TRUE,"Form Responses 1")))</f>
        <v>BAIK</v>
      </c>
      <c r="H1532" s="83" t="str">
        <f ca="1" t="shared" si="1"/>
        <v>Lantai 01</v>
      </c>
      <c r="I1532" s="83" t="str">
        <f ca="1" t="shared" si="1506"/>
        <v>R. AHU</v>
      </c>
      <c r="J1532" s="83" t="str">
        <f ca="1" t="shared" si="2"/>
        <v>CLEANING SERVICE</v>
      </c>
      <c r="K1532" s="83">
        <f ca="1" t="array" ref="K1532">IFERROR(INDEX(MASTER!B:B,MATCH(G1532,MASTER!A:A,0))/100," ")</f>
        <v>0.95</v>
      </c>
      <c r="L1532" s="65">
        <f ca="1" t="shared" si="3"/>
        <v>18</v>
      </c>
      <c r="M1532" s="65" t="str">
        <f ca="1" t="shared" si="4"/>
        <v>2023 - WEEK 18</v>
      </c>
      <c r="N1532" s="65" t="str">
        <f ca="1" t="shared" si="5"/>
        <v>2023 - MONTH 04</v>
      </c>
      <c r="O1532" s="83">
        <f ca="1" t="shared" ref="O1532:P1532" si="1564">IFERROR(AVERAGEIF(M:M,M1532,$K:$K)," ")</f>
        <v>0.950112612612605</v>
      </c>
      <c r="P1532" s="83">
        <f ca="1" t="shared" si="1564"/>
        <v>0.950150150150152</v>
      </c>
      <c r="Q1532" s="65" t="str">
        <f ca="1">IF(ISBLANK(A1532)," ",IF(O1532&gt;MASTER!$B$3/100,"SB",IF(O1532&gt;MASTER!$B$4/100,"B",IF(O1532&gt;MASTER!$B$5/100,"C","K"))))</f>
        <v>SB</v>
      </c>
      <c r="R1532" s="65" t="str">
        <f ca="1">IF(ISBLANK(B1532)," ",IF(P1532&gt;MASTER!$B$3/100,"SB",IF(P1532&gt;MASTER!$B$4/100,"B",IF(P1532&gt;MASTER!$B$5/100,"C","K"))))</f>
        <v>SB</v>
      </c>
    </row>
    <row r="1533" customHeight="1" spans="1:18">
      <c r="A1533" s="80">
        <f ca="1">INDIRECT(ADDRESS(2+QUOTIENT(ROW()-2,COUNTA('Form Responses 1'!$1:$1)-4),1,,TRUE,"Form Responses 1"))</f>
        <v>45057.4751454745</v>
      </c>
      <c r="B1533" s="65" t="str">
        <f ca="1">INDIRECT(ADDRESS(2+QUOTIENT(ROW()-2,COUNTA('Form Responses 1'!$1:$1)-4),2,,TRUE,"Form Responses 1"))</f>
        <v>bobdaulay@gmail.com</v>
      </c>
      <c r="C1533" s="65" t="str">
        <f ca="1">INDIRECT(ADDRESS(2+QUOTIENT(ROW()-2,COUNTA('Form Responses 1'!$1:$1)-4),3,,TRUE,"Form Responses 1"))</f>
        <v>Bobby Wijaya Daulay </v>
      </c>
      <c r="D1533" s="81">
        <f ca="1">INDIRECT(ADDRESS(2+QUOTIENT(ROW()-2,COUNTA('Form Responses 1'!$1:$1)-4),4,,TRUE,"Form Responses 1"))</f>
        <v>45046</v>
      </c>
      <c r="E1533" s="82">
        <f ca="1" t="shared" si="0"/>
        <v>7</v>
      </c>
      <c r="F1533" s="65" t="str">
        <f ca="1">IF(ISBLANK(A1533)," ",INDIRECT(ADDRESS(1,5+MOD(ROW()-2,COUNTA('Form Responses 1'!$1:$1)-4),,TRUE,"Form Responses 1")))</f>
        <v>Lantai 01 [R. Laktasi]</v>
      </c>
      <c r="G1533" s="65" t="str">
        <f ca="1">IF(ISBLANK(A1533)," ",INDIRECT(ADDRESS(MATCH(A1533,'Form Responses 1'!A:A,0),5+MOD(ROW()-2,COUNTA('Form Responses 1'!$1:$1)-4),,TRUE,"Form Responses 1")))</f>
        <v>BAIK</v>
      </c>
      <c r="H1533" s="83" t="str">
        <f ca="1" t="shared" si="1"/>
        <v>Lantai 01</v>
      </c>
      <c r="I1533" s="83" t="str">
        <f ca="1" t="shared" si="1506"/>
        <v>R. Laktasi</v>
      </c>
      <c r="J1533" s="83" t="str">
        <f ca="1" t="shared" si="2"/>
        <v>CLEANING SERVICE</v>
      </c>
      <c r="K1533" s="83">
        <f ca="1" t="array" ref="K1533">IFERROR(INDEX(MASTER!B:B,MATCH(G1533,MASTER!A:A,0))/100," ")</f>
        <v>0.95</v>
      </c>
      <c r="L1533" s="65">
        <f ca="1" t="shared" si="3"/>
        <v>18</v>
      </c>
      <c r="M1533" s="65" t="str">
        <f ca="1" t="shared" si="4"/>
        <v>2023 - WEEK 18</v>
      </c>
      <c r="N1533" s="65" t="str">
        <f ca="1" t="shared" si="5"/>
        <v>2023 - MONTH 04</v>
      </c>
      <c r="O1533" s="83">
        <f ca="1" t="shared" ref="O1533:P1533" si="1565">IFERROR(AVERAGEIF(M:M,M1533,$K:$K)," ")</f>
        <v>0.950112612612605</v>
      </c>
      <c r="P1533" s="83">
        <f ca="1" t="shared" si="1565"/>
        <v>0.950150150150152</v>
      </c>
      <c r="Q1533" s="65" t="str">
        <f ca="1">IF(ISBLANK(A1533)," ",IF(O1533&gt;MASTER!$B$3/100,"SB",IF(O1533&gt;MASTER!$B$4/100,"B",IF(O1533&gt;MASTER!$B$5/100,"C","K"))))</f>
        <v>SB</v>
      </c>
      <c r="R1533" s="65" t="str">
        <f ca="1">IF(ISBLANK(B1533)," ",IF(P1533&gt;MASTER!$B$3/100,"SB",IF(P1533&gt;MASTER!$B$4/100,"B",IF(P1533&gt;MASTER!$B$5/100,"C","K"))))</f>
        <v>SB</v>
      </c>
    </row>
    <row r="1534" customHeight="1" spans="1:18">
      <c r="A1534" s="80">
        <f ca="1">INDIRECT(ADDRESS(2+QUOTIENT(ROW()-2,COUNTA('Form Responses 1'!$1:$1)-4),1,,TRUE,"Form Responses 1"))</f>
        <v>45057.4751454745</v>
      </c>
      <c r="B1534" s="65" t="str">
        <f ca="1">INDIRECT(ADDRESS(2+QUOTIENT(ROW()-2,COUNTA('Form Responses 1'!$1:$1)-4),2,,TRUE,"Form Responses 1"))</f>
        <v>bobdaulay@gmail.com</v>
      </c>
      <c r="C1534" s="65" t="str">
        <f ca="1">INDIRECT(ADDRESS(2+QUOTIENT(ROW()-2,COUNTA('Form Responses 1'!$1:$1)-4),3,,TRUE,"Form Responses 1"))</f>
        <v>Bobby Wijaya Daulay </v>
      </c>
      <c r="D1534" s="81">
        <f ca="1">INDIRECT(ADDRESS(2+QUOTIENT(ROW()-2,COUNTA('Form Responses 1'!$1:$1)-4),4,,TRUE,"Form Responses 1"))</f>
        <v>45046</v>
      </c>
      <c r="E1534" s="82">
        <f ca="1" t="shared" si="0"/>
        <v>7</v>
      </c>
      <c r="F1534" s="65" t="str">
        <f ca="1">IF(ISBLANK(A1534)," ",INDIRECT(ADDRESS(1,5+MOD(ROW()-2,COUNTA('Form Responses 1'!$1:$1)-4),,TRUE,"Form Responses 1")))</f>
        <v>Lantai 01 [Toilet Pria / Wanita]</v>
      </c>
      <c r="G1534" s="65" t="str">
        <f ca="1">IF(ISBLANK(A1534)," ",INDIRECT(ADDRESS(MATCH(A1534,'Form Responses 1'!A:A,0),5+MOD(ROW()-2,COUNTA('Form Responses 1'!$1:$1)-4),,TRUE,"Form Responses 1")))</f>
        <v>BAIK</v>
      </c>
      <c r="H1534" s="83" t="str">
        <f ca="1" t="shared" si="1"/>
        <v>Lantai 01</v>
      </c>
      <c r="I1534" s="83" t="str">
        <f ca="1" t="shared" si="1506"/>
        <v>Toilet Pria / Wanita</v>
      </c>
      <c r="J1534" s="83" t="str">
        <f ca="1" t="shared" si="2"/>
        <v>CLEANING SERVICE</v>
      </c>
      <c r="K1534" s="83">
        <f ca="1" t="array" ref="K1534">IFERROR(INDEX(MASTER!B:B,MATCH(G1534,MASTER!A:A,0))/100," ")</f>
        <v>0.95</v>
      </c>
      <c r="L1534" s="65">
        <f ca="1" t="shared" si="3"/>
        <v>18</v>
      </c>
      <c r="M1534" s="65" t="str">
        <f ca="1" t="shared" si="4"/>
        <v>2023 - WEEK 18</v>
      </c>
      <c r="N1534" s="65" t="str">
        <f ca="1" t="shared" si="5"/>
        <v>2023 - MONTH 04</v>
      </c>
      <c r="O1534" s="83">
        <f ca="1" t="shared" ref="O1534:P1534" si="1566">IFERROR(AVERAGEIF(M:M,M1534,$K:$K)," ")</f>
        <v>0.950112612612605</v>
      </c>
      <c r="P1534" s="83">
        <f ca="1" t="shared" si="1566"/>
        <v>0.950150150150152</v>
      </c>
      <c r="Q1534" s="65" t="str">
        <f ca="1">IF(ISBLANK(A1534)," ",IF(O1534&gt;MASTER!$B$3/100,"SB",IF(O1534&gt;MASTER!$B$4/100,"B",IF(O1534&gt;MASTER!$B$5/100,"C","K"))))</f>
        <v>SB</v>
      </c>
      <c r="R1534" s="65" t="str">
        <f ca="1">IF(ISBLANK(B1534)," ",IF(P1534&gt;MASTER!$B$3/100,"SB",IF(P1534&gt;MASTER!$B$4/100,"B",IF(P1534&gt;MASTER!$B$5/100,"C","K"))))</f>
        <v>SB</v>
      </c>
    </row>
    <row r="1535" customHeight="1" spans="1:18">
      <c r="A1535" s="80">
        <f ca="1">INDIRECT(ADDRESS(2+QUOTIENT(ROW()-2,COUNTA('Form Responses 1'!$1:$1)-4),1,,TRUE,"Form Responses 1"))</f>
        <v>45057.4751454745</v>
      </c>
      <c r="B1535" s="65" t="str">
        <f ca="1">INDIRECT(ADDRESS(2+QUOTIENT(ROW()-2,COUNTA('Form Responses 1'!$1:$1)-4),2,,TRUE,"Form Responses 1"))</f>
        <v>bobdaulay@gmail.com</v>
      </c>
      <c r="C1535" s="65" t="str">
        <f ca="1">INDIRECT(ADDRESS(2+QUOTIENT(ROW()-2,COUNTA('Form Responses 1'!$1:$1)-4),3,,TRUE,"Form Responses 1"))</f>
        <v>Bobby Wijaya Daulay </v>
      </c>
      <c r="D1535" s="81">
        <f ca="1">INDIRECT(ADDRESS(2+QUOTIENT(ROW()-2,COUNTA('Form Responses 1'!$1:$1)-4),4,,TRUE,"Form Responses 1"))</f>
        <v>45046</v>
      </c>
      <c r="E1535" s="82">
        <f ca="1" t="shared" si="0"/>
        <v>7</v>
      </c>
      <c r="F1535" s="65" t="str">
        <f ca="1">IF(ISBLANK(A1535)," ",INDIRECT(ADDRESS(1,5+MOD(ROW()-2,COUNTA('Form Responses 1'!$1:$1)-4),,TRUE,"Form Responses 1")))</f>
        <v>Lantai 01 [R. Media]</v>
      </c>
      <c r="G1535" s="65" t="str">
        <f ca="1">IF(ISBLANK(A1535)," ",INDIRECT(ADDRESS(MATCH(A1535,'Form Responses 1'!A:A,0),5+MOD(ROW()-2,COUNTA('Form Responses 1'!$1:$1)-4),,TRUE,"Form Responses 1")))</f>
        <v>BAIK</v>
      </c>
      <c r="H1535" s="83" t="str">
        <f ca="1" t="shared" si="1"/>
        <v>Lantai 01</v>
      </c>
      <c r="I1535" s="83" t="str">
        <f ca="1" t="shared" si="1506"/>
        <v>R. Media</v>
      </c>
      <c r="J1535" s="83" t="str">
        <f ca="1" t="shared" si="2"/>
        <v>CLEANING SERVICE</v>
      </c>
      <c r="K1535" s="83">
        <f ca="1" t="array" ref="K1535">IFERROR(INDEX(MASTER!B:B,MATCH(G1535,MASTER!A:A,0))/100," ")</f>
        <v>0.95</v>
      </c>
      <c r="L1535" s="65">
        <f ca="1" t="shared" si="3"/>
        <v>18</v>
      </c>
      <c r="M1535" s="65" t="str">
        <f ca="1" t="shared" si="4"/>
        <v>2023 - WEEK 18</v>
      </c>
      <c r="N1535" s="65" t="str">
        <f ca="1" t="shared" si="5"/>
        <v>2023 - MONTH 04</v>
      </c>
      <c r="O1535" s="83">
        <f ca="1" t="shared" ref="O1535:P1535" si="1567">IFERROR(AVERAGEIF(M:M,M1535,$K:$K)," ")</f>
        <v>0.950112612612605</v>
      </c>
      <c r="P1535" s="83">
        <f ca="1" t="shared" si="1567"/>
        <v>0.950150150150152</v>
      </c>
      <c r="Q1535" s="65" t="str">
        <f ca="1">IF(ISBLANK(A1535)," ",IF(O1535&gt;MASTER!$B$3/100,"SB",IF(O1535&gt;MASTER!$B$4/100,"B",IF(O1535&gt;MASTER!$B$5/100,"C","K"))))</f>
        <v>SB</v>
      </c>
      <c r="R1535" s="65" t="str">
        <f ca="1">IF(ISBLANK(B1535)," ",IF(P1535&gt;MASTER!$B$3/100,"SB",IF(P1535&gt;MASTER!$B$4/100,"B",IF(P1535&gt;MASTER!$B$5/100,"C","K"))))</f>
        <v>SB</v>
      </c>
    </row>
    <row r="1536" customHeight="1" spans="1:18">
      <c r="A1536" s="80">
        <f ca="1">INDIRECT(ADDRESS(2+QUOTIENT(ROW()-2,COUNTA('Form Responses 1'!$1:$1)-4),1,,TRUE,"Form Responses 1"))</f>
        <v>45057.4751454745</v>
      </c>
      <c r="B1536" s="65" t="str">
        <f ca="1">INDIRECT(ADDRESS(2+QUOTIENT(ROW()-2,COUNTA('Form Responses 1'!$1:$1)-4),2,,TRUE,"Form Responses 1"))</f>
        <v>bobdaulay@gmail.com</v>
      </c>
      <c r="C1536" s="65" t="str">
        <f ca="1">INDIRECT(ADDRESS(2+QUOTIENT(ROW()-2,COUNTA('Form Responses 1'!$1:$1)-4),3,,TRUE,"Form Responses 1"))</f>
        <v>Bobby Wijaya Daulay </v>
      </c>
      <c r="D1536" s="81">
        <f ca="1">INDIRECT(ADDRESS(2+QUOTIENT(ROW()-2,COUNTA('Form Responses 1'!$1:$1)-4),4,,TRUE,"Form Responses 1"))</f>
        <v>45046</v>
      </c>
      <c r="E1536" s="82">
        <f ca="1" t="shared" si="0"/>
        <v>7</v>
      </c>
      <c r="F1536" s="65" t="str">
        <f ca="1">IF(ISBLANK(A1536)," ",INDIRECT(ADDRESS(1,5+MOD(ROW()-2,COUNTA('Form Responses 1'!$1:$1)-4),,TRUE,"Form Responses 1")))</f>
        <v>Lantai 01 [Lounge]</v>
      </c>
      <c r="G1536" s="65" t="str">
        <f ca="1">IF(ISBLANK(A1536)," ",INDIRECT(ADDRESS(MATCH(A1536,'Form Responses 1'!A:A,0),5+MOD(ROW()-2,COUNTA('Form Responses 1'!$1:$1)-4),,TRUE,"Form Responses 1")))</f>
        <v>BAIK</v>
      </c>
      <c r="H1536" s="83" t="str">
        <f ca="1" t="shared" si="1"/>
        <v>Lantai 01</v>
      </c>
      <c r="I1536" s="83" t="str">
        <f ca="1" t="shared" si="1506"/>
        <v>Lounge</v>
      </c>
      <c r="J1536" s="83" t="str">
        <f ca="1" t="shared" si="2"/>
        <v>CLEANING SERVICE</v>
      </c>
      <c r="K1536" s="83">
        <f ca="1" t="array" ref="K1536">IFERROR(INDEX(MASTER!B:B,MATCH(G1536,MASTER!A:A,0))/100," ")</f>
        <v>0.95</v>
      </c>
      <c r="L1536" s="65">
        <f ca="1" t="shared" si="3"/>
        <v>18</v>
      </c>
      <c r="M1536" s="65" t="str">
        <f ca="1" t="shared" si="4"/>
        <v>2023 - WEEK 18</v>
      </c>
      <c r="N1536" s="65" t="str">
        <f ca="1" t="shared" si="5"/>
        <v>2023 - MONTH 04</v>
      </c>
      <c r="O1536" s="83">
        <f ca="1" t="shared" ref="O1536:P1536" si="1568">IFERROR(AVERAGEIF(M:M,M1536,$K:$K)," ")</f>
        <v>0.950112612612605</v>
      </c>
      <c r="P1536" s="83">
        <f ca="1" t="shared" si="1568"/>
        <v>0.950150150150152</v>
      </c>
      <c r="Q1536" s="65" t="str">
        <f ca="1">IF(ISBLANK(A1536)," ",IF(O1536&gt;MASTER!$B$3/100,"SB",IF(O1536&gt;MASTER!$B$4/100,"B",IF(O1536&gt;MASTER!$B$5/100,"C","K"))))</f>
        <v>SB</v>
      </c>
      <c r="R1536" s="65" t="str">
        <f ca="1">IF(ISBLANK(B1536)," ",IF(P1536&gt;MASTER!$B$3/100,"SB",IF(P1536&gt;MASTER!$B$4/100,"B",IF(P1536&gt;MASTER!$B$5/100,"C","K"))))</f>
        <v>SB</v>
      </c>
    </row>
    <row r="1537" customHeight="1" spans="1:18">
      <c r="A1537" s="80">
        <f ca="1">INDIRECT(ADDRESS(2+QUOTIENT(ROW()-2,COUNTA('Form Responses 1'!$1:$1)-4),1,,TRUE,"Form Responses 1"))</f>
        <v>45057.4751454745</v>
      </c>
      <c r="B1537" s="65" t="str">
        <f ca="1">INDIRECT(ADDRESS(2+QUOTIENT(ROW()-2,COUNTA('Form Responses 1'!$1:$1)-4),2,,TRUE,"Form Responses 1"))</f>
        <v>bobdaulay@gmail.com</v>
      </c>
      <c r="C1537" s="65" t="str">
        <f ca="1">INDIRECT(ADDRESS(2+QUOTIENT(ROW()-2,COUNTA('Form Responses 1'!$1:$1)-4),3,,TRUE,"Form Responses 1"))</f>
        <v>Bobby Wijaya Daulay </v>
      </c>
      <c r="D1537" s="81">
        <f ca="1">INDIRECT(ADDRESS(2+QUOTIENT(ROW()-2,COUNTA('Form Responses 1'!$1:$1)-4),4,,TRUE,"Form Responses 1"))</f>
        <v>45046</v>
      </c>
      <c r="E1537" s="82">
        <f ca="1" t="shared" si="0"/>
        <v>7</v>
      </c>
      <c r="F1537" s="65" t="str">
        <f ca="1">IF(ISBLANK(A1537)," ",INDIRECT(ADDRESS(1,5+MOD(ROW()-2,COUNTA('Form Responses 1'!$1:$1)-4),,TRUE,"Form Responses 1")))</f>
        <v>Ground [Ground]</v>
      </c>
      <c r="G1537" s="65" t="str">
        <f ca="1">IF(ISBLANK(A1537)," ",INDIRECT(ADDRESS(MATCH(A1537,'Form Responses 1'!A:A,0),5+MOD(ROW()-2,COUNTA('Form Responses 1'!$1:$1)-4),,TRUE,"Form Responses 1")))</f>
        <v>BAIK</v>
      </c>
      <c r="H1537" s="83" t="str">
        <f ca="1" t="shared" si="1"/>
        <v>Ground</v>
      </c>
      <c r="I1537" s="83" t="str">
        <f ca="1" t="shared" si="1506"/>
        <v>Ground</v>
      </c>
      <c r="J1537" s="83" t="str">
        <f ca="1" t="shared" si="2"/>
        <v>CLEANING SERVICE</v>
      </c>
      <c r="K1537" s="83">
        <f ca="1" t="array" ref="K1537">IFERROR(INDEX(MASTER!B:B,MATCH(G1537,MASTER!A:A,0))/100," ")</f>
        <v>0.95</v>
      </c>
      <c r="L1537" s="65">
        <f ca="1" t="shared" si="3"/>
        <v>18</v>
      </c>
      <c r="M1537" s="65" t="str">
        <f ca="1" t="shared" si="4"/>
        <v>2023 - WEEK 18</v>
      </c>
      <c r="N1537" s="65" t="str">
        <f ca="1" t="shared" si="5"/>
        <v>2023 - MONTH 04</v>
      </c>
      <c r="O1537" s="83">
        <f ca="1" t="shared" ref="O1537:P1537" si="1569">IFERROR(AVERAGEIF(M:M,M1537,$K:$K)," ")</f>
        <v>0.950112612612605</v>
      </c>
      <c r="P1537" s="83">
        <f ca="1" t="shared" si="1569"/>
        <v>0.950150150150152</v>
      </c>
      <c r="Q1537" s="65" t="str">
        <f ca="1">IF(ISBLANK(A1537)," ",IF(O1537&gt;MASTER!$B$3/100,"SB",IF(O1537&gt;MASTER!$B$4/100,"B",IF(O1537&gt;MASTER!$B$5/100,"C","K"))))</f>
        <v>SB</v>
      </c>
      <c r="R1537" s="65" t="str">
        <f ca="1">IF(ISBLANK(B1537)," ",IF(P1537&gt;MASTER!$B$3/100,"SB",IF(P1537&gt;MASTER!$B$4/100,"B",IF(P1537&gt;MASTER!$B$5/100,"C","K"))))</f>
        <v>SB</v>
      </c>
    </row>
    <row r="1538" customHeight="1" spans="1:18">
      <c r="A1538" s="80">
        <f ca="1">INDIRECT(ADDRESS(2+QUOTIENT(ROW()-2,COUNTA('Form Responses 1'!$1:$1)-4),1,,TRUE,"Form Responses 1"))</f>
        <v>45057.4751454745</v>
      </c>
      <c r="B1538" s="65" t="str">
        <f ca="1">INDIRECT(ADDRESS(2+QUOTIENT(ROW()-2,COUNTA('Form Responses 1'!$1:$1)-4),2,,TRUE,"Form Responses 1"))</f>
        <v>bobdaulay@gmail.com</v>
      </c>
      <c r="C1538" s="65" t="str">
        <f ca="1">INDIRECT(ADDRESS(2+QUOTIENT(ROW()-2,COUNTA('Form Responses 1'!$1:$1)-4),3,,TRUE,"Form Responses 1"))</f>
        <v>Bobby Wijaya Daulay </v>
      </c>
      <c r="D1538" s="81">
        <f ca="1">INDIRECT(ADDRESS(2+QUOTIENT(ROW()-2,COUNTA('Form Responses 1'!$1:$1)-4),4,,TRUE,"Form Responses 1"))</f>
        <v>45046</v>
      </c>
      <c r="E1538" s="82">
        <f ca="1" t="shared" si="0"/>
        <v>7</v>
      </c>
      <c r="F1538" s="65" t="str">
        <f ca="1">IF(ISBLANK(A1538)," ",INDIRECT(ADDRESS(1,5+MOD(ROW()-2,COUNTA('Form Responses 1'!$1:$1)-4),,TRUE,"Form Responses 1")))</f>
        <v>Ground [Lift Eksekutif]</v>
      </c>
      <c r="G1538" s="65" t="str">
        <f ca="1">IF(ISBLANK(A1538)," ",INDIRECT(ADDRESS(MATCH(A1538,'Form Responses 1'!A:A,0),5+MOD(ROW()-2,COUNTA('Form Responses 1'!$1:$1)-4),,TRUE,"Form Responses 1")))</f>
        <v>BAIK</v>
      </c>
      <c r="H1538" s="83" t="str">
        <f ca="1" t="shared" si="1"/>
        <v>Ground</v>
      </c>
      <c r="I1538" s="83" t="str">
        <f ca="1" t="shared" si="1506"/>
        <v>Lift Eksekutif</v>
      </c>
      <c r="J1538" s="83" t="str">
        <f ca="1" t="shared" si="2"/>
        <v>CLEANING SERVICE</v>
      </c>
      <c r="K1538" s="83">
        <f ca="1" t="array" ref="K1538">IFERROR(INDEX(MASTER!B:B,MATCH(G1538,MASTER!A:A,0))/100," ")</f>
        <v>0.95</v>
      </c>
      <c r="L1538" s="65">
        <f ca="1" t="shared" si="3"/>
        <v>18</v>
      </c>
      <c r="M1538" s="65" t="str">
        <f ca="1" t="shared" si="4"/>
        <v>2023 - WEEK 18</v>
      </c>
      <c r="N1538" s="65" t="str">
        <f ca="1" t="shared" si="5"/>
        <v>2023 - MONTH 04</v>
      </c>
      <c r="O1538" s="83">
        <f ca="1" t="shared" ref="O1538:P1538" si="1570">IFERROR(AVERAGEIF(M:M,M1538,$K:$K)," ")</f>
        <v>0.950112612612605</v>
      </c>
      <c r="P1538" s="83">
        <f ca="1" t="shared" si="1570"/>
        <v>0.950150150150152</v>
      </c>
      <c r="Q1538" s="65" t="str">
        <f ca="1">IF(ISBLANK(A1538)," ",IF(O1538&gt;MASTER!$B$3/100,"SB",IF(O1538&gt;MASTER!$B$4/100,"B",IF(O1538&gt;MASTER!$B$5/100,"C","K"))))</f>
        <v>SB</v>
      </c>
      <c r="R1538" s="65" t="str">
        <f ca="1">IF(ISBLANK(B1538)," ",IF(P1538&gt;MASTER!$B$3/100,"SB",IF(P1538&gt;MASTER!$B$4/100,"B",IF(P1538&gt;MASTER!$B$5/100,"C","K"))))</f>
        <v>SB</v>
      </c>
    </row>
    <row r="1539" customHeight="1" spans="1:18">
      <c r="A1539" s="80">
        <f ca="1">INDIRECT(ADDRESS(2+QUOTIENT(ROW()-2,COUNTA('Form Responses 1'!$1:$1)-4),1,,TRUE,"Form Responses 1"))</f>
        <v>45057.4751454745</v>
      </c>
      <c r="B1539" s="65" t="str">
        <f ca="1">INDIRECT(ADDRESS(2+QUOTIENT(ROW()-2,COUNTA('Form Responses 1'!$1:$1)-4),2,,TRUE,"Form Responses 1"))</f>
        <v>bobdaulay@gmail.com</v>
      </c>
      <c r="C1539" s="65" t="str">
        <f ca="1">INDIRECT(ADDRESS(2+QUOTIENT(ROW()-2,COUNTA('Form Responses 1'!$1:$1)-4),3,,TRUE,"Form Responses 1"))</f>
        <v>Bobby Wijaya Daulay </v>
      </c>
      <c r="D1539" s="81">
        <f ca="1">INDIRECT(ADDRESS(2+QUOTIENT(ROW()-2,COUNTA('Form Responses 1'!$1:$1)-4),4,,TRUE,"Form Responses 1"))</f>
        <v>45046</v>
      </c>
      <c r="E1539" s="82">
        <f ca="1" t="shared" si="0"/>
        <v>7</v>
      </c>
      <c r="F1539" s="65" t="str">
        <f ca="1">IF(ISBLANK(A1539)," ",INDIRECT(ADDRESS(1,5+MOD(ROW()-2,COUNTA('Form Responses 1'!$1:$1)-4),,TRUE,"Form Responses 1")))</f>
        <v>Ground [Lift Barang]</v>
      </c>
      <c r="G1539" s="65" t="str">
        <f ca="1">IF(ISBLANK(A1539)," ",INDIRECT(ADDRESS(MATCH(A1539,'Form Responses 1'!A:A,0),5+MOD(ROW()-2,COUNTA('Form Responses 1'!$1:$1)-4),,TRUE,"Form Responses 1")))</f>
        <v>BAIK</v>
      </c>
      <c r="H1539" s="83" t="str">
        <f ca="1" t="shared" si="1"/>
        <v>Ground</v>
      </c>
      <c r="I1539" s="83" t="str">
        <f ca="1" t="shared" ref="I1539:I1602" si="1571">MID(F1539,FIND("[",F1539)+1,LEN(F1539)-FIND("[",F1539)-1)</f>
        <v>Lift Barang</v>
      </c>
      <c r="J1539" s="83" t="str">
        <f ca="1" t="shared" si="2"/>
        <v>CLEANING SERVICE</v>
      </c>
      <c r="K1539" s="83">
        <f ca="1" t="array" ref="K1539">IFERROR(INDEX(MASTER!B:B,MATCH(G1539,MASTER!A:A,0))/100," ")</f>
        <v>0.95</v>
      </c>
      <c r="L1539" s="65">
        <f ca="1" t="shared" si="3"/>
        <v>18</v>
      </c>
      <c r="M1539" s="65" t="str">
        <f ca="1" t="shared" si="4"/>
        <v>2023 - WEEK 18</v>
      </c>
      <c r="N1539" s="65" t="str">
        <f ca="1" t="shared" si="5"/>
        <v>2023 - MONTH 04</v>
      </c>
      <c r="O1539" s="83">
        <f ca="1" t="shared" ref="O1539:P1539" si="1572">IFERROR(AVERAGEIF(M:M,M1539,$K:$K)," ")</f>
        <v>0.950112612612605</v>
      </c>
      <c r="P1539" s="83">
        <f ca="1" t="shared" si="1572"/>
        <v>0.950150150150152</v>
      </c>
      <c r="Q1539" s="65" t="str">
        <f ca="1">IF(ISBLANK(A1539)," ",IF(O1539&gt;MASTER!$B$3/100,"SB",IF(O1539&gt;MASTER!$B$4/100,"B",IF(O1539&gt;MASTER!$B$5/100,"C","K"))))</f>
        <v>SB</v>
      </c>
      <c r="R1539" s="65" t="str">
        <f ca="1">IF(ISBLANK(B1539)," ",IF(P1539&gt;MASTER!$B$3/100,"SB",IF(P1539&gt;MASTER!$B$4/100,"B",IF(P1539&gt;MASTER!$B$5/100,"C","K"))))</f>
        <v>SB</v>
      </c>
    </row>
    <row r="1540" customHeight="1" spans="1:18">
      <c r="A1540" s="80">
        <f ca="1">INDIRECT(ADDRESS(2+QUOTIENT(ROW()-2,COUNTA('Form Responses 1'!$1:$1)-4),1,,TRUE,"Form Responses 1"))</f>
        <v>45057.4751454745</v>
      </c>
      <c r="B1540" s="65" t="str">
        <f ca="1">INDIRECT(ADDRESS(2+QUOTIENT(ROW()-2,COUNTA('Form Responses 1'!$1:$1)-4),2,,TRUE,"Form Responses 1"))</f>
        <v>bobdaulay@gmail.com</v>
      </c>
      <c r="C1540" s="65" t="str">
        <f ca="1">INDIRECT(ADDRESS(2+QUOTIENT(ROW()-2,COUNTA('Form Responses 1'!$1:$1)-4),3,,TRUE,"Form Responses 1"))</f>
        <v>Bobby Wijaya Daulay </v>
      </c>
      <c r="D1540" s="81">
        <f ca="1">INDIRECT(ADDRESS(2+QUOTIENT(ROW()-2,COUNTA('Form Responses 1'!$1:$1)-4),4,,TRUE,"Form Responses 1"))</f>
        <v>45046</v>
      </c>
      <c r="E1540" s="82">
        <f ca="1" t="shared" si="0"/>
        <v>7</v>
      </c>
      <c r="F1540" s="65" t="str">
        <f ca="1">IF(ISBLANK(A1540)," ",INDIRECT(ADDRESS(1,5+MOD(ROW()-2,COUNTA('Form Responses 1'!$1:$1)-4),,TRUE,"Form Responses 1")))</f>
        <v>Ground [Koridor Basement]</v>
      </c>
      <c r="G1540" s="65" t="str">
        <f ca="1">IF(ISBLANK(A1540)," ",INDIRECT(ADDRESS(MATCH(A1540,'Form Responses 1'!A:A,0),5+MOD(ROW()-2,COUNTA('Form Responses 1'!$1:$1)-4),,TRUE,"Form Responses 1")))</f>
        <v>BAIK</v>
      </c>
      <c r="H1540" s="83" t="str">
        <f ca="1" t="shared" si="1"/>
        <v>Ground</v>
      </c>
      <c r="I1540" s="83" t="str">
        <f ca="1" t="shared" si="1571"/>
        <v>Koridor Basement</v>
      </c>
      <c r="J1540" s="83" t="str">
        <f ca="1" t="shared" si="2"/>
        <v>CLEANING SERVICE</v>
      </c>
      <c r="K1540" s="83">
        <f ca="1" t="array" ref="K1540">IFERROR(INDEX(MASTER!B:B,MATCH(G1540,MASTER!A:A,0))/100," ")</f>
        <v>0.95</v>
      </c>
      <c r="L1540" s="65">
        <f ca="1" t="shared" si="3"/>
        <v>18</v>
      </c>
      <c r="M1540" s="65" t="str">
        <f ca="1" t="shared" si="4"/>
        <v>2023 - WEEK 18</v>
      </c>
      <c r="N1540" s="65" t="str">
        <f ca="1" t="shared" si="5"/>
        <v>2023 - MONTH 04</v>
      </c>
      <c r="O1540" s="83">
        <f ca="1" t="shared" ref="O1540:P1540" si="1573">IFERROR(AVERAGEIF(M:M,M1540,$K:$K)," ")</f>
        <v>0.950112612612605</v>
      </c>
      <c r="P1540" s="83">
        <f ca="1" t="shared" si="1573"/>
        <v>0.950150150150152</v>
      </c>
      <c r="Q1540" s="65" t="str">
        <f ca="1">IF(ISBLANK(A1540)," ",IF(O1540&gt;MASTER!$B$3/100,"SB",IF(O1540&gt;MASTER!$B$4/100,"B",IF(O1540&gt;MASTER!$B$5/100,"C","K"))))</f>
        <v>SB</v>
      </c>
      <c r="R1540" s="65" t="str">
        <f ca="1">IF(ISBLANK(B1540)," ",IF(P1540&gt;MASTER!$B$3/100,"SB",IF(P1540&gt;MASTER!$B$4/100,"B",IF(P1540&gt;MASTER!$B$5/100,"C","K"))))</f>
        <v>SB</v>
      </c>
    </row>
    <row r="1541" customHeight="1" spans="1:18">
      <c r="A1541" s="80">
        <f ca="1">INDIRECT(ADDRESS(2+QUOTIENT(ROW()-2,COUNTA('Form Responses 1'!$1:$1)-4),1,,TRUE,"Form Responses 1"))</f>
        <v>45057.4751454745</v>
      </c>
      <c r="B1541" s="65" t="str">
        <f ca="1">INDIRECT(ADDRESS(2+QUOTIENT(ROW()-2,COUNTA('Form Responses 1'!$1:$1)-4),2,,TRUE,"Form Responses 1"))</f>
        <v>bobdaulay@gmail.com</v>
      </c>
      <c r="C1541" s="65" t="str">
        <f ca="1">INDIRECT(ADDRESS(2+QUOTIENT(ROW()-2,COUNTA('Form Responses 1'!$1:$1)-4),3,,TRUE,"Form Responses 1"))</f>
        <v>Bobby Wijaya Daulay </v>
      </c>
      <c r="D1541" s="81">
        <f ca="1">INDIRECT(ADDRESS(2+QUOTIENT(ROW()-2,COUNTA('Form Responses 1'!$1:$1)-4),4,,TRUE,"Form Responses 1"))</f>
        <v>45046</v>
      </c>
      <c r="E1541" s="82">
        <f ca="1" t="shared" si="0"/>
        <v>7</v>
      </c>
      <c r="F1541" s="65" t="str">
        <f ca="1">IF(ISBLANK(A1541)," ",INDIRECT(ADDRESS(1,5+MOD(ROW()-2,COUNTA('Form Responses 1'!$1:$1)-4),,TRUE,"Form Responses 1")))</f>
        <v>Ground [Gudang ATK]</v>
      </c>
      <c r="G1541" s="65" t="str">
        <f ca="1">IF(ISBLANK(A1541)," ",INDIRECT(ADDRESS(MATCH(A1541,'Form Responses 1'!A:A,0),5+MOD(ROW()-2,COUNTA('Form Responses 1'!$1:$1)-4),,TRUE,"Form Responses 1")))</f>
        <v>BAIK</v>
      </c>
      <c r="H1541" s="83" t="str">
        <f ca="1" t="shared" si="1"/>
        <v>Ground</v>
      </c>
      <c r="I1541" s="83" t="str">
        <f ca="1" t="shared" si="1571"/>
        <v>Gudang ATK</v>
      </c>
      <c r="J1541" s="83" t="str">
        <f ca="1" t="shared" si="2"/>
        <v>CLEANING SERVICE</v>
      </c>
      <c r="K1541" s="83">
        <f ca="1" t="array" ref="K1541">IFERROR(INDEX(MASTER!B:B,MATCH(G1541,MASTER!A:A,0))/100," ")</f>
        <v>0.95</v>
      </c>
      <c r="L1541" s="65">
        <f ca="1" t="shared" si="3"/>
        <v>18</v>
      </c>
      <c r="M1541" s="65" t="str">
        <f ca="1" t="shared" si="4"/>
        <v>2023 - WEEK 18</v>
      </c>
      <c r="N1541" s="65" t="str">
        <f ca="1" t="shared" si="5"/>
        <v>2023 - MONTH 04</v>
      </c>
      <c r="O1541" s="83">
        <f ca="1" t="shared" ref="O1541:P1541" si="1574">IFERROR(AVERAGEIF(M:M,M1541,$K:$K)," ")</f>
        <v>0.950112612612605</v>
      </c>
      <c r="P1541" s="83">
        <f ca="1" t="shared" si="1574"/>
        <v>0.950150150150152</v>
      </c>
      <c r="Q1541" s="65" t="str">
        <f ca="1">IF(ISBLANK(A1541)," ",IF(O1541&gt;MASTER!$B$3/100,"SB",IF(O1541&gt;MASTER!$B$4/100,"B",IF(O1541&gt;MASTER!$B$5/100,"C","K"))))</f>
        <v>SB</v>
      </c>
      <c r="R1541" s="65" t="str">
        <f ca="1">IF(ISBLANK(B1541)," ",IF(P1541&gt;MASTER!$B$3/100,"SB",IF(P1541&gt;MASTER!$B$4/100,"B",IF(P1541&gt;MASTER!$B$5/100,"C","K"))))</f>
        <v>SB</v>
      </c>
    </row>
    <row r="1542" customHeight="1" spans="1:18">
      <c r="A1542" s="80">
        <f ca="1">INDIRECT(ADDRESS(2+QUOTIENT(ROW()-2,COUNTA('Form Responses 1'!$1:$1)-4),1,,TRUE,"Form Responses 1"))</f>
        <v>45057.4751454745</v>
      </c>
      <c r="B1542" s="65" t="str">
        <f ca="1">INDIRECT(ADDRESS(2+QUOTIENT(ROW()-2,COUNTA('Form Responses 1'!$1:$1)-4),2,,TRUE,"Form Responses 1"))</f>
        <v>bobdaulay@gmail.com</v>
      </c>
      <c r="C1542" s="65" t="str">
        <f ca="1">INDIRECT(ADDRESS(2+QUOTIENT(ROW()-2,COUNTA('Form Responses 1'!$1:$1)-4),3,,TRUE,"Form Responses 1"))</f>
        <v>Bobby Wijaya Daulay </v>
      </c>
      <c r="D1542" s="81">
        <f ca="1">INDIRECT(ADDRESS(2+QUOTIENT(ROW()-2,COUNTA('Form Responses 1'!$1:$1)-4),4,,TRUE,"Form Responses 1"))</f>
        <v>45046</v>
      </c>
      <c r="E1542" s="82">
        <f ca="1" t="shared" si="0"/>
        <v>7</v>
      </c>
      <c r="F1542" s="65" t="str">
        <f ca="1">IF(ISBLANK(A1542)," ",INDIRECT(ADDRESS(1,5+MOD(ROW()-2,COUNTA('Form Responses 1'!$1:$1)-4),,TRUE,"Form Responses 1")))</f>
        <v>Ground [Gudang Sipil]</v>
      </c>
      <c r="G1542" s="65" t="str">
        <f ca="1">IF(ISBLANK(A1542)," ",INDIRECT(ADDRESS(MATCH(A1542,'Form Responses 1'!A:A,0),5+MOD(ROW()-2,COUNTA('Form Responses 1'!$1:$1)-4),,TRUE,"Form Responses 1")))</f>
        <v>BAIK</v>
      </c>
      <c r="H1542" s="83" t="str">
        <f ca="1" t="shared" si="1"/>
        <v>Ground</v>
      </c>
      <c r="I1542" s="83" t="str">
        <f ca="1" t="shared" si="1571"/>
        <v>Gudang Sipil</v>
      </c>
      <c r="J1542" s="83" t="str">
        <f ca="1" t="shared" si="2"/>
        <v>CLEANING SERVICE</v>
      </c>
      <c r="K1542" s="83">
        <f ca="1" t="array" ref="K1542">IFERROR(INDEX(MASTER!B:B,MATCH(G1542,MASTER!A:A,0))/100," ")</f>
        <v>0.95</v>
      </c>
      <c r="L1542" s="65">
        <f ca="1" t="shared" si="3"/>
        <v>18</v>
      </c>
      <c r="M1542" s="65" t="str">
        <f ca="1" t="shared" si="4"/>
        <v>2023 - WEEK 18</v>
      </c>
      <c r="N1542" s="65" t="str">
        <f ca="1" t="shared" si="5"/>
        <v>2023 - MONTH 04</v>
      </c>
      <c r="O1542" s="83">
        <f ca="1" t="shared" ref="O1542:P1542" si="1575">IFERROR(AVERAGEIF(M:M,M1542,$K:$K)," ")</f>
        <v>0.950112612612605</v>
      </c>
      <c r="P1542" s="83">
        <f ca="1" t="shared" si="1575"/>
        <v>0.950150150150152</v>
      </c>
      <c r="Q1542" s="65" t="str">
        <f ca="1">IF(ISBLANK(A1542)," ",IF(O1542&gt;MASTER!$B$3/100,"SB",IF(O1542&gt;MASTER!$B$4/100,"B",IF(O1542&gt;MASTER!$B$5/100,"C","K"))))</f>
        <v>SB</v>
      </c>
      <c r="R1542" s="65" t="str">
        <f ca="1">IF(ISBLANK(B1542)," ",IF(P1542&gt;MASTER!$B$3/100,"SB",IF(P1542&gt;MASTER!$B$4/100,"B",IF(P1542&gt;MASTER!$B$5/100,"C","K"))))</f>
        <v>SB</v>
      </c>
    </row>
    <row r="1543" customHeight="1" spans="1:18">
      <c r="A1543" s="80">
        <f ca="1">INDIRECT(ADDRESS(2+QUOTIENT(ROW()-2,COUNTA('Form Responses 1'!$1:$1)-4),1,,TRUE,"Form Responses 1"))</f>
        <v>45057.4751454745</v>
      </c>
      <c r="B1543" s="65" t="str">
        <f ca="1">INDIRECT(ADDRESS(2+QUOTIENT(ROW()-2,COUNTA('Form Responses 1'!$1:$1)-4),2,,TRUE,"Form Responses 1"))</f>
        <v>bobdaulay@gmail.com</v>
      </c>
      <c r="C1543" s="65" t="str">
        <f ca="1">INDIRECT(ADDRESS(2+QUOTIENT(ROW()-2,COUNTA('Form Responses 1'!$1:$1)-4),3,,TRUE,"Form Responses 1"))</f>
        <v>Bobby Wijaya Daulay </v>
      </c>
      <c r="D1543" s="81">
        <f ca="1">INDIRECT(ADDRESS(2+QUOTIENT(ROW()-2,COUNTA('Form Responses 1'!$1:$1)-4),4,,TRUE,"Form Responses 1"))</f>
        <v>45046</v>
      </c>
      <c r="E1543" s="82">
        <f ca="1" t="shared" si="0"/>
        <v>7</v>
      </c>
      <c r="F1543" s="65" t="str">
        <f ca="1">IF(ISBLANK(A1543)," ",INDIRECT(ADDRESS(1,5+MOD(ROW()-2,COUNTA('Form Responses 1'!$1:$1)-4),,TRUE,"Form Responses 1")))</f>
        <v>Ground [Mushola]</v>
      </c>
      <c r="G1543" s="65" t="str">
        <f ca="1">IF(ISBLANK(A1543)," ",INDIRECT(ADDRESS(MATCH(A1543,'Form Responses 1'!A:A,0),5+MOD(ROW()-2,COUNTA('Form Responses 1'!$1:$1)-4),,TRUE,"Form Responses 1")))</f>
        <v>BAIK</v>
      </c>
      <c r="H1543" s="83" t="str">
        <f ca="1" t="shared" si="1"/>
        <v>Ground</v>
      </c>
      <c r="I1543" s="83" t="str">
        <f ca="1" t="shared" si="1571"/>
        <v>Mushola</v>
      </c>
      <c r="J1543" s="83" t="str">
        <f ca="1" t="shared" si="2"/>
        <v>CLEANING SERVICE</v>
      </c>
      <c r="K1543" s="83">
        <f ca="1" t="array" ref="K1543">IFERROR(INDEX(MASTER!B:B,MATCH(G1543,MASTER!A:A,0))/100," ")</f>
        <v>0.95</v>
      </c>
      <c r="L1543" s="65">
        <f ca="1" t="shared" si="3"/>
        <v>18</v>
      </c>
      <c r="M1543" s="65" t="str">
        <f ca="1" t="shared" si="4"/>
        <v>2023 - WEEK 18</v>
      </c>
      <c r="N1543" s="65" t="str">
        <f ca="1" t="shared" si="5"/>
        <v>2023 - MONTH 04</v>
      </c>
      <c r="O1543" s="83">
        <f ca="1" t="shared" ref="O1543:P1543" si="1576">IFERROR(AVERAGEIF(M:M,M1543,$K:$K)," ")</f>
        <v>0.950112612612605</v>
      </c>
      <c r="P1543" s="83">
        <f ca="1" t="shared" si="1576"/>
        <v>0.950150150150152</v>
      </c>
      <c r="Q1543" s="65" t="str">
        <f ca="1">IF(ISBLANK(A1543)," ",IF(O1543&gt;MASTER!$B$3/100,"SB",IF(O1543&gt;MASTER!$B$4/100,"B",IF(O1543&gt;MASTER!$B$5/100,"C","K"))))</f>
        <v>SB</v>
      </c>
      <c r="R1543" s="65" t="str">
        <f ca="1">IF(ISBLANK(B1543)," ",IF(P1543&gt;MASTER!$B$3/100,"SB",IF(P1543&gt;MASTER!$B$4/100,"B",IF(P1543&gt;MASTER!$B$5/100,"C","K"))))</f>
        <v>SB</v>
      </c>
    </row>
    <row r="1544" customHeight="1" spans="1:18">
      <c r="A1544" s="80">
        <f ca="1">INDIRECT(ADDRESS(2+QUOTIENT(ROW()-2,COUNTA('Form Responses 1'!$1:$1)-4),1,,TRUE,"Form Responses 1"))</f>
        <v>45057.4751454745</v>
      </c>
      <c r="B1544" s="65" t="str">
        <f ca="1">INDIRECT(ADDRESS(2+QUOTIENT(ROW()-2,COUNTA('Form Responses 1'!$1:$1)-4),2,,TRUE,"Form Responses 1"))</f>
        <v>bobdaulay@gmail.com</v>
      </c>
      <c r="C1544" s="65" t="str">
        <f ca="1">INDIRECT(ADDRESS(2+QUOTIENT(ROW()-2,COUNTA('Form Responses 1'!$1:$1)-4),3,,TRUE,"Form Responses 1"))</f>
        <v>Bobby Wijaya Daulay </v>
      </c>
      <c r="D1544" s="81">
        <f ca="1">INDIRECT(ADDRESS(2+QUOTIENT(ROW()-2,COUNTA('Form Responses 1'!$1:$1)-4),4,,TRUE,"Form Responses 1"))</f>
        <v>45046</v>
      </c>
      <c r="E1544" s="82">
        <f ca="1" t="shared" si="0"/>
        <v>7</v>
      </c>
      <c r="F1544" s="65" t="str">
        <f ca="1">IF(ISBLANK(A1544)," ",INDIRECT(ADDRESS(1,5+MOD(ROW()-2,COUNTA('Form Responses 1'!$1:$1)-4),,TRUE,"Form Responses 1")))</f>
        <v>Ground [Pantry]</v>
      </c>
      <c r="G1544" s="65" t="str">
        <f ca="1">IF(ISBLANK(A1544)," ",INDIRECT(ADDRESS(MATCH(A1544,'Form Responses 1'!A:A,0),5+MOD(ROW()-2,COUNTA('Form Responses 1'!$1:$1)-4),,TRUE,"Form Responses 1")))</f>
        <v>BAIK</v>
      </c>
      <c r="H1544" s="83" t="str">
        <f ca="1" t="shared" si="1"/>
        <v>Ground</v>
      </c>
      <c r="I1544" s="83" t="str">
        <f ca="1" t="shared" si="1571"/>
        <v>Pantry</v>
      </c>
      <c r="J1544" s="83" t="str">
        <f ca="1" t="shared" si="2"/>
        <v>CLEANING SERVICE</v>
      </c>
      <c r="K1544" s="83">
        <f ca="1" t="array" ref="K1544">IFERROR(INDEX(MASTER!B:B,MATCH(G1544,MASTER!A:A,0))/100," ")</f>
        <v>0.95</v>
      </c>
      <c r="L1544" s="65">
        <f ca="1" t="shared" si="3"/>
        <v>18</v>
      </c>
      <c r="M1544" s="65" t="str">
        <f ca="1" t="shared" si="4"/>
        <v>2023 - WEEK 18</v>
      </c>
      <c r="N1544" s="65" t="str">
        <f ca="1" t="shared" si="5"/>
        <v>2023 - MONTH 04</v>
      </c>
      <c r="O1544" s="83">
        <f ca="1" t="shared" ref="O1544:P1544" si="1577">IFERROR(AVERAGEIF(M:M,M1544,$K:$K)," ")</f>
        <v>0.950112612612605</v>
      </c>
      <c r="P1544" s="83">
        <f ca="1" t="shared" si="1577"/>
        <v>0.950150150150152</v>
      </c>
      <c r="Q1544" s="65" t="str">
        <f ca="1">IF(ISBLANK(A1544)," ",IF(O1544&gt;MASTER!$B$3/100,"SB",IF(O1544&gt;MASTER!$B$4/100,"B",IF(O1544&gt;MASTER!$B$5/100,"C","K"))))</f>
        <v>SB</v>
      </c>
      <c r="R1544" s="65" t="str">
        <f ca="1">IF(ISBLANK(B1544)," ",IF(P1544&gt;MASTER!$B$3/100,"SB",IF(P1544&gt;MASTER!$B$4/100,"B",IF(P1544&gt;MASTER!$B$5/100,"C","K"))))</f>
        <v>SB</v>
      </c>
    </row>
    <row r="1545" customHeight="1" spans="1:18">
      <c r="A1545" s="80">
        <f ca="1">INDIRECT(ADDRESS(2+QUOTIENT(ROW()-2,COUNTA('Form Responses 1'!$1:$1)-4),1,,TRUE,"Form Responses 1"))</f>
        <v>45057.4751454745</v>
      </c>
      <c r="B1545" s="65" t="str">
        <f ca="1">INDIRECT(ADDRESS(2+QUOTIENT(ROW()-2,COUNTA('Form Responses 1'!$1:$1)-4),2,,TRUE,"Form Responses 1"))</f>
        <v>bobdaulay@gmail.com</v>
      </c>
      <c r="C1545" s="65" t="str">
        <f ca="1">INDIRECT(ADDRESS(2+QUOTIENT(ROW()-2,COUNTA('Form Responses 1'!$1:$1)-4),3,,TRUE,"Form Responses 1"))</f>
        <v>Bobby Wijaya Daulay </v>
      </c>
      <c r="D1545" s="81">
        <f ca="1">INDIRECT(ADDRESS(2+QUOTIENT(ROW()-2,COUNTA('Form Responses 1'!$1:$1)-4),4,,TRUE,"Form Responses 1"))</f>
        <v>45046</v>
      </c>
      <c r="E1545" s="82">
        <f ca="1" t="shared" si="0"/>
        <v>7</v>
      </c>
      <c r="F1545" s="65" t="str">
        <f ca="1">IF(ISBLANK(A1545)," ",INDIRECT(ADDRESS(1,5+MOD(ROW()-2,COUNTA('Form Responses 1'!$1:$1)-4),,TRUE,"Form Responses 1")))</f>
        <v>Ground [R. BAS]</v>
      </c>
      <c r="G1545" s="65" t="str">
        <f ca="1">IF(ISBLANK(A1545)," ",INDIRECT(ADDRESS(MATCH(A1545,'Form Responses 1'!A:A,0),5+MOD(ROW()-2,COUNTA('Form Responses 1'!$1:$1)-4),,TRUE,"Form Responses 1")))</f>
        <v>BAIK</v>
      </c>
      <c r="H1545" s="83" t="str">
        <f ca="1" t="shared" si="1"/>
        <v>Ground</v>
      </c>
      <c r="I1545" s="83" t="str">
        <f ca="1" t="shared" si="1571"/>
        <v>R. BAS</v>
      </c>
      <c r="J1545" s="83" t="str">
        <f ca="1" t="shared" si="2"/>
        <v>CLEANING SERVICE</v>
      </c>
      <c r="K1545" s="83">
        <f ca="1" t="array" ref="K1545">IFERROR(INDEX(MASTER!B:B,MATCH(G1545,MASTER!A:A,0))/100," ")</f>
        <v>0.95</v>
      </c>
      <c r="L1545" s="65">
        <f ca="1" t="shared" si="3"/>
        <v>18</v>
      </c>
      <c r="M1545" s="65" t="str">
        <f ca="1" t="shared" si="4"/>
        <v>2023 - WEEK 18</v>
      </c>
      <c r="N1545" s="65" t="str">
        <f ca="1" t="shared" si="5"/>
        <v>2023 - MONTH 04</v>
      </c>
      <c r="O1545" s="83">
        <f ca="1" t="shared" ref="O1545:P1545" si="1578">IFERROR(AVERAGEIF(M:M,M1545,$K:$K)," ")</f>
        <v>0.950112612612605</v>
      </c>
      <c r="P1545" s="83">
        <f ca="1" t="shared" si="1578"/>
        <v>0.950150150150152</v>
      </c>
      <c r="Q1545" s="65" t="str">
        <f ca="1">IF(ISBLANK(A1545)," ",IF(O1545&gt;MASTER!$B$3/100,"SB",IF(O1545&gt;MASTER!$B$4/100,"B",IF(O1545&gt;MASTER!$B$5/100,"C","K"))))</f>
        <v>SB</v>
      </c>
      <c r="R1545" s="65" t="str">
        <f ca="1">IF(ISBLANK(B1545)," ",IF(P1545&gt;MASTER!$B$3/100,"SB",IF(P1545&gt;MASTER!$B$4/100,"B",IF(P1545&gt;MASTER!$B$5/100,"C","K"))))</f>
        <v>SB</v>
      </c>
    </row>
    <row r="1546" customHeight="1" spans="1:18">
      <c r="A1546" s="80">
        <f ca="1">INDIRECT(ADDRESS(2+QUOTIENT(ROW()-2,COUNTA('Form Responses 1'!$1:$1)-4),1,,TRUE,"Form Responses 1"))</f>
        <v>45057.4751454745</v>
      </c>
      <c r="B1546" s="65" t="str">
        <f ca="1">INDIRECT(ADDRESS(2+QUOTIENT(ROW()-2,COUNTA('Form Responses 1'!$1:$1)-4),2,,TRUE,"Form Responses 1"))</f>
        <v>bobdaulay@gmail.com</v>
      </c>
      <c r="C1546" s="65" t="str">
        <f ca="1">INDIRECT(ADDRESS(2+QUOTIENT(ROW()-2,COUNTA('Form Responses 1'!$1:$1)-4),3,,TRUE,"Form Responses 1"))</f>
        <v>Bobby Wijaya Daulay </v>
      </c>
      <c r="D1546" s="81">
        <f ca="1">INDIRECT(ADDRESS(2+QUOTIENT(ROW()-2,COUNTA('Form Responses 1'!$1:$1)-4),4,,TRUE,"Form Responses 1"))</f>
        <v>45046</v>
      </c>
      <c r="E1546" s="82">
        <f ca="1" t="shared" si="0"/>
        <v>7</v>
      </c>
      <c r="F1546" s="65" t="str">
        <f ca="1">IF(ISBLANK(A1546)," ",INDIRECT(ADDRESS(1,5+MOD(ROW()-2,COUNTA('Form Responses 1'!$1:$1)-4),,TRUE,"Form Responses 1")))</f>
        <v>Ground [R.Plumbing]</v>
      </c>
      <c r="G1546" s="65" t="str">
        <f ca="1">IF(ISBLANK(A1546)," ",INDIRECT(ADDRESS(MATCH(A1546,'Form Responses 1'!A:A,0),5+MOD(ROW()-2,COUNTA('Form Responses 1'!$1:$1)-4),,TRUE,"Form Responses 1")))</f>
        <v>BAIK</v>
      </c>
      <c r="H1546" s="83" t="str">
        <f ca="1" t="shared" si="1"/>
        <v>Ground</v>
      </c>
      <c r="I1546" s="83" t="str">
        <f ca="1" t="shared" si="1571"/>
        <v>R.Plumbing</v>
      </c>
      <c r="J1546" s="83" t="str">
        <f ca="1" t="shared" si="2"/>
        <v>CLEANING SERVICE</v>
      </c>
      <c r="K1546" s="83">
        <f ca="1" t="array" ref="K1546">IFERROR(INDEX(MASTER!B:B,MATCH(G1546,MASTER!A:A,0))/100," ")</f>
        <v>0.95</v>
      </c>
      <c r="L1546" s="65">
        <f ca="1" t="shared" si="3"/>
        <v>18</v>
      </c>
      <c r="M1546" s="65" t="str">
        <f ca="1" t="shared" si="4"/>
        <v>2023 - WEEK 18</v>
      </c>
      <c r="N1546" s="65" t="str">
        <f ca="1" t="shared" si="5"/>
        <v>2023 - MONTH 04</v>
      </c>
      <c r="O1546" s="83">
        <f ca="1" t="shared" ref="O1546:P1546" si="1579">IFERROR(AVERAGEIF(M:M,M1546,$K:$K)," ")</f>
        <v>0.950112612612605</v>
      </c>
      <c r="P1546" s="83">
        <f ca="1" t="shared" si="1579"/>
        <v>0.950150150150152</v>
      </c>
      <c r="Q1546" s="65" t="str">
        <f ca="1">IF(ISBLANK(A1546)," ",IF(O1546&gt;MASTER!$B$3/100,"SB",IF(O1546&gt;MASTER!$B$4/100,"B",IF(O1546&gt;MASTER!$B$5/100,"C","K"))))</f>
        <v>SB</v>
      </c>
      <c r="R1546" s="65" t="str">
        <f ca="1">IF(ISBLANK(B1546)," ",IF(P1546&gt;MASTER!$B$3/100,"SB",IF(P1546&gt;MASTER!$B$4/100,"B",IF(P1546&gt;MASTER!$B$5/100,"C","K"))))</f>
        <v>SB</v>
      </c>
    </row>
    <row r="1547" customHeight="1" spans="1:18">
      <c r="A1547" s="80">
        <f ca="1">INDIRECT(ADDRESS(2+QUOTIENT(ROW()-2,COUNTA('Form Responses 1'!$1:$1)-4),1,,TRUE,"Form Responses 1"))</f>
        <v>45057.4751454745</v>
      </c>
      <c r="B1547" s="65" t="str">
        <f ca="1">INDIRECT(ADDRESS(2+QUOTIENT(ROW()-2,COUNTA('Form Responses 1'!$1:$1)-4),2,,TRUE,"Form Responses 1"))</f>
        <v>bobdaulay@gmail.com</v>
      </c>
      <c r="C1547" s="65" t="str">
        <f ca="1">INDIRECT(ADDRESS(2+QUOTIENT(ROW()-2,COUNTA('Form Responses 1'!$1:$1)-4),3,,TRUE,"Form Responses 1"))</f>
        <v>Bobby Wijaya Daulay </v>
      </c>
      <c r="D1547" s="81">
        <f ca="1">INDIRECT(ADDRESS(2+QUOTIENT(ROW()-2,COUNTA('Form Responses 1'!$1:$1)-4),4,,TRUE,"Form Responses 1"))</f>
        <v>45046</v>
      </c>
      <c r="E1547" s="82">
        <f ca="1" t="shared" si="0"/>
        <v>7</v>
      </c>
      <c r="F1547" s="65" t="str">
        <f ca="1">IF(ISBLANK(A1547)," ",INDIRECT(ADDRESS(1,5+MOD(ROW()-2,COUNTA('Form Responses 1'!$1:$1)-4),,TRUE,"Form Responses 1")))</f>
        <v>Ground [Gudang Logistik]</v>
      </c>
      <c r="G1547" s="65" t="str">
        <f ca="1">IF(ISBLANK(A1547)," ",INDIRECT(ADDRESS(MATCH(A1547,'Form Responses 1'!A:A,0),5+MOD(ROW()-2,COUNTA('Form Responses 1'!$1:$1)-4),,TRUE,"Form Responses 1")))</f>
        <v>BAIK</v>
      </c>
      <c r="H1547" s="83" t="str">
        <f ca="1" t="shared" si="1"/>
        <v>Ground</v>
      </c>
      <c r="I1547" s="83" t="str">
        <f ca="1" t="shared" si="1571"/>
        <v>Gudang Logistik</v>
      </c>
      <c r="J1547" s="83" t="str">
        <f ca="1" t="shared" si="2"/>
        <v>CLEANING SERVICE</v>
      </c>
      <c r="K1547" s="83">
        <f ca="1" t="array" ref="K1547">IFERROR(INDEX(MASTER!B:B,MATCH(G1547,MASTER!A:A,0))/100," ")</f>
        <v>0.95</v>
      </c>
      <c r="L1547" s="65">
        <f ca="1" t="shared" si="3"/>
        <v>18</v>
      </c>
      <c r="M1547" s="65" t="str">
        <f ca="1" t="shared" si="4"/>
        <v>2023 - WEEK 18</v>
      </c>
      <c r="N1547" s="65" t="str">
        <f ca="1" t="shared" si="5"/>
        <v>2023 - MONTH 04</v>
      </c>
      <c r="O1547" s="83">
        <f ca="1" t="shared" ref="O1547:P1547" si="1580">IFERROR(AVERAGEIF(M:M,M1547,$K:$K)," ")</f>
        <v>0.950112612612605</v>
      </c>
      <c r="P1547" s="83">
        <f ca="1" t="shared" si="1580"/>
        <v>0.950150150150152</v>
      </c>
      <c r="Q1547" s="65" t="str">
        <f ca="1">IF(ISBLANK(A1547)," ",IF(O1547&gt;MASTER!$B$3/100,"SB",IF(O1547&gt;MASTER!$B$4/100,"B",IF(O1547&gt;MASTER!$B$5/100,"C","K"))))</f>
        <v>SB</v>
      </c>
      <c r="R1547" s="65" t="str">
        <f ca="1">IF(ISBLANK(B1547)," ",IF(P1547&gt;MASTER!$B$3/100,"SB",IF(P1547&gt;MASTER!$B$4/100,"B",IF(P1547&gt;MASTER!$B$5/100,"C","K"))))</f>
        <v>SB</v>
      </c>
    </row>
    <row r="1548" customHeight="1" spans="1:18">
      <c r="A1548" s="80">
        <f ca="1">INDIRECT(ADDRESS(2+QUOTIENT(ROW()-2,COUNTA('Form Responses 1'!$1:$1)-4),1,,TRUE,"Form Responses 1"))</f>
        <v>45057.4751454745</v>
      </c>
      <c r="B1548" s="65" t="str">
        <f ca="1">INDIRECT(ADDRESS(2+QUOTIENT(ROW()-2,COUNTA('Form Responses 1'!$1:$1)-4),2,,TRUE,"Form Responses 1"))</f>
        <v>bobdaulay@gmail.com</v>
      </c>
      <c r="C1548" s="65" t="str">
        <f ca="1">INDIRECT(ADDRESS(2+QUOTIENT(ROW()-2,COUNTA('Form Responses 1'!$1:$1)-4),3,,TRUE,"Form Responses 1"))</f>
        <v>Bobby Wijaya Daulay </v>
      </c>
      <c r="D1548" s="81">
        <f ca="1">INDIRECT(ADDRESS(2+QUOTIENT(ROW()-2,COUNTA('Form Responses 1'!$1:$1)-4),4,,TRUE,"Form Responses 1"))</f>
        <v>45046</v>
      </c>
      <c r="E1548" s="82">
        <f ca="1" t="shared" si="0"/>
        <v>7</v>
      </c>
      <c r="F1548" s="65" t="str">
        <f ca="1">IF(ISBLANK(A1548)," ",INDIRECT(ADDRESS(1,5+MOD(ROW()-2,COUNTA('Form Responses 1'!$1:$1)-4),,TRUE,"Form Responses 1")))</f>
        <v>Ground [Toilet]</v>
      </c>
      <c r="G1548" s="65" t="str">
        <f ca="1">IF(ISBLANK(A1548)," ",INDIRECT(ADDRESS(MATCH(A1548,'Form Responses 1'!A:A,0),5+MOD(ROW()-2,COUNTA('Form Responses 1'!$1:$1)-4),,TRUE,"Form Responses 1")))</f>
        <v>BAIK</v>
      </c>
      <c r="H1548" s="83" t="str">
        <f ca="1" t="shared" si="1"/>
        <v>Ground</v>
      </c>
      <c r="I1548" s="83" t="str">
        <f ca="1" t="shared" si="1571"/>
        <v>Toilet</v>
      </c>
      <c r="J1548" s="83" t="str">
        <f ca="1" t="shared" si="2"/>
        <v>CLEANING SERVICE</v>
      </c>
      <c r="K1548" s="83">
        <f ca="1" t="array" ref="K1548">IFERROR(INDEX(MASTER!B:B,MATCH(G1548,MASTER!A:A,0))/100," ")</f>
        <v>0.95</v>
      </c>
      <c r="L1548" s="65">
        <f ca="1" t="shared" si="3"/>
        <v>18</v>
      </c>
      <c r="M1548" s="65" t="str">
        <f ca="1" t="shared" si="4"/>
        <v>2023 - WEEK 18</v>
      </c>
      <c r="N1548" s="65" t="str">
        <f ca="1" t="shared" si="5"/>
        <v>2023 - MONTH 04</v>
      </c>
      <c r="O1548" s="83">
        <f ca="1" t="shared" ref="O1548:P1548" si="1581">IFERROR(AVERAGEIF(M:M,M1548,$K:$K)," ")</f>
        <v>0.950112612612605</v>
      </c>
      <c r="P1548" s="83">
        <f ca="1" t="shared" si="1581"/>
        <v>0.950150150150152</v>
      </c>
      <c r="Q1548" s="65" t="str">
        <f ca="1">IF(ISBLANK(A1548)," ",IF(O1548&gt;MASTER!$B$3/100,"SB",IF(O1548&gt;MASTER!$B$4/100,"B",IF(O1548&gt;MASTER!$B$5/100,"C","K"))))</f>
        <v>SB</v>
      </c>
      <c r="R1548" s="65" t="str">
        <f ca="1">IF(ISBLANK(B1548)," ",IF(P1548&gt;MASTER!$B$3/100,"SB",IF(P1548&gt;MASTER!$B$4/100,"B",IF(P1548&gt;MASTER!$B$5/100,"C","K"))))</f>
        <v>SB</v>
      </c>
    </row>
    <row r="1549" customHeight="1" spans="1:18">
      <c r="A1549" s="80">
        <f ca="1">INDIRECT(ADDRESS(2+QUOTIENT(ROW()-2,COUNTA('Form Responses 1'!$1:$1)-4),1,,TRUE,"Form Responses 1"))</f>
        <v>45057.4751454745</v>
      </c>
      <c r="B1549" s="65" t="str">
        <f ca="1">INDIRECT(ADDRESS(2+QUOTIENT(ROW()-2,COUNTA('Form Responses 1'!$1:$1)-4),2,,TRUE,"Form Responses 1"))</f>
        <v>bobdaulay@gmail.com</v>
      </c>
      <c r="C1549" s="65" t="str">
        <f ca="1">INDIRECT(ADDRESS(2+QUOTIENT(ROW()-2,COUNTA('Form Responses 1'!$1:$1)-4),3,,TRUE,"Form Responses 1"))</f>
        <v>Bobby Wijaya Daulay </v>
      </c>
      <c r="D1549" s="81">
        <f ca="1">INDIRECT(ADDRESS(2+QUOTIENT(ROW()-2,COUNTA('Form Responses 1'!$1:$1)-4),4,,TRUE,"Form Responses 1"))</f>
        <v>45046</v>
      </c>
      <c r="E1549" s="82">
        <f ca="1" t="shared" si="0"/>
        <v>7</v>
      </c>
      <c r="F1549" s="65" t="str">
        <f ca="1">IF(ISBLANK(A1549)," ",INDIRECT(ADDRESS(1,5+MOD(ROW()-2,COUNTA('Form Responses 1'!$1:$1)-4),,TRUE,"Form Responses 1")))</f>
        <v>Ground [Mushola]</v>
      </c>
      <c r="G1549" s="65" t="str">
        <f ca="1">IF(ISBLANK(A1549)," ",INDIRECT(ADDRESS(MATCH(A1549,'Form Responses 1'!A:A,0),5+MOD(ROW()-2,COUNTA('Form Responses 1'!$1:$1)-4),,TRUE,"Form Responses 1")))</f>
        <v>BAIK</v>
      </c>
      <c r="H1549" s="83" t="str">
        <f ca="1" t="shared" si="1"/>
        <v>Ground</v>
      </c>
      <c r="I1549" s="83" t="str">
        <f ca="1" t="shared" si="1571"/>
        <v>Mushola</v>
      </c>
      <c r="J1549" s="83" t="str">
        <f ca="1" t="shared" si="2"/>
        <v>CLEANING SERVICE</v>
      </c>
      <c r="K1549" s="83">
        <f ca="1" t="array" ref="K1549">IFERROR(INDEX(MASTER!B:B,MATCH(G1549,MASTER!A:A,0))/100," ")</f>
        <v>0.95</v>
      </c>
      <c r="L1549" s="65">
        <f ca="1" t="shared" si="3"/>
        <v>18</v>
      </c>
      <c r="M1549" s="65" t="str">
        <f ca="1" t="shared" si="4"/>
        <v>2023 - WEEK 18</v>
      </c>
      <c r="N1549" s="65" t="str">
        <f ca="1" t="shared" si="5"/>
        <v>2023 - MONTH 04</v>
      </c>
      <c r="O1549" s="83">
        <f ca="1" t="shared" ref="O1549:P1549" si="1582">IFERROR(AVERAGEIF(M:M,M1549,$K:$K)," ")</f>
        <v>0.950112612612605</v>
      </c>
      <c r="P1549" s="83">
        <f ca="1" t="shared" si="1582"/>
        <v>0.950150150150152</v>
      </c>
      <c r="Q1549" s="65" t="str">
        <f ca="1">IF(ISBLANK(A1549)," ",IF(O1549&gt;MASTER!$B$3/100,"SB",IF(O1549&gt;MASTER!$B$4/100,"B",IF(O1549&gt;MASTER!$B$5/100,"C","K"))))</f>
        <v>SB</v>
      </c>
      <c r="R1549" s="65" t="str">
        <f ca="1">IF(ISBLANK(B1549)," ",IF(P1549&gt;MASTER!$B$3/100,"SB",IF(P1549&gt;MASTER!$B$4/100,"B",IF(P1549&gt;MASTER!$B$5/100,"C","K"))))</f>
        <v>SB</v>
      </c>
    </row>
    <row r="1550" customHeight="1" spans="1:18">
      <c r="A1550" s="80">
        <f ca="1">INDIRECT(ADDRESS(2+QUOTIENT(ROW()-2,COUNTA('Form Responses 1'!$1:$1)-4),1,,TRUE,"Form Responses 1"))</f>
        <v>45057.4751454745</v>
      </c>
      <c r="B1550" s="65" t="str">
        <f ca="1">INDIRECT(ADDRESS(2+QUOTIENT(ROW()-2,COUNTA('Form Responses 1'!$1:$1)-4),2,,TRUE,"Form Responses 1"))</f>
        <v>bobdaulay@gmail.com</v>
      </c>
      <c r="C1550" s="65" t="str">
        <f ca="1">INDIRECT(ADDRESS(2+QUOTIENT(ROW()-2,COUNTA('Form Responses 1'!$1:$1)-4),3,,TRUE,"Form Responses 1"))</f>
        <v>Bobby Wijaya Daulay </v>
      </c>
      <c r="D1550" s="81">
        <f ca="1">INDIRECT(ADDRESS(2+QUOTIENT(ROW()-2,COUNTA('Form Responses 1'!$1:$1)-4),4,,TRUE,"Form Responses 1"))</f>
        <v>45046</v>
      </c>
      <c r="E1550" s="82">
        <f ca="1" t="shared" si="0"/>
        <v>7</v>
      </c>
      <c r="F1550" s="65" t="str">
        <f ca="1">IF(ISBLANK(A1550)," ",INDIRECT(ADDRESS(1,5+MOD(ROW()-2,COUNTA('Form Responses 1'!$1:$1)-4),,TRUE,"Form Responses 1")))</f>
        <v>Halaman [Halaman]</v>
      </c>
      <c r="G1550" s="65" t="str">
        <f ca="1">IF(ISBLANK(A1550)," ",INDIRECT(ADDRESS(MATCH(A1550,'Form Responses 1'!A:A,0),5+MOD(ROW()-2,COUNTA('Form Responses 1'!$1:$1)-4),,TRUE,"Form Responses 1")))</f>
        <v>BAIK</v>
      </c>
      <c r="H1550" s="83" t="str">
        <f ca="1" t="shared" si="1"/>
        <v>Halaman</v>
      </c>
      <c r="I1550" s="83" t="str">
        <f ca="1" t="shared" si="1571"/>
        <v>Halaman</v>
      </c>
      <c r="J1550" s="83" t="str">
        <f ca="1" t="shared" si="2"/>
        <v>CLEANING SERVICE</v>
      </c>
      <c r="K1550" s="83">
        <f ca="1" t="array" ref="K1550">IFERROR(INDEX(MASTER!B:B,MATCH(G1550,MASTER!A:A,0))/100," ")</f>
        <v>0.95</v>
      </c>
      <c r="L1550" s="65">
        <f ca="1" t="shared" si="3"/>
        <v>18</v>
      </c>
      <c r="M1550" s="65" t="str">
        <f ca="1" t="shared" si="4"/>
        <v>2023 - WEEK 18</v>
      </c>
      <c r="N1550" s="65" t="str">
        <f ca="1" t="shared" si="5"/>
        <v>2023 - MONTH 04</v>
      </c>
      <c r="O1550" s="83">
        <f ca="1" t="shared" ref="O1550:P1550" si="1583">IFERROR(AVERAGEIF(M:M,M1550,$K:$K)," ")</f>
        <v>0.950112612612605</v>
      </c>
      <c r="P1550" s="83">
        <f ca="1" t="shared" si="1583"/>
        <v>0.950150150150152</v>
      </c>
      <c r="Q1550" s="65" t="str">
        <f ca="1">IF(ISBLANK(A1550)," ",IF(O1550&gt;MASTER!$B$3/100,"SB",IF(O1550&gt;MASTER!$B$4/100,"B",IF(O1550&gt;MASTER!$B$5/100,"C","K"))))</f>
        <v>SB</v>
      </c>
      <c r="R1550" s="65" t="str">
        <f ca="1">IF(ISBLANK(B1550)," ",IF(P1550&gt;MASTER!$B$3/100,"SB",IF(P1550&gt;MASTER!$B$4/100,"B",IF(P1550&gt;MASTER!$B$5/100,"C","K"))))</f>
        <v>SB</v>
      </c>
    </row>
    <row r="1551" customHeight="1" spans="1:18">
      <c r="A1551" s="80">
        <f ca="1">INDIRECT(ADDRESS(2+QUOTIENT(ROW()-2,COUNTA('Form Responses 1'!$1:$1)-4),1,,TRUE,"Form Responses 1"))</f>
        <v>45057.4751454745</v>
      </c>
      <c r="B1551" s="65" t="str">
        <f ca="1">INDIRECT(ADDRESS(2+QUOTIENT(ROW()-2,COUNTA('Form Responses 1'!$1:$1)-4),2,,TRUE,"Form Responses 1"))</f>
        <v>bobdaulay@gmail.com</v>
      </c>
      <c r="C1551" s="65" t="str">
        <f ca="1">INDIRECT(ADDRESS(2+QUOTIENT(ROW()-2,COUNTA('Form Responses 1'!$1:$1)-4),3,,TRUE,"Form Responses 1"))</f>
        <v>Bobby Wijaya Daulay </v>
      </c>
      <c r="D1551" s="81">
        <f ca="1">INDIRECT(ADDRESS(2+QUOTIENT(ROW()-2,COUNTA('Form Responses 1'!$1:$1)-4),4,,TRUE,"Form Responses 1"))</f>
        <v>45046</v>
      </c>
      <c r="E1551" s="82">
        <f ca="1" t="shared" si="0"/>
        <v>7</v>
      </c>
      <c r="F1551" s="65" t="str">
        <f ca="1">IF(ISBLANK(A1551)," ",INDIRECT(ADDRESS(1,5+MOD(ROW()-2,COUNTA('Form Responses 1'!$1:$1)-4),,TRUE,"Form Responses 1")))</f>
        <v>Halaman [Taman]</v>
      </c>
      <c r="G1551" s="65" t="str">
        <f ca="1">IF(ISBLANK(A1551)," ",INDIRECT(ADDRESS(MATCH(A1551,'Form Responses 1'!A:A,0),5+MOD(ROW()-2,COUNTA('Form Responses 1'!$1:$1)-4),,TRUE,"Form Responses 1")))</f>
        <v>BAIK</v>
      </c>
      <c r="H1551" s="83" t="str">
        <f ca="1" t="shared" si="1"/>
        <v>Halaman</v>
      </c>
      <c r="I1551" s="83" t="str">
        <f ca="1" t="shared" si="1571"/>
        <v>Taman</v>
      </c>
      <c r="J1551" s="83" t="str">
        <f ca="1" t="shared" si="2"/>
        <v>CLEANING SERVICE</v>
      </c>
      <c r="K1551" s="83">
        <f ca="1" t="array" ref="K1551">IFERROR(INDEX(MASTER!B:B,MATCH(G1551,MASTER!A:A,0))/100," ")</f>
        <v>0.95</v>
      </c>
      <c r="L1551" s="65">
        <f ca="1" t="shared" si="3"/>
        <v>18</v>
      </c>
      <c r="M1551" s="65" t="str">
        <f ca="1" t="shared" si="4"/>
        <v>2023 - WEEK 18</v>
      </c>
      <c r="N1551" s="65" t="str">
        <f ca="1" t="shared" si="5"/>
        <v>2023 - MONTH 04</v>
      </c>
      <c r="O1551" s="83">
        <f ca="1" t="shared" ref="O1551:P1551" si="1584">IFERROR(AVERAGEIF(M:M,M1551,$K:$K)," ")</f>
        <v>0.950112612612605</v>
      </c>
      <c r="P1551" s="83">
        <f ca="1" t="shared" si="1584"/>
        <v>0.950150150150152</v>
      </c>
      <c r="Q1551" s="65" t="str">
        <f ca="1">IF(ISBLANK(A1551)," ",IF(O1551&gt;MASTER!$B$3/100,"SB",IF(O1551&gt;MASTER!$B$4/100,"B",IF(O1551&gt;MASTER!$B$5/100,"C","K"))))</f>
        <v>SB</v>
      </c>
      <c r="R1551" s="65" t="str">
        <f ca="1">IF(ISBLANK(B1551)," ",IF(P1551&gt;MASTER!$B$3/100,"SB",IF(P1551&gt;MASTER!$B$4/100,"B",IF(P1551&gt;MASTER!$B$5/100,"C","K"))))</f>
        <v>SB</v>
      </c>
    </row>
    <row r="1552" customHeight="1" spans="1:18">
      <c r="A1552" s="80">
        <f ca="1">INDIRECT(ADDRESS(2+QUOTIENT(ROW()-2,COUNTA('Form Responses 1'!$1:$1)-4),1,,TRUE,"Form Responses 1"))</f>
        <v>45057.4751454745</v>
      </c>
      <c r="B1552" s="65" t="str">
        <f ca="1">INDIRECT(ADDRESS(2+QUOTIENT(ROW()-2,COUNTA('Form Responses 1'!$1:$1)-4),2,,TRUE,"Form Responses 1"))</f>
        <v>bobdaulay@gmail.com</v>
      </c>
      <c r="C1552" s="65" t="str">
        <f ca="1">INDIRECT(ADDRESS(2+QUOTIENT(ROW()-2,COUNTA('Form Responses 1'!$1:$1)-4),3,,TRUE,"Form Responses 1"))</f>
        <v>Bobby Wijaya Daulay </v>
      </c>
      <c r="D1552" s="81">
        <f ca="1">INDIRECT(ADDRESS(2+QUOTIENT(ROW()-2,COUNTA('Form Responses 1'!$1:$1)-4),4,,TRUE,"Form Responses 1"))</f>
        <v>45046</v>
      </c>
      <c r="E1552" s="82">
        <f ca="1" t="shared" si="0"/>
        <v>7</v>
      </c>
      <c r="F1552" s="65" t="str">
        <f ca="1">IF(ISBLANK(A1552)," ",INDIRECT(ADDRESS(1,5+MOD(ROW()-2,COUNTA('Form Responses 1'!$1:$1)-4),,TRUE,"Form Responses 1")))</f>
        <v>Halaman [Parkir Motor]</v>
      </c>
      <c r="G1552" s="65" t="str">
        <f ca="1">IF(ISBLANK(A1552)," ",INDIRECT(ADDRESS(MATCH(A1552,'Form Responses 1'!A:A,0),5+MOD(ROW()-2,COUNTA('Form Responses 1'!$1:$1)-4),,TRUE,"Form Responses 1")))</f>
        <v>BAIK</v>
      </c>
      <c r="H1552" s="83" t="str">
        <f ca="1" t="shared" si="1"/>
        <v>Halaman</v>
      </c>
      <c r="I1552" s="83" t="str">
        <f ca="1" t="shared" si="1571"/>
        <v>Parkir Motor</v>
      </c>
      <c r="J1552" s="83" t="str">
        <f ca="1" t="shared" si="2"/>
        <v>CLEANING SERVICE</v>
      </c>
      <c r="K1552" s="83">
        <f ca="1" t="array" ref="K1552">IFERROR(INDEX(MASTER!B:B,MATCH(G1552,MASTER!A:A,0))/100," ")</f>
        <v>0.95</v>
      </c>
      <c r="L1552" s="65">
        <f ca="1" t="shared" si="3"/>
        <v>18</v>
      </c>
      <c r="M1552" s="65" t="str">
        <f ca="1" t="shared" si="4"/>
        <v>2023 - WEEK 18</v>
      </c>
      <c r="N1552" s="65" t="str">
        <f ca="1" t="shared" si="5"/>
        <v>2023 - MONTH 04</v>
      </c>
      <c r="O1552" s="83">
        <f ca="1" t="shared" ref="O1552:P1552" si="1585">IFERROR(AVERAGEIF(M:M,M1552,$K:$K)," ")</f>
        <v>0.950112612612605</v>
      </c>
      <c r="P1552" s="83">
        <f ca="1" t="shared" si="1585"/>
        <v>0.950150150150152</v>
      </c>
      <c r="Q1552" s="65" t="str">
        <f ca="1">IF(ISBLANK(A1552)," ",IF(O1552&gt;MASTER!$B$3/100,"SB",IF(O1552&gt;MASTER!$B$4/100,"B",IF(O1552&gt;MASTER!$B$5/100,"C","K"))))</f>
        <v>SB</v>
      </c>
      <c r="R1552" s="65" t="str">
        <f ca="1">IF(ISBLANK(B1552)," ",IF(P1552&gt;MASTER!$B$3/100,"SB",IF(P1552&gt;MASTER!$B$4/100,"B",IF(P1552&gt;MASTER!$B$5/100,"C","K"))))</f>
        <v>SB</v>
      </c>
    </row>
    <row r="1553" customHeight="1" spans="1:18">
      <c r="A1553" s="80">
        <f ca="1">INDIRECT(ADDRESS(2+QUOTIENT(ROW()-2,COUNTA('Form Responses 1'!$1:$1)-4),1,,TRUE,"Form Responses 1"))</f>
        <v>45057.4751454745</v>
      </c>
      <c r="B1553" s="65" t="str">
        <f ca="1">INDIRECT(ADDRESS(2+QUOTIENT(ROW()-2,COUNTA('Form Responses 1'!$1:$1)-4),2,,TRUE,"Form Responses 1"))</f>
        <v>bobdaulay@gmail.com</v>
      </c>
      <c r="C1553" s="65" t="str">
        <f ca="1">INDIRECT(ADDRESS(2+QUOTIENT(ROW()-2,COUNTA('Form Responses 1'!$1:$1)-4),3,,TRUE,"Form Responses 1"))</f>
        <v>Bobby Wijaya Daulay </v>
      </c>
      <c r="D1553" s="81">
        <f ca="1">INDIRECT(ADDRESS(2+QUOTIENT(ROW()-2,COUNTA('Form Responses 1'!$1:$1)-4),4,,TRUE,"Form Responses 1"))</f>
        <v>45046</v>
      </c>
      <c r="E1553" s="82">
        <f ca="1" t="shared" si="0"/>
        <v>7</v>
      </c>
      <c r="F1553" s="65" t="str">
        <f ca="1">IF(ISBLANK(A1553)," ",INDIRECT(ADDRESS(1,5+MOD(ROW()-2,COUNTA('Form Responses 1'!$1:$1)-4),,TRUE,"Form Responses 1")))</f>
        <v>Halaman [Parkir Mobil]</v>
      </c>
      <c r="G1553" s="65" t="str">
        <f ca="1">IF(ISBLANK(A1553)," ",INDIRECT(ADDRESS(MATCH(A1553,'Form Responses 1'!A:A,0),5+MOD(ROW()-2,COUNTA('Form Responses 1'!$1:$1)-4),,TRUE,"Form Responses 1")))</f>
        <v>BAIK</v>
      </c>
      <c r="H1553" s="83" t="str">
        <f ca="1" t="shared" si="1"/>
        <v>Halaman</v>
      </c>
      <c r="I1553" s="83" t="str">
        <f ca="1" t="shared" si="1571"/>
        <v>Parkir Mobil</v>
      </c>
      <c r="J1553" s="83" t="str">
        <f ca="1" t="shared" si="2"/>
        <v>CLEANING SERVICE</v>
      </c>
      <c r="K1553" s="83">
        <f ca="1" t="array" ref="K1553">IFERROR(INDEX(MASTER!B:B,MATCH(G1553,MASTER!A:A,0))/100," ")</f>
        <v>0.95</v>
      </c>
      <c r="L1553" s="65">
        <f ca="1" t="shared" si="3"/>
        <v>18</v>
      </c>
      <c r="M1553" s="65" t="str">
        <f ca="1" t="shared" si="4"/>
        <v>2023 - WEEK 18</v>
      </c>
      <c r="N1553" s="65" t="str">
        <f ca="1" t="shared" si="5"/>
        <v>2023 - MONTH 04</v>
      </c>
      <c r="O1553" s="83">
        <f ca="1" t="shared" ref="O1553:P1553" si="1586">IFERROR(AVERAGEIF(M:M,M1553,$K:$K)," ")</f>
        <v>0.950112612612605</v>
      </c>
      <c r="P1553" s="83">
        <f ca="1" t="shared" si="1586"/>
        <v>0.950150150150152</v>
      </c>
      <c r="Q1553" s="65" t="str">
        <f ca="1">IF(ISBLANK(A1553)," ",IF(O1553&gt;MASTER!$B$3/100,"SB",IF(O1553&gt;MASTER!$B$4/100,"B",IF(O1553&gt;MASTER!$B$5/100,"C","K"))))</f>
        <v>SB</v>
      </c>
      <c r="R1553" s="65" t="str">
        <f ca="1">IF(ISBLANK(B1553)," ",IF(P1553&gt;MASTER!$B$3/100,"SB",IF(P1553&gt;MASTER!$B$4/100,"B",IF(P1553&gt;MASTER!$B$5/100,"C","K"))))</f>
        <v>SB</v>
      </c>
    </row>
    <row r="1554" customHeight="1" spans="1:18">
      <c r="A1554" s="80">
        <f ca="1">INDIRECT(ADDRESS(2+QUOTIENT(ROW()-2,COUNTA('Form Responses 1'!$1:$1)-4),1,,TRUE,"Form Responses 1"))</f>
        <v>45057.4751454745</v>
      </c>
      <c r="B1554" s="65" t="str">
        <f ca="1">INDIRECT(ADDRESS(2+QUOTIENT(ROW()-2,COUNTA('Form Responses 1'!$1:$1)-4),2,,TRUE,"Form Responses 1"))</f>
        <v>bobdaulay@gmail.com</v>
      </c>
      <c r="C1554" s="65" t="str">
        <f ca="1">INDIRECT(ADDRESS(2+QUOTIENT(ROW()-2,COUNTA('Form Responses 1'!$1:$1)-4),3,,TRUE,"Form Responses 1"))</f>
        <v>Bobby Wijaya Daulay </v>
      </c>
      <c r="D1554" s="81">
        <f ca="1">INDIRECT(ADDRESS(2+QUOTIENT(ROW()-2,COUNTA('Form Responses 1'!$1:$1)-4),4,,TRUE,"Form Responses 1"))</f>
        <v>45046</v>
      </c>
      <c r="E1554" s="82">
        <f ca="1" t="shared" si="0"/>
        <v>7</v>
      </c>
      <c r="F1554" s="65" t="str">
        <f ca="1">IF(ISBLANK(A1554)," ",INDIRECT(ADDRESS(1,5+MOD(ROW()-2,COUNTA('Form Responses 1'!$1:$1)-4),,TRUE,"Form Responses 1")))</f>
        <v>Halaman [Halaman depan samping dan belakang]</v>
      </c>
      <c r="G1554" s="65" t="str">
        <f ca="1">IF(ISBLANK(A1554)," ",INDIRECT(ADDRESS(MATCH(A1554,'Form Responses 1'!A:A,0),5+MOD(ROW()-2,COUNTA('Form Responses 1'!$1:$1)-4),,TRUE,"Form Responses 1")))</f>
        <v>BAIK</v>
      </c>
      <c r="H1554" s="83" t="str">
        <f ca="1" t="shared" si="1"/>
        <v>Halaman</v>
      </c>
      <c r="I1554" s="83" t="str">
        <f ca="1" t="shared" si="1571"/>
        <v>Halaman depan samping dan belakang</v>
      </c>
      <c r="J1554" s="83" t="str">
        <f ca="1" t="shared" si="2"/>
        <v>CLEANING SERVICE</v>
      </c>
      <c r="K1554" s="83">
        <f ca="1" t="array" ref="K1554">IFERROR(INDEX(MASTER!B:B,MATCH(G1554,MASTER!A:A,0))/100," ")</f>
        <v>0.95</v>
      </c>
      <c r="L1554" s="65">
        <f ca="1" t="shared" si="3"/>
        <v>18</v>
      </c>
      <c r="M1554" s="65" t="str">
        <f ca="1" t="shared" si="4"/>
        <v>2023 - WEEK 18</v>
      </c>
      <c r="N1554" s="65" t="str">
        <f ca="1" t="shared" si="5"/>
        <v>2023 - MONTH 04</v>
      </c>
      <c r="O1554" s="83">
        <f ca="1" t="shared" ref="O1554:P1554" si="1587">IFERROR(AVERAGEIF(M:M,M1554,$K:$K)," ")</f>
        <v>0.950112612612605</v>
      </c>
      <c r="P1554" s="83">
        <f ca="1" t="shared" si="1587"/>
        <v>0.950150150150152</v>
      </c>
      <c r="Q1554" s="65" t="str">
        <f ca="1">IF(ISBLANK(A1554)," ",IF(O1554&gt;MASTER!$B$3/100,"SB",IF(O1554&gt;MASTER!$B$4/100,"B",IF(O1554&gt;MASTER!$B$5/100,"C","K"))))</f>
        <v>SB</v>
      </c>
      <c r="R1554" s="65" t="str">
        <f ca="1">IF(ISBLANK(B1554)," ",IF(P1554&gt;MASTER!$B$3/100,"SB",IF(P1554&gt;MASTER!$B$4/100,"B",IF(P1554&gt;MASTER!$B$5/100,"C","K"))))</f>
        <v>SB</v>
      </c>
    </row>
    <row r="1555" customHeight="1" spans="1:18">
      <c r="A1555" s="80">
        <f ca="1">INDIRECT(ADDRESS(2+QUOTIENT(ROW()-2,COUNTA('Form Responses 1'!$1:$1)-4),1,,TRUE,"Form Responses 1"))</f>
        <v>45057.4751454745</v>
      </c>
      <c r="B1555" s="65" t="str">
        <f ca="1">INDIRECT(ADDRESS(2+QUOTIENT(ROW()-2,COUNTA('Form Responses 1'!$1:$1)-4),2,,TRUE,"Form Responses 1"))</f>
        <v>bobdaulay@gmail.com</v>
      </c>
      <c r="C1555" s="65" t="str">
        <f ca="1">INDIRECT(ADDRESS(2+QUOTIENT(ROW()-2,COUNTA('Form Responses 1'!$1:$1)-4),3,,TRUE,"Form Responses 1"))</f>
        <v>Bobby Wijaya Daulay </v>
      </c>
      <c r="D1555" s="81">
        <f ca="1">INDIRECT(ADDRESS(2+QUOTIENT(ROW()-2,COUNTA('Form Responses 1'!$1:$1)-4),4,,TRUE,"Form Responses 1"))</f>
        <v>45046</v>
      </c>
      <c r="E1555" s="82">
        <f ca="1" t="shared" si="0"/>
        <v>7</v>
      </c>
      <c r="F1555" s="65" t="str">
        <f ca="1">IF(ISBLANK(A1555)," ",INDIRECT(ADDRESS(1,5+MOD(ROW()-2,COUNTA('Form Responses 1'!$1:$1)-4),,TRUE,"Form Responses 1")))</f>
        <v>Halaman [TPS]</v>
      </c>
      <c r="G1555" s="65" t="str">
        <f ca="1">IF(ISBLANK(A1555)," ",INDIRECT(ADDRESS(MATCH(A1555,'Form Responses 1'!A:A,0),5+MOD(ROW()-2,COUNTA('Form Responses 1'!$1:$1)-4),,TRUE,"Form Responses 1")))</f>
        <v>BAIK</v>
      </c>
      <c r="H1555" s="83" t="str">
        <f ca="1" t="shared" si="1"/>
        <v>Halaman</v>
      </c>
      <c r="I1555" s="83" t="str">
        <f ca="1" t="shared" si="1571"/>
        <v>TPS</v>
      </c>
      <c r="J1555" s="83" t="str">
        <f ca="1" t="shared" si="2"/>
        <v>CLEANING SERVICE</v>
      </c>
      <c r="K1555" s="83">
        <f ca="1" t="array" ref="K1555">IFERROR(INDEX(MASTER!B:B,MATCH(G1555,MASTER!A:A,0))/100," ")</f>
        <v>0.95</v>
      </c>
      <c r="L1555" s="65">
        <f ca="1" t="shared" si="3"/>
        <v>18</v>
      </c>
      <c r="M1555" s="65" t="str">
        <f ca="1" t="shared" si="4"/>
        <v>2023 - WEEK 18</v>
      </c>
      <c r="N1555" s="65" t="str">
        <f ca="1" t="shared" si="5"/>
        <v>2023 - MONTH 04</v>
      </c>
      <c r="O1555" s="83">
        <f ca="1" t="shared" ref="O1555:P1555" si="1588">IFERROR(AVERAGEIF(M:M,M1555,$K:$K)," ")</f>
        <v>0.950112612612605</v>
      </c>
      <c r="P1555" s="83">
        <f ca="1" t="shared" si="1588"/>
        <v>0.950150150150152</v>
      </c>
      <c r="Q1555" s="65" t="str">
        <f ca="1">IF(ISBLANK(A1555)," ",IF(O1555&gt;MASTER!$B$3/100,"SB",IF(O1555&gt;MASTER!$B$4/100,"B",IF(O1555&gt;MASTER!$B$5/100,"C","K"))))</f>
        <v>SB</v>
      </c>
      <c r="R1555" s="65" t="str">
        <f ca="1">IF(ISBLANK(B1555)," ",IF(P1555&gt;MASTER!$B$3/100,"SB",IF(P1555&gt;MASTER!$B$4/100,"B",IF(P1555&gt;MASTER!$B$5/100,"C","K"))))</f>
        <v>SB</v>
      </c>
    </row>
    <row r="1556" customHeight="1" spans="1:18">
      <c r="A1556" s="65">
        <f ca="1">INDIRECT(ADDRESS(2+QUOTIENT(ROW()-2,COUNTA('Form Responses 1'!$1:$1)-4),1,,TRUE,"Form Responses 1"))</f>
        <v>0</v>
      </c>
      <c r="B1556" s="65">
        <f ca="1">INDIRECT(ADDRESS(2+QUOTIENT(ROW()-2,COUNTA('Form Responses 1'!$1:$1)-4),2,,TRUE,"Form Responses 1"))</f>
        <v>0</v>
      </c>
      <c r="C1556" s="65">
        <f ca="1">INDIRECT(ADDRESS(2+QUOTIENT(ROW()-2,COUNTA('Form Responses 1'!$1:$1)-4),3,,TRUE,"Form Responses 1"))</f>
        <v>0</v>
      </c>
      <c r="D1556" s="65">
        <f ca="1">INDIRECT(ADDRESS(2+QUOTIENT(ROW()-2,COUNTA('Form Responses 1'!$1:$1)-4),4,,TRUE,"Form Responses 1"))</f>
        <v>0</v>
      </c>
      <c r="E1556" s="82">
        <f ca="1" t="shared" si="0"/>
        <v>6</v>
      </c>
      <c r="F1556" s="65" t="str">
        <f ca="1">IF(ISBLANK(A1556)," ",INDIRECT(ADDRESS(1,5+MOD(ROW()-2,COUNTA('Form Responses 1'!$1:$1)-4),,TRUE,"Form Responses 1")))</f>
        <v>Security [Security Functions]</v>
      </c>
      <c r="G1556" s="65" t="e">
        <f ca="1">IF(ISBLANK(A1556)," ",INDIRECT(ADDRESS(MATCH(A1556,'Form Responses 1'!A:A,0),5+MOD(ROW()-2,COUNTA('Form Responses 1'!$1:$1)-4),,TRUE,"Form Responses 1")))</f>
        <v>#N/A</v>
      </c>
      <c r="H1556" s="83" t="str">
        <f ca="1" t="shared" si="1"/>
        <v>Security</v>
      </c>
      <c r="I1556" s="83" t="str">
        <f ca="1" t="shared" si="1571"/>
        <v>Security Functions</v>
      </c>
      <c r="J1556" s="83" t="str">
        <f ca="1" t="shared" si="2"/>
        <v>SECURITY SERVICE</v>
      </c>
      <c r="K1556" s="83" t="str">
        <f ca="1" t="array" ref="K1556">IFERROR(INDEX(MASTER!B:B,MATCH(G1556,MASTER!A:A,0))/100," ")</f>
        <v> </v>
      </c>
      <c r="L1556" s="65">
        <f ca="1" t="shared" si="3"/>
        <v>0</v>
      </c>
      <c r="M1556" s="65" t="str">
        <f ca="1" t="shared" si="4"/>
        <v>1900 - WEEK 00</v>
      </c>
      <c r="N1556" s="65" t="str">
        <f ca="1" t="shared" si="5"/>
        <v>1900 - MONTH 01</v>
      </c>
      <c r="O1556" s="83" t="str">
        <f ca="1" t="shared" ref="O1556:P1556" si="1589">IFERROR(AVERAGEIF(M:M,M1556,$K:$K)," ")</f>
        <v> </v>
      </c>
      <c r="P1556" s="83" t="str">
        <f ca="1" t="shared" si="1589"/>
        <v> </v>
      </c>
      <c r="Q1556" s="65" t="str">
        <f ca="1">IF(ISBLANK(A1556)," ",IF(O1556&gt;MASTER!$B$3/100,"SB",IF(O1556&gt;MASTER!$B$4/100,"B",IF(O1556&gt;MASTER!$B$5/100,"C","K"))))</f>
        <v>SB</v>
      </c>
      <c r="R1556" s="65" t="str">
        <f ca="1">IF(ISBLANK(B1556)," ",IF(P1556&gt;MASTER!$B$3/100,"SB",IF(P1556&gt;MASTER!$B$4/100,"B",IF(P1556&gt;MASTER!$B$5/100,"C","K"))))</f>
        <v>SB</v>
      </c>
    </row>
    <row r="1557" customHeight="1" spans="1:18">
      <c r="A1557" s="65">
        <f ca="1">INDIRECT(ADDRESS(2+QUOTIENT(ROW()-2,COUNTA('Form Responses 1'!$1:$1)-4),1,,TRUE,"Form Responses 1"))</f>
        <v>0</v>
      </c>
      <c r="B1557" s="65">
        <f ca="1">INDIRECT(ADDRESS(2+QUOTIENT(ROW()-2,COUNTA('Form Responses 1'!$1:$1)-4),2,,TRUE,"Form Responses 1"))</f>
        <v>0</v>
      </c>
      <c r="C1557" s="65">
        <f ca="1">INDIRECT(ADDRESS(2+QUOTIENT(ROW()-2,COUNTA('Form Responses 1'!$1:$1)-4),3,,TRUE,"Form Responses 1"))</f>
        <v>0</v>
      </c>
      <c r="D1557" s="65">
        <f ca="1">INDIRECT(ADDRESS(2+QUOTIENT(ROW()-2,COUNTA('Form Responses 1'!$1:$1)-4),4,,TRUE,"Form Responses 1"))</f>
        <v>0</v>
      </c>
      <c r="E1557" s="82">
        <f ca="1" t="shared" si="0"/>
        <v>6</v>
      </c>
      <c r="F1557" s="65" t="str">
        <f ca="1">IF(ISBLANK(A1557)," ",INDIRECT(ADDRESS(1,5+MOD(ROW()-2,COUNTA('Form Responses 1'!$1:$1)-4),,TRUE,"Form Responses 1")))</f>
        <v>Driver [Driving Safety]</v>
      </c>
      <c r="G1557" s="65" t="e">
        <f ca="1">IF(ISBLANK(A1557)," ",INDIRECT(ADDRESS(MATCH(A1557,'Form Responses 1'!A:A,0),5+MOD(ROW()-2,COUNTA('Form Responses 1'!$1:$1)-4),,TRUE,"Form Responses 1")))</f>
        <v>#N/A</v>
      </c>
      <c r="H1557" s="83" t="str">
        <f ca="1" t="shared" si="1"/>
        <v>Driver</v>
      </c>
      <c r="I1557" s="83" t="str">
        <f ca="1" t="shared" si="1571"/>
        <v>Driving Safety</v>
      </c>
      <c r="J1557" s="83" t="str">
        <f ca="1" t="shared" si="2"/>
        <v>LABOR SERVICE</v>
      </c>
      <c r="K1557" s="83" t="str">
        <f ca="1" t="array" ref="K1557">IFERROR(INDEX(MASTER!B:B,MATCH(G1557,MASTER!A:A,0))/100," ")</f>
        <v> </v>
      </c>
      <c r="L1557" s="65">
        <f ca="1" t="shared" si="3"/>
        <v>0</v>
      </c>
      <c r="M1557" s="65" t="str">
        <f ca="1" t="shared" si="4"/>
        <v>1900 - WEEK 00</v>
      </c>
      <c r="N1557" s="65" t="str">
        <f ca="1" t="shared" si="5"/>
        <v>1900 - MONTH 01</v>
      </c>
      <c r="O1557" s="83" t="str">
        <f ca="1" t="shared" ref="O1557:P1557" si="1590">IFERROR(AVERAGEIF(M:M,M1557,$K:$K)," ")</f>
        <v> </v>
      </c>
      <c r="P1557" s="83" t="str">
        <f ca="1" t="shared" si="1590"/>
        <v> </v>
      </c>
      <c r="Q1557" s="65" t="str">
        <f ca="1">IF(ISBLANK(A1557)," ",IF(O1557&gt;MASTER!$B$3/100,"SB",IF(O1557&gt;MASTER!$B$4/100,"B",IF(O1557&gt;MASTER!$B$5/100,"C","K"))))</f>
        <v>SB</v>
      </c>
      <c r="R1557" s="65" t="str">
        <f ca="1">IF(ISBLANK(B1557)," ",IF(P1557&gt;MASTER!$B$3/100,"SB",IF(P1557&gt;MASTER!$B$4/100,"B",IF(P1557&gt;MASTER!$B$5/100,"C","K"))))</f>
        <v>SB</v>
      </c>
    </row>
    <row r="1558" customHeight="1" spans="1:18">
      <c r="A1558" s="65">
        <f ca="1">INDIRECT(ADDRESS(2+QUOTIENT(ROW()-2,COUNTA('Form Responses 1'!$1:$1)-4),1,,TRUE,"Form Responses 1"))</f>
        <v>0</v>
      </c>
      <c r="B1558" s="65">
        <f ca="1">INDIRECT(ADDRESS(2+QUOTIENT(ROW()-2,COUNTA('Form Responses 1'!$1:$1)-4),2,,TRUE,"Form Responses 1"))</f>
        <v>0</v>
      </c>
      <c r="C1558" s="65">
        <f ca="1">INDIRECT(ADDRESS(2+QUOTIENT(ROW()-2,COUNTA('Form Responses 1'!$1:$1)-4),3,,TRUE,"Form Responses 1"))</f>
        <v>0</v>
      </c>
      <c r="D1558" s="65">
        <f ca="1">INDIRECT(ADDRESS(2+QUOTIENT(ROW()-2,COUNTA('Form Responses 1'!$1:$1)-4),4,,TRUE,"Form Responses 1"))</f>
        <v>0</v>
      </c>
      <c r="E1558" s="82">
        <f ca="1" t="shared" si="0"/>
        <v>6</v>
      </c>
      <c r="F1558" s="65" t="str">
        <f ca="1">IF(ISBLANK(A1558)," ",INDIRECT(ADDRESS(1,5+MOD(ROW()-2,COUNTA('Form Responses 1'!$1:$1)-4),,TRUE,"Form Responses 1")))</f>
        <v>Driver [ Attendance]</v>
      </c>
      <c r="G1558" s="65" t="e">
        <f ca="1">IF(ISBLANK(A1558)," ",INDIRECT(ADDRESS(MATCH(A1558,'Form Responses 1'!A:A,0),5+MOD(ROW()-2,COUNTA('Form Responses 1'!$1:$1)-4),,TRUE,"Form Responses 1")))</f>
        <v>#N/A</v>
      </c>
      <c r="H1558" s="83" t="str">
        <f ca="1" t="shared" si="1"/>
        <v>Driver</v>
      </c>
      <c r="I1558" s="83" t="str">
        <f ca="1" t="shared" si="1571"/>
        <v> Attendance</v>
      </c>
      <c r="J1558" s="83" t="str">
        <f ca="1" t="shared" si="2"/>
        <v>LABOR SERVICE</v>
      </c>
      <c r="K1558" s="83" t="str">
        <f ca="1" t="array" ref="K1558">IFERROR(INDEX(MASTER!B:B,MATCH(G1558,MASTER!A:A,0))/100," ")</f>
        <v> </v>
      </c>
      <c r="L1558" s="65">
        <f ca="1" t="shared" si="3"/>
        <v>0</v>
      </c>
      <c r="M1558" s="65" t="str">
        <f ca="1" t="shared" si="4"/>
        <v>1900 - WEEK 00</v>
      </c>
      <c r="N1558" s="65" t="str">
        <f ca="1" t="shared" si="5"/>
        <v>1900 - MONTH 01</v>
      </c>
      <c r="O1558" s="83" t="str">
        <f ca="1" t="shared" ref="O1558:P1558" si="1591">IFERROR(AVERAGEIF(M:M,M1558,$K:$K)," ")</f>
        <v> </v>
      </c>
      <c r="P1558" s="83" t="str">
        <f ca="1" t="shared" si="1591"/>
        <v> </v>
      </c>
      <c r="Q1558" s="65" t="str">
        <f ca="1">IF(ISBLANK(A1558)," ",IF(O1558&gt;MASTER!$B$3/100,"SB",IF(O1558&gt;MASTER!$B$4/100,"B",IF(O1558&gt;MASTER!$B$5/100,"C","K"))))</f>
        <v>SB</v>
      </c>
      <c r="R1558" s="65" t="str">
        <f ca="1">IF(ISBLANK(B1558)," ",IF(P1558&gt;MASTER!$B$3/100,"SB",IF(P1558&gt;MASTER!$B$4/100,"B",IF(P1558&gt;MASTER!$B$5/100,"C","K"))))</f>
        <v>SB</v>
      </c>
    </row>
    <row r="1559" customHeight="1" spans="1:18">
      <c r="A1559" s="65">
        <f ca="1">INDIRECT(ADDRESS(2+QUOTIENT(ROW()-2,COUNTA('Form Responses 1'!$1:$1)-4),1,,TRUE,"Form Responses 1"))</f>
        <v>0</v>
      </c>
      <c r="B1559" s="65">
        <f ca="1">INDIRECT(ADDRESS(2+QUOTIENT(ROW()-2,COUNTA('Form Responses 1'!$1:$1)-4),2,,TRUE,"Form Responses 1"))</f>
        <v>0</v>
      </c>
      <c r="C1559" s="65">
        <f ca="1">INDIRECT(ADDRESS(2+QUOTIENT(ROW()-2,COUNTA('Form Responses 1'!$1:$1)-4),3,,TRUE,"Form Responses 1"))</f>
        <v>0</v>
      </c>
      <c r="D1559" s="65">
        <f ca="1">INDIRECT(ADDRESS(2+QUOTIENT(ROW()-2,COUNTA('Form Responses 1'!$1:$1)-4),4,,TRUE,"Form Responses 1"))</f>
        <v>0</v>
      </c>
      <c r="E1559" s="82">
        <f ca="1" t="shared" si="0"/>
        <v>6</v>
      </c>
      <c r="F1559" s="65" t="str">
        <f ca="1">IF(ISBLANK(A1559)," ",INDIRECT(ADDRESS(1,5+MOD(ROW()-2,COUNTA('Form Responses 1'!$1:$1)-4),,TRUE,"Form Responses 1")))</f>
        <v>Lantai 25 / Roof Top [Tangga Exit Barat]</v>
      </c>
      <c r="G1559" s="65" t="e">
        <f ca="1">IF(ISBLANK(A1559)," ",INDIRECT(ADDRESS(MATCH(A1559,'Form Responses 1'!A:A,0),5+MOD(ROW()-2,COUNTA('Form Responses 1'!$1:$1)-4),,TRUE,"Form Responses 1")))</f>
        <v>#N/A</v>
      </c>
      <c r="H1559" s="83" t="str">
        <f ca="1" t="shared" si="1"/>
        <v>Lantai 25 / Roof Top</v>
      </c>
      <c r="I1559" s="83" t="str">
        <f ca="1" t="shared" si="1571"/>
        <v>Tangga Exit Barat</v>
      </c>
      <c r="J1559" s="83" t="str">
        <f ca="1" t="shared" si="2"/>
        <v>CLEANING SERVICE</v>
      </c>
      <c r="K1559" s="83" t="str">
        <f ca="1" t="array" ref="K1559">IFERROR(INDEX(MASTER!B:B,MATCH(G1559,MASTER!A:A,0))/100," ")</f>
        <v> </v>
      </c>
      <c r="L1559" s="65">
        <f ca="1" t="shared" si="3"/>
        <v>0</v>
      </c>
      <c r="M1559" s="65" t="str">
        <f ca="1" t="shared" si="4"/>
        <v>1900 - WEEK 00</v>
      </c>
      <c r="N1559" s="65" t="str">
        <f ca="1" t="shared" si="5"/>
        <v>1900 - MONTH 01</v>
      </c>
      <c r="O1559" s="83" t="str">
        <f ca="1" t="shared" ref="O1559:P1559" si="1592">IFERROR(AVERAGEIF(M:M,M1559,$K:$K)," ")</f>
        <v> </v>
      </c>
      <c r="P1559" s="83" t="str">
        <f ca="1" t="shared" si="1592"/>
        <v> </v>
      </c>
      <c r="Q1559" s="65" t="str">
        <f ca="1">IF(ISBLANK(A1559)," ",IF(O1559&gt;MASTER!$B$3/100,"SB",IF(O1559&gt;MASTER!$B$4/100,"B",IF(O1559&gt;MASTER!$B$5/100,"C","K"))))</f>
        <v>SB</v>
      </c>
      <c r="R1559" s="65" t="str">
        <f ca="1">IF(ISBLANK(B1559)," ",IF(P1559&gt;MASTER!$B$3/100,"SB",IF(P1559&gt;MASTER!$B$4/100,"B",IF(P1559&gt;MASTER!$B$5/100,"C","K"))))</f>
        <v>SB</v>
      </c>
    </row>
    <row r="1560" customHeight="1" spans="1:18">
      <c r="A1560" s="65">
        <f ca="1">INDIRECT(ADDRESS(2+QUOTIENT(ROW()-2,COUNTA('Form Responses 1'!$1:$1)-4),1,,TRUE,"Form Responses 1"))</f>
        <v>0</v>
      </c>
      <c r="B1560" s="65">
        <f ca="1">INDIRECT(ADDRESS(2+QUOTIENT(ROW()-2,COUNTA('Form Responses 1'!$1:$1)-4),2,,TRUE,"Form Responses 1"))</f>
        <v>0</v>
      </c>
      <c r="C1560" s="65">
        <f ca="1">INDIRECT(ADDRESS(2+QUOTIENT(ROW()-2,COUNTA('Form Responses 1'!$1:$1)-4),3,,TRUE,"Form Responses 1"))</f>
        <v>0</v>
      </c>
      <c r="D1560" s="65">
        <f ca="1">INDIRECT(ADDRESS(2+QUOTIENT(ROW()-2,COUNTA('Form Responses 1'!$1:$1)-4),4,,TRUE,"Form Responses 1"))</f>
        <v>0</v>
      </c>
      <c r="E1560" s="82">
        <f ca="1" t="shared" si="0"/>
        <v>6</v>
      </c>
      <c r="F1560" s="65" t="str">
        <f ca="1">IF(ISBLANK(A1560)," ",INDIRECT(ADDRESS(1,5+MOD(ROW()-2,COUNTA('Form Responses 1'!$1:$1)-4),,TRUE,"Form Responses 1")))</f>
        <v>Lantai 25 / Roof Top [ &amp; Timur]</v>
      </c>
      <c r="G1560" s="65" t="e">
        <f ca="1">IF(ISBLANK(A1560)," ",INDIRECT(ADDRESS(MATCH(A1560,'Form Responses 1'!A:A,0),5+MOD(ROW()-2,COUNTA('Form Responses 1'!$1:$1)-4),,TRUE,"Form Responses 1")))</f>
        <v>#N/A</v>
      </c>
      <c r="H1560" s="83" t="str">
        <f ca="1" t="shared" si="1"/>
        <v>Lantai 25 / Roof Top</v>
      </c>
      <c r="I1560" s="83" t="str">
        <f ca="1" t="shared" si="1571"/>
        <v> &amp; Timur</v>
      </c>
      <c r="J1560" s="83" t="str">
        <f ca="1" t="shared" si="2"/>
        <v>CLEANING SERVICE</v>
      </c>
      <c r="K1560" s="83" t="str">
        <f ca="1" t="array" ref="K1560">IFERROR(INDEX(MASTER!B:B,MATCH(G1560,MASTER!A:A,0))/100," ")</f>
        <v> </v>
      </c>
      <c r="L1560" s="65">
        <f ca="1" t="shared" si="3"/>
        <v>0</v>
      </c>
      <c r="M1560" s="65" t="str">
        <f ca="1" t="shared" si="4"/>
        <v>1900 - WEEK 00</v>
      </c>
      <c r="N1560" s="65" t="str">
        <f ca="1" t="shared" si="5"/>
        <v>1900 - MONTH 01</v>
      </c>
      <c r="O1560" s="83" t="str">
        <f ca="1" t="shared" ref="O1560:P1560" si="1593">IFERROR(AVERAGEIF(M:M,M1560,$K:$K)," ")</f>
        <v> </v>
      </c>
      <c r="P1560" s="83" t="str">
        <f ca="1" t="shared" si="1593"/>
        <v> </v>
      </c>
      <c r="Q1560" s="65" t="str">
        <f ca="1">IF(ISBLANK(A1560)," ",IF(O1560&gt;MASTER!$B$3/100,"SB",IF(O1560&gt;MASTER!$B$4/100,"B",IF(O1560&gt;MASTER!$B$5/100,"C","K"))))</f>
        <v>SB</v>
      </c>
      <c r="R1560" s="65" t="str">
        <f ca="1">IF(ISBLANK(B1560)," ",IF(P1560&gt;MASTER!$B$3/100,"SB",IF(P1560&gt;MASTER!$B$4/100,"B",IF(P1560&gt;MASTER!$B$5/100,"C","K"))))</f>
        <v>SB</v>
      </c>
    </row>
    <row r="1561" customHeight="1" spans="1:18">
      <c r="A1561" s="65">
        <f ca="1">INDIRECT(ADDRESS(2+QUOTIENT(ROW()-2,COUNTA('Form Responses 1'!$1:$1)-4),1,,TRUE,"Form Responses 1"))</f>
        <v>0</v>
      </c>
      <c r="B1561" s="65">
        <f ca="1">INDIRECT(ADDRESS(2+QUOTIENT(ROW()-2,COUNTA('Form Responses 1'!$1:$1)-4),2,,TRUE,"Form Responses 1"))</f>
        <v>0</v>
      </c>
      <c r="C1561" s="65">
        <f ca="1">INDIRECT(ADDRESS(2+QUOTIENT(ROW()-2,COUNTA('Form Responses 1'!$1:$1)-4),3,,TRUE,"Form Responses 1"))</f>
        <v>0</v>
      </c>
      <c r="D1561" s="65">
        <f ca="1">INDIRECT(ADDRESS(2+QUOTIENT(ROW()-2,COUNTA('Form Responses 1'!$1:$1)-4),4,,TRUE,"Form Responses 1"))</f>
        <v>0</v>
      </c>
      <c r="E1561" s="82">
        <f ca="1" t="shared" si="0"/>
        <v>6</v>
      </c>
      <c r="F1561" s="65" t="str">
        <f ca="1">IF(ISBLANK(A1561)," ",INDIRECT(ADDRESS(1,5+MOD(ROW()-2,COUNTA('Form Responses 1'!$1:$1)-4),,TRUE,"Form Responses 1")))</f>
        <v>Lantai 25 / Roof Top [Ruang Tekhnsi]</v>
      </c>
      <c r="G1561" s="65" t="e">
        <f ca="1">IF(ISBLANK(A1561)," ",INDIRECT(ADDRESS(MATCH(A1561,'Form Responses 1'!A:A,0),5+MOD(ROW()-2,COUNTA('Form Responses 1'!$1:$1)-4),,TRUE,"Form Responses 1")))</f>
        <v>#N/A</v>
      </c>
      <c r="H1561" s="83" t="str">
        <f ca="1" t="shared" si="1"/>
        <v>Lantai 25 / Roof Top</v>
      </c>
      <c r="I1561" s="83" t="str">
        <f ca="1" t="shared" si="1571"/>
        <v>Ruang Tekhnsi</v>
      </c>
      <c r="J1561" s="83" t="str">
        <f ca="1" t="shared" si="2"/>
        <v>CLEANING SERVICE</v>
      </c>
      <c r="K1561" s="83" t="str">
        <f ca="1" t="array" ref="K1561">IFERROR(INDEX(MASTER!B:B,MATCH(G1561,MASTER!A:A,0))/100," ")</f>
        <v> </v>
      </c>
      <c r="L1561" s="65">
        <f ca="1" t="shared" si="3"/>
        <v>0</v>
      </c>
      <c r="M1561" s="65" t="str">
        <f ca="1" t="shared" si="4"/>
        <v>1900 - WEEK 00</v>
      </c>
      <c r="N1561" s="65" t="str">
        <f ca="1" t="shared" si="5"/>
        <v>1900 - MONTH 01</v>
      </c>
      <c r="O1561" s="83" t="str">
        <f ca="1" t="shared" ref="O1561:P1561" si="1594">IFERROR(AVERAGEIF(M:M,M1561,$K:$K)," ")</f>
        <v> </v>
      </c>
      <c r="P1561" s="83" t="str">
        <f ca="1" t="shared" si="1594"/>
        <v> </v>
      </c>
      <c r="Q1561" s="65" t="str">
        <f ca="1">IF(ISBLANK(A1561)," ",IF(O1561&gt;MASTER!$B$3/100,"SB",IF(O1561&gt;MASTER!$B$4/100,"B",IF(O1561&gt;MASTER!$B$5/100,"C","K"))))</f>
        <v>SB</v>
      </c>
      <c r="R1561" s="65" t="str">
        <f ca="1">IF(ISBLANK(B1561)," ",IF(P1561&gt;MASTER!$B$3/100,"SB",IF(P1561&gt;MASTER!$B$4/100,"B",IF(P1561&gt;MASTER!$B$5/100,"C","K"))))</f>
        <v>SB</v>
      </c>
    </row>
    <row r="1562" customHeight="1" spans="1:18">
      <c r="A1562" s="65">
        <f ca="1">INDIRECT(ADDRESS(2+QUOTIENT(ROW()-2,COUNTA('Form Responses 1'!$1:$1)-4),1,,TRUE,"Form Responses 1"))</f>
        <v>0</v>
      </c>
      <c r="B1562" s="65">
        <f ca="1">INDIRECT(ADDRESS(2+QUOTIENT(ROW()-2,COUNTA('Form Responses 1'!$1:$1)-4),2,,TRUE,"Form Responses 1"))</f>
        <v>0</v>
      </c>
      <c r="C1562" s="65">
        <f ca="1">INDIRECT(ADDRESS(2+QUOTIENT(ROW()-2,COUNTA('Form Responses 1'!$1:$1)-4),3,,TRUE,"Form Responses 1"))</f>
        <v>0</v>
      </c>
      <c r="D1562" s="65">
        <f ca="1">INDIRECT(ADDRESS(2+QUOTIENT(ROW()-2,COUNTA('Form Responses 1'!$1:$1)-4),4,,TRUE,"Form Responses 1"))</f>
        <v>0</v>
      </c>
      <c r="E1562" s="82">
        <f ca="1" t="shared" si="0"/>
        <v>6</v>
      </c>
      <c r="F1562" s="65" t="str">
        <f ca="1">IF(ISBLANK(A1562)," ",INDIRECT(ADDRESS(1,5+MOD(ROW()-2,COUNTA('Form Responses 1'!$1:$1)-4),,TRUE,"Form Responses 1")))</f>
        <v>Lantai 25 / Roof Top [Gutter]</v>
      </c>
      <c r="G1562" s="65" t="e">
        <f ca="1">IF(ISBLANK(A1562)," ",INDIRECT(ADDRESS(MATCH(A1562,'Form Responses 1'!A:A,0),5+MOD(ROW()-2,COUNTA('Form Responses 1'!$1:$1)-4),,TRUE,"Form Responses 1")))</f>
        <v>#N/A</v>
      </c>
      <c r="H1562" s="83" t="str">
        <f ca="1" t="shared" si="1"/>
        <v>Lantai 25 / Roof Top</v>
      </c>
      <c r="I1562" s="83" t="str">
        <f ca="1" t="shared" si="1571"/>
        <v>Gutter</v>
      </c>
      <c r="J1562" s="83" t="str">
        <f ca="1" t="shared" si="2"/>
        <v>CLEANING SERVICE</v>
      </c>
      <c r="K1562" s="83" t="str">
        <f ca="1" t="array" ref="K1562">IFERROR(INDEX(MASTER!B:B,MATCH(G1562,MASTER!A:A,0))/100," ")</f>
        <v> </v>
      </c>
      <c r="L1562" s="65">
        <f ca="1" t="shared" si="3"/>
        <v>0</v>
      </c>
      <c r="M1562" s="65" t="str">
        <f ca="1" t="shared" si="4"/>
        <v>1900 - WEEK 00</v>
      </c>
      <c r="N1562" s="65" t="str">
        <f ca="1" t="shared" si="5"/>
        <v>1900 - MONTH 01</v>
      </c>
      <c r="O1562" s="83" t="str">
        <f ca="1" t="shared" ref="O1562:P1562" si="1595">IFERROR(AVERAGEIF(M:M,M1562,$K:$K)," ")</f>
        <v> </v>
      </c>
      <c r="P1562" s="83" t="str">
        <f ca="1" t="shared" si="1595"/>
        <v> </v>
      </c>
      <c r="Q1562" s="65" t="str">
        <f ca="1">IF(ISBLANK(A1562)," ",IF(O1562&gt;MASTER!$B$3/100,"SB",IF(O1562&gt;MASTER!$B$4/100,"B",IF(O1562&gt;MASTER!$B$5/100,"C","K"))))</f>
        <v>SB</v>
      </c>
      <c r="R1562" s="65" t="str">
        <f ca="1">IF(ISBLANK(B1562)," ",IF(P1562&gt;MASTER!$B$3/100,"SB",IF(P1562&gt;MASTER!$B$4/100,"B",IF(P1562&gt;MASTER!$B$5/100,"C","K"))))</f>
        <v>SB</v>
      </c>
    </row>
    <row r="1563" customHeight="1" spans="1:18">
      <c r="A1563" s="65">
        <f ca="1">INDIRECT(ADDRESS(2+QUOTIENT(ROW()-2,COUNTA('Form Responses 1'!$1:$1)-4),1,,TRUE,"Form Responses 1"))</f>
        <v>0</v>
      </c>
      <c r="B1563" s="65">
        <f ca="1">INDIRECT(ADDRESS(2+QUOTIENT(ROW()-2,COUNTA('Form Responses 1'!$1:$1)-4),2,,TRUE,"Form Responses 1"))</f>
        <v>0</v>
      </c>
      <c r="C1563" s="65">
        <f ca="1">INDIRECT(ADDRESS(2+QUOTIENT(ROW()-2,COUNTA('Form Responses 1'!$1:$1)-4),3,,TRUE,"Form Responses 1"))</f>
        <v>0</v>
      </c>
      <c r="D1563" s="65">
        <f ca="1">INDIRECT(ADDRESS(2+QUOTIENT(ROW()-2,COUNTA('Form Responses 1'!$1:$1)-4),4,,TRUE,"Form Responses 1"))</f>
        <v>0</v>
      </c>
      <c r="E1563" s="82">
        <f ca="1" t="shared" si="0"/>
        <v>6</v>
      </c>
      <c r="F1563" s="65" t="str">
        <f ca="1">IF(ISBLANK(A1563)," ",INDIRECT(ADDRESS(1,5+MOD(ROW()-2,COUNTA('Form Responses 1'!$1:$1)-4),,TRUE,"Form Responses 1")))</f>
        <v>Lantai 24 [Tangga Exit Barat]</v>
      </c>
      <c r="G1563" s="65" t="e">
        <f ca="1">IF(ISBLANK(A1563)," ",INDIRECT(ADDRESS(MATCH(A1563,'Form Responses 1'!A:A,0),5+MOD(ROW()-2,COUNTA('Form Responses 1'!$1:$1)-4),,TRUE,"Form Responses 1")))</f>
        <v>#N/A</v>
      </c>
      <c r="H1563" s="83" t="str">
        <f ca="1" t="shared" si="1"/>
        <v>Lantai 24</v>
      </c>
      <c r="I1563" s="83" t="str">
        <f ca="1" t="shared" si="1571"/>
        <v>Tangga Exit Barat</v>
      </c>
      <c r="J1563" s="83" t="str">
        <f ca="1" t="shared" si="2"/>
        <v>CLEANING SERVICE</v>
      </c>
      <c r="K1563" s="83" t="str">
        <f ca="1" t="array" ref="K1563">IFERROR(INDEX(MASTER!B:B,MATCH(G1563,MASTER!A:A,0))/100," ")</f>
        <v> </v>
      </c>
      <c r="L1563" s="65">
        <f ca="1" t="shared" si="3"/>
        <v>0</v>
      </c>
      <c r="M1563" s="65" t="str">
        <f ca="1" t="shared" si="4"/>
        <v>1900 - WEEK 00</v>
      </c>
      <c r="N1563" s="65" t="str">
        <f ca="1" t="shared" si="5"/>
        <v>1900 - MONTH 01</v>
      </c>
      <c r="O1563" s="83" t="str">
        <f ca="1" t="shared" ref="O1563:P1563" si="1596">IFERROR(AVERAGEIF(M:M,M1563,$K:$K)," ")</f>
        <v> </v>
      </c>
      <c r="P1563" s="83" t="str">
        <f ca="1" t="shared" si="1596"/>
        <v> </v>
      </c>
      <c r="Q1563" s="65" t="str">
        <f ca="1">IF(ISBLANK(A1563)," ",IF(O1563&gt;MASTER!$B$3/100,"SB",IF(O1563&gt;MASTER!$B$4/100,"B",IF(O1563&gt;MASTER!$B$5/100,"C","K"))))</f>
        <v>SB</v>
      </c>
      <c r="R1563" s="65" t="str">
        <f ca="1">IF(ISBLANK(B1563)," ",IF(P1563&gt;MASTER!$B$3/100,"SB",IF(P1563&gt;MASTER!$B$4/100,"B",IF(P1563&gt;MASTER!$B$5/100,"C","K"))))</f>
        <v>SB</v>
      </c>
    </row>
    <row r="1564" customHeight="1" spans="1:18">
      <c r="A1564" s="65">
        <f ca="1">INDIRECT(ADDRESS(2+QUOTIENT(ROW()-2,COUNTA('Form Responses 1'!$1:$1)-4),1,,TRUE,"Form Responses 1"))</f>
        <v>0</v>
      </c>
      <c r="B1564" s="65">
        <f ca="1">INDIRECT(ADDRESS(2+QUOTIENT(ROW()-2,COUNTA('Form Responses 1'!$1:$1)-4),2,,TRUE,"Form Responses 1"))</f>
        <v>0</v>
      </c>
      <c r="C1564" s="65">
        <f ca="1">INDIRECT(ADDRESS(2+QUOTIENT(ROW()-2,COUNTA('Form Responses 1'!$1:$1)-4),3,,TRUE,"Form Responses 1"))</f>
        <v>0</v>
      </c>
      <c r="D1564" s="65">
        <f ca="1">INDIRECT(ADDRESS(2+QUOTIENT(ROW()-2,COUNTA('Form Responses 1'!$1:$1)-4),4,,TRUE,"Form Responses 1"))</f>
        <v>0</v>
      </c>
      <c r="E1564" s="82">
        <f ca="1" t="shared" si="0"/>
        <v>6</v>
      </c>
      <c r="F1564" s="65" t="str">
        <f ca="1">IF(ISBLANK(A1564)," ",INDIRECT(ADDRESS(1,5+MOD(ROW()-2,COUNTA('Form Responses 1'!$1:$1)-4),,TRUE,"Form Responses 1")))</f>
        <v>Lantai 24 [ &amp; Timur]</v>
      </c>
      <c r="G1564" s="65" t="e">
        <f ca="1">IF(ISBLANK(A1564)," ",INDIRECT(ADDRESS(MATCH(A1564,'Form Responses 1'!A:A,0),5+MOD(ROW()-2,COUNTA('Form Responses 1'!$1:$1)-4),,TRUE,"Form Responses 1")))</f>
        <v>#N/A</v>
      </c>
      <c r="H1564" s="83" t="str">
        <f ca="1" t="shared" si="1"/>
        <v>Lantai 24</v>
      </c>
      <c r="I1564" s="83" t="str">
        <f ca="1" t="shared" si="1571"/>
        <v> &amp; Timur</v>
      </c>
      <c r="J1564" s="83" t="str">
        <f ca="1" t="shared" si="2"/>
        <v>CLEANING SERVICE</v>
      </c>
      <c r="K1564" s="83" t="str">
        <f ca="1" t="array" ref="K1564">IFERROR(INDEX(MASTER!B:B,MATCH(G1564,MASTER!A:A,0))/100," ")</f>
        <v> </v>
      </c>
      <c r="L1564" s="65">
        <f ca="1" t="shared" si="3"/>
        <v>0</v>
      </c>
      <c r="M1564" s="65" t="str">
        <f ca="1" t="shared" si="4"/>
        <v>1900 - WEEK 00</v>
      </c>
      <c r="N1564" s="65" t="str">
        <f ca="1" t="shared" si="5"/>
        <v>1900 - MONTH 01</v>
      </c>
      <c r="O1564" s="83" t="str">
        <f ca="1" t="shared" ref="O1564:P1564" si="1597">IFERROR(AVERAGEIF(M:M,M1564,$K:$K)," ")</f>
        <v> </v>
      </c>
      <c r="P1564" s="83" t="str">
        <f ca="1" t="shared" si="1597"/>
        <v> </v>
      </c>
      <c r="Q1564" s="65" t="str">
        <f ca="1">IF(ISBLANK(A1564)," ",IF(O1564&gt;MASTER!$B$3/100,"SB",IF(O1564&gt;MASTER!$B$4/100,"B",IF(O1564&gt;MASTER!$B$5/100,"C","K"))))</f>
        <v>SB</v>
      </c>
      <c r="R1564" s="65" t="str">
        <f ca="1">IF(ISBLANK(B1564)," ",IF(P1564&gt;MASTER!$B$3/100,"SB",IF(P1564&gt;MASTER!$B$4/100,"B",IF(P1564&gt;MASTER!$B$5/100,"C","K"))))</f>
        <v>SB</v>
      </c>
    </row>
    <row r="1565" customHeight="1" spans="1:18">
      <c r="A1565" s="65">
        <f ca="1">INDIRECT(ADDRESS(2+QUOTIENT(ROW()-2,COUNTA('Form Responses 1'!$1:$1)-4),1,,TRUE,"Form Responses 1"))</f>
        <v>0</v>
      </c>
      <c r="B1565" s="65">
        <f ca="1">INDIRECT(ADDRESS(2+QUOTIENT(ROW()-2,COUNTA('Form Responses 1'!$1:$1)-4),2,,TRUE,"Form Responses 1"))</f>
        <v>0</v>
      </c>
      <c r="C1565" s="65">
        <f ca="1">INDIRECT(ADDRESS(2+QUOTIENT(ROW()-2,COUNTA('Form Responses 1'!$1:$1)-4),3,,TRUE,"Form Responses 1"))</f>
        <v>0</v>
      </c>
      <c r="D1565" s="65">
        <f ca="1">INDIRECT(ADDRESS(2+QUOTIENT(ROW()-2,COUNTA('Form Responses 1'!$1:$1)-4),4,,TRUE,"Form Responses 1"))</f>
        <v>0</v>
      </c>
      <c r="E1565" s="82">
        <f ca="1" t="shared" si="0"/>
        <v>6</v>
      </c>
      <c r="F1565" s="65" t="str">
        <f ca="1">IF(ISBLANK(A1565)," ",INDIRECT(ADDRESS(1,5+MOD(ROW()-2,COUNTA('Form Responses 1'!$1:$1)-4),,TRUE,"Form Responses 1")))</f>
        <v>Lantai 24 [Mushola]</v>
      </c>
      <c r="G1565" s="65" t="e">
        <f ca="1">IF(ISBLANK(A1565)," ",INDIRECT(ADDRESS(MATCH(A1565,'Form Responses 1'!A:A,0),5+MOD(ROW()-2,COUNTA('Form Responses 1'!$1:$1)-4),,TRUE,"Form Responses 1")))</f>
        <v>#N/A</v>
      </c>
      <c r="H1565" s="83" t="str">
        <f ca="1" t="shared" si="1"/>
        <v>Lantai 24</v>
      </c>
      <c r="I1565" s="83" t="str">
        <f ca="1" t="shared" si="1571"/>
        <v>Mushola</v>
      </c>
      <c r="J1565" s="83" t="str">
        <f ca="1" t="shared" si="2"/>
        <v>CLEANING SERVICE</v>
      </c>
      <c r="K1565" s="83" t="str">
        <f ca="1" t="array" ref="K1565">IFERROR(INDEX(MASTER!B:B,MATCH(G1565,MASTER!A:A,0))/100," ")</f>
        <v> </v>
      </c>
      <c r="L1565" s="65">
        <f ca="1" t="shared" si="3"/>
        <v>0</v>
      </c>
      <c r="M1565" s="65" t="str">
        <f ca="1" t="shared" si="4"/>
        <v>1900 - WEEK 00</v>
      </c>
      <c r="N1565" s="65" t="str">
        <f ca="1" t="shared" si="5"/>
        <v>1900 - MONTH 01</v>
      </c>
      <c r="O1565" s="83" t="str">
        <f ca="1" t="shared" ref="O1565:P1565" si="1598">IFERROR(AVERAGEIF(M:M,M1565,$K:$K)," ")</f>
        <v> </v>
      </c>
      <c r="P1565" s="83" t="str">
        <f ca="1" t="shared" si="1598"/>
        <v> </v>
      </c>
      <c r="Q1565" s="65" t="str">
        <f ca="1">IF(ISBLANK(A1565)," ",IF(O1565&gt;MASTER!$B$3/100,"SB",IF(O1565&gt;MASTER!$B$4/100,"B",IF(O1565&gt;MASTER!$B$5/100,"C","K"))))</f>
        <v>SB</v>
      </c>
      <c r="R1565" s="65" t="str">
        <f ca="1">IF(ISBLANK(B1565)," ",IF(P1565&gt;MASTER!$B$3/100,"SB",IF(P1565&gt;MASTER!$B$4/100,"B",IF(P1565&gt;MASTER!$B$5/100,"C","K"))))</f>
        <v>SB</v>
      </c>
    </row>
    <row r="1566" customHeight="1" spans="1:18">
      <c r="A1566" s="65">
        <f ca="1">INDIRECT(ADDRESS(2+QUOTIENT(ROW()-2,COUNTA('Form Responses 1'!$1:$1)-4),1,,TRUE,"Form Responses 1"))</f>
        <v>0</v>
      </c>
      <c r="B1566" s="65">
        <f ca="1">INDIRECT(ADDRESS(2+QUOTIENT(ROW()-2,COUNTA('Form Responses 1'!$1:$1)-4),2,,TRUE,"Form Responses 1"))</f>
        <v>0</v>
      </c>
      <c r="C1566" s="65">
        <f ca="1">INDIRECT(ADDRESS(2+QUOTIENT(ROW()-2,COUNTA('Form Responses 1'!$1:$1)-4),3,,TRUE,"Form Responses 1"))</f>
        <v>0</v>
      </c>
      <c r="D1566" s="65">
        <f ca="1">INDIRECT(ADDRESS(2+QUOTIENT(ROW()-2,COUNTA('Form Responses 1'!$1:$1)-4),4,,TRUE,"Form Responses 1"))</f>
        <v>0</v>
      </c>
      <c r="E1566" s="82">
        <f ca="1" t="shared" si="0"/>
        <v>6</v>
      </c>
      <c r="F1566" s="65" t="str">
        <f ca="1">IF(ISBLANK(A1566)," ",INDIRECT(ADDRESS(1,5+MOD(ROW()-2,COUNTA('Form Responses 1'!$1:$1)-4),,TRUE,"Form Responses 1")))</f>
        <v>Lantai 24 [Pantry]</v>
      </c>
      <c r="G1566" s="65" t="e">
        <f ca="1">IF(ISBLANK(A1566)," ",INDIRECT(ADDRESS(MATCH(A1566,'Form Responses 1'!A:A,0),5+MOD(ROW()-2,COUNTA('Form Responses 1'!$1:$1)-4),,TRUE,"Form Responses 1")))</f>
        <v>#N/A</v>
      </c>
      <c r="H1566" s="83" t="str">
        <f ca="1" t="shared" si="1"/>
        <v>Lantai 24</v>
      </c>
      <c r="I1566" s="83" t="str">
        <f ca="1" t="shared" si="1571"/>
        <v>Pantry</v>
      </c>
      <c r="J1566" s="83" t="str">
        <f ca="1" t="shared" si="2"/>
        <v>CLEANING SERVICE</v>
      </c>
      <c r="K1566" s="83" t="str">
        <f ca="1" t="array" ref="K1566">IFERROR(INDEX(MASTER!B:B,MATCH(G1566,MASTER!A:A,0))/100," ")</f>
        <v> </v>
      </c>
      <c r="L1566" s="65">
        <f ca="1" t="shared" si="3"/>
        <v>0</v>
      </c>
      <c r="M1566" s="65" t="str">
        <f ca="1" t="shared" si="4"/>
        <v>1900 - WEEK 00</v>
      </c>
      <c r="N1566" s="65" t="str">
        <f ca="1" t="shared" si="5"/>
        <v>1900 - MONTH 01</v>
      </c>
      <c r="O1566" s="83" t="str">
        <f ca="1" t="shared" ref="O1566:P1566" si="1599">IFERROR(AVERAGEIF(M:M,M1566,$K:$K)," ")</f>
        <v> </v>
      </c>
      <c r="P1566" s="83" t="str">
        <f ca="1" t="shared" si="1599"/>
        <v> </v>
      </c>
      <c r="Q1566" s="65" t="str">
        <f ca="1">IF(ISBLANK(A1566)," ",IF(O1566&gt;MASTER!$B$3/100,"SB",IF(O1566&gt;MASTER!$B$4/100,"B",IF(O1566&gt;MASTER!$B$5/100,"C","K"))))</f>
        <v>SB</v>
      </c>
      <c r="R1566" s="65" t="str">
        <f ca="1">IF(ISBLANK(B1566)," ",IF(P1566&gt;MASTER!$B$3/100,"SB",IF(P1566&gt;MASTER!$B$4/100,"B",IF(P1566&gt;MASTER!$B$5/100,"C","K"))))</f>
        <v>SB</v>
      </c>
    </row>
    <row r="1567" customHeight="1" spans="1:18">
      <c r="A1567" s="65">
        <f ca="1">INDIRECT(ADDRESS(2+QUOTIENT(ROW()-2,COUNTA('Form Responses 1'!$1:$1)-4),1,,TRUE,"Form Responses 1"))</f>
        <v>0</v>
      </c>
      <c r="B1567" s="65">
        <f ca="1">INDIRECT(ADDRESS(2+QUOTIENT(ROW()-2,COUNTA('Form Responses 1'!$1:$1)-4),2,,TRUE,"Form Responses 1"))</f>
        <v>0</v>
      </c>
      <c r="C1567" s="65">
        <f ca="1">INDIRECT(ADDRESS(2+QUOTIENT(ROW()-2,COUNTA('Form Responses 1'!$1:$1)-4),3,,TRUE,"Form Responses 1"))</f>
        <v>0</v>
      </c>
      <c r="D1567" s="65">
        <f ca="1">INDIRECT(ADDRESS(2+QUOTIENT(ROW()-2,COUNTA('Form Responses 1'!$1:$1)-4),4,,TRUE,"Form Responses 1"))</f>
        <v>0</v>
      </c>
      <c r="E1567" s="82">
        <f ca="1" t="shared" si="0"/>
        <v>6</v>
      </c>
      <c r="F1567" s="65" t="str">
        <f ca="1">IF(ISBLANK(A1567)," ",INDIRECT(ADDRESS(1,5+MOD(ROW()-2,COUNTA('Form Responses 1'!$1:$1)-4),,TRUE,"Form Responses 1")))</f>
        <v>Lantai 24 [Ruang Rapat 1-2-3]</v>
      </c>
      <c r="G1567" s="65" t="e">
        <f ca="1">IF(ISBLANK(A1567)," ",INDIRECT(ADDRESS(MATCH(A1567,'Form Responses 1'!A:A,0),5+MOD(ROW()-2,COUNTA('Form Responses 1'!$1:$1)-4),,TRUE,"Form Responses 1")))</f>
        <v>#N/A</v>
      </c>
      <c r="H1567" s="83" t="str">
        <f ca="1" t="shared" si="1"/>
        <v>Lantai 24</v>
      </c>
      <c r="I1567" s="83" t="str">
        <f ca="1" t="shared" si="1571"/>
        <v>Ruang Rapat 1-2-3</v>
      </c>
      <c r="J1567" s="83" t="str">
        <f ca="1" t="shared" si="2"/>
        <v>CLEANING SERVICE</v>
      </c>
      <c r="K1567" s="83" t="str">
        <f ca="1" t="array" ref="K1567">IFERROR(INDEX(MASTER!B:B,MATCH(G1567,MASTER!A:A,0))/100," ")</f>
        <v> </v>
      </c>
      <c r="L1567" s="65">
        <f ca="1" t="shared" si="3"/>
        <v>0</v>
      </c>
      <c r="M1567" s="65" t="str">
        <f ca="1" t="shared" si="4"/>
        <v>1900 - WEEK 00</v>
      </c>
      <c r="N1567" s="65" t="str">
        <f ca="1" t="shared" si="5"/>
        <v>1900 - MONTH 01</v>
      </c>
      <c r="O1567" s="83" t="str">
        <f ca="1" t="shared" ref="O1567:P1567" si="1600">IFERROR(AVERAGEIF(M:M,M1567,$K:$K)," ")</f>
        <v> </v>
      </c>
      <c r="P1567" s="83" t="str">
        <f ca="1" t="shared" si="1600"/>
        <v> </v>
      </c>
      <c r="Q1567" s="65" t="str">
        <f ca="1">IF(ISBLANK(A1567)," ",IF(O1567&gt;MASTER!$B$3/100,"SB",IF(O1567&gt;MASTER!$B$4/100,"B",IF(O1567&gt;MASTER!$B$5/100,"C","K"))))</f>
        <v>SB</v>
      </c>
      <c r="R1567" s="65" t="str">
        <f ca="1">IF(ISBLANK(B1567)," ",IF(P1567&gt;MASTER!$B$3/100,"SB",IF(P1567&gt;MASTER!$B$4/100,"B",IF(P1567&gt;MASTER!$B$5/100,"C","K"))))</f>
        <v>SB</v>
      </c>
    </row>
    <row r="1568" customHeight="1" spans="1:18">
      <c r="A1568" s="65">
        <f ca="1">INDIRECT(ADDRESS(2+QUOTIENT(ROW()-2,COUNTA('Form Responses 1'!$1:$1)-4),1,,TRUE,"Form Responses 1"))</f>
        <v>0</v>
      </c>
      <c r="B1568" s="65">
        <f ca="1">INDIRECT(ADDRESS(2+QUOTIENT(ROW()-2,COUNTA('Form Responses 1'!$1:$1)-4),2,,TRUE,"Form Responses 1"))</f>
        <v>0</v>
      </c>
      <c r="C1568" s="65">
        <f ca="1">INDIRECT(ADDRESS(2+QUOTIENT(ROW()-2,COUNTA('Form Responses 1'!$1:$1)-4),3,,TRUE,"Form Responses 1"))</f>
        <v>0</v>
      </c>
      <c r="D1568" s="65">
        <f ca="1">INDIRECT(ADDRESS(2+QUOTIENT(ROW()-2,COUNTA('Form Responses 1'!$1:$1)-4),4,,TRUE,"Form Responses 1"))</f>
        <v>0</v>
      </c>
      <c r="E1568" s="82">
        <f ca="1" t="shared" si="0"/>
        <v>6</v>
      </c>
      <c r="F1568" s="65" t="str">
        <f ca="1">IF(ISBLANK(A1568)," ",INDIRECT(ADDRESS(1,5+MOD(ROW()-2,COUNTA('Form Responses 1'!$1:$1)-4),,TRUE,"Form Responses 1")))</f>
        <v>Lantai 24 [Ruang Kerja]</v>
      </c>
      <c r="G1568" s="65" t="e">
        <f ca="1">IF(ISBLANK(A1568)," ",INDIRECT(ADDRESS(MATCH(A1568,'Form Responses 1'!A:A,0),5+MOD(ROW()-2,COUNTA('Form Responses 1'!$1:$1)-4),,TRUE,"Form Responses 1")))</f>
        <v>#N/A</v>
      </c>
      <c r="H1568" s="83" t="str">
        <f ca="1" t="shared" si="1"/>
        <v>Lantai 24</v>
      </c>
      <c r="I1568" s="83" t="str">
        <f ca="1" t="shared" si="1571"/>
        <v>Ruang Kerja</v>
      </c>
      <c r="J1568" s="83" t="str">
        <f ca="1" t="shared" si="2"/>
        <v>CLEANING SERVICE</v>
      </c>
      <c r="K1568" s="83" t="str">
        <f ca="1" t="array" ref="K1568">IFERROR(INDEX(MASTER!B:B,MATCH(G1568,MASTER!A:A,0))/100," ")</f>
        <v> </v>
      </c>
      <c r="L1568" s="65">
        <f ca="1" t="shared" si="3"/>
        <v>0</v>
      </c>
      <c r="M1568" s="65" t="str">
        <f ca="1" t="shared" si="4"/>
        <v>1900 - WEEK 00</v>
      </c>
      <c r="N1568" s="65" t="str">
        <f ca="1" t="shared" si="5"/>
        <v>1900 - MONTH 01</v>
      </c>
      <c r="O1568" s="83" t="str">
        <f ca="1" t="shared" ref="O1568:P1568" si="1601">IFERROR(AVERAGEIF(M:M,M1568,$K:$K)," ")</f>
        <v> </v>
      </c>
      <c r="P1568" s="83" t="str">
        <f ca="1" t="shared" si="1601"/>
        <v> </v>
      </c>
      <c r="Q1568" s="65" t="str">
        <f ca="1">IF(ISBLANK(A1568)," ",IF(O1568&gt;MASTER!$B$3/100,"SB",IF(O1568&gt;MASTER!$B$4/100,"B",IF(O1568&gt;MASTER!$B$5/100,"C","K"))))</f>
        <v>SB</v>
      </c>
      <c r="R1568" s="65" t="str">
        <f ca="1">IF(ISBLANK(B1568)," ",IF(P1568&gt;MASTER!$B$3/100,"SB",IF(P1568&gt;MASTER!$B$4/100,"B",IF(P1568&gt;MASTER!$B$5/100,"C","K"))))</f>
        <v>SB</v>
      </c>
    </row>
    <row r="1569" customHeight="1" spans="1:18">
      <c r="A1569" s="65">
        <f ca="1">INDIRECT(ADDRESS(2+QUOTIENT(ROW()-2,COUNTA('Form Responses 1'!$1:$1)-4),1,,TRUE,"Form Responses 1"))</f>
        <v>0</v>
      </c>
      <c r="B1569" s="65">
        <f ca="1">INDIRECT(ADDRESS(2+QUOTIENT(ROW()-2,COUNTA('Form Responses 1'!$1:$1)-4),2,,TRUE,"Form Responses 1"))</f>
        <v>0</v>
      </c>
      <c r="C1569" s="65">
        <f ca="1">INDIRECT(ADDRESS(2+QUOTIENT(ROW()-2,COUNTA('Form Responses 1'!$1:$1)-4),3,,TRUE,"Form Responses 1"))</f>
        <v>0</v>
      </c>
      <c r="D1569" s="65">
        <f ca="1">INDIRECT(ADDRESS(2+QUOTIENT(ROW()-2,COUNTA('Form Responses 1'!$1:$1)-4),4,,TRUE,"Form Responses 1"))</f>
        <v>0</v>
      </c>
      <c r="E1569" s="82">
        <f ca="1" t="shared" si="0"/>
        <v>6</v>
      </c>
      <c r="F1569" s="65" t="str">
        <f ca="1">IF(ISBLANK(A1569)," ",INDIRECT(ADDRESS(1,5+MOD(ROW()-2,COUNTA('Form Responses 1'!$1:$1)-4),,TRUE,"Form Responses 1")))</f>
        <v>Lantai 24 [Koridor]</v>
      </c>
      <c r="G1569" s="65" t="e">
        <f ca="1">IF(ISBLANK(A1569)," ",INDIRECT(ADDRESS(MATCH(A1569,'Form Responses 1'!A:A,0),5+MOD(ROW()-2,COUNTA('Form Responses 1'!$1:$1)-4),,TRUE,"Form Responses 1")))</f>
        <v>#N/A</v>
      </c>
      <c r="H1569" s="83" t="str">
        <f ca="1" t="shared" si="1"/>
        <v>Lantai 24</v>
      </c>
      <c r="I1569" s="83" t="str">
        <f ca="1" t="shared" si="1571"/>
        <v>Koridor</v>
      </c>
      <c r="J1569" s="83" t="str">
        <f ca="1" t="shared" si="2"/>
        <v>CLEANING SERVICE</v>
      </c>
      <c r="K1569" s="83" t="str">
        <f ca="1" t="array" ref="K1569">IFERROR(INDEX(MASTER!B:B,MATCH(G1569,MASTER!A:A,0))/100," ")</f>
        <v> </v>
      </c>
      <c r="L1569" s="65">
        <f ca="1" t="shared" si="3"/>
        <v>0</v>
      </c>
      <c r="M1569" s="65" t="str">
        <f ca="1" t="shared" si="4"/>
        <v>1900 - WEEK 00</v>
      </c>
      <c r="N1569" s="65" t="str">
        <f ca="1" t="shared" si="5"/>
        <v>1900 - MONTH 01</v>
      </c>
      <c r="O1569" s="83" t="str">
        <f ca="1" t="shared" ref="O1569:P1569" si="1602">IFERROR(AVERAGEIF(M:M,M1569,$K:$K)," ")</f>
        <v> </v>
      </c>
      <c r="P1569" s="83" t="str">
        <f ca="1" t="shared" si="1602"/>
        <v> </v>
      </c>
      <c r="Q1569" s="65" t="str">
        <f ca="1">IF(ISBLANK(A1569)," ",IF(O1569&gt;MASTER!$B$3/100,"SB",IF(O1569&gt;MASTER!$B$4/100,"B",IF(O1569&gt;MASTER!$B$5/100,"C","K"))))</f>
        <v>SB</v>
      </c>
      <c r="R1569" s="65" t="str">
        <f ca="1">IF(ISBLANK(B1569)," ",IF(P1569&gt;MASTER!$B$3/100,"SB",IF(P1569&gt;MASTER!$B$4/100,"B",IF(P1569&gt;MASTER!$B$5/100,"C","K"))))</f>
        <v>SB</v>
      </c>
    </row>
    <row r="1570" customHeight="1" spans="1:18">
      <c r="A1570" s="65">
        <f ca="1">INDIRECT(ADDRESS(2+QUOTIENT(ROW()-2,COUNTA('Form Responses 1'!$1:$1)-4),1,,TRUE,"Form Responses 1"))</f>
        <v>0</v>
      </c>
      <c r="B1570" s="65">
        <f ca="1">INDIRECT(ADDRESS(2+QUOTIENT(ROW()-2,COUNTA('Form Responses 1'!$1:$1)-4),2,,TRUE,"Form Responses 1"))</f>
        <v>0</v>
      </c>
      <c r="C1570" s="65">
        <f ca="1">INDIRECT(ADDRESS(2+QUOTIENT(ROW()-2,COUNTA('Form Responses 1'!$1:$1)-4),3,,TRUE,"Form Responses 1"))</f>
        <v>0</v>
      </c>
      <c r="D1570" s="65">
        <f ca="1">INDIRECT(ADDRESS(2+QUOTIENT(ROW()-2,COUNTA('Form Responses 1'!$1:$1)-4),4,,TRUE,"Form Responses 1"))</f>
        <v>0</v>
      </c>
      <c r="E1570" s="82">
        <f ca="1" t="shared" si="0"/>
        <v>6</v>
      </c>
      <c r="F1570" s="65" t="str">
        <f ca="1">IF(ISBLANK(A1570)," ",INDIRECT(ADDRESS(1,5+MOD(ROW()-2,COUNTA('Form Responses 1'!$1:$1)-4),,TRUE,"Form Responses 1")))</f>
        <v>Lantai 24 [Toilet Pria / Wanita]</v>
      </c>
      <c r="G1570" s="65" t="e">
        <f ca="1">IF(ISBLANK(A1570)," ",INDIRECT(ADDRESS(MATCH(A1570,'Form Responses 1'!A:A,0),5+MOD(ROW()-2,COUNTA('Form Responses 1'!$1:$1)-4),,TRUE,"Form Responses 1")))</f>
        <v>#N/A</v>
      </c>
      <c r="H1570" s="83" t="str">
        <f ca="1" t="shared" si="1"/>
        <v>Lantai 24</v>
      </c>
      <c r="I1570" s="83" t="str">
        <f ca="1" t="shared" si="1571"/>
        <v>Toilet Pria / Wanita</v>
      </c>
      <c r="J1570" s="83" t="str">
        <f ca="1" t="shared" si="2"/>
        <v>CLEANING SERVICE</v>
      </c>
      <c r="K1570" s="83" t="str">
        <f ca="1" t="array" ref="K1570">IFERROR(INDEX(MASTER!B:B,MATCH(G1570,MASTER!A:A,0))/100," ")</f>
        <v> </v>
      </c>
      <c r="L1570" s="65">
        <f ca="1" t="shared" si="3"/>
        <v>0</v>
      </c>
      <c r="M1570" s="65" t="str">
        <f ca="1" t="shared" si="4"/>
        <v>1900 - WEEK 00</v>
      </c>
      <c r="N1570" s="65" t="str">
        <f ca="1" t="shared" si="5"/>
        <v>1900 - MONTH 01</v>
      </c>
      <c r="O1570" s="83" t="str">
        <f ca="1" t="shared" ref="O1570:P1570" si="1603">IFERROR(AVERAGEIF(M:M,M1570,$K:$K)," ")</f>
        <v> </v>
      </c>
      <c r="P1570" s="83" t="str">
        <f ca="1" t="shared" si="1603"/>
        <v> </v>
      </c>
      <c r="Q1570" s="65" t="str">
        <f ca="1">IF(ISBLANK(A1570)," ",IF(O1570&gt;MASTER!$B$3/100,"SB",IF(O1570&gt;MASTER!$B$4/100,"B",IF(O1570&gt;MASTER!$B$5/100,"C","K"))))</f>
        <v>SB</v>
      </c>
      <c r="R1570" s="65" t="str">
        <f ca="1">IF(ISBLANK(B1570)," ",IF(P1570&gt;MASTER!$B$3/100,"SB",IF(P1570&gt;MASTER!$B$4/100,"B",IF(P1570&gt;MASTER!$B$5/100,"C","K"))))</f>
        <v>SB</v>
      </c>
    </row>
    <row r="1571" customHeight="1" spans="1:18">
      <c r="A1571" s="65">
        <f ca="1">INDIRECT(ADDRESS(2+QUOTIENT(ROW()-2,COUNTA('Form Responses 1'!$1:$1)-4),1,,TRUE,"Form Responses 1"))</f>
        <v>0</v>
      </c>
      <c r="B1571" s="65">
        <f ca="1">INDIRECT(ADDRESS(2+QUOTIENT(ROW()-2,COUNTA('Form Responses 1'!$1:$1)-4),2,,TRUE,"Form Responses 1"))</f>
        <v>0</v>
      </c>
      <c r="C1571" s="65">
        <f ca="1">INDIRECT(ADDRESS(2+QUOTIENT(ROW()-2,COUNTA('Form Responses 1'!$1:$1)-4),3,,TRUE,"Form Responses 1"))</f>
        <v>0</v>
      </c>
      <c r="D1571" s="65">
        <f ca="1">INDIRECT(ADDRESS(2+QUOTIENT(ROW()-2,COUNTA('Form Responses 1'!$1:$1)-4),4,,TRUE,"Form Responses 1"))</f>
        <v>0</v>
      </c>
      <c r="E1571" s="82">
        <f ca="1" t="shared" si="0"/>
        <v>6</v>
      </c>
      <c r="F1571" s="65" t="str">
        <f ca="1">IF(ISBLANK(A1571)," ",INDIRECT(ADDRESS(1,5+MOD(ROW()-2,COUNTA('Form Responses 1'!$1:$1)-4),,TRUE,"Form Responses 1")))</f>
        <v>Lantai 23 [Tangga Exit Barat]</v>
      </c>
      <c r="G1571" s="65" t="e">
        <f ca="1">IF(ISBLANK(A1571)," ",INDIRECT(ADDRESS(MATCH(A1571,'Form Responses 1'!A:A,0),5+MOD(ROW()-2,COUNTA('Form Responses 1'!$1:$1)-4),,TRUE,"Form Responses 1")))</f>
        <v>#N/A</v>
      </c>
      <c r="H1571" s="83" t="str">
        <f ca="1" t="shared" si="1"/>
        <v>Lantai 23</v>
      </c>
      <c r="I1571" s="83" t="str">
        <f ca="1" t="shared" si="1571"/>
        <v>Tangga Exit Barat</v>
      </c>
      <c r="J1571" s="83" t="str">
        <f ca="1" t="shared" si="2"/>
        <v>CLEANING SERVICE</v>
      </c>
      <c r="K1571" s="83" t="str">
        <f ca="1" t="array" ref="K1571">IFERROR(INDEX(MASTER!B:B,MATCH(G1571,MASTER!A:A,0))/100," ")</f>
        <v> </v>
      </c>
      <c r="L1571" s="65">
        <f ca="1" t="shared" si="3"/>
        <v>0</v>
      </c>
      <c r="M1571" s="65" t="str">
        <f ca="1" t="shared" si="4"/>
        <v>1900 - WEEK 00</v>
      </c>
      <c r="N1571" s="65" t="str">
        <f ca="1" t="shared" si="5"/>
        <v>1900 - MONTH 01</v>
      </c>
      <c r="O1571" s="83" t="str">
        <f ca="1" t="shared" ref="O1571:P1571" si="1604">IFERROR(AVERAGEIF(M:M,M1571,$K:$K)," ")</f>
        <v> </v>
      </c>
      <c r="P1571" s="83" t="str">
        <f ca="1" t="shared" si="1604"/>
        <v> </v>
      </c>
      <c r="Q1571" s="65" t="str">
        <f ca="1">IF(ISBLANK(A1571)," ",IF(O1571&gt;MASTER!$B$3/100,"SB",IF(O1571&gt;MASTER!$B$4/100,"B",IF(O1571&gt;MASTER!$B$5/100,"C","K"))))</f>
        <v>SB</v>
      </c>
      <c r="R1571" s="65" t="str">
        <f ca="1">IF(ISBLANK(B1571)," ",IF(P1571&gt;MASTER!$B$3/100,"SB",IF(P1571&gt;MASTER!$B$4/100,"B",IF(P1571&gt;MASTER!$B$5/100,"C","K"))))</f>
        <v>SB</v>
      </c>
    </row>
    <row r="1572" customHeight="1" spans="1:18">
      <c r="A1572" s="65">
        <f ca="1">INDIRECT(ADDRESS(2+QUOTIENT(ROW()-2,COUNTA('Form Responses 1'!$1:$1)-4),1,,TRUE,"Form Responses 1"))</f>
        <v>0</v>
      </c>
      <c r="B1572" s="65">
        <f ca="1">INDIRECT(ADDRESS(2+QUOTIENT(ROW()-2,COUNTA('Form Responses 1'!$1:$1)-4),2,,TRUE,"Form Responses 1"))</f>
        <v>0</v>
      </c>
      <c r="C1572" s="65">
        <f ca="1">INDIRECT(ADDRESS(2+QUOTIENT(ROW()-2,COUNTA('Form Responses 1'!$1:$1)-4),3,,TRUE,"Form Responses 1"))</f>
        <v>0</v>
      </c>
      <c r="D1572" s="65">
        <f ca="1">INDIRECT(ADDRESS(2+QUOTIENT(ROW()-2,COUNTA('Form Responses 1'!$1:$1)-4),4,,TRUE,"Form Responses 1"))</f>
        <v>0</v>
      </c>
      <c r="E1572" s="82">
        <f ca="1" t="shared" si="0"/>
        <v>6</v>
      </c>
      <c r="F1572" s="65" t="str">
        <f ca="1">IF(ISBLANK(A1572)," ",INDIRECT(ADDRESS(1,5+MOD(ROW()-2,COUNTA('Form Responses 1'!$1:$1)-4),,TRUE,"Form Responses 1")))</f>
        <v>Lantai 23 [ &amp; Timur]</v>
      </c>
      <c r="G1572" s="65" t="e">
        <f ca="1">IF(ISBLANK(A1572)," ",INDIRECT(ADDRESS(MATCH(A1572,'Form Responses 1'!A:A,0),5+MOD(ROW()-2,COUNTA('Form Responses 1'!$1:$1)-4),,TRUE,"Form Responses 1")))</f>
        <v>#N/A</v>
      </c>
      <c r="H1572" s="83" t="str">
        <f ca="1" t="shared" si="1"/>
        <v>Lantai 23</v>
      </c>
      <c r="I1572" s="83" t="str">
        <f ca="1" t="shared" si="1571"/>
        <v> &amp; Timur</v>
      </c>
      <c r="J1572" s="83" t="str">
        <f ca="1" t="shared" si="2"/>
        <v>CLEANING SERVICE</v>
      </c>
      <c r="K1572" s="83" t="str">
        <f ca="1" t="array" ref="K1572">IFERROR(INDEX(MASTER!B:B,MATCH(G1572,MASTER!A:A,0))/100," ")</f>
        <v> </v>
      </c>
      <c r="L1572" s="65">
        <f ca="1" t="shared" si="3"/>
        <v>0</v>
      </c>
      <c r="M1572" s="65" t="str">
        <f ca="1" t="shared" si="4"/>
        <v>1900 - WEEK 00</v>
      </c>
      <c r="N1572" s="65" t="str">
        <f ca="1" t="shared" si="5"/>
        <v>1900 - MONTH 01</v>
      </c>
      <c r="O1572" s="83" t="str">
        <f ca="1" t="shared" ref="O1572:P1572" si="1605">IFERROR(AVERAGEIF(M:M,M1572,$K:$K)," ")</f>
        <v> </v>
      </c>
      <c r="P1572" s="83" t="str">
        <f ca="1" t="shared" si="1605"/>
        <v> </v>
      </c>
      <c r="Q1572" s="65" t="str">
        <f ca="1">IF(ISBLANK(A1572)," ",IF(O1572&gt;MASTER!$B$3/100,"SB",IF(O1572&gt;MASTER!$B$4/100,"B",IF(O1572&gt;MASTER!$B$5/100,"C","K"))))</f>
        <v>SB</v>
      </c>
      <c r="R1572" s="65" t="str">
        <f ca="1">IF(ISBLANK(B1572)," ",IF(P1572&gt;MASTER!$B$3/100,"SB",IF(P1572&gt;MASTER!$B$4/100,"B",IF(P1572&gt;MASTER!$B$5/100,"C","K"))))</f>
        <v>SB</v>
      </c>
    </row>
    <row r="1573" customHeight="1" spans="1:18">
      <c r="A1573" s="65">
        <f ca="1">INDIRECT(ADDRESS(2+QUOTIENT(ROW()-2,COUNTA('Form Responses 1'!$1:$1)-4),1,,TRUE,"Form Responses 1"))</f>
        <v>0</v>
      </c>
      <c r="B1573" s="65">
        <f ca="1">INDIRECT(ADDRESS(2+QUOTIENT(ROW()-2,COUNTA('Form Responses 1'!$1:$1)-4),2,,TRUE,"Form Responses 1"))</f>
        <v>0</v>
      </c>
      <c r="C1573" s="65">
        <f ca="1">INDIRECT(ADDRESS(2+QUOTIENT(ROW()-2,COUNTA('Form Responses 1'!$1:$1)-4),3,,TRUE,"Form Responses 1"))</f>
        <v>0</v>
      </c>
      <c r="D1573" s="65">
        <f ca="1">INDIRECT(ADDRESS(2+QUOTIENT(ROW()-2,COUNTA('Form Responses 1'!$1:$1)-4),4,,TRUE,"Form Responses 1"))</f>
        <v>0</v>
      </c>
      <c r="E1573" s="82">
        <f ca="1" t="shared" si="0"/>
        <v>6</v>
      </c>
      <c r="F1573" s="65" t="str">
        <f ca="1">IF(ISBLANK(A1573)," ",INDIRECT(ADDRESS(1,5+MOD(ROW()-2,COUNTA('Form Responses 1'!$1:$1)-4),,TRUE,"Form Responses 1")))</f>
        <v>Lantai 23 [Mushola]</v>
      </c>
      <c r="G1573" s="65" t="e">
        <f ca="1">IF(ISBLANK(A1573)," ",INDIRECT(ADDRESS(MATCH(A1573,'Form Responses 1'!A:A,0),5+MOD(ROW()-2,COUNTA('Form Responses 1'!$1:$1)-4),,TRUE,"Form Responses 1")))</f>
        <v>#N/A</v>
      </c>
      <c r="H1573" s="83" t="str">
        <f ca="1" t="shared" si="1"/>
        <v>Lantai 23</v>
      </c>
      <c r="I1573" s="83" t="str">
        <f ca="1" t="shared" si="1571"/>
        <v>Mushola</v>
      </c>
      <c r="J1573" s="83" t="str">
        <f ca="1" t="shared" si="2"/>
        <v>CLEANING SERVICE</v>
      </c>
      <c r="K1573" s="83" t="str">
        <f ca="1" t="array" ref="K1573">IFERROR(INDEX(MASTER!B:B,MATCH(G1573,MASTER!A:A,0))/100," ")</f>
        <v> </v>
      </c>
      <c r="L1573" s="65">
        <f ca="1" t="shared" si="3"/>
        <v>0</v>
      </c>
      <c r="M1573" s="65" t="str">
        <f ca="1" t="shared" si="4"/>
        <v>1900 - WEEK 00</v>
      </c>
      <c r="N1573" s="65" t="str">
        <f ca="1" t="shared" si="5"/>
        <v>1900 - MONTH 01</v>
      </c>
      <c r="O1573" s="83" t="str">
        <f ca="1" t="shared" ref="O1573:P1573" si="1606">IFERROR(AVERAGEIF(M:M,M1573,$K:$K)," ")</f>
        <v> </v>
      </c>
      <c r="P1573" s="83" t="str">
        <f ca="1" t="shared" si="1606"/>
        <v> </v>
      </c>
      <c r="Q1573" s="65" t="str">
        <f ca="1">IF(ISBLANK(A1573)," ",IF(O1573&gt;MASTER!$B$3/100,"SB",IF(O1573&gt;MASTER!$B$4/100,"B",IF(O1573&gt;MASTER!$B$5/100,"C","K"))))</f>
        <v>SB</v>
      </c>
      <c r="R1573" s="65" t="str">
        <f ca="1">IF(ISBLANK(B1573)," ",IF(P1573&gt;MASTER!$B$3/100,"SB",IF(P1573&gt;MASTER!$B$4/100,"B",IF(P1573&gt;MASTER!$B$5/100,"C","K"))))</f>
        <v>SB</v>
      </c>
    </row>
    <row r="1574" customHeight="1" spans="1:18">
      <c r="A1574" s="65">
        <f ca="1">INDIRECT(ADDRESS(2+QUOTIENT(ROW()-2,COUNTA('Form Responses 1'!$1:$1)-4),1,,TRUE,"Form Responses 1"))</f>
        <v>0</v>
      </c>
      <c r="B1574" s="65">
        <f ca="1">INDIRECT(ADDRESS(2+QUOTIENT(ROW()-2,COUNTA('Form Responses 1'!$1:$1)-4),2,,TRUE,"Form Responses 1"))</f>
        <v>0</v>
      </c>
      <c r="C1574" s="65">
        <f ca="1">INDIRECT(ADDRESS(2+QUOTIENT(ROW()-2,COUNTA('Form Responses 1'!$1:$1)-4),3,,TRUE,"Form Responses 1"))</f>
        <v>0</v>
      </c>
      <c r="D1574" s="65">
        <f ca="1">INDIRECT(ADDRESS(2+QUOTIENT(ROW()-2,COUNTA('Form Responses 1'!$1:$1)-4),4,,TRUE,"Form Responses 1"))</f>
        <v>0</v>
      </c>
      <c r="E1574" s="82">
        <f ca="1" t="shared" si="0"/>
        <v>6</v>
      </c>
      <c r="F1574" s="65" t="str">
        <f ca="1">IF(ISBLANK(A1574)," ",INDIRECT(ADDRESS(1,5+MOD(ROW()-2,COUNTA('Form Responses 1'!$1:$1)-4),,TRUE,"Form Responses 1")))</f>
        <v>Lantai 23 [Pantry]</v>
      </c>
      <c r="G1574" s="65" t="e">
        <f ca="1">IF(ISBLANK(A1574)," ",INDIRECT(ADDRESS(MATCH(A1574,'Form Responses 1'!A:A,0),5+MOD(ROW()-2,COUNTA('Form Responses 1'!$1:$1)-4),,TRUE,"Form Responses 1")))</f>
        <v>#N/A</v>
      </c>
      <c r="H1574" s="83" t="str">
        <f ca="1" t="shared" si="1"/>
        <v>Lantai 23</v>
      </c>
      <c r="I1574" s="83" t="str">
        <f ca="1" t="shared" si="1571"/>
        <v>Pantry</v>
      </c>
      <c r="J1574" s="83" t="str">
        <f ca="1" t="shared" si="2"/>
        <v>CLEANING SERVICE</v>
      </c>
      <c r="K1574" s="83" t="str">
        <f ca="1" t="array" ref="K1574">IFERROR(INDEX(MASTER!B:B,MATCH(G1574,MASTER!A:A,0))/100," ")</f>
        <v> </v>
      </c>
      <c r="L1574" s="65">
        <f ca="1" t="shared" si="3"/>
        <v>0</v>
      </c>
      <c r="M1574" s="65" t="str">
        <f ca="1" t="shared" si="4"/>
        <v>1900 - WEEK 00</v>
      </c>
      <c r="N1574" s="65" t="str">
        <f ca="1" t="shared" si="5"/>
        <v>1900 - MONTH 01</v>
      </c>
      <c r="O1574" s="83" t="str">
        <f ca="1" t="shared" ref="O1574:P1574" si="1607">IFERROR(AVERAGEIF(M:M,M1574,$K:$K)," ")</f>
        <v> </v>
      </c>
      <c r="P1574" s="83" t="str">
        <f ca="1" t="shared" si="1607"/>
        <v> </v>
      </c>
      <c r="Q1574" s="65" t="str">
        <f ca="1">IF(ISBLANK(A1574)," ",IF(O1574&gt;MASTER!$B$3/100,"SB",IF(O1574&gt;MASTER!$B$4/100,"B",IF(O1574&gt;MASTER!$B$5/100,"C","K"))))</f>
        <v>SB</v>
      </c>
      <c r="R1574" s="65" t="str">
        <f ca="1">IF(ISBLANK(B1574)," ",IF(P1574&gt;MASTER!$B$3/100,"SB",IF(P1574&gt;MASTER!$B$4/100,"B",IF(P1574&gt;MASTER!$B$5/100,"C","K"))))</f>
        <v>SB</v>
      </c>
    </row>
    <row r="1575" customHeight="1" spans="1:18">
      <c r="A1575" s="65">
        <f ca="1">INDIRECT(ADDRESS(2+QUOTIENT(ROW()-2,COUNTA('Form Responses 1'!$1:$1)-4),1,,TRUE,"Form Responses 1"))</f>
        <v>0</v>
      </c>
      <c r="B1575" s="65">
        <f ca="1">INDIRECT(ADDRESS(2+QUOTIENT(ROW()-2,COUNTA('Form Responses 1'!$1:$1)-4),2,,TRUE,"Form Responses 1"))</f>
        <v>0</v>
      </c>
      <c r="C1575" s="65">
        <f ca="1">INDIRECT(ADDRESS(2+QUOTIENT(ROW()-2,COUNTA('Form Responses 1'!$1:$1)-4),3,,TRUE,"Form Responses 1"))</f>
        <v>0</v>
      </c>
      <c r="D1575" s="65">
        <f ca="1">INDIRECT(ADDRESS(2+QUOTIENT(ROW()-2,COUNTA('Form Responses 1'!$1:$1)-4),4,,TRUE,"Form Responses 1"))</f>
        <v>0</v>
      </c>
      <c r="E1575" s="82">
        <f ca="1" t="shared" si="0"/>
        <v>6</v>
      </c>
      <c r="F1575" s="65" t="str">
        <f ca="1">IF(ISBLANK(A1575)," ",INDIRECT(ADDRESS(1,5+MOD(ROW()-2,COUNTA('Form Responses 1'!$1:$1)-4),,TRUE,"Form Responses 1")))</f>
        <v>Lantai 23 [Ruang Rapat 1-2-3]</v>
      </c>
      <c r="G1575" s="65" t="e">
        <f ca="1">IF(ISBLANK(A1575)," ",INDIRECT(ADDRESS(MATCH(A1575,'Form Responses 1'!A:A,0),5+MOD(ROW()-2,COUNTA('Form Responses 1'!$1:$1)-4),,TRUE,"Form Responses 1")))</f>
        <v>#N/A</v>
      </c>
      <c r="H1575" s="83" t="str">
        <f ca="1" t="shared" si="1"/>
        <v>Lantai 23</v>
      </c>
      <c r="I1575" s="83" t="str">
        <f ca="1" t="shared" si="1571"/>
        <v>Ruang Rapat 1-2-3</v>
      </c>
      <c r="J1575" s="83" t="str">
        <f ca="1" t="shared" si="2"/>
        <v>CLEANING SERVICE</v>
      </c>
      <c r="K1575" s="83" t="str">
        <f ca="1" t="array" ref="K1575">IFERROR(INDEX(MASTER!B:B,MATCH(G1575,MASTER!A:A,0))/100," ")</f>
        <v> </v>
      </c>
      <c r="L1575" s="65">
        <f ca="1" t="shared" si="3"/>
        <v>0</v>
      </c>
      <c r="M1575" s="65" t="str">
        <f ca="1" t="shared" si="4"/>
        <v>1900 - WEEK 00</v>
      </c>
      <c r="N1575" s="65" t="str">
        <f ca="1" t="shared" si="5"/>
        <v>1900 - MONTH 01</v>
      </c>
      <c r="O1575" s="83" t="str">
        <f ca="1" t="shared" ref="O1575:P1575" si="1608">IFERROR(AVERAGEIF(M:M,M1575,$K:$K)," ")</f>
        <v> </v>
      </c>
      <c r="P1575" s="83" t="str">
        <f ca="1" t="shared" si="1608"/>
        <v> </v>
      </c>
      <c r="Q1575" s="65" t="str">
        <f ca="1">IF(ISBLANK(A1575)," ",IF(O1575&gt;MASTER!$B$3/100,"SB",IF(O1575&gt;MASTER!$B$4/100,"B",IF(O1575&gt;MASTER!$B$5/100,"C","K"))))</f>
        <v>SB</v>
      </c>
      <c r="R1575" s="65" t="str">
        <f ca="1">IF(ISBLANK(B1575)," ",IF(P1575&gt;MASTER!$B$3/100,"SB",IF(P1575&gt;MASTER!$B$4/100,"B",IF(P1575&gt;MASTER!$B$5/100,"C","K"))))</f>
        <v>SB</v>
      </c>
    </row>
    <row r="1576" customHeight="1" spans="1:18">
      <c r="A1576" s="65">
        <f ca="1">INDIRECT(ADDRESS(2+QUOTIENT(ROW()-2,COUNTA('Form Responses 1'!$1:$1)-4),1,,TRUE,"Form Responses 1"))</f>
        <v>0</v>
      </c>
      <c r="B1576" s="65">
        <f ca="1">INDIRECT(ADDRESS(2+QUOTIENT(ROW()-2,COUNTA('Form Responses 1'!$1:$1)-4),2,,TRUE,"Form Responses 1"))</f>
        <v>0</v>
      </c>
      <c r="C1576" s="65">
        <f ca="1">INDIRECT(ADDRESS(2+QUOTIENT(ROW()-2,COUNTA('Form Responses 1'!$1:$1)-4),3,,TRUE,"Form Responses 1"))</f>
        <v>0</v>
      </c>
      <c r="D1576" s="65">
        <f ca="1">INDIRECT(ADDRESS(2+QUOTIENT(ROW()-2,COUNTA('Form Responses 1'!$1:$1)-4),4,,TRUE,"Form Responses 1"))</f>
        <v>0</v>
      </c>
      <c r="E1576" s="82">
        <f ca="1" t="shared" si="0"/>
        <v>6</v>
      </c>
      <c r="F1576" s="65" t="str">
        <f ca="1">IF(ISBLANK(A1576)," ",INDIRECT(ADDRESS(1,5+MOD(ROW()-2,COUNTA('Form Responses 1'!$1:$1)-4),,TRUE,"Form Responses 1")))</f>
        <v>Lantai 23 [Ruang Kerja]</v>
      </c>
      <c r="G1576" s="65" t="e">
        <f ca="1">IF(ISBLANK(A1576)," ",INDIRECT(ADDRESS(MATCH(A1576,'Form Responses 1'!A:A,0),5+MOD(ROW()-2,COUNTA('Form Responses 1'!$1:$1)-4),,TRUE,"Form Responses 1")))</f>
        <v>#N/A</v>
      </c>
      <c r="H1576" s="83" t="str">
        <f ca="1" t="shared" si="1"/>
        <v>Lantai 23</v>
      </c>
      <c r="I1576" s="83" t="str">
        <f ca="1" t="shared" si="1571"/>
        <v>Ruang Kerja</v>
      </c>
      <c r="J1576" s="83" t="str">
        <f ca="1" t="shared" si="2"/>
        <v>CLEANING SERVICE</v>
      </c>
      <c r="K1576" s="83" t="str">
        <f ca="1" t="array" ref="K1576">IFERROR(INDEX(MASTER!B:B,MATCH(G1576,MASTER!A:A,0))/100," ")</f>
        <v> </v>
      </c>
      <c r="L1576" s="65">
        <f ca="1" t="shared" si="3"/>
        <v>0</v>
      </c>
      <c r="M1576" s="65" t="str">
        <f ca="1" t="shared" si="4"/>
        <v>1900 - WEEK 00</v>
      </c>
      <c r="N1576" s="65" t="str">
        <f ca="1" t="shared" si="5"/>
        <v>1900 - MONTH 01</v>
      </c>
      <c r="O1576" s="83" t="str">
        <f ca="1" t="shared" ref="O1576:P1576" si="1609">IFERROR(AVERAGEIF(M:M,M1576,$K:$K)," ")</f>
        <v> </v>
      </c>
      <c r="P1576" s="83" t="str">
        <f ca="1" t="shared" si="1609"/>
        <v> </v>
      </c>
      <c r="Q1576" s="65" t="str">
        <f ca="1">IF(ISBLANK(A1576)," ",IF(O1576&gt;MASTER!$B$3/100,"SB",IF(O1576&gt;MASTER!$B$4/100,"B",IF(O1576&gt;MASTER!$B$5/100,"C","K"))))</f>
        <v>SB</v>
      </c>
      <c r="R1576" s="65" t="str">
        <f ca="1">IF(ISBLANK(B1576)," ",IF(P1576&gt;MASTER!$B$3/100,"SB",IF(P1576&gt;MASTER!$B$4/100,"B",IF(P1576&gt;MASTER!$B$5/100,"C","K"))))</f>
        <v>SB</v>
      </c>
    </row>
    <row r="1577" customHeight="1" spans="1:18">
      <c r="A1577" s="65">
        <f ca="1">INDIRECT(ADDRESS(2+QUOTIENT(ROW()-2,COUNTA('Form Responses 1'!$1:$1)-4),1,,TRUE,"Form Responses 1"))</f>
        <v>0</v>
      </c>
      <c r="B1577" s="65">
        <f ca="1">INDIRECT(ADDRESS(2+QUOTIENT(ROW()-2,COUNTA('Form Responses 1'!$1:$1)-4),2,,TRUE,"Form Responses 1"))</f>
        <v>0</v>
      </c>
      <c r="C1577" s="65">
        <f ca="1">INDIRECT(ADDRESS(2+QUOTIENT(ROW()-2,COUNTA('Form Responses 1'!$1:$1)-4),3,,TRUE,"Form Responses 1"))</f>
        <v>0</v>
      </c>
      <c r="D1577" s="65">
        <f ca="1">INDIRECT(ADDRESS(2+QUOTIENT(ROW()-2,COUNTA('Form Responses 1'!$1:$1)-4),4,,TRUE,"Form Responses 1"))</f>
        <v>0</v>
      </c>
      <c r="E1577" s="82">
        <f ca="1" t="shared" si="0"/>
        <v>6</v>
      </c>
      <c r="F1577" s="65" t="str">
        <f ca="1">IF(ISBLANK(A1577)," ",INDIRECT(ADDRESS(1,5+MOD(ROW()-2,COUNTA('Form Responses 1'!$1:$1)-4),,TRUE,"Form Responses 1")))</f>
        <v>Lantai 23 [Koridor]</v>
      </c>
      <c r="G1577" s="65" t="e">
        <f ca="1">IF(ISBLANK(A1577)," ",INDIRECT(ADDRESS(MATCH(A1577,'Form Responses 1'!A:A,0),5+MOD(ROW()-2,COUNTA('Form Responses 1'!$1:$1)-4),,TRUE,"Form Responses 1")))</f>
        <v>#N/A</v>
      </c>
      <c r="H1577" s="83" t="str">
        <f ca="1" t="shared" si="1"/>
        <v>Lantai 23</v>
      </c>
      <c r="I1577" s="83" t="str">
        <f ca="1" t="shared" si="1571"/>
        <v>Koridor</v>
      </c>
      <c r="J1577" s="83" t="str">
        <f ca="1" t="shared" si="2"/>
        <v>CLEANING SERVICE</v>
      </c>
      <c r="K1577" s="83" t="str">
        <f ca="1" t="array" ref="K1577">IFERROR(INDEX(MASTER!B:B,MATCH(G1577,MASTER!A:A,0))/100," ")</f>
        <v> </v>
      </c>
      <c r="L1577" s="65">
        <f ca="1" t="shared" si="3"/>
        <v>0</v>
      </c>
      <c r="M1577" s="65" t="str">
        <f ca="1" t="shared" si="4"/>
        <v>1900 - WEEK 00</v>
      </c>
      <c r="N1577" s="65" t="str">
        <f ca="1" t="shared" si="5"/>
        <v>1900 - MONTH 01</v>
      </c>
      <c r="O1577" s="83" t="str">
        <f ca="1" t="shared" ref="O1577:P1577" si="1610">IFERROR(AVERAGEIF(M:M,M1577,$K:$K)," ")</f>
        <v> </v>
      </c>
      <c r="P1577" s="83" t="str">
        <f ca="1" t="shared" si="1610"/>
        <v> </v>
      </c>
      <c r="Q1577" s="65" t="str">
        <f ca="1">IF(ISBLANK(A1577)," ",IF(O1577&gt;MASTER!$B$3/100,"SB",IF(O1577&gt;MASTER!$B$4/100,"B",IF(O1577&gt;MASTER!$B$5/100,"C","K"))))</f>
        <v>SB</v>
      </c>
      <c r="R1577" s="65" t="str">
        <f ca="1">IF(ISBLANK(B1577)," ",IF(P1577&gt;MASTER!$B$3/100,"SB",IF(P1577&gt;MASTER!$B$4/100,"B",IF(P1577&gt;MASTER!$B$5/100,"C","K"))))</f>
        <v>SB</v>
      </c>
    </row>
    <row r="1578" customHeight="1" spans="1:18">
      <c r="A1578" s="65">
        <f ca="1">INDIRECT(ADDRESS(2+QUOTIENT(ROW()-2,COUNTA('Form Responses 1'!$1:$1)-4),1,,TRUE,"Form Responses 1"))</f>
        <v>0</v>
      </c>
      <c r="B1578" s="65">
        <f ca="1">INDIRECT(ADDRESS(2+QUOTIENT(ROW()-2,COUNTA('Form Responses 1'!$1:$1)-4),2,,TRUE,"Form Responses 1"))</f>
        <v>0</v>
      </c>
      <c r="C1578" s="65">
        <f ca="1">INDIRECT(ADDRESS(2+QUOTIENT(ROW()-2,COUNTA('Form Responses 1'!$1:$1)-4),3,,TRUE,"Form Responses 1"))</f>
        <v>0</v>
      </c>
      <c r="D1578" s="65">
        <f ca="1">INDIRECT(ADDRESS(2+QUOTIENT(ROW()-2,COUNTA('Form Responses 1'!$1:$1)-4),4,,TRUE,"Form Responses 1"))</f>
        <v>0</v>
      </c>
      <c r="E1578" s="82">
        <f ca="1" t="shared" si="0"/>
        <v>6</v>
      </c>
      <c r="F1578" s="65" t="str">
        <f ca="1">IF(ISBLANK(A1578)," ",INDIRECT(ADDRESS(1,5+MOD(ROW()-2,COUNTA('Form Responses 1'!$1:$1)-4),,TRUE,"Form Responses 1")))</f>
        <v>Lantai 23 [Toilet Pria / Wanita]</v>
      </c>
      <c r="G1578" s="65" t="e">
        <f ca="1">IF(ISBLANK(A1578)," ",INDIRECT(ADDRESS(MATCH(A1578,'Form Responses 1'!A:A,0),5+MOD(ROW()-2,COUNTA('Form Responses 1'!$1:$1)-4),,TRUE,"Form Responses 1")))</f>
        <v>#N/A</v>
      </c>
      <c r="H1578" s="83" t="str">
        <f ca="1" t="shared" si="1"/>
        <v>Lantai 23</v>
      </c>
      <c r="I1578" s="83" t="str">
        <f ca="1" t="shared" si="1571"/>
        <v>Toilet Pria / Wanita</v>
      </c>
      <c r="J1578" s="83" t="str">
        <f ca="1" t="shared" si="2"/>
        <v>CLEANING SERVICE</v>
      </c>
      <c r="K1578" s="83" t="str">
        <f ca="1" t="array" ref="K1578">IFERROR(INDEX(MASTER!B:B,MATCH(G1578,MASTER!A:A,0))/100," ")</f>
        <v> </v>
      </c>
      <c r="L1578" s="65">
        <f ca="1" t="shared" si="3"/>
        <v>0</v>
      </c>
      <c r="M1578" s="65" t="str">
        <f ca="1" t="shared" si="4"/>
        <v>1900 - WEEK 00</v>
      </c>
      <c r="N1578" s="65" t="str">
        <f ca="1" t="shared" si="5"/>
        <v>1900 - MONTH 01</v>
      </c>
      <c r="O1578" s="83" t="str">
        <f ca="1" t="shared" ref="O1578:P1578" si="1611">IFERROR(AVERAGEIF(M:M,M1578,$K:$K)," ")</f>
        <v> </v>
      </c>
      <c r="P1578" s="83" t="str">
        <f ca="1" t="shared" si="1611"/>
        <v> </v>
      </c>
      <c r="Q1578" s="65" t="str">
        <f ca="1">IF(ISBLANK(A1578)," ",IF(O1578&gt;MASTER!$B$3/100,"SB",IF(O1578&gt;MASTER!$B$4/100,"B",IF(O1578&gt;MASTER!$B$5/100,"C","K"))))</f>
        <v>SB</v>
      </c>
      <c r="R1578" s="65" t="str">
        <f ca="1">IF(ISBLANK(B1578)," ",IF(P1578&gt;MASTER!$B$3/100,"SB",IF(P1578&gt;MASTER!$B$4/100,"B",IF(P1578&gt;MASTER!$B$5/100,"C","K"))))</f>
        <v>SB</v>
      </c>
    </row>
    <row r="1579" customHeight="1" spans="1:18">
      <c r="A1579" s="65">
        <f ca="1">INDIRECT(ADDRESS(2+QUOTIENT(ROW()-2,COUNTA('Form Responses 1'!$1:$1)-4),1,,TRUE,"Form Responses 1"))</f>
        <v>0</v>
      </c>
      <c r="B1579" s="65">
        <f ca="1">INDIRECT(ADDRESS(2+QUOTIENT(ROW()-2,COUNTA('Form Responses 1'!$1:$1)-4),2,,TRUE,"Form Responses 1"))</f>
        <v>0</v>
      </c>
      <c r="C1579" s="65">
        <f ca="1">INDIRECT(ADDRESS(2+QUOTIENT(ROW()-2,COUNTA('Form Responses 1'!$1:$1)-4),3,,TRUE,"Form Responses 1"))</f>
        <v>0</v>
      </c>
      <c r="D1579" s="65">
        <f ca="1">INDIRECT(ADDRESS(2+QUOTIENT(ROW()-2,COUNTA('Form Responses 1'!$1:$1)-4),4,,TRUE,"Form Responses 1"))</f>
        <v>0</v>
      </c>
      <c r="E1579" s="82">
        <f ca="1" t="shared" si="0"/>
        <v>6</v>
      </c>
      <c r="F1579" s="65" t="str">
        <f ca="1">IF(ISBLANK(A1579)," ",INDIRECT(ADDRESS(1,5+MOD(ROW()-2,COUNTA('Form Responses 1'!$1:$1)-4),,TRUE,"Form Responses 1")))</f>
        <v>Lantai 22 [Tangga Exit Barat]</v>
      </c>
      <c r="G1579" s="65" t="e">
        <f ca="1">IF(ISBLANK(A1579)," ",INDIRECT(ADDRESS(MATCH(A1579,'Form Responses 1'!A:A,0),5+MOD(ROW()-2,COUNTA('Form Responses 1'!$1:$1)-4),,TRUE,"Form Responses 1")))</f>
        <v>#N/A</v>
      </c>
      <c r="H1579" s="83" t="str">
        <f ca="1" t="shared" si="1"/>
        <v>Lantai 22</v>
      </c>
      <c r="I1579" s="83" t="str">
        <f ca="1" t="shared" si="1571"/>
        <v>Tangga Exit Barat</v>
      </c>
      <c r="J1579" s="83" t="str">
        <f ca="1" t="shared" si="2"/>
        <v>CLEANING SERVICE</v>
      </c>
      <c r="K1579" s="83" t="str">
        <f ca="1" t="array" ref="K1579">IFERROR(INDEX(MASTER!B:B,MATCH(G1579,MASTER!A:A,0))/100," ")</f>
        <v> </v>
      </c>
      <c r="L1579" s="65">
        <f ca="1" t="shared" si="3"/>
        <v>0</v>
      </c>
      <c r="M1579" s="65" t="str">
        <f ca="1" t="shared" si="4"/>
        <v>1900 - WEEK 00</v>
      </c>
      <c r="N1579" s="65" t="str">
        <f ca="1" t="shared" si="5"/>
        <v>1900 - MONTH 01</v>
      </c>
      <c r="O1579" s="83" t="str">
        <f ca="1" t="shared" ref="O1579:P1579" si="1612">IFERROR(AVERAGEIF(M:M,M1579,$K:$K)," ")</f>
        <v> </v>
      </c>
      <c r="P1579" s="83" t="str">
        <f ca="1" t="shared" si="1612"/>
        <v> </v>
      </c>
      <c r="Q1579" s="65" t="str">
        <f ca="1">IF(ISBLANK(A1579)," ",IF(O1579&gt;MASTER!$B$3/100,"SB",IF(O1579&gt;MASTER!$B$4/100,"B",IF(O1579&gt;MASTER!$B$5/100,"C","K"))))</f>
        <v>SB</v>
      </c>
      <c r="R1579" s="65" t="str">
        <f ca="1">IF(ISBLANK(B1579)," ",IF(P1579&gt;MASTER!$B$3/100,"SB",IF(P1579&gt;MASTER!$B$4/100,"B",IF(P1579&gt;MASTER!$B$5/100,"C","K"))))</f>
        <v>SB</v>
      </c>
    </row>
    <row r="1580" customHeight="1" spans="1:18">
      <c r="A1580" s="65">
        <f ca="1">INDIRECT(ADDRESS(2+QUOTIENT(ROW()-2,COUNTA('Form Responses 1'!$1:$1)-4),1,,TRUE,"Form Responses 1"))</f>
        <v>0</v>
      </c>
      <c r="B1580" s="65">
        <f ca="1">INDIRECT(ADDRESS(2+QUOTIENT(ROW()-2,COUNTA('Form Responses 1'!$1:$1)-4),2,,TRUE,"Form Responses 1"))</f>
        <v>0</v>
      </c>
      <c r="C1580" s="65">
        <f ca="1">INDIRECT(ADDRESS(2+QUOTIENT(ROW()-2,COUNTA('Form Responses 1'!$1:$1)-4),3,,TRUE,"Form Responses 1"))</f>
        <v>0</v>
      </c>
      <c r="D1580" s="65">
        <f ca="1">INDIRECT(ADDRESS(2+QUOTIENT(ROW()-2,COUNTA('Form Responses 1'!$1:$1)-4),4,,TRUE,"Form Responses 1"))</f>
        <v>0</v>
      </c>
      <c r="E1580" s="82">
        <f ca="1" t="shared" si="0"/>
        <v>6</v>
      </c>
      <c r="F1580" s="65" t="str">
        <f ca="1">IF(ISBLANK(A1580)," ",INDIRECT(ADDRESS(1,5+MOD(ROW()-2,COUNTA('Form Responses 1'!$1:$1)-4),,TRUE,"Form Responses 1")))</f>
        <v>Lantai 22 [ &amp; Timur]</v>
      </c>
      <c r="G1580" s="65" t="e">
        <f ca="1">IF(ISBLANK(A1580)," ",INDIRECT(ADDRESS(MATCH(A1580,'Form Responses 1'!A:A,0),5+MOD(ROW()-2,COUNTA('Form Responses 1'!$1:$1)-4),,TRUE,"Form Responses 1")))</f>
        <v>#N/A</v>
      </c>
      <c r="H1580" s="83" t="str">
        <f ca="1" t="shared" si="1"/>
        <v>Lantai 22</v>
      </c>
      <c r="I1580" s="83" t="str">
        <f ca="1" t="shared" si="1571"/>
        <v> &amp; Timur</v>
      </c>
      <c r="J1580" s="83" t="str">
        <f ca="1" t="shared" si="2"/>
        <v>CLEANING SERVICE</v>
      </c>
      <c r="K1580" s="83" t="str">
        <f ca="1" t="array" ref="K1580">IFERROR(INDEX(MASTER!B:B,MATCH(G1580,MASTER!A:A,0))/100," ")</f>
        <v> </v>
      </c>
      <c r="L1580" s="65">
        <f ca="1" t="shared" si="3"/>
        <v>0</v>
      </c>
      <c r="M1580" s="65" t="str">
        <f ca="1" t="shared" si="4"/>
        <v>1900 - WEEK 00</v>
      </c>
      <c r="N1580" s="65" t="str">
        <f ca="1" t="shared" si="5"/>
        <v>1900 - MONTH 01</v>
      </c>
      <c r="O1580" s="83" t="str">
        <f ca="1" t="shared" ref="O1580:P1580" si="1613">IFERROR(AVERAGEIF(M:M,M1580,$K:$K)," ")</f>
        <v> </v>
      </c>
      <c r="P1580" s="83" t="str">
        <f ca="1" t="shared" si="1613"/>
        <v> </v>
      </c>
      <c r="Q1580" s="65" t="str">
        <f ca="1">IF(ISBLANK(A1580)," ",IF(O1580&gt;MASTER!$B$3/100,"SB",IF(O1580&gt;MASTER!$B$4/100,"B",IF(O1580&gt;MASTER!$B$5/100,"C","K"))))</f>
        <v>SB</v>
      </c>
      <c r="R1580" s="65" t="str">
        <f ca="1">IF(ISBLANK(B1580)," ",IF(P1580&gt;MASTER!$B$3/100,"SB",IF(P1580&gt;MASTER!$B$4/100,"B",IF(P1580&gt;MASTER!$B$5/100,"C","K"))))</f>
        <v>SB</v>
      </c>
    </row>
    <row r="1581" customHeight="1" spans="1:18">
      <c r="A1581" s="65">
        <f ca="1">INDIRECT(ADDRESS(2+QUOTIENT(ROW()-2,COUNTA('Form Responses 1'!$1:$1)-4),1,,TRUE,"Form Responses 1"))</f>
        <v>0</v>
      </c>
      <c r="B1581" s="65">
        <f ca="1">INDIRECT(ADDRESS(2+QUOTIENT(ROW()-2,COUNTA('Form Responses 1'!$1:$1)-4),2,,TRUE,"Form Responses 1"))</f>
        <v>0</v>
      </c>
      <c r="C1581" s="65">
        <f ca="1">INDIRECT(ADDRESS(2+QUOTIENT(ROW()-2,COUNTA('Form Responses 1'!$1:$1)-4),3,,TRUE,"Form Responses 1"))</f>
        <v>0</v>
      </c>
      <c r="D1581" s="65">
        <f ca="1">INDIRECT(ADDRESS(2+QUOTIENT(ROW()-2,COUNTA('Form Responses 1'!$1:$1)-4),4,,TRUE,"Form Responses 1"))</f>
        <v>0</v>
      </c>
      <c r="E1581" s="82">
        <f ca="1" t="shared" si="0"/>
        <v>6</v>
      </c>
      <c r="F1581" s="65" t="str">
        <f ca="1">IF(ISBLANK(A1581)," ",INDIRECT(ADDRESS(1,5+MOD(ROW()-2,COUNTA('Form Responses 1'!$1:$1)-4),,TRUE,"Form Responses 1")))</f>
        <v>Lantai 22 [Mushola]</v>
      </c>
      <c r="G1581" s="65" t="e">
        <f ca="1">IF(ISBLANK(A1581)," ",INDIRECT(ADDRESS(MATCH(A1581,'Form Responses 1'!A:A,0),5+MOD(ROW()-2,COUNTA('Form Responses 1'!$1:$1)-4),,TRUE,"Form Responses 1")))</f>
        <v>#N/A</v>
      </c>
      <c r="H1581" s="83" t="str">
        <f ca="1" t="shared" si="1"/>
        <v>Lantai 22</v>
      </c>
      <c r="I1581" s="83" t="str">
        <f ca="1" t="shared" si="1571"/>
        <v>Mushola</v>
      </c>
      <c r="J1581" s="83" t="str">
        <f ca="1" t="shared" si="2"/>
        <v>CLEANING SERVICE</v>
      </c>
      <c r="K1581" s="83" t="str">
        <f ca="1" t="array" ref="K1581">IFERROR(INDEX(MASTER!B:B,MATCH(G1581,MASTER!A:A,0))/100," ")</f>
        <v> </v>
      </c>
      <c r="L1581" s="65">
        <f ca="1" t="shared" si="3"/>
        <v>0</v>
      </c>
      <c r="M1581" s="65" t="str">
        <f ca="1" t="shared" si="4"/>
        <v>1900 - WEEK 00</v>
      </c>
      <c r="N1581" s="65" t="str">
        <f ca="1" t="shared" si="5"/>
        <v>1900 - MONTH 01</v>
      </c>
      <c r="O1581" s="83" t="str">
        <f ca="1" t="shared" ref="O1581:P1581" si="1614">IFERROR(AVERAGEIF(M:M,M1581,$K:$K)," ")</f>
        <v> </v>
      </c>
      <c r="P1581" s="83" t="str">
        <f ca="1" t="shared" si="1614"/>
        <v> </v>
      </c>
      <c r="Q1581" s="65" t="str">
        <f ca="1">IF(ISBLANK(A1581)," ",IF(O1581&gt;MASTER!$B$3/100,"SB",IF(O1581&gt;MASTER!$B$4/100,"B",IF(O1581&gt;MASTER!$B$5/100,"C","K"))))</f>
        <v>SB</v>
      </c>
      <c r="R1581" s="65" t="str">
        <f ca="1">IF(ISBLANK(B1581)," ",IF(P1581&gt;MASTER!$B$3/100,"SB",IF(P1581&gt;MASTER!$B$4/100,"B",IF(P1581&gt;MASTER!$B$5/100,"C","K"))))</f>
        <v>SB</v>
      </c>
    </row>
    <row r="1582" customHeight="1" spans="1:18">
      <c r="A1582" s="65">
        <f ca="1">INDIRECT(ADDRESS(2+QUOTIENT(ROW()-2,COUNTA('Form Responses 1'!$1:$1)-4),1,,TRUE,"Form Responses 1"))</f>
        <v>0</v>
      </c>
      <c r="B1582" s="65">
        <f ca="1">INDIRECT(ADDRESS(2+QUOTIENT(ROW()-2,COUNTA('Form Responses 1'!$1:$1)-4),2,,TRUE,"Form Responses 1"))</f>
        <v>0</v>
      </c>
      <c r="C1582" s="65">
        <f ca="1">INDIRECT(ADDRESS(2+QUOTIENT(ROW()-2,COUNTA('Form Responses 1'!$1:$1)-4),3,,TRUE,"Form Responses 1"))</f>
        <v>0</v>
      </c>
      <c r="D1582" s="65">
        <f ca="1">INDIRECT(ADDRESS(2+QUOTIENT(ROW()-2,COUNTA('Form Responses 1'!$1:$1)-4),4,,TRUE,"Form Responses 1"))</f>
        <v>0</v>
      </c>
      <c r="E1582" s="82">
        <f ca="1" t="shared" si="0"/>
        <v>6</v>
      </c>
      <c r="F1582" s="65" t="str">
        <f ca="1">IF(ISBLANK(A1582)," ",INDIRECT(ADDRESS(1,5+MOD(ROW()-2,COUNTA('Form Responses 1'!$1:$1)-4),,TRUE,"Form Responses 1")))</f>
        <v>Lantai 22 [Pantry]</v>
      </c>
      <c r="G1582" s="65" t="e">
        <f ca="1">IF(ISBLANK(A1582)," ",INDIRECT(ADDRESS(MATCH(A1582,'Form Responses 1'!A:A,0),5+MOD(ROW()-2,COUNTA('Form Responses 1'!$1:$1)-4),,TRUE,"Form Responses 1")))</f>
        <v>#N/A</v>
      </c>
      <c r="H1582" s="83" t="str">
        <f ca="1" t="shared" si="1"/>
        <v>Lantai 22</v>
      </c>
      <c r="I1582" s="83" t="str">
        <f ca="1" t="shared" si="1571"/>
        <v>Pantry</v>
      </c>
      <c r="J1582" s="83" t="str">
        <f ca="1" t="shared" si="2"/>
        <v>CLEANING SERVICE</v>
      </c>
      <c r="K1582" s="83" t="str">
        <f ca="1" t="array" ref="K1582">IFERROR(INDEX(MASTER!B:B,MATCH(G1582,MASTER!A:A,0))/100," ")</f>
        <v> </v>
      </c>
      <c r="L1582" s="65">
        <f ca="1" t="shared" si="3"/>
        <v>0</v>
      </c>
      <c r="M1582" s="65" t="str">
        <f ca="1" t="shared" si="4"/>
        <v>1900 - WEEK 00</v>
      </c>
      <c r="N1582" s="65" t="str">
        <f ca="1" t="shared" si="5"/>
        <v>1900 - MONTH 01</v>
      </c>
      <c r="O1582" s="83" t="str">
        <f ca="1" t="shared" ref="O1582:P1582" si="1615">IFERROR(AVERAGEIF(M:M,M1582,$K:$K)," ")</f>
        <v> </v>
      </c>
      <c r="P1582" s="83" t="str">
        <f ca="1" t="shared" si="1615"/>
        <v> </v>
      </c>
      <c r="Q1582" s="65" t="str">
        <f ca="1">IF(ISBLANK(A1582)," ",IF(O1582&gt;MASTER!$B$3/100,"SB",IF(O1582&gt;MASTER!$B$4/100,"B",IF(O1582&gt;MASTER!$B$5/100,"C","K"))))</f>
        <v>SB</v>
      </c>
      <c r="R1582" s="65" t="str">
        <f ca="1">IF(ISBLANK(B1582)," ",IF(P1582&gt;MASTER!$B$3/100,"SB",IF(P1582&gt;MASTER!$B$4/100,"B",IF(P1582&gt;MASTER!$B$5/100,"C","K"))))</f>
        <v>SB</v>
      </c>
    </row>
    <row r="1583" customHeight="1" spans="1:18">
      <c r="A1583" s="65">
        <f ca="1">INDIRECT(ADDRESS(2+QUOTIENT(ROW()-2,COUNTA('Form Responses 1'!$1:$1)-4),1,,TRUE,"Form Responses 1"))</f>
        <v>0</v>
      </c>
      <c r="B1583" s="65">
        <f ca="1">INDIRECT(ADDRESS(2+QUOTIENT(ROW()-2,COUNTA('Form Responses 1'!$1:$1)-4),2,,TRUE,"Form Responses 1"))</f>
        <v>0</v>
      </c>
      <c r="C1583" s="65">
        <f ca="1">INDIRECT(ADDRESS(2+QUOTIENT(ROW()-2,COUNTA('Form Responses 1'!$1:$1)-4),3,,TRUE,"Form Responses 1"))</f>
        <v>0</v>
      </c>
      <c r="D1583" s="65">
        <f ca="1">INDIRECT(ADDRESS(2+QUOTIENT(ROW()-2,COUNTA('Form Responses 1'!$1:$1)-4),4,,TRUE,"Form Responses 1"))</f>
        <v>0</v>
      </c>
      <c r="E1583" s="82">
        <f ca="1" t="shared" si="0"/>
        <v>6</v>
      </c>
      <c r="F1583" s="65" t="str">
        <f ca="1">IF(ISBLANK(A1583)," ",INDIRECT(ADDRESS(1,5+MOD(ROW()-2,COUNTA('Form Responses 1'!$1:$1)-4),,TRUE,"Form Responses 1")))</f>
        <v>Lantai 22 [Ruang Rapat 1-2-3]</v>
      </c>
      <c r="G1583" s="65" t="e">
        <f ca="1">IF(ISBLANK(A1583)," ",INDIRECT(ADDRESS(MATCH(A1583,'Form Responses 1'!A:A,0),5+MOD(ROW()-2,COUNTA('Form Responses 1'!$1:$1)-4),,TRUE,"Form Responses 1")))</f>
        <v>#N/A</v>
      </c>
      <c r="H1583" s="83" t="str">
        <f ca="1" t="shared" si="1"/>
        <v>Lantai 22</v>
      </c>
      <c r="I1583" s="83" t="str">
        <f ca="1" t="shared" si="1571"/>
        <v>Ruang Rapat 1-2-3</v>
      </c>
      <c r="J1583" s="83" t="str">
        <f ca="1" t="shared" si="2"/>
        <v>CLEANING SERVICE</v>
      </c>
      <c r="K1583" s="83" t="str">
        <f ca="1" t="array" ref="K1583">IFERROR(INDEX(MASTER!B:B,MATCH(G1583,MASTER!A:A,0))/100," ")</f>
        <v> </v>
      </c>
      <c r="L1583" s="65">
        <f ca="1" t="shared" si="3"/>
        <v>0</v>
      </c>
      <c r="M1583" s="65" t="str">
        <f ca="1" t="shared" si="4"/>
        <v>1900 - WEEK 00</v>
      </c>
      <c r="N1583" s="65" t="str">
        <f ca="1" t="shared" si="5"/>
        <v>1900 - MONTH 01</v>
      </c>
      <c r="O1583" s="83" t="str">
        <f ca="1" t="shared" ref="O1583:P1583" si="1616">IFERROR(AVERAGEIF(M:M,M1583,$K:$K)," ")</f>
        <v> </v>
      </c>
      <c r="P1583" s="83" t="str">
        <f ca="1" t="shared" si="1616"/>
        <v> </v>
      </c>
      <c r="Q1583" s="65" t="str">
        <f ca="1">IF(ISBLANK(A1583)," ",IF(O1583&gt;MASTER!$B$3/100,"SB",IF(O1583&gt;MASTER!$B$4/100,"B",IF(O1583&gt;MASTER!$B$5/100,"C","K"))))</f>
        <v>SB</v>
      </c>
      <c r="R1583" s="65" t="str">
        <f ca="1">IF(ISBLANK(B1583)," ",IF(P1583&gt;MASTER!$B$3/100,"SB",IF(P1583&gt;MASTER!$B$4/100,"B",IF(P1583&gt;MASTER!$B$5/100,"C","K"))))</f>
        <v>SB</v>
      </c>
    </row>
    <row r="1584" customHeight="1" spans="1:18">
      <c r="A1584" s="65">
        <f ca="1">INDIRECT(ADDRESS(2+QUOTIENT(ROW()-2,COUNTA('Form Responses 1'!$1:$1)-4),1,,TRUE,"Form Responses 1"))</f>
        <v>0</v>
      </c>
      <c r="B1584" s="65">
        <f ca="1">INDIRECT(ADDRESS(2+QUOTIENT(ROW()-2,COUNTA('Form Responses 1'!$1:$1)-4),2,,TRUE,"Form Responses 1"))</f>
        <v>0</v>
      </c>
      <c r="C1584" s="65">
        <f ca="1">INDIRECT(ADDRESS(2+QUOTIENT(ROW()-2,COUNTA('Form Responses 1'!$1:$1)-4),3,,TRUE,"Form Responses 1"))</f>
        <v>0</v>
      </c>
      <c r="D1584" s="65">
        <f ca="1">INDIRECT(ADDRESS(2+QUOTIENT(ROW()-2,COUNTA('Form Responses 1'!$1:$1)-4),4,,TRUE,"Form Responses 1"))</f>
        <v>0</v>
      </c>
      <c r="E1584" s="82">
        <f ca="1" t="shared" si="0"/>
        <v>6</v>
      </c>
      <c r="F1584" s="65" t="str">
        <f ca="1">IF(ISBLANK(A1584)," ",INDIRECT(ADDRESS(1,5+MOD(ROW()-2,COUNTA('Form Responses 1'!$1:$1)-4),,TRUE,"Form Responses 1")))</f>
        <v>Lantai 22 [Ruang Kerja]</v>
      </c>
      <c r="G1584" s="65" t="e">
        <f ca="1">IF(ISBLANK(A1584)," ",INDIRECT(ADDRESS(MATCH(A1584,'Form Responses 1'!A:A,0),5+MOD(ROW()-2,COUNTA('Form Responses 1'!$1:$1)-4),,TRUE,"Form Responses 1")))</f>
        <v>#N/A</v>
      </c>
      <c r="H1584" s="83" t="str">
        <f ca="1" t="shared" si="1"/>
        <v>Lantai 22</v>
      </c>
      <c r="I1584" s="83" t="str">
        <f ca="1" t="shared" si="1571"/>
        <v>Ruang Kerja</v>
      </c>
      <c r="J1584" s="83" t="str">
        <f ca="1" t="shared" si="2"/>
        <v>CLEANING SERVICE</v>
      </c>
      <c r="K1584" s="83" t="str">
        <f ca="1" t="array" ref="K1584">IFERROR(INDEX(MASTER!B:B,MATCH(G1584,MASTER!A:A,0))/100," ")</f>
        <v> </v>
      </c>
      <c r="L1584" s="65">
        <f ca="1" t="shared" si="3"/>
        <v>0</v>
      </c>
      <c r="M1584" s="65" t="str">
        <f ca="1" t="shared" si="4"/>
        <v>1900 - WEEK 00</v>
      </c>
      <c r="N1584" s="65" t="str">
        <f ca="1" t="shared" si="5"/>
        <v>1900 - MONTH 01</v>
      </c>
      <c r="O1584" s="83" t="str">
        <f ca="1" t="shared" ref="O1584:P1584" si="1617">IFERROR(AVERAGEIF(M:M,M1584,$K:$K)," ")</f>
        <v> </v>
      </c>
      <c r="P1584" s="83" t="str">
        <f ca="1" t="shared" si="1617"/>
        <v> </v>
      </c>
      <c r="Q1584" s="65" t="str">
        <f ca="1">IF(ISBLANK(A1584)," ",IF(O1584&gt;MASTER!$B$3/100,"SB",IF(O1584&gt;MASTER!$B$4/100,"B",IF(O1584&gt;MASTER!$B$5/100,"C","K"))))</f>
        <v>SB</v>
      </c>
      <c r="R1584" s="65" t="str">
        <f ca="1">IF(ISBLANK(B1584)," ",IF(P1584&gt;MASTER!$B$3/100,"SB",IF(P1584&gt;MASTER!$B$4/100,"B",IF(P1584&gt;MASTER!$B$5/100,"C","K"))))</f>
        <v>SB</v>
      </c>
    </row>
    <row r="1585" customHeight="1" spans="1:18">
      <c r="A1585" s="65">
        <f ca="1">INDIRECT(ADDRESS(2+QUOTIENT(ROW()-2,COUNTA('Form Responses 1'!$1:$1)-4),1,,TRUE,"Form Responses 1"))</f>
        <v>0</v>
      </c>
      <c r="B1585" s="65">
        <f ca="1">INDIRECT(ADDRESS(2+QUOTIENT(ROW()-2,COUNTA('Form Responses 1'!$1:$1)-4),2,,TRUE,"Form Responses 1"))</f>
        <v>0</v>
      </c>
      <c r="C1585" s="65">
        <f ca="1">INDIRECT(ADDRESS(2+QUOTIENT(ROW()-2,COUNTA('Form Responses 1'!$1:$1)-4),3,,TRUE,"Form Responses 1"))</f>
        <v>0</v>
      </c>
      <c r="D1585" s="65">
        <f ca="1">INDIRECT(ADDRESS(2+QUOTIENT(ROW()-2,COUNTA('Form Responses 1'!$1:$1)-4),4,,TRUE,"Form Responses 1"))</f>
        <v>0</v>
      </c>
      <c r="E1585" s="82">
        <f ca="1" t="shared" si="0"/>
        <v>6</v>
      </c>
      <c r="F1585" s="65" t="str">
        <f ca="1">IF(ISBLANK(A1585)," ",INDIRECT(ADDRESS(1,5+MOD(ROW()-2,COUNTA('Form Responses 1'!$1:$1)-4),,TRUE,"Form Responses 1")))</f>
        <v>Lantai 22 [Koridor]</v>
      </c>
      <c r="G1585" s="65" t="e">
        <f ca="1">IF(ISBLANK(A1585)," ",INDIRECT(ADDRESS(MATCH(A1585,'Form Responses 1'!A:A,0),5+MOD(ROW()-2,COUNTA('Form Responses 1'!$1:$1)-4),,TRUE,"Form Responses 1")))</f>
        <v>#N/A</v>
      </c>
      <c r="H1585" s="83" t="str">
        <f ca="1" t="shared" si="1"/>
        <v>Lantai 22</v>
      </c>
      <c r="I1585" s="83" t="str">
        <f ca="1" t="shared" si="1571"/>
        <v>Koridor</v>
      </c>
      <c r="J1585" s="83" t="str">
        <f ca="1" t="shared" si="2"/>
        <v>CLEANING SERVICE</v>
      </c>
      <c r="K1585" s="83" t="str">
        <f ca="1" t="array" ref="K1585">IFERROR(INDEX(MASTER!B:B,MATCH(G1585,MASTER!A:A,0))/100," ")</f>
        <v> </v>
      </c>
      <c r="L1585" s="65">
        <f ca="1" t="shared" si="3"/>
        <v>0</v>
      </c>
      <c r="M1585" s="65" t="str">
        <f ca="1" t="shared" si="4"/>
        <v>1900 - WEEK 00</v>
      </c>
      <c r="N1585" s="65" t="str">
        <f ca="1" t="shared" si="5"/>
        <v>1900 - MONTH 01</v>
      </c>
      <c r="O1585" s="83" t="str">
        <f ca="1" t="shared" ref="O1585:P1585" si="1618">IFERROR(AVERAGEIF(M:M,M1585,$K:$K)," ")</f>
        <v> </v>
      </c>
      <c r="P1585" s="83" t="str">
        <f ca="1" t="shared" si="1618"/>
        <v> </v>
      </c>
      <c r="Q1585" s="65" t="str">
        <f ca="1">IF(ISBLANK(A1585)," ",IF(O1585&gt;MASTER!$B$3/100,"SB",IF(O1585&gt;MASTER!$B$4/100,"B",IF(O1585&gt;MASTER!$B$5/100,"C","K"))))</f>
        <v>SB</v>
      </c>
      <c r="R1585" s="65" t="str">
        <f ca="1">IF(ISBLANK(B1585)," ",IF(P1585&gt;MASTER!$B$3/100,"SB",IF(P1585&gt;MASTER!$B$4/100,"B",IF(P1585&gt;MASTER!$B$5/100,"C","K"))))</f>
        <v>SB</v>
      </c>
    </row>
    <row r="1586" customHeight="1" spans="1:18">
      <c r="A1586" s="65">
        <f ca="1">INDIRECT(ADDRESS(2+QUOTIENT(ROW()-2,COUNTA('Form Responses 1'!$1:$1)-4),1,,TRUE,"Form Responses 1"))</f>
        <v>0</v>
      </c>
      <c r="B1586" s="65">
        <f ca="1">INDIRECT(ADDRESS(2+QUOTIENT(ROW()-2,COUNTA('Form Responses 1'!$1:$1)-4),2,,TRUE,"Form Responses 1"))</f>
        <v>0</v>
      </c>
      <c r="C1586" s="65">
        <f ca="1">INDIRECT(ADDRESS(2+QUOTIENT(ROW()-2,COUNTA('Form Responses 1'!$1:$1)-4),3,,TRUE,"Form Responses 1"))</f>
        <v>0</v>
      </c>
      <c r="D1586" s="65">
        <f ca="1">INDIRECT(ADDRESS(2+QUOTIENT(ROW()-2,COUNTA('Form Responses 1'!$1:$1)-4),4,,TRUE,"Form Responses 1"))</f>
        <v>0</v>
      </c>
      <c r="E1586" s="82">
        <f ca="1" t="shared" si="0"/>
        <v>6</v>
      </c>
      <c r="F1586" s="65" t="str">
        <f ca="1">IF(ISBLANK(A1586)," ",INDIRECT(ADDRESS(1,5+MOD(ROW()-2,COUNTA('Form Responses 1'!$1:$1)-4),,TRUE,"Form Responses 1")))</f>
        <v>Lantai 22 [Toilet Pria / Wanita]</v>
      </c>
      <c r="G1586" s="65" t="e">
        <f ca="1">IF(ISBLANK(A1586)," ",INDIRECT(ADDRESS(MATCH(A1586,'Form Responses 1'!A:A,0),5+MOD(ROW()-2,COUNTA('Form Responses 1'!$1:$1)-4),,TRUE,"Form Responses 1")))</f>
        <v>#N/A</v>
      </c>
      <c r="H1586" s="83" t="str">
        <f ca="1" t="shared" si="1"/>
        <v>Lantai 22</v>
      </c>
      <c r="I1586" s="83" t="str">
        <f ca="1" t="shared" si="1571"/>
        <v>Toilet Pria / Wanita</v>
      </c>
      <c r="J1586" s="83" t="str">
        <f ca="1" t="shared" si="2"/>
        <v>CLEANING SERVICE</v>
      </c>
      <c r="K1586" s="83" t="str">
        <f ca="1" t="array" ref="K1586">IFERROR(INDEX(MASTER!B:B,MATCH(G1586,MASTER!A:A,0))/100," ")</f>
        <v> </v>
      </c>
      <c r="L1586" s="65">
        <f ca="1" t="shared" si="3"/>
        <v>0</v>
      </c>
      <c r="M1586" s="65" t="str">
        <f ca="1" t="shared" si="4"/>
        <v>1900 - WEEK 00</v>
      </c>
      <c r="N1586" s="65" t="str">
        <f ca="1" t="shared" si="5"/>
        <v>1900 - MONTH 01</v>
      </c>
      <c r="O1586" s="83" t="str">
        <f ca="1" t="shared" ref="O1586:P1586" si="1619">IFERROR(AVERAGEIF(M:M,M1586,$K:$K)," ")</f>
        <v> </v>
      </c>
      <c r="P1586" s="83" t="str">
        <f ca="1" t="shared" si="1619"/>
        <v> </v>
      </c>
      <c r="Q1586" s="65" t="str">
        <f ca="1">IF(ISBLANK(A1586)," ",IF(O1586&gt;MASTER!$B$3/100,"SB",IF(O1586&gt;MASTER!$B$4/100,"B",IF(O1586&gt;MASTER!$B$5/100,"C","K"))))</f>
        <v>SB</v>
      </c>
      <c r="R1586" s="65" t="str">
        <f ca="1">IF(ISBLANK(B1586)," ",IF(P1586&gt;MASTER!$B$3/100,"SB",IF(P1586&gt;MASTER!$B$4/100,"B",IF(P1586&gt;MASTER!$B$5/100,"C","K"))))</f>
        <v>SB</v>
      </c>
    </row>
    <row r="1587" customHeight="1" spans="1:18">
      <c r="A1587" s="65">
        <f ca="1">INDIRECT(ADDRESS(2+QUOTIENT(ROW()-2,COUNTA('Form Responses 1'!$1:$1)-4),1,,TRUE,"Form Responses 1"))</f>
        <v>0</v>
      </c>
      <c r="B1587" s="65">
        <f ca="1">INDIRECT(ADDRESS(2+QUOTIENT(ROW()-2,COUNTA('Form Responses 1'!$1:$1)-4),2,,TRUE,"Form Responses 1"))</f>
        <v>0</v>
      </c>
      <c r="C1587" s="65">
        <f ca="1">INDIRECT(ADDRESS(2+QUOTIENT(ROW()-2,COUNTA('Form Responses 1'!$1:$1)-4),3,,TRUE,"Form Responses 1"))</f>
        <v>0</v>
      </c>
      <c r="D1587" s="65">
        <f ca="1">INDIRECT(ADDRESS(2+QUOTIENT(ROW()-2,COUNTA('Form Responses 1'!$1:$1)-4),4,,TRUE,"Form Responses 1"))</f>
        <v>0</v>
      </c>
      <c r="E1587" s="82">
        <f ca="1" t="shared" si="0"/>
        <v>6</v>
      </c>
      <c r="F1587" s="65" t="str">
        <f ca="1">IF(ISBLANK(A1587)," ",INDIRECT(ADDRESS(1,5+MOD(ROW()-2,COUNTA('Form Responses 1'!$1:$1)-4),,TRUE,"Form Responses 1")))</f>
        <v>Lantai 21 [Tangga Exit Barat]</v>
      </c>
      <c r="G1587" s="65" t="e">
        <f ca="1">IF(ISBLANK(A1587)," ",INDIRECT(ADDRESS(MATCH(A1587,'Form Responses 1'!A:A,0),5+MOD(ROW()-2,COUNTA('Form Responses 1'!$1:$1)-4),,TRUE,"Form Responses 1")))</f>
        <v>#N/A</v>
      </c>
      <c r="H1587" s="83" t="str">
        <f ca="1" t="shared" si="1"/>
        <v>Lantai 21</v>
      </c>
      <c r="I1587" s="83" t="str">
        <f ca="1" t="shared" si="1571"/>
        <v>Tangga Exit Barat</v>
      </c>
      <c r="J1587" s="83" t="str">
        <f ca="1" t="shared" si="2"/>
        <v>CLEANING SERVICE</v>
      </c>
      <c r="K1587" s="83" t="str">
        <f ca="1" t="array" ref="K1587">IFERROR(INDEX(MASTER!B:B,MATCH(G1587,MASTER!A:A,0))/100," ")</f>
        <v> </v>
      </c>
      <c r="L1587" s="65">
        <f ca="1" t="shared" si="3"/>
        <v>0</v>
      </c>
      <c r="M1587" s="65" t="str">
        <f ca="1" t="shared" si="4"/>
        <v>1900 - WEEK 00</v>
      </c>
      <c r="N1587" s="65" t="str">
        <f ca="1" t="shared" si="5"/>
        <v>1900 - MONTH 01</v>
      </c>
      <c r="O1587" s="83" t="str">
        <f ca="1" t="shared" ref="O1587:P1587" si="1620">IFERROR(AVERAGEIF(M:M,M1587,$K:$K)," ")</f>
        <v> </v>
      </c>
      <c r="P1587" s="83" t="str">
        <f ca="1" t="shared" si="1620"/>
        <v> </v>
      </c>
      <c r="Q1587" s="65" t="str">
        <f ca="1">IF(ISBLANK(A1587)," ",IF(O1587&gt;MASTER!$B$3/100,"SB",IF(O1587&gt;MASTER!$B$4/100,"B",IF(O1587&gt;MASTER!$B$5/100,"C","K"))))</f>
        <v>SB</v>
      </c>
      <c r="R1587" s="65" t="str">
        <f ca="1">IF(ISBLANK(B1587)," ",IF(P1587&gt;MASTER!$B$3/100,"SB",IF(P1587&gt;MASTER!$B$4/100,"B",IF(P1587&gt;MASTER!$B$5/100,"C","K"))))</f>
        <v>SB</v>
      </c>
    </row>
    <row r="1588" customHeight="1" spans="1:18">
      <c r="A1588" s="65">
        <f ca="1">INDIRECT(ADDRESS(2+QUOTIENT(ROW()-2,COUNTA('Form Responses 1'!$1:$1)-4),1,,TRUE,"Form Responses 1"))</f>
        <v>0</v>
      </c>
      <c r="B1588" s="65">
        <f ca="1">INDIRECT(ADDRESS(2+QUOTIENT(ROW()-2,COUNTA('Form Responses 1'!$1:$1)-4),2,,TRUE,"Form Responses 1"))</f>
        <v>0</v>
      </c>
      <c r="C1588" s="65">
        <f ca="1">INDIRECT(ADDRESS(2+QUOTIENT(ROW()-2,COUNTA('Form Responses 1'!$1:$1)-4),3,,TRUE,"Form Responses 1"))</f>
        <v>0</v>
      </c>
      <c r="D1588" s="65">
        <f ca="1">INDIRECT(ADDRESS(2+QUOTIENT(ROW()-2,COUNTA('Form Responses 1'!$1:$1)-4),4,,TRUE,"Form Responses 1"))</f>
        <v>0</v>
      </c>
      <c r="E1588" s="82">
        <f ca="1" t="shared" si="0"/>
        <v>6</v>
      </c>
      <c r="F1588" s="65" t="str">
        <f ca="1">IF(ISBLANK(A1588)," ",INDIRECT(ADDRESS(1,5+MOD(ROW()-2,COUNTA('Form Responses 1'!$1:$1)-4),,TRUE,"Form Responses 1")))</f>
        <v>Lantai 21 [ &amp; Timur]</v>
      </c>
      <c r="G1588" s="65" t="e">
        <f ca="1">IF(ISBLANK(A1588)," ",INDIRECT(ADDRESS(MATCH(A1588,'Form Responses 1'!A:A,0),5+MOD(ROW()-2,COUNTA('Form Responses 1'!$1:$1)-4),,TRUE,"Form Responses 1")))</f>
        <v>#N/A</v>
      </c>
      <c r="H1588" s="83" t="str">
        <f ca="1" t="shared" si="1"/>
        <v>Lantai 21</v>
      </c>
      <c r="I1588" s="83" t="str">
        <f ca="1" t="shared" si="1571"/>
        <v> &amp; Timur</v>
      </c>
      <c r="J1588" s="83" t="str">
        <f ca="1" t="shared" si="2"/>
        <v>CLEANING SERVICE</v>
      </c>
      <c r="K1588" s="83" t="str">
        <f ca="1" t="array" ref="K1588">IFERROR(INDEX(MASTER!B:B,MATCH(G1588,MASTER!A:A,0))/100," ")</f>
        <v> </v>
      </c>
      <c r="L1588" s="65">
        <f ca="1" t="shared" si="3"/>
        <v>0</v>
      </c>
      <c r="M1588" s="65" t="str">
        <f ca="1" t="shared" si="4"/>
        <v>1900 - WEEK 00</v>
      </c>
      <c r="N1588" s="65" t="str">
        <f ca="1" t="shared" si="5"/>
        <v>1900 - MONTH 01</v>
      </c>
      <c r="O1588" s="83" t="str">
        <f ca="1" t="shared" ref="O1588:P1588" si="1621">IFERROR(AVERAGEIF(M:M,M1588,$K:$K)," ")</f>
        <v> </v>
      </c>
      <c r="P1588" s="83" t="str">
        <f ca="1" t="shared" si="1621"/>
        <v> </v>
      </c>
      <c r="Q1588" s="65" t="str">
        <f ca="1">IF(ISBLANK(A1588)," ",IF(O1588&gt;MASTER!$B$3/100,"SB",IF(O1588&gt;MASTER!$B$4/100,"B",IF(O1588&gt;MASTER!$B$5/100,"C","K"))))</f>
        <v>SB</v>
      </c>
      <c r="R1588" s="65" t="str">
        <f ca="1">IF(ISBLANK(B1588)," ",IF(P1588&gt;MASTER!$B$3/100,"SB",IF(P1588&gt;MASTER!$B$4/100,"B",IF(P1588&gt;MASTER!$B$5/100,"C","K"))))</f>
        <v>SB</v>
      </c>
    </row>
    <row r="1589" customHeight="1" spans="1:18">
      <c r="A1589" s="65">
        <f ca="1">INDIRECT(ADDRESS(2+QUOTIENT(ROW()-2,COUNTA('Form Responses 1'!$1:$1)-4),1,,TRUE,"Form Responses 1"))</f>
        <v>0</v>
      </c>
      <c r="B1589" s="65">
        <f ca="1">INDIRECT(ADDRESS(2+QUOTIENT(ROW()-2,COUNTA('Form Responses 1'!$1:$1)-4),2,,TRUE,"Form Responses 1"))</f>
        <v>0</v>
      </c>
      <c r="C1589" s="65">
        <f ca="1">INDIRECT(ADDRESS(2+QUOTIENT(ROW()-2,COUNTA('Form Responses 1'!$1:$1)-4),3,,TRUE,"Form Responses 1"))</f>
        <v>0</v>
      </c>
      <c r="D1589" s="65">
        <f ca="1">INDIRECT(ADDRESS(2+QUOTIENT(ROW()-2,COUNTA('Form Responses 1'!$1:$1)-4),4,,TRUE,"Form Responses 1"))</f>
        <v>0</v>
      </c>
      <c r="E1589" s="82">
        <f ca="1" t="shared" si="0"/>
        <v>6</v>
      </c>
      <c r="F1589" s="65" t="str">
        <f ca="1">IF(ISBLANK(A1589)," ",INDIRECT(ADDRESS(1,5+MOD(ROW()-2,COUNTA('Form Responses 1'!$1:$1)-4),,TRUE,"Form Responses 1")))</f>
        <v>Lantai 21 [Mushola]</v>
      </c>
      <c r="G1589" s="65" t="e">
        <f ca="1">IF(ISBLANK(A1589)," ",INDIRECT(ADDRESS(MATCH(A1589,'Form Responses 1'!A:A,0),5+MOD(ROW()-2,COUNTA('Form Responses 1'!$1:$1)-4),,TRUE,"Form Responses 1")))</f>
        <v>#N/A</v>
      </c>
      <c r="H1589" s="83" t="str">
        <f ca="1" t="shared" si="1"/>
        <v>Lantai 21</v>
      </c>
      <c r="I1589" s="83" t="str">
        <f ca="1" t="shared" si="1571"/>
        <v>Mushola</v>
      </c>
      <c r="J1589" s="83" t="str">
        <f ca="1" t="shared" si="2"/>
        <v>CLEANING SERVICE</v>
      </c>
      <c r="K1589" s="83" t="str">
        <f ca="1" t="array" ref="K1589">IFERROR(INDEX(MASTER!B:B,MATCH(G1589,MASTER!A:A,0))/100," ")</f>
        <v> </v>
      </c>
      <c r="L1589" s="65">
        <f ca="1" t="shared" si="3"/>
        <v>0</v>
      </c>
      <c r="M1589" s="65" t="str">
        <f ca="1" t="shared" si="4"/>
        <v>1900 - WEEK 00</v>
      </c>
      <c r="N1589" s="65" t="str">
        <f ca="1" t="shared" si="5"/>
        <v>1900 - MONTH 01</v>
      </c>
      <c r="O1589" s="83" t="str">
        <f ca="1" t="shared" ref="O1589:P1589" si="1622">IFERROR(AVERAGEIF(M:M,M1589,$K:$K)," ")</f>
        <v> </v>
      </c>
      <c r="P1589" s="83" t="str">
        <f ca="1" t="shared" si="1622"/>
        <v> </v>
      </c>
      <c r="Q1589" s="65" t="str">
        <f ca="1">IF(ISBLANK(A1589)," ",IF(O1589&gt;MASTER!$B$3/100,"SB",IF(O1589&gt;MASTER!$B$4/100,"B",IF(O1589&gt;MASTER!$B$5/100,"C","K"))))</f>
        <v>SB</v>
      </c>
      <c r="R1589" s="65" t="str">
        <f ca="1">IF(ISBLANK(B1589)," ",IF(P1589&gt;MASTER!$B$3/100,"SB",IF(P1589&gt;MASTER!$B$4/100,"B",IF(P1589&gt;MASTER!$B$5/100,"C","K"))))</f>
        <v>SB</v>
      </c>
    </row>
    <row r="1590" customHeight="1" spans="1:18">
      <c r="A1590" s="65">
        <f ca="1">INDIRECT(ADDRESS(2+QUOTIENT(ROW()-2,COUNTA('Form Responses 1'!$1:$1)-4),1,,TRUE,"Form Responses 1"))</f>
        <v>0</v>
      </c>
      <c r="B1590" s="65">
        <f ca="1">INDIRECT(ADDRESS(2+QUOTIENT(ROW()-2,COUNTA('Form Responses 1'!$1:$1)-4),2,,TRUE,"Form Responses 1"))</f>
        <v>0</v>
      </c>
      <c r="C1590" s="65">
        <f ca="1">INDIRECT(ADDRESS(2+QUOTIENT(ROW()-2,COUNTA('Form Responses 1'!$1:$1)-4),3,,TRUE,"Form Responses 1"))</f>
        <v>0</v>
      </c>
      <c r="D1590" s="65">
        <f ca="1">INDIRECT(ADDRESS(2+QUOTIENT(ROW()-2,COUNTA('Form Responses 1'!$1:$1)-4),4,,TRUE,"Form Responses 1"))</f>
        <v>0</v>
      </c>
      <c r="E1590" s="82">
        <f ca="1" t="shared" si="0"/>
        <v>6</v>
      </c>
      <c r="F1590" s="65" t="str">
        <f ca="1">IF(ISBLANK(A1590)," ",INDIRECT(ADDRESS(1,5+MOD(ROW()-2,COUNTA('Form Responses 1'!$1:$1)-4),,TRUE,"Form Responses 1")))</f>
        <v>Lantai 21 [Pantry]</v>
      </c>
      <c r="G1590" s="65" t="e">
        <f ca="1">IF(ISBLANK(A1590)," ",INDIRECT(ADDRESS(MATCH(A1590,'Form Responses 1'!A:A,0),5+MOD(ROW()-2,COUNTA('Form Responses 1'!$1:$1)-4),,TRUE,"Form Responses 1")))</f>
        <v>#N/A</v>
      </c>
      <c r="H1590" s="83" t="str">
        <f ca="1" t="shared" si="1"/>
        <v>Lantai 21</v>
      </c>
      <c r="I1590" s="83" t="str">
        <f ca="1" t="shared" si="1571"/>
        <v>Pantry</v>
      </c>
      <c r="J1590" s="83" t="str">
        <f ca="1" t="shared" si="2"/>
        <v>CLEANING SERVICE</v>
      </c>
      <c r="K1590" s="83" t="str">
        <f ca="1" t="array" ref="K1590">IFERROR(INDEX(MASTER!B:B,MATCH(G1590,MASTER!A:A,0))/100," ")</f>
        <v> </v>
      </c>
      <c r="L1590" s="65">
        <f ca="1" t="shared" si="3"/>
        <v>0</v>
      </c>
      <c r="M1590" s="65" t="str">
        <f ca="1" t="shared" si="4"/>
        <v>1900 - WEEK 00</v>
      </c>
      <c r="N1590" s="65" t="str">
        <f ca="1" t="shared" si="5"/>
        <v>1900 - MONTH 01</v>
      </c>
      <c r="O1590" s="83" t="str">
        <f ca="1" t="shared" ref="O1590:P1590" si="1623">IFERROR(AVERAGEIF(M:M,M1590,$K:$K)," ")</f>
        <v> </v>
      </c>
      <c r="P1590" s="83" t="str">
        <f ca="1" t="shared" si="1623"/>
        <v> </v>
      </c>
      <c r="Q1590" s="65" t="str">
        <f ca="1">IF(ISBLANK(A1590)," ",IF(O1590&gt;MASTER!$B$3/100,"SB",IF(O1590&gt;MASTER!$B$4/100,"B",IF(O1590&gt;MASTER!$B$5/100,"C","K"))))</f>
        <v>SB</v>
      </c>
      <c r="R1590" s="65" t="str">
        <f ca="1">IF(ISBLANK(B1590)," ",IF(P1590&gt;MASTER!$B$3/100,"SB",IF(P1590&gt;MASTER!$B$4/100,"B",IF(P1590&gt;MASTER!$B$5/100,"C","K"))))</f>
        <v>SB</v>
      </c>
    </row>
    <row r="1591" customHeight="1" spans="1:18">
      <c r="A1591" s="65">
        <f ca="1">INDIRECT(ADDRESS(2+QUOTIENT(ROW()-2,COUNTA('Form Responses 1'!$1:$1)-4),1,,TRUE,"Form Responses 1"))</f>
        <v>0</v>
      </c>
      <c r="B1591" s="65">
        <f ca="1">INDIRECT(ADDRESS(2+QUOTIENT(ROW()-2,COUNTA('Form Responses 1'!$1:$1)-4),2,,TRUE,"Form Responses 1"))</f>
        <v>0</v>
      </c>
      <c r="C1591" s="65">
        <f ca="1">INDIRECT(ADDRESS(2+QUOTIENT(ROW()-2,COUNTA('Form Responses 1'!$1:$1)-4),3,,TRUE,"Form Responses 1"))</f>
        <v>0</v>
      </c>
      <c r="D1591" s="65">
        <f ca="1">INDIRECT(ADDRESS(2+QUOTIENT(ROW()-2,COUNTA('Form Responses 1'!$1:$1)-4),4,,TRUE,"Form Responses 1"))</f>
        <v>0</v>
      </c>
      <c r="E1591" s="82">
        <f ca="1" t="shared" si="0"/>
        <v>6</v>
      </c>
      <c r="F1591" s="65" t="str">
        <f ca="1">IF(ISBLANK(A1591)," ",INDIRECT(ADDRESS(1,5+MOD(ROW()-2,COUNTA('Form Responses 1'!$1:$1)-4),,TRUE,"Form Responses 1")))</f>
        <v>Lantai 21 [Ruang Rapat 1-2-3]</v>
      </c>
      <c r="G1591" s="65" t="e">
        <f ca="1">IF(ISBLANK(A1591)," ",INDIRECT(ADDRESS(MATCH(A1591,'Form Responses 1'!A:A,0),5+MOD(ROW()-2,COUNTA('Form Responses 1'!$1:$1)-4),,TRUE,"Form Responses 1")))</f>
        <v>#N/A</v>
      </c>
      <c r="H1591" s="83" t="str">
        <f ca="1" t="shared" si="1"/>
        <v>Lantai 21</v>
      </c>
      <c r="I1591" s="83" t="str">
        <f ca="1" t="shared" si="1571"/>
        <v>Ruang Rapat 1-2-3</v>
      </c>
      <c r="J1591" s="83" t="str">
        <f ca="1" t="shared" si="2"/>
        <v>CLEANING SERVICE</v>
      </c>
      <c r="K1591" s="83" t="str">
        <f ca="1" t="array" ref="K1591">IFERROR(INDEX(MASTER!B:B,MATCH(G1591,MASTER!A:A,0))/100," ")</f>
        <v> </v>
      </c>
      <c r="L1591" s="65">
        <f ca="1" t="shared" si="3"/>
        <v>0</v>
      </c>
      <c r="M1591" s="65" t="str">
        <f ca="1" t="shared" si="4"/>
        <v>1900 - WEEK 00</v>
      </c>
      <c r="N1591" s="65" t="str">
        <f ca="1" t="shared" si="5"/>
        <v>1900 - MONTH 01</v>
      </c>
      <c r="O1591" s="83" t="str">
        <f ca="1" t="shared" ref="O1591:P1591" si="1624">IFERROR(AVERAGEIF(M:M,M1591,$K:$K)," ")</f>
        <v> </v>
      </c>
      <c r="P1591" s="83" t="str">
        <f ca="1" t="shared" si="1624"/>
        <v> </v>
      </c>
      <c r="Q1591" s="65" t="str">
        <f ca="1">IF(ISBLANK(A1591)," ",IF(O1591&gt;MASTER!$B$3/100,"SB",IF(O1591&gt;MASTER!$B$4/100,"B",IF(O1591&gt;MASTER!$B$5/100,"C","K"))))</f>
        <v>SB</v>
      </c>
      <c r="R1591" s="65" t="str">
        <f ca="1">IF(ISBLANK(B1591)," ",IF(P1591&gt;MASTER!$B$3/100,"SB",IF(P1591&gt;MASTER!$B$4/100,"B",IF(P1591&gt;MASTER!$B$5/100,"C","K"))))</f>
        <v>SB</v>
      </c>
    </row>
    <row r="1592" customHeight="1" spans="1:18">
      <c r="A1592" s="65">
        <f ca="1">INDIRECT(ADDRESS(2+QUOTIENT(ROW()-2,COUNTA('Form Responses 1'!$1:$1)-4),1,,TRUE,"Form Responses 1"))</f>
        <v>0</v>
      </c>
      <c r="B1592" s="65">
        <f ca="1">INDIRECT(ADDRESS(2+QUOTIENT(ROW()-2,COUNTA('Form Responses 1'!$1:$1)-4),2,,TRUE,"Form Responses 1"))</f>
        <v>0</v>
      </c>
      <c r="C1592" s="65">
        <f ca="1">INDIRECT(ADDRESS(2+QUOTIENT(ROW()-2,COUNTA('Form Responses 1'!$1:$1)-4),3,,TRUE,"Form Responses 1"))</f>
        <v>0</v>
      </c>
      <c r="D1592" s="65">
        <f ca="1">INDIRECT(ADDRESS(2+QUOTIENT(ROW()-2,COUNTA('Form Responses 1'!$1:$1)-4),4,,TRUE,"Form Responses 1"))</f>
        <v>0</v>
      </c>
      <c r="E1592" s="82">
        <f ca="1" t="shared" si="0"/>
        <v>6</v>
      </c>
      <c r="F1592" s="65" t="str">
        <f ca="1">IF(ISBLANK(A1592)," ",INDIRECT(ADDRESS(1,5+MOD(ROW()-2,COUNTA('Form Responses 1'!$1:$1)-4),,TRUE,"Form Responses 1")))</f>
        <v>Lantai 21 [Ruang Kerja]</v>
      </c>
      <c r="G1592" s="65" t="e">
        <f ca="1">IF(ISBLANK(A1592)," ",INDIRECT(ADDRESS(MATCH(A1592,'Form Responses 1'!A:A,0),5+MOD(ROW()-2,COUNTA('Form Responses 1'!$1:$1)-4),,TRUE,"Form Responses 1")))</f>
        <v>#N/A</v>
      </c>
      <c r="H1592" s="83" t="str">
        <f ca="1" t="shared" si="1"/>
        <v>Lantai 21</v>
      </c>
      <c r="I1592" s="83" t="str">
        <f ca="1" t="shared" si="1571"/>
        <v>Ruang Kerja</v>
      </c>
      <c r="J1592" s="83" t="str">
        <f ca="1" t="shared" si="2"/>
        <v>CLEANING SERVICE</v>
      </c>
      <c r="K1592" s="83" t="str">
        <f ca="1" t="array" ref="K1592">IFERROR(INDEX(MASTER!B:B,MATCH(G1592,MASTER!A:A,0))/100," ")</f>
        <v> </v>
      </c>
      <c r="L1592" s="65">
        <f ca="1" t="shared" si="3"/>
        <v>0</v>
      </c>
      <c r="M1592" s="65" t="str">
        <f ca="1" t="shared" si="4"/>
        <v>1900 - WEEK 00</v>
      </c>
      <c r="N1592" s="65" t="str">
        <f ca="1" t="shared" si="5"/>
        <v>1900 - MONTH 01</v>
      </c>
      <c r="O1592" s="83" t="str">
        <f ca="1" t="shared" ref="O1592:P1592" si="1625">IFERROR(AVERAGEIF(M:M,M1592,$K:$K)," ")</f>
        <v> </v>
      </c>
      <c r="P1592" s="83" t="str">
        <f ca="1" t="shared" si="1625"/>
        <v> </v>
      </c>
      <c r="Q1592" s="65" t="str">
        <f ca="1">IF(ISBLANK(A1592)," ",IF(O1592&gt;MASTER!$B$3/100,"SB",IF(O1592&gt;MASTER!$B$4/100,"B",IF(O1592&gt;MASTER!$B$5/100,"C","K"))))</f>
        <v>SB</v>
      </c>
      <c r="R1592" s="65" t="str">
        <f ca="1">IF(ISBLANK(B1592)," ",IF(P1592&gt;MASTER!$B$3/100,"SB",IF(P1592&gt;MASTER!$B$4/100,"B",IF(P1592&gt;MASTER!$B$5/100,"C","K"))))</f>
        <v>SB</v>
      </c>
    </row>
    <row r="1593" customHeight="1" spans="1:18">
      <c r="A1593" s="65">
        <f ca="1">INDIRECT(ADDRESS(2+QUOTIENT(ROW()-2,COUNTA('Form Responses 1'!$1:$1)-4),1,,TRUE,"Form Responses 1"))</f>
        <v>0</v>
      </c>
      <c r="B1593" s="65">
        <f ca="1">INDIRECT(ADDRESS(2+QUOTIENT(ROW()-2,COUNTA('Form Responses 1'!$1:$1)-4),2,,TRUE,"Form Responses 1"))</f>
        <v>0</v>
      </c>
      <c r="C1593" s="65">
        <f ca="1">INDIRECT(ADDRESS(2+QUOTIENT(ROW()-2,COUNTA('Form Responses 1'!$1:$1)-4),3,,TRUE,"Form Responses 1"))</f>
        <v>0</v>
      </c>
      <c r="D1593" s="65">
        <f ca="1">INDIRECT(ADDRESS(2+QUOTIENT(ROW()-2,COUNTA('Form Responses 1'!$1:$1)-4),4,,TRUE,"Form Responses 1"))</f>
        <v>0</v>
      </c>
      <c r="E1593" s="82">
        <f ca="1" t="shared" si="0"/>
        <v>6</v>
      </c>
      <c r="F1593" s="65" t="str">
        <f ca="1">IF(ISBLANK(A1593)," ",INDIRECT(ADDRESS(1,5+MOD(ROW()-2,COUNTA('Form Responses 1'!$1:$1)-4),,TRUE,"Form Responses 1")))</f>
        <v>Lantai 21 [Koridor]</v>
      </c>
      <c r="G1593" s="65" t="e">
        <f ca="1">IF(ISBLANK(A1593)," ",INDIRECT(ADDRESS(MATCH(A1593,'Form Responses 1'!A:A,0),5+MOD(ROW()-2,COUNTA('Form Responses 1'!$1:$1)-4),,TRUE,"Form Responses 1")))</f>
        <v>#N/A</v>
      </c>
      <c r="H1593" s="83" t="str">
        <f ca="1" t="shared" si="1"/>
        <v>Lantai 21</v>
      </c>
      <c r="I1593" s="83" t="str">
        <f ca="1" t="shared" si="1571"/>
        <v>Koridor</v>
      </c>
      <c r="J1593" s="83" t="str">
        <f ca="1" t="shared" si="2"/>
        <v>CLEANING SERVICE</v>
      </c>
      <c r="K1593" s="83" t="str">
        <f ca="1" t="array" ref="K1593">IFERROR(INDEX(MASTER!B:B,MATCH(G1593,MASTER!A:A,0))/100," ")</f>
        <v> </v>
      </c>
      <c r="L1593" s="65">
        <f ca="1" t="shared" si="3"/>
        <v>0</v>
      </c>
      <c r="M1593" s="65" t="str">
        <f ca="1" t="shared" si="4"/>
        <v>1900 - WEEK 00</v>
      </c>
      <c r="N1593" s="65" t="str">
        <f ca="1" t="shared" si="5"/>
        <v>1900 - MONTH 01</v>
      </c>
      <c r="O1593" s="83" t="str">
        <f ca="1" t="shared" ref="O1593:P1593" si="1626">IFERROR(AVERAGEIF(M:M,M1593,$K:$K)," ")</f>
        <v> </v>
      </c>
      <c r="P1593" s="83" t="str">
        <f ca="1" t="shared" si="1626"/>
        <v> </v>
      </c>
      <c r="Q1593" s="65" t="str">
        <f ca="1">IF(ISBLANK(A1593)," ",IF(O1593&gt;MASTER!$B$3/100,"SB",IF(O1593&gt;MASTER!$B$4/100,"B",IF(O1593&gt;MASTER!$B$5/100,"C","K"))))</f>
        <v>SB</v>
      </c>
      <c r="R1593" s="65" t="str">
        <f ca="1">IF(ISBLANK(B1593)," ",IF(P1593&gt;MASTER!$B$3/100,"SB",IF(P1593&gt;MASTER!$B$4/100,"B",IF(P1593&gt;MASTER!$B$5/100,"C","K"))))</f>
        <v>SB</v>
      </c>
    </row>
    <row r="1594" customHeight="1" spans="1:18">
      <c r="A1594" s="65">
        <f ca="1">INDIRECT(ADDRESS(2+QUOTIENT(ROW()-2,COUNTA('Form Responses 1'!$1:$1)-4),1,,TRUE,"Form Responses 1"))</f>
        <v>0</v>
      </c>
      <c r="B1594" s="65">
        <f ca="1">INDIRECT(ADDRESS(2+QUOTIENT(ROW()-2,COUNTA('Form Responses 1'!$1:$1)-4),2,,TRUE,"Form Responses 1"))</f>
        <v>0</v>
      </c>
      <c r="C1594" s="65">
        <f ca="1">INDIRECT(ADDRESS(2+QUOTIENT(ROW()-2,COUNTA('Form Responses 1'!$1:$1)-4),3,,TRUE,"Form Responses 1"))</f>
        <v>0</v>
      </c>
      <c r="D1594" s="65">
        <f ca="1">INDIRECT(ADDRESS(2+QUOTIENT(ROW()-2,COUNTA('Form Responses 1'!$1:$1)-4),4,,TRUE,"Form Responses 1"))</f>
        <v>0</v>
      </c>
      <c r="E1594" s="82">
        <f ca="1" t="shared" si="0"/>
        <v>6</v>
      </c>
      <c r="F1594" s="65" t="str">
        <f ca="1">IF(ISBLANK(A1594)," ",INDIRECT(ADDRESS(1,5+MOD(ROW()-2,COUNTA('Form Responses 1'!$1:$1)-4),,TRUE,"Form Responses 1")))</f>
        <v>Lantai 21 [Toilet Pria / Wanita]</v>
      </c>
      <c r="G1594" s="65" t="e">
        <f ca="1">IF(ISBLANK(A1594)," ",INDIRECT(ADDRESS(MATCH(A1594,'Form Responses 1'!A:A,0),5+MOD(ROW()-2,COUNTA('Form Responses 1'!$1:$1)-4),,TRUE,"Form Responses 1")))</f>
        <v>#N/A</v>
      </c>
      <c r="H1594" s="83" t="str">
        <f ca="1" t="shared" si="1"/>
        <v>Lantai 21</v>
      </c>
      <c r="I1594" s="83" t="str">
        <f ca="1" t="shared" si="1571"/>
        <v>Toilet Pria / Wanita</v>
      </c>
      <c r="J1594" s="83" t="str">
        <f ca="1" t="shared" si="2"/>
        <v>CLEANING SERVICE</v>
      </c>
      <c r="K1594" s="83" t="str">
        <f ca="1" t="array" ref="K1594">IFERROR(INDEX(MASTER!B:B,MATCH(G1594,MASTER!A:A,0))/100," ")</f>
        <v> </v>
      </c>
      <c r="L1594" s="65">
        <f ca="1" t="shared" si="3"/>
        <v>0</v>
      </c>
      <c r="M1594" s="65" t="str">
        <f ca="1" t="shared" si="4"/>
        <v>1900 - WEEK 00</v>
      </c>
      <c r="N1594" s="65" t="str">
        <f ca="1" t="shared" si="5"/>
        <v>1900 - MONTH 01</v>
      </c>
      <c r="O1594" s="83" t="str">
        <f ca="1" t="shared" ref="O1594:P1594" si="1627">IFERROR(AVERAGEIF(M:M,M1594,$K:$K)," ")</f>
        <v> </v>
      </c>
      <c r="P1594" s="83" t="str">
        <f ca="1" t="shared" si="1627"/>
        <v> </v>
      </c>
      <c r="Q1594" s="65" t="str">
        <f ca="1">IF(ISBLANK(A1594)," ",IF(O1594&gt;MASTER!$B$3/100,"SB",IF(O1594&gt;MASTER!$B$4/100,"B",IF(O1594&gt;MASTER!$B$5/100,"C","K"))))</f>
        <v>SB</v>
      </c>
      <c r="R1594" s="65" t="str">
        <f ca="1">IF(ISBLANK(B1594)," ",IF(P1594&gt;MASTER!$B$3/100,"SB",IF(P1594&gt;MASTER!$B$4/100,"B",IF(P1594&gt;MASTER!$B$5/100,"C","K"))))</f>
        <v>SB</v>
      </c>
    </row>
    <row r="1595" customHeight="1" spans="1:18">
      <c r="A1595" s="65">
        <f ca="1">INDIRECT(ADDRESS(2+QUOTIENT(ROW()-2,COUNTA('Form Responses 1'!$1:$1)-4),1,,TRUE,"Form Responses 1"))</f>
        <v>0</v>
      </c>
      <c r="B1595" s="65">
        <f ca="1">INDIRECT(ADDRESS(2+QUOTIENT(ROW()-2,COUNTA('Form Responses 1'!$1:$1)-4),2,,TRUE,"Form Responses 1"))</f>
        <v>0</v>
      </c>
      <c r="C1595" s="65">
        <f ca="1">INDIRECT(ADDRESS(2+QUOTIENT(ROW()-2,COUNTA('Form Responses 1'!$1:$1)-4),3,,TRUE,"Form Responses 1"))</f>
        <v>0</v>
      </c>
      <c r="D1595" s="65">
        <f ca="1">INDIRECT(ADDRESS(2+QUOTIENT(ROW()-2,COUNTA('Form Responses 1'!$1:$1)-4),4,,TRUE,"Form Responses 1"))</f>
        <v>0</v>
      </c>
      <c r="E1595" s="82">
        <f ca="1" t="shared" si="0"/>
        <v>6</v>
      </c>
      <c r="F1595" s="65" t="str">
        <f ca="1">IF(ISBLANK(A1595)," ",INDIRECT(ADDRESS(1,5+MOD(ROW()-2,COUNTA('Form Responses 1'!$1:$1)-4),,TRUE,"Form Responses 1")))</f>
        <v>Lantai 20 [Tangga Exit Barat]</v>
      </c>
      <c r="G1595" s="65" t="e">
        <f ca="1">IF(ISBLANK(A1595)," ",INDIRECT(ADDRESS(MATCH(A1595,'Form Responses 1'!A:A,0),5+MOD(ROW()-2,COUNTA('Form Responses 1'!$1:$1)-4),,TRUE,"Form Responses 1")))</f>
        <v>#N/A</v>
      </c>
      <c r="H1595" s="83" t="str">
        <f ca="1" t="shared" si="1"/>
        <v>Lantai 20</v>
      </c>
      <c r="I1595" s="83" t="str">
        <f ca="1" t="shared" si="1571"/>
        <v>Tangga Exit Barat</v>
      </c>
      <c r="J1595" s="83" t="str">
        <f ca="1" t="shared" si="2"/>
        <v>CLEANING SERVICE</v>
      </c>
      <c r="K1595" s="83" t="str">
        <f ca="1" t="array" ref="K1595">IFERROR(INDEX(MASTER!B:B,MATCH(G1595,MASTER!A:A,0))/100," ")</f>
        <v> </v>
      </c>
      <c r="L1595" s="65">
        <f ca="1" t="shared" si="3"/>
        <v>0</v>
      </c>
      <c r="M1595" s="65" t="str">
        <f ca="1" t="shared" si="4"/>
        <v>1900 - WEEK 00</v>
      </c>
      <c r="N1595" s="65" t="str">
        <f ca="1" t="shared" si="5"/>
        <v>1900 - MONTH 01</v>
      </c>
      <c r="O1595" s="83" t="str">
        <f ca="1" t="shared" ref="O1595:P1595" si="1628">IFERROR(AVERAGEIF(M:M,M1595,$K:$K)," ")</f>
        <v> </v>
      </c>
      <c r="P1595" s="83" t="str">
        <f ca="1" t="shared" si="1628"/>
        <v> </v>
      </c>
      <c r="Q1595" s="65" t="str">
        <f ca="1">IF(ISBLANK(A1595)," ",IF(O1595&gt;MASTER!$B$3/100,"SB",IF(O1595&gt;MASTER!$B$4/100,"B",IF(O1595&gt;MASTER!$B$5/100,"C","K"))))</f>
        <v>SB</v>
      </c>
      <c r="R1595" s="65" t="str">
        <f ca="1">IF(ISBLANK(B1595)," ",IF(P1595&gt;MASTER!$B$3/100,"SB",IF(P1595&gt;MASTER!$B$4/100,"B",IF(P1595&gt;MASTER!$B$5/100,"C","K"))))</f>
        <v>SB</v>
      </c>
    </row>
    <row r="1596" customHeight="1" spans="1:18">
      <c r="A1596" s="65">
        <f ca="1">INDIRECT(ADDRESS(2+QUOTIENT(ROW()-2,COUNTA('Form Responses 1'!$1:$1)-4),1,,TRUE,"Form Responses 1"))</f>
        <v>0</v>
      </c>
      <c r="B1596" s="65">
        <f ca="1">INDIRECT(ADDRESS(2+QUOTIENT(ROW()-2,COUNTA('Form Responses 1'!$1:$1)-4),2,,TRUE,"Form Responses 1"))</f>
        <v>0</v>
      </c>
      <c r="C1596" s="65">
        <f ca="1">INDIRECT(ADDRESS(2+QUOTIENT(ROW()-2,COUNTA('Form Responses 1'!$1:$1)-4),3,,TRUE,"Form Responses 1"))</f>
        <v>0</v>
      </c>
      <c r="D1596" s="65">
        <f ca="1">INDIRECT(ADDRESS(2+QUOTIENT(ROW()-2,COUNTA('Form Responses 1'!$1:$1)-4),4,,TRUE,"Form Responses 1"))</f>
        <v>0</v>
      </c>
      <c r="E1596" s="82">
        <f ca="1" t="shared" si="0"/>
        <v>6</v>
      </c>
      <c r="F1596" s="65" t="str">
        <f ca="1">IF(ISBLANK(A1596)," ",INDIRECT(ADDRESS(1,5+MOD(ROW()-2,COUNTA('Form Responses 1'!$1:$1)-4),,TRUE,"Form Responses 1")))</f>
        <v>Lantai 20 [ &amp; Timur]</v>
      </c>
      <c r="G1596" s="65" t="e">
        <f ca="1">IF(ISBLANK(A1596)," ",INDIRECT(ADDRESS(MATCH(A1596,'Form Responses 1'!A:A,0),5+MOD(ROW()-2,COUNTA('Form Responses 1'!$1:$1)-4),,TRUE,"Form Responses 1")))</f>
        <v>#N/A</v>
      </c>
      <c r="H1596" s="83" t="str">
        <f ca="1" t="shared" si="1"/>
        <v>Lantai 20</v>
      </c>
      <c r="I1596" s="83" t="str">
        <f ca="1" t="shared" si="1571"/>
        <v> &amp; Timur</v>
      </c>
      <c r="J1596" s="83" t="str">
        <f ca="1" t="shared" si="2"/>
        <v>CLEANING SERVICE</v>
      </c>
      <c r="K1596" s="83" t="str">
        <f ca="1" t="array" ref="K1596">IFERROR(INDEX(MASTER!B:B,MATCH(G1596,MASTER!A:A,0))/100," ")</f>
        <v> </v>
      </c>
      <c r="L1596" s="65">
        <f ca="1" t="shared" si="3"/>
        <v>0</v>
      </c>
      <c r="M1596" s="65" t="str">
        <f ca="1" t="shared" si="4"/>
        <v>1900 - WEEK 00</v>
      </c>
      <c r="N1596" s="65" t="str">
        <f ca="1" t="shared" si="5"/>
        <v>1900 - MONTH 01</v>
      </c>
      <c r="O1596" s="83" t="str">
        <f ca="1" t="shared" ref="O1596:P1596" si="1629">IFERROR(AVERAGEIF(M:M,M1596,$K:$K)," ")</f>
        <v> </v>
      </c>
      <c r="P1596" s="83" t="str">
        <f ca="1" t="shared" si="1629"/>
        <v> </v>
      </c>
      <c r="Q1596" s="65" t="str">
        <f ca="1">IF(ISBLANK(A1596)," ",IF(O1596&gt;MASTER!$B$3/100,"SB",IF(O1596&gt;MASTER!$B$4/100,"B",IF(O1596&gt;MASTER!$B$5/100,"C","K"))))</f>
        <v>SB</v>
      </c>
      <c r="R1596" s="65" t="str">
        <f ca="1">IF(ISBLANK(B1596)," ",IF(P1596&gt;MASTER!$B$3/100,"SB",IF(P1596&gt;MASTER!$B$4/100,"B",IF(P1596&gt;MASTER!$B$5/100,"C","K"))))</f>
        <v>SB</v>
      </c>
    </row>
    <row r="1597" customHeight="1" spans="1:18">
      <c r="A1597" s="65">
        <f ca="1">INDIRECT(ADDRESS(2+QUOTIENT(ROW()-2,COUNTA('Form Responses 1'!$1:$1)-4),1,,TRUE,"Form Responses 1"))</f>
        <v>0</v>
      </c>
      <c r="B1597" s="65">
        <f ca="1">INDIRECT(ADDRESS(2+QUOTIENT(ROW()-2,COUNTA('Form Responses 1'!$1:$1)-4),2,,TRUE,"Form Responses 1"))</f>
        <v>0</v>
      </c>
      <c r="C1597" s="65">
        <f ca="1">INDIRECT(ADDRESS(2+QUOTIENT(ROW()-2,COUNTA('Form Responses 1'!$1:$1)-4),3,,TRUE,"Form Responses 1"))</f>
        <v>0</v>
      </c>
      <c r="D1597" s="65">
        <f ca="1">INDIRECT(ADDRESS(2+QUOTIENT(ROW()-2,COUNTA('Form Responses 1'!$1:$1)-4),4,,TRUE,"Form Responses 1"))</f>
        <v>0</v>
      </c>
      <c r="E1597" s="82">
        <f ca="1" t="shared" si="0"/>
        <v>6</v>
      </c>
      <c r="F1597" s="65" t="str">
        <f ca="1">IF(ISBLANK(A1597)," ",INDIRECT(ADDRESS(1,5+MOD(ROW()-2,COUNTA('Form Responses 1'!$1:$1)-4),,TRUE,"Form Responses 1")))</f>
        <v>Lantai 20 [Mushola]</v>
      </c>
      <c r="G1597" s="65" t="e">
        <f ca="1">IF(ISBLANK(A1597)," ",INDIRECT(ADDRESS(MATCH(A1597,'Form Responses 1'!A:A,0),5+MOD(ROW()-2,COUNTA('Form Responses 1'!$1:$1)-4),,TRUE,"Form Responses 1")))</f>
        <v>#N/A</v>
      </c>
      <c r="H1597" s="83" t="str">
        <f ca="1" t="shared" si="1"/>
        <v>Lantai 20</v>
      </c>
      <c r="I1597" s="83" t="str">
        <f ca="1" t="shared" si="1571"/>
        <v>Mushola</v>
      </c>
      <c r="J1597" s="83" t="str">
        <f ca="1" t="shared" si="2"/>
        <v>CLEANING SERVICE</v>
      </c>
      <c r="K1597" s="83" t="str">
        <f ca="1" t="array" ref="K1597">IFERROR(INDEX(MASTER!B:B,MATCH(G1597,MASTER!A:A,0))/100," ")</f>
        <v> </v>
      </c>
      <c r="L1597" s="65">
        <f ca="1" t="shared" si="3"/>
        <v>0</v>
      </c>
      <c r="M1597" s="65" t="str">
        <f ca="1" t="shared" si="4"/>
        <v>1900 - WEEK 00</v>
      </c>
      <c r="N1597" s="65" t="str">
        <f ca="1" t="shared" si="5"/>
        <v>1900 - MONTH 01</v>
      </c>
      <c r="O1597" s="83" t="str">
        <f ca="1" t="shared" ref="O1597:P1597" si="1630">IFERROR(AVERAGEIF(M:M,M1597,$K:$K)," ")</f>
        <v> </v>
      </c>
      <c r="P1597" s="83" t="str">
        <f ca="1" t="shared" si="1630"/>
        <v> </v>
      </c>
      <c r="Q1597" s="65" t="str">
        <f ca="1">IF(ISBLANK(A1597)," ",IF(O1597&gt;MASTER!$B$3/100,"SB",IF(O1597&gt;MASTER!$B$4/100,"B",IF(O1597&gt;MASTER!$B$5/100,"C","K"))))</f>
        <v>SB</v>
      </c>
      <c r="R1597" s="65" t="str">
        <f ca="1">IF(ISBLANK(B1597)," ",IF(P1597&gt;MASTER!$B$3/100,"SB",IF(P1597&gt;MASTER!$B$4/100,"B",IF(P1597&gt;MASTER!$B$5/100,"C","K"))))</f>
        <v>SB</v>
      </c>
    </row>
    <row r="1598" customHeight="1" spans="1:18">
      <c r="A1598" s="65">
        <f ca="1">INDIRECT(ADDRESS(2+QUOTIENT(ROW()-2,COUNTA('Form Responses 1'!$1:$1)-4),1,,TRUE,"Form Responses 1"))</f>
        <v>0</v>
      </c>
      <c r="B1598" s="65">
        <f ca="1">INDIRECT(ADDRESS(2+QUOTIENT(ROW()-2,COUNTA('Form Responses 1'!$1:$1)-4),2,,TRUE,"Form Responses 1"))</f>
        <v>0</v>
      </c>
      <c r="C1598" s="65">
        <f ca="1">INDIRECT(ADDRESS(2+QUOTIENT(ROW()-2,COUNTA('Form Responses 1'!$1:$1)-4),3,,TRUE,"Form Responses 1"))</f>
        <v>0</v>
      </c>
      <c r="D1598" s="65">
        <f ca="1">INDIRECT(ADDRESS(2+QUOTIENT(ROW()-2,COUNTA('Form Responses 1'!$1:$1)-4),4,,TRUE,"Form Responses 1"))</f>
        <v>0</v>
      </c>
      <c r="E1598" s="82">
        <f ca="1" t="shared" si="0"/>
        <v>6</v>
      </c>
      <c r="F1598" s="65" t="str">
        <f ca="1">IF(ISBLANK(A1598)," ",INDIRECT(ADDRESS(1,5+MOD(ROW()-2,COUNTA('Form Responses 1'!$1:$1)-4),,TRUE,"Form Responses 1")))</f>
        <v>Lantai 20 [Pantry]</v>
      </c>
      <c r="G1598" s="65" t="e">
        <f ca="1">IF(ISBLANK(A1598)," ",INDIRECT(ADDRESS(MATCH(A1598,'Form Responses 1'!A:A,0),5+MOD(ROW()-2,COUNTA('Form Responses 1'!$1:$1)-4),,TRUE,"Form Responses 1")))</f>
        <v>#N/A</v>
      </c>
      <c r="H1598" s="83" t="str">
        <f ca="1" t="shared" si="1"/>
        <v>Lantai 20</v>
      </c>
      <c r="I1598" s="83" t="str">
        <f ca="1" t="shared" si="1571"/>
        <v>Pantry</v>
      </c>
      <c r="J1598" s="83" t="str">
        <f ca="1" t="shared" si="2"/>
        <v>CLEANING SERVICE</v>
      </c>
      <c r="K1598" s="83" t="str">
        <f ca="1" t="array" ref="K1598">IFERROR(INDEX(MASTER!B:B,MATCH(G1598,MASTER!A:A,0))/100," ")</f>
        <v> </v>
      </c>
      <c r="L1598" s="65">
        <f ca="1" t="shared" si="3"/>
        <v>0</v>
      </c>
      <c r="M1598" s="65" t="str">
        <f ca="1" t="shared" si="4"/>
        <v>1900 - WEEK 00</v>
      </c>
      <c r="N1598" s="65" t="str">
        <f ca="1" t="shared" si="5"/>
        <v>1900 - MONTH 01</v>
      </c>
      <c r="O1598" s="83" t="str">
        <f ca="1" t="shared" ref="O1598:P1598" si="1631">IFERROR(AVERAGEIF(M:M,M1598,$K:$K)," ")</f>
        <v> </v>
      </c>
      <c r="P1598" s="83" t="str">
        <f ca="1" t="shared" si="1631"/>
        <v> </v>
      </c>
      <c r="Q1598" s="65" t="str">
        <f ca="1">IF(ISBLANK(A1598)," ",IF(O1598&gt;MASTER!$B$3/100,"SB",IF(O1598&gt;MASTER!$B$4/100,"B",IF(O1598&gt;MASTER!$B$5/100,"C","K"))))</f>
        <v>SB</v>
      </c>
      <c r="R1598" s="65" t="str">
        <f ca="1">IF(ISBLANK(B1598)," ",IF(P1598&gt;MASTER!$B$3/100,"SB",IF(P1598&gt;MASTER!$B$4/100,"B",IF(P1598&gt;MASTER!$B$5/100,"C","K"))))</f>
        <v>SB</v>
      </c>
    </row>
    <row r="1599" customHeight="1" spans="1:18">
      <c r="A1599" s="65">
        <f ca="1">INDIRECT(ADDRESS(2+QUOTIENT(ROW()-2,COUNTA('Form Responses 1'!$1:$1)-4),1,,TRUE,"Form Responses 1"))</f>
        <v>0</v>
      </c>
      <c r="B1599" s="65">
        <f ca="1">INDIRECT(ADDRESS(2+QUOTIENT(ROW()-2,COUNTA('Form Responses 1'!$1:$1)-4),2,,TRUE,"Form Responses 1"))</f>
        <v>0</v>
      </c>
      <c r="C1599" s="65">
        <f ca="1">INDIRECT(ADDRESS(2+QUOTIENT(ROW()-2,COUNTA('Form Responses 1'!$1:$1)-4),3,,TRUE,"Form Responses 1"))</f>
        <v>0</v>
      </c>
      <c r="D1599" s="65">
        <f ca="1">INDIRECT(ADDRESS(2+QUOTIENT(ROW()-2,COUNTA('Form Responses 1'!$1:$1)-4),4,,TRUE,"Form Responses 1"))</f>
        <v>0</v>
      </c>
      <c r="E1599" s="82">
        <f ca="1" t="shared" si="0"/>
        <v>6</v>
      </c>
      <c r="F1599" s="65" t="str">
        <f ca="1">IF(ISBLANK(A1599)," ",INDIRECT(ADDRESS(1,5+MOD(ROW()-2,COUNTA('Form Responses 1'!$1:$1)-4),,TRUE,"Form Responses 1")))</f>
        <v>Lantai 20 [Ruang Rapat 1-2-3]</v>
      </c>
      <c r="G1599" s="65" t="e">
        <f ca="1">IF(ISBLANK(A1599)," ",INDIRECT(ADDRESS(MATCH(A1599,'Form Responses 1'!A:A,0),5+MOD(ROW()-2,COUNTA('Form Responses 1'!$1:$1)-4),,TRUE,"Form Responses 1")))</f>
        <v>#N/A</v>
      </c>
      <c r="H1599" s="83" t="str">
        <f ca="1" t="shared" si="1"/>
        <v>Lantai 20</v>
      </c>
      <c r="I1599" s="83" t="str">
        <f ca="1" t="shared" si="1571"/>
        <v>Ruang Rapat 1-2-3</v>
      </c>
      <c r="J1599" s="83" t="str">
        <f ca="1" t="shared" si="2"/>
        <v>CLEANING SERVICE</v>
      </c>
      <c r="K1599" s="83" t="str">
        <f ca="1" t="array" ref="K1599">IFERROR(INDEX(MASTER!B:B,MATCH(G1599,MASTER!A:A,0))/100," ")</f>
        <v> </v>
      </c>
      <c r="L1599" s="65">
        <f ca="1" t="shared" si="3"/>
        <v>0</v>
      </c>
      <c r="M1599" s="65" t="str">
        <f ca="1" t="shared" si="4"/>
        <v>1900 - WEEK 00</v>
      </c>
      <c r="N1599" s="65" t="str">
        <f ca="1" t="shared" si="5"/>
        <v>1900 - MONTH 01</v>
      </c>
      <c r="O1599" s="83" t="str">
        <f ca="1" t="shared" ref="O1599:P1599" si="1632">IFERROR(AVERAGEIF(M:M,M1599,$K:$K)," ")</f>
        <v> </v>
      </c>
      <c r="P1599" s="83" t="str">
        <f ca="1" t="shared" si="1632"/>
        <v> </v>
      </c>
      <c r="Q1599" s="65" t="str">
        <f ca="1">IF(ISBLANK(A1599)," ",IF(O1599&gt;MASTER!$B$3/100,"SB",IF(O1599&gt;MASTER!$B$4/100,"B",IF(O1599&gt;MASTER!$B$5/100,"C","K"))))</f>
        <v>SB</v>
      </c>
      <c r="R1599" s="65" t="str">
        <f ca="1">IF(ISBLANK(B1599)," ",IF(P1599&gt;MASTER!$B$3/100,"SB",IF(P1599&gt;MASTER!$B$4/100,"B",IF(P1599&gt;MASTER!$B$5/100,"C","K"))))</f>
        <v>SB</v>
      </c>
    </row>
    <row r="1600" customHeight="1" spans="1:18">
      <c r="A1600" s="65">
        <f ca="1">INDIRECT(ADDRESS(2+QUOTIENT(ROW()-2,COUNTA('Form Responses 1'!$1:$1)-4),1,,TRUE,"Form Responses 1"))</f>
        <v>0</v>
      </c>
      <c r="B1600" s="65">
        <f ca="1">INDIRECT(ADDRESS(2+QUOTIENT(ROW()-2,COUNTA('Form Responses 1'!$1:$1)-4),2,,TRUE,"Form Responses 1"))</f>
        <v>0</v>
      </c>
      <c r="C1600" s="65">
        <f ca="1">INDIRECT(ADDRESS(2+QUOTIENT(ROW()-2,COUNTA('Form Responses 1'!$1:$1)-4),3,,TRUE,"Form Responses 1"))</f>
        <v>0</v>
      </c>
      <c r="D1600" s="65">
        <f ca="1">INDIRECT(ADDRESS(2+QUOTIENT(ROW()-2,COUNTA('Form Responses 1'!$1:$1)-4),4,,TRUE,"Form Responses 1"))</f>
        <v>0</v>
      </c>
      <c r="E1600" s="82">
        <f ca="1" t="shared" si="0"/>
        <v>6</v>
      </c>
      <c r="F1600" s="65" t="str">
        <f ca="1">IF(ISBLANK(A1600)," ",INDIRECT(ADDRESS(1,5+MOD(ROW()-2,COUNTA('Form Responses 1'!$1:$1)-4),,TRUE,"Form Responses 1")))</f>
        <v>Lantai 20 [Ruang Kerja]</v>
      </c>
      <c r="G1600" s="65" t="e">
        <f ca="1">IF(ISBLANK(A1600)," ",INDIRECT(ADDRESS(MATCH(A1600,'Form Responses 1'!A:A,0),5+MOD(ROW()-2,COUNTA('Form Responses 1'!$1:$1)-4),,TRUE,"Form Responses 1")))</f>
        <v>#N/A</v>
      </c>
      <c r="H1600" s="83" t="str">
        <f ca="1" t="shared" si="1"/>
        <v>Lantai 20</v>
      </c>
      <c r="I1600" s="83" t="str">
        <f ca="1" t="shared" si="1571"/>
        <v>Ruang Kerja</v>
      </c>
      <c r="J1600" s="83" t="str">
        <f ca="1" t="shared" si="2"/>
        <v>CLEANING SERVICE</v>
      </c>
      <c r="K1600" s="83" t="str">
        <f ca="1" t="array" ref="K1600">IFERROR(INDEX(MASTER!B:B,MATCH(G1600,MASTER!A:A,0))/100," ")</f>
        <v> </v>
      </c>
      <c r="L1600" s="65">
        <f ca="1" t="shared" si="3"/>
        <v>0</v>
      </c>
      <c r="M1600" s="65" t="str">
        <f ca="1" t="shared" si="4"/>
        <v>1900 - WEEK 00</v>
      </c>
      <c r="N1600" s="65" t="str">
        <f ca="1" t="shared" si="5"/>
        <v>1900 - MONTH 01</v>
      </c>
      <c r="O1600" s="83" t="str">
        <f ca="1" t="shared" ref="O1600:P1600" si="1633">IFERROR(AVERAGEIF(M:M,M1600,$K:$K)," ")</f>
        <v> </v>
      </c>
      <c r="P1600" s="83" t="str">
        <f ca="1" t="shared" si="1633"/>
        <v> </v>
      </c>
      <c r="Q1600" s="65" t="str">
        <f ca="1">IF(ISBLANK(A1600)," ",IF(O1600&gt;MASTER!$B$3/100,"SB",IF(O1600&gt;MASTER!$B$4/100,"B",IF(O1600&gt;MASTER!$B$5/100,"C","K"))))</f>
        <v>SB</v>
      </c>
      <c r="R1600" s="65" t="str">
        <f ca="1">IF(ISBLANK(B1600)," ",IF(P1600&gt;MASTER!$B$3/100,"SB",IF(P1600&gt;MASTER!$B$4/100,"B",IF(P1600&gt;MASTER!$B$5/100,"C","K"))))</f>
        <v>SB</v>
      </c>
    </row>
    <row r="1601" customHeight="1" spans="1:18">
      <c r="A1601" s="65">
        <f ca="1">INDIRECT(ADDRESS(2+QUOTIENT(ROW()-2,COUNTA('Form Responses 1'!$1:$1)-4),1,,TRUE,"Form Responses 1"))</f>
        <v>0</v>
      </c>
      <c r="B1601" s="65">
        <f ca="1">INDIRECT(ADDRESS(2+QUOTIENT(ROW()-2,COUNTA('Form Responses 1'!$1:$1)-4),2,,TRUE,"Form Responses 1"))</f>
        <v>0</v>
      </c>
      <c r="C1601" s="65">
        <f ca="1">INDIRECT(ADDRESS(2+QUOTIENT(ROW()-2,COUNTA('Form Responses 1'!$1:$1)-4),3,,TRUE,"Form Responses 1"))</f>
        <v>0</v>
      </c>
      <c r="D1601" s="65">
        <f ca="1">INDIRECT(ADDRESS(2+QUOTIENT(ROW()-2,COUNTA('Form Responses 1'!$1:$1)-4),4,,TRUE,"Form Responses 1"))</f>
        <v>0</v>
      </c>
      <c r="E1601" s="82">
        <f ca="1" t="shared" si="0"/>
        <v>6</v>
      </c>
      <c r="F1601" s="65" t="str">
        <f ca="1">IF(ISBLANK(A1601)," ",INDIRECT(ADDRESS(1,5+MOD(ROW()-2,COUNTA('Form Responses 1'!$1:$1)-4),,TRUE,"Form Responses 1")))</f>
        <v>Lantai 20 [Koridor]</v>
      </c>
      <c r="G1601" s="65" t="e">
        <f ca="1">IF(ISBLANK(A1601)," ",INDIRECT(ADDRESS(MATCH(A1601,'Form Responses 1'!A:A,0),5+MOD(ROW()-2,COUNTA('Form Responses 1'!$1:$1)-4),,TRUE,"Form Responses 1")))</f>
        <v>#N/A</v>
      </c>
      <c r="H1601" s="83" t="str">
        <f ca="1" t="shared" si="1"/>
        <v>Lantai 20</v>
      </c>
      <c r="I1601" s="83" t="str">
        <f ca="1" t="shared" si="1571"/>
        <v>Koridor</v>
      </c>
      <c r="J1601" s="83" t="str">
        <f ca="1" t="shared" si="2"/>
        <v>CLEANING SERVICE</v>
      </c>
      <c r="K1601" s="83" t="str">
        <f ca="1" t="array" ref="K1601">IFERROR(INDEX(MASTER!B:B,MATCH(G1601,MASTER!A:A,0))/100," ")</f>
        <v> </v>
      </c>
      <c r="L1601" s="65">
        <f ca="1" t="shared" si="3"/>
        <v>0</v>
      </c>
      <c r="M1601" s="65" t="str">
        <f ca="1" t="shared" si="4"/>
        <v>1900 - WEEK 00</v>
      </c>
      <c r="N1601" s="65" t="str">
        <f ca="1" t="shared" si="5"/>
        <v>1900 - MONTH 01</v>
      </c>
      <c r="O1601" s="83" t="str">
        <f ca="1" t="shared" ref="O1601:P1601" si="1634">IFERROR(AVERAGEIF(M:M,M1601,$K:$K)," ")</f>
        <v> </v>
      </c>
      <c r="P1601" s="83" t="str">
        <f ca="1" t="shared" si="1634"/>
        <v> </v>
      </c>
      <c r="Q1601" s="65" t="str">
        <f ca="1">IF(ISBLANK(A1601)," ",IF(O1601&gt;MASTER!$B$3/100,"SB",IF(O1601&gt;MASTER!$B$4/100,"B",IF(O1601&gt;MASTER!$B$5/100,"C","K"))))</f>
        <v>SB</v>
      </c>
      <c r="R1601" s="65" t="str">
        <f ca="1">IF(ISBLANK(B1601)," ",IF(P1601&gt;MASTER!$B$3/100,"SB",IF(P1601&gt;MASTER!$B$4/100,"B",IF(P1601&gt;MASTER!$B$5/100,"C","K"))))</f>
        <v>SB</v>
      </c>
    </row>
    <row r="1602" customHeight="1" spans="1:18">
      <c r="A1602" s="65">
        <f ca="1">INDIRECT(ADDRESS(2+QUOTIENT(ROW()-2,COUNTA('Form Responses 1'!$1:$1)-4),1,,TRUE,"Form Responses 1"))</f>
        <v>0</v>
      </c>
      <c r="B1602" s="65">
        <f ca="1">INDIRECT(ADDRESS(2+QUOTIENT(ROW()-2,COUNTA('Form Responses 1'!$1:$1)-4),2,,TRUE,"Form Responses 1"))</f>
        <v>0</v>
      </c>
      <c r="C1602" s="65">
        <f ca="1">INDIRECT(ADDRESS(2+QUOTIENT(ROW()-2,COUNTA('Form Responses 1'!$1:$1)-4),3,,TRUE,"Form Responses 1"))</f>
        <v>0</v>
      </c>
      <c r="D1602" s="65">
        <f ca="1">INDIRECT(ADDRESS(2+QUOTIENT(ROW()-2,COUNTA('Form Responses 1'!$1:$1)-4),4,,TRUE,"Form Responses 1"))</f>
        <v>0</v>
      </c>
      <c r="E1602" s="82">
        <f ca="1" t="shared" si="0"/>
        <v>6</v>
      </c>
      <c r="F1602" s="65" t="str">
        <f ca="1">IF(ISBLANK(A1602)," ",INDIRECT(ADDRESS(1,5+MOD(ROW()-2,COUNTA('Form Responses 1'!$1:$1)-4),,TRUE,"Form Responses 1")))</f>
        <v>Lantai 20 [Toilet Pria / Wanita]</v>
      </c>
      <c r="G1602" s="65" t="e">
        <f ca="1">IF(ISBLANK(A1602)," ",INDIRECT(ADDRESS(MATCH(A1602,'Form Responses 1'!A:A,0),5+MOD(ROW()-2,COUNTA('Form Responses 1'!$1:$1)-4),,TRUE,"Form Responses 1")))</f>
        <v>#N/A</v>
      </c>
      <c r="H1602" s="83" t="str">
        <f ca="1" t="shared" si="1"/>
        <v>Lantai 20</v>
      </c>
      <c r="I1602" s="83" t="str">
        <f ca="1" t="shared" si="1571"/>
        <v>Toilet Pria / Wanita</v>
      </c>
      <c r="J1602" s="83" t="str">
        <f ca="1" t="shared" si="2"/>
        <v>CLEANING SERVICE</v>
      </c>
      <c r="K1602" s="83" t="str">
        <f ca="1" t="array" ref="K1602">IFERROR(INDEX(MASTER!B:B,MATCH(G1602,MASTER!A:A,0))/100," ")</f>
        <v> </v>
      </c>
      <c r="L1602" s="65">
        <f ca="1" t="shared" si="3"/>
        <v>0</v>
      </c>
      <c r="M1602" s="65" t="str">
        <f ca="1" t="shared" si="4"/>
        <v>1900 - WEEK 00</v>
      </c>
      <c r="N1602" s="65" t="str">
        <f ca="1" t="shared" si="5"/>
        <v>1900 - MONTH 01</v>
      </c>
      <c r="O1602" s="83" t="str">
        <f ca="1" t="shared" ref="O1602:P1602" si="1635">IFERROR(AVERAGEIF(M:M,M1602,$K:$K)," ")</f>
        <v> </v>
      </c>
      <c r="P1602" s="83" t="str">
        <f ca="1" t="shared" si="1635"/>
        <v> </v>
      </c>
      <c r="Q1602" s="65" t="str">
        <f ca="1">IF(ISBLANK(A1602)," ",IF(O1602&gt;MASTER!$B$3/100,"SB",IF(O1602&gt;MASTER!$B$4/100,"B",IF(O1602&gt;MASTER!$B$5/100,"C","K"))))</f>
        <v>SB</v>
      </c>
      <c r="R1602" s="65" t="str">
        <f ca="1">IF(ISBLANK(B1602)," ",IF(P1602&gt;MASTER!$B$3/100,"SB",IF(P1602&gt;MASTER!$B$4/100,"B",IF(P1602&gt;MASTER!$B$5/100,"C","K"))))</f>
        <v>SB</v>
      </c>
    </row>
    <row r="1603" customHeight="1" spans="1:18">
      <c r="A1603" s="65">
        <f ca="1">INDIRECT(ADDRESS(2+QUOTIENT(ROW()-2,COUNTA('Form Responses 1'!$1:$1)-4),1,,TRUE,"Form Responses 1"))</f>
        <v>0</v>
      </c>
      <c r="B1603" s="65">
        <f ca="1">INDIRECT(ADDRESS(2+QUOTIENT(ROW()-2,COUNTA('Form Responses 1'!$1:$1)-4),2,,TRUE,"Form Responses 1"))</f>
        <v>0</v>
      </c>
      <c r="C1603" s="65">
        <f ca="1">INDIRECT(ADDRESS(2+QUOTIENT(ROW()-2,COUNTA('Form Responses 1'!$1:$1)-4),3,,TRUE,"Form Responses 1"))</f>
        <v>0</v>
      </c>
      <c r="D1603" s="65">
        <f ca="1">INDIRECT(ADDRESS(2+QUOTIENT(ROW()-2,COUNTA('Form Responses 1'!$1:$1)-4),4,,TRUE,"Form Responses 1"))</f>
        <v>0</v>
      </c>
      <c r="E1603" s="82">
        <f ca="1" t="shared" si="0"/>
        <v>6</v>
      </c>
      <c r="F1603" s="65" t="str">
        <f ca="1">IF(ISBLANK(A1603)," ",INDIRECT(ADDRESS(1,5+MOD(ROW()-2,COUNTA('Form Responses 1'!$1:$1)-4),,TRUE,"Form Responses 1")))</f>
        <v>Lantai 19 [Tangga Exit Barat]</v>
      </c>
      <c r="G1603" s="65" t="e">
        <f ca="1">IF(ISBLANK(A1603)," ",INDIRECT(ADDRESS(MATCH(A1603,'Form Responses 1'!A:A,0),5+MOD(ROW()-2,COUNTA('Form Responses 1'!$1:$1)-4),,TRUE,"Form Responses 1")))</f>
        <v>#N/A</v>
      </c>
      <c r="H1603" s="83" t="str">
        <f ca="1" t="shared" si="1"/>
        <v>Lantai 19</v>
      </c>
      <c r="I1603" s="83" t="str">
        <f ca="1" t="shared" ref="I1603:I1666" si="1636">MID(F1603,FIND("[",F1603)+1,LEN(F1603)-FIND("[",F1603)-1)</f>
        <v>Tangga Exit Barat</v>
      </c>
      <c r="J1603" s="83" t="str">
        <f ca="1" t="shared" si="2"/>
        <v>CLEANING SERVICE</v>
      </c>
      <c r="K1603" s="83" t="str">
        <f ca="1" t="array" ref="K1603">IFERROR(INDEX(MASTER!B:B,MATCH(G1603,MASTER!A:A,0))/100," ")</f>
        <v> </v>
      </c>
      <c r="L1603" s="65">
        <f ca="1" t="shared" si="3"/>
        <v>0</v>
      </c>
      <c r="M1603" s="65" t="str">
        <f ca="1" t="shared" si="4"/>
        <v>1900 - WEEK 00</v>
      </c>
      <c r="N1603" s="65" t="str">
        <f ca="1" t="shared" si="5"/>
        <v>1900 - MONTH 01</v>
      </c>
      <c r="O1603" s="83" t="str">
        <f ca="1" t="shared" ref="O1603:P1603" si="1637">IFERROR(AVERAGEIF(M:M,M1603,$K:$K)," ")</f>
        <v> </v>
      </c>
      <c r="P1603" s="83" t="str">
        <f ca="1" t="shared" si="1637"/>
        <v> </v>
      </c>
      <c r="Q1603" s="65" t="str">
        <f ca="1">IF(ISBLANK(A1603)," ",IF(O1603&gt;MASTER!$B$3/100,"SB",IF(O1603&gt;MASTER!$B$4/100,"B",IF(O1603&gt;MASTER!$B$5/100,"C","K"))))</f>
        <v>SB</v>
      </c>
      <c r="R1603" s="65" t="str">
        <f ca="1">IF(ISBLANK(B1603)," ",IF(P1603&gt;MASTER!$B$3/100,"SB",IF(P1603&gt;MASTER!$B$4/100,"B",IF(P1603&gt;MASTER!$B$5/100,"C","K"))))</f>
        <v>SB</v>
      </c>
    </row>
    <row r="1604" customHeight="1" spans="1:18">
      <c r="A1604" s="65">
        <f ca="1">INDIRECT(ADDRESS(2+QUOTIENT(ROW()-2,COUNTA('Form Responses 1'!$1:$1)-4),1,,TRUE,"Form Responses 1"))</f>
        <v>0</v>
      </c>
      <c r="B1604" s="65">
        <f ca="1">INDIRECT(ADDRESS(2+QUOTIENT(ROW()-2,COUNTA('Form Responses 1'!$1:$1)-4),2,,TRUE,"Form Responses 1"))</f>
        <v>0</v>
      </c>
      <c r="C1604" s="65">
        <f ca="1">INDIRECT(ADDRESS(2+QUOTIENT(ROW()-2,COUNTA('Form Responses 1'!$1:$1)-4),3,,TRUE,"Form Responses 1"))</f>
        <v>0</v>
      </c>
      <c r="D1604" s="65">
        <f ca="1">INDIRECT(ADDRESS(2+QUOTIENT(ROW()-2,COUNTA('Form Responses 1'!$1:$1)-4),4,,TRUE,"Form Responses 1"))</f>
        <v>0</v>
      </c>
      <c r="E1604" s="82">
        <f ca="1" t="shared" si="0"/>
        <v>6</v>
      </c>
      <c r="F1604" s="65" t="str">
        <f ca="1">IF(ISBLANK(A1604)," ",INDIRECT(ADDRESS(1,5+MOD(ROW()-2,COUNTA('Form Responses 1'!$1:$1)-4),,TRUE,"Form Responses 1")))</f>
        <v>Lantai 19 [ &amp; Timur]</v>
      </c>
      <c r="G1604" s="65" t="e">
        <f ca="1">IF(ISBLANK(A1604)," ",INDIRECT(ADDRESS(MATCH(A1604,'Form Responses 1'!A:A,0),5+MOD(ROW()-2,COUNTA('Form Responses 1'!$1:$1)-4),,TRUE,"Form Responses 1")))</f>
        <v>#N/A</v>
      </c>
      <c r="H1604" s="83" t="str">
        <f ca="1" t="shared" si="1"/>
        <v>Lantai 19</v>
      </c>
      <c r="I1604" s="83" t="str">
        <f ca="1" t="shared" si="1636"/>
        <v> &amp; Timur</v>
      </c>
      <c r="J1604" s="83" t="str">
        <f ca="1" t="shared" si="2"/>
        <v>CLEANING SERVICE</v>
      </c>
      <c r="K1604" s="83" t="str">
        <f ca="1" t="array" ref="K1604">IFERROR(INDEX(MASTER!B:B,MATCH(G1604,MASTER!A:A,0))/100," ")</f>
        <v> </v>
      </c>
      <c r="L1604" s="65">
        <f ca="1" t="shared" si="3"/>
        <v>0</v>
      </c>
      <c r="M1604" s="65" t="str">
        <f ca="1" t="shared" si="4"/>
        <v>1900 - WEEK 00</v>
      </c>
      <c r="N1604" s="65" t="str">
        <f ca="1" t="shared" si="5"/>
        <v>1900 - MONTH 01</v>
      </c>
      <c r="O1604" s="83" t="str">
        <f ca="1" t="shared" ref="O1604:P1604" si="1638">IFERROR(AVERAGEIF(M:M,M1604,$K:$K)," ")</f>
        <v> </v>
      </c>
      <c r="P1604" s="83" t="str">
        <f ca="1" t="shared" si="1638"/>
        <v> </v>
      </c>
      <c r="Q1604" s="65" t="str">
        <f ca="1">IF(ISBLANK(A1604)," ",IF(O1604&gt;MASTER!$B$3/100,"SB",IF(O1604&gt;MASTER!$B$4/100,"B",IF(O1604&gt;MASTER!$B$5/100,"C","K"))))</f>
        <v>SB</v>
      </c>
      <c r="R1604" s="65" t="str">
        <f ca="1">IF(ISBLANK(B1604)," ",IF(P1604&gt;MASTER!$B$3/100,"SB",IF(P1604&gt;MASTER!$B$4/100,"B",IF(P1604&gt;MASTER!$B$5/100,"C","K"))))</f>
        <v>SB</v>
      </c>
    </row>
    <row r="1605" customHeight="1" spans="1:18">
      <c r="A1605" s="65">
        <f ca="1">INDIRECT(ADDRESS(2+QUOTIENT(ROW()-2,COUNTA('Form Responses 1'!$1:$1)-4),1,,TRUE,"Form Responses 1"))</f>
        <v>0</v>
      </c>
      <c r="B1605" s="65">
        <f ca="1">INDIRECT(ADDRESS(2+QUOTIENT(ROW()-2,COUNTA('Form Responses 1'!$1:$1)-4),2,,TRUE,"Form Responses 1"))</f>
        <v>0</v>
      </c>
      <c r="C1605" s="65">
        <f ca="1">INDIRECT(ADDRESS(2+QUOTIENT(ROW()-2,COUNTA('Form Responses 1'!$1:$1)-4),3,,TRUE,"Form Responses 1"))</f>
        <v>0</v>
      </c>
      <c r="D1605" s="65">
        <f ca="1">INDIRECT(ADDRESS(2+QUOTIENT(ROW()-2,COUNTA('Form Responses 1'!$1:$1)-4),4,,TRUE,"Form Responses 1"))</f>
        <v>0</v>
      </c>
      <c r="E1605" s="82">
        <f ca="1" t="shared" si="0"/>
        <v>6</v>
      </c>
      <c r="F1605" s="65" t="str">
        <f ca="1">IF(ISBLANK(A1605)," ",INDIRECT(ADDRESS(1,5+MOD(ROW()-2,COUNTA('Form Responses 1'!$1:$1)-4),,TRUE,"Form Responses 1")))</f>
        <v>Lantai 19 [Mushola]</v>
      </c>
      <c r="G1605" s="65" t="e">
        <f ca="1">IF(ISBLANK(A1605)," ",INDIRECT(ADDRESS(MATCH(A1605,'Form Responses 1'!A:A,0),5+MOD(ROW()-2,COUNTA('Form Responses 1'!$1:$1)-4),,TRUE,"Form Responses 1")))</f>
        <v>#N/A</v>
      </c>
      <c r="H1605" s="83" t="str">
        <f ca="1" t="shared" si="1"/>
        <v>Lantai 19</v>
      </c>
      <c r="I1605" s="83" t="str">
        <f ca="1" t="shared" si="1636"/>
        <v>Mushola</v>
      </c>
      <c r="J1605" s="83" t="str">
        <f ca="1" t="shared" si="2"/>
        <v>CLEANING SERVICE</v>
      </c>
      <c r="K1605" s="83" t="str">
        <f ca="1" t="array" ref="K1605">IFERROR(INDEX(MASTER!B:B,MATCH(G1605,MASTER!A:A,0))/100," ")</f>
        <v> </v>
      </c>
      <c r="L1605" s="65">
        <f ca="1" t="shared" si="3"/>
        <v>0</v>
      </c>
      <c r="M1605" s="65" t="str">
        <f ca="1" t="shared" si="4"/>
        <v>1900 - WEEK 00</v>
      </c>
      <c r="N1605" s="65" t="str">
        <f ca="1" t="shared" si="5"/>
        <v>1900 - MONTH 01</v>
      </c>
      <c r="O1605" s="83" t="str">
        <f ca="1" t="shared" ref="O1605:P1605" si="1639">IFERROR(AVERAGEIF(M:M,M1605,$K:$K)," ")</f>
        <v> </v>
      </c>
      <c r="P1605" s="83" t="str">
        <f ca="1" t="shared" si="1639"/>
        <v> </v>
      </c>
      <c r="Q1605" s="65" t="str">
        <f ca="1">IF(ISBLANK(A1605)," ",IF(O1605&gt;MASTER!$B$3/100,"SB",IF(O1605&gt;MASTER!$B$4/100,"B",IF(O1605&gt;MASTER!$B$5/100,"C","K"))))</f>
        <v>SB</v>
      </c>
      <c r="R1605" s="65" t="str">
        <f ca="1">IF(ISBLANK(B1605)," ",IF(P1605&gt;MASTER!$B$3/100,"SB",IF(P1605&gt;MASTER!$B$4/100,"B",IF(P1605&gt;MASTER!$B$5/100,"C","K"))))</f>
        <v>SB</v>
      </c>
    </row>
    <row r="1606" customHeight="1" spans="1:18">
      <c r="A1606" s="65">
        <f ca="1">INDIRECT(ADDRESS(2+QUOTIENT(ROW()-2,COUNTA('Form Responses 1'!$1:$1)-4),1,,TRUE,"Form Responses 1"))</f>
        <v>0</v>
      </c>
      <c r="B1606" s="65">
        <f ca="1">INDIRECT(ADDRESS(2+QUOTIENT(ROW()-2,COUNTA('Form Responses 1'!$1:$1)-4),2,,TRUE,"Form Responses 1"))</f>
        <v>0</v>
      </c>
      <c r="C1606" s="65">
        <f ca="1">INDIRECT(ADDRESS(2+QUOTIENT(ROW()-2,COUNTA('Form Responses 1'!$1:$1)-4),3,,TRUE,"Form Responses 1"))</f>
        <v>0</v>
      </c>
      <c r="D1606" s="65">
        <f ca="1">INDIRECT(ADDRESS(2+QUOTIENT(ROW()-2,COUNTA('Form Responses 1'!$1:$1)-4),4,,TRUE,"Form Responses 1"))</f>
        <v>0</v>
      </c>
      <c r="E1606" s="82">
        <f ca="1" t="shared" si="0"/>
        <v>6</v>
      </c>
      <c r="F1606" s="65" t="str">
        <f ca="1">IF(ISBLANK(A1606)," ",INDIRECT(ADDRESS(1,5+MOD(ROW()-2,COUNTA('Form Responses 1'!$1:$1)-4),,TRUE,"Form Responses 1")))</f>
        <v>Lantai 19 [Pantry]</v>
      </c>
      <c r="G1606" s="65" t="e">
        <f ca="1">IF(ISBLANK(A1606)," ",INDIRECT(ADDRESS(MATCH(A1606,'Form Responses 1'!A:A,0),5+MOD(ROW()-2,COUNTA('Form Responses 1'!$1:$1)-4),,TRUE,"Form Responses 1")))</f>
        <v>#N/A</v>
      </c>
      <c r="H1606" s="83" t="str">
        <f ca="1" t="shared" si="1"/>
        <v>Lantai 19</v>
      </c>
      <c r="I1606" s="83" t="str">
        <f ca="1" t="shared" si="1636"/>
        <v>Pantry</v>
      </c>
      <c r="J1606" s="83" t="str">
        <f ca="1" t="shared" si="2"/>
        <v>CLEANING SERVICE</v>
      </c>
      <c r="K1606" s="83" t="str">
        <f ca="1" t="array" ref="K1606">IFERROR(INDEX(MASTER!B:B,MATCH(G1606,MASTER!A:A,0))/100," ")</f>
        <v> </v>
      </c>
      <c r="L1606" s="65">
        <f ca="1" t="shared" si="3"/>
        <v>0</v>
      </c>
      <c r="M1606" s="65" t="str">
        <f ca="1" t="shared" si="4"/>
        <v>1900 - WEEK 00</v>
      </c>
      <c r="N1606" s="65" t="str">
        <f ca="1" t="shared" si="5"/>
        <v>1900 - MONTH 01</v>
      </c>
      <c r="O1606" s="83" t="str">
        <f ca="1" t="shared" ref="O1606:P1606" si="1640">IFERROR(AVERAGEIF(M:M,M1606,$K:$K)," ")</f>
        <v> </v>
      </c>
      <c r="P1606" s="83" t="str">
        <f ca="1" t="shared" si="1640"/>
        <v> </v>
      </c>
      <c r="Q1606" s="65" t="str">
        <f ca="1">IF(ISBLANK(A1606)," ",IF(O1606&gt;MASTER!$B$3/100,"SB",IF(O1606&gt;MASTER!$B$4/100,"B",IF(O1606&gt;MASTER!$B$5/100,"C","K"))))</f>
        <v>SB</v>
      </c>
      <c r="R1606" s="65" t="str">
        <f ca="1">IF(ISBLANK(B1606)," ",IF(P1606&gt;MASTER!$B$3/100,"SB",IF(P1606&gt;MASTER!$B$4/100,"B",IF(P1606&gt;MASTER!$B$5/100,"C","K"))))</f>
        <v>SB</v>
      </c>
    </row>
    <row r="1607" customHeight="1" spans="1:18">
      <c r="A1607" s="65">
        <f ca="1">INDIRECT(ADDRESS(2+QUOTIENT(ROW()-2,COUNTA('Form Responses 1'!$1:$1)-4),1,,TRUE,"Form Responses 1"))</f>
        <v>0</v>
      </c>
      <c r="B1607" s="65">
        <f ca="1">INDIRECT(ADDRESS(2+QUOTIENT(ROW()-2,COUNTA('Form Responses 1'!$1:$1)-4),2,,TRUE,"Form Responses 1"))</f>
        <v>0</v>
      </c>
      <c r="C1607" s="65">
        <f ca="1">INDIRECT(ADDRESS(2+QUOTIENT(ROW()-2,COUNTA('Form Responses 1'!$1:$1)-4),3,,TRUE,"Form Responses 1"))</f>
        <v>0</v>
      </c>
      <c r="D1607" s="65">
        <f ca="1">INDIRECT(ADDRESS(2+QUOTIENT(ROW()-2,COUNTA('Form Responses 1'!$1:$1)-4),4,,TRUE,"Form Responses 1"))</f>
        <v>0</v>
      </c>
      <c r="E1607" s="82">
        <f ca="1" t="shared" si="0"/>
        <v>6</v>
      </c>
      <c r="F1607" s="65" t="str">
        <f ca="1">IF(ISBLANK(A1607)," ",INDIRECT(ADDRESS(1,5+MOD(ROW()-2,COUNTA('Form Responses 1'!$1:$1)-4),,TRUE,"Form Responses 1")))</f>
        <v>Lantai 19 [Ruang Rapat 1-2-3]</v>
      </c>
      <c r="G1607" s="65" t="e">
        <f ca="1">IF(ISBLANK(A1607)," ",INDIRECT(ADDRESS(MATCH(A1607,'Form Responses 1'!A:A,0),5+MOD(ROW()-2,COUNTA('Form Responses 1'!$1:$1)-4),,TRUE,"Form Responses 1")))</f>
        <v>#N/A</v>
      </c>
      <c r="H1607" s="83" t="str">
        <f ca="1" t="shared" si="1"/>
        <v>Lantai 19</v>
      </c>
      <c r="I1607" s="83" t="str">
        <f ca="1" t="shared" si="1636"/>
        <v>Ruang Rapat 1-2-3</v>
      </c>
      <c r="J1607" s="83" t="str">
        <f ca="1" t="shared" si="2"/>
        <v>CLEANING SERVICE</v>
      </c>
      <c r="K1607" s="83" t="str">
        <f ca="1" t="array" ref="K1607">IFERROR(INDEX(MASTER!B:B,MATCH(G1607,MASTER!A:A,0))/100," ")</f>
        <v> </v>
      </c>
      <c r="L1607" s="65">
        <f ca="1" t="shared" si="3"/>
        <v>0</v>
      </c>
      <c r="M1607" s="65" t="str">
        <f ca="1" t="shared" si="4"/>
        <v>1900 - WEEK 00</v>
      </c>
      <c r="N1607" s="65" t="str">
        <f ca="1" t="shared" si="5"/>
        <v>1900 - MONTH 01</v>
      </c>
      <c r="O1607" s="83" t="str">
        <f ca="1" t="shared" ref="O1607:P1607" si="1641">IFERROR(AVERAGEIF(M:M,M1607,$K:$K)," ")</f>
        <v> </v>
      </c>
      <c r="P1607" s="83" t="str">
        <f ca="1" t="shared" si="1641"/>
        <v> </v>
      </c>
      <c r="Q1607" s="65" t="str">
        <f ca="1">IF(ISBLANK(A1607)," ",IF(O1607&gt;MASTER!$B$3/100,"SB",IF(O1607&gt;MASTER!$B$4/100,"B",IF(O1607&gt;MASTER!$B$5/100,"C","K"))))</f>
        <v>SB</v>
      </c>
      <c r="R1607" s="65" t="str">
        <f ca="1">IF(ISBLANK(B1607)," ",IF(P1607&gt;MASTER!$B$3/100,"SB",IF(P1607&gt;MASTER!$B$4/100,"B",IF(P1607&gt;MASTER!$B$5/100,"C","K"))))</f>
        <v>SB</v>
      </c>
    </row>
    <row r="1608" customHeight="1" spans="1:18">
      <c r="A1608" s="65">
        <f ca="1">INDIRECT(ADDRESS(2+QUOTIENT(ROW()-2,COUNTA('Form Responses 1'!$1:$1)-4),1,,TRUE,"Form Responses 1"))</f>
        <v>0</v>
      </c>
      <c r="B1608" s="65">
        <f ca="1">INDIRECT(ADDRESS(2+QUOTIENT(ROW()-2,COUNTA('Form Responses 1'!$1:$1)-4),2,,TRUE,"Form Responses 1"))</f>
        <v>0</v>
      </c>
      <c r="C1608" s="65">
        <f ca="1">INDIRECT(ADDRESS(2+QUOTIENT(ROW()-2,COUNTA('Form Responses 1'!$1:$1)-4),3,,TRUE,"Form Responses 1"))</f>
        <v>0</v>
      </c>
      <c r="D1608" s="65">
        <f ca="1">INDIRECT(ADDRESS(2+QUOTIENT(ROW()-2,COUNTA('Form Responses 1'!$1:$1)-4),4,,TRUE,"Form Responses 1"))</f>
        <v>0</v>
      </c>
      <c r="E1608" s="82">
        <f ca="1" t="shared" si="0"/>
        <v>6</v>
      </c>
      <c r="F1608" s="65" t="str">
        <f ca="1">IF(ISBLANK(A1608)," ",INDIRECT(ADDRESS(1,5+MOD(ROW()-2,COUNTA('Form Responses 1'!$1:$1)-4),,TRUE,"Form Responses 1")))</f>
        <v>Lantai 19 [Ruang Kerja]</v>
      </c>
      <c r="G1608" s="65" t="e">
        <f ca="1">IF(ISBLANK(A1608)," ",INDIRECT(ADDRESS(MATCH(A1608,'Form Responses 1'!A:A,0),5+MOD(ROW()-2,COUNTA('Form Responses 1'!$1:$1)-4),,TRUE,"Form Responses 1")))</f>
        <v>#N/A</v>
      </c>
      <c r="H1608" s="83" t="str">
        <f ca="1" t="shared" si="1"/>
        <v>Lantai 19</v>
      </c>
      <c r="I1608" s="83" t="str">
        <f ca="1" t="shared" si="1636"/>
        <v>Ruang Kerja</v>
      </c>
      <c r="J1608" s="83" t="str">
        <f ca="1" t="shared" si="2"/>
        <v>CLEANING SERVICE</v>
      </c>
      <c r="K1608" s="83" t="str">
        <f ca="1" t="array" ref="K1608">IFERROR(INDEX(MASTER!B:B,MATCH(G1608,MASTER!A:A,0))/100," ")</f>
        <v> </v>
      </c>
      <c r="L1608" s="65">
        <f ca="1" t="shared" si="3"/>
        <v>0</v>
      </c>
      <c r="M1608" s="65" t="str">
        <f ca="1" t="shared" si="4"/>
        <v>1900 - WEEK 00</v>
      </c>
      <c r="N1608" s="65" t="str">
        <f ca="1" t="shared" si="5"/>
        <v>1900 - MONTH 01</v>
      </c>
      <c r="O1608" s="83" t="str">
        <f ca="1" t="shared" ref="O1608:P1608" si="1642">IFERROR(AVERAGEIF(M:M,M1608,$K:$K)," ")</f>
        <v> </v>
      </c>
      <c r="P1608" s="83" t="str">
        <f ca="1" t="shared" si="1642"/>
        <v> </v>
      </c>
      <c r="Q1608" s="65" t="str">
        <f ca="1">IF(ISBLANK(A1608)," ",IF(O1608&gt;MASTER!$B$3/100,"SB",IF(O1608&gt;MASTER!$B$4/100,"B",IF(O1608&gt;MASTER!$B$5/100,"C","K"))))</f>
        <v>SB</v>
      </c>
      <c r="R1608" s="65" t="str">
        <f ca="1">IF(ISBLANK(B1608)," ",IF(P1608&gt;MASTER!$B$3/100,"SB",IF(P1608&gt;MASTER!$B$4/100,"B",IF(P1608&gt;MASTER!$B$5/100,"C","K"))))</f>
        <v>SB</v>
      </c>
    </row>
    <row r="1609" customHeight="1" spans="1:18">
      <c r="A1609" s="65">
        <f ca="1">INDIRECT(ADDRESS(2+QUOTIENT(ROW()-2,COUNTA('Form Responses 1'!$1:$1)-4),1,,TRUE,"Form Responses 1"))</f>
        <v>0</v>
      </c>
      <c r="B1609" s="65">
        <f ca="1">INDIRECT(ADDRESS(2+QUOTIENT(ROW()-2,COUNTA('Form Responses 1'!$1:$1)-4),2,,TRUE,"Form Responses 1"))</f>
        <v>0</v>
      </c>
      <c r="C1609" s="65">
        <f ca="1">INDIRECT(ADDRESS(2+QUOTIENT(ROW()-2,COUNTA('Form Responses 1'!$1:$1)-4),3,,TRUE,"Form Responses 1"))</f>
        <v>0</v>
      </c>
      <c r="D1609" s="65">
        <f ca="1">INDIRECT(ADDRESS(2+QUOTIENT(ROW()-2,COUNTA('Form Responses 1'!$1:$1)-4),4,,TRUE,"Form Responses 1"))</f>
        <v>0</v>
      </c>
      <c r="E1609" s="82">
        <f ca="1" t="shared" si="0"/>
        <v>6</v>
      </c>
      <c r="F1609" s="65" t="str">
        <f ca="1">IF(ISBLANK(A1609)," ",INDIRECT(ADDRESS(1,5+MOD(ROW()-2,COUNTA('Form Responses 1'!$1:$1)-4),,TRUE,"Form Responses 1")))</f>
        <v>Lantai 19 [Koridor]</v>
      </c>
      <c r="G1609" s="65" t="e">
        <f ca="1">IF(ISBLANK(A1609)," ",INDIRECT(ADDRESS(MATCH(A1609,'Form Responses 1'!A:A,0),5+MOD(ROW()-2,COUNTA('Form Responses 1'!$1:$1)-4),,TRUE,"Form Responses 1")))</f>
        <v>#N/A</v>
      </c>
      <c r="H1609" s="83" t="str">
        <f ca="1" t="shared" si="1"/>
        <v>Lantai 19</v>
      </c>
      <c r="I1609" s="83" t="str">
        <f ca="1" t="shared" si="1636"/>
        <v>Koridor</v>
      </c>
      <c r="J1609" s="83" t="str">
        <f ca="1" t="shared" si="2"/>
        <v>CLEANING SERVICE</v>
      </c>
      <c r="K1609" s="83" t="str">
        <f ca="1" t="array" ref="K1609">IFERROR(INDEX(MASTER!B:B,MATCH(G1609,MASTER!A:A,0))/100," ")</f>
        <v> </v>
      </c>
      <c r="L1609" s="65">
        <f ca="1" t="shared" si="3"/>
        <v>0</v>
      </c>
      <c r="M1609" s="65" t="str">
        <f ca="1" t="shared" si="4"/>
        <v>1900 - WEEK 00</v>
      </c>
      <c r="N1609" s="65" t="str">
        <f ca="1" t="shared" si="5"/>
        <v>1900 - MONTH 01</v>
      </c>
      <c r="O1609" s="83" t="str">
        <f ca="1" t="shared" ref="O1609:P1609" si="1643">IFERROR(AVERAGEIF(M:M,M1609,$K:$K)," ")</f>
        <v> </v>
      </c>
      <c r="P1609" s="83" t="str">
        <f ca="1" t="shared" si="1643"/>
        <v> </v>
      </c>
      <c r="Q1609" s="65" t="str">
        <f ca="1">IF(ISBLANK(A1609)," ",IF(O1609&gt;MASTER!$B$3/100,"SB",IF(O1609&gt;MASTER!$B$4/100,"B",IF(O1609&gt;MASTER!$B$5/100,"C","K"))))</f>
        <v>SB</v>
      </c>
      <c r="R1609" s="65" t="str">
        <f ca="1">IF(ISBLANK(B1609)," ",IF(P1609&gt;MASTER!$B$3/100,"SB",IF(P1609&gt;MASTER!$B$4/100,"B",IF(P1609&gt;MASTER!$B$5/100,"C","K"))))</f>
        <v>SB</v>
      </c>
    </row>
    <row r="1610" customHeight="1" spans="1:18">
      <c r="A1610" s="65">
        <f ca="1">INDIRECT(ADDRESS(2+QUOTIENT(ROW()-2,COUNTA('Form Responses 1'!$1:$1)-4),1,,TRUE,"Form Responses 1"))</f>
        <v>0</v>
      </c>
      <c r="B1610" s="65">
        <f ca="1">INDIRECT(ADDRESS(2+QUOTIENT(ROW()-2,COUNTA('Form Responses 1'!$1:$1)-4),2,,TRUE,"Form Responses 1"))</f>
        <v>0</v>
      </c>
      <c r="C1610" s="65">
        <f ca="1">INDIRECT(ADDRESS(2+QUOTIENT(ROW()-2,COUNTA('Form Responses 1'!$1:$1)-4),3,,TRUE,"Form Responses 1"))</f>
        <v>0</v>
      </c>
      <c r="D1610" s="65">
        <f ca="1">INDIRECT(ADDRESS(2+QUOTIENT(ROW()-2,COUNTA('Form Responses 1'!$1:$1)-4),4,,TRUE,"Form Responses 1"))</f>
        <v>0</v>
      </c>
      <c r="E1610" s="82">
        <f ca="1" t="shared" si="0"/>
        <v>6</v>
      </c>
      <c r="F1610" s="65" t="str">
        <f ca="1">IF(ISBLANK(A1610)," ",INDIRECT(ADDRESS(1,5+MOD(ROW()-2,COUNTA('Form Responses 1'!$1:$1)-4),,TRUE,"Form Responses 1")))</f>
        <v>Lantai 19 [Toilet Pria / Wanita]</v>
      </c>
      <c r="G1610" s="65" t="e">
        <f ca="1">IF(ISBLANK(A1610)," ",INDIRECT(ADDRESS(MATCH(A1610,'Form Responses 1'!A:A,0),5+MOD(ROW()-2,COUNTA('Form Responses 1'!$1:$1)-4),,TRUE,"Form Responses 1")))</f>
        <v>#N/A</v>
      </c>
      <c r="H1610" s="83" t="str">
        <f ca="1" t="shared" si="1"/>
        <v>Lantai 19</v>
      </c>
      <c r="I1610" s="83" t="str">
        <f ca="1" t="shared" si="1636"/>
        <v>Toilet Pria / Wanita</v>
      </c>
      <c r="J1610" s="83" t="str">
        <f ca="1" t="shared" si="2"/>
        <v>CLEANING SERVICE</v>
      </c>
      <c r="K1610" s="83" t="str">
        <f ca="1" t="array" ref="K1610">IFERROR(INDEX(MASTER!B:B,MATCH(G1610,MASTER!A:A,0))/100," ")</f>
        <v> </v>
      </c>
      <c r="L1610" s="65">
        <f ca="1" t="shared" si="3"/>
        <v>0</v>
      </c>
      <c r="M1610" s="65" t="str">
        <f ca="1" t="shared" si="4"/>
        <v>1900 - WEEK 00</v>
      </c>
      <c r="N1610" s="65" t="str">
        <f ca="1" t="shared" si="5"/>
        <v>1900 - MONTH 01</v>
      </c>
      <c r="O1610" s="83" t="str">
        <f ca="1" t="shared" ref="O1610:P1610" si="1644">IFERROR(AVERAGEIF(M:M,M1610,$K:$K)," ")</f>
        <v> </v>
      </c>
      <c r="P1610" s="83" t="str">
        <f ca="1" t="shared" si="1644"/>
        <v> </v>
      </c>
      <c r="Q1610" s="65" t="str">
        <f ca="1">IF(ISBLANK(A1610)," ",IF(O1610&gt;MASTER!$B$3/100,"SB",IF(O1610&gt;MASTER!$B$4/100,"B",IF(O1610&gt;MASTER!$B$5/100,"C","K"))))</f>
        <v>SB</v>
      </c>
      <c r="R1610" s="65" t="str">
        <f ca="1">IF(ISBLANK(B1610)," ",IF(P1610&gt;MASTER!$B$3/100,"SB",IF(P1610&gt;MASTER!$B$4/100,"B",IF(P1610&gt;MASTER!$B$5/100,"C","K"))))</f>
        <v>SB</v>
      </c>
    </row>
    <row r="1611" customHeight="1" spans="1:18">
      <c r="A1611" s="65">
        <f ca="1">INDIRECT(ADDRESS(2+QUOTIENT(ROW()-2,COUNTA('Form Responses 1'!$1:$1)-4),1,,TRUE,"Form Responses 1"))</f>
        <v>0</v>
      </c>
      <c r="B1611" s="65">
        <f ca="1">INDIRECT(ADDRESS(2+QUOTIENT(ROW()-2,COUNTA('Form Responses 1'!$1:$1)-4),2,,TRUE,"Form Responses 1"))</f>
        <v>0</v>
      </c>
      <c r="C1611" s="65">
        <f ca="1">INDIRECT(ADDRESS(2+QUOTIENT(ROW()-2,COUNTA('Form Responses 1'!$1:$1)-4),3,,TRUE,"Form Responses 1"))</f>
        <v>0</v>
      </c>
      <c r="D1611" s="65">
        <f ca="1">INDIRECT(ADDRESS(2+QUOTIENT(ROW()-2,COUNTA('Form Responses 1'!$1:$1)-4),4,,TRUE,"Form Responses 1"))</f>
        <v>0</v>
      </c>
      <c r="E1611" s="82">
        <f ca="1" t="shared" si="0"/>
        <v>6</v>
      </c>
      <c r="F1611" s="65" t="str">
        <f ca="1">IF(ISBLANK(A1611)," ",INDIRECT(ADDRESS(1,5+MOD(ROW()-2,COUNTA('Form Responses 1'!$1:$1)-4),,TRUE,"Form Responses 1")))</f>
        <v>Lantai 18 [Tangga Exit Barat]</v>
      </c>
      <c r="G1611" s="65" t="e">
        <f ca="1">IF(ISBLANK(A1611)," ",INDIRECT(ADDRESS(MATCH(A1611,'Form Responses 1'!A:A,0),5+MOD(ROW()-2,COUNTA('Form Responses 1'!$1:$1)-4),,TRUE,"Form Responses 1")))</f>
        <v>#N/A</v>
      </c>
      <c r="H1611" s="83" t="str">
        <f ca="1" t="shared" si="1"/>
        <v>Lantai 18</v>
      </c>
      <c r="I1611" s="83" t="str">
        <f ca="1" t="shared" si="1636"/>
        <v>Tangga Exit Barat</v>
      </c>
      <c r="J1611" s="83" t="str">
        <f ca="1" t="shared" si="2"/>
        <v>CLEANING SERVICE</v>
      </c>
      <c r="K1611" s="83" t="str">
        <f ca="1" t="array" ref="K1611">IFERROR(INDEX(MASTER!B:B,MATCH(G1611,MASTER!A:A,0))/100," ")</f>
        <v> </v>
      </c>
      <c r="L1611" s="65">
        <f ca="1" t="shared" si="3"/>
        <v>0</v>
      </c>
      <c r="M1611" s="65" t="str">
        <f ca="1" t="shared" si="4"/>
        <v>1900 - WEEK 00</v>
      </c>
      <c r="N1611" s="65" t="str">
        <f ca="1" t="shared" si="5"/>
        <v>1900 - MONTH 01</v>
      </c>
      <c r="O1611" s="83" t="str">
        <f ca="1" t="shared" ref="O1611:P1611" si="1645">IFERROR(AVERAGEIF(M:M,M1611,$K:$K)," ")</f>
        <v> </v>
      </c>
      <c r="P1611" s="83" t="str">
        <f ca="1" t="shared" si="1645"/>
        <v> </v>
      </c>
      <c r="Q1611" s="65" t="str">
        <f ca="1">IF(ISBLANK(A1611)," ",IF(O1611&gt;MASTER!$B$3/100,"SB",IF(O1611&gt;MASTER!$B$4/100,"B",IF(O1611&gt;MASTER!$B$5/100,"C","K"))))</f>
        <v>SB</v>
      </c>
      <c r="R1611" s="65" t="str">
        <f ca="1">IF(ISBLANK(B1611)," ",IF(P1611&gt;MASTER!$B$3/100,"SB",IF(P1611&gt;MASTER!$B$4/100,"B",IF(P1611&gt;MASTER!$B$5/100,"C","K"))))</f>
        <v>SB</v>
      </c>
    </row>
    <row r="1612" customHeight="1" spans="1:18">
      <c r="A1612" s="65">
        <f ca="1">INDIRECT(ADDRESS(2+QUOTIENT(ROW()-2,COUNTA('Form Responses 1'!$1:$1)-4),1,,TRUE,"Form Responses 1"))</f>
        <v>0</v>
      </c>
      <c r="B1612" s="65">
        <f ca="1">INDIRECT(ADDRESS(2+QUOTIENT(ROW()-2,COUNTA('Form Responses 1'!$1:$1)-4),2,,TRUE,"Form Responses 1"))</f>
        <v>0</v>
      </c>
      <c r="C1612" s="65">
        <f ca="1">INDIRECT(ADDRESS(2+QUOTIENT(ROW()-2,COUNTA('Form Responses 1'!$1:$1)-4),3,,TRUE,"Form Responses 1"))</f>
        <v>0</v>
      </c>
      <c r="D1612" s="65">
        <f ca="1">INDIRECT(ADDRESS(2+QUOTIENT(ROW()-2,COUNTA('Form Responses 1'!$1:$1)-4),4,,TRUE,"Form Responses 1"))</f>
        <v>0</v>
      </c>
      <c r="E1612" s="82">
        <f ca="1" t="shared" si="0"/>
        <v>6</v>
      </c>
      <c r="F1612" s="65" t="str">
        <f ca="1">IF(ISBLANK(A1612)," ",INDIRECT(ADDRESS(1,5+MOD(ROW()-2,COUNTA('Form Responses 1'!$1:$1)-4),,TRUE,"Form Responses 1")))</f>
        <v>Lantai 18 [ &amp; Timur]</v>
      </c>
      <c r="G1612" s="65" t="e">
        <f ca="1">IF(ISBLANK(A1612)," ",INDIRECT(ADDRESS(MATCH(A1612,'Form Responses 1'!A:A,0),5+MOD(ROW()-2,COUNTA('Form Responses 1'!$1:$1)-4),,TRUE,"Form Responses 1")))</f>
        <v>#N/A</v>
      </c>
      <c r="H1612" s="83" t="str">
        <f ca="1" t="shared" si="1"/>
        <v>Lantai 18</v>
      </c>
      <c r="I1612" s="83" t="str">
        <f ca="1" t="shared" si="1636"/>
        <v> &amp; Timur</v>
      </c>
      <c r="J1612" s="83" t="str">
        <f ca="1" t="shared" si="2"/>
        <v>CLEANING SERVICE</v>
      </c>
      <c r="K1612" s="83" t="str">
        <f ca="1" t="array" ref="K1612">IFERROR(INDEX(MASTER!B:B,MATCH(G1612,MASTER!A:A,0))/100," ")</f>
        <v> </v>
      </c>
      <c r="L1612" s="65">
        <f ca="1" t="shared" si="3"/>
        <v>0</v>
      </c>
      <c r="M1612" s="65" t="str">
        <f ca="1" t="shared" si="4"/>
        <v>1900 - WEEK 00</v>
      </c>
      <c r="N1612" s="65" t="str">
        <f ca="1" t="shared" si="5"/>
        <v>1900 - MONTH 01</v>
      </c>
      <c r="O1612" s="83" t="str">
        <f ca="1" t="shared" ref="O1612:P1612" si="1646">IFERROR(AVERAGEIF(M:M,M1612,$K:$K)," ")</f>
        <v> </v>
      </c>
      <c r="P1612" s="83" t="str">
        <f ca="1" t="shared" si="1646"/>
        <v> </v>
      </c>
      <c r="Q1612" s="65" t="str">
        <f ca="1">IF(ISBLANK(A1612)," ",IF(O1612&gt;MASTER!$B$3/100,"SB",IF(O1612&gt;MASTER!$B$4/100,"B",IF(O1612&gt;MASTER!$B$5/100,"C","K"))))</f>
        <v>SB</v>
      </c>
      <c r="R1612" s="65" t="str">
        <f ca="1">IF(ISBLANK(B1612)," ",IF(P1612&gt;MASTER!$B$3/100,"SB",IF(P1612&gt;MASTER!$B$4/100,"B",IF(P1612&gt;MASTER!$B$5/100,"C","K"))))</f>
        <v>SB</v>
      </c>
    </row>
    <row r="1613" customHeight="1" spans="1:18">
      <c r="A1613" s="65">
        <f ca="1">INDIRECT(ADDRESS(2+QUOTIENT(ROW()-2,COUNTA('Form Responses 1'!$1:$1)-4),1,,TRUE,"Form Responses 1"))</f>
        <v>0</v>
      </c>
      <c r="B1613" s="65">
        <f ca="1">INDIRECT(ADDRESS(2+QUOTIENT(ROW()-2,COUNTA('Form Responses 1'!$1:$1)-4),2,,TRUE,"Form Responses 1"))</f>
        <v>0</v>
      </c>
      <c r="C1613" s="65">
        <f ca="1">INDIRECT(ADDRESS(2+QUOTIENT(ROW()-2,COUNTA('Form Responses 1'!$1:$1)-4),3,,TRUE,"Form Responses 1"))</f>
        <v>0</v>
      </c>
      <c r="D1613" s="65">
        <f ca="1">INDIRECT(ADDRESS(2+QUOTIENT(ROW()-2,COUNTA('Form Responses 1'!$1:$1)-4),4,,TRUE,"Form Responses 1"))</f>
        <v>0</v>
      </c>
      <c r="E1613" s="82">
        <f ca="1" t="shared" si="0"/>
        <v>6</v>
      </c>
      <c r="F1613" s="65" t="str">
        <f ca="1">IF(ISBLANK(A1613)," ",INDIRECT(ADDRESS(1,5+MOD(ROW()-2,COUNTA('Form Responses 1'!$1:$1)-4),,TRUE,"Form Responses 1")))</f>
        <v>Lantai 18 [Mushola]</v>
      </c>
      <c r="G1613" s="65" t="e">
        <f ca="1">IF(ISBLANK(A1613)," ",INDIRECT(ADDRESS(MATCH(A1613,'Form Responses 1'!A:A,0),5+MOD(ROW()-2,COUNTA('Form Responses 1'!$1:$1)-4),,TRUE,"Form Responses 1")))</f>
        <v>#N/A</v>
      </c>
      <c r="H1613" s="83" t="str">
        <f ca="1" t="shared" si="1"/>
        <v>Lantai 18</v>
      </c>
      <c r="I1613" s="83" t="str">
        <f ca="1" t="shared" si="1636"/>
        <v>Mushola</v>
      </c>
      <c r="J1613" s="83" t="str">
        <f ca="1" t="shared" si="2"/>
        <v>CLEANING SERVICE</v>
      </c>
      <c r="K1613" s="83" t="str">
        <f ca="1" t="array" ref="K1613">IFERROR(INDEX(MASTER!B:B,MATCH(G1613,MASTER!A:A,0))/100," ")</f>
        <v> </v>
      </c>
      <c r="L1613" s="65">
        <f ca="1" t="shared" si="3"/>
        <v>0</v>
      </c>
      <c r="M1613" s="65" t="str">
        <f ca="1" t="shared" si="4"/>
        <v>1900 - WEEK 00</v>
      </c>
      <c r="N1613" s="65" t="str">
        <f ca="1" t="shared" si="5"/>
        <v>1900 - MONTH 01</v>
      </c>
      <c r="O1613" s="83" t="str">
        <f ca="1" t="shared" ref="O1613:P1613" si="1647">IFERROR(AVERAGEIF(M:M,M1613,$K:$K)," ")</f>
        <v> </v>
      </c>
      <c r="P1613" s="83" t="str">
        <f ca="1" t="shared" si="1647"/>
        <v> </v>
      </c>
      <c r="Q1613" s="65" t="str">
        <f ca="1">IF(ISBLANK(A1613)," ",IF(O1613&gt;MASTER!$B$3/100,"SB",IF(O1613&gt;MASTER!$B$4/100,"B",IF(O1613&gt;MASTER!$B$5/100,"C","K"))))</f>
        <v>SB</v>
      </c>
      <c r="R1613" s="65" t="str">
        <f ca="1">IF(ISBLANK(B1613)," ",IF(P1613&gt;MASTER!$B$3/100,"SB",IF(P1613&gt;MASTER!$B$4/100,"B",IF(P1613&gt;MASTER!$B$5/100,"C","K"))))</f>
        <v>SB</v>
      </c>
    </row>
    <row r="1614" customHeight="1" spans="1:18">
      <c r="A1614" s="65">
        <f ca="1">INDIRECT(ADDRESS(2+QUOTIENT(ROW()-2,COUNTA('Form Responses 1'!$1:$1)-4),1,,TRUE,"Form Responses 1"))</f>
        <v>0</v>
      </c>
      <c r="B1614" s="65">
        <f ca="1">INDIRECT(ADDRESS(2+QUOTIENT(ROW()-2,COUNTA('Form Responses 1'!$1:$1)-4),2,,TRUE,"Form Responses 1"))</f>
        <v>0</v>
      </c>
      <c r="C1614" s="65">
        <f ca="1">INDIRECT(ADDRESS(2+QUOTIENT(ROW()-2,COUNTA('Form Responses 1'!$1:$1)-4),3,,TRUE,"Form Responses 1"))</f>
        <v>0</v>
      </c>
      <c r="D1614" s="65">
        <f ca="1">INDIRECT(ADDRESS(2+QUOTIENT(ROW()-2,COUNTA('Form Responses 1'!$1:$1)-4),4,,TRUE,"Form Responses 1"))</f>
        <v>0</v>
      </c>
      <c r="E1614" s="82">
        <f ca="1" t="shared" si="0"/>
        <v>6</v>
      </c>
      <c r="F1614" s="65" t="str">
        <f ca="1">IF(ISBLANK(A1614)," ",INDIRECT(ADDRESS(1,5+MOD(ROW()-2,COUNTA('Form Responses 1'!$1:$1)-4),,TRUE,"Form Responses 1")))</f>
        <v>Lantai 18 [Pantry]</v>
      </c>
      <c r="G1614" s="65" t="e">
        <f ca="1">IF(ISBLANK(A1614)," ",INDIRECT(ADDRESS(MATCH(A1614,'Form Responses 1'!A:A,0),5+MOD(ROW()-2,COUNTA('Form Responses 1'!$1:$1)-4),,TRUE,"Form Responses 1")))</f>
        <v>#N/A</v>
      </c>
      <c r="H1614" s="83" t="str">
        <f ca="1" t="shared" si="1"/>
        <v>Lantai 18</v>
      </c>
      <c r="I1614" s="83" t="str">
        <f ca="1" t="shared" si="1636"/>
        <v>Pantry</v>
      </c>
      <c r="J1614" s="83" t="str">
        <f ca="1" t="shared" si="2"/>
        <v>CLEANING SERVICE</v>
      </c>
      <c r="K1614" s="83" t="str">
        <f ca="1" t="array" ref="K1614">IFERROR(INDEX(MASTER!B:B,MATCH(G1614,MASTER!A:A,0))/100," ")</f>
        <v> </v>
      </c>
      <c r="L1614" s="65">
        <f ca="1" t="shared" si="3"/>
        <v>0</v>
      </c>
      <c r="M1614" s="65" t="str">
        <f ca="1" t="shared" si="4"/>
        <v>1900 - WEEK 00</v>
      </c>
      <c r="N1614" s="65" t="str">
        <f ca="1" t="shared" si="5"/>
        <v>1900 - MONTH 01</v>
      </c>
      <c r="O1614" s="83" t="str">
        <f ca="1" t="shared" ref="O1614:P1614" si="1648">IFERROR(AVERAGEIF(M:M,M1614,$K:$K)," ")</f>
        <v> </v>
      </c>
      <c r="P1614" s="83" t="str">
        <f ca="1" t="shared" si="1648"/>
        <v> </v>
      </c>
      <c r="Q1614" s="65" t="str">
        <f ca="1">IF(ISBLANK(A1614)," ",IF(O1614&gt;MASTER!$B$3/100,"SB",IF(O1614&gt;MASTER!$B$4/100,"B",IF(O1614&gt;MASTER!$B$5/100,"C","K"))))</f>
        <v>SB</v>
      </c>
      <c r="R1614" s="65" t="str">
        <f ca="1">IF(ISBLANK(B1614)," ",IF(P1614&gt;MASTER!$B$3/100,"SB",IF(P1614&gt;MASTER!$B$4/100,"B",IF(P1614&gt;MASTER!$B$5/100,"C","K"))))</f>
        <v>SB</v>
      </c>
    </row>
    <row r="1615" customHeight="1" spans="1:18">
      <c r="A1615" s="65">
        <f ca="1">INDIRECT(ADDRESS(2+QUOTIENT(ROW()-2,COUNTA('Form Responses 1'!$1:$1)-4),1,,TRUE,"Form Responses 1"))</f>
        <v>0</v>
      </c>
      <c r="B1615" s="65">
        <f ca="1">INDIRECT(ADDRESS(2+QUOTIENT(ROW()-2,COUNTA('Form Responses 1'!$1:$1)-4),2,,TRUE,"Form Responses 1"))</f>
        <v>0</v>
      </c>
      <c r="C1615" s="65">
        <f ca="1">INDIRECT(ADDRESS(2+QUOTIENT(ROW()-2,COUNTA('Form Responses 1'!$1:$1)-4),3,,TRUE,"Form Responses 1"))</f>
        <v>0</v>
      </c>
      <c r="D1615" s="65">
        <f ca="1">INDIRECT(ADDRESS(2+QUOTIENT(ROW()-2,COUNTA('Form Responses 1'!$1:$1)-4),4,,TRUE,"Form Responses 1"))</f>
        <v>0</v>
      </c>
      <c r="E1615" s="82">
        <f ca="1" t="shared" si="0"/>
        <v>6</v>
      </c>
      <c r="F1615" s="65" t="str">
        <f ca="1">IF(ISBLANK(A1615)," ",INDIRECT(ADDRESS(1,5+MOD(ROW()-2,COUNTA('Form Responses 1'!$1:$1)-4),,TRUE,"Form Responses 1")))</f>
        <v>Lantai 18 [Ruang Rapat 1-2-3]</v>
      </c>
      <c r="G1615" s="65" t="e">
        <f ca="1">IF(ISBLANK(A1615)," ",INDIRECT(ADDRESS(MATCH(A1615,'Form Responses 1'!A:A,0),5+MOD(ROW()-2,COUNTA('Form Responses 1'!$1:$1)-4),,TRUE,"Form Responses 1")))</f>
        <v>#N/A</v>
      </c>
      <c r="H1615" s="83" t="str">
        <f ca="1" t="shared" si="1"/>
        <v>Lantai 18</v>
      </c>
      <c r="I1615" s="83" t="str">
        <f ca="1" t="shared" si="1636"/>
        <v>Ruang Rapat 1-2-3</v>
      </c>
      <c r="J1615" s="83" t="str">
        <f ca="1" t="shared" si="2"/>
        <v>CLEANING SERVICE</v>
      </c>
      <c r="K1615" s="83" t="str">
        <f ca="1" t="array" ref="K1615">IFERROR(INDEX(MASTER!B:B,MATCH(G1615,MASTER!A:A,0))/100," ")</f>
        <v> </v>
      </c>
      <c r="L1615" s="65">
        <f ca="1" t="shared" si="3"/>
        <v>0</v>
      </c>
      <c r="M1615" s="65" t="str">
        <f ca="1" t="shared" si="4"/>
        <v>1900 - WEEK 00</v>
      </c>
      <c r="N1615" s="65" t="str">
        <f ca="1" t="shared" si="5"/>
        <v>1900 - MONTH 01</v>
      </c>
      <c r="O1615" s="83" t="str">
        <f ca="1" t="shared" ref="O1615:P1615" si="1649">IFERROR(AVERAGEIF(M:M,M1615,$K:$K)," ")</f>
        <v> </v>
      </c>
      <c r="P1615" s="83" t="str">
        <f ca="1" t="shared" si="1649"/>
        <v> </v>
      </c>
      <c r="Q1615" s="65" t="str">
        <f ca="1">IF(ISBLANK(A1615)," ",IF(O1615&gt;MASTER!$B$3/100,"SB",IF(O1615&gt;MASTER!$B$4/100,"B",IF(O1615&gt;MASTER!$B$5/100,"C","K"))))</f>
        <v>SB</v>
      </c>
      <c r="R1615" s="65" t="str">
        <f ca="1">IF(ISBLANK(B1615)," ",IF(P1615&gt;MASTER!$B$3/100,"SB",IF(P1615&gt;MASTER!$B$4/100,"B",IF(P1615&gt;MASTER!$B$5/100,"C","K"))))</f>
        <v>SB</v>
      </c>
    </row>
    <row r="1616" customHeight="1" spans="1:18">
      <c r="A1616" s="65">
        <f ca="1">INDIRECT(ADDRESS(2+QUOTIENT(ROW()-2,COUNTA('Form Responses 1'!$1:$1)-4),1,,TRUE,"Form Responses 1"))</f>
        <v>0</v>
      </c>
      <c r="B1616" s="65">
        <f ca="1">INDIRECT(ADDRESS(2+QUOTIENT(ROW()-2,COUNTA('Form Responses 1'!$1:$1)-4),2,,TRUE,"Form Responses 1"))</f>
        <v>0</v>
      </c>
      <c r="C1616" s="65">
        <f ca="1">INDIRECT(ADDRESS(2+QUOTIENT(ROW()-2,COUNTA('Form Responses 1'!$1:$1)-4),3,,TRUE,"Form Responses 1"))</f>
        <v>0</v>
      </c>
      <c r="D1616" s="65">
        <f ca="1">INDIRECT(ADDRESS(2+QUOTIENT(ROW()-2,COUNTA('Form Responses 1'!$1:$1)-4),4,,TRUE,"Form Responses 1"))</f>
        <v>0</v>
      </c>
      <c r="E1616" s="82">
        <f ca="1" t="shared" si="0"/>
        <v>6</v>
      </c>
      <c r="F1616" s="65" t="str">
        <f ca="1">IF(ISBLANK(A1616)," ",INDIRECT(ADDRESS(1,5+MOD(ROW()-2,COUNTA('Form Responses 1'!$1:$1)-4),,TRUE,"Form Responses 1")))</f>
        <v>Lantai 18 [Ruang Kerja]</v>
      </c>
      <c r="G1616" s="65" t="e">
        <f ca="1">IF(ISBLANK(A1616)," ",INDIRECT(ADDRESS(MATCH(A1616,'Form Responses 1'!A:A,0),5+MOD(ROW()-2,COUNTA('Form Responses 1'!$1:$1)-4),,TRUE,"Form Responses 1")))</f>
        <v>#N/A</v>
      </c>
      <c r="H1616" s="83" t="str">
        <f ca="1" t="shared" si="1"/>
        <v>Lantai 18</v>
      </c>
      <c r="I1616" s="83" t="str">
        <f ca="1" t="shared" si="1636"/>
        <v>Ruang Kerja</v>
      </c>
      <c r="J1616" s="83" t="str">
        <f ca="1" t="shared" si="2"/>
        <v>CLEANING SERVICE</v>
      </c>
      <c r="K1616" s="83" t="str">
        <f ca="1" t="array" ref="K1616">IFERROR(INDEX(MASTER!B:B,MATCH(G1616,MASTER!A:A,0))/100," ")</f>
        <v> </v>
      </c>
      <c r="L1616" s="65">
        <f ca="1" t="shared" si="3"/>
        <v>0</v>
      </c>
      <c r="M1616" s="65" t="str">
        <f ca="1" t="shared" si="4"/>
        <v>1900 - WEEK 00</v>
      </c>
      <c r="N1616" s="65" t="str">
        <f ca="1" t="shared" si="5"/>
        <v>1900 - MONTH 01</v>
      </c>
      <c r="O1616" s="83" t="str">
        <f ca="1" t="shared" ref="O1616:P1616" si="1650">IFERROR(AVERAGEIF(M:M,M1616,$K:$K)," ")</f>
        <v> </v>
      </c>
      <c r="P1616" s="83" t="str">
        <f ca="1" t="shared" si="1650"/>
        <v> </v>
      </c>
      <c r="Q1616" s="65" t="str">
        <f ca="1">IF(ISBLANK(A1616)," ",IF(O1616&gt;MASTER!$B$3/100,"SB",IF(O1616&gt;MASTER!$B$4/100,"B",IF(O1616&gt;MASTER!$B$5/100,"C","K"))))</f>
        <v>SB</v>
      </c>
      <c r="R1616" s="65" t="str">
        <f ca="1">IF(ISBLANK(B1616)," ",IF(P1616&gt;MASTER!$B$3/100,"SB",IF(P1616&gt;MASTER!$B$4/100,"B",IF(P1616&gt;MASTER!$B$5/100,"C","K"))))</f>
        <v>SB</v>
      </c>
    </row>
    <row r="1617" customHeight="1" spans="1:18">
      <c r="A1617" s="65">
        <f ca="1">INDIRECT(ADDRESS(2+QUOTIENT(ROW()-2,COUNTA('Form Responses 1'!$1:$1)-4),1,,TRUE,"Form Responses 1"))</f>
        <v>0</v>
      </c>
      <c r="B1617" s="65">
        <f ca="1">INDIRECT(ADDRESS(2+QUOTIENT(ROW()-2,COUNTA('Form Responses 1'!$1:$1)-4),2,,TRUE,"Form Responses 1"))</f>
        <v>0</v>
      </c>
      <c r="C1617" s="65">
        <f ca="1">INDIRECT(ADDRESS(2+QUOTIENT(ROW()-2,COUNTA('Form Responses 1'!$1:$1)-4),3,,TRUE,"Form Responses 1"))</f>
        <v>0</v>
      </c>
      <c r="D1617" s="65">
        <f ca="1">INDIRECT(ADDRESS(2+QUOTIENT(ROW()-2,COUNTA('Form Responses 1'!$1:$1)-4),4,,TRUE,"Form Responses 1"))</f>
        <v>0</v>
      </c>
      <c r="E1617" s="82">
        <f ca="1" t="shared" si="0"/>
        <v>6</v>
      </c>
      <c r="F1617" s="65" t="str">
        <f ca="1">IF(ISBLANK(A1617)," ",INDIRECT(ADDRESS(1,5+MOD(ROW()-2,COUNTA('Form Responses 1'!$1:$1)-4),,TRUE,"Form Responses 1")))</f>
        <v>Lantai 18 [Koridor]</v>
      </c>
      <c r="G1617" s="65" t="e">
        <f ca="1">IF(ISBLANK(A1617)," ",INDIRECT(ADDRESS(MATCH(A1617,'Form Responses 1'!A:A,0),5+MOD(ROW()-2,COUNTA('Form Responses 1'!$1:$1)-4),,TRUE,"Form Responses 1")))</f>
        <v>#N/A</v>
      </c>
      <c r="H1617" s="83" t="str">
        <f ca="1" t="shared" si="1"/>
        <v>Lantai 18</v>
      </c>
      <c r="I1617" s="83" t="str">
        <f ca="1" t="shared" si="1636"/>
        <v>Koridor</v>
      </c>
      <c r="J1617" s="83" t="str">
        <f ca="1" t="shared" si="2"/>
        <v>CLEANING SERVICE</v>
      </c>
      <c r="K1617" s="83" t="str">
        <f ca="1" t="array" ref="K1617">IFERROR(INDEX(MASTER!B:B,MATCH(G1617,MASTER!A:A,0))/100," ")</f>
        <v> </v>
      </c>
      <c r="L1617" s="65">
        <f ca="1" t="shared" si="3"/>
        <v>0</v>
      </c>
      <c r="M1617" s="65" t="str">
        <f ca="1" t="shared" si="4"/>
        <v>1900 - WEEK 00</v>
      </c>
      <c r="N1617" s="65" t="str">
        <f ca="1" t="shared" si="5"/>
        <v>1900 - MONTH 01</v>
      </c>
      <c r="O1617" s="83" t="str">
        <f ca="1" t="shared" ref="O1617:P1617" si="1651">IFERROR(AVERAGEIF(M:M,M1617,$K:$K)," ")</f>
        <v> </v>
      </c>
      <c r="P1617" s="83" t="str">
        <f ca="1" t="shared" si="1651"/>
        <v> </v>
      </c>
      <c r="Q1617" s="65" t="str">
        <f ca="1">IF(ISBLANK(A1617)," ",IF(O1617&gt;MASTER!$B$3/100,"SB",IF(O1617&gt;MASTER!$B$4/100,"B",IF(O1617&gt;MASTER!$B$5/100,"C","K"))))</f>
        <v>SB</v>
      </c>
      <c r="R1617" s="65" t="str">
        <f ca="1">IF(ISBLANK(B1617)," ",IF(P1617&gt;MASTER!$B$3/100,"SB",IF(P1617&gt;MASTER!$B$4/100,"B",IF(P1617&gt;MASTER!$B$5/100,"C","K"))))</f>
        <v>SB</v>
      </c>
    </row>
    <row r="1618" customHeight="1" spans="1:18">
      <c r="A1618" s="65">
        <f ca="1">INDIRECT(ADDRESS(2+QUOTIENT(ROW()-2,COUNTA('Form Responses 1'!$1:$1)-4),1,,TRUE,"Form Responses 1"))</f>
        <v>0</v>
      </c>
      <c r="B1618" s="65">
        <f ca="1">INDIRECT(ADDRESS(2+QUOTIENT(ROW()-2,COUNTA('Form Responses 1'!$1:$1)-4),2,,TRUE,"Form Responses 1"))</f>
        <v>0</v>
      </c>
      <c r="C1618" s="65">
        <f ca="1">INDIRECT(ADDRESS(2+QUOTIENT(ROW()-2,COUNTA('Form Responses 1'!$1:$1)-4),3,,TRUE,"Form Responses 1"))</f>
        <v>0</v>
      </c>
      <c r="D1618" s="65">
        <f ca="1">INDIRECT(ADDRESS(2+QUOTIENT(ROW()-2,COUNTA('Form Responses 1'!$1:$1)-4),4,,TRUE,"Form Responses 1"))</f>
        <v>0</v>
      </c>
      <c r="E1618" s="82">
        <f ca="1" t="shared" si="0"/>
        <v>6</v>
      </c>
      <c r="F1618" s="65" t="str">
        <f ca="1">IF(ISBLANK(A1618)," ",INDIRECT(ADDRESS(1,5+MOD(ROW()-2,COUNTA('Form Responses 1'!$1:$1)-4),,TRUE,"Form Responses 1")))</f>
        <v>Lantai 18 [Toilet Pria / Wanita]</v>
      </c>
      <c r="G1618" s="65" t="e">
        <f ca="1">IF(ISBLANK(A1618)," ",INDIRECT(ADDRESS(MATCH(A1618,'Form Responses 1'!A:A,0),5+MOD(ROW()-2,COUNTA('Form Responses 1'!$1:$1)-4),,TRUE,"Form Responses 1")))</f>
        <v>#N/A</v>
      </c>
      <c r="H1618" s="83" t="str">
        <f ca="1" t="shared" si="1"/>
        <v>Lantai 18</v>
      </c>
      <c r="I1618" s="83" t="str">
        <f ca="1" t="shared" si="1636"/>
        <v>Toilet Pria / Wanita</v>
      </c>
      <c r="J1618" s="83" t="str">
        <f ca="1" t="shared" si="2"/>
        <v>CLEANING SERVICE</v>
      </c>
      <c r="K1618" s="83" t="str">
        <f ca="1" t="array" ref="K1618">IFERROR(INDEX(MASTER!B:B,MATCH(G1618,MASTER!A:A,0))/100," ")</f>
        <v> </v>
      </c>
      <c r="L1618" s="65">
        <f ca="1" t="shared" si="3"/>
        <v>0</v>
      </c>
      <c r="M1618" s="65" t="str">
        <f ca="1" t="shared" si="4"/>
        <v>1900 - WEEK 00</v>
      </c>
      <c r="N1618" s="65" t="str">
        <f ca="1" t="shared" si="5"/>
        <v>1900 - MONTH 01</v>
      </c>
      <c r="O1618" s="83" t="str">
        <f ca="1" t="shared" ref="O1618:P1618" si="1652">IFERROR(AVERAGEIF(M:M,M1618,$K:$K)," ")</f>
        <v> </v>
      </c>
      <c r="P1618" s="83" t="str">
        <f ca="1" t="shared" si="1652"/>
        <v> </v>
      </c>
      <c r="Q1618" s="65" t="str">
        <f ca="1">IF(ISBLANK(A1618)," ",IF(O1618&gt;MASTER!$B$3/100,"SB",IF(O1618&gt;MASTER!$B$4/100,"B",IF(O1618&gt;MASTER!$B$5/100,"C","K"))))</f>
        <v>SB</v>
      </c>
      <c r="R1618" s="65" t="str">
        <f ca="1">IF(ISBLANK(B1618)," ",IF(P1618&gt;MASTER!$B$3/100,"SB",IF(P1618&gt;MASTER!$B$4/100,"B",IF(P1618&gt;MASTER!$B$5/100,"C","K"))))</f>
        <v>SB</v>
      </c>
    </row>
    <row r="1619" customHeight="1" spans="1:18">
      <c r="A1619" s="65">
        <f ca="1">INDIRECT(ADDRESS(2+QUOTIENT(ROW()-2,COUNTA('Form Responses 1'!$1:$1)-4),1,,TRUE,"Form Responses 1"))</f>
        <v>0</v>
      </c>
      <c r="B1619" s="65">
        <f ca="1">INDIRECT(ADDRESS(2+QUOTIENT(ROW()-2,COUNTA('Form Responses 1'!$1:$1)-4),2,,TRUE,"Form Responses 1"))</f>
        <v>0</v>
      </c>
      <c r="C1619" s="65">
        <f ca="1">INDIRECT(ADDRESS(2+QUOTIENT(ROW()-2,COUNTA('Form Responses 1'!$1:$1)-4),3,,TRUE,"Form Responses 1"))</f>
        <v>0</v>
      </c>
      <c r="D1619" s="65">
        <f ca="1">INDIRECT(ADDRESS(2+QUOTIENT(ROW()-2,COUNTA('Form Responses 1'!$1:$1)-4),4,,TRUE,"Form Responses 1"))</f>
        <v>0</v>
      </c>
      <c r="E1619" s="82">
        <f ca="1" t="shared" si="0"/>
        <v>6</v>
      </c>
      <c r="F1619" s="65" t="str">
        <f ca="1">IF(ISBLANK(A1619)," ",INDIRECT(ADDRESS(1,5+MOD(ROW()-2,COUNTA('Form Responses 1'!$1:$1)-4),,TRUE,"Form Responses 1")))</f>
        <v>Lantai 17 [Tangga Exit Barat]</v>
      </c>
      <c r="G1619" s="65" t="e">
        <f ca="1">IF(ISBLANK(A1619)," ",INDIRECT(ADDRESS(MATCH(A1619,'Form Responses 1'!A:A,0),5+MOD(ROW()-2,COUNTA('Form Responses 1'!$1:$1)-4),,TRUE,"Form Responses 1")))</f>
        <v>#N/A</v>
      </c>
      <c r="H1619" s="83" t="str">
        <f ca="1" t="shared" si="1"/>
        <v>Lantai 17</v>
      </c>
      <c r="I1619" s="83" t="str">
        <f ca="1" t="shared" si="1636"/>
        <v>Tangga Exit Barat</v>
      </c>
      <c r="J1619" s="83" t="str">
        <f ca="1" t="shared" si="2"/>
        <v>CLEANING SERVICE</v>
      </c>
      <c r="K1619" s="83" t="str">
        <f ca="1" t="array" ref="K1619">IFERROR(INDEX(MASTER!B:B,MATCH(G1619,MASTER!A:A,0))/100," ")</f>
        <v> </v>
      </c>
      <c r="L1619" s="65">
        <f ca="1" t="shared" si="3"/>
        <v>0</v>
      </c>
      <c r="M1619" s="65" t="str">
        <f ca="1" t="shared" si="4"/>
        <v>1900 - WEEK 00</v>
      </c>
      <c r="N1619" s="65" t="str">
        <f ca="1" t="shared" si="5"/>
        <v>1900 - MONTH 01</v>
      </c>
      <c r="O1619" s="83" t="str">
        <f ca="1" t="shared" ref="O1619:P1619" si="1653">IFERROR(AVERAGEIF(M:M,M1619,$K:$K)," ")</f>
        <v> </v>
      </c>
      <c r="P1619" s="83" t="str">
        <f ca="1" t="shared" si="1653"/>
        <v> </v>
      </c>
      <c r="Q1619" s="65" t="str">
        <f ca="1">IF(ISBLANK(A1619)," ",IF(O1619&gt;MASTER!$B$3/100,"SB",IF(O1619&gt;MASTER!$B$4/100,"B",IF(O1619&gt;MASTER!$B$5/100,"C","K"))))</f>
        <v>SB</v>
      </c>
      <c r="R1619" s="65" t="str">
        <f ca="1">IF(ISBLANK(B1619)," ",IF(P1619&gt;MASTER!$B$3/100,"SB",IF(P1619&gt;MASTER!$B$4/100,"B",IF(P1619&gt;MASTER!$B$5/100,"C","K"))))</f>
        <v>SB</v>
      </c>
    </row>
    <row r="1620" customHeight="1" spans="1:18">
      <c r="A1620" s="65">
        <f ca="1">INDIRECT(ADDRESS(2+QUOTIENT(ROW()-2,COUNTA('Form Responses 1'!$1:$1)-4),1,,TRUE,"Form Responses 1"))</f>
        <v>0</v>
      </c>
      <c r="B1620" s="65">
        <f ca="1">INDIRECT(ADDRESS(2+QUOTIENT(ROW()-2,COUNTA('Form Responses 1'!$1:$1)-4),2,,TRUE,"Form Responses 1"))</f>
        <v>0</v>
      </c>
      <c r="C1620" s="65">
        <f ca="1">INDIRECT(ADDRESS(2+QUOTIENT(ROW()-2,COUNTA('Form Responses 1'!$1:$1)-4),3,,TRUE,"Form Responses 1"))</f>
        <v>0</v>
      </c>
      <c r="D1620" s="65">
        <f ca="1">INDIRECT(ADDRESS(2+QUOTIENT(ROW()-2,COUNTA('Form Responses 1'!$1:$1)-4),4,,TRUE,"Form Responses 1"))</f>
        <v>0</v>
      </c>
      <c r="E1620" s="82">
        <f ca="1" t="shared" si="0"/>
        <v>6</v>
      </c>
      <c r="F1620" s="65" t="str">
        <f ca="1">IF(ISBLANK(A1620)," ",INDIRECT(ADDRESS(1,5+MOD(ROW()-2,COUNTA('Form Responses 1'!$1:$1)-4),,TRUE,"Form Responses 1")))</f>
        <v>Lantai 17 [ &amp; Timur]</v>
      </c>
      <c r="G1620" s="65" t="e">
        <f ca="1">IF(ISBLANK(A1620)," ",INDIRECT(ADDRESS(MATCH(A1620,'Form Responses 1'!A:A,0),5+MOD(ROW()-2,COUNTA('Form Responses 1'!$1:$1)-4),,TRUE,"Form Responses 1")))</f>
        <v>#N/A</v>
      </c>
      <c r="H1620" s="83" t="str">
        <f ca="1" t="shared" si="1"/>
        <v>Lantai 17</v>
      </c>
      <c r="I1620" s="83" t="str">
        <f ca="1" t="shared" si="1636"/>
        <v> &amp; Timur</v>
      </c>
      <c r="J1620" s="83" t="str">
        <f ca="1" t="shared" si="2"/>
        <v>CLEANING SERVICE</v>
      </c>
      <c r="K1620" s="83" t="str">
        <f ca="1" t="array" ref="K1620">IFERROR(INDEX(MASTER!B:B,MATCH(G1620,MASTER!A:A,0))/100," ")</f>
        <v> </v>
      </c>
      <c r="L1620" s="65">
        <f ca="1" t="shared" si="3"/>
        <v>0</v>
      </c>
      <c r="M1620" s="65" t="str">
        <f ca="1" t="shared" si="4"/>
        <v>1900 - WEEK 00</v>
      </c>
      <c r="N1620" s="65" t="str">
        <f ca="1" t="shared" si="5"/>
        <v>1900 - MONTH 01</v>
      </c>
      <c r="O1620" s="83" t="str">
        <f ca="1" t="shared" ref="O1620:P1620" si="1654">IFERROR(AVERAGEIF(M:M,M1620,$K:$K)," ")</f>
        <v> </v>
      </c>
      <c r="P1620" s="83" t="str">
        <f ca="1" t="shared" si="1654"/>
        <v> </v>
      </c>
      <c r="Q1620" s="65" t="str">
        <f ca="1">IF(ISBLANK(A1620)," ",IF(O1620&gt;MASTER!$B$3/100,"SB",IF(O1620&gt;MASTER!$B$4/100,"B",IF(O1620&gt;MASTER!$B$5/100,"C","K"))))</f>
        <v>SB</v>
      </c>
      <c r="R1620" s="65" t="str">
        <f ca="1">IF(ISBLANK(B1620)," ",IF(P1620&gt;MASTER!$B$3/100,"SB",IF(P1620&gt;MASTER!$B$4/100,"B",IF(P1620&gt;MASTER!$B$5/100,"C","K"))))</f>
        <v>SB</v>
      </c>
    </row>
    <row r="1621" customHeight="1" spans="1:18">
      <c r="A1621" s="65">
        <f ca="1">INDIRECT(ADDRESS(2+QUOTIENT(ROW()-2,COUNTA('Form Responses 1'!$1:$1)-4),1,,TRUE,"Form Responses 1"))</f>
        <v>0</v>
      </c>
      <c r="B1621" s="65">
        <f ca="1">INDIRECT(ADDRESS(2+QUOTIENT(ROW()-2,COUNTA('Form Responses 1'!$1:$1)-4),2,,TRUE,"Form Responses 1"))</f>
        <v>0</v>
      </c>
      <c r="C1621" s="65">
        <f ca="1">INDIRECT(ADDRESS(2+QUOTIENT(ROW()-2,COUNTA('Form Responses 1'!$1:$1)-4),3,,TRUE,"Form Responses 1"))</f>
        <v>0</v>
      </c>
      <c r="D1621" s="65">
        <f ca="1">INDIRECT(ADDRESS(2+QUOTIENT(ROW()-2,COUNTA('Form Responses 1'!$1:$1)-4),4,,TRUE,"Form Responses 1"))</f>
        <v>0</v>
      </c>
      <c r="E1621" s="82">
        <f ca="1" t="shared" si="0"/>
        <v>6</v>
      </c>
      <c r="F1621" s="65" t="str">
        <f ca="1">IF(ISBLANK(A1621)," ",INDIRECT(ADDRESS(1,5+MOD(ROW()-2,COUNTA('Form Responses 1'!$1:$1)-4),,TRUE,"Form Responses 1")))</f>
        <v>Lantai 17 [Mushola]</v>
      </c>
      <c r="G1621" s="65" t="e">
        <f ca="1">IF(ISBLANK(A1621)," ",INDIRECT(ADDRESS(MATCH(A1621,'Form Responses 1'!A:A,0),5+MOD(ROW()-2,COUNTA('Form Responses 1'!$1:$1)-4),,TRUE,"Form Responses 1")))</f>
        <v>#N/A</v>
      </c>
      <c r="H1621" s="83" t="str">
        <f ca="1" t="shared" si="1"/>
        <v>Lantai 17</v>
      </c>
      <c r="I1621" s="83" t="str">
        <f ca="1" t="shared" si="1636"/>
        <v>Mushola</v>
      </c>
      <c r="J1621" s="83" t="str">
        <f ca="1" t="shared" si="2"/>
        <v>CLEANING SERVICE</v>
      </c>
      <c r="K1621" s="83" t="str">
        <f ca="1" t="array" ref="K1621">IFERROR(INDEX(MASTER!B:B,MATCH(G1621,MASTER!A:A,0))/100," ")</f>
        <v> </v>
      </c>
      <c r="L1621" s="65">
        <f ca="1" t="shared" si="3"/>
        <v>0</v>
      </c>
      <c r="M1621" s="65" t="str">
        <f ca="1" t="shared" si="4"/>
        <v>1900 - WEEK 00</v>
      </c>
      <c r="N1621" s="65" t="str">
        <f ca="1" t="shared" si="5"/>
        <v>1900 - MONTH 01</v>
      </c>
      <c r="O1621" s="83" t="str">
        <f ca="1" t="shared" ref="O1621:P1621" si="1655">IFERROR(AVERAGEIF(M:M,M1621,$K:$K)," ")</f>
        <v> </v>
      </c>
      <c r="P1621" s="83" t="str">
        <f ca="1" t="shared" si="1655"/>
        <v> </v>
      </c>
      <c r="Q1621" s="65" t="str">
        <f ca="1">IF(ISBLANK(A1621)," ",IF(O1621&gt;MASTER!$B$3/100,"SB",IF(O1621&gt;MASTER!$B$4/100,"B",IF(O1621&gt;MASTER!$B$5/100,"C","K"))))</f>
        <v>SB</v>
      </c>
      <c r="R1621" s="65" t="str">
        <f ca="1">IF(ISBLANK(B1621)," ",IF(P1621&gt;MASTER!$B$3/100,"SB",IF(P1621&gt;MASTER!$B$4/100,"B",IF(P1621&gt;MASTER!$B$5/100,"C","K"))))</f>
        <v>SB</v>
      </c>
    </row>
    <row r="1622" customHeight="1" spans="1:18">
      <c r="A1622" s="65">
        <f ca="1">INDIRECT(ADDRESS(2+QUOTIENT(ROW()-2,COUNTA('Form Responses 1'!$1:$1)-4),1,,TRUE,"Form Responses 1"))</f>
        <v>0</v>
      </c>
      <c r="B1622" s="65">
        <f ca="1">INDIRECT(ADDRESS(2+QUOTIENT(ROW()-2,COUNTA('Form Responses 1'!$1:$1)-4),2,,TRUE,"Form Responses 1"))</f>
        <v>0</v>
      </c>
      <c r="C1622" s="65">
        <f ca="1">INDIRECT(ADDRESS(2+QUOTIENT(ROW()-2,COUNTA('Form Responses 1'!$1:$1)-4),3,,TRUE,"Form Responses 1"))</f>
        <v>0</v>
      </c>
      <c r="D1622" s="65">
        <f ca="1">INDIRECT(ADDRESS(2+QUOTIENT(ROW()-2,COUNTA('Form Responses 1'!$1:$1)-4),4,,TRUE,"Form Responses 1"))</f>
        <v>0</v>
      </c>
      <c r="E1622" s="82">
        <f ca="1" t="shared" si="0"/>
        <v>6</v>
      </c>
      <c r="F1622" s="65" t="str">
        <f ca="1">IF(ISBLANK(A1622)," ",INDIRECT(ADDRESS(1,5+MOD(ROW()-2,COUNTA('Form Responses 1'!$1:$1)-4),,TRUE,"Form Responses 1")))</f>
        <v>Lantai 17 [Pantry]</v>
      </c>
      <c r="G1622" s="65" t="e">
        <f ca="1">IF(ISBLANK(A1622)," ",INDIRECT(ADDRESS(MATCH(A1622,'Form Responses 1'!A:A,0),5+MOD(ROW()-2,COUNTA('Form Responses 1'!$1:$1)-4),,TRUE,"Form Responses 1")))</f>
        <v>#N/A</v>
      </c>
      <c r="H1622" s="83" t="str">
        <f ca="1" t="shared" si="1"/>
        <v>Lantai 17</v>
      </c>
      <c r="I1622" s="83" t="str">
        <f ca="1" t="shared" si="1636"/>
        <v>Pantry</v>
      </c>
      <c r="J1622" s="83" t="str">
        <f ca="1" t="shared" si="2"/>
        <v>CLEANING SERVICE</v>
      </c>
      <c r="K1622" s="83" t="str">
        <f ca="1" t="array" ref="K1622">IFERROR(INDEX(MASTER!B:B,MATCH(G1622,MASTER!A:A,0))/100," ")</f>
        <v> </v>
      </c>
      <c r="L1622" s="65">
        <f ca="1" t="shared" si="3"/>
        <v>0</v>
      </c>
      <c r="M1622" s="65" t="str">
        <f ca="1" t="shared" si="4"/>
        <v>1900 - WEEK 00</v>
      </c>
      <c r="N1622" s="65" t="str">
        <f ca="1" t="shared" si="5"/>
        <v>1900 - MONTH 01</v>
      </c>
      <c r="O1622" s="83" t="str">
        <f ca="1" t="shared" ref="O1622:P1622" si="1656">IFERROR(AVERAGEIF(M:M,M1622,$K:$K)," ")</f>
        <v> </v>
      </c>
      <c r="P1622" s="83" t="str">
        <f ca="1" t="shared" si="1656"/>
        <v> </v>
      </c>
      <c r="Q1622" s="65" t="str">
        <f ca="1">IF(ISBLANK(A1622)," ",IF(O1622&gt;MASTER!$B$3/100,"SB",IF(O1622&gt;MASTER!$B$4/100,"B",IF(O1622&gt;MASTER!$B$5/100,"C","K"))))</f>
        <v>SB</v>
      </c>
      <c r="R1622" s="65" t="str">
        <f ca="1">IF(ISBLANK(B1622)," ",IF(P1622&gt;MASTER!$B$3/100,"SB",IF(P1622&gt;MASTER!$B$4/100,"B",IF(P1622&gt;MASTER!$B$5/100,"C","K"))))</f>
        <v>SB</v>
      </c>
    </row>
    <row r="1623" customHeight="1" spans="1:18">
      <c r="A1623" s="65">
        <f ca="1">INDIRECT(ADDRESS(2+QUOTIENT(ROW()-2,COUNTA('Form Responses 1'!$1:$1)-4),1,,TRUE,"Form Responses 1"))</f>
        <v>0</v>
      </c>
      <c r="B1623" s="65">
        <f ca="1">INDIRECT(ADDRESS(2+QUOTIENT(ROW()-2,COUNTA('Form Responses 1'!$1:$1)-4),2,,TRUE,"Form Responses 1"))</f>
        <v>0</v>
      </c>
      <c r="C1623" s="65">
        <f ca="1">INDIRECT(ADDRESS(2+QUOTIENT(ROW()-2,COUNTA('Form Responses 1'!$1:$1)-4),3,,TRUE,"Form Responses 1"))</f>
        <v>0</v>
      </c>
      <c r="D1623" s="65">
        <f ca="1">INDIRECT(ADDRESS(2+QUOTIENT(ROW()-2,COUNTA('Form Responses 1'!$1:$1)-4),4,,TRUE,"Form Responses 1"))</f>
        <v>0</v>
      </c>
      <c r="E1623" s="82">
        <f ca="1" t="shared" si="0"/>
        <v>6</v>
      </c>
      <c r="F1623" s="65" t="str">
        <f ca="1">IF(ISBLANK(A1623)," ",INDIRECT(ADDRESS(1,5+MOD(ROW()-2,COUNTA('Form Responses 1'!$1:$1)-4),,TRUE,"Form Responses 1")))</f>
        <v>Lantai 17 [Ruang Rapat 1-2-3]</v>
      </c>
      <c r="G1623" s="65" t="e">
        <f ca="1">IF(ISBLANK(A1623)," ",INDIRECT(ADDRESS(MATCH(A1623,'Form Responses 1'!A:A,0),5+MOD(ROW()-2,COUNTA('Form Responses 1'!$1:$1)-4),,TRUE,"Form Responses 1")))</f>
        <v>#N/A</v>
      </c>
      <c r="H1623" s="83" t="str">
        <f ca="1" t="shared" si="1"/>
        <v>Lantai 17</v>
      </c>
      <c r="I1623" s="83" t="str">
        <f ca="1" t="shared" si="1636"/>
        <v>Ruang Rapat 1-2-3</v>
      </c>
      <c r="J1623" s="83" t="str">
        <f ca="1" t="shared" si="2"/>
        <v>CLEANING SERVICE</v>
      </c>
      <c r="K1623" s="83" t="str">
        <f ca="1" t="array" ref="K1623">IFERROR(INDEX(MASTER!B:B,MATCH(G1623,MASTER!A:A,0))/100," ")</f>
        <v> </v>
      </c>
      <c r="L1623" s="65">
        <f ca="1" t="shared" si="3"/>
        <v>0</v>
      </c>
      <c r="M1623" s="65" t="str">
        <f ca="1" t="shared" si="4"/>
        <v>1900 - WEEK 00</v>
      </c>
      <c r="N1623" s="65" t="str">
        <f ca="1" t="shared" si="5"/>
        <v>1900 - MONTH 01</v>
      </c>
      <c r="O1623" s="83" t="str">
        <f ca="1" t="shared" ref="O1623:P1623" si="1657">IFERROR(AVERAGEIF(M:M,M1623,$K:$K)," ")</f>
        <v> </v>
      </c>
      <c r="P1623" s="83" t="str">
        <f ca="1" t="shared" si="1657"/>
        <v> </v>
      </c>
      <c r="Q1623" s="65" t="str">
        <f ca="1">IF(ISBLANK(A1623)," ",IF(O1623&gt;MASTER!$B$3/100,"SB",IF(O1623&gt;MASTER!$B$4/100,"B",IF(O1623&gt;MASTER!$B$5/100,"C","K"))))</f>
        <v>SB</v>
      </c>
      <c r="R1623" s="65" t="str">
        <f ca="1">IF(ISBLANK(B1623)," ",IF(P1623&gt;MASTER!$B$3/100,"SB",IF(P1623&gt;MASTER!$B$4/100,"B",IF(P1623&gt;MASTER!$B$5/100,"C","K"))))</f>
        <v>SB</v>
      </c>
    </row>
    <row r="1624" customHeight="1" spans="1:18">
      <c r="A1624" s="65">
        <f ca="1">INDIRECT(ADDRESS(2+QUOTIENT(ROW()-2,COUNTA('Form Responses 1'!$1:$1)-4),1,,TRUE,"Form Responses 1"))</f>
        <v>0</v>
      </c>
      <c r="B1624" s="65">
        <f ca="1">INDIRECT(ADDRESS(2+QUOTIENT(ROW()-2,COUNTA('Form Responses 1'!$1:$1)-4),2,,TRUE,"Form Responses 1"))</f>
        <v>0</v>
      </c>
      <c r="C1624" s="65">
        <f ca="1">INDIRECT(ADDRESS(2+QUOTIENT(ROW()-2,COUNTA('Form Responses 1'!$1:$1)-4),3,,TRUE,"Form Responses 1"))</f>
        <v>0</v>
      </c>
      <c r="D1624" s="65">
        <f ca="1">INDIRECT(ADDRESS(2+QUOTIENT(ROW()-2,COUNTA('Form Responses 1'!$1:$1)-4),4,,TRUE,"Form Responses 1"))</f>
        <v>0</v>
      </c>
      <c r="E1624" s="82">
        <f ca="1" t="shared" si="0"/>
        <v>6</v>
      </c>
      <c r="F1624" s="65" t="str">
        <f ca="1">IF(ISBLANK(A1624)," ",INDIRECT(ADDRESS(1,5+MOD(ROW()-2,COUNTA('Form Responses 1'!$1:$1)-4),,TRUE,"Form Responses 1")))</f>
        <v>Lantai 17 [Ruang Kerja]</v>
      </c>
      <c r="G1624" s="65" t="e">
        <f ca="1">IF(ISBLANK(A1624)," ",INDIRECT(ADDRESS(MATCH(A1624,'Form Responses 1'!A:A,0),5+MOD(ROW()-2,COUNTA('Form Responses 1'!$1:$1)-4),,TRUE,"Form Responses 1")))</f>
        <v>#N/A</v>
      </c>
      <c r="H1624" s="83" t="str">
        <f ca="1" t="shared" si="1"/>
        <v>Lantai 17</v>
      </c>
      <c r="I1624" s="83" t="str">
        <f ca="1" t="shared" si="1636"/>
        <v>Ruang Kerja</v>
      </c>
      <c r="J1624" s="83" t="str">
        <f ca="1" t="shared" si="2"/>
        <v>CLEANING SERVICE</v>
      </c>
      <c r="K1624" s="83" t="str">
        <f ca="1" t="array" ref="K1624">IFERROR(INDEX(MASTER!B:B,MATCH(G1624,MASTER!A:A,0))/100," ")</f>
        <v> </v>
      </c>
      <c r="L1624" s="65">
        <f ca="1" t="shared" si="3"/>
        <v>0</v>
      </c>
      <c r="M1624" s="65" t="str">
        <f ca="1" t="shared" si="4"/>
        <v>1900 - WEEK 00</v>
      </c>
      <c r="N1624" s="65" t="str">
        <f ca="1" t="shared" si="5"/>
        <v>1900 - MONTH 01</v>
      </c>
      <c r="O1624" s="83" t="str">
        <f ca="1" t="shared" ref="O1624:P1624" si="1658">IFERROR(AVERAGEIF(M:M,M1624,$K:$K)," ")</f>
        <v> </v>
      </c>
      <c r="P1624" s="83" t="str">
        <f ca="1" t="shared" si="1658"/>
        <v> </v>
      </c>
      <c r="Q1624" s="65" t="str">
        <f ca="1">IF(ISBLANK(A1624)," ",IF(O1624&gt;MASTER!$B$3/100,"SB",IF(O1624&gt;MASTER!$B$4/100,"B",IF(O1624&gt;MASTER!$B$5/100,"C","K"))))</f>
        <v>SB</v>
      </c>
      <c r="R1624" s="65" t="str">
        <f ca="1">IF(ISBLANK(B1624)," ",IF(P1624&gt;MASTER!$B$3/100,"SB",IF(P1624&gt;MASTER!$B$4/100,"B",IF(P1624&gt;MASTER!$B$5/100,"C","K"))))</f>
        <v>SB</v>
      </c>
    </row>
    <row r="1625" customHeight="1" spans="1:18">
      <c r="A1625" s="65">
        <f ca="1">INDIRECT(ADDRESS(2+QUOTIENT(ROW()-2,COUNTA('Form Responses 1'!$1:$1)-4),1,,TRUE,"Form Responses 1"))</f>
        <v>0</v>
      </c>
      <c r="B1625" s="65">
        <f ca="1">INDIRECT(ADDRESS(2+QUOTIENT(ROW()-2,COUNTA('Form Responses 1'!$1:$1)-4),2,,TRUE,"Form Responses 1"))</f>
        <v>0</v>
      </c>
      <c r="C1625" s="65">
        <f ca="1">INDIRECT(ADDRESS(2+QUOTIENT(ROW()-2,COUNTA('Form Responses 1'!$1:$1)-4),3,,TRUE,"Form Responses 1"))</f>
        <v>0</v>
      </c>
      <c r="D1625" s="65">
        <f ca="1">INDIRECT(ADDRESS(2+QUOTIENT(ROW()-2,COUNTA('Form Responses 1'!$1:$1)-4),4,,TRUE,"Form Responses 1"))</f>
        <v>0</v>
      </c>
      <c r="E1625" s="82">
        <f ca="1" t="shared" si="0"/>
        <v>6</v>
      </c>
      <c r="F1625" s="65" t="str">
        <f ca="1">IF(ISBLANK(A1625)," ",INDIRECT(ADDRESS(1,5+MOD(ROW()-2,COUNTA('Form Responses 1'!$1:$1)-4),,TRUE,"Form Responses 1")))</f>
        <v>Lantai 17 [Koridor]</v>
      </c>
      <c r="G1625" s="65" t="e">
        <f ca="1">IF(ISBLANK(A1625)," ",INDIRECT(ADDRESS(MATCH(A1625,'Form Responses 1'!A:A,0),5+MOD(ROW()-2,COUNTA('Form Responses 1'!$1:$1)-4),,TRUE,"Form Responses 1")))</f>
        <v>#N/A</v>
      </c>
      <c r="H1625" s="83" t="str">
        <f ca="1" t="shared" si="1"/>
        <v>Lantai 17</v>
      </c>
      <c r="I1625" s="83" t="str">
        <f ca="1" t="shared" si="1636"/>
        <v>Koridor</v>
      </c>
      <c r="J1625" s="83" t="str">
        <f ca="1" t="shared" si="2"/>
        <v>CLEANING SERVICE</v>
      </c>
      <c r="K1625" s="83" t="str">
        <f ca="1" t="array" ref="K1625">IFERROR(INDEX(MASTER!B:B,MATCH(G1625,MASTER!A:A,0))/100," ")</f>
        <v> </v>
      </c>
      <c r="L1625" s="65">
        <f ca="1" t="shared" si="3"/>
        <v>0</v>
      </c>
      <c r="M1625" s="65" t="str">
        <f ca="1" t="shared" si="4"/>
        <v>1900 - WEEK 00</v>
      </c>
      <c r="N1625" s="65" t="str">
        <f ca="1" t="shared" si="5"/>
        <v>1900 - MONTH 01</v>
      </c>
      <c r="O1625" s="83" t="str">
        <f ca="1" t="shared" ref="O1625:P1625" si="1659">IFERROR(AVERAGEIF(M:M,M1625,$K:$K)," ")</f>
        <v> </v>
      </c>
      <c r="P1625" s="83" t="str">
        <f ca="1" t="shared" si="1659"/>
        <v> </v>
      </c>
      <c r="Q1625" s="65" t="str">
        <f ca="1">IF(ISBLANK(A1625)," ",IF(O1625&gt;MASTER!$B$3/100,"SB",IF(O1625&gt;MASTER!$B$4/100,"B",IF(O1625&gt;MASTER!$B$5/100,"C","K"))))</f>
        <v>SB</v>
      </c>
      <c r="R1625" s="65" t="str">
        <f ca="1">IF(ISBLANK(B1625)," ",IF(P1625&gt;MASTER!$B$3/100,"SB",IF(P1625&gt;MASTER!$B$4/100,"B",IF(P1625&gt;MASTER!$B$5/100,"C","K"))))</f>
        <v>SB</v>
      </c>
    </row>
    <row r="1626" customHeight="1" spans="1:18">
      <c r="A1626" s="65">
        <f ca="1">INDIRECT(ADDRESS(2+QUOTIENT(ROW()-2,COUNTA('Form Responses 1'!$1:$1)-4),1,,TRUE,"Form Responses 1"))</f>
        <v>0</v>
      </c>
      <c r="B1626" s="65">
        <f ca="1">INDIRECT(ADDRESS(2+QUOTIENT(ROW()-2,COUNTA('Form Responses 1'!$1:$1)-4),2,,TRUE,"Form Responses 1"))</f>
        <v>0</v>
      </c>
      <c r="C1626" s="65">
        <f ca="1">INDIRECT(ADDRESS(2+QUOTIENT(ROW()-2,COUNTA('Form Responses 1'!$1:$1)-4),3,,TRUE,"Form Responses 1"))</f>
        <v>0</v>
      </c>
      <c r="D1626" s="65">
        <f ca="1">INDIRECT(ADDRESS(2+QUOTIENT(ROW()-2,COUNTA('Form Responses 1'!$1:$1)-4),4,,TRUE,"Form Responses 1"))</f>
        <v>0</v>
      </c>
      <c r="E1626" s="82">
        <f ca="1" t="shared" si="0"/>
        <v>6</v>
      </c>
      <c r="F1626" s="65" t="str">
        <f ca="1">IF(ISBLANK(A1626)," ",INDIRECT(ADDRESS(1,5+MOD(ROW()-2,COUNTA('Form Responses 1'!$1:$1)-4),,TRUE,"Form Responses 1")))</f>
        <v>Lantai 17 [Toilet Pria / Wanita]</v>
      </c>
      <c r="G1626" s="65" t="e">
        <f ca="1">IF(ISBLANK(A1626)," ",INDIRECT(ADDRESS(MATCH(A1626,'Form Responses 1'!A:A,0),5+MOD(ROW()-2,COUNTA('Form Responses 1'!$1:$1)-4),,TRUE,"Form Responses 1")))</f>
        <v>#N/A</v>
      </c>
      <c r="H1626" s="83" t="str">
        <f ca="1" t="shared" si="1"/>
        <v>Lantai 17</v>
      </c>
      <c r="I1626" s="83" t="str">
        <f ca="1" t="shared" si="1636"/>
        <v>Toilet Pria / Wanita</v>
      </c>
      <c r="J1626" s="83" t="str">
        <f ca="1" t="shared" si="2"/>
        <v>CLEANING SERVICE</v>
      </c>
      <c r="K1626" s="83" t="str">
        <f ca="1" t="array" ref="K1626">IFERROR(INDEX(MASTER!B:B,MATCH(G1626,MASTER!A:A,0))/100," ")</f>
        <v> </v>
      </c>
      <c r="L1626" s="65">
        <f ca="1" t="shared" si="3"/>
        <v>0</v>
      </c>
      <c r="M1626" s="65" t="str">
        <f ca="1" t="shared" si="4"/>
        <v>1900 - WEEK 00</v>
      </c>
      <c r="N1626" s="65" t="str">
        <f ca="1" t="shared" si="5"/>
        <v>1900 - MONTH 01</v>
      </c>
      <c r="O1626" s="83" t="str">
        <f ca="1" t="shared" ref="O1626:P1626" si="1660">IFERROR(AVERAGEIF(M:M,M1626,$K:$K)," ")</f>
        <v> </v>
      </c>
      <c r="P1626" s="83" t="str">
        <f ca="1" t="shared" si="1660"/>
        <v> </v>
      </c>
      <c r="Q1626" s="65" t="str">
        <f ca="1">IF(ISBLANK(A1626)," ",IF(O1626&gt;MASTER!$B$3/100,"SB",IF(O1626&gt;MASTER!$B$4/100,"B",IF(O1626&gt;MASTER!$B$5/100,"C","K"))))</f>
        <v>SB</v>
      </c>
      <c r="R1626" s="65" t="str">
        <f ca="1">IF(ISBLANK(B1626)," ",IF(P1626&gt;MASTER!$B$3/100,"SB",IF(P1626&gt;MASTER!$B$4/100,"B",IF(P1626&gt;MASTER!$B$5/100,"C","K"))))</f>
        <v>SB</v>
      </c>
    </row>
    <row r="1627" customHeight="1" spans="1:18">
      <c r="A1627" s="65">
        <f ca="1">INDIRECT(ADDRESS(2+QUOTIENT(ROW()-2,COUNTA('Form Responses 1'!$1:$1)-4),1,,TRUE,"Form Responses 1"))</f>
        <v>0</v>
      </c>
      <c r="B1627" s="65">
        <f ca="1">INDIRECT(ADDRESS(2+QUOTIENT(ROW()-2,COUNTA('Form Responses 1'!$1:$1)-4),2,,TRUE,"Form Responses 1"))</f>
        <v>0</v>
      </c>
      <c r="C1627" s="65">
        <f ca="1">INDIRECT(ADDRESS(2+QUOTIENT(ROW()-2,COUNTA('Form Responses 1'!$1:$1)-4),3,,TRUE,"Form Responses 1"))</f>
        <v>0</v>
      </c>
      <c r="D1627" s="65">
        <f ca="1">INDIRECT(ADDRESS(2+QUOTIENT(ROW()-2,COUNTA('Form Responses 1'!$1:$1)-4),4,,TRUE,"Form Responses 1"))</f>
        <v>0</v>
      </c>
      <c r="E1627" s="82">
        <f ca="1" t="shared" si="0"/>
        <v>6</v>
      </c>
      <c r="F1627" s="65" t="str">
        <f ca="1">IF(ISBLANK(A1627)," ",INDIRECT(ADDRESS(1,5+MOD(ROW()-2,COUNTA('Form Responses 1'!$1:$1)-4),,TRUE,"Form Responses 1")))</f>
        <v>Lantai 16 [Tangga Exit Barat]</v>
      </c>
      <c r="G1627" s="65" t="e">
        <f ca="1">IF(ISBLANK(A1627)," ",INDIRECT(ADDRESS(MATCH(A1627,'Form Responses 1'!A:A,0),5+MOD(ROW()-2,COUNTA('Form Responses 1'!$1:$1)-4),,TRUE,"Form Responses 1")))</f>
        <v>#N/A</v>
      </c>
      <c r="H1627" s="83" t="str">
        <f ca="1" t="shared" si="1"/>
        <v>Lantai 16</v>
      </c>
      <c r="I1627" s="83" t="str">
        <f ca="1" t="shared" si="1636"/>
        <v>Tangga Exit Barat</v>
      </c>
      <c r="J1627" s="83" t="str">
        <f ca="1" t="shared" si="2"/>
        <v>CLEANING SERVICE</v>
      </c>
      <c r="K1627" s="83" t="str">
        <f ca="1" t="array" ref="K1627">IFERROR(INDEX(MASTER!B:B,MATCH(G1627,MASTER!A:A,0))/100," ")</f>
        <v> </v>
      </c>
      <c r="L1627" s="65">
        <f ca="1" t="shared" si="3"/>
        <v>0</v>
      </c>
      <c r="M1627" s="65" t="str">
        <f ca="1" t="shared" si="4"/>
        <v>1900 - WEEK 00</v>
      </c>
      <c r="N1627" s="65" t="str">
        <f ca="1" t="shared" si="5"/>
        <v>1900 - MONTH 01</v>
      </c>
      <c r="O1627" s="83" t="str">
        <f ca="1" t="shared" ref="O1627:P1627" si="1661">IFERROR(AVERAGEIF(M:M,M1627,$K:$K)," ")</f>
        <v> </v>
      </c>
      <c r="P1627" s="83" t="str">
        <f ca="1" t="shared" si="1661"/>
        <v> </v>
      </c>
      <c r="Q1627" s="65" t="str">
        <f ca="1">IF(ISBLANK(A1627)," ",IF(O1627&gt;MASTER!$B$3/100,"SB",IF(O1627&gt;MASTER!$B$4/100,"B",IF(O1627&gt;MASTER!$B$5/100,"C","K"))))</f>
        <v>SB</v>
      </c>
      <c r="R1627" s="65" t="str">
        <f ca="1">IF(ISBLANK(B1627)," ",IF(P1627&gt;MASTER!$B$3/100,"SB",IF(P1627&gt;MASTER!$B$4/100,"B",IF(P1627&gt;MASTER!$B$5/100,"C","K"))))</f>
        <v>SB</v>
      </c>
    </row>
    <row r="1628" customHeight="1" spans="1:18">
      <c r="A1628" s="65">
        <f ca="1">INDIRECT(ADDRESS(2+QUOTIENT(ROW()-2,COUNTA('Form Responses 1'!$1:$1)-4),1,,TRUE,"Form Responses 1"))</f>
        <v>0</v>
      </c>
      <c r="B1628" s="65">
        <f ca="1">INDIRECT(ADDRESS(2+QUOTIENT(ROW()-2,COUNTA('Form Responses 1'!$1:$1)-4),2,,TRUE,"Form Responses 1"))</f>
        <v>0</v>
      </c>
      <c r="C1628" s="65">
        <f ca="1">INDIRECT(ADDRESS(2+QUOTIENT(ROW()-2,COUNTA('Form Responses 1'!$1:$1)-4),3,,TRUE,"Form Responses 1"))</f>
        <v>0</v>
      </c>
      <c r="D1628" s="65">
        <f ca="1">INDIRECT(ADDRESS(2+QUOTIENT(ROW()-2,COUNTA('Form Responses 1'!$1:$1)-4),4,,TRUE,"Form Responses 1"))</f>
        <v>0</v>
      </c>
      <c r="E1628" s="82">
        <f ca="1" t="shared" si="0"/>
        <v>6</v>
      </c>
      <c r="F1628" s="65" t="str">
        <f ca="1">IF(ISBLANK(A1628)," ",INDIRECT(ADDRESS(1,5+MOD(ROW()-2,COUNTA('Form Responses 1'!$1:$1)-4),,TRUE,"Form Responses 1")))</f>
        <v>Lantai 16 [ &amp; Timur]</v>
      </c>
      <c r="G1628" s="65" t="e">
        <f ca="1">IF(ISBLANK(A1628)," ",INDIRECT(ADDRESS(MATCH(A1628,'Form Responses 1'!A:A,0),5+MOD(ROW()-2,COUNTA('Form Responses 1'!$1:$1)-4),,TRUE,"Form Responses 1")))</f>
        <v>#N/A</v>
      </c>
      <c r="H1628" s="83" t="str">
        <f ca="1" t="shared" si="1"/>
        <v>Lantai 16</v>
      </c>
      <c r="I1628" s="83" t="str">
        <f ca="1" t="shared" si="1636"/>
        <v> &amp; Timur</v>
      </c>
      <c r="J1628" s="83" t="str">
        <f ca="1" t="shared" si="2"/>
        <v>CLEANING SERVICE</v>
      </c>
      <c r="K1628" s="83" t="str">
        <f ca="1" t="array" ref="K1628">IFERROR(INDEX(MASTER!B:B,MATCH(G1628,MASTER!A:A,0))/100," ")</f>
        <v> </v>
      </c>
      <c r="L1628" s="65">
        <f ca="1" t="shared" si="3"/>
        <v>0</v>
      </c>
      <c r="M1628" s="65" t="str">
        <f ca="1" t="shared" si="4"/>
        <v>1900 - WEEK 00</v>
      </c>
      <c r="N1628" s="65" t="str">
        <f ca="1" t="shared" si="5"/>
        <v>1900 - MONTH 01</v>
      </c>
      <c r="O1628" s="83" t="str">
        <f ca="1" t="shared" ref="O1628:P1628" si="1662">IFERROR(AVERAGEIF(M:M,M1628,$K:$K)," ")</f>
        <v> </v>
      </c>
      <c r="P1628" s="83" t="str">
        <f ca="1" t="shared" si="1662"/>
        <v> </v>
      </c>
      <c r="Q1628" s="65" t="str">
        <f ca="1">IF(ISBLANK(A1628)," ",IF(O1628&gt;MASTER!$B$3/100,"SB",IF(O1628&gt;MASTER!$B$4/100,"B",IF(O1628&gt;MASTER!$B$5/100,"C","K"))))</f>
        <v>SB</v>
      </c>
      <c r="R1628" s="65" t="str">
        <f ca="1">IF(ISBLANK(B1628)," ",IF(P1628&gt;MASTER!$B$3/100,"SB",IF(P1628&gt;MASTER!$B$4/100,"B",IF(P1628&gt;MASTER!$B$5/100,"C","K"))))</f>
        <v>SB</v>
      </c>
    </row>
    <row r="1629" customHeight="1" spans="1:18">
      <c r="A1629" s="65">
        <f ca="1">INDIRECT(ADDRESS(2+QUOTIENT(ROW()-2,COUNTA('Form Responses 1'!$1:$1)-4),1,,TRUE,"Form Responses 1"))</f>
        <v>0</v>
      </c>
      <c r="B1629" s="65">
        <f ca="1">INDIRECT(ADDRESS(2+QUOTIENT(ROW()-2,COUNTA('Form Responses 1'!$1:$1)-4),2,,TRUE,"Form Responses 1"))</f>
        <v>0</v>
      </c>
      <c r="C1629" s="65">
        <f ca="1">INDIRECT(ADDRESS(2+QUOTIENT(ROW()-2,COUNTA('Form Responses 1'!$1:$1)-4),3,,TRUE,"Form Responses 1"))</f>
        <v>0</v>
      </c>
      <c r="D1629" s="65">
        <f ca="1">INDIRECT(ADDRESS(2+QUOTIENT(ROW()-2,COUNTA('Form Responses 1'!$1:$1)-4),4,,TRUE,"Form Responses 1"))</f>
        <v>0</v>
      </c>
      <c r="E1629" s="82">
        <f ca="1" t="shared" si="0"/>
        <v>6</v>
      </c>
      <c r="F1629" s="65" t="str">
        <f ca="1">IF(ISBLANK(A1629)," ",INDIRECT(ADDRESS(1,5+MOD(ROW()-2,COUNTA('Form Responses 1'!$1:$1)-4),,TRUE,"Form Responses 1")))</f>
        <v>Lantai 16 [Mushola]</v>
      </c>
      <c r="G1629" s="65" t="e">
        <f ca="1">IF(ISBLANK(A1629)," ",INDIRECT(ADDRESS(MATCH(A1629,'Form Responses 1'!A:A,0),5+MOD(ROW()-2,COUNTA('Form Responses 1'!$1:$1)-4),,TRUE,"Form Responses 1")))</f>
        <v>#N/A</v>
      </c>
      <c r="H1629" s="83" t="str">
        <f ca="1" t="shared" si="1"/>
        <v>Lantai 16</v>
      </c>
      <c r="I1629" s="83" t="str">
        <f ca="1" t="shared" si="1636"/>
        <v>Mushola</v>
      </c>
      <c r="J1629" s="83" t="str">
        <f ca="1" t="shared" si="2"/>
        <v>CLEANING SERVICE</v>
      </c>
      <c r="K1629" s="83" t="str">
        <f ca="1" t="array" ref="K1629">IFERROR(INDEX(MASTER!B:B,MATCH(G1629,MASTER!A:A,0))/100," ")</f>
        <v> </v>
      </c>
      <c r="L1629" s="65">
        <f ca="1" t="shared" si="3"/>
        <v>0</v>
      </c>
      <c r="M1629" s="65" t="str">
        <f ca="1" t="shared" si="4"/>
        <v>1900 - WEEK 00</v>
      </c>
      <c r="N1629" s="65" t="str">
        <f ca="1" t="shared" si="5"/>
        <v>1900 - MONTH 01</v>
      </c>
      <c r="O1629" s="83" t="str">
        <f ca="1" t="shared" ref="O1629:P1629" si="1663">IFERROR(AVERAGEIF(M:M,M1629,$K:$K)," ")</f>
        <v> </v>
      </c>
      <c r="P1629" s="83" t="str">
        <f ca="1" t="shared" si="1663"/>
        <v> </v>
      </c>
      <c r="Q1629" s="65" t="str">
        <f ca="1">IF(ISBLANK(A1629)," ",IF(O1629&gt;MASTER!$B$3/100,"SB",IF(O1629&gt;MASTER!$B$4/100,"B",IF(O1629&gt;MASTER!$B$5/100,"C","K"))))</f>
        <v>SB</v>
      </c>
      <c r="R1629" s="65" t="str">
        <f ca="1">IF(ISBLANK(B1629)," ",IF(P1629&gt;MASTER!$B$3/100,"SB",IF(P1629&gt;MASTER!$B$4/100,"B",IF(P1629&gt;MASTER!$B$5/100,"C","K"))))</f>
        <v>SB</v>
      </c>
    </row>
    <row r="1630" customHeight="1" spans="1:18">
      <c r="A1630" s="65">
        <f ca="1">INDIRECT(ADDRESS(2+QUOTIENT(ROW()-2,COUNTA('Form Responses 1'!$1:$1)-4),1,,TRUE,"Form Responses 1"))</f>
        <v>0</v>
      </c>
      <c r="B1630" s="65">
        <f ca="1">INDIRECT(ADDRESS(2+QUOTIENT(ROW()-2,COUNTA('Form Responses 1'!$1:$1)-4),2,,TRUE,"Form Responses 1"))</f>
        <v>0</v>
      </c>
      <c r="C1630" s="65">
        <f ca="1">INDIRECT(ADDRESS(2+QUOTIENT(ROW()-2,COUNTA('Form Responses 1'!$1:$1)-4),3,,TRUE,"Form Responses 1"))</f>
        <v>0</v>
      </c>
      <c r="D1630" s="65">
        <f ca="1">INDIRECT(ADDRESS(2+QUOTIENT(ROW()-2,COUNTA('Form Responses 1'!$1:$1)-4),4,,TRUE,"Form Responses 1"))</f>
        <v>0</v>
      </c>
      <c r="E1630" s="82">
        <f ca="1" t="shared" si="0"/>
        <v>6</v>
      </c>
      <c r="F1630" s="65" t="str">
        <f ca="1">IF(ISBLANK(A1630)," ",INDIRECT(ADDRESS(1,5+MOD(ROW()-2,COUNTA('Form Responses 1'!$1:$1)-4),,TRUE,"Form Responses 1")))</f>
        <v>Lantai 16 [Pantry]</v>
      </c>
      <c r="G1630" s="65" t="e">
        <f ca="1">IF(ISBLANK(A1630)," ",INDIRECT(ADDRESS(MATCH(A1630,'Form Responses 1'!A:A,0),5+MOD(ROW()-2,COUNTA('Form Responses 1'!$1:$1)-4),,TRUE,"Form Responses 1")))</f>
        <v>#N/A</v>
      </c>
      <c r="H1630" s="83" t="str">
        <f ca="1" t="shared" si="1"/>
        <v>Lantai 16</v>
      </c>
      <c r="I1630" s="83" t="str">
        <f ca="1" t="shared" si="1636"/>
        <v>Pantry</v>
      </c>
      <c r="J1630" s="83" t="str">
        <f ca="1" t="shared" si="2"/>
        <v>CLEANING SERVICE</v>
      </c>
      <c r="K1630" s="83" t="str">
        <f ca="1" t="array" ref="K1630">IFERROR(INDEX(MASTER!B:B,MATCH(G1630,MASTER!A:A,0))/100," ")</f>
        <v> </v>
      </c>
      <c r="L1630" s="65">
        <f ca="1" t="shared" si="3"/>
        <v>0</v>
      </c>
      <c r="M1630" s="65" t="str">
        <f ca="1" t="shared" si="4"/>
        <v>1900 - WEEK 00</v>
      </c>
      <c r="N1630" s="65" t="str">
        <f ca="1" t="shared" si="5"/>
        <v>1900 - MONTH 01</v>
      </c>
      <c r="O1630" s="83" t="str">
        <f ca="1" t="shared" ref="O1630:P1630" si="1664">IFERROR(AVERAGEIF(M:M,M1630,$K:$K)," ")</f>
        <v> </v>
      </c>
      <c r="P1630" s="83" t="str">
        <f ca="1" t="shared" si="1664"/>
        <v> </v>
      </c>
      <c r="Q1630" s="65" t="str">
        <f ca="1">IF(ISBLANK(A1630)," ",IF(O1630&gt;MASTER!$B$3/100,"SB",IF(O1630&gt;MASTER!$B$4/100,"B",IF(O1630&gt;MASTER!$B$5/100,"C","K"))))</f>
        <v>SB</v>
      </c>
      <c r="R1630" s="65" t="str">
        <f ca="1">IF(ISBLANK(B1630)," ",IF(P1630&gt;MASTER!$B$3/100,"SB",IF(P1630&gt;MASTER!$B$4/100,"B",IF(P1630&gt;MASTER!$B$5/100,"C","K"))))</f>
        <v>SB</v>
      </c>
    </row>
    <row r="1631" customHeight="1" spans="1:18">
      <c r="A1631" s="65">
        <f ca="1">INDIRECT(ADDRESS(2+QUOTIENT(ROW()-2,COUNTA('Form Responses 1'!$1:$1)-4),1,,TRUE,"Form Responses 1"))</f>
        <v>0</v>
      </c>
      <c r="B1631" s="65">
        <f ca="1">INDIRECT(ADDRESS(2+QUOTIENT(ROW()-2,COUNTA('Form Responses 1'!$1:$1)-4),2,,TRUE,"Form Responses 1"))</f>
        <v>0</v>
      </c>
      <c r="C1631" s="65">
        <f ca="1">INDIRECT(ADDRESS(2+QUOTIENT(ROW()-2,COUNTA('Form Responses 1'!$1:$1)-4),3,,TRUE,"Form Responses 1"))</f>
        <v>0</v>
      </c>
      <c r="D1631" s="65">
        <f ca="1">INDIRECT(ADDRESS(2+QUOTIENT(ROW()-2,COUNTA('Form Responses 1'!$1:$1)-4),4,,TRUE,"Form Responses 1"))</f>
        <v>0</v>
      </c>
      <c r="E1631" s="82">
        <f ca="1" t="shared" si="0"/>
        <v>6</v>
      </c>
      <c r="F1631" s="65" t="str">
        <f ca="1">IF(ISBLANK(A1631)," ",INDIRECT(ADDRESS(1,5+MOD(ROW()-2,COUNTA('Form Responses 1'!$1:$1)-4),,TRUE,"Form Responses 1")))</f>
        <v>Lantai 16 [Ruang Rapat 1-2-3]</v>
      </c>
      <c r="G1631" s="65" t="e">
        <f ca="1">IF(ISBLANK(A1631)," ",INDIRECT(ADDRESS(MATCH(A1631,'Form Responses 1'!A:A,0),5+MOD(ROW()-2,COUNTA('Form Responses 1'!$1:$1)-4),,TRUE,"Form Responses 1")))</f>
        <v>#N/A</v>
      </c>
      <c r="H1631" s="83" t="str">
        <f ca="1" t="shared" si="1"/>
        <v>Lantai 16</v>
      </c>
      <c r="I1631" s="83" t="str">
        <f ca="1" t="shared" si="1636"/>
        <v>Ruang Rapat 1-2-3</v>
      </c>
      <c r="J1631" s="83" t="str">
        <f ca="1" t="shared" si="2"/>
        <v>CLEANING SERVICE</v>
      </c>
      <c r="K1631" s="83" t="str">
        <f ca="1" t="array" ref="K1631">IFERROR(INDEX(MASTER!B:B,MATCH(G1631,MASTER!A:A,0))/100," ")</f>
        <v> </v>
      </c>
      <c r="L1631" s="65">
        <f ca="1" t="shared" si="3"/>
        <v>0</v>
      </c>
      <c r="M1631" s="65" t="str">
        <f ca="1" t="shared" si="4"/>
        <v>1900 - WEEK 00</v>
      </c>
      <c r="N1631" s="65" t="str">
        <f ca="1" t="shared" si="5"/>
        <v>1900 - MONTH 01</v>
      </c>
      <c r="O1631" s="83" t="str">
        <f ca="1" t="shared" ref="O1631:P1631" si="1665">IFERROR(AVERAGEIF(M:M,M1631,$K:$K)," ")</f>
        <v> </v>
      </c>
      <c r="P1631" s="83" t="str">
        <f ca="1" t="shared" si="1665"/>
        <v> </v>
      </c>
      <c r="Q1631" s="65" t="str">
        <f ca="1">IF(ISBLANK(A1631)," ",IF(O1631&gt;MASTER!$B$3/100,"SB",IF(O1631&gt;MASTER!$B$4/100,"B",IF(O1631&gt;MASTER!$B$5/100,"C","K"))))</f>
        <v>SB</v>
      </c>
      <c r="R1631" s="65" t="str">
        <f ca="1">IF(ISBLANK(B1631)," ",IF(P1631&gt;MASTER!$B$3/100,"SB",IF(P1631&gt;MASTER!$B$4/100,"B",IF(P1631&gt;MASTER!$B$5/100,"C","K"))))</f>
        <v>SB</v>
      </c>
    </row>
    <row r="1632" customHeight="1" spans="1:18">
      <c r="A1632" s="65">
        <f ca="1">INDIRECT(ADDRESS(2+QUOTIENT(ROW()-2,COUNTA('Form Responses 1'!$1:$1)-4),1,,TRUE,"Form Responses 1"))</f>
        <v>0</v>
      </c>
      <c r="B1632" s="65">
        <f ca="1">INDIRECT(ADDRESS(2+QUOTIENT(ROW()-2,COUNTA('Form Responses 1'!$1:$1)-4),2,,TRUE,"Form Responses 1"))</f>
        <v>0</v>
      </c>
      <c r="C1632" s="65">
        <f ca="1">INDIRECT(ADDRESS(2+QUOTIENT(ROW()-2,COUNTA('Form Responses 1'!$1:$1)-4),3,,TRUE,"Form Responses 1"))</f>
        <v>0</v>
      </c>
      <c r="D1632" s="65">
        <f ca="1">INDIRECT(ADDRESS(2+QUOTIENT(ROW()-2,COUNTA('Form Responses 1'!$1:$1)-4),4,,TRUE,"Form Responses 1"))</f>
        <v>0</v>
      </c>
      <c r="E1632" s="82">
        <f ca="1" t="shared" si="0"/>
        <v>6</v>
      </c>
      <c r="F1632" s="65" t="str">
        <f ca="1">IF(ISBLANK(A1632)," ",INDIRECT(ADDRESS(1,5+MOD(ROW()-2,COUNTA('Form Responses 1'!$1:$1)-4),,TRUE,"Form Responses 1")))</f>
        <v>Lantai 16 [Ruang Kerja]</v>
      </c>
      <c r="G1632" s="65" t="e">
        <f ca="1">IF(ISBLANK(A1632)," ",INDIRECT(ADDRESS(MATCH(A1632,'Form Responses 1'!A:A,0),5+MOD(ROW()-2,COUNTA('Form Responses 1'!$1:$1)-4),,TRUE,"Form Responses 1")))</f>
        <v>#N/A</v>
      </c>
      <c r="H1632" s="83" t="str">
        <f ca="1" t="shared" si="1"/>
        <v>Lantai 16</v>
      </c>
      <c r="I1632" s="83" t="str">
        <f ca="1" t="shared" si="1636"/>
        <v>Ruang Kerja</v>
      </c>
      <c r="J1632" s="83" t="str">
        <f ca="1" t="shared" si="2"/>
        <v>CLEANING SERVICE</v>
      </c>
      <c r="K1632" s="83" t="str">
        <f ca="1" t="array" ref="K1632">IFERROR(INDEX(MASTER!B:B,MATCH(G1632,MASTER!A:A,0))/100," ")</f>
        <v> </v>
      </c>
      <c r="L1632" s="65">
        <f ca="1" t="shared" si="3"/>
        <v>0</v>
      </c>
      <c r="M1632" s="65" t="str">
        <f ca="1" t="shared" si="4"/>
        <v>1900 - WEEK 00</v>
      </c>
      <c r="N1632" s="65" t="str">
        <f ca="1" t="shared" si="5"/>
        <v>1900 - MONTH 01</v>
      </c>
      <c r="O1632" s="83" t="str">
        <f ca="1" t="shared" ref="O1632:P1632" si="1666">IFERROR(AVERAGEIF(M:M,M1632,$K:$K)," ")</f>
        <v> </v>
      </c>
      <c r="P1632" s="83" t="str">
        <f ca="1" t="shared" si="1666"/>
        <v> </v>
      </c>
      <c r="Q1632" s="65" t="str">
        <f ca="1">IF(ISBLANK(A1632)," ",IF(O1632&gt;MASTER!$B$3/100,"SB",IF(O1632&gt;MASTER!$B$4/100,"B",IF(O1632&gt;MASTER!$B$5/100,"C","K"))))</f>
        <v>SB</v>
      </c>
      <c r="R1632" s="65" t="str">
        <f ca="1">IF(ISBLANK(B1632)," ",IF(P1632&gt;MASTER!$B$3/100,"SB",IF(P1632&gt;MASTER!$B$4/100,"B",IF(P1632&gt;MASTER!$B$5/100,"C","K"))))</f>
        <v>SB</v>
      </c>
    </row>
    <row r="1633" customHeight="1" spans="1:18">
      <c r="A1633" s="65">
        <f ca="1">INDIRECT(ADDRESS(2+QUOTIENT(ROW()-2,COUNTA('Form Responses 1'!$1:$1)-4),1,,TRUE,"Form Responses 1"))</f>
        <v>0</v>
      </c>
      <c r="B1633" s="65">
        <f ca="1">INDIRECT(ADDRESS(2+QUOTIENT(ROW()-2,COUNTA('Form Responses 1'!$1:$1)-4),2,,TRUE,"Form Responses 1"))</f>
        <v>0</v>
      </c>
      <c r="C1633" s="65">
        <f ca="1">INDIRECT(ADDRESS(2+QUOTIENT(ROW()-2,COUNTA('Form Responses 1'!$1:$1)-4),3,,TRUE,"Form Responses 1"))</f>
        <v>0</v>
      </c>
      <c r="D1633" s="65">
        <f ca="1">INDIRECT(ADDRESS(2+QUOTIENT(ROW()-2,COUNTA('Form Responses 1'!$1:$1)-4),4,,TRUE,"Form Responses 1"))</f>
        <v>0</v>
      </c>
      <c r="E1633" s="82">
        <f ca="1" t="shared" si="0"/>
        <v>6</v>
      </c>
      <c r="F1633" s="65" t="str">
        <f ca="1">IF(ISBLANK(A1633)," ",INDIRECT(ADDRESS(1,5+MOD(ROW()-2,COUNTA('Form Responses 1'!$1:$1)-4),,TRUE,"Form Responses 1")))</f>
        <v>Lantai 16 [Koridor]</v>
      </c>
      <c r="G1633" s="65" t="e">
        <f ca="1">IF(ISBLANK(A1633)," ",INDIRECT(ADDRESS(MATCH(A1633,'Form Responses 1'!A:A,0),5+MOD(ROW()-2,COUNTA('Form Responses 1'!$1:$1)-4),,TRUE,"Form Responses 1")))</f>
        <v>#N/A</v>
      </c>
      <c r="H1633" s="83" t="str">
        <f ca="1" t="shared" si="1"/>
        <v>Lantai 16</v>
      </c>
      <c r="I1633" s="83" t="str">
        <f ca="1" t="shared" si="1636"/>
        <v>Koridor</v>
      </c>
      <c r="J1633" s="83" t="str">
        <f ca="1" t="shared" si="2"/>
        <v>CLEANING SERVICE</v>
      </c>
      <c r="K1633" s="83" t="str">
        <f ca="1" t="array" ref="K1633">IFERROR(INDEX(MASTER!B:B,MATCH(G1633,MASTER!A:A,0))/100," ")</f>
        <v> </v>
      </c>
      <c r="L1633" s="65">
        <f ca="1" t="shared" si="3"/>
        <v>0</v>
      </c>
      <c r="M1633" s="65" t="str">
        <f ca="1" t="shared" si="4"/>
        <v>1900 - WEEK 00</v>
      </c>
      <c r="N1633" s="65" t="str">
        <f ca="1" t="shared" si="5"/>
        <v>1900 - MONTH 01</v>
      </c>
      <c r="O1633" s="83" t="str">
        <f ca="1" t="shared" ref="O1633:P1633" si="1667">IFERROR(AVERAGEIF(M:M,M1633,$K:$K)," ")</f>
        <v> </v>
      </c>
      <c r="P1633" s="83" t="str">
        <f ca="1" t="shared" si="1667"/>
        <v> </v>
      </c>
      <c r="Q1633" s="65" t="str">
        <f ca="1">IF(ISBLANK(A1633)," ",IF(O1633&gt;MASTER!$B$3/100,"SB",IF(O1633&gt;MASTER!$B$4/100,"B",IF(O1633&gt;MASTER!$B$5/100,"C","K"))))</f>
        <v>SB</v>
      </c>
      <c r="R1633" s="65" t="str">
        <f ca="1">IF(ISBLANK(B1633)," ",IF(P1633&gt;MASTER!$B$3/100,"SB",IF(P1633&gt;MASTER!$B$4/100,"B",IF(P1633&gt;MASTER!$B$5/100,"C","K"))))</f>
        <v>SB</v>
      </c>
    </row>
    <row r="1634" customHeight="1" spans="1:18">
      <c r="A1634" s="65">
        <f ca="1">INDIRECT(ADDRESS(2+QUOTIENT(ROW()-2,COUNTA('Form Responses 1'!$1:$1)-4),1,,TRUE,"Form Responses 1"))</f>
        <v>0</v>
      </c>
      <c r="B1634" s="65">
        <f ca="1">INDIRECT(ADDRESS(2+QUOTIENT(ROW()-2,COUNTA('Form Responses 1'!$1:$1)-4),2,,TRUE,"Form Responses 1"))</f>
        <v>0</v>
      </c>
      <c r="C1634" s="65">
        <f ca="1">INDIRECT(ADDRESS(2+QUOTIENT(ROW()-2,COUNTA('Form Responses 1'!$1:$1)-4),3,,TRUE,"Form Responses 1"))</f>
        <v>0</v>
      </c>
      <c r="D1634" s="65">
        <f ca="1">INDIRECT(ADDRESS(2+QUOTIENT(ROW()-2,COUNTA('Form Responses 1'!$1:$1)-4),4,,TRUE,"Form Responses 1"))</f>
        <v>0</v>
      </c>
      <c r="E1634" s="82">
        <f ca="1" t="shared" si="0"/>
        <v>6</v>
      </c>
      <c r="F1634" s="65" t="str">
        <f ca="1">IF(ISBLANK(A1634)," ",INDIRECT(ADDRESS(1,5+MOD(ROW()-2,COUNTA('Form Responses 1'!$1:$1)-4),,TRUE,"Form Responses 1")))</f>
        <v>Lantai 16 [Toilet Pria / Wanita]</v>
      </c>
      <c r="G1634" s="65" t="e">
        <f ca="1">IF(ISBLANK(A1634)," ",INDIRECT(ADDRESS(MATCH(A1634,'Form Responses 1'!A:A,0),5+MOD(ROW()-2,COUNTA('Form Responses 1'!$1:$1)-4),,TRUE,"Form Responses 1")))</f>
        <v>#N/A</v>
      </c>
      <c r="H1634" s="83" t="str">
        <f ca="1" t="shared" si="1"/>
        <v>Lantai 16</v>
      </c>
      <c r="I1634" s="83" t="str">
        <f ca="1" t="shared" si="1636"/>
        <v>Toilet Pria / Wanita</v>
      </c>
      <c r="J1634" s="83" t="str">
        <f ca="1" t="shared" si="2"/>
        <v>CLEANING SERVICE</v>
      </c>
      <c r="K1634" s="83" t="str">
        <f ca="1" t="array" ref="K1634">IFERROR(INDEX(MASTER!B:B,MATCH(G1634,MASTER!A:A,0))/100," ")</f>
        <v> </v>
      </c>
      <c r="L1634" s="65">
        <f ca="1" t="shared" si="3"/>
        <v>0</v>
      </c>
      <c r="M1634" s="65" t="str">
        <f ca="1" t="shared" si="4"/>
        <v>1900 - WEEK 00</v>
      </c>
      <c r="N1634" s="65" t="str">
        <f ca="1" t="shared" si="5"/>
        <v>1900 - MONTH 01</v>
      </c>
      <c r="O1634" s="83" t="str">
        <f ca="1" t="shared" ref="O1634:P1634" si="1668">IFERROR(AVERAGEIF(M:M,M1634,$K:$K)," ")</f>
        <v> </v>
      </c>
      <c r="P1634" s="83" t="str">
        <f ca="1" t="shared" si="1668"/>
        <v> </v>
      </c>
      <c r="Q1634" s="65" t="str">
        <f ca="1">IF(ISBLANK(A1634)," ",IF(O1634&gt;MASTER!$B$3/100,"SB",IF(O1634&gt;MASTER!$B$4/100,"B",IF(O1634&gt;MASTER!$B$5/100,"C","K"))))</f>
        <v>SB</v>
      </c>
      <c r="R1634" s="65" t="str">
        <f ca="1">IF(ISBLANK(B1634)," ",IF(P1634&gt;MASTER!$B$3/100,"SB",IF(P1634&gt;MASTER!$B$4/100,"B",IF(P1634&gt;MASTER!$B$5/100,"C","K"))))</f>
        <v>SB</v>
      </c>
    </row>
    <row r="1635" customHeight="1" spans="1:18">
      <c r="A1635" s="65">
        <f ca="1">INDIRECT(ADDRESS(2+QUOTIENT(ROW()-2,COUNTA('Form Responses 1'!$1:$1)-4),1,,TRUE,"Form Responses 1"))</f>
        <v>0</v>
      </c>
      <c r="B1635" s="65">
        <f ca="1">INDIRECT(ADDRESS(2+QUOTIENT(ROW()-2,COUNTA('Form Responses 1'!$1:$1)-4),2,,TRUE,"Form Responses 1"))</f>
        <v>0</v>
      </c>
      <c r="C1635" s="65">
        <f ca="1">INDIRECT(ADDRESS(2+QUOTIENT(ROW()-2,COUNTA('Form Responses 1'!$1:$1)-4),3,,TRUE,"Form Responses 1"))</f>
        <v>0</v>
      </c>
      <c r="D1635" s="65">
        <f ca="1">INDIRECT(ADDRESS(2+QUOTIENT(ROW()-2,COUNTA('Form Responses 1'!$1:$1)-4),4,,TRUE,"Form Responses 1"))</f>
        <v>0</v>
      </c>
      <c r="E1635" s="82">
        <f ca="1" t="shared" si="0"/>
        <v>6</v>
      </c>
      <c r="F1635" s="65" t="str">
        <f ca="1">IF(ISBLANK(A1635)," ",INDIRECT(ADDRESS(1,5+MOD(ROW()-2,COUNTA('Form Responses 1'!$1:$1)-4),,TRUE,"Form Responses 1")))</f>
        <v>Lantai 15 [Tangga Exit Barat]</v>
      </c>
      <c r="G1635" s="65" t="e">
        <f ca="1">IF(ISBLANK(A1635)," ",INDIRECT(ADDRESS(MATCH(A1635,'Form Responses 1'!A:A,0),5+MOD(ROW()-2,COUNTA('Form Responses 1'!$1:$1)-4),,TRUE,"Form Responses 1")))</f>
        <v>#N/A</v>
      </c>
      <c r="H1635" s="83" t="str">
        <f ca="1" t="shared" si="1"/>
        <v>Lantai 15</v>
      </c>
      <c r="I1635" s="83" t="str">
        <f ca="1" t="shared" si="1636"/>
        <v>Tangga Exit Barat</v>
      </c>
      <c r="J1635" s="83" t="str">
        <f ca="1" t="shared" si="2"/>
        <v>CLEANING SERVICE</v>
      </c>
      <c r="K1635" s="83" t="str">
        <f ca="1" t="array" ref="K1635">IFERROR(INDEX(MASTER!B:B,MATCH(G1635,MASTER!A:A,0))/100," ")</f>
        <v> </v>
      </c>
      <c r="L1635" s="65">
        <f ca="1" t="shared" si="3"/>
        <v>0</v>
      </c>
      <c r="M1635" s="65" t="str">
        <f ca="1" t="shared" si="4"/>
        <v>1900 - WEEK 00</v>
      </c>
      <c r="N1635" s="65" t="str">
        <f ca="1" t="shared" si="5"/>
        <v>1900 - MONTH 01</v>
      </c>
      <c r="O1635" s="83" t="str">
        <f ca="1" t="shared" ref="O1635:P1635" si="1669">IFERROR(AVERAGEIF(M:M,M1635,$K:$K)," ")</f>
        <v> </v>
      </c>
      <c r="P1635" s="83" t="str">
        <f ca="1" t="shared" si="1669"/>
        <v> </v>
      </c>
      <c r="Q1635" s="65" t="str">
        <f ca="1">IF(ISBLANK(A1635)," ",IF(O1635&gt;MASTER!$B$3/100,"SB",IF(O1635&gt;MASTER!$B$4/100,"B",IF(O1635&gt;MASTER!$B$5/100,"C","K"))))</f>
        <v>SB</v>
      </c>
      <c r="R1635" s="65" t="str">
        <f ca="1">IF(ISBLANK(B1635)," ",IF(P1635&gt;MASTER!$B$3/100,"SB",IF(P1635&gt;MASTER!$B$4/100,"B",IF(P1635&gt;MASTER!$B$5/100,"C","K"))))</f>
        <v>SB</v>
      </c>
    </row>
    <row r="1636" customHeight="1" spans="1:18">
      <c r="A1636" s="65">
        <f ca="1">INDIRECT(ADDRESS(2+QUOTIENT(ROW()-2,COUNTA('Form Responses 1'!$1:$1)-4),1,,TRUE,"Form Responses 1"))</f>
        <v>0</v>
      </c>
      <c r="B1636" s="65">
        <f ca="1">INDIRECT(ADDRESS(2+QUOTIENT(ROW()-2,COUNTA('Form Responses 1'!$1:$1)-4),2,,TRUE,"Form Responses 1"))</f>
        <v>0</v>
      </c>
      <c r="C1636" s="65">
        <f ca="1">INDIRECT(ADDRESS(2+QUOTIENT(ROW()-2,COUNTA('Form Responses 1'!$1:$1)-4),3,,TRUE,"Form Responses 1"))</f>
        <v>0</v>
      </c>
      <c r="D1636" s="65">
        <f ca="1">INDIRECT(ADDRESS(2+QUOTIENT(ROW()-2,COUNTA('Form Responses 1'!$1:$1)-4),4,,TRUE,"Form Responses 1"))</f>
        <v>0</v>
      </c>
      <c r="E1636" s="82">
        <f ca="1" t="shared" si="0"/>
        <v>6</v>
      </c>
      <c r="F1636" s="65" t="str">
        <f ca="1">IF(ISBLANK(A1636)," ",INDIRECT(ADDRESS(1,5+MOD(ROW()-2,COUNTA('Form Responses 1'!$1:$1)-4),,TRUE,"Form Responses 1")))</f>
        <v>Lantai 15 [ &amp; Timur]</v>
      </c>
      <c r="G1636" s="65" t="e">
        <f ca="1">IF(ISBLANK(A1636)," ",INDIRECT(ADDRESS(MATCH(A1636,'Form Responses 1'!A:A,0),5+MOD(ROW()-2,COUNTA('Form Responses 1'!$1:$1)-4),,TRUE,"Form Responses 1")))</f>
        <v>#N/A</v>
      </c>
      <c r="H1636" s="83" t="str">
        <f ca="1" t="shared" si="1"/>
        <v>Lantai 15</v>
      </c>
      <c r="I1636" s="83" t="str">
        <f ca="1" t="shared" si="1636"/>
        <v> &amp; Timur</v>
      </c>
      <c r="J1636" s="83" t="str">
        <f ca="1" t="shared" si="2"/>
        <v>CLEANING SERVICE</v>
      </c>
      <c r="K1636" s="83" t="str">
        <f ca="1" t="array" ref="K1636">IFERROR(INDEX(MASTER!B:B,MATCH(G1636,MASTER!A:A,0))/100," ")</f>
        <v> </v>
      </c>
      <c r="L1636" s="65">
        <f ca="1" t="shared" si="3"/>
        <v>0</v>
      </c>
      <c r="M1636" s="65" t="str">
        <f ca="1" t="shared" si="4"/>
        <v>1900 - WEEK 00</v>
      </c>
      <c r="N1636" s="65" t="str">
        <f ca="1" t="shared" si="5"/>
        <v>1900 - MONTH 01</v>
      </c>
      <c r="O1636" s="83" t="str">
        <f ca="1" t="shared" ref="O1636:P1636" si="1670">IFERROR(AVERAGEIF(M:M,M1636,$K:$K)," ")</f>
        <v> </v>
      </c>
      <c r="P1636" s="83" t="str">
        <f ca="1" t="shared" si="1670"/>
        <v> </v>
      </c>
      <c r="Q1636" s="65" t="str">
        <f ca="1">IF(ISBLANK(A1636)," ",IF(O1636&gt;MASTER!$B$3/100,"SB",IF(O1636&gt;MASTER!$B$4/100,"B",IF(O1636&gt;MASTER!$B$5/100,"C","K"))))</f>
        <v>SB</v>
      </c>
      <c r="R1636" s="65" t="str">
        <f ca="1">IF(ISBLANK(B1636)," ",IF(P1636&gt;MASTER!$B$3/100,"SB",IF(P1636&gt;MASTER!$B$4/100,"B",IF(P1636&gt;MASTER!$B$5/100,"C","K"))))</f>
        <v>SB</v>
      </c>
    </row>
    <row r="1637" customHeight="1" spans="1:18">
      <c r="A1637" s="65">
        <f ca="1">INDIRECT(ADDRESS(2+QUOTIENT(ROW()-2,COUNTA('Form Responses 1'!$1:$1)-4),1,,TRUE,"Form Responses 1"))</f>
        <v>0</v>
      </c>
      <c r="B1637" s="65">
        <f ca="1">INDIRECT(ADDRESS(2+QUOTIENT(ROW()-2,COUNTA('Form Responses 1'!$1:$1)-4),2,,TRUE,"Form Responses 1"))</f>
        <v>0</v>
      </c>
      <c r="C1637" s="65">
        <f ca="1">INDIRECT(ADDRESS(2+QUOTIENT(ROW()-2,COUNTA('Form Responses 1'!$1:$1)-4),3,,TRUE,"Form Responses 1"))</f>
        <v>0</v>
      </c>
      <c r="D1637" s="65">
        <f ca="1">INDIRECT(ADDRESS(2+QUOTIENT(ROW()-2,COUNTA('Form Responses 1'!$1:$1)-4),4,,TRUE,"Form Responses 1"))</f>
        <v>0</v>
      </c>
      <c r="E1637" s="82">
        <f ca="1" t="shared" si="0"/>
        <v>6</v>
      </c>
      <c r="F1637" s="65" t="str">
        <f ca="1">IF(ISBLANK(A1637)," ",INDIRECT(ADDRESS(1,5+MOD(ROW()-2,COUNTA('Form Responses 1'!$1:$1)-4),,TRUE,"Form Responses 1")))</f>
        <v>Lantai 15 [Mushola]</v>
      </c>
      <c r="G1637" s="65" t="e">
        <f ca="1">IF(ISBLANK(A1637)," ",INDIRECT(ADDRESS(MATCH(A1637,'Form Responses 1'!A:A,0),5+MOD(ROW()-2,COUNTA('Form Responses 1'!$1:$1)-4),,TRUE,"Form Responses 1")))</f>
        <v>#N/A</v>
      </c>
      <c r="H1637" s="83" t="str">
        <f ca="1" t="shared" si="1"/>
        <v>Lantai 15</v>
      </c>
      <c r="I1637" s="83" t="str">
        <f ca="1" t="shared" si="1636"/>
        <v>Mushola</v>
      </c>
      <c r="J1637" s="83" t="str">
        <f ca="1" t="shared" si="2"/>
        <v>CLEANING SERVICE</v>
      </c>
      <c r="K1637" s="83" t="str">
        <f ca="1" t="array" ref="K1637">IFERROR(INDEX(MASTER!B:B,MATCH(G1637,MASTER!A:A,0))/100," ")</f>
        <v> </v>
      </c>
      <c r="L1637" s="65">
        <f ca="1" t="shared" si="3"/>
        <v>0</v>
      </c>
      <c r="M1637" s="65" t="str">
        <f ca="1" t="shared" si="4"/>
        <v>1900 - WEEK 00</v>
      </c>
      <c r="N1637" s="65" t="str">
        <f ca="1" t="shared" si="5"/>
        <v>1900 - MONTH 01</v>
      </c>
      <c r="O1637" s="83" t="str">
        <f ca="1" t="shared" ref="O1637:P1637" si="1671">IFERROR(AVERAGEIF(M:M,M1637,$K:$K)," ")</f>
        <v> </v>
      </c>
      <c r="P1637" s="83" t="str">
        <f ca="1" t="shared" si="1671"/>
        <v> </v>
      </c>
      <c r="Q1637" s="65" t="str">
        <f ca="1">IF(ISBLANK(A1637)," ",IF(O1637&gt;MASTER!$B$3/100,"SB",IF(O1637&gt;MASTER!$B$4/100,"B",IF(O1637&gt;MASTER!$B$5/100,"C","K"))))</f>
        <v>SB</v>
      </c>
      <c r="R1637" s="65" t="str">
        <f ca="1">IF(ISBLANK(B1637)," ",IF(P1637&gt;MASTER!$B$3/100,"SB",IF(P1637&gt;MASTER!$B$4/100,"B",IF(P1637&gt;MASTER!$B$5/100,"C","K"))))</f>
        <v>SB</v>
      </c>
    </row>
    <row r="1638" customHeight="1" spans="1:18">
      <c r="A1638" s="65">
        <f ca="1">INDIRECT(ADDRESS(2+QUOTIENT(ROW()-2,COUNTA('Form Responses 1'!$1:$1)-4),1,,TRUE,"Form Responses 1"))</f>
        <v>0</v>
      </c>
      <c r="B1638" s="65">
        <f ca="1">INDIRECT(ADDRESS(2+QUOTIENT(ROW()-2,COUNTA('Form Responses 1'!$1:$1)-4),2,,TRUE,"Form Responses 1"))</f>
        <v>0</v>
      </c>
      <c r="C1638" s="65">
        <f ca="1">INDIRECT(ADDRESS(2+QUOTIENT(ROW()-2,COUNTA('Form Responses 1'!$1:$1)-4),3,,TRUE,"Form Responses 1"))</f>
        <v>0</v>
      </c>
      <c r="D1638" s="65">
        <f ca="1">INDIRECT(ADDRESS(2+QUOTIENT(ROW()-2,COUNTA('Form Responses 1'!$1:$1)-4),4,,TRUE,"Form Responses 1"))</f>
        <v>0</v>
      </c>
      <c r="E1638" s="82">
        <f ca="1" t="shared" si="0"/>
        <v>6</v>
      </c>
      <c r="F1638" s="65" t="str">
        <f ca="1">IF(ISBLANK(A1638)," ",INDIRECT(ADDRESS(1,5+MOD(ROW()-2,COUNTA('Form Responses 1'!$1:$1)-4),,TRUE,"Form Responses 1")))</f>
        <v>Lantai 15 [Pantry]</v>
      </c>
      <c r="G1638" s="65" t="e">
        <f ca="1">IF(ISBLANK(A1638)," ",INDIRECT(ADDRESS(MATCH(A1638,'Form Responses 1'!A:A,0),5+MOD(ROW()-2,COUNTA('Form Responses 1'!$1:$1)-4),,TRUE,"Form Responses 1")))</f>
        <v>#N/A</v>
      </c>
      <c r="H1638" s="83" t="str">
        <f ca="1" t="shared" si="1"/>
        <v>Lantai 15</v>
      </c>
      <c r="I1638" s="83" t="str">
        <f ca="1" t="shared" si="1636"/>
        <v>Pantry</v>
      </c>
      <c r="J1638" s="83" t="str">
        <f ca="1" t="shared" si="2"/>
        <v>CLEANING SERVICE</v>
      </c>
      <c r="K1638" s="83" t="str">
        <f ca="1" t="array" ref="K1638">IFERROR(INDEX(MASTER!B:B,MATCH(G1638,MASTER!A:A,0))/100," ")</f>
        <v> </v>
      </c>
      <c r="L1638" s="65">
        <f ca="1" t="shared" si="3"/>
        <v>0</v>
      </c>
      <c r="M1638" s="65" t="str">
        <f ca="1" t="shared" si="4"/>
        <v>1900 - WEEK 00</v>
      </c>
      <c r="N1638" s="65" t="str">
        <f ca="1" t="shared" si="5"/>
        <v>1900 - MONTH 01</v>
      </c>
      <c r="O1638" s="83" t="str">
        <f ca="1" t="shared" ref="O1638:P1638" si="1672">IFERROR(AVERAGEIF(M:M,M1638,$K:$K)," ")</f>
        <v> </v>
      </c>
      <c r="P1638" s="83" t="str">
        <f ca="1" t="shared" si="1672"/>
        <v> </v>
      </c>
      <c r="Q1638" s="65" t="str">
        <f ca="1">IF(ISBLANK(A1638)," ",IF(O1638&gt;MASTER!$B$3/100,"SB",IF(O1638&gt;MASTER!$B$4/100,"B",IF(O1638&gt;MASTER!$B$5/100,"C","K"))))</f>
        <v>SB</v>
      </c>
      <c r="R1638" s="65" t="str">
        <f ca="1">IF(ISBLANK(B1638)," ",IF(P1638&gt;MASTER!$B$3/100,"SB",IF(P1638&gt;MASTER!$B$4/100,"B",IF(P1638&gt;MASTER!$B$5/100,"C","K"))))</f>
        <v>SB</v>
      </c>
    </row>
    <row r="1639" customHeight="1" spans="1:18">
      <c r="A1639" s="65">
        <f ca="1">INDIRECT(ADDRESS(2+QUOTIENT(ROW()-2,COUNTA('Form Responses 1'!$1:$1)-4),1,,TRUE,"Form Responses 1"))</f>
        <v>0</v>
      </c>
      <c r="B1639" s="65">
        <f ca="1">INDIRECT(ADDRESS(2+QUOTIENT(ROW()-2,COUNTA('Form Responses 1'!$1:$1)-4),2,,TRUE,"Form Responses 1"))</f>
        <v>0</v>
      </c>
      <c r="C1639" s="65">
        <f ca="1">INDIRECT(ADDRESS(2+QUOTIENT(ROW()-2,COUNTA('Form Responses 1'!$1:$1)-4),3,,TRUE,"Form Responses 1"))</f>
        <v>0</v>
      </c>
      <c r="D1639" s="65">
        <f ca="1">INDIRECT(ADDRESS(2+QUOTIENT(ROW()-2,COUNTA('Form Responses 1'!$1:$1)-4),4,,TRUE,"Form Responses 1"))</f>
        <v>0</v>
      </c>
      <c r="E1639" s="82">
        <f ca="1" t="shared" si="0"/>
        <v>6</v>
      </c>
      <c r="F1639" s="65" t="str">
        <f ca="1">IF(ISBLANK(A1639)," ",INDIRECT(ADDRESS(1,5+MOD(ROW()-2,COUNTA('Form Responses 1'!$1:$1)-4),,TRUE,"Form Responses 1")))</f>
        <v>Lantai 15 [Ruang Rapat 1-2-3]</v>
      </c>
      <c r="G1639" s="65" t="e">
        <f ca="1">IF(ISBLANK(A1639)," ",INDIRECT(ADDRESS(MATCH(A1639,'Form Responses 1'!A:A,0),5+MOD(ROW()-2,COUNTA('Form Responses 1'!$1:$1)-4),,TRUE,"Form Responses 1")))</f>
        <v>#N/A</v>
      </c>
      <c r="H1639" s="83" t="str">
        <f ca="1" t="shared" si="1"/>
        <v>Lantai 15</v>
      </c>
      <c r="I1639" s="83" t="str">
        <f ca="1" t="shared" si="1636"/>
        <v>Ruang Rapat 1-2-3</v>
      </c>
      <c r="J1639" s="83" t="str">
        <f ca="1" t="shared" si="2"/>
        <v>CLEANING SERVICE</v>
      </c>
      <c r="K1639" s="83" t="str">
        <f ca="1" t="array" ref="K1639">IFERROR(INDEX(MASTER!B:B,MATCH(G1639,MASTER!A:A,0))/100," ")</f>
        <v> </v>
      </c>
      <c r="L1639" s="65">
        <f ca="1" t="shared" si="3"/>
        <v>0</v>
      </c>
      <c r="M1639" s="65" t="str">
        <f ca="1" t="shared" si="4"/>
        <v>1900 - WEEK 00</v>
      </c>
      <c r="N1639" s="65" t="str">
        <f ca="1" t="shared" si="5"/>
        <v>1900 - MONTH 01</v>
      </c>
      <c r="O1639" s="83" t="str">
        <f ca="1" t="shared" ref="O1639:P1639" si="1673">IFERROR(AVERAGEIF(M:M,M1639,$K:$K)," ")</f>
        <v> </v>
      </c>
      <c r="P1639" s="83" t="str">
        <f ca="1" t="shared" si="1673"/>
        <v> </v>
      </c>
      <c r="Q1639" s="65" t="str">
        <f ca="1">IF(ISBLANK(A1639)," ",IF(O1639&gt;MASTER!$B$3/100,"SB",IF(O1639&gt;MASTER!$B$4/100,"B",IF(O1639&gt;MASTER!$B$5/100,"C","K"))))</f>
        <v>SB</v>
      </c>
      <c r="R1639" s="65" t="str">
        <f ca="1">IF(ISBLANK(B1639)," ",IF(P1639&gt;MASTER!$B$3/100,"SB",IF(P1639&gt;MASTER!$B$4/100,"B",IF(P1639&gt;MASTER!$B$5/100,"C","K"))))</f>
        <v>SB</v>
      </c>
    </row>
    <row r="1640" customHeight="1" spans="1:18">
      <c r="A1640" s="65">
        <f ca="1">INDIRECT(ADDRESS(2+QUOTIENT(ROW()-2,COUNTA('Form Responses 1'!$1:$1)-4),1,,TRUE,"Form Responses 1"))</f>
        <v>0</v>
      </c>
      <c r="B1640" s="65">
        <f ca="1">INDIRECT(ADDRESS(2+QUOTIENT(ROW()-2,COUNTA('Form Responses 1'!$1:$1)-4),2,,TRUE,"Form Responses 1"))</f>
        <v>0</v>
      </c>
      <c r="C1640" s="65">
        <f ca="1">INDIRECT(ADDRESS(2+QUOTIENT(ROW()-2,COUNTA('Form Responses 1'!$1:$1)-4),3,,TRUE,"Form Responses 1"))</f>
        <v>0</v>
      </c>
      <c r="D1640" s="65">
        <f ca="1">INDIRECT(ADDRESS(2+QUOTIENT(ROW()-2,COUNTA('Form Responses 1'!$1:$1)-4),4,,TRUE,"Form Responses 1"))</f>
        <v>0</v>
      </c>
      <c r="E1640" s="82">
        <f ca="1" t="shared" si="0"/>
        <v>6</v>
      </c>
      <c r="F1640" s="65" t="str">
        <f ca="1">IF(ISBLANK(A1640)," ",INDIRECT(ADDRESS(1,5+MOD(ROW()-2,COUNTA('Form Responses 1'!$1:$1)-4),,TRUE,"Form Responses 1")))</f>
        <v>Lantai 15 [Ruang Kerja]</v>
      </c>
      <c r="G1640" s="65" t="e">
        <f ca="1">IF(ISBLANK(A1640)," ",INDIRECT(ADDRESS(MATCH(A1640,'Form Responses 1'!A:A,0),5+MOD(ROW()-2,COUNTA('Form Responses 1'!$1:$1)-4),,TRUE,"Form Responses 1")))</f>
        <v>#N/A</v>
      </c>
      <c r="H1640" s="83" t="str">
        <f ca="1" t="shared" si="1"/>
        <v>Lantai 15</v>
      </c>
      <c r="I1640" s="83" t="str">
        <f ca="1" t="shared" si="1636"/>
        <v>Ruang Kerja</v>
      </c>
      <c r="J1640" s="83" t="str">
        <f ca="1" t="shared" si="2"/>
        <v>CLEANING SERVICE</v>
      </c>
      <c r="K1640" s="83" t="str">
        <f ca="1" t="array" ref="K1640">IFERROR(INDEX(MASTER!B:B,MATCH(G1640,MASTER!A:A,0))/100," ")</f>
        <v> </v>
      </c>
      <c r="L1640" s="65">
        <f ca="1" t="shared" si="3"/>
        <v>0</v>
      </c>
      <c r="M1640" s="65" t="str">
        <f ca="1" t="shared" si="4"/>
        <v>1900 - WEEK 00</v>
      </c>
      <c r="N1640" s="65" t="str">
        <f ca="1" t="shared" si="5"/>
        <v>1900 - MONTH 01</v>
      </c>
      <c r="O1640" s="83" t="str">
        <f ca="1" t="shared" ref="O1640:P1640" si="1674">IFERROR(AVERAGEIF(M:M,M1640,$K:$K)," ")</f>
        <v> </v>
      </c>
      <c r="P1640" s="83" t="str">
        <f ca="1" t="shared" si="1674"/>
        <v> </v>
      </c>
      <c r="Q1640" s="65" t="str">
        <f ca="1">IF(ISBLANK(A1640)," ",IF(O1640&gt;MASTER!$B$3/100,"SB",IF(O1640&gt;MASTER!$B$4/100,"B",IF(O1640&gt;MASTER!$B$5/100,"C","K"))))</f>
        <v>SB</v>
      </c>
      <c r="R1640" s="65" t="str">
        <f ca="1">IF(ISBLANK(B1640)," ",IF(P1640&gt;MASTER!$B$3/100,"SB",IF(P1640&gt;MASTER!$B$4/100,"B",IF(P1640&gt;MASTER!$B$5/100,"C","K"))))</f>
        <v>SB</v>
      </c>
    </row>
    <row r="1641" customHeight="1" spans="1:18">
      <c r="A1641" s="65">
        <f ca="1">INDIRECT(ADDRESS(2+QUOTIENT(ROW()-2,COUNTA('Form Responses 1'!$1:$1)-4),1,,TRUE,"Form Responses 1"))</f>
        <v>0</v>
      </c>
      <c r="B1641" s="65">
        <f ca="1">INDIRECT(ADDRESS(2+QUOTIENT(ROW()-2,COUNTA('Form Responses 1'!$1:$1)-4),2,,TRUE,"Form Responses 1"))</f>
        <v>0</v>
      </c>
      <c r="C1641" s="65">
        <f ca="1">INDIRECT(ADDRESS(2+QUOTIENT(ROW()-2,COUNTA('Form Responses 1'!$1:$1)-4),3,,TRUE,"Form Responses 1"))</f>
        <v>0</v>
      </c>
      <c r="D1641" s="65">
        <f ca="1">INDIRECT(ADDRESS(2+QUOTIENT(ROW()-2,COUNTA('Form Responses 1'!$1:$1)-4),4,,TRUE,"Form Responses 1"))</f>
        <v>0</v>
      </c>
      <c r="E1641" s="82">
        <f ca="1" t="shared" si="0"/>
        <v>6</v>
      </c>
      <c r="F1641" s="65" t="str">
        <f ca="1">IF(ISBLANK(A1641)," ",INDIRECT(ADDRESS(1,5+MOD(ROW()-2,COUNTA('Form Responses 1'!$1:$1)-4),,TRUE,"Form Responses 1")))</f>
        <v>Lantai 15 [Koridor]</v>
      </c>
      <c r="G1641" s="65" t="e">
        <f ca="1">IF(ISBLANK(A1641)," ",INDIRECT(ADDRESS(MATCH(A1641,'Form Responses 1'!A:A,0),5+MOD(ROW()-2,COUNTA('Form Responses 1'!$1:$1)-4),,TRUE,"Form Responses 1")))</f>
        <v>#N/A</v>
      </c>
      <c r="H1641" s="83" t="str">
        <f ca="1" t="shared" si="1"/>
        <v>Lantai 15</v>
      </c>
      <c r="I1641" s="83" t="str">
        <f ca="1" t="shared" si="1636"/>
        <v>Koridor</v>
      </c>
      <c r="J1641" s="83" t="str">
        <f ca="1" t="shared" si="2"/>
        <v>CLEANING SERVICE</v>
      </c>
      <c r="K1641" s="83" t="str">
        <f ca="1" t="array" ref="K1641">IFERROR(INDEX(MASTER!B:B,MATCH(G1641,MASTER!A:A,0))/100," ")</f>
        <v> </v>
      </c>
      <c r="L1641" s="65">
        <f ca="1" t="shared" si="3"/>
        <v>0</v>
      </c>
      <c r="M1641" s="65" t="str">
        <f ca="1" t="shared" si="4"/>
        <v>1900 - WEEK 00</v>
      </c>
      <c r="N1641" s="65" t="str">
        <f ca="1" t="shared" si="5"/>
        <v>1900 - MONTH 01</v>
      </c>
      <c r="O1641" s="83" t="str">
        <f ca="1" t="shared" ref="O1641:P1641" si="1675">IFERROR(AVERAGEIF(M:M,M1641,$K:$K)," ")</f>
        <v> </v>
      </c>
      <c r="P1641" s="83" t="str">
        <f ca="1" t="shared" si="1675"/>
        <v> </v>
      </c>
      <c r="Q1641" s="65" t="str">
        <f ca="1">IF(ISBLANK(A1641)," ",IF(O1641&gt;MASTER!$B$3/100,"SB",IF(O1641&gt;MASTER!$B$4/100,"B",IF(O1641&gt;MASTER!$B$5/100,"C","K"))))</f>
        <v>SB</v>
      </c>
      <c r="R1641" s="65" t="str">
        <f ca="1">IF(ISBLANK(B1641)," ",IF(P1641&gt;MASTER!$B$3/100,"SB",IF(P1641&gt;MASTER!$B$4/100,"B",IF(P1641&gt;MASTER!$B$5/100,"C","K"))))</f>
        <v>SB</v>
      </c>
    </row>
    <row r="1642" customHeight="1" spans="1:18">
      <c r="A1642" s="65">
        <f ca="1">INDIRECT(ADDRESS(2+QUOTIENT(ROW()-2,COUNTA('Form Responses 1'!$1:$1)-4),1,,TRUE,"Form Responses 1"))</f>
        <v>0</v>
      </c>
      <c r="B1642" s="65">
        <f ca="1">INDIRECT(ADDRESS(2+QUOTIENT(ROW()-2,COUNTA('Form Responses 1'!$1:$1)-4),2,,TRUE,"Form Responses 1"))</f>
        <v>0</v>
      </c>
      <c r="C1642" s="65">
        <f ca="1">INDIRECT(ADDRESS(2+QUOTIENT(ROW()-2,COUNTA('Form Responses 1'!$1:$1)-4),3,,TRUE,"Form Responses 1"))</f>
        <v>0</v>
      </c>
      <c r="D1642" s="65">
        <f ca="1">INDIRECT(ADDRESS(2+QUOTIENT(ROW()-2,COUNTA('Form Responses 1'!$1:$1)-4),4,,TRUE,"Form Responses 1"))</f>
        <v>0</v>
      </c>
      <c r="E1642" s="82">
        <f ca="1" t="shared" si="0"/>
        <v>6</v>
      </c>
      <c r="F1642" s="65" t="str">
        <f ca="1">IF(ISBLANK(A1642)," ",INDIRECT(ADDRESS(1,5+MOD(ROW()-2,COUNTA('Form Responses 1'!$1:$1)-4),,TRUE,"Form Responses 1")))</f>
        <v>Lantai 15 [Toilet Pria / Wanita]</v>
      </c>
      <c r="G1642" s="65" t="e">
        <f ca="1">IF(ISBLANK(A1642)," ",INDIRECT(ADDRESS(MATCH(A1642,'Form Responses 1'!A:A,0),5+MOD(ROW()-2,COUNTA('Form Responses 1'!$1:$1)-4),,TRUE,"Form Responses 1")))</f>
        <v>#N/A</v>
      </c>
      <c r="H1642" s="83" t="str">
        <f ca="1" t="shared" si="1"/>
        <v>Lantai 15</v>
      </c>
      <c r="I1642" s="83" t="str">
        <f ca="1" t="shared" si="1636"/>
        <v>Toilet Pria / Wanita</v>
      </c>
      <c r="J1642" s="83" t="str">
        <f ca="1" t="shared" si="2"/>
        <v>CLEANING SERVICE</v>
      </c>
      <c r="K1642" s="83" t="str">
        <f ca="1" t="array" ref="K1642">IFERROR(INDEX(MASTER!B:B,MATCH(G1642,MASTER!A:A,0))/100," ")</f>
        <v> </v>
      </c>
      <c r="L1642" s="65">
        <f ca="1" t="shared" si="3"/>
        <v>0</v>
      </c>
      <c r="M1642" s="65" t="str">
        <f ca="1" t="shared" si="4"/>
        <v>1900 - WEEK 00</v>
      </c>
      <c r="N1642" s="65" t="str">
        <f ca="1" t="shared" si="5"/>
        <v>1900 - MONTH 01</v>
      </c>
      <c r="O1642" s="83" t="str">
        <f ca="1" t="shared" ref="O1642:P1642" si="1676">IFERROR(AVERAGEIF(M:M,M1642,$K:$K)," ")</f>
        <v> </v>
      </c>
      <c r="P1642" s="83" t="str">
        <f ca="1" t="shared" si="1676"/>
        <v> </v>
      </c>
      <c r="Q1642" s="65" t="str">
        <f ca="1">IF(ISBLANK(A1642)," ",IF(O1642&gt;MASTER!$B$3/100,"SB",IF(O1642&gt;MASTER!$B$4/100,"B",IF(O1642&gt;MASTER!$B$5/100,"C","K"))))</f>
        <v>SB</v>
      </c>
      <c r="R1642" s="65" t="str">
        <f ca="1">IF(ISBLANK(B1642)," ",IF(P1642&gt;MASTER!$B$3/100,"SB",IF(P1642&gt;MASTER!$B$4/100,"B",IF(P1642&gt;MASTER!$B$5/100,"C","K"))))</f>
        <v>SB</v>
      </c>
    </row>
    <row r="1643" customHeight="1" spans="1:18">
      <c r="A1643" s="65">
        <f ca="1">INDIRECT(ADDRESS(2+QUOTIENT(ROW()-2,COUNTA('Form Responses 1'!$1:$1)-4),1,,TRUE,"Form Responses 1"))</f>
        <v>0</v>
      </c>
      <c r="B1643" s="65">
        <f ca="1">INDIRECT(ADDRESS(2+QUOTIENT(ROW()-2,COUNTA('Form Responses 1'!$1:$1)-4),2,,TRUE,"Form Responses 1"))</f>
        <v>0</v>
      </c>
      <c r="C1643" s="65">
        <f ca="1">INDIRECT(ADDRESS(2+QUOTIENT(ROW()-2,COUNTA('Form Responses 1'!$1:$1)-4),3,,TRUE,"Form Responses 1"))</f>
        <v>0</v>
      </c>
      <c r="D1643" s="65">
        <f ca="1">INDIRECT(ADDRESS(2+QUOTIENT(ROW()-2,COUNTA('Form Responses 1'!$1:$1)-4),4,,TRUE,"Form Responses 1"))</f>
        <v>0</v>
      </c>
      <c r="E1643" s="82">
        <f ca="1" t="shared" si="0"/>
        <v>6</v>
      </c>
      <c r="F1643" s="65" t="str">
        <f ca="1">IF(ISBLANK(A1643)," ",INDIRECT(ADDRESS(1,5+MOD(ROW()-2,COUNTA('Form Responses 1'!$1:$1)-4),,TRUE,"Form Responses 1")))</f>
        <v>Lantai 14 [Tangga Exit Barat]</v>
      </c>
      <c r="G1643" s="65" t="e">
        <f ca="1">IF(ISBLANK(A1643)," ",INDIRECT(ADDRESS(MATCH(A1643,'Form Responses 1'!A:A,0),5+MOD(ROW()-2,COUNTA('Form Responses 1'!$1:$1)-4),,TRUE,"Form Responses 1")))</f>
        <v>#N/A</v>
      </c>
      <c r="H1643" s="83" t="str">
        <f ca="1" t="shared" si="1"/>
        <v>Lantai 14</v>
      </c>
      <c r="I1643" s="83" t="str">
        <f ca="1" t="shared" si="1636"/>
        <v>Tangga Exit Barat</v>
      </c>
      <c r="J1643" s="83" t="str">
        <f ca="1" t="shared" si="2"/>
        <v>CLEANING SERVICE</v>
      </c>
      <c r="K1643" s="83" t="str">
        <f ca="1" t="array" ref="K1643">IFERROR(INDEX(MASTER!B:B,MATCH(G1643,MASTER!A:A,0))/100," ")</f>
        <v> </v>
      </c>
      <c r="L1643" s="65">
        <f ca="1" t="shared" si="3"/>
        <v>0</v>
      </c>
      <c r="M1643" s="65" t="str">
        <f ca="1" t="shared" si="4"/>
        <v>1900 - WEEK 00</v>
      </c>
      <c r="N1643" s="65" t="str">
        <f ca="1" t="shared" si="5"/>
        <v>1900 - MONTH 01</v>
      </c>
      <c r="O1643" s="83" t="str">
        <f ca="1" t="shared" ref="O1643:P1643" si="1677">IFERROR(AVERAGEIF(M:M,M1643,$K:$K)," ")</f>
        <v> </v>
      </c>
      <c r="P1643" s="83" t="str">
        <f ca="1" t="shared" si="1677"/>
        <v> </v>
      </c>
      <c r="Q1643" s="65" t="str">
        <f ca="1">IF(ISBLANK(A1643)," ",IF(O1643&gt;MASTER!$B$3/100,"SB",IF(O1643&gt;MASTER!$B$4/100,"B",IF(O1643&gt;MASTER!$B$5/100,"C","K"))))</f>
        <v>SB</v>
      </c>
      <c r="R1643" s="65" t="str">
        <f ca="1">IF(ISBLANK(B1643)," ",IF(P1643&gt;MASTER!$B$3/100,"SB",IF(P1643&gt;MASTER!$B$4/100,"B",IF(P1643&gt;MASTER!$B$5/100,"C","K"))))</f>
        <v>SB</v>
      </c>
    </row>
    <row r="1644" customHeight="1" spans="1:18">
      <c r="A1644" s="65">
        <f ca="1">INDIRECT(ADDRESS(2+QUOTIENT(ROW()-2,COUNTA('Form Responses 1'!$1:$1)-4),1,,TRUE,"Form Responses 1"))</f>
        <v>0</v>
      </c>
      <c r="B1644" s="65">
        <f ca="1">INDIRECT(ADDRESS(2+QUOTIENT(ROW()-2,COUNTA('Form Responses 1'!$1:$1)-4),2,,TRUE,"Form Responses 1"))</f>
        <v>0</v>
      </c>
      <c r="C1644" s="65">
        <f ca="1">INDIRECT(ADDRESS(2+QUOTIENT(ROW()-2,COUNTA('Form Responses 1'!$1:$1)-4),3,,TRUE,"Form Responses 1"))</f>
        <v>0</v>
      </c>
      <c r="D1644" s="65">
        <f ca="1">INDIRECT(ADDRESS(2+QUOTIENT(ROW()-2,COUNTA('Form Responses 1'!$1:$1)-4),4,,TRUE,"Form Responses 1"))</f>
        <v>0</v>
      </c>
      <c r="E1644" s="82">
        <f ca="1" t="shared" si="0"/>
        <v>6</v>
      </c>
      <c r="F1644" s="65" t="str">
        <f ca="1">IF(ISBLANK(A1644)," ",INDIRECT(ADDRESS(1,5+MOD(ROW()-2,COUNTA('Form Responses 1'!$1:$1)-4),,TRUE,"Form Responses 1")))</f>
        <v>Lantai 14 [ &amp; Timur]</v>
      </c>
      <c r="G1644" s="65" t="e">
        <f ca="1">IF(ISBLANK(A1644)," ",INDIRECT(ADDRESS(MATCH(A1644,'Form Responses 1'!A:A,0),5+MOD(ROW()-2,COUNTA('Form Responses 1'!$1:$1)-4),,TRUE,"Form Responses 1")))</f>
        <v>#N/A</v>
      </c>
      <c r="H1644" s="83" t="str">
        <f ca="1" t="shared" si="1"/>
        <v>Lantai 14</v>
      </c>
      <c r="I1644" s="83" t="str">
        <f ca="1" t="shared" si="1636"/>
        <v> &amp; Timur</v>
      </c>
      <c r="J1644" s="83" t="str">
        <f ca="1" t="shared" si="2"/>
        <v>CLEANING SERVICE</v>
      </c>
      <c r="K1644" s="83" t="str">
        <f ca="1" t="array" ref="K1644">IFERROR(INDEX(MASTER!B:B,MATCH(G1644,MASTER!A:A,0))/100," ")</f>
        <v> </v>
      </c>
      <c r="L1644" s="65">
        <f ca="1" t="shared" si="3"/>
        <v>0</v>
      </c>
      <c r="M1644" s="65" t="str">
        <f ca="1" t="shared" si="4"/>
        <v>1900 - WEEK 00</v>
      </c>
      <c r="N1644" s="65" t="str">
        <f ca="1" t="shared" si="5"/>
        <v>1900 - MONTH 01</v>
      </c>
      <c r="O1644" s="83" t="str">
        <f ca="1" t="shared" ref="O1644:P1644" si="1678">IFERROR(AVERAGEIF(M:M,M1644,$K:$K)," ")</f>
        <v> </v>
      </c>
      <c r="P1644" s="83" t="str">
        <f ca="1" t="shared" si="1678"/>
        <v> </v>
      </c>
      <c r="Q1644" s="65" t="str">
        <f ca="1">IF(ISBLANK(A1644)," ",IF(O1644&gt;MASTER!$B$3/100,"SB",IF(O1644&gt;MASTER!$B$4/100,"B",IF(O1644&gt;MASTER!$B$5/100,"C","K"))))</f>
        <v>SB</v>
      </c>
      <c r="R1644" s="65" t="str">
        <f ca="1">IF(ISBLANK(B1644)," ",IF(P1644&gt;MASTER!$B$3/100,"SB",IF(P1644&gt;MASTER!$B$4/100,"B",IF(P1644&gt;MASTER!$B$5/100,"C","K"))))</f>
        <v>SB</v>
      </c>
    </row>
    <row r="1645" customHeight="1" spans="1:18">
      <c r="A1645" s="65">
        <f ca="1">INDIRECT(ADDRESS(2+QUOTIENT(ROW()-2,COUNTA('Form Responses 1'!$1:$1)-4),1,,TRUE,"Form Responses 1"))</f>
        <v>0</v>
      </c>
      <c r="B1645" s="65">
        <f ca="1">INDIRECT(ADDRESS(2+QUOTIENT(ROW()-2,COUNTA('Form Responses 1'!$1:$1)-4),2,,TRUE,"Form Responses 1"))</f>
        <v>0</v>
      </c>
      <c r="C1645" s="65">
        <f ca="1">INDIRECT(ADDRESS(2+QUOTIENT(ROW()-2,COUNTA('Form Responses 1'!$1:$1)-4),3,,TRUE,"Form Responses 1"))</f>
        <v>0</v>
      </c>
      <c r="D1645" s="65">
        <f ca="1">INDIRECT(ADDRESS(2+QUOTIENT(ROW()-2,COUNTA('Form Responses 1'!$1:$1)-4),4,,TRUE,"Form Responses 1"))</f>
        <v>0</v>
      </c>
      <c r="E1645" s="82">
        <f ca="1" t="shared" si="0"/>
        <v>6</v>
      </c>
      <c r="F1645" s="65" t="str">
        <f ca="1">IF(ISBLANK(A1645)," ",INDIRECT(ADDRESS(1,5+MOD(ROW()-2,COUNTA('Form Responses 1'!$1:$1)-4),,TRUE,"Form Responses 1")))</f>
        <v>Lantai 14 [Mushola]</v>
      </c>
      <c r="G1645" s="65" t="e">
        <f ca="1">IF(ISBLANK(A1645)," ",INDIRECT(ADDRESS(MATCH(A1645,'Form Responses 1'!A:A,0),5+MOD(ROW()-2,COUNTA('Form Responses 1'!$1:$1)-4),,TRUE,"Form Responses 1")))</f>
        <v>#N/A</v>
      </c>
      <c r="H1645" s="83" t="str">
        <f ca="1" t="shared" si="1"/>
        <v>Lantai 14</v>
      </c>
      <c r="I1645" s="83" t="str">
        <f ca="1" t="shared" si="1636"/>
        <v>Mushola</v>
      </c>
      <c r="J1645" s="83" t="str">
        <f ca="1" t="shared" si="2"/>
        <v>CLEANING SERVICE</v>
      </c>
      <c r="K1645" s="83" t="str">
        <f ca="1" t="array" ref="K1645">IFERROR(INDEX(MASTER!B:B,MATCH(G1645,MASTER!A:A,0))/100," ")</f>
        <v> </v>
      </c>
      <c r="L1645" s="65">
        <f ca="1" t="shared" si="3"/>
        <v>0</v>
      </c>
      <c r="M1645" s="65" t="str">
        <f ca="1" t="shared" si="4"/>
        <v>1900 - WEEK 00</v>
      </c>
      <c r="N1645" s="65" t="str">
        <f ca="1" t="shared" si="5"/>
        <v>1900 - MONTH 01</v>
      </c>
      <c r="O1645" s="83" t="str">
        <f ca="1" t="shared" ref="O1645:P1645" si="1679">IFERROR(AVERAGEIF(M:M,M1645,$K:$K)," ")</f>
        <v> </v>
      </c>
      <c r="P1645" s="83" t="str">
        <f ca="1" t="shared" si="1679"/>
        <v> </v>
      </c>
      <c r="Q1645" s="65" t="str">
        <f ca="1">IF(ISBLANK(A1645)," ",IF(O1645&gt;MASTER!$B$3/100,"SB",IF(O1645&gt;MASTER!$B$4/100,"B",IF(O1645&gt;MASTER!$B$5/100,"C","K"))))</f>
        <v>SB</v>
      </c>
      <c r="R1645" s="65" t="str">
        <f ca="1">IF(ISBLANK(B1645)," ",IF(P1645&gt;MASTER!$B$3/100,"SB",IF(P1645&gt;MASTER!$B$4/100,"B",IF(P1645&gt;MASTER!$B$5/100,"C","K"))))</f>
        <v>SB</v>
      </c>
    </row>
    <row r="1646" customHeight="1" spans="1:18">
      <c r="A1646" s="65">
        <f ca="1">INDIRECT(ADDRESS(2+QUOTIENT(ROW()-2,COUNTA('Form Responses 1'!$1:$1)-4),1,,TRUE,"Form Responses 1"))</f>
        <v>0</v>
      </c>
      <c r="B1646" s="65">
        <f ca="1">INDIRECT(ADDRESS(2+QUOTIENT(ROW()-2,COUNTA('Form Responses 1'!$1:$1)-4),2,,TRUE,"Form Responses 1"))</f>
        <v>0</v>
      </c>
      <c r="C1646" s="65">
        <f ca="1">INDIRECT(ADDRESS(2+QUOTIENT(ROW()-2,COUNTA('Form Responses 1'!$1:$1)-4),3,,TRUE,"Form Responses 1"))</f>
        <v>0</v>
      </c>
      <c r="D1646" s="65">
        <f ca="1">INDIRECT(ADDRESS(2+QUOTIENT(ROW()-2,COUNTA('Form Responses 1'!$1:$1)-4),4,,TRUE,"Form Responses 1"))</f>
        <v>0</v>
      </c>
      <c r="E1646" s="82">
        <f ca="1" t="shared" si="0"/>
        <v>6</v>
      </c>
      <c r="F1646" s="65" t="str">
        <f ca="1">IF(ISBLANK(A1646)," ",INDIRECT(ADDRESS(1,5+MOD(ROW()-2,COUNTA('Form Responses 1'!$1:$1)-4),,TRUE,"Form Responses 1")))</f>
        <v>Lantai 14 [Pantry]</v>
      </c>
      <c r="G1646" s="65" t="e">
        <f ca="1">IF(ISBLANK(A1646)," ",INDIRECT(ADDRESS(MATCH(A1646,'Form Responses 1'!A:A,0),5+MOD(ROW()-2,COUNTA('Form Responses 1'!$1:$1)-4),,TRUE,"Form Responses 1")))</f>
        <v>#N/A</v>
      </c>
      <c r="H1646" s="83" t="str">
        <f ca="1" t="shared" si="1"/>
        <v>Lantai 14</v>
      </c>
      <c r="I1646" s="83" t="str">
        <f ca="1" t="shared" si="1636"/>
        <v>Pantry</v>
      </c>
      <c r="J1646" s="83" t="str">
        <f ca="1" t="shared" si="2"/>
        <v>CLEANING SERVICE</v>
      </c>
      <c r="K1646" s="83" t="str">
        <f ca="1" t="array" ref="K1646">IFERROR(INDEX(MASTER!B:B,MATCH(G1646,MASTER!A:A,0))/100," ")</f>
        <v> </v>
      </c>
      <c r="L1646" s="65">
        <f ca="1" t="shared" si="3"/>
        <v>0</v>
      </c>
      <c r="M1646" s="65" t="str">
        <f ca="1" t="shared" si="4"/>
        <v>1900 - WEEK 00</v>
      </c>
      <c r="N1646" s="65" t="str">
        <f ca="1" t="shared" si="5"/>
        <v>1900 - MONTH 01</v>
      </c>
      <c r="O1646" s="83" t="str">
        <f ca="1" t="shared" ref="O1646:P1646" si="1680">IFERROR(AVERAGEIF(M:M,M1646,$K:$K)," ")</f>
        <v> </v>
      </c>
      <c r="P1646" s="83" t="str">
        <f ca="1" t="shared" si="1680"/>
        <v> </v>
      </c>
      <c r="Q1646" s="65" t="str">
        <f ca="1">IF(ISBLANK(A1646)," ",IF(O1646&gt;MASTER!$B$3/100,"SB",IF(O1646&gt;MASTER!$B$4/100,"B",IF(O1646&gt;MASTER!$B$5/100,"C","K"))))</f>
        <v>SB</v>
      </c>
      <c r="R1646" s="65" t="str">
        <f ca="1">IF(ISBLANK(B1646)," ",IF(P1646&gt;MASTER!$B$3/100,"SB",IF(P1646&gt;MASTER!$B$4/100,"B",IF(P1646&gt;MASTER!$B$5/100,"C","K"))))</f>
        <v>SB</v>
      </c>
    </row>
    <row r="1647" customHeight="1" spans="1:18">
      <c r="A1647" s="65">
        <f ca="1">INDIRECT(ADDRESS(2+QUOTIENT(ROW()-2,COUNTA('Form Responses 1'!$1:$1)-4),1,,TRUE,"Form Responses 1"))</f>
        <v>0</v>
      </c>
      <c r="B1647" s="65">
        <f ca="1">INDIRECT(ADDRESS(2+QUOTIENT(ROW()-2,COUNTA('Form Responses 1'!$1:$1)-4),2,,TRUE,"Form Responses 1"))</f>
        <v>0</v>
      </c>
      <c r="C1647" s="65">
        <f ca="1">INDIRECT(ADDRESS(2+QUOTIENT(ROW()-2,COUNTA('Form Responses 1'!$1:$1)-4),3,,TRUE,"Form Responses 1"))</f>
        <v>0</v>
      </c>
      <c r="D1647" s="65">
        <f ca="1">INDIRECT(ADDRESS(2+QUOTIENT(ROW()-2,COUNTA('Form Responses 1'!$1:$1)-4),4,,TRUE,"Form Responses 1"))</f>
        <v>0</v>
      </c>
      <c r="E1647" s="82">
        <f ca="1" t="shared" si="0"/>
        <v>6</v>
      </c>
      <c r="F1647" s="65" t="str">
        <f ca="1">IF(ISBLANK(A1647)," ",INDIRECT(ADDRESS(1,5+MOD(ROW()-2,COUNTA('Form Responses 1'!$1:$1)-4),,TRUE,"Form Responses 1")))</f>
        <v>Lantai 14 [Ruang Rapat 1-2-3]</v>
      </c>
      <c r="G1647" s="65" t="e">
        <f ca="1">IF(ISBLANK(A1647)," ",INDIRECT(ADDRESS(MATCH(A1647,'Form Responses 1'!A:A,0),5+MOD(ROW()-2,COUNTA('Form Responses 1'!$1:$1)-4),,TRUE,"Form Responses 1")))</f>
        <v>#N/A</v>
      </c>
      <c r="H1647" s="83" t="str">
        <f ca="1" t="shared" si="1"/>
        <v>Lantai 14</v>
      </c>
      <c r="I1647" s="83" t="str">
        <f ca="1" t="shared" si="1636"/>
        <v>Ruang Rapat 1-2-3</v>
      </c>
      <c r="J1647" s="83" t="str">
        <f ca="1" t="shared" si="2"/>
        <v>CLEANING SERVICE</v>
      </c>
      <c r="K1647" s="83" t="str">
        <f ca="1" t="array" ref="K1647">IFERROR(INDEX(MASTER!B:B,MATCH(G1647,MASTER!A:A,0))/100," ")</f>
        <v> </v>
      </c>
      <c r="L1647" s="65">
        <f ca="1" t="shared" si="3"/>
        <v>0</v>
      </c>
      <c r="M1647" s="65" t="str">
        <f ca="1" t="shared" si="4"/>
        <v>1900 - WEEK 00</v>
      </c>
      <c r="N1647" s="65" t="str">
        <f ca="1" t="shared" si="5"/>
        <v>1900 - MONTH 01</v>
      </c>
      <c r="O1647" s="83" t="str">
        <f ca="1" t="shared" ref="O1647:P1647" si="1681">IFERROR(AVERAGEIF(M:M,M1647,$K:$K)," ")</f>
        <v> </v>
      </c>
      <c r="P1647" s="83" t="str">
        <f ca="1" t="shared" si="1681"/>
        <v> </v>
      </c>
      <c r="Q1647" s="65" t="str">
        <f ca="1">IF(ISBLANK(A1647)," ",IF(O1647&gt;MASTER!$B$3/100,"SB",IF(O1647&gt;MASTER!$B$4/100,"B",IF(O1647&gt;MASTER!$B$5/100,"C","K"))))</f>
        <v>SB</v>
      </c>
      <c r="R1647" s="65" t="str">
        <f ca="1">IF(ISBLANK(B1647)," ",IF(P1647&gt;MASTER!$B$3/100,"SB",IF(P1647&gt;MASTER!$B$4/100,"B",IF(P1647&gt;MASTER!$B$5/100,"C","K"))))</f>
        <v>SB</v>
      </c>
    </row>
    <row r="1648" customHeight="1" spans="1:18">
      <c r="A1648" s="65">
        <f ca="1">INDIRECT(ADDRESS(2+QUOTIENT(ROW()-2,COUNTA('Form Responses 1'!$1:$1)-4),1,,TRUE,"Form Responses 1"))</f>
        <v>0</v>
      </c>
      <c r="B1648" s="65">
        <f ca="1">INDIRECT(ADDRESS(2+QUOTIENT(ROW()-2,COUNTA('Form Responses 1'!$1:$1)-4),2,,TRUE,"Form Responses 1"))</f>
        <v>0</v>
      </c>
      <c r="C1648" s="65">
        <f ca="1">INDIRECT(ADDRESS(2+QUOTIENT(ROW()-2,COUNTA('Form Responses 1'!$1:$1)-4),3,,TRUE,"Form Responses 1"))</f>
        <v>0</v>
      </c>
      <c r="D1648" s="65">
        <f ca="1">INDIRECT(ADDRESS(2+QUOTIENT(ROW()-2,COUNTA('Form Responses 1'!$1:$1)-4),4,,TRUE,"Form Responses 1"))</f>
        <v>0</v>
      </c>
      <c r="E1648" s="82">
        <f ca="1" t="shared" si="0"/>
        <v>6</v>
      </c>
      <c r="F1648" s="65" t="str">
        <f ca="1">IF(ISBLANK(A1648)," ",INDIRECT(ADDRESS(1,5+MOD(ROW()-2,COUNTA('Form Responses 1'!$1:$1)-4),,TRUE,"Form Responses 1")))</f>
        <v>Lantai 14 [Ruang Kerja]</v>
      </c>
      <c r="G1648" s="65" t="e">
        <f ca="1">IF(ISBLANK(A1648)," ",INDIRECT(ADDRESS(MATCH(A1648,'Form Responses 1'!A:A,0),5+MOD(ROW()-2,COUNTA('Form Responses 1'!$1:$1)-4),,TRUE,"Form Responses 1")))</f>
        <v>#N/A</v>
      </c>
      <c r="H1648" s="83" t="str">
        <f ca="1" t="shared" si="1"/>
        <v>Lantai 14</v>
      </c>
      <c r="I1648" s="83" t="str">
        <f ca="1" t="shared" si="1636"/>
        <v>Ruang Kerja</v>
      </c>
      <c r="J1648" s="83" t="str">
        <f ca="1" t="shared" si="2"/>
        <v>CLEANING SERVICE</v>
      </c>
      <c r="K1648" s="83" t="str">
        <f ca="1" t="array" ref="K1648">IFERROR(INDEX(MASTER!B:B,MATCH(G1648,MASTER!A:A,0))/100," ")</f>
        <v> </v>
      </c>
      <c r="L1648" s="65">
        <f ca="1" t="shared" si="3"/>
        <v>0</v>
      </c>
      <c r="M1648" s="65" t="str">
        <f ca="1" t="shared" si="4"/>
        <v>1900 - WEEK 00</v>
      </c>
      <c r="N1648" s="65" t="str">
        <f ca="1" t="shared" si="5"/>
        <v>1900 - MONTH 01</v>
      </c>
      <c r="O1648" s="83" t="str">
        <f ca="1" t="shared" ref="O1648:P1648" si="1682">IFERROR(AVERAGEIF(M:M,M1648,$K:$K)," ")</f>
        <v> </v>
      </c>
      <c r="P1648" s="83" t="str">
        <f ca="1" t="shared" si="1682"/>
        <v> </v>
      </c>
      <c r="Q1648" s="65" t="str">
        <f ca="1">IF(ISBLANK(A1648)," ",IF(O1648&gt;MASTER!$B$3/100,"SB",IF(O1648&gt;MASTER!$B$4/100,"B",IF(O1648&gt;MASTER!$B$5/100,"C","K"))))</f>
        <v>SB</v>
      </c>
      <c r="R1648" s="65" t="str">
        <f ca="1">IF(ISBLANK(B1648)," ",IF(P1648&gt;MASTER!$B$3/100,"SB",IF(P1648&gt;MASTER!$B$4/100,"B",IF(P1648&gt;MASTER!$B$5/100,"C","K"))))</f>
        <v>SB</v>
      </c>
    </row>
    <row r="1649" customHeight="1" spans="1:18">
      <c r="A1649" s="65">
        <f ca="1">INDIRECT(ADDRESS(2+QUOTIENT(ROW()-2,COUNTA('Form Responses 1'!$1:$1)-4),1,,TRUE,"Form Responses 1"))</f>
        <v>0</v>
      </c>
      <c r="B1649" s="65">
        <f ca="1">INDIRECT(ADDRESS(2+QUOTIENT(ROW()-2,COUNTA('Form Responses 1'!$1:$1)-4),2,,TRUE,"Form Responses 1"))</f>
        <v>0</v>
      </c>
      <c r="C1649" s="65">
        <f ca="1">INDIRECT(ADDRESS(2+QUOTIENT(ROW()-2,COUNTA('Form Responses 1'!$1:$1)-4),3,,TRUE,"Form Responses 1"))</f>
        <v>0</v>
      </c>
      <c r="D1649" s="65">
        <f ca="1">INDIRECT(ADDRESS(2+QUOTIENT(ROW()-2,COUNTA('Form Responses 1'!$1:$1)-4),4,,TRUE,"Form Responses 1"))</f>
        <v>0</v>
      </c>
      <c r="E1649" s="82">
        <f ca="1" t="shared" si="0"/>
        <v>6</v>
      </c>
      <c r="F1649" s="65" t="str">
        <f ca="1">IF(ISBLANK(A1649)," ",INDIRECT(ADDRESS(1,5+MOD(ROW()-2,COUNTA('Form Responses 1'!$1:$1)-4),,TRUE,"Form Responses 1")))</f>
        <v>Lantai 14 [Koridor]</v>
      </c>
      <c r="G1649" s="65" t="e">
        <f ca="1">IF(ISBLANK(A1649)," ",INDIRECT(ADDRESS(MATCH(A1649,'Form Responses 1'!A:A,0),5+MOD(ROW()-2,COUNTA('Form Responses 1'!$1:$1)-4),,TRUE,"Form Responses 1")))</f>
        <v>#N/A</v>
      </c>
      <c r="H1649" s="83" t="str">
        <f ca="1" t="shared" si="1"/>
        <v>Lantai 14</v>
      </c>
      <c r="I1649" s="83" t="str">
        <f ca="1" t="shared" si="1636"/>
        <v>Koridor</v>
      </c>
      <c r="J1649" s="83" t="str">
        <f ca="1" t="shared" si="2"/>
        <v>CLEANING SERVICE</v>
      </c>
      <c r="K1649" s="83" t="str">
        <f ca="1" t="array" ref="K1649">IFERROR(INDEX(MASTER!B:B,MATCH(G1649,MASTER!A:A,0))/100," ")</f>
        <v> </v>
      </c>
      <c r="L1649" s="65">
        <f ca="1" t="shared" si="3"/>
        <v>0</v>
      </c>
      <c r="M1649" s="65" t="str">
        <f ca="1" t="shared" si="4"/>
        <v>1900 - WEEK 00</v>
      </c>
      <c r="N1649" s="65" t="str">
        <f ca="1" t="shared" si="5"/>
        <v>1900 - MONTH 01</v>
      </c>
      <c r="O1649" s="83" t="str">
        <f ca="1" t="shared" ref="O1649:P1649" si="1683">IFERROR(AVERAGEIF(M:M,M1649,$K:$K)," ")</f>
        <v> </v>
      </c>
      <c r="P1649" s="83" t="str">
        <f ca="1" t="shared" si="1683"/>
        <v> </v>
      </c>
      <c r="Q1649" s="65" t="str">
        <f ca="1">IF(ISBLANK(A1649)," ",IF(O1649&gt;MASTER!$B$3/100,"SB",IF(O1649&gt;MASTER!$B$4/100,"B",IF(O1649&gt;MASTER!$B$5/100,"C","K"))))</f>
        <v>SB</v>
      </c>
      <c r="R1649" s="65" t="str">
        <f ca="1">IF(ISBLANK(B1649)," ",IF(P1649&gt;MASTER!$B$3/100,"SB",IF(P1649&gt;MASTER!$B$4/100,"B",IF(P1649&gt;MASTER!$B$5/100,"C","K"))))</f>
        <v>SB</v>
      </c>
    </row>
    <row r="1650" customHeight="1" spans="1:18">
      <c r="A1650" s="65">
        <f ca="1">INDIRECT(ADDRESS(2+QUOTIENT(ROW()-2,COUNTA('Form Responses 1'!$1:$1)-4),1,,TRUE,"Form Responses 1"))</f>
        <v>0</v>
      </c>
      <c r="B1650" s="65">
        <f ca="1">INDIRECT(ADDRESS(2+QUOTIENT(ROW()-2,COUNTA('Form Responses 1'!$1:$1)-4),2,,TRUE,"Form Responses 1"))</f>
        <v>0</v>
      </c>
      <c r="C1650" s="65">
        <f ca="1">INDIRECT(ADDRESS(2+QUOTIENT(ROW()-2,COUNTA('Form Responses 1'!$1:$1)-4),3,,TRUE,"Form Responses 1"))</f>
        <v>0</v>
      </c>
      <c r="D1650" s="65">
        <f ca="1">INDIRECT(ADDRESS(2+QUOTIENT(ROW()-2,COUNTA('Form Responses 1'!$1:$1)-4),4,,TRUE,"Form Responses 1"))</f>
        <v>0</v>
      </c>
      <c r="E1650" s="82">
        <f ca="1" t="shared" si="0"/>
        <v>6</v>
      </c>
      <c r="F1650" s="65" t="str">
        <f ca="1">IF(ISBLANK(A1650)," ",INDIRECT(ADDRESS(1,5+MOD(ROW()-2,COUNTA('Form Responses 1'!$1:$1)-4),,TRUE,"Form Responses 1")))</f>
        <v>Lantai 14 [Toilet Pria / Wanita]</v>
      </c>
      <c r="G1650" s="65" t="e">
        <f ca="1">IF(ISBLANK(A1650)," ",INDIRECT(ADDRESS(MATCH(A1650,'Form Responses 1'!A:A,0),5+MOD(ROW()-2,COUNTA('Form Responses 1'!$1:$1)-4),,TRUE,"Form Responses 1")))</f>
        <v>#N/A</v>
      </c>
      <c r="H1650" s="83" t="str">
        <f ca="1" t="shared" si="1"/>
        <v>Lantai 14</v>
      </c>
      <c r="I1650" s="83" t="str">
        <f ca="1" t="shared" si="1636"/>
        <v>Toilet Pria / Wanita</v>
      </c>
      <c r="J1650" s="83" t="str">
        <f ca="1" t="shared" si="2"/>
        <v>CLEANING SERVICE</v>
      </c>
      <c r="K1650" s="83" t="str">
        <f ca="1" t="array" ref="K1650">IFERROR(INDEX(MASTER!B:B,MATCH(G1650,MASTER!A:A,0))/100," ")</f>
        <v> </v>
      </c>
      <c r="L1650" s="65">
        <f ca="1" t="shared" si="3"/>
        <v>0</v>
      </c>
      <c r="M1650" s="65" t="str">
        <f ca="1" t="shared" si="4"/>
        <v>1900 - WEEK 00</v>
      </c>
      <c r="N1650" s="65" t="str">
        <f ca="1" t="shared" si="5"/>
        <v>1900 - MONTH 01</v>
      </c>
      <c r="O1650" s="83" t="str">
        <f ca="1" t="shared" ref="O1650:P1650" si="1684">IFERROR(AVERAGEIF(M:M,M1650,$K:$K)," ")</f>
        <v> </v>
      </c>
      <c r="P1650" s="83" t="str">
        <f ca="1" t="shared" si="1684"/>
        <v> </v>
      </c>
      <c r="Q1650" s="65" t="str">
        <f ca="1">IF(ISBLANK(A1650)," ",IF(O1650&gt;MASTER!$B$3/100,"SB",IF(O1650&gt;MASTER!$B$4/100,"B",IF(O1650&gt;MASTER!$B$5/100,"C","K"))))</f>
        <v>SB</v>
      </c>
      <c r="R1650" s="65" t="str">
        <f ca="1">IF(ISBLANK(B1650)," ",IF(P1650&gt;MASTER!$B$3/100,"SB",IF(P1650&gt;MASTER!$B$4/100,"B",IF(P1650&gt;MASTER!$B$5/100,"C","K"))))</f>
        <v>SB</v>
      </c>
    </row>
    <row r="1651" customHeight="1" spans="1:18">
      <c r="A1651" s="65">
        <f ca="1">INDIRECT(ADDRESS(2+QUOTIENT(ROW()-2,COUNTA('Form Responses 1'!$1:$1)-4),1,,TRUE,"Form Responses 1"))</f>
        <v>0</v>
      </c>
      <c r="B1651" s="65">
        <f ca="1">INDIRECT(ADDRESS(2+QUOTIENT(ROW()-2,COUNTA('Form Responses 1'!$1:$1)-4),2,,TRUE,"Form Responses 1"))</f>
        <v>0</v>
      </c>
      <c r="C1651" s="65">
        <f ca="1">INDIRECT(ADDRESS(2+QUOTIENT(ROW()-2,COUNTA('Form Responses 1'!$1:$1)-4),3,,TRUE,"Form Responses 1"))</f>
        <v>0</v>
      </c>
      <c r="D1651" s="65">
        <f ca="1">INDIRECT(ADDRESS(2+QUOTIENT(ROW()-2,COUNTA('Form Responses 1'!$1:$1)-4),4,,TRUE,"Form Responses 1"))</f>
        <v>0</v>
      </c>
      <c r="E1651" s="82">
        <f ca="1" t="shared" si="0"/>
        <v>6</v>
      </c>
      <c r="F1651" s="65" t="str">
        <f ca="1">IF(ISBLANK(A1651)," ",INDIRECT(ADDRESS(1,5+MOD(ROW()-2,COUNTA('Form Responses 1'!$1:$1)-4),,TRUE,"Form Responses 1")))</f>
        <v>Lantai 13 [Tangga Exit Barat]</v>
      </c>
      <c r="G1651" s="65" t="e">
        <f ca="1">IF(ISBLANK(A1651)," ",INDIRECT(ADDRESS(MATCH(A1651,'Form Responses 1'!A:A,0),5+MOD(ROW()-2,COUNTA('Form Responses 1'!$1:$1)-4),,TRUE,"Form Responses 1")))</f>
        <v>#N/A</v>
      </c>
      <c r="H1651" s="83" t="str">
        <f ca="1" t="shared" si="1"/>
        <v>Lantai 13</v>
      </c>
      <c r="I1651" s="83" t="str">
        <f ca="1" t="shared" si="1636"/>
        <v>Tangga Exit Barat</v>
      </c>
      <c r="J1651" s="83" t="str">
        <f ca="1" t="shared" si="2"/>
        <v>CLEANING SERVICE</v>
      </c>
      <c r="K1651" s="83" t="str">
        <f ca="1" t="array" ref="K1651">IFERROR(INDEX(MASTER!B:B,MATCH(G1651,MASTER!A:A,0))/100," ")</f>
        <v> </v>
      </c>
      <c r="L1651" s="65">
        <f ca="1" t="shared" si="3"/>
        <v>0</v>
      </c>
      <c r="M1651" s="65" t="str">
        <f ca="1" t="shared" si="4"/>
        <v>1900 - WEEK 00</v>
      </c>
      <c r="N1651" s="65" t="str">
        <f ca="1" t="shared" si="5"/>
        <v>1900 - MONTH 01</v>
      </c>
      <c r="O1651" s="83" t="str">
        <f ca="1" t="shared" ref="O1651:P1651" si="1685">IFERROR(AVERAGEIF(M:M,M1651,$K:$K)," ")</f>
        <v> </v>
      </c>
      <c r="P1651" s="83" t="str">
        <f ca="1" t="shared" si="1685"/>
        <v> </v>
      </c>
      <c r="Q1651" s="65" t="str">
        <f ca="1">IF(ISBLANK(A1651)," ",IF(O1651&gt;MASTER!$B$3/100,"SB",IF(O1651&gt;MASTER!$B$4/100,"B",IF(O1651&gt;MASTER!$B$5/100,"C","K"))))</f>
        <v>SB</v>
      </c>
      <c r="R1651" s="65" t="str">
        <f ca="1">IF(ISBLANK(B1651)," ",IF(P1651&gt;MASTER!$B$3/100,"SB",IF(P1651&gt;MASTER!$B$4/100,"B",IF(P1651&gt;MASTER!$B$5/100,"C","K"))))</f>
        <v>SB</v>
      </c>
    </row>
    <row r="1652" customHeight="1" spans="1:18">
      <c r="A1652" s="65">
        <f ca="1">INDIRECT(ADDRESS(2+QUOTIENT(ROW()-2,COUNTA('Form Responses 1'!$1:$1)-4),1,,TRUE,"Form Responses 1"))</f>
        <v>0</v>
      </c>
      <c r="B1652" s="65">
        <f ca="1">INDIRECT(ADDRESS(2+QUOTIENT(ROW()-2,COUNTA('Form Responses 1'!$1:$1)-4),2,,TRUE,"Form Responses 1"))</f>
        <v>0</v>
      </c>
      <c r="C1652" s="65">
        <f ca="1">INDIRECT(ADDRESS(2+QUOTIENT(ROW()-2,COUNTA('Form Responses 1'!$1:$1)-4),3,,TRUE,"Form Responses 1"))</f>
        <v>0</v>
      </c>
      <c r="D1652" s="65">
        <f ca="1">INDIRECT(ADDRESS(2+QUOTIENT(ROW()-2,COUNTA('Form Responses 1'!$1:$1)-4),4,,TRUE,"Form Responses 1"))</f>
        <v>0</v>
      </c>
      <c r="E1652" s="82">
        <f ca="1" t="shared" si="0"/>
        <v>6</v>
      </c>
      <c r="F1652" s="65" t="str">
        <f ca="1">IF(ISBLANK(A1652)," ",INDIRECT(ADDRESS(1,5+MOD(ROW()-2,COUNTA('Form Responses 1'!$1:$1)-4),,TRUE,"Form Responses 1")))</f>
        <v>Lantai 13 [ &amp; Timur]</v>
      </c>
      <c r="G1652" s="65" t="e">
        <f ca="1">IF(ISBLANK(A1652)," ",INDIRECT(ADDRESS(MATCH(A1652,'Form Responses 1'!A:A,0),5+MOD(ROW()-2,COUNTA('Form Responses 1'!$1:$1)-4),,TRUE,"Form Responses 1")))</f>
        <v>#N/A</v>
      </c>
      <c r="H1652" s="83" t="str">
        <f ca="1" t="shared" si="1"/>
        <v>Lantai 13</v>
      </c>
      <c r="I1652" s="83" t="str">
        <f ca="1" t="shared" si="1636"/>
        <v> &amp; Timur</v>
      </c>
      <c r="J1652" s="83" t="str">
        <f ca="1" t="shared" si="2"/>
        <v>CLEANING SERVICE</v>
      </c>
      <c r="K1652" s="83" t="str">
        <f ca="1" t="array" ref="K1652">IFERROR(INDEX(MASTER!B:B,MATCH(G1652,MASTER!A:A,0))/100," ")</f>
        <v> </v>
      </c>
      <c r="L1652" s="65">
        <f ca="1" t="shared" si="3"/>
        <v>0</v>
      </c>
      <c r="M1652" s="65" t="str">
        <f ca="1" t="shared" si="4"/>
        <v>1900 - WEEK 00</v>
      </c>
      <c r="N1652" s="65" t="str">
        <f ca="1" t="shared" si="5"/>
        <v>1900 - MONTH 01</v>
      </c>
      <c r="O1652" s="83" t="str">
        <f ca="1" t="shared" ref="O1652:P1652" si="1686">IFERROR(AVERAGEIF(M:M,M1652,$K:$K)," ")</f>
        <v> </v>
      </c>
      <c r="P1652" s="83" t="str">
        <f ca="1" t="shared" si="1686"/>
        <v> </v>
      </c>
      <c r="Q1652" s="65" t="str">
        <f ca="1">IF(ISBLANK(A1652)," ",IF(O1652&gt;MASTER!$B$3/100,"SB",IF(O1652&gt;MASTER!$B$4/100,"B",IF(O1652&gt;MASTER!$B$5/100,"C","K"))))</f>
        <v>SB</v>
      </c>
      <c r="R1652" s="65" t="str">
        <f ca="1">IF(ISBLANK(B1652)," ",IF(P1652&gt;MASTER!$B$3/100,"SB",IF(P1652&gt;MASTER!$B$4/100,"B",IF(P1652&gt;MASTER!$B$5/100,"C","K"))))</f>
        <v>SB</v>
      </c>
    </row>
    <row r="1653" customHeight="1" spans="1:18">
      <c r="A1653" s="65">
        <f ca="1">INDIRECT(ADDRESS(2+QUOTIENT(ROW()-2,COUNTA('Form Responses 1'!$1:$1)-4),1,,TRUE,"Form Responses 1"))</f>
        <v>0</v>
      </c>
      <c r="B1653" s="65">
        <f ca="1">INDIRECT(ADDRESS(2+QUOTIENT(ROW()-2,COUNTA('Form Responses 1'!$1:$1)-4),2,,TRUE,"Form Responses 1"))</f>
        <v>0</v>
      </c>
      <c r="C1653" s="65">
        <f ca="1">INDIRECT(ADDRESS(2+QUOTIENT(ROW()-2,COUNTA('Form Responses 1'!$1:$1)-4),3,,TRUE,"Form Responses 1"))</f>
        <v>0</v>
      </c>
      <c r="D1653" s="65">
        <f ca="1">INDIRECT(ADDRESS(2+QUOTIENT(ROW()-2,COUNTA('Form Responses 1'!$1:$1)-4),4,,TRUE,"Form Responses 1"))</f>
        <v>0</v>
      </c>
      <c r="E1653" s="82">
        <f ca="1" t="shared" si="0"/>
        <v>6</v>
      </c>
      <c r="F1653" s="65" t="str">
        <f ca="1">IF(ISBLANK(A1653)," ",INDIRECT(ADDRESS(1,5+MOD(ROW()-2,COUNTA('Form Responses 1'!$1:$1)-4),,TRUE,"Form Responses 1")))</f>
        <v>Lantai 13 [Mushola]</v>
      </c>
      <c r="G1653" s="65" t="e">
        <f ca="1">IF(ISBLANK(A1653)," ",INDIRECT(ADDRESS(MATCH(A1653,'Form Responses 1'!A:A,0),5+MOD(ROW()-2,COUNTA('Form Responses 1'!$1:$1)-4),,TRUE,"Form Responses 1")))</f>
        <v>#N/A</v>
      </c>
      <c r="H1653" s="83" t="str">
        <f ca="1" t="shared" si="1"/>
        <v>Lantai 13</v>
      </c>
      <c r="I1653" s="83" t="str">
        <f ca="1" t="shared" si="1636"/>
        <v>Mushola</v>
      </c>
      <c r="J1653" s="83" t="str">
        <f ca="1" t="shared" si="2"/>
        <v>CLEANING SERVICE</v>
      </c>
      <c r="K1653" s="83" t="str">
        <f ca="1" t="array" ref="K1653">IFERROR(INDEX(MASTER!B:B,MATCH(G1653,MASTER!A:A,0))/100," ")</f>
        <v> </v>
      </c>
      <c r="L1653" s="65">
        <f ca="1" t="shared" si="3"/>
        <v>0</v>
      </c>
      <c r="M1653" s="65" t="str">
        <f ca="1" t="shared" si="4"/>
        <v>1900 - WEEK 00</v>
      </c>
      <c r="N1653" s="65" t="str">
        <f ca="1" t="shared" si="5"/>
        <v>1900 - MONTH 01</v>
      </c>
      <c r="O1653" s="83" t="str">
        <f ca="1" t="shared" ref="O1653:P1653" si="1687">IFERROR(AVERAGEIF(M:M,M1653,$K:$K)," ")</f>
        <v> </v>
      </c>
      <c r="P1653" s="83" t="str">
        <f ca="1" t="shared" si="1687"/>
        <v> </v>
      </c>
      <c r="Q1653" s="65" t="str">
        <f ca="1">IF(ISBLANK(A1653)," ",IF(O1653&gt;MASTER!$B$3/100,"SB",IF(O1653&gt;MASTER!$B$4/100,"B",IF(O1653&gt;MASTER!$B$5/100,"C","K"))))</f>
        <v>SB</v>
      </c>
      <c r="R1653" s="65" t="str">
        <f ca="1">IF(ISBLANK(B1653)," ",IF(P1653&gt;MASTER!$B$3/100,"SB",IF(P1653&gt;MASTER!$B$4/100,"B",IF(P1653&gt;MASTER!$B$5/100,"C","K"))))</f>
        <v>SB</v>
      </c>
    </row>
    <row r="1654" customHeight="1" spans="1:18">
      <c r="A1654" s="65">
        <f ca="1">INDIRECT(ADDRESS(2+QUOTIENT(ROW()-2,COUNTA('Form Responses 1'!$1:$1)-4),1,,TRUE,"Form Responses 1"))</f>
        <v>0</v>
      </c>
      <c r="B1654" s="65">
        <f ca="1">INDIRECT(ADDRESS(2+QUOTIENT(ROW()-2,COUNTA('Form Responses 1'!$1:$1)-4),2,,TRUE,"Form Responses 1"))</f>
        <v>0</v>
      </c>
      <c r="C1654" s="65">
        <f ca="1">INDIRECT(ADDRESS(2+QUOTIENT(ROW()-2,COUNTA('Form Responses 1'!$1:$1)-4),3,,TRUE,"Form Responses 1"))</f>
        <v>0</v>
      </c>
      <c r="D1654" s="65">
        <f ca="1">INDIRECT(ADDRESS(2+QUOTIENT(ROW()-2,COUNTA('Form Responses 1'!$1:$1)-4),4,,TRUE,"Form Responses 1"))</f>
        <v>0</v>
      </c>
      <c r="E1654" s="82">
        <f ca="1" t="shared" si="0"/>
        <v>6</v>
      </c>
      <c r="F1654" s="65" t="str">
        <f ca="1">IF(ISBLANK(A1654)," ",INDIRECT(ADDRESS(1,5+MOD(ROW()-2,COUNTA('Form Responses 1'!$1:$1)-4),,TRUE,"Form Responses 1")))</f>
        <v>Lantai 13 [Pantry]</v>
      </c>
      <c r="G1654" s="65" t="e">
        <f ca="1">IF(ISBLANK(A1654)," ",INDIRECT(ADDRESS(MATCH(A1654,'Form Responses 1'!A:A,0),5+MOD(ROW()-2,COUNTA('Form Responses 1'!$1:$1)-4),,TRUE,"Form Responses 1")))</f>
        <v>#N/A</v>
      </c>
      <c r="H1654" s="83" t="str">
        <f ca="1" t="shared" si="1"/>
        <v>Lantai 13</v>
      </c>
      <c r="I1654" s="83" t="str">
        <f ca="1" t="shared" si="1636"/>
        <v>Pantry</v>
      </c>
      <c r="J1654" s="83" t="str">
        <f ca="1" t="shared" si="2"/>
        <v>CLEANING SERVICE</v>
      </c>
      <c r="K1654" s="83" t="str">
        <f ca="1" t="array" ref="K1654">IFERROR(INDEX(MASTER!B:B,MATCH(G1654,MASTER!A:A,0))/100," ")</f>
        <v> </v>
      </c>
      <c r="L1654" s="65">
        <f ca="1" t="shared" si="3"/>
        <v>0</v>
      </c>
      <c r="M1654" s="65" t="str">
        <f ca="1" t="shared" si="4"/>
        <v>1900 - WEEK 00</v>
      </c>
      <c r="N1654" s="65" t="str">
        <f ca="1" t="shared" si="5"/>
        <v>1900 - MONTH 01</v>
      </c>
      <c r="O1654" s="83" t="str">
        <f ca="1" t="shared" ref="O1654:P1654" si="1688">IFERROR(AVERAGEIF(M:M,M1654,$K:$K)," ")</f>
        <v> </v>
      </c>
      <c r="P1654" s="83" t="str">
        <f ca="1" t="shared" si="1688"/>
        <v> </v>
      </c>
      <c r="Q1654" s="65" t="str">
        <f ca="1">IF(ISBLANK(A1654)," ",IF(O1654&gt;MASTER!$B$3/100,"SB",IF(O1654&gt;MASTER!$B$4/100,"B",IF(O1654&gt;MASTER!$B$5/100,"C","K"))))</f>
        <v>SB</v>
      </c>
      <c r="R1654" s="65" t="str">
        <f ca="1">IF(ISBLANK(B1654)," ",IF(P1654&gt;MASTER!$B$3/100,"SB",IF(P1654&gt;MASTER!$B$4/100,"B",IF(P1654&gt;MASTER!$B$5/100,"C","K"))))</f>
        <v>SB</v>
      </c>
    </row>
    <row r="1655" customHeight="1" spans="1:18">
      <c r="A1655" s="65">
        <f ca="1">INDIRECT(ADDRESS(2+QUOTIENT(ROW()-2,COUNTA('Form Responses 1'!$1:$1)-4),1,,TRUE,"Form Responses 1"))</f>
        <v>0</v>
      </c>
      <c r="B1655" s="65">
        <f ca="1">INDIRECT(ADDRESS(2+QUOTIENT(ROW()-2,COUNTA('Form Responses 1'!$1:$1)-4),2,,TRUE,"Form Responses 1"))</f>
        <v>0</v>
      </c>
      <c r="C1655" s="65">
        <f ca="1">INDIRECT(ADDRESS(2+QUOTIENT(ROW()-2,COUNTA('Form Responses 1'!$1:$1)-4),3,,TRUE,"Form Responses 1"))</f>
        <v>0</v>
      </c>
      <c r="D1655" s="65">
        <f ca="1">INDIRECT(ADDRESS(2+QUOTIENT(ROW()-2,COUNTA('Form Responses 1'!$1:$1)-4),4,,TRUE,"Form Responses 1"))</f>
        <v>0</v>
      </c>
      <c r="E1655" s="82">
        <f ca="1" t="shared" si="0"/>
        <v>6</v>
      </c>
      <c r="F1655" s="65" t="str">
        <f ca="1">IF(ISBLANK(A1655)," ",INDIRECT(ADDRESS(1,5+MOD(ROW()-2,COUNTA('Form Responses 1'!$1:$1)-4),,TRUE,"Form Responses 1")))</f>
        <v>Lantai 13 [Ruang Rapat 1-2-3]</v>
      </c>
      <c r="G1655" s="65" t="e">
        <f ca="1">IF(ISBLANK(A1655)," ",INDIRECT(ADDRESS(MATCH(A1655,'Form Responses 1'!A:A,0),5+MOD(ROW()-2,COUNTA('Form Responses 1'!$1:$1)-4),,TRUE,"Form Responses 1")))</f>
        <v>#N/A</v>
      </c>
      <c r="H1655" s="83" t="str">
        <f ca="1" t="shared" si="1"/>
        <v>Lantai 13</v>
      </c>
      <c r="I1655" s="83" t="str">
        <f ca="1" t="shared" si="1636"/>
        <v>Ruang Rapat 1-2-3</v>
      </c>
      <c r="J1655" s="83" t="str">
        <f ca="1" t="shared" si="2"/>
        <v>CLEANING SERVICE</v>
      </c>
      <c r="K1655" s="83" t="str">
        <f ca="1" t="array" ref="K1655">IFERROR(INDEX(MASTER!B:B,MATCH(G1655,MASTER!A:A,0))/100," ")</f>
        <v> </v>
      </c>
      <c r="L1655" s="65">
        <f ca="1" t="shared" si="3"/>
        <v>0</v>
      </c>
      <c r="M1655" s="65" t="str">
        <f ca="1" t="shared" si="4"/>
        <v>1900 - WEEK 00</v>
      </c>
      <c r="N1655" s="65" t="str">
        <f ca="1" t="shared" si="5"/>
        <v>1900 - MONTH 01</v>
      </c>
      <c r="O1655" s="83" t="str">
        <f ca="1" t="shared" ref="O1655:P1655" si="1689">IFERROR(AVERAGEIF(M:M,M1655,$K:$K)," ")</f>
        <v> </v>
      </c>
      <c r="P1655" s="83" t="str">
        <f ca="1" t="shared" si="1689"/>
        <v> </v>
      </c>
      <c r="Q1655" s="65" t="str">
        <f ca="1">IF(ISBLANK(A1655)," ",IF(O1655&gt;MASTER!$B$3/100,"SB",IF(O1655&gt;MASTER!$B$4/100,"B",IF(O1655&gt;MASTER!$B$5/100,"C","K"))))</f>
        <v>SB</v>
      </c>
      <c r="R1655" s="65" t="str">
        <f ca="1">IF(ISBLANK(B1655)," ",IF(P1655&gt;MASTER!$B$3/100,"SB",IF(P1655&gt;MASTER!$B$4/100,"B",IF(P1655&gt;MASTER!$B$5/100,"C","K"))))</f>
        <v>SB</v>
      </c>
    </row>
    <row r="1656" customHeight="1" spans="1:18">
      <c r="A1656" s="65">
        <f ca="1">INDIRECT(ADDRESS(2+QUOTIENT(ROW()-2,COUNTA('Form Responses 1'!$1:$1)-4),1,,TRUE,"Form Responses 1"))</f>
        <v>0</v>
      </c>
      <c r="B1656" s="65">
        <f ca="1">INDIRECT(ADDRESS(2+QUOTIENT(ROW()-2,COUNTA('Form Responses 1'!$1:$1)-4),2,,TRUE,"Form Responses 1"))</f>
        <v>0</v>
      </c>
      <c r="C1656" s="65">
        <f ca="1">INDIRECT(ADDRESS(2+QUOTIENT(ROW()-2,COUNTA('Form Responses 1'!$1:$1)-4),3,,TRUE,"Form Responses 1"))</f>
        <v>0</v>
      </c>
      <c r="D1656" s="65">
        <f ca="1">INDIRECT(ADDRESS(2+QUOTIENT(ROW()-2,COUNTA('Form Responses 1'!$1:$1)-4),4,,TRUE,"Form Responses 1"))</f>
        <v>0</v>
      </c>
      <c r="E1656" s="82">
        <f ca="1" t="shared" si="0"/>
        <v>6</v>
      </c>
      <c r="F1656" s="65" t="str">
        <f ca="1">IF(ISBLANK(A1656)," ",INDIRECT(ADDRESS(1,5+MOD(ROW()-2,COUNTA('Form Responses 1'!$1:$1)-4),,TRUE,"Form Responses 1")))</f>
        <v>Lantai 13 [Ruang Kerja]</v>
      </c>
      <c r="G1656" s="65" t="e">
        <f ca="1">IF(ISBLANK(A1656)," ",INDIRECT(ADDRESS(MATCH(A1656,'Form Responses 1'!A:A,0),5+MOD(ROW()-2,COUNTA('Form Responses 1'!$1:$1)-4),,TRUE,"Form Responses 1")))</f>
        <v>#N/A</v>
      </c>
      <c r="H1656" s="83" t="str">
        <f ca="1" t="shared" si="1"/>
        <v>Lantai 13</v>
      </c>
      <c r="I1656" s="83" t="str">
        <f ca="1" t="shared" si="1636"/>
        <v>Ruang Kerja</v>
      </c>
      <c r="J1656" s="83" t="str">
        <f ca="1" t="shared" si="2"/>
        <v>CLEANING SERVICE</v>
      </c>
      <c r="K1656" s="83" t="str">
        <f ca="1" t="array" ref="K1656">IFERROR(INDEX(MASTER!B:B,MATCH(G1656,MASTER!A:A,0))/100," ")</f>
        <v> </v>
      </c>
      <c r="L1656" s="65">
        <f ca="1" t="shared" si="3"/>
        <v>0</v>
      </c>
      <c r="M1656" s="65" t="str">
        <f ca="1" t="shared" si="4"/>
        <v>1900 - WEEK 00</v>
      </c>
      <c r="N1656" s="65" t="str">
        <f ca="1" t="shared" si="5"/>
        <v>1900 - MONTH 01</v>
      </c>
      <c r="O1656" s="83" t="str">
        <f ca="1" t="shared" ref="O1656:P1656" si="1690">IFERROR(AVERAGEIF(M:M,M1656,$K:$K)," ")</f>
        <v> </v>
      </c>
      <c r="P1656" s="83" t="str">
        <f ca="1" t="shared" si="1690"/>
        <v> </v>
      </c>
      <c r="Q1656" s="65" t="str">
        <f ca="1">IF(ISBLANK(A1656)," ",IF(O1656&gt;MASTER!$B$3/100,"SB",IF(O1656&gt;MASTER!$B$4/100,"B",IF(O1656&gt;MASTER!$B$5/100,"C","K"))))</f>
        <v>SB</v>
      </c>
      <c r="R1656" s="65" t="str">
        <f ca="1">IF(ISBLANK(B1656)," ",IF(P1656&gt;MASTER!$B$3/100,"SB",IF(P1656&gt;MASTER!$B$4/100,"B",IF(P1656&gt;MASTER!$B$5/100,"C","K"))))</f>
        <v>SB</v>
      </c>
    </row>
    <row r="1657" customHeight="1" spans="1:18">
      <c r="A1657" s="65">
        <f ca="1">INDIRECT(ADDRESS(2+QUOTIENT(ROW()-2,COUNTA('Form Responses 1'!$1:$1)-4),1,,TRUE,"Form Responses 1"))</f>
        <v>0</v>
      </c>
      <c r="B1657" s="65">
        <f ca="1">INDIRECT(ADDRESS(2+QUOTIENT(ROW()-2,COUNTA('Form Responses 1'!$1:$1)-4),2,,TRUE,"Form Responses 1"))</f>
        <v>0</v>
      </c>
      <c r="C1657" s="65">
        <f ca="1">INDIRECT(ADDRESS(2+QUOTIENT(ROW()-2,COUNTA('Form Responses 1'!$1:$1)-4),3,,TRUE,"Form Responses 1"))</f>
        <v>0</v>
      </c>
      <c r="D1657" s="65">
        <f ca="1">INDIRECT(ADDRESS(2+QUOTIENT(ROW()-2,COUNTA('Form Responses 1'!$1:$1)-4),4,,TRUE,"Form Responses 1"))</f>
        <v>0</v>
      </c>
      <c r="E1657" s="82">
        <f ca="1" t="shared" si="0"/>
        <v>6</v>
      </c>
      <c r="F1657" s="65" t="str">
        <f ca="1">IF(ISBLANK(A1657)," ",INDIRECT(ADDRESS(1,5+MOD(ROW()-2,COUNTA('Form Responses 1'!$1:$1)-4),,TRUE,"Form Responses 1")))</f>
        <v>Lantai 13 [Koridor]</v>
      </c>
      <c r="G1657" s="65" t="e">
        <f ca="1">IF(ISBLANK(A1657)," ",INDIRECT(ADDRESS(MATCH(A1657,'Form Responses 1'!A:A,0),5+MOD(ROW()-2,COUNTA('Form Responses 1'!$1:$1)-4),,TRUE,"Form Responses 1")))</f>
        <v>#N/A</v>
      </c>
      <c r="H1657" s="83" t="str">
        <f ca="1" t="shared" si="1"/>
        <v>Lantai 13</v>
      </c>
      <c r="I1657" s="83" t="str">
        <f ca="1" t="shared" si="1636"/>
        <v>Koridor</v>
      </c>
      <c r="J1657" s="83" t="str">
        <f ca="1" t="shared" si="2"/>
        <v>CLEANING SERVICE</v>
      </c>
      <c r="K1657" s="83" t="str">
        <f ca="1" t="array" ref="K1657">IFERROR(INDEX(MASTER!B:B,MATCH(G1657,MASTER!A:A,0))/100," ")</f>
        <v> </v>
      </c>
      <c r="L1657" s="65">
        <f ca="1" t="shared" si="3"/>
        <v>0</v>
      </c>
      <c r="M1657" s="65" t="str">
        <f ca="1" t="shared" si="4"/>
        <v>1900 - WEEK 00</v>
      </c>
      <c r="N1657" s="65" t="str">
        <f ca="1" t="shared" si="5"/>
        <v>1900 - MONTH 01</v>
      </c>
      <c r="O1657" s="83" t="str">
        <f ca="1" t="shared" ref="O1657:P1657" si="1691">IFERROR(AVERAGEIF(M:M,M1657,$K:$K)," ")</f>
        <v> </v>
      </c>
      <c r="P1657" s="83" t="str">
        <f ca="1" t="shared" si="1691"/>
        <v> </v>
      </c>
      <c r="Q1657" s="65" t="str">
        <f ca="1">IF(ISBLANK(A1657)," ",IF(O1657&gt;MASTER!$B$3/100,"SB",IF(O1657&gt;MASTER!$B$4/100,"B",IF(O1657&gt;MASTER!$B$5/100,"C","K"))))</f>
        <v>SB</v>
      </c>
      <c r="R1657" s="65" t="str">
        <f ca="1">IF(ISBLANK(B1657)," ",IF(P1657&gt;MASTER!$B$3/100,"SB",IF(P1657&gt;MASTER!$B$4/100,"B",IF(P1657&gt;MASTER!$B$5/100,"C","K"))))</f>
        <v>SB</v>
      </c>
    </row>
    <row r="1658" customHeight="1" spans="1:18">
      <c r="A1658" s="65">
        <f ca="1">INDIRECT(ADDRESS(2+QUOTIENT(ROW()-2,COUNTA('Form Responses 1'!$1:$1)-4),1,,TRUE,"Form Responses 1"))</f>
        <v>0</v>
      </c>
      <c r="B1658" s="65">
        <f ca="1">INDIRECT(ADDRESS(2+QUOTIENT(ROW()-2,COUNTA('Form Responses 1'!$1:$1)-4),2,,TRUE,"Form Responses 1"))</f>
        <v>0</v>
      </c>
      <c r="C1658" s="65">
        <f ca="1">INDIRECT(ADDRESS(2+QUOTIENT(ROW()-2,COUNTA('Form Responses 1'!$1:$1)-4),3,,TRUE,"Form Responses 1"))</f>
        <v>0</v>
      </c>
      <c r="D1658" s="65">
        <f ca="1">INDIRECT(ADDRESS(2+QUOTIENT(ROW()-2,COUNTA('Form Responses 1'!$1:$1)-4),4,,TRUE,"Form Responses 1"))</f>
        <v>0</v>
      </c>
      <c r="E1658" s="82">
        <f ca="1" t="shared" si="0"/>
        <v>6</v>
      </c>
      <c r="F1658" s="65" t="str">
        <f ca="1">IF(ISBLANK(A1658)," ",INDIRECT(ADDRESS(1,5+MOD(ROW()-2,COUNTA('Form Responses 1'!$1:$1)-4),,TRUE,"Form Responses 1")))</f>
        <v>Lantai 13 [Toilet Pria / Wanita]</v>
      </c>
      <c r="G1658" s="65" t="e">
        <f ca="1">IF(ISBLANK(A1658)," ",INDIRECT(ADDRESS(MATCH(A1658,'Form Responses 1'!A:A,0),5+MOD(ROW()-2,COUNTA('Form Responses 1'!$1:$1)-4),,TRUE,"Form Responses 1")))</f>
        <v>#N/A</v>
      </c>
      <c r="H1658" s="83" t="str">
        <f ca="1" t="shared" si="1"/>
        <v>Lantai 13</v>
      </c>
      <c r="I1658" s="83" t="str">
        <f ca="1" t="shared" si="1636"/>
        <v>Toilet Pria / Wanita</v>
      </c>
      <c r="J1658" s="83" t="str">
        <f ca="1" t="shared" si="2"/>
        <v>CLEANING SERVICE</v>
      </c>
      <c r="K1658" s="83" t="str">
        <f ca="1" t="array" ref="K1658">IFERROR(INDEX(MASTER!B:B,MATCH(G1658,MASTER!A:A,0))/100," ")</f>
        <v> </v>
      </c>
      <c r="L1658" s="65">
        <f ca="1" t="shared" si="3"/>
        <v>0</v>
      </c>
      <c r="M1658" s="65" t="str">
        <f ca="1" t="shared" si="4"/>
        <v>1900 - WEEK 00</v>
      </c>
      <c r="N1658" s="65" t="str">
        <f ca="1" t="shared" si="5"/>
        <v>1900 - MONTH 01</v>
      </c>
      <c r="O1658" s="83" t="str">
        <f ca="1" t="shared" ref="O1658:P1658" si="1692">IFERROR(AVERAGEIF(M:M,M1658,$K:$K)," ")</f>
        <v> </v>
      </c>
      <c r="P1658" s="83" t="str">
        <f ca="1" t="shared" si="1692"/>
        <v> </v>
      </c>
      <c r="Q1658" s="65" t="str">
        <f ca="1">IF(ISBLANK(A1658)," ",IF(O1658&gt;MASTER!$B$3/100,"SB",IF(O1658&gt;MASTER!$B$4/100,"B",IF(O1658&gt;MASTER!$B$5/100,"C","K"))))</f>
        <v>SB</v>
      </c>
      <c r="R1658" s="65" t="str">
        <f ca="1">IF(ISBLANK(B1658)," ",IF(P1658&gt;MASTER!$B$3/100,"SB",IF(P1658&gt;MASTER!$B$4/100,"B",IF(P1658&gt;MASTER!$B$5/100,"C","K"))))</f>
        <v>SB</v>
      </c>
    </row>
    <row r="1659" customHeight="1" spans="1:18">
      <c r="A1659" s="65">
        <f ca="1">INDIRECT(ADDRESS(2+QUOTIENT(ROW()-2,COUNTA('Form Responses 1'!$1:$1)-4),1,,TRUE,"Form Responses 1"))</f>
        <v>0</v>
      </c>
      <c r="B1659" s="65">
        <f ca="1">INDIRECT(ADDRESS(2+QUOTIENT(ROW()-2,COUNTA('Form Responses 1'!$1:$1)-4),2,,TRUE,"Form Responses 1"))</f>
        <v>0</v>
      </c>
      <c r="C1659" s="65">
        <f ca="1">INDIRECT(ADDRESS(2+QUOTIENT(ROW()-2,COUNTA('Form Responses 1'!$1:$1)-4),3,,TRUE,"Form Responses 1"))</f>
        <v>0</v>
      </c>
      <c r="D1659" s="65">
        <f ca="1">INDIRECT(ADDRESS(2+QUOTIENT(ROW()-2,COUNTA('Form Responses 1'!$1:$1)-4),4,,TRUE,"Form Responses 1"))</f>
        <v>0</v>
      </c>
      <c r="E1659" s="82">
        <f ca="1" t="shared" si="0"/>
        <v>6</v>
      </c>
      <c r="F1659" s="65" t="str">
        <f ca="1">IF(ISBLANK(A1659)," ",INDIRECT(ADDRESS(1,5+MOD(ROW()-2,COUNTA('Form Responses 1'!$1:$1)-4),,TRUE,"Form Responses 1")))</f>
        <v>Lantai 12 [Tangga Exit Barat]</v>
      </c>
      <c r="G1659" s="65" t="e">
        <f ca="1">IF(ISBLANK(A1659)," ",INDIRECT(ADDRESS(MATCH(A1659,'Form Responses 1'!A:A,0),5+MOD(ROW()-2,COUNTA('Form Responses 1'!$1:$1)-4),,TRUE,"Form Responses 1")))</f>
        <v>#N/A</v>
      </c>
      <c r="H1659" s="83" t="str">
        <f ca="1" t="shared" si="1"/>
        <v>Lantai 12</v>
      </c>
      <c r="I1659" s="83" t="str">
        <f ca="1" t="shared" si="1636"/>
        <v>Tangga Exit Barat</v>
      </c>
      <c r="J1659" s="83" t="str">
        <f ca="1" t="shared" si="2"/>
        <v>CLEANING SERVICE</v>
      </c>
      <c r="K1659" s="83" t="str">
        <f ca="1" t="array" ref="K1659">IFERROR(INDEX(MASTER!B:B,MATCH(G1659,MASTER!A:A,0))/100," ")</f>
        <v> </v>
      </c>
      <c r="L1659" s="65">
        <f ca="1" t="shared" si="3"/>
        <v>0</v>
      </c>
      <c r="M1659" s="65" t="str">
        <f ca="1" t="shared" si="4"/>
        <v>1900 - WEEK 00</v>
      </c>
      <c r="N1659" s="65" t="str">
        <f ca="1" t="shared" si="5"/>
        <v>1900 - MONTH 01</v>
      </c>
      <c r="O1659" s="83" t="str">
        <f ca="1" t="shared" ref="O1659:P1659" si="1693">IFERROR(AVERAGEIF(M:M,M1659,$K:$K)," ")</f>
        <v> </v>
      </c>
      <c r="P1659" s="83" t="str">
        <f ca="1" t="shared" si="1693"/>
        <v> </v>
      </c>
      <c r="Q1659" s="65" t="str">
        <f ca="1">IF(ISBLANK(A1659)," ",IF(O1659&gt;MASTER!$B$3/100,"SB",IF(O1659&gt;MASTER!$B$4/100,"B",IF(O1659&gt;MASTER!$B$5/100,"C","K"))))</f>
        <v>SB</v>
      </c>
      <c r="R1659" s="65" t="str">
        <f ca="1">IF(ISBLANK(B1659)," ",IF(P1659&gt;MASTER!$B$3/100,"SB",IF(P1659&gt;MASTER!$B$4/100,"B",IF(P1659&gt;MASTER!$B$5/100,"C","K"))))</f>
        <v>SB</v>
      </c>
    </row>
    <row r="1660" customHeight="1" spans="1:18">
      <c r="A1660" s="65">
        <f ca="1">INDIRECT(ADDRESS(2+QUOTIENT(ROW()-2,COUNTA('Form Responses 1'!$1:$1)-4),1,,TRUE,"Form Responses 1"))</f>
        <v>0</v>
      </c>
      <c r="B1660" s="65">
        <f ca="1">INDIRECT(ADDRESS(2+QUOTIENT(ROW()-2,COUNTA('Form Responses 1'!$1:$1)-4),2,,TRUE,"Form Responses 1"))</f>
        <v>0</v>
      </c>
      <c r="C1660" s="65">
        <f ca="1">INDIRECT(ADDRESS(2+QUOTIENT(ROW()-2,COUNTA('Form Responses 1'!$1:$1)-4),3,,TRUE,"Form Responses 1"))</f>
        <v>0</v>
      </c>
      <c r="D1660" s="65">
        <f ca="1">INDIRECT(ADDRESS(2+QUOTIENT(ROW()-2,COUNTA('Form Responses 1'!$1:$1)-4),4,,TRUE,"Form Responses 1"))</f>
        <v>0</v>
      </c>
      <c r="E1660" s="82">
        <f ca="1" t="shared" si="0"/>
        <v>6</v>
      </c>
      <c r="F1660" s="65" t="str">
        <f ca="1">IF(ISBLANK(A1660)," ",INDIRECT(ADDRESS(1,5+MOD(ROW()-2,COUNTA('Form Responses 1'!$1:$1)-4),,TRUE,"Form Responses 1")))</f>
        <v>Lantai 12 [ &amp; Timur]</v>
      </c>
      <c r="G1660" s="65" t="e">
        <f ca="1">IF(ISBLANK(A1660)," ",INDIRECT(ADDRESS(MATCH(A1660,'Form Responses 1'!A:A,0),5+MOD(ROW()-2,COUNTA('Form Responses 1'!$1:$1)-4),,TRUE,"Form Responses 1")))</f>
        <v>#N/A</v>
      </c>
      <c r="H1660" s="83" t="str">
        <f ca="1" t="shared" si="1"/>
        <v>Lantai 12</v>
      </c>
      <c r="I1660" s="83" t="str">
        <f ca="1" t="shared" si="1636"/>
        <v> &amp; Timur</v>
      </c>
      <c r="J1660" s="83" t="str">
        <f ca="1" t="shared" si="2"/>
        <v>CLEANING SERVICE</v>
      </c>
      <c r="K1660" s="83" t="str">
        <f ca="1" t="array" ref="K1660">IFERROR(INDEX(MASTER!B:B,MATCH(G1660,MASTER!A:A,0))/100," ")</f>
        <v> </v>
      </c>
      <c r="L1660" s="65">
        <f ca="1" t="shared" si="3"/>
        <v>0</v>
      </c>
      <c r="M1660" s="65" t="str">
        <f ca="1" t="shared" si="4"/>
        <v>1900 - WEEK 00</v>
      </c>
      <c r="N1660" s="65" t="str">
        <f ca="1" t="shared" si="5"/>
        <v>1900 - MONTH 01</v>
      </c>
      <c r="O1660" s="83" t="str">
        <f ca="1" t="shared" ref="O1660:P1660" si="1694">IFERROR(AVERAGEIF(M:M,M1660,$K:$K)," ")</f>
        <v> </v>
      </c>
      <c r="P1660" s="83" t="str">
        <f ca="1" t="shared" si="1694"/>
        <v> </v>
      </c>
      <c r="Q1660" s="65" t="str">
        <f ca="1">IF(ISBLANK(A1660)," ",IF(O1660&gt;MASTER!$B$3/100,"SB",IF(O1660&gt;MASTER!$B$4/100,"B",IF(O1660&gt;MASTER!$B$5/100,"C","K"))))</f>
        <v>SB</v>
      </c>
      <c r="R1660" s="65" t="str">
        <f ca="1">IF(ISBLANK(B1660)," ",IF(P1660&gt;MASTER!$B$3/100,"SB",IF(P1660&gt;MASTER!$B$4/100,"B",IF(P1660&gt;MASTER!$B$5/100,"C","K"))))</f>
        <v>SB</v>
      </c>
    </row>
    <row r="1661" customHeight="1" spans="1:18">
      <c r="A1661" s="65">
        <f ca="1">INDIRECT(ADDRESS(2+QUOTIENT(ROW()-2,COUNTA('Form Responses 1'!$1:$1)-4),1,,TRUE,"Form Responses 1"))</f>
        <v>0</v>
      </c>
      <c r="B1661" s="65">
        <f ca="1">INDIRECT(ADDRESS(2+QUOTIENT(ROW()-2,COUNTA('Form Responses 1'!$1:$1)-4),2,,TRUE,"Form Responses 1"))</f>
        <v>0</v>
      </c>
      <c r="C1661" s="65">
        <f ca="1">INDIRECT(ADDRESS(2+QUOTIENT(ROW()-2,COUNTA('Form Responses 1'!$1:$1)-4),3,,TRUE,"Form Responses 1"))</f>
        <v>0</v>
      </c>
      <c r="D1661" s="65">
        <f ca="1">INDIRECT(ADDRESS(2+QUOTIENT(ROW()-2,COUNTA('Form Responses 1'!$1:$1)-4),4,,TRUE,"Form Responses 1"))</f>
        <v>0</v>
      </c>
      <c r="E1661" s="82">
        <f ca="1" t="shared" si="0"/>
        <v>6</v>
      </c>
      <c r="F1661" s="65" t="str">
        <f ca="1">IF(ISBLANK(A1661)," ",INDIRECT(ADDRESS(1,5+MOD(ROW()-2,COUNTA('Form Responses 1'!$1:$1)-4),,TRUE,"Form Responses 1")))</f>
        <v>Lantai 12 [Mushola]</v>
      </c>
      <c r="G1661" s="65" t="e">
        <f ca="1">IF(ISBLANK(A1661)," ",INDIRECT(ADDRESS(MATCH(A1661,'Form Responses 1'!A:A,0),5+MOD(ROW()-2,COUNTA('Form Responses 1'!$1:$1)-4),,TRUE,"Form Responses 1")))</f>
        <v>#N/A</v>
      </c>
      <c r="H1661" s="83" t="str">
        <f ca="1" t="shared" si="1"/>
        <v>Lantai 12</v>
      </c>
      <c r="I1661" s="83" t="str">
        <f ca="1" t="shared" si="1636"/>
        <v>Mushola</v>
      </c>
      <c r="J1661" s="83" t="str">
        <f ca="1" t="shared" si="2"/>
        <v>CLEANING SERVICE</v>
      </c>
      <c r="K1661" s="83" t="str">
        <f ca="1" t="array" ref="K1661">IFERROR(INDEX(MASTER!B:B,MATCH(G1661,MASTER!A:A,0))/100," ")</f>
        <v> </v>
      </c>
      <c r="L1661" s="65">
        <f ca="1" t="shared" si="3"/>
        <v>0</v>
      </c>
      <c r="M1661" s="65" t="str">
        <f ca="1" t="shared" si="4"/>
        <v>1900 - WEEK 00</v>
      </c>
      <c r="N1661" s="65" t="str">
        <f ca="1" t="shared" si="5"/>
        <v>1900 - MONTH 01</v>
      </c>
      <c r="O1661" s="83" t="str">
        <f ca="1" t="shared" ref="O1661:P1661" si="1695">IFERROR(AVERAGEIF(M:M,M1661,$K:$K)," ")</f>
        <v> </v>
      </c>
      <c r="P1661" s="83" t="str">
        <f ca="1" t="shared" si="1695"/>
        <v> </v>
      </c>
      <c r="Q1661" s="65" t="str">
        <f ca="1">IF(ISBLANK(A1661)," ",IF(O1661&gt;MASTER!$B$3/100,"SB",IF(O1661&gt;MASTER!$B$4/100,"B",IF(O1661&gt;MASTER!$B$5/100,"C","K"))))</f>
        <v>SB</v>
      </c>
      <c r="R1661" s="65" t="str">
        <f ca="1">IF(ISBLANK(B1661)," ",IF(P1661&gt;MASTER!$B$3/100,"SB",IF(P1661&gt;MASTER!$B$4/100,"B",IF(P1661&gt;MASTER!$B$5/100,"C","K"))))</f>
        <v>SB</v>
      </c>
    </row>
    <row r="1662" customHeight="1" spans="1:18">
      <c r="A1662" s="65">
        <f ca="1">INDIRECT(ADDRESS(2+QUOTIENT(ROW()-2,COUNTA('Form Responses 1'!$1:$1)-4),1,,TRUE,"Form Responses 1"))</f>
        <v>0</v>
      </c>
      <c r="B1662" s="65">
        <f ca="1">INDIRECT(ADDRESS(2+QUOTIENT(ROW()-2,COUNTA('Form Responses 1'!$1:$1)-4),2,,TRUE,"Form Responses 1"))</f>
        <v>0</v>
      </c>
      <c r="C1662" s="65">
        <f ca="1">INDIRECT(ADDRESS(2+QUOTIENT(ROW()-2,COUNTA('Form Responses 1'!$1:$1)-4),3,,TRUE,"Form Responses 1"))</f>
        <v>0</v>
      </c>
      <c r="D1662" s="65">
        <f ca="1">INDIRECT(ADDRESS(2+QUOTIENT(ROW()-2,COUNTA('Form Responses 1'!$1:$1)-4),4,,TRUE,"Form Responses 1"))</f>
        <v>0</v>
      </c>
      <c r="E1662" s="82">
        <f ca="1" t="shared" si="0"/>
        <v>6</v>
      </c>
      <c r="F1662" s="65" t="str">
        <f ca="1">IF(ISBLANK(A1662)," ",INDIRECT(ADDRESS(1,5+MOD(ROW()-2,COUNTA('Form Responses 1'!$1:$1)-4),,TRUE,"Form Responses 1")))</f>
        <v>Lantai 12 [Pantry]</v>
      </c>
      <c r="G1662" s="65" t="e">
        <f ca="1">IF(ISBLANK(A1662)," ",INDIRECT(ADDRESS(MATCH(A1662,'Form Responses 1'!A:A,0),5+MOD(ROW()-2,COUNTA('Form Responses 1'!$1:$1)-4),,TRUE,"Form Responses 1")))</f>
        <v>#N/A</v>
      </c>
      <c r="H1662" s="83" t="str">
        <f ca="1" t="shared" si="1"/>
        <v>Lantai 12</v>
      </c>
      <c r="I1662" s="83" t="str">
        <f ca="1" t="shared" si="1636"/>
        <v>Pantry</v>
      </c>
      <c r="J1662" s="83" t="str">
        <f ca="1" t="shared" si="2"/>
        <v>CLEANING SERVICE</v>
      </c>
      <c r="K1662" s="83" t="str">
        <f ca="1" t="array" ref="K1662">IFERROR(INDEX(MASTER!B:B,MATCH(G1662,MASTER!A:A,0))/100," ")</f>
        <v> </v>
      </c>
      <c r="L1662" s="65">
        <f ca="1" t="shared" si="3"/>
        <v>0</v>
      </c>
      <c r="M1662" s="65" t="str">
        <f ca="1" t="shared" si="4"/>
        <v>1900 - WEEK 00</v>
      </c>
      <c r="N1662" s="65" t="str">
        <f ca="1" t="shared" si="5"/>
        <v>1900 - MONTH 01</v>
      </c>
      <c r="O1662" s="83" t="str">
        <f ca="1" t="shared" ref="O1662:P1662" si="1696">IFERROR(AVERAGEIF(M:M,M1662,$K:$K)," ")</f>
        <v> </v>
      </c>
      <c r="P1662" s="83" t="str">
        <f ca="1" t="shared" si="1696"/>
        <v> </v>
      </c>
      <c r="Q1662" s="65" t="str">
        <f ca="1">IF(ISBLANK(A1662)," ",IF(O1662&gt;MASTER!$B$3/100,"SB",IF(O1662&gt;MASTER!$B$4/100,"B",IF(O1662&gt;MASTER!$B$5/100,"C","K"))))</f>
        <v>SB</v>
      </c>
      <c r="R1662" s="65" t="str">
        <f ca="1">IF(ISBLANK(B1662)," ",IF(P1662&gt;MASTER!$B$3/100,"SB",IF(P1662&gt;MASTER!$B$4/100,"B",IF(P1662&gt;MASTER!$B$5/100,"C","K"))))</f>
        <v>SB</v>
      </c>
    </row>
    <row r="1663" customHeight="1" spans="1:18">
      <c r="A1663" s="65">
        <f ca="1">INDIRECT(ADDRESS(2+QUOTIENT(ROW()-2,COUNTA('Form Responses 1'!$1:$1)-4),1,,TRUE,"Form Responses 1"))</f>
        <v>0</v>
      </c>
      <c r="B1663" s="65">
        <f ca="1">INDIRECT(ADDRESS(2+QUOTIENT(ROW()-2,COUNTA('Form Responses 1'!$1:$1)-4),2,,TRUE,"Form Responses 1"))</f>
        <v>0</v>
      </c>
      <c r="C1663" s="65">
        <f ca="1">INDIRECT(ADDRESS(2+QUOTIENT(ROW()-2,COUNTA('Form Responses 1'!$1:$1)-4),3,,TRUE,"Form Responses 1"))</f>
        <v>0</v>
      </c>
      <c r="D1663" s="65">
        <f ca="1">INDIRECT(ADDRESS(2+QUOTIENT(ROW()-2,COUNTA('Form Responses 1'!$1:$1)-4),4,,TRUE,"Form Responses 1"))</f>
        <v>0</v>
      </c>
      <c r="E1663" s="82">
        <f ca="1" t="shared" si="0"/>
        <v>6</v>
      </c>
      <c r="F1663" s="65" t="str">
        <f ca="1">IF(ISBLANK(A1663)," ",INDIRECT(ADDRESS(1,5+MOD(ROW()-2,COUNTA('Form Responses 1'!$1:$1)-4),,TRUE,"Form Responses 1")))</f>
        <v>Lantai 12 [Ruang Rapat 1-2-3]</v>
      </c>
      <c r="G1663" s="65" t="e">
        <f ca="1">IF(ISBLANK(A1663)," ",INDIRECT(ADDRESS(MATCH(A1663,'Form Responses 1'!A:A,0),5+MOD(ROW()-2,COUNTA('Form Responses 1'!$1:$1)-4),,TRUE,"Form Responses 1")))</f>
        <v>#N/A</v>
      </c>
      <c r="H1663" s="83" t="str">
        <f ca="1" t="shared" si="1"/>
        <v>Lantai 12</v>
      </c>
      <c r="I1663" s="83" t="str">
        <f ca="1" t="shared" si="1636"/>
        <v>Ruang Rapat 1-2-3</v>
      </c>
      <c r="J1663" s="83" t="str">
        <f ca="1" t="shared" si="2"/>
        <v>CLEANING SERVICE</v>
      </c>
      <c r="K1663" s="83" t="str">
        <f ca="1" t="array" ref="K1663">IFERROR(INDEX(MASTER!B:B,MATCH(G1663,MASTER!A:A,0))/100," ")</f>
        <v> </v>
      </c>
      <c r="L1663" s="65">
        <f ca="1" t="shared" si="3"/>
        <v>0</v>
      </c>
      <c r="M1663" s="65" t="str">
        <f ca="1" t="shared" si="4"/>
        <v>1900 - WEEK 00</v>
      </c>
      <c r="N1663" s="65" t="str">
        <f ca="1" t="shared" si="5"/>
        <v>1900 - MONTH 01</v>
      </c>
      <c r="O1663" s="83" t="str">
        <f ca="1" t="shared" ref="O1663:P1663" si="1697">IFERROR(AVERAGEIF(M:M,M1663,$K:$K)," ")</f>
        <v> </v>
      </c>
      <c r="P1663" s="83" t="str">
        <f ca="1" t="shared" si="1697"/>
        <v> </v>
      </c>
      <c r="Q1663" s="65" t="str">
        <f ca="1">IF(ISBLANK(A1663)," ",IF(O1663&gt;MASTER!$B$3/100,"SB",IF(O1663&gt;MASTER!$B$4/100,"B",IF(O1663&gt;MASTER!$B$5/100,"C","K"))))</f>
        <v>SB</v>
      </c>
      <c r="R1663" s="65" t="str">
        <f ca="1">IF(ISBLANK(B1663)," ",IF(P1663&gt;MASTER!$B$3/100,"SB",IF(P1663&gt;MASTER!$B$4/100,"B",IF(P1663&gt;MASTER!$B$5/100,"C","K"))))</f>
        <v>SB</v>
      </c>
    </row>
    <row r="1664" customHeight="1" spans="1:18">
      <c r="A1664" s="65">
        <f ca="1">INDIRECT(ADDRESS(2+QUOTIENT(ROW()-2,COUNTA('Form Responses 1'!$1:$1)-4),1,,TRUE,"Form Responses 1"))</f>
        <v>0</v>
      </c>
      <c r="B1664" s="65">
        <f ca="1">INDIRECT(ADDRESS(2+QUOTIENT(ROW()-2,COUNTA('Form Responses 1'!$1:$1)-4),2,,TRUE,"Form Responses 1"))</f>
        <v>0</v>
      </c>
      <c r="C1664" s="65">
        <f ca="1">INDIRECT(ADDRESS(2+QUOTIENT(ROW()-2,COUNTA('Form Responses 1'!$1:$1)-4),3,,TRUE,"Form Responses 1"))</f>
        <v>0</v>
      </c>
      <c r="D1664" s="65">
        <f ca="1">INDIRECT(ADDRESS(2+QUOTIENT(ROW()-2,COUNTA('Form Responses 1'!$1:$1)-4),4,,TRUE,"Form Responses 1"))</f>
        <v>0</v>
      </c>
      <c r="E1664" s="82">
        <f ca="1" t="shared" si="0"/>
        <v>6</v>
      </c>
      <c r="F1664" s="65" t="str">
        <f ca="1">IF(ISBLANK(A1664)," ",INDIRECT(ADDRESS(1,5+MOD(ROW()-2,COUNTA('Form Responses 1'!$1:$1)-4),,TRUE,"Form Responses 1")))</f>
        <v>Lantai 12 [Ruang Kerja]</v>
      </c>
      <c r="G1664" s="65" t="e">
        <f ca="1">IF(ISBLANK(A1664)," ",INDIRECT(ADDRESS(MATCH(A1664,'Form Responses 1'!A:A,0),5+MOD(ROW()-2,COUNTA('Form Responses 1'!$1:$1)-4),,TRUE,"Form Responses 1")))</f>
        <v>#N/A</v>
      </c>
      <c r="H1664" s="83" t="str">
        <f ca="1" t="shared" si="1"/>
        <v>Lantai 12</v>
      </c>
      <c r="I1664" s="83" t="str">
        <f ca="1" t="shared" si="1636"/>
        <v>Ruang Kerja</v>
      </c>
      <c r="J1664" s="83" t="str">
        <f ca="1" t="shared" si="2"/>
        <v>CLEANING SERVICE</v>
      </c>
      <c r="K1664" s="83" t="str">
        <f ca="1" t="array" ref="K1664">IFERROR(INDEX(MASTER!B:B,MATCH(G1664,MASTER!A:A,0))/100," ")</f>
        <v> </v>
      </c>
      <c r="L1664" s="65">
        <f ca="1" t="shared" si="3"/>
        <v>0</v>
      </c>
      <c r="M1664" s="65" t="str">
        <f ca="1" t="shared" si="4"/>
        <v>1900 - WEEK 00</v>
      </c>
      <c r="N1664" s="65" t="str">
        <f ca="1" t="shared" si="5"/>
        <v>1900 - MONTH 01</v>
      </c>
      <c r="O1664" s="83" t="str">
        <f ca="1" t="shared" ref="O1664:P1664" si="1698">IFERROR(AVERAGEIF(M:M,M1664,$K:$K)," ")</f>
        <v> </v>
      </c>
      <c r="P1664" s="83" t="str">
        <f ca="1" t="shared" si="1698"/>
        <v> </v>
      </c>
      <c r="Q1664" s="65" t="str">
        <f ca="1">IF(ISBLANK(A1664)," ",IF(O1664&gt;MASTER!$B$3/100,"SB",IF(O1664&gt;MASTER!$B$4/100,"B",IF(O1664&gt;MASTER!$B$5/100,"C","K"))))</f>
        <v>SB</v>
      </c>
      <c r="R1664" s="65" t="str">
        <f ca="1">IF(ISBLANK(B1664)," ",IF(P1664&gt;MASTER!$B$3/100,"SB",IF(P1664&gt;MASTER!$B$4/100,"B",IF(P1664&gt;MASTER!$B$5/100,"C","K"))))</f>
        <v>SB</v>
      </c>
    </row>
    <row r="1665" customHeight="1" spans="1:18">
      <c r="A1665" s="65">
        <f ca="1">INDIRECT(ADDRESS(2+QUOTIENT(ROW()-2,COUNTA('Form Responses 1'!$1:$1)-4),1,,TRUE,"Form Responses 1"))</f>
        <v>0</v>
      </c>
      <c r="B1665" s="65">
        <f ca="1">INDIRECT(ADDRESS(2+QUOTIENT(ROW()-2,COUNTA('Form Responses 1'!$1:$1)-4),2,,TRUE,"Form Responses 1"))</f>
        <v>0</v>
      </c>
      <c r="C1665" s="65">
        <f ca="1">INDIRECT(ADDRESS(2+QUOTIENT(ROW()-2,COUNTA('Form Responses 1'!$1:$1)-4),3,,TRUE,"Form Responses 1"))</f>
        <v>0</v>
      </c>
      <c r="D1665" s="65">
        <f ca="1">INDIRECT(ADDRESS(2+QUOTIENT(ROW()-2,COUNTA('Form Responses 1'!$1:$1)-4),4,,TRUE,"Form Responses 1"))</f>
        <v>0</v>
      </c>
      <c r="E1665" s="82">
        <f ca="1" t="shared" si="0"/>
        <v>6</v>
      </c>
      <c r="F1665" s="65" t="str">
        <f ca="1">IF(ISBLANK(A1665)," ",INDIRECT(ADDRESS(1,5+MOD(ROW()-2,COUNTA('Form Responses 1'!$1:$1)-4),,TRUE,"Form Responses 1")))</f>
        <v>Lantai 12 [Koridor]</v>
      </c>
      <c r="G1665" s="65" t="e">
        <f ca="1">IF(ISBLANK(A1665)," ",INDIRECT(ADDRESS(MATCH(A1665,'Form Responses 1'!A:A,0),5+MOD(ROW()-2,COUNTA('Form Responses 1'!$1:$1)-4),,TRUE,"Form Responses 1")))</f>
        <v>#N/A</v>
      </c>
      <c r="H1665" s="83" t="str">
        <f ca="1" t="shared" si="1"/>
        <v>Lantai 12</v>
      </c>
      <c r="I1665" s="83" t="str">
        <f ca="1" t="shared" si="1636"/>
        <v>Koridor</v>
      </c>
      <c r="J1665" s="83" t="str">
        <f ca="1" t="shared" si="2"/>
        <v>CLEANING SERVICE</v>
      </c>
      <c r="K1665" s="83" t="str">
        <f ca="1" t="array" ref="K1665">IFERROR(INDEX(MASTER!B:B,MATCH(G1665,MASTER!A:A,0))/100," ")</f>
        <v> </v>
      </c>
      <c r="L1665" s="65">
        <f ca="1" t="shared" si="3"/>
        <v>0</v>
      </c>
      <c r="M1665" s="65" t="str">
        <f ca="1" t="shared" si="4"/>
        <v>1900 - WEEK 00</v>
      </c>
      <c r="N1665" s="65" t="str">
        <f ca="1" t="shared" si="5"/>
        <v>1900 - MONTH 01</v>
      </c>
      <c r="O1665" s="83" t="str">
        <f ca="1" t="shared" ref="O1665:P1665" si="1699">IFERROR(AVERAGEIF(M:M,M1665,$K:$K)," ")</f>
        <v> </v>
      </c>
      <c r="P1665" s="83" t="str">
        <f ca="1" t="shared" si="1699"/>
        <v> </v>
      </c>
      <c r="Q1665" s="65" t="str">
        <f ca="1">IF(ISBLANK(A1665)," ",IF(O1665&gt;MASTER!$B$3/100,"SB",IF(O1665&gt;MASTER!$B$4/100,"B",IF(O1665&gt;MASTER!$B$5/100,"C","K"))))</f>
        <v>SB</v>
      </c>
      <c r="R1665" s="65" t="str">
        <f ca="1">IF(ISBLANK(B1665)," ",IF(P1665&gt;MASTER!$B$3/100,"SB",IF(P1665&gt;MASTER!$B$4/100,"B",IF(P1665&gt;MASTER!$B$5/100,"C","K"))))</f>
        <v>SB</v>
      </c>
    </row>
    <row r="1666" customHeight="1" spans="1:18">
      <c r="A1666" s="65">
        <f ca="1">INDIRECT(ADDRESS(2+QUOTIENT(ROW()-2,COUNTA('Form Responses 1'!$1:$1)-4),1,,TRUE,"Form Responses 1"))</f>
        <v>0</v>
      </c>
      <c r="B1666" s="65">
        <f ca="1">INDIRECT(ADDRESS(2+QUOTIENT(ROW()-2,COUNTA('Form Responses 1'!$1:$1)-4),2,,TRUE,"Form Responses 1"))</f>
        <v>0</v>
      </c>
      <c r="C1666" s="65">
        <f ca="1">INDIRECT(ADDRESS(2+QUOTIENT(ROW()-2,COUNTA('Form Responses 1'!$1:$1)-4),3,,TRUE,"Form Responses 1"))</f>
        <v>0</v>
      </c>
      <c r="D1666" s="65">
        <f ca="1">INDIRECT(ADDRESS(2+QUOTIENT(ROW()-2,COUNTA('Form Responses 1'!$1:$1)-4),4,,TRUE,"Form Responses 1"))</f>
        <v>0</v>
      </c>
      <c r="E1666" s="82">
        <f ca="1" t="shared" si="0"/>
        <v>6</v>
      </c>
      <c r="F1666" s="65" t="str">
        <f ca="1">IF(ISBLANK(A1666)," ",INDIRECT(ADDRESS(1,5+MOD(ROW()-2,COUNTA('Form Responses 1'!$1:$1)-4),,TRUE,"Form Responses 1")))</f>
        <v>Lantai 12 [Toilet Pria / Wanita]</v>
      </c>
      <c r="G1666" s="65" t="e">
        <f ca="1">IF(ISBLANK(A1666)," ",INDIRECT(ADDRESS(MATCH(A1666,'Form Responses 1'!A:A,0),5+MOD(ROW()-2,COUNTA('Form Responses 1'!$1:$1)-4),,TRUE,"Form Responses 1")))</f>
        <v>#N/A</v>
      </c>
      <c r="H1666" s="83" t="str">
        <f ca="1" t="shared" si="1"/>
        <v>Lantai 12</v>
      </c>
      <c r="I1666" s="83" t="str">
        <f ca="1" t="shared" si="1636"/>
        <v>Toilet Pria / Wanita</v>
      </c>
      <c r="J1666" s="83" t="str">
        <f ca="1" t="shared" si="2"/>
        <v>CLEANING SERVICE</v>
      </c>
      <c r="K1666" s="83" t="str">
        <f ca="1" t="array" ref="K1666">IFERROR(INDEX(MASTER!B:B,MATCH(G1666,MASTER!A:A,0))/100," ")</f>
        <v> </v>
      </c>
      <c r="L1666" s="65">
        <f ca="1" t="shared" si="3"/>
        <v>0</v>
      </c>
      <c r="M1666" s="65" t="str">
        <f ca="1" t="shared" si="4"/>
        <v>1900 - WEEK 00</v>
      </c>
      <c r="N1666" s="65" t="str">
        <f ca="1" t="shared" si="5"/>
        <v>1900 - MONTH 01</v>
      </c>
      <c r="O1666" s="83" t="str">
        <f ca="1" t="shared" ref="O1666:P1666" si="1700">IFERROR(AVERAGEIF(M:M,M1666,$K:$K)," ")</f>
        <v> </v>
      </c>
      <c r="P1666" s="83" t="str">
        <f ca="1" t="shared" si="1700"/>
        <v> </v>
      </c>
      <c r="Q1666" s="65" t="str">
        <f ca="1">IF(ISBLANK(A1666)," ",IF(O1666&gt;MASTER!$B$3/100,"SB",IF(O1666&gt;MASTER!$B$4/100,"B",IF(O1666&gt;MASTER!$B$5/100,"C","K"))))</f>
        <v>SB</v>
      </c>
      <c r="R1666" s="65" t="str">
        <f ca="1">IF(ISBLANK(B1666)," ",IF(P1666&gt;MASTER!$B$3/100,"SB",IF(P1666&gt;MASTER!$B$4/100,"B",IF(P1666&gt;MASTER!$B$5/100,"C","K"))))</f>
        <v>SB</v>
      </c>
    </row>
    <row r="1667" customHeight="1" spans="1:18">
      <c r="A1667" s="65">
        <f ca="1">INDIRECT(ADDRESS(2+QUOTIENT(ROW()-2,COUNTA('Form Responses 1'!$1:$1)-4),1,,TRUE,"Form Responses 1"))</f>
        <v>0</v>
      </c>
      <c r="B1667" s="65">
        <f ca="1">INDIRECT(ADDRESS(2+QUOTIENT(ROW()-2,COUNTA('Form Responses 1'!$1:$1)-4),2,,TRUE,"Form Responses 1"))</f>
        <v>0</v>
      </c>
      <c r="C1667" s="65">
        <f ca="1">INDIRECT(ADDRESS(2+QUOTIENT(ROW()-2,COUNTA('Form Responses 1'!$1:$1)-4),3,,TRUE,"Form Responses 1"))</f>
        <v>0</v>
      </c>
      <c r="D1667" s="65">
        <f ca="1">INDIRECT(ADDRESS(2+QUOTIENT(ROW()-2,COUNTA('Form Responses 1'!$1:$1)-4),4,,TRUE,"Form Responses 1"))</f>
        <v>0</v>
      </c>
      <c r="E1667" s="82">
        <f ca="1" t="shared" si="0"/>
        <v>6</v>
      </c>
      <c r="F1667" s="65" t="str">
        <f ca="1">IF(ISBLANK(A1667)," ",INDIRECT(ADDRESS(1,5+MOD(ROW()-2,COUNTA('Form Responses 1'!$1:$1)-4),,TRUE,"Form Responses 1")))</f>
        <v>Lantai 11 [Tangga Exit Barat]</v>
      </c>
      <c r="G1667" s="65" t="e">
        <f ca="1">IF(ISBLANK(A1667)," ",INDIRECT(ADDRESS(MATCH(A1667,'Form Responses 1'!A:A,0),5+MOD(ROW()-2,COUNTA('Form Responses 1'!$1:$1)-4),,TRUE,"Form Responses 1")))</f>
        <v>#N/A</v>
      </c>
      <c r="H1667" s="83" t="str">
        <f ca="1" t="shared" si="1"/>
        <v>Lantai 11</v>
      </c>
      <c r="I1667" s="83" t="str">
        <f ca="1" t="shared" ref="I1667:I1730" si="1701">MID(F1667,FIND("[",F1667)+1,LEN(F1667)-FIND("[",F1667)-1)</f>
        <v>Tangga Exit Barat</v>
      </c>
      <c r="J1667" s="83" t="str">
        <f ca="1" t="shared" si="2"/>
        <v>CLEANING SERVICE</v>
      </c>
      <c r="K1667" s="83" t="str">
        <f ca="1" t="array" ref="K1667">IFERROR(INDEX(MASTER!B:B,MATCH(G1667,MASTER!A:A,0))/100," ")</f>
        <v> </v>
      </c>
      <c r="L1667" s="65">
        <f ca="1" t="shared" si="3"/>
        <v>0</v>
      </c>
      <c r="M1667" s="65" t="str">
        <f ca="1" t="shared" si="4"/>
        <v>1900 - WEEK 00</v>
      </c>
      <c r="N1667" s="65" t="str">
        <f ca="1" t="shared" si="5"/>
        <v>1900 - MONTH 01</v>
      </c>
      <c r="O1667" s="83" t="str">
        <f ca="1" t="shared" ref="O1667:P1667" si="1702">IFERROR(AVERAGEIF(M:M,M1667,$K:$K)," ")</f>
        <v> </v>
      </c>
      <c r="P1667" s="83" t="str">
        <f ca="1" t="shared" si="1702"/>
        <v> </v>
      </c>
      <c r="Q1667" s="65" t="str">
        <f ca="1">IF(ISBLANK(A1667)," ",IF(O1667&gt;MASTER!$B$3/100,"SB",IF(O1667&gt;MASTER!$B$4/100,"B",IF(O1667&gt;MASTER!$B$5/100,"C","K"))))</f>
        <v>SB</v>
      </c>
      <c r="R1667" s="65" t="str">
        <f ca="1">IF(ISBLANK(B1667)," ",IF(P1667&gt;MASTER!$B$3/100,"SB",IF(P1667&gt;MASTER!$B$4/100,"B",IF(P1667&gt;MASTER!$B$5/100,"C","K"))))</f>
        <v>SB</v>
      </c>
    </row>
    <row r="1668" customHeight="1" spans="1:18">
      <c r="A1668" s="65">
        <f ca="1">INDIRECT(ADDRESS(2+QUOTIENT(ROW()-2,COUNTA('Form Responses 1'!$1:$1)-4),1,,TRUE,"Form Responses 1"))</f>
        <v>0</v>
      </c>
      <c r="B1668" s="65">
        <f ca="1">INDIRECT(ADDRESS(2+QUOTIENT(ROW()-2,COUNTA('Form Responses 1'!$1:$1)-4),2,,TRUE,"Form Responses 1"))</f>
        <v>0</v>
      </c>
      <c r="C1668" s="65">
        <f ca="1">INDIRECT(ADDRESS(2+QUOTIENT(ROW()-2,COUNTA('Form Responses 1'!$1:$1)-4),3,,TRUE,"Form Responses 1"))</f>
        <v>0</v>
      </c>
      <c r="D1668" s="65">
        <f ca="1">INDIRECT(ADDRESS(2+QUOTIENT(ROW()-2,COUNTA('Form Responses 1'!$1:$1)-4),4,,TRUE,"Form Responses 1"))</f>
        <v>0</v>
      </c>
      <c r="E1668" s="82">
        <f ca="1" t="shared" si="0"/>
        <v>6</v>
      </c>
      <c r="F1668" s="65" t="str">
        <f ca="1">IF(ISBLANK(A1668)," ",INDIRECT(ADDRESS(1,5+MOD(ROW()-2,COUNTA('Form Responses 1'!$1:$1)-4),,TRUE,"Form Responses 1")))</f>
        <v>Lantai 11 [ &amp; Timur]</v>
      </c>
      <c r="G1668" s="65" t="e">
        <f ca="1">IF(ISBLANK(A1668)," ",INDIRECT(ADDRESS(MATCH(A1668,'Form Responses 1'!A:A,0),5+MOD(ROW()-2,COUNTA('Form Responses 1'!$1:$1)-4),,TRUE,"Form Responses 1")))</f>
        <v>#N/A</v>
      </c>
      <c r="H1668" s="83" t="str">
        <f ca="1" t="shared" si="1"/>
        <v>Lantai 11</v>
      </c>
      <c r="I1668" s="83" t="str">
        <f ca="1" t="shared" si="1701"/>
        <v> &amp; Timur</v>
      </c>
      <c r="J1668" s="83" t="str">
        <f ca="1" t="shared" si="2"/>
        <v>CLEANING SERVICE</v>
      </c>
      <c r="K1668" s="83" t="str">
        <f ca="1" t="array" ref="K1668">IFERROR(INDEX(MASTER!B:B,MATCH(G1668,MASTER!A:A,0))/100," ")</f>
        <v> </v>
      </c>
      <c r="L1668" s="65">
        <f ca="1" t="shared" si="3"/>
        <v>0</v>
      </c>
      <c r="M1668" s="65" t="str">
        <f ca="1" t="shared" si="4"/>
        <v>1900 - WEEK 00</v>
      </c>
      <c r="N1668" s="65" t="str">
        <f ca="1" t="shared" si="5"/>
        <v>1900 - MONTH 01</v>
      </c>
      <c r="O1668" s="83" t="str">
        <f ca="1" t="shared" ref="O1668:P1668" si="1703">IFERROR(AVERAGEIF(M:M,M1668,$K:$K)," ")</f>
        <v> </v>
      </c>
      <c r="P1668" s="83" t="str">
        <f ca="1" t="shared" si="1703"/>
        <v> </v>
      </c>
      <c r="Q1668" s="65" t="str">
        <f ca="1">IF(ISBLANK(A1668)," ",IF(O1668&gt;MASTER!$B$3/100,"SB",IF(O1668&gt;MASTER!$B$4/100,"B",IF(O1668&gt;MASTER!$B$5/100,"C","K"))))</f>
        <v>SB</v>
      </c>
      <c r="R1668" s="65" t="str">
        <f ca="1">IF(ISBLANK(B1668)," ",IF(P1668&gt;MASTER!$B$3/100,"SB",IF(P1668&gt;MASTER!$B$4/100,"B",IF(P1668&gt;MASTER!$B$5/100,"C","K"))))</f>
        <v>SB</v>
      </c>
    </row>
    <row r="1669" customHeight="1" spans="1:18">
      <c r="A1669" s="65">
        <f ca="1">INDIRECT(ADDRESS(2+QUOTIENT(ROW()-2,COUNTA('Form Responses 1'!$1:$1)-4),1,,TRUE,"Form Responses 1"))</f>
        <v>0</v>
      </c>
      <c r="B1669" s="65">
        <f ca="1">INDIRECT(ADDRESS(2+QUOTIENT(ROW()-2,COUNTA('Form Responses 1'!$1:$1)-4),2,,TRUE,"Form Responses 1"))</f>
        <v>0</v>
      </c>
      <c r="C1669" s="65">
        <f ca="1">INDIRECT(ADDRESS(2+QUOTIENT(ROW()-2,COUNTA('Form Responses 1'!$1:$1)-4),3,,TRUE,"Form Responses 1"))</f>
        <v>0</v>
      </c>
      <c r="D1669" s="65">
        <f ca="1">INDIRECT(ADDRESS(2+QUOTIENT(ROW()-2,COUNTA('Form Responses 1'!$1:$1)-4),4,,TRUE,"Form Responses 1"))</f>
        <v>0</v>
      </c>
      <c r="E1669" s="82">
        <f ca="1" t="shared" si="0"/>
        <v>6</v>
      </c>
      <c r="F1669" s="65" t="str">
        <f ca="1">IF(ISBLANK(A1669)," ",INDIRECT(ADDRESS(1,5+MOD(ROW()-2,COUNTA('Form Responses 1'!$1:$1)-4),,TRUE,"Form Responses 1")))</f>
        <v>Lantai 11 [Mushola]</v>
      </c>
      <c r="G1669" s="65" t="e">
        <f ca="1">IF(ISBLANK(A1669)," ",INDIRECT(ADDRESS(MATCH(A1669,'Form Responses 1'!A:A,0),5+MOD(ROW()-2,COUNTA('Form Responses 1'!$1:$1)-4),,TRUE,"Form Responses 1")))</f>
        <v>#N/A</v>
      </c>
      <c r="H1669" s="83" t="str">
        <f ca="1" t="shared" si="1"/>
        <v>Lantai 11</v>
      </c>
      <c r="I1669" s="83" t="str">
        <f ca="1" t="shared" si="1701"/>
        <v>Mushola</v>
      </c>
      <c r="J1669" s="83" t="str">
        <f ca="1" t="shared" si="2"/>
        <v>CLEANING SERVICE</v>
      </c>
      <c r="K1669" s="83" t="str">
        <f ca="1" t="array" ref="K1669">IFERROR(INDEX(MASTER!B:B,MATCH(G1669,MASTER!A:A,0))/100," ")</f>
        <v> </v>
      </c>
      <c r="L1669" s="65">
        <f ca="1" t="shared" si="3"/>
        <v>0</v>
      </c>
      <c r="M1669" s="65" t="str">
        <f ca="1" t="shared" si="4"/>
        <v>1900 - WEEK 00</v>
      </c>
      <c r="N1669" s="65" t="str">
        <f ca="1" t="shared" si="5"/>
        <v>1900 - MONTH 01</v>
      </c>
      <c r="O1669" s="83" t="str">
        <f ca="1" t="shared" ref="O1669:P1669" si="1704">IFERROR(AVERAGEIF(M:M,M1669,$K:$K)," ")</f>
        <v> </v>
      </c>
      <c r="P1669" s="83" t="str">
        <f ca="1" t="shared" si="1704"/>
        <v> </v>
      </c>
      <c r="Q1669" s="65" t="str">
        <f ca="1">IF(ISBLANK(A1669)," ",IF(O1669&gt;MASTER!$B$3/100,"SB",IF(O1669&gt;MASTER!$B$4/100,"B",IF(O1669&gt;MASTER!$B$5/100,"C","K"))))</f>
        <v>SB</v>
      </c>
      <c r="R1669" s="65" t="str">
        <f ca="1">IF(ISBLANK(B1669)," ",IF(P1669&gt;MASTER!$B$3/100,"SB",IF(P1669&gt;MASTER!$B$4/100,"B",IF(P1669&gt;MASTER!$B$5/100,"C","K"))))</f>
        <v>SB</v>
      </c>
    </row>
    <row r="1670" customHeight="1" spans="1:18">
      <c r="A1670" s="65">
        <f ca="1">INDIRECT(ADDRESS(2+QUOTIENT(ROW()-2,COUNTA('Form Responses 1'!$1:$1)-4),1,,TRUE,"Form Responses 1"))</f>
        <v>0</v>
      </c>
      <c r="B1670" s="65">
        <f ca="1">INDIRECT(ADDRESS(2+QUOTIENT(ROW()-2,COUNTA('Form Responses 1'!$1:$1)-4),2,,TRUE,"Form Responses 1"))</f>
        <v>0</v>
      </c>
      <c r="C1670" s="65">
        <f ca="1">INDIRECT(ADDRESS(2+QUOTIENT(ROW()-2,COUNTA('Form Responses 1'!$1:$1)-4),3,,TRUE,"Form Responses 1"))</f>
        <v>0</v>
      </c>
      <c r="D1670" s="65">
        <f ca="1">INDIRECT(ADDRESS(2+QUOTIENT(ROW()-2,COUNTA('Form Responses 1'!$1:$1)-4),4,,TRUE,"Form Responses 1"))</f>
        <v>0</v>
      </c>
      <c r="E1670" s="82">
        <f ca="1" t="shared" si="0"/>
        <v>6</v>
      </c>
      <c r="F1670" s="65" t="str">
        <f ca="1">IF(ISBLANK(A1670)," ",INDIRECT(ADDRESS(1,5+MOD(ROW()-2,COUNTA('Form Responses 1'!$1:$1)-4),,TRUE,"Form Responses 1")))</f>
        <v>Lantai 11 [Pantry]</v>
      </c>
      <c r="G1670" s="65" t="e">
        <f ca="1">IF(ISBLANK(A1670)," ",INDIRECT(ADDRESS(MATCH(A1670,'Form Responses 1'!A:A,0),5+MOD(ROW()-2,COUNTA('Form Responses 1'!$1:$1)-4),,TRUE,"Form Responses 1")))</f>
        <v>#N/A</v>
      </c>
      <c r="H1670" s="83" t="str">
        <f ca="1" t="shared" si="1"/>
        <v>Lantai 11</v>
      </c>
      <c r="I1670" s="83" t="str">
        <f ca="1" t="shared" si="1701"/>
        <v>Pantry</v>
      </c>
      <c r="J1670" s="83" t="str">
        <f ca="1" t="shared" si="2"/>
        <v>CLEANING SERVICE</v>
      </c>
      <c r="K1670" s="83" t="str">
        <f ca="1" t="array" ref="K1670">IFERROR(INDEX(MASTER!B:B,MATCH(G1670,MASTER!A:A,0))/100," ")</f>
        <v> </v>
      </c>
      <c r="L1670" s="65">
        <f ca="1" t="shared" si="3"/>
        <v>0</v>
      </c>
      <c r="M1670" s="65" t="str">
        <f ca="1" t="shared" si="4"/>
        <v>1900 - WEEK 00</v>
      </c>
      <c r="N1670" s="65" t="str">
        <f ca="1" t="shared" si="5"/>
        <v>1900 - MONTH 01</v>
      </c>
      <c r="O1670" s="83" t="str">
        <f ca="1" t="shared" ref="O1670:P1670" si="1705">IFERROR(AVERAGEIF(M:M,M1670,$K:$K)," ")</f>
        <v> </v>
      </c>
      <c r="P1670" s="83" t="str">
        <f ca="1" t="shared" si="1705"/>
        <v> </v>
      </c>
      <c r="Q1670" s="65" t="str">
        <f ca="1">IF(ISBLANK(A1670)," ",IF(O1670&gt;MASTER!$B$3/100,"SB",IF(O1670&gt;MASTER!$B$4/100,"B",IF(O1670&gt;MASTER!$B$5/100,"C","K"))))</f>
        <v>SB</v>
      </c>
      <c r="R1670" s="65" t="str">
        <f ca="1">IF(ISBLANK(B1670)," ",IF(P1670&gt;MASTER!$B$3/100,"SB",IF(P1670&gt;MASTER!$B$4/100,"B",IF(P1670&gt;MASTER!$B$5/100,"C","K"))))</f>
        <v>SB</v>
      </c>
    </row>
    <row r="1671" customHeight="1" spans="1:18">
      <c r="A1671" s="65">
        <f ca="1">INDIRECT(ADDRESS(2+QUOTIENT(ROW()-2,COUNTA('Form Responses 1'!$1:$1)-4),1,,TRUE,"Form Responses 1"))</f>
        <v>0</v>
      </c>
      <c r="B1671" s="65">
        <f ca="1">INDIRECT(ADDRESS(2+QUOTIENT(ROW()-2,COUNTA('Form Responses 1'!$1:$1)-4),2,,TRUE,"Form Responses 1"))</f>
        <v>0</v>
      </c>
      <c r="C1671" s="65">
        <f ca="1">INDIRECT(ADDRESS(2+QUOTIENT(ROW()-2,COUNTA('Form Responses 1'!$1:$1)-4),3,,TRUE,"Form Responses 1"))</f>
        <v>0</v>
      </c>
      <c r="D1671" s="65">
        <f ca="1">INDIRECT(ADDRESS(2+QUOTIENT(ROW()-2,COUNTA('Form Responses 1'!$1:$1)-4),4,,TRUE,"Form Responses 1"))</f>
        <v>0</v>
      </c>
      <c r="E1671" s="82">
        <f ca="1" t="shared" si="0"/>
        <v>6</v>
      </c>
      <c r="F1671" s="65" t="str">
        <f ca="1">IF(ISBLANK(A1671)," ",INDIRECT(ADDRESS(1,5+MOD(ROW()-2,COUNTA('Form Responses 1'!$1:$1)-4),,TRUE,"Form Responses 1")))</f>
        <v>Lantai 11 [Ruang Rapat 1-2-3]</v>
      </c>
      <c r="G1671" s="65" t="e">
        <f ca="1">IF(ISBLANK(A1671)," ",INDIRECT(ADDRESS(MATCH(A1671,'Form Responses 1'!A:A,0),5+MOD(ROW()-2,COUNTA('Form Responses 1'!$1:$1)-4),,TRUE,"Form Responses 1")))</f>
        <v>#N/A</v>
      </c>
      <c r="H1671" s="83" t="str">
        <f ca="1" t="shared" si="1"/>
        <v>Lantai 11</v>
      </c>
      <c r="I1671" s="83" t="str">
        <f ca="1" t="shared" si="1701"/>
        <v>Ruang Rapat 1-2-3</v>
      </c>
      <c r="J1671" s="83" t="str">
        <f ca="1" t="shared" si="2"/>
        <v>CLEANING SERVICE</v>
      </c>
      <c r="K1671" s="83" t="str">
        <f ca="1" t="array" ref="K1671">IFERROR(INDEX(MASTER!B:B,MATCH(G1671,MASTER!A:A,0))/100," ")</f>
        <v> </v>
      </c>
      <c r="L1671" s="65">
        <f ca="1" t="shared" si="3"/>
        <v>0</v>
      </c>
      <c r="M1671" s="65" t="str">
        <f ca="1" t="shared" si="4"/>
        <v>1900 - WEEK 00</v>
      </c>
      <c r="N1671" s="65" t="str">
        <f ca="1" t="shared" si="5"/>
        <v>1900 - MONTH 01</v>
      </c>
      <c r="O1671" s="83" t="str">
        <f ca="1" t="shared" ref="O1671:P1671" si="1706">IFERROR(AVERAGEIF(M:M,M1671,$K:$K)," ")</f>
        <v> </v>
      </c>
      <c r="P1671" s="83" t="str">
        <f ca="1" t="shared" si="1706"/>
        <v> </v>
      </c>
      <c r="Q1671" s="65" t="str">
        <f ca="1">IF(ISBLANK(A1671)," ",IF(O1671&gt;MASTER!$B$3/100,"SB",IF(O1671&gt;MASTER!$B$4/100,"B",IF(O1671&gt;MASTER!$B$5/100,"C","K"))))</f>
        <v>SB</v>
      </c>
      <c r="R1671" s="65" t="str">
        <f ca="1">IF(ISBLANK(B1671)," ",IF(P1671&gt;MASTER!$B$3/100,"SB",IF(P1671&gt;MASTER!$B$4/100,"B",IF(P1671&gt;MASTER!$B$5/100,"C","K"))))</f>
        <v>SB</v>
      </c>
    </row>
    <row r="1672" customHeight="1" spans="1:18">
      <c r="A1672" s="65">
        <f ca="1">INDIRECT(ADDRESS(2+QUOTIENT(ROW()-2,COUNTA('Form Responses 1'!$1:$1)-4),1,,TRUE,"Form Responses 1"))</f>
        <v>0</v>
      </c>
      <c r="B1672" s="65">
        <f ca="1">INDIRECT(ADDRESS(2+QUOTIENT(ROW()-2,COUNTA('Form Responses 1'!$1:$1)-4),2,,TRUE,"Form Responses 1"))</f>
        <v>0</v>
      </c>
      <c r="C1672" s="65">
        <f ca="1">INDIRECT(ADDRESS(2+QUOTIENT(ROW()-2,COUNTA('Form Responses 1'!$1:$1)-4),3,,TRUE,"Form Responses 1"))</f>
        <v>0</v>
      </c>
      <c r="D1672" s="65">
        <f ca="1">INDIRECT(ADDRESS(2+QUOTIENT(ROW()-2,COUNTA('Form Responses 1'!$1:$1)-4),4,,TRUE,"Form Responses 1"))</f>
        <v>0</v>
      </c>
      <c r="E1672" s="82">
        <f ca="1" t="shared" si="0"/>
        <v>6</v>
      </c>
      <c r="F1672" s="65" t="str">
        <f ca="1">IF(ISBLANK(A1672)," ",INDIRECT(ADDRESS(1,5+MOD(ROW()-2,COUNTA('Form Responses 1'!$1:$1)-4),,TRUE,"Form Responses 1")))</f>
        <v>Lantai 11 [Ruang Kerja]</v>
      </c>
      <c r="G1672" s="65" t="e">
        <f ca="1">IF(ISBLANK(A1672)," ",INDIRECT(ADDRESS(MATCH(A1672,'Form Responses 1'!A:A,0),5+MOD(ROW()-2,COUNTA('Form Responses 1'!$1:$1)-4),,TRUE,"Form Responses 1")))</f>
        <v>#N/A</v>
      </c>
      <c r="H1672" s="83" t="str">
        <f ca="1" t="shared" si="1"/>
        <v>Lantai 11</v>
      </c>
      <c r="I1672" s="83" t="str">
        <f ca="1" t="shared" si="1701"/>
        <v>Ruang Kerja</v>
      </c>
      <c r="J1672" s="83" t="str">
        <f ca="1" t="shared" si="2"/>
        <v>CLEANING SERVICE</v>
      </c>
      <c r="K1672" s="83" t="str">
        <f ca="1" t="array" ref="K1672">IFERROR(INDEX(MASTER!B:B,MATCH(G1672,MASTER!A:A,0))/100," ")</f>
        <v> </v>
      </c>
      <c r="L1672" s="65">
        <f ca="1" t="shared" si="3"/>
        <v>0</v>
      </c>
      <c r="M1672" s="65" t="str">
        <f ca="1" t="shared" si="4"/>
        <v>1900 - WEEK 00</v>
      </c>
      <c r="N1672" s="65" t="str">
        <f ca="1" t="shared" si="5"/>
        <v>1900 - MONTH 01</v>
      </c>
      <c r="O1672" s="83" t="str">
        <f ca="1" t="shared" ref="O1672:P1672" si="1707">IFERROR(AVERAGEIF(M:M,M1672,$K:$K)," ")</f>
        <v> </v>
      </c>
      <c r="P1672" s="83" t="str">
        <f ca="1" t="shared" si="1707"/>
        <v> </v>
      </c>
      <c r="Q1672" s="65" t="str">
        <f ca="1">IF(ISBLANK(A1672)," ",IF(O1672&gt;MASTER!$B$3/100,"SB",IF(O1672&gt;MASTER!$B$4/100,"B",IF(O1672&gt;MASTER!$B$5/100,"C","K"))))</f>
        <v>SB</v>
      </c>
      <c r="R1672" s="65" t="str">
        <f ca="1">IF(ISBLANK(B1672)," ",IF(P1672&gt;MASTER!$B$3/100,"SB",IF(P1672&gt;MASTER!$B$4/100,"B",IF(P1672&gt;MASTER!$B$5/100,"C","K"))))</f>
        <v>SB</v>
      </c>
    </row>
    <row r="1673" customHeight="1" spans="1:18">
      <c r="A1673" s="65">
        <f ca="1">INDIRECT(ADDRESS(2+QUOTIENT(ROW()-2,COUNTA('Form Responses 1'!$1:$1)-4),1,,TRUE,"Form Responses 1"))</f>
        <v>0</v>
      </c>
      <c r="B1673" s="65">
        <f ca="1">INDIRECT(ADDRESS(2+QUOTIENT(ROW()-2,COUNTA('Form Responses 1'!$1:$1)-4),2,,TRUE,"Form Responses 1"))</f>
        <v>0</v>
      </c>
      <c r="C1673" s="65">
        <f ca="1">INDIRECT(ADDRESS(2+QUOTIENT(ROW()-2,COUNTA('Form Responses 1'!$1:$1)-4),3,,TRUE,"Form Responses 1"))</f>
        <v>0</v>
      </c>
      <c r="D1673" s="65">
        <f ca="1">INDIRECT(ADDRESS(2+QUOTIENT(ROW()-2,COUNTA('Form Responses 1'!$1:$1)-4),4,,TRUE,"Form Responses 1"))</f>
        <v>0</v>
      </c>
      <c r="E1673" s="82">
        <f ca="1" t="shared" si="0"/>
        <v>6</v>
      </c>
      <c r="F1673" s="65" t="str">
        <f ca="1">IF(ISBLANK(A1673)," ",INDIRECT(ADDRESS(1,5+MOD(ROW()-2,COUNTA('Form Responses 1'!$1:$1)-4),,TRUE,"Form Responses 1")))</f>
        <v>Lantai 11 [Koridor]</v>
      </c>
      <c r="G1673" s="65" t="e">
        <f ca="1">IF(ISBLANK(A1673)," ",INDIRECT(ADDRESS(MATCH(A1673,'Form Responses 1'!A:A,0),5+MOD(ROW()-2,COUNTA('Form Responses 1'!$1:$1)-4),,TRUE,"Form Responses 1")))</f>
        <v>#N/A</v>
      </c>
      <c r="H1673" s="83" t="str">
        <f ca="1" t="shared" si="1"/>
        <v>Lantai 11</v>
      </c>
      <c r="I1673" s="83" t="str">
        <f ca="1" t="shared" si="1701"/>
        <v>Koridor</v>
      </c>
      <c r="J1673" s="83" t="str">
        <f ca="1" t="shared" si="2"/>
        <v>CLEANING SERVICE</v>
      </c>
      <c r="K1673" s="83" t="str">
        <f ca="1" t="array" ref="K1673">IFERROR(INDEX(MASTER!B:B,MATCH(G1673,MASTER!A:A,0))/100," ")</f>
        <v> </v>
      </c>
      <c r="L1673" s="65">
        <f ca="1" t="shared" si="3"/>
        <v>0</v>
      </c>
      <c r="M1673" s="65" t="str">
        <f ca="1" t="shared" si="4"/>
        <v>1900 - WEEK 00</v>
      </c>
      <c r="N1673" s="65" t="str">
        <f ca="1" t="shared" si="5"/>
        <v>1900 - MONTH 01</v>
      </c>
      <c r="O1673" s="83" t="str">
        <f ca="1" t="shared" ref="O1673:P1673" si="1708">IFERROR(AVERAGEIF(M:M,M1673,$K:$K)," ")</f>
        <v> </v>
      </c>
      <c r="P1673" s="83" t="str">
        <f ca="1" t="shared" si="1708"/>
        <v> </v>
      </c>
      <c r="Q1673" s="65" t="str">
        <f ca="1">IF(ISBLANK(A1673)," ",IF(O1673&gt;MASTER!$B$3/100,"SB",IF(O1673&gt;MASTER!$B$4/100,"B",IF(O1673&gt;MASTER!$B$5/100,"C","K"))))</f>
        <v>SB</v>
      </c>
      <c r="R1673" s="65" t="str">
        <f ca="1">IF(ISBLANK(B1673)," ",IF(P1673&gt;MASTER!$B$3/100,"SB",IF(P1673&gt;MASTER!$B$4/100,"B",IF(P1673&gt;MASTER!$B$5/100,"C","K"))))</f>
        <v>SB</v>
      </c>
    </row>
    <row r="1674" customHeight="1" spans="1:18">
      <c r="A1674" s="65">
        <f ca="1">INDIRECT(ADDRESS(2+QUOTIENT(ROW()-2,COUNTA('Form Responses 1'!$1:$1)-4),1,,TRUE,"Form Responses 1"))</f>
        <v>0</v>
      </c>
      <c r="B1674" s="65">
        <f ca="1">INDIRECT(ADDRESS(2+QUOTIENT(ROW()-2,COUNTA('Form Responses 1'!$1:$1)-4),2,,TRUE,"Form Responses 1"))</f>
        <v>0</v>
      </c>
      <c r="C1674" s="65">
        <f ca="1">INDIRECT(ADDRESS(2+QUOTIENT(ROW()-2,COUNTA('Form Responses 1'!$1:$1)-4),3,,TRUE,"Form Responses 1"))</f>
        <v>0</v>
      </c>
      <c r="D1674" s="65">
        <f ca="1">INDIRECT(ADDRESS(2+QUOTIENT(ROW()-2,COUNTA('Form Responses 1'!$1:$1)-4),4,,TRUE,"Form Responses 1"))</f>
        <v>0</v>
      </c>
      <c r="E1674" s="82">
        <f ca="1" t="shared" si="0"/>
        <v>6</v>
      </c>
      <c r="F1674" s="65" t="str">
        <f ca="1">IF(ISBLANK(A1674)," ",INDIRECT(ADDRESS(1,5+MOD(ROW()-2,COUNTA('Form Responses 1'!$1:$1)-4),,TRUE,"Form Responses 1")))</f>
        <v>Lantai 11 [Toilet Pria / Wanita]</v>
      </c>
      <c r="G1674" s="65" t="e">
        <f ca="1">IF(ISBLANK(A1674)," ",INDIRECT(ADDRESS(MATCH(A1674,'Form Responses 1'!A:A,0),5+MOD(ROW()-2,COUNTA('Form Responses 1'!$1:$1)-4),,TRUE,"Form Responses 1")))</f>
        <v>#N/A</v>
      </c>
      <c r="H1674" s="83" t="str">
        <f ca="1" t="shared" si="1"/>
        <v>Lantai 11</v>
      </c>
      <c r="I1674" s="83" t="str">
        <f ca="1" t="shared" si="1701"/>
        <v>Toilet Pria / Wanita</v>
      </c>
      <c r="J1674" s="83" t="str">
        <f ca="1" t="shared" si="2"/>
        <v>CLEANING SERVICE</v>
      </c>
      <c r="K1674" s="83" t="str">
        <f ca="1" t="array" ref="K1674">IFERROR(INDEX(MASTER!B:B,MATCH(G1674,MASTER!A:A,0))/100," ")</f>
        <v> </v>
      </c>
      <c r="L1674" s="65">
        <f ca="1" t="shared" si="3"/>
        <v>0</v>
      </c>
      <c r="M1674" s="65" t="str">
        <f ca="1" t="shared" si="4"/>
        <v>1900 - WEEK 00</v>
      </c>
      <c r="N1674" s="65" t="str">
        <f ca="1" t="shared" si="5"/>
        <v>1900 - MONTH 01</v>
      </c>
      <c r="O1674" s="83" t="str">
        <f ca="1" t="shared" ref="O1674:P1674" si="1709">IFERROR(AVERAGEIF(M:M,M1674,$K:$K)," ")</f>
        <v> </v>
      </c>
      <c r="P1674" s="83" t="str">
        <f ca="1" t="shared" si="1709"/>
        <v> </v>
      </c>
      <c r="Q1674" s="65" t="str">
        <f ca="1">IF(ISBLANK(A1674)," ",IF(O1674&gt;MASTER!$B$3/100,"SB",IF(O1674&gt;MASTER!$B$4/100,"B",IF(O1674&gt;MASTER!$B$5/100,"C","K"))))</f>
        <v>SB</v>
      </c>
      <c r="R1674" s="65" t="str">
        <f ca="1">IF(ISBLANK(B1674)," ",IF(P1674&gt;MASTER!$B$3/100,"SB",IF(P1674&gt;MASTER!$B$4/100,"B",IF(P1674&gt;MASTER!$B$5/100,"C","K"))))</f>
        <v>SB</v>
      </c>
    </row>
    <row r="1675" customHeight="1" spans="1:18">
      <c r="A1675" s="65">
        <f ca="1">INDIRECT(ADDRESS(2+QUOTIENT(ROW()-2,COUNTA('Form Responses 1'!$1:$1)-4),1,,TRUE,"Form Responses 1"))</f>
        <v>0</v>
      </c>
      <c r="B1675" s="65">
        <f ca="1">INDIRECT(ADDRESS(2+QUOTIENT(ROW()-2,COUNTA('Form Responses 1'!$1:$1)-4),2,,TRUE,"Form Responses 1"))</f>
        <v>0</v>
      </c>
      <c r="C1675" s="65">
        <f ca="1">INDIRECT(ADDRESS(2+QUOTIENT(ROW()-2,COUNTA('Form Responses 1'!$1:$1)-4),3,,TRUE,"Form Responses 1"))</f>
        <v>0</v>
      </c>
      <c r="D1675" s="65">
        <f ca="1">INDIRECT(ADDRESS(2+QUOTIENT(ROW()-2,COUNTA('Form Responses 1'!$1:$1)-4),4,,TRUE,"Form Responses 1"))</f>
        <v>0</v>
      </c>
      <c r="E1675" s="82">
        <f ca="1" t="shared" si="0"/>
        <v>6</v>
      </c>
      <c r="F1675" s="65" t="str">
        <f ca="1">IF(ISBLANK(A1675)," ",INDIRECT(ADDRESS(1,5+MOD(ROW()-2,COUNTA('Form Responses 1'!$1:$1)-4),,TRUE,"Form Responses 1")))</f>
        <v>Lantai 10 [Tangga Exit Barat]</v>
      </c>
      <c r="G1675" s="65" t="e">
        <f ca="1">IF(ISBLANK(A1675)," ",INDIRECT(ADDRESS(MATCH(A1675,'Form Responses 1'!A:A,0),5+MOD(ROW()-2,COUNTA('Form Responses 1'!$1:$1)-4),,TRUE,"Form Responses 1")))</f>
        <v>#N/A</v>
      </c>
      <c r="H1675" s="83" t="str">
        <f ca="1" t="shared" si="1"/>
        <v>Lantai 10</v>
      </c>
      <c r="I1675" s="83" t="str">
        <f ca="1" t="shared" si="1701"/>
        <v>Tangga Exit Barat</v>
      </c>
      <c r="J1675" s="83" t="str">
        <f ca="1" t="shared" si="2"/>
        <v>CLEANING SERVICE</v>
      </c>
      <c r="K1675" s="83" t="str">
        <f ca="1" t="array" ref="K1675">IFERROR(INDEX(MASTER!B:B,MATCH(G1675,MASTER!A:A,0))/100," ")</f>
        <v> </v>
      </c>
      <c r="L1675" s="65">
        <f ca="1" t="shared" si="3"/>
        <v>0</v>
      </c>
      <c r="M1675" s="65" t="str">
        <f ca="1" t="shared" si="4"/>
        <v>1900 - WEEK 00</v>
      </c>
      <c r="N1675" s="65" t="str">
        <f ca="1" t="shared" si="5"/>
        <v>1900 - MONTH 01</v>
      </c>
      <c r="O1675" s="83" t="str">
        <f ca="1" t="shared" ref="O1675:P1675" si="1710">IFERROR(AVERAGEIF(M:M,M1675,$K:$K)," ")</f>
        <v> </v>
      </c>
      <c r="P1675" s="83" t="str">
        <f ca="1" t="shared" si="1710"/>
        <v> </v>
      </c>
      <c r="Q1675" s="65" t="str">
        <f ca="1">IF(ISBLANK(A1675)," ",IF(O1675&gt;MASTER!$B$3/100,"SB",IF(O1675&gt;MASTER!$B$4/100,"B",IF(O1675&gt;MASTER!$B$5/100,"C","K"))))</f>
        <v>SB</v>
      </c>
      <c r="R1675" s="65" t="str">
        <f ca="1">IF(ISBLANK(B1675)," ",IF(P1675&gt;MASTER!$B$3/100,"SB",IF(P1675&gt;MASTER!$B$4/100,"B",IF(P1675&gt;MASTER!$B$5/100,"C","K"))))</f>
        <v>SB</v>
      </c>
    </row>
    <row r="1676" customHeight="1" spans="1:18">
      <c r="A1676" s="65">
        <f ca="1">INDIRECT(ADDRESS(2+QUOTIENT(ROW()-2,COUNTA('Form Responses 1'!$1:$1)-4),1,,TRUE,"Form Responses 1"))</f>
        <v>0</v>
      </c>
      <c r="B1676" s="65">
        <f ca="1">INDIRECT(ADDRESS(2+QUOTIENT(ROW()-2,COUNTA('Form Responses 1'!$1:$1)-4),2,,TRUE,"Form Responses 1"))</f>
        <v>0</v>
      </c>
      <c r="C1676" s="65">
        <f ca="1">INDIRECT(ADDRESS(2+QUOTIENT(ROW()-2,COUNTA('Form Responses 1'!$1:$1)-4),3,,TRUE,"Form Responses 1"))</f>
        <v>0</v>
      </c>
      <c r="D1676" s="65">
        <f ca="1">INDIRECT(ADDRESS(2+QUOTIENT(ROW()-2,COUNTA('Form Responses 1'!$1:$1)-4),4,,TRUE,"Form Responses 1"))</f>
        <v>0</v>
      </c>
      <c r="E1676" s="82">
        <f ca="1" t="shared" si="0"/>
        <v>6</v>
      </c>
      <c r="F1676" s="65" t="str">
        <f ca="1">IF(ISBLANK(A1676)," ",INDIRECT(ADDRESS(1,5+MOD(ROW()-2,COUNTA('Form Responses 1'!$1:$1)-4),,TRUE,"Form Responses 1")))</f>
        <v>Lantai 10 [ &amp; Timur]</v>
      </c>
      <c r="G1676" s="65" t="e">
        <f ca="1">IF(ISBLANK(A1676)," ",INDIRECT(ADDRESS(MATCH(A1676,'Form Responses 1'!A:A,0),5+MOD(ROW()-2,COUNTA('Form Responses 1'!$1:$1)-4),,TRUE,"Form Responses 1")))</f>
        <v>#N/A</v>
      </c>
      <c r="H1676" s="83" t="str">
        <f ca="1" t="shared" si="1"/>
        <v>Lantai 10</v>
      </c>
      <c r="I1676" s="83" t="str">
        <f ca="1" t="shared" si="1701"/>
        <v> &amp; Timur</v>
      </c>
      <c r="J1676" s="83" t="str">
        <f ca="1" t="shared" si="2"/>
        <v>CLEANING SERVICE</v>
      </c>
      <c r="K1676" s="83" t="str">
        <f ca="1" t="array" ref="K1676">IFERROR(INDEX(MASTER!B:B,MATCH(G1676,MASTER!A:A,0))/100," ")</f>
        <v> </v>
      </c>
      <c r="L1676" s="65">
        <f ca="1" t="shared" si="3"/>
        <v>0</v>
      </c>
      <c r="M1676" s="65" t="str">
        <f ca="1" t="shared" si="4"/>
        <v>1900 - WEEK 00</v>
      </c>
      <c r="N1676" s="65" t="str">
        <f ca="1" t="shared" si="5"/>
        <v>1900 - MONTH 01</v>
      </c>
      <c r="O1676" s="83" t="str">
        <f ca="1" t="shared" ref="O1676:P1676" si="1711">IFERROR(AVERAGEIF(M:M,M1676,$K:$K)," ")</f>
        <v> </v>
      </c>
      <c r="P1676" s="83" t="str">
        <f ca="1" t="shared" si="1711"/>
        <v> </v>
      </c>
      <c r="Q1676" s="65" t="str">
        <f ca="1">IF(ISBLANK(A1676)," ",IF(O1676&gt;MASTER!$B$3/100,"SB",IF(O1676&gt;MASTER!$B$4/100,"B",IF(O1676&gt;MASTER!$B$5/100,"C","K"))))</f>
        <v>SB</v>
      </c>
      <c r="R1676" s="65" t="str">
        <f ca="1">IF(ISBLANK(B1676)," ",IF(P1676&gt;MASTER!$B$3/100,"SB",IF(P1676&gt;MASTER!$B$4/100,"B",IF(P1676&gt;MASTER!$B$5/100,"C","K"))))</f>
        <v>SB</v>
      </c>
    </row>
    <row r="1677" customHeight="1" spans="1:18">
      <c r="A1677" s="65">
        <f ca="1">INDIRECT(ADDRESS(2+QUOTIENT(ROW()-2,COUNTA('Form Responses 1'!$1:$1)-4),1,,TRUE,"Form Responses 1"))</f>
        <v>0</v>
      </c>
      <c r="B1677" s="65">
        <f ca="1">INDIRECT(ADDRESS(2+QUOTIENT(ROW()-2,COUNTA('Form Responses 1'!$1:$1)-4),2,,TRUE,"Form Responses 1"))</f>
        <v>0</v>
      </c>
      <c r="C1677" s="65">
        <f ca="1">INDIRECT(ADDRESS(2+QUOTIENT(ROW()-2,COUNTA('Form Responses 1'!$1:$1)-4),3,,TRUE,"Form Responses 1"))</f>
        <v>0</v>
      </c>
      <c r="D1677" s="65">
        <f ca="1">INDIRECT(ADDRESS(2+QUOTIENT(ROW()-2,COUNTA('Form Responses 1'!$1:$1)-4),4,,TRUE,"Form Responses 1"))</f>
        <v>0</v>
      </c>
      <c r="E1677" s="82">
        <f ca="1" t="shared" si="0"/>
        <v>6</v>
      </c>
      <c r="F1677" s="65" t="str">
        <f ca="1">IF(ISBLANK(A1677)," ",INDIRECT(ADDRESS(1,5+MOD(ROW()-2,COUNTA('Form Responses 1'!$1:$1)-4),,TRUE,"Form Responses 1")))</f>
        <v>Lantai 10 [Mushola]</v>
      </c>
      <c r="G1677" s="65" t="e">
        <f ca="1">IF(ISBLANK(A1677)," ",INDIRECT(ADDRESS(MATCH(A1677,'Form Responses 1'!A:A,0),5+MOD(ROW()-2,COUNTA('Form Responses 1'!$1:$1)-4),,TRUE,"Form Responses 1")))</f>
        <v>#N/A</v>
      </c>
      <c r="H1677" s="83" t="str">
        <f ca="1" t="shared" si="1"/>
        <v>Lantai 10</v>
      </c>
      <c r="I1677" s="83" t="str">
        <f ca="1" t="shared" si="1701"/>
        <v>Mushola</v>
      </c>
      <c r="J1677" s="83" t="str">
        <f ca="1" t="shared" si="2"/>
        <v>CLEANING SERVICE</v>
      </c>
      <c r="K1677" s="83" t="str">
        <f ca="1" t="array" ref="K1677">IFERROR(INDEX(MASTER!B:B,MATCH(G1677,MASTER!A:A,0))/100," ")</f>
        <v> </v>
      </c>
      <c r="L1677" s="65">
        <f ca="1" t="shared" si="3"/>
        <v>0</v>
      </c>
      <c r="M1677" s="65" t="str">
        <f ca="1" t="shared" si="4"/>
        <v>1900 - WEEK 00</v>
      </c>
      <c r="N1677" s="65" t="str">
        <f ca="1" t="shared" si="5"/>
        <v>1900 - MONTH 01</v>
      </c>
      <c r="O1677" s="83" t="str">
        <f ca="1" t="shared" ref="O1677:P1677" si="1712">IFERROR(AVERAGEIF(M:M,M1677,$K:$K)," ")</f>
        <v> </v>
      </c>
      <c r="P1677" s="83" t="str">
        <f ca="1" t="shared" si="1712"/>
        <v> </v>
      </c>
      <c r="Q1677" s="65" t="str">
        <f ca="1">IF(ISBLANK(A1677)," ",IF(O1677&gt;MASTER!$B$3/100,"SB",IF(O1677&gt;MASTER!$B$4/100,"B",IF(O1677&gt;MASTER!$B$5/100,"C","K"))))</f>
        <v>SB</v>
      </c>
      <c r="R1677" s="65" t="str">
        <f ca="1">IF(ISBLANK(B1677)," ",IF(P1677&gt;MASTER!$B$3/100,"SB",IF(P1677&gt;MASTER!$B$4/100,"B",IF(P1677&gt;MASTER!$B$5/100,"C","K"))))</f>
        <v>SB</v>
      </c>
    </row>
    <row r="1678" customHeight="1" spans="1:18">
      <c r="A1678" s="65">
        <f ca="1">INDIRECT(ADDRESS(2+QUOTIENT(ROW()-2,COUNTA('Form Responses 1'!$1:$1)-4),1,,TRUE,"Form Responses 1"))</f>
        <v>0</v>
      </c>
      <c r="B1678" s="65">
        <f ca="1">INDIRECT(ADDRESS(2+QUOTIENT(ROW()-2,COUNTA('Form Responses 1'!$1:$1)-4),2,,TRUE,"Form Responses 1"))</f>
        <v>0</v>
      </c>
      <c r="C1678" s="65">
        <f ca="1">INDIRECT(ADDRESS(2+QUOTIENT(ROW()-2,COUNTA('Form Responses 1'!$1:$1)-4),3,,TRUE,"Form Responses 1"))</f>
        <v>0</v>
      </c>
      <c r="D1678" s="65">
        <f ca="1">INDIRECT(ADDRESS(2+QUOTIENT(ROW()-2,COUNTA('Form Responses 1'!$1:$1)-4),4,,TRUE,"Form Responses 1"))</f>
        <v>0</v>
      </c>
      <c r="E1678" s="82">
        <f ca="1" t="shared" si="0"/>
        <v>6</v>
      </c>
      <c r="F1678" s="65" t="str">
        <f ca="1">IF(ISBLANK(A1678)," ",INDIRECT(ADDRESS(1,5+MOD(ROW()-2,COUNTA('Form Responses 1'!$1:$1)-4),,TRUE,"Form Responses 1")))</f>
        <v>Lantai 10 [Pantry]</v>
      </c>
      <c r="G1678" s="65" t="e">
        <f ca="1">IF(ISBLANK(A1678)," ",INDIRECT(ADDRESS(MATCH(A1678,'Form Responses 1'!A:A,0),5+MOD(ROW()-2,COUNTA('Form Responses 1'!$1:$1)-4),,TRUE,"Form Responses 1")))</f>
        <v>#N/A</v>
      </c>
      <c r="H1678" s="83" t="str">
        <f ca="1" t="shared" si="1"/>
        <v>Lantai 10</v>
      </c>
      <c r="I1678" s="83" t="str">
        <f ca="1" t="shared" si="1701"/>
        <v>Pantry</v>
      </c>
      <c r="J1678" s="83" t="str">
        <f ca="1" t="shared" si="2"/>
        <v>CLEANING SERVICE</v>
      </c>
      <c r="K1678" s="83" t="str">
        <f ca="1" t="array" ref="K1678">IFERROR(INDEX(MASTER!B:B,MATCH(G1678,MASTER!A:A,0))/100," ")</f>
        <v> </v>
      </c>
      <c r="L1678" s="65">
        <f ca="1" t="shared" si="3"/>
        <v>0</v>
      </c>
      <c r="M1678" s="65" t="str">
        <f ca="1" t="shared" si="4"/>
        <v>1900 - WEEK 00</v>
      </c>
      <c r="N1678" s="65" t="str">
        <f ca="1" t="shared" si="5"/>
        <v>1900 - MONTH 01</v>
      </c>
      <c r="O1678" s="83" t="str">
        <f ca="1" t="shared" ref="O1678:P1678" si="1713">IFERROR(AVERAGEIF(M:M,M1678,$K:$K)," ")</f>
        <v> </v>
      </c>
      <c r="P1678" s="83" t="str">
        <f ca="1" t="shared" si="1713"/>
        <v> </v>
      </c>
      <c r="Q1678" s="65" t="str">
        <f ca="1">IF(ISBLANK(A1678)," ",IF(O1678&gt;MASTER!$B$3/100,"SB",IF(O1678&gt;MASTER!$B$4/100,"B",IF(O1678&gt;MASTER!$B$5/100,"C","K"))))</f>
        <v>SB</v>
      </c>
      <c r="R1678" s="65" t="str">
        <f ca="1">IF(ISBLANK(B1678)," ",IF(P1678&gt;MASTER!$B$3/100,"SB",IF(P1678&gt;MASTER!$B$4/100,"B",IF(P1678&gt;MASTER!$B$5/100,"C","K"))))</f>
        <v>SB</v>
      </c>
    </row>
    <row r="1679" customHeight="1" spans="1:18">
      <c r="A1679" s="65">
        <f ca="1">INDIRECT(ADDRESS(2+QUOTIENT(ROW()-2,COUNTA('Form Responses 1'!$1:$1)-4),1,,TRUE,"Form Responses 1"))</f>
        <v>0</v>
      </c>
      <c r="B1679" s="65">
        <f ca="1">INDIRECT(ADDRESS(2+QUOTIENT(ROW()-2,COUNTA('Form Responses 1'!$1:$1)-4),2,,TRUE,"Form Responses 1"))</f>
        <v>0</v>
      </c>
      <c r="C1679" s="65">
        <f ca="1">INDIRECT(ADDRESS(2+QUOTIENT(ROW()-2,COUNTA('Form Responses 1'!$1:$1)-4),3,,TRUE,"Form Responses 1"))</f>
        <v>0</v>
      </c>
      <c r="D1679" s="65">
        <f ca="1">INDIRECT(ADDRESS(2+QUOTIENT(ROW()-2,COUNTA('Form Responses 1'!$1:$1)-4),4,,TRUE,"Form Responses 1"))</f>
        <v>0</v>
      </c>
      <c r="E1679" s="82">
        <f ca="1" t="shared" si="0"/>
        <v>6</v>
      </c>
      <c r="F1679" s="65" t="str">
        <f ca="1">IF(ISBLANK(A1679)," ",INDIRECT(ADDRESS(1,5+MOD(ROW()-2,COUNTA('Form Responses 1'!$1:$1)-4),,TRUE,"Form Responses 1")))</f>
        <v>Lantai 10 [Ruang Rapat 1-2-3]</v>
      </c>
      <c r="G1679" s="65" t="e">
        <f ca="1">IF(ISBLANK(A1679)," ",INDIRECT(ADDRESS(MATCH(A1679,'Form Responses 1'!A:A,0),5+MOD(ROW()-2,COUNTA('Form Responses 1'!$1:$1)-4),,TRUE,"Form Responses 1")))</f>
        <v>#N/A</v>
      </c>
      <c r="H1679" s="83" t="str">
        <f ca="1" t="shared" si="1"/>
        <v>Lantai 10</v>
      </c>
      <c r="I1679" s="83" t="str">
        <f ca="1" t="shared" si="1701"/>
        <v>Ruang Rapat 1-2-3</v>
      </c>
      <c r="J1679" s="83" t="str">
        <f ca="1" t="shared" si="2"/>
        <v>CLEANING SERVICE</v>
      </c>
      <c r="K1679" s="83" t="str">
        <f ca="1" t="array" ref="K1679">IFERROR(INDEX(MASTER!B:B,MATCH(G1679,MASTER!A:A,0))/100," ")</f>
        <v> </v>
      </c>
      <c r="L1679" s="65">
        <f ca="1" t="shared" si="3"/>
        <v>0</v>
      </c>
      <c r="M1679" s="65" t="str">
        <f ca="1" t="shared" si="4"/>
        <v>1900 - WEEK 00</v>
      </c>
      <c r="N1679" s="65" t="str">
        <f ca="1" t="shared" si="5"/>
        <v>1900 - MONTH 01</v>
      </c>
      <c r="O1679" s="83" t="str">
        <f ca="1" t="shared" ref="O1679:P1679" si="1714">IFERROR(AVERAGEIF(M:M,M1679,$K:$K)," ")</f>
        <v> </v>
      </c>
      <c r="P1679" s="83" t="str">
        <f ca="1" t="shared" si="1714"/>
        <v> </v>
      </c>
      <c r="Q1679" s="65" t="str">
        <f ca="1">IF(ISBLANK(A1679)," ",IF(O1679&gt;MASTER!$B$3/100,"SB",IF(O1679&gt;MASTER!$B$4/100,"B",IF(O1679&gt;MASTER!$B$5/100,"C","K"))))</f>
        <v>SB</v>
      </c>
      <c r="R1679" s="65" t="str">
        <f ca="1">IF(ISBLANK(B1679)," ",IF(P1679&gt;MASTER!$B$3/100,"SB",IF(P1679&gt;MASTER!$B$4/100,"B",IF(P1679&gt;MASTER!$B$5/100,"C","K"))))</f>
        <v>SB</v>
      </c>
    </row>
    <row r="1680" customHeight="1" spans="1:18">
      <c r="A1680" s="65">
        <f ca="1">INDIRECT(ADDRESS(2+QUOTIENT(ROW()-2,COUNTA('Form Responses 1'!$1:$1)-4),1,,TRUE,"Form Responses 1"))</f>
        <v>0</v>
      </c>
      <c r="B1680" s="65">
        <f ca="1">INDIRECT(ADDRESS(2+QUOTIENT(ROW()-2,COUNTA('Form Responses 1'!$1:$1)-4),2,,TRUE,"Form Responses 1"))</f>
        <v>0</v>
      </c>
      <c r="C1680" s="65">
        <f ca="1">INDIRECT(ADDRESS(2+QUOTIENT(ROW()-2,COUNTA('Form Responses 1'!$1:$1)-4),3,,TRUE,"Form Responses 1"))</f>
        <v>0</v>
      </c>
      <c r="D1680" s="65">
        <f ca="1">INDIRECT(ADDRESS(2+QUOTIENT(ROW()-2,COUNTA('Form Responses 1'!$1:$1)-4),4,,TRUE,"Form Responses 1"))</f>
        <v>0</v>
      </c>
      <c r="E1680" s="82">
        <f ca="1" t="shared" si="0"/>
        <v>6</v>
      </c>
      <c r="F1680" s="65" t="str">
        <f ca="1">IF(ISBLANK(A1680)," ",INDIRECT(ADDRESS(1,5+MOD(ROW()-2,COUNTA('Form Responses 1'!$1:$1)-4),,TRUE,"Form Responses 1")))</f>
        <v>Lantai 10 [Ruang Kerja]</v>
      </c>
      <c r="G1680" s="65" t="e">
        <f ca="1">IF(ISBLANK(A1680)," ",INDIRECT(ADDRESS(MATCH(A1680,'Form Responses 1'!A:A,0),5+MOD(ROW()-2,COUNTA('Form Responses 1'!$1:$1)-4),,TRUE,"Form Responses 1")))</f>
        <v>#N/A</v>
      </c>
      <c r="H1680" s="83" t="str">
        <f ca="1" t="shared" si="1"/>
        <v>Lantai 10</v>
      </c>
      <c r="I1680" s="83" t="str">
        <f ca="1" t="shared" si="1701"/>
        <v>Ruang Kerja</v>
      </c>
      <c r="J1680" s="83" t="str">
        <f ca="1" t="shared" si="2"/>
        <v>CLEANING SERVICE</v>
      </c>
      <c r="K1680" s="83" t="str">
        <f ca="1" t="array" ref="K1680">IFERROR(INDEX(MASTER!B:B,MATCH(G1680,MASTER!A:A,0))/100," ")</f>
        <v> </v>
      </c>
      <c r="L1680" s="65">
        <f ca="1" t="shared" si="3"/>
        <v>0</v>
      </c>
      <c r="M1680" s="65" t="str">
        <f ca="1" t="shared" si="4"/>
        <v>1900 - WEEK 00</v>
      </c>
      <c r="N1680" s="65" t="str">
        <f ca="1" t="shared" si="5"/>
        <v>1900 - MONTH 01</v>
      </c>
      <c r="O1680" s="83" t="str">
        <f ca="1" t="shared" ref="O1680:P1680" si="1715">IFERROR(AVERAGEIF(M:M,M1680,$K:$K)," ")</f>
        <v> </v>
      </c>
      <c r="P1680" s="83" t="str">
        <f ca="1" t="shared" si="1715"/>
        <v> </v>
      </c>
      <c r="Q1680" s="65" t="str">
        <f ca="1">IF(ISBLANK(A1680)," ",IF(O1680&gt;MASTER!$B$3/100,"SB",IF(O1680&gt;MASTER!$B$4/100,"B",IF(O1680&gt;MASTER!$B$5/100,"C","K"))))</f>
        <v>SB</v>
      </c>
      <c r="R1680" s="65" t="str">
        <f ca="1">IF(ISBLANK(B1680)," ",IF(P1680&gt;MASTER!$B$3/100,"SB",IF(P1680&gt;MASTER!$B$4/100,"B",IF(P1680&gt;MASTER!$B$5/100,"C","K"))))</f>
        <v>SB</v>
      </c>
    </row>
    <row r="1681" customHeight="1" spans="1:18">
      <c r="A1681" s="65">
        <f ca="1">INDIRECT(ADDRESS(2+QUOTIENT(ROW()-2,COUNTA('Form Responses 1'!$1:$1)-4),1,,TRUE,"Form Responses 1"))</f>
        <v>0</v>
      </c>
      <c r="B1681" s="65">
        <f ca="1">INDIRECT(ADDRESS(2+QUOTIENT(ROW()-2,COUNTA('Form Responses 1'!$1:$1)-4),2,,TRUE,"Form Responses 1"))</f>
        <v>0</v>
      </c>
      <c r="C1681" s="65">
        <f ca="1">INDIRECT(ADDRESS(2+QUOTIENT(ROW()-2,COUNTA('Form Responses 1'!$1:$1)-4),3,,TRUE,"Form Responses 1"))</f>
        <v>0</v>
      </c>
      <c r="D1681" s="65">
        <f ca="1">INDIRECT(ADDRESS(2+QUOTIENT(ROW()-2,COUNTA('Form Responses 1'!$1:$1)-4),4,,TRUE,"Form Responses 1"))</f>
        <v>0</v>
      </c>
      <c r="E1681" s="82">
        <f ca="1" t="shared" si="0"/>
        <v>6</v>
      </c>
      <c r="F1681" s="65" t="str">
        <f ca="1">IF(ISBLANK(A1681)," ",INDIRECT(ADDRESS(1,5+MOD(ROW()-2,COUNTA('Form Responses 1'!$1:$1)-4),,TRUE,"Form Responses 1")))</f>
        <v>Lantai 10 [Koridor]</v>
      </c>
      <c r="G1681" s="65" t="e">
        <f ca="1">IF(ISBLANK(A1681)," ",INDIRECT(ADDRESS(MATCH(A1681,'Form Responses 1'!A:A,0),5+MOD(ROW()-2,COUNTA('Form Responses 1'!$1:$1)-4),,TRUE,"Form Responses 1")))</f>
        <v>#N/A</v>
      </c>
      <c r="H1681" s="83" t="str">
        <f ca="1" t="shared" si="1"/>
        <v>Lantai 10</v>
      </c>
      <c r="I1681" s="83" t="str">
        <f ca="1" t="shared" si="1701"/>
        <v>Koridor</v>
      </c>
      <c r="J1681" s="83" t="str">
        <f ca="1" t="shared" si="2"/>
        <v>CLEANING SERVICE</v>
      </c>
      <c r="K1681" s="83" t="str">
        <f ca="1" t="array" ref="K1681">IFERROR(INDEX(MASTER!B:B,MATCH(G1681,MASTER!A:A,0))/100," ")</f>
        <v> </v>
      </c>
      <c r="L1681" s="65">
        <f ca="1" t="shared" si="3"/>
        <v>0</v>
      </c>
      <c r="M1681" s="65" t="str">
        <f ca="1" t="shared" si="4"/>
        <v>1900 - WEEK 00</v>
      </c>
      <c r="N1681" s="65" t="str">
        <f ca="1" t="shared" si="5"/>
        <v>1900 - MONTH 01</v>
      </c>
      <c r="O1681" s="83" t="str">
        <f ca="1" t="shared" ref="O1681:P1681" si="1716">IFERROR(AVERAGEIF(M:M,M1681,$K:$K)," ")</f>
        <v> </v>
      </c>
      <c r="P1681" s="83" t="str">
        <f ca="1" t="shared" si="1716"/>
        <v> </v>
      </c>
      <c r="Q1681" s="65" t="str">
        <f ca="1">IF(ISBLANK(A1681)," ",IF(O1681&gt;MASTER!$B$3/100,"SB",IF(O1681&gt;MASTER!$B$4/100,"B",IF(O1681&gt;MASTER!$B$5/100,"C","K"))))</f>
        <v>SB</v>
      </c>
      <c r="R1681" s="65" t="str">
        <f ca="1">IF(ISBLANK(B1681)," ",IF(P1681&gt;MASTER!$B$3/100,"SB",IF(P1681&gt;MASTER!$B$4/100,"B",IF(P1681&gt;MASTER!$B$5/100,"C","K"))))</f>
        <v>SB</v>
      </c>
    </row>
    <row r="1682" customHeight="1" spans="1:18">
      <c r="A1682" s="65">
        <f ca="1">INDIRECT(ADDRESS(2+QUOTIENT(ROW()-2,COUNTA('Form Responses 1'!$1:$1)-4),1,,TRUE,"Form Responses 1"))</f>
        <v>0</v>
      </c>
      <c r="B1682" s="65">
        <f ca="1">INDIRECT(ADDRESS(2+QUOTIENT(ROW()-2,COUNTA('Form Responses 1'!$1:$1)-4),2,,TRUE,"Form Responses 1"))</f>
        <v>0</v>
      </c>
      <c r="C1682" s="65">
        <f ca="1">INDIRECT(ADDRESS(2+QUOTIENT(ROW()-2,COUNTA('Form Responses 1'!$1:$1)-4),3,,TRUE,"Form Responses 1"))</f>
        <v>0</v>
      </c>
      <c r="D1682" s="65">
        <f ca="1">INDIRECT(ADDRESS(2+QUOTIENT(ROW()-2,COUNTA('Form Responses 1'!$1:$1)-4),4,,TRUE,"Form Responses 1"))</f>
        <v>0</v>
      </c>
      <c r="E1682" s="82">
        <f ca="1" t="shared" si="0"/>
        <v>6</v>
      </c>
      <c r="F1682" s="65" t="str">
        <f ca="1">IF(ISBLANK(A1682)," ",INDIRECT(ADDRESS(1,5+MOD(ROW()-2,COUNTA('Form Responses 1'!$1:$1)-4),,TRUE,"Form Responses 1")))</f>
        <v>Lantai 10 [Toilet Pria / Wanita]</v>
      </c>
      <c r="G1682" s="65" t="e">
        <f ca="1">IF(ISBLANK(A1682)," ",INDIRECT(ADDRESS(MATCH(A1682,'Form Responses 1'!A:A,0),5+MOD(ROW()-2,COUNTA('Form Responses 1'!$1:$1)-4),,TRUE,"Form Responses 1")))</f>
        <v>#N/A</v>
      </c>
      <c r="H1682" s="83" t="str">
        <f ca="1" t="shared" si="1"/>
        <v>Lantai 10</v>
      </c>
      <c r="I1682" s="83" t="str">
        <f ca="1" t="shared" si="1701"/>
        <v>Toilet Pria / Wanita</v>
      </c>
      <c r="J1682" s="83" t="str">
        <f ca="1" t="shared" si="2"/>
        <v>CLEANING SERVICE</v>
      </c>
      <c r="K1682" s="83" t="str">
        <f ca="1" t="array" ref="K1682">IFERROR(INDEX(MASTER!B:B,MATCH(G1682,MASTER!A:A,0))/100," ")</f>
        <v> </v>
      </c>
      <c r="L1682" s="65">
        <f ca="1" t="shared" si="3"/>
        <v>0</v>
      </c>
      <c r="M1682" s="65" t="str">
        <f ca="1" t="shared" si="4"/>
        <v>1900 - WEEK 00</v>
      </c>
      <c r="N1682" s="65" t="str">
        <f ca="1" t="shared" si="5"/>
        <v>1900 - MONTH 01</v>
      </c>
      <c r="O1682" s="83" t="str">
        <f ca="1" t="shared" ref="O1682:P1682" si="1717">IFERROR(AVERAGEIF(M:M,M1682,$K:$K)," ")</f>
        <v> </v>
      </c>
      <c r="P1682" s="83" t="str">
        <f ca="1" t="shared" si="1717"/>
        <v> </v>
      </c>
      <c r="Q1682" s="65" t="str">
        <f ca="1">IF(ISBLANK(A1682)," ",IF(O1682&gt;MASTER!$B$3/100,"SB",IF(O1682&gt;MASTER!$B$4/100,"B",IF(O1682&gt;MASTER!$B$5/100,"C","K"))))</f>
        <v>SB</v>
      </c>
      <c r="R1682" s="65" t="str">
        <f ca="1">IF(ISBLANK(B1682)," ",IF(P1682&gt;MASTER!$B$3/100,"SB",IF(P1682&gt;MASTER!$B$4/100,"B",IF(P1682&gt;MASTER!$B$5/100,"C","K"))))</f>
        <v>SB</v>
      </c>
    </row>
    <row r="1683" customHeight="1" spans="1:18">
      <c r="A1683" s="65">
        <f ca="1">INDIRECT(ADDRESS(2+QUOTIENT(ROW()-2,COUNTA('Form Responses 1'!$1:$1)-4),1,,TRUE,"Form Responses 1"))</f>
        <v>0</v>
      </c>
      <c r="B1683" s="65">
        <f ca="1">INDIRECT(ADDRESS(2+QUOTIENT(ROW()-2,COUNTA('Form Responses 1'!$1:$1)-4),2,,TRUE,"Form Responses 1"))</f>
        <v>0</v>
      </c>
      <c r="C1683" s="65">
        <f ca="1">INDIRECT(ADDRESS(2+QUOTIENT(ROW()-2,COUNTA('Form Responses 1'!$1:$1)-4),3,,TRUE,"Form Responses 1"))</f>
        <v>0</v>
      </c>
      <c r="D1683" s="65">
        <f ca="1">INDIRECT(ADDRESS(2+QUOTIENT(ROW()-2,COUNTA('Form Responses 1'!$1:$1)-4),4,,TRUE,"Form Responses 1"))</f>
        <v>0</v>
      </c>
      <c r="E1683" s="82">
        <f ca="1" t="shared" si="0"/>
        <v>6</v>
      </c>
      <c r="F1683" s="65" t="str">
        <f ca="1">IF(ISBLANK(A1683)," ",INDIRECT(ADDRESS(1,5+MOD(ROW()-2,COUNTA('Form Responses 1'!$1:$1)-4),,TRUE,"Form Responses 1")))</f>
        <v>Lantai 09 [Tangga Exit Barat]</v>
      </c>
      <c r="G1683" s="65" t="e">
        <f ca="1">IF(ISBLANK(A1683)," ",INDIRECT(ADDRESS(MATCH(A1683,'Form Responses 1'!A:A,0),5+MOD(ROW()-2,COUNTA('Form Responses 1'!$1:$1)-4),,TRUE,"Form Responses 1")))</f>
        <v>#N/A</v>
      </c>
      <c r="H1683" s="83" t="str">
        <f ca="1" t="shared" si="1"/>
        <v>Lantai 09</v>
      </c>
      <c r="I1683" s="83" t="str">
        <f ca="1" t="shared" si="1701"/>
        <v>Tangga Exit Barat</v>
      </c>
      <c r="J1683" s="83" t="str">
        <f ca="1" t="shared" si="2"/>
        <v>CLEANING SERVICE</v>
      </c>
      <c r="K1683" s="83" t="str">
        <f ca="1" t="array" ref="K1683">IFERROR(INDEX(MASTER!B:B,MATCH(G1683,MASTER!A:A,0))/100," ")</f>
        <v> </v>
      </c>
      <c r="L1683" s="65">
        <f ca="1" t="shared" si="3"/>
        <v>0</v>
      </c>
      <c r="M1683" s="65" t="str">
        <f ca="1" t="shared" si="4"/>
        <v>1900 - WEEK 00</v>
      </c>
      <c r="N1683" s="65" t="str">
        <f ca="1" t="shared" si="5"/>
        <v>1900 - MONTH 01</v>
      </c>
      <c r="O1683" s="83" t="str">
        <f ca="1" t="shared" ref="O1683:P1683" si="1718">IFERROR(AVERAGEIF(M:M,M1683,$K:$K)," ")</f>
        <v> </v>
      </c>
      <c r="P1683" s="83" t="str">
        <f ca="1" t="shared" si="1718"/>
        <v> </v>
      </c>
      <c r="Q1683" s="65" t="str">
        <f ca="1">IF(ISBLANK(A1683)," ",IF(O1683&gt;MASTER!$B$3/100,"SB",IF(O1683&gt;MASTER!$B$4/100,"B",IF(O1683&gt;MASTER!$B$5/100,"C","K"))))</f>
        <v>SB</v>
      </c>
      <c r="R1683" s="65" t="str">
        <f ca="1">IF(ISBLANK(B1683)," ",IF(P1683&gt;MASTER!$B$3/100,"SB",IF(P1683&gt;MASTER!$B$4/100,"B",IF(P1683&gt;MASTER!$B$5/100,"C","K"))))</f>
        <v>SB</v>
      </c>
    </row>
    <row r="1684" customHeight="1" spans="1:18">
      <c r="A1684" s="65">
        <f ca="1">INDIRECT(ADDRESS(2+QUOTIENT(ROW()-2,COUNTA('Form Responses 1'!$1:$1)-4),1,,TRUE,"Form Responses 1"))</f>
        <v>0</v>
      </c>
      <c r="B1684" s="65">
        <f ca="1">INDIRECT(ADDRESS(2+QUOTIENT(ROW()-2,COUNTA('Form Responses 1'!$1:$1)-4),2,,TRUE,"Form Responses 1"))</f>
        <v>0</v>
      </c>
      <c r="C1684" s="65">
        <f ca="1">INDIRECT(ADDRESS(2+QUOTIENT(ROW()-2,COUNTA('Form Responses 1'!$1:$1)-4),3,,TRUE,"Form Responses 1"))</f>
        <v>0</v>
      </c>
      <c r="D1684" s="65">
        <f ca="1">INDIRECT(ADDRESS(2+QUOTIENT(ROW()-2,COUNTA('Form Responses 1'!$1:$1)-4),4,,TRUE,"Form Responses 1"))</f>
        <v>0</v>
      </c>
      <c r="E1684" s="82">
        <f ca="1" t="shared" si="0"/>
        <v>6</v>
      </c>
      <c r="F1684" s="65" t="str">
        <f ca="1">IF(ISBLANK(A1684)," ",INDIRECT(ADDRESS(1,5+MOD(ROW()-2,COUNTA('Form Responses 1'!$1:$1)-4),,TRUE,"Form Responses 1")))</f>
        <v>Lantai 09 [ &amp; Timur]</v>
      </c>
      <c r="G1684" s="65" t="e">
        <f ca="1">IF(ISBLANK(A1684)," ",INDIRECT(ADDRESS(MATCH(A1684,'Form Responses 1'!A:A,0),5+MOD(ROW()-2,COUNTA('Form Responses 1'!$1:$1)-4),,TRUE,"Form Responses 1")))</f>
        <v>#N/A</v>
      </c>
      <c r="H1684" s="83" t="str">
        <f ca="1" t="shared" si="1"/>
        <v>Lantai 09</v>
      </c>
      <c r="I1684" s="83" t="str">
        <f ca="1" t="shared" si="1701"/>
        <v> &amp; Timur</v>
      </c>
      <c r="J1684" s="83" t="str">
        <f ca="1" t="shared" si="2"/>
        <v>CLEANING SERVICE</v>
      </c>
      <c r="K1684" s="83" t="str">
        <f ca="1" t="array" ref="K1684">IFERROR(INDEX(MASTER!B:B,MATCH(G1684,MASTER!A:A,0))/100," ")</f>
        <v> </v>
      </c>
      <c r="L1684" s="65">
        <f ca="1" t="shared" si="3"/>
        <v>0</v>
      </c>
      <c r="M1684" s="65" t="str">
        <f ca="1" t="shared" si="4"/>
        <v>1900 - WEEK 00</v>
      </c>
      <c r="N1684" s="65" t="str">
        <f ca="1" t="shared" si="5"/>
        <v>1900 - MONTH 01</v>
      </c>
      <c r="O1684" s="83" t="str">
        <f ca="1" t="shared" ref="O1684:P1684" si="1719">IFERROR(AVERAGEIF(M:M,M1684,$K:$K)," ")</f>
        <v> </v>
      </c>
      <c r="P1684" s="83" t="str">
        <f ca="1" t="shared" si="1719"/>
        <v> </v>
      </c>
      <c r="Q1684" s="65" t="str">
        <f ca="1">IF(ISBLANK(A1684)," ",IF(O1684&gt;MASTER!$B$3/100,"SB",IF(O1684&gt;MASTER!$B$4/100,"B",IF(O1684&gt;MASTER!$B$5/100,"C","K"))))</f>
        <v>SB</v>
      </c>
      <c r="R1684" s="65" t="str">
        <f ca="1">IF(ISBLANK(B1684)," ",IF(P1684&gt;MASTER!$B$3/100,"SB",IF(P1684&gt;MASTER!$B$4/100,"B",IF(P1684&gt;MASTER!$B$5/100,"C","K"))))</f>
        <v>SB</v>
      </c>
    </row>
    <row r="1685" customHeight="1" spans="1:18">
      <c r="A1685" s="65">
        <f ca="1">INDIRECT(ADDRESS(2+QUOTIENT(ROW()-2,COUNTA('Form Responses 1'!$1:$1)-4),1,,TRUE,"Form Responses 1"))</f>
        <v>0</v>
      </c>
      <c r="B1685" s="65">
        <f ca="1">INDIRECT(ADDRESS(2+QUOTIENT(ROW()-2,COUNTA('Form Responses 1'!$1:$1)-4),2,,TRUE,"Form Responses 1"))</f>
        <v>0</v>
      </c>
      <c r="C1685" s="65">
        <f ca="1">INDIRECT(ADDRESS(2+QUOTIENT(ROW()-2,COUNTA('Form Responses 1'!$1:$1)-4),3,,TRUE,"Form Responses 1"))</f>
        <v>0</v>
      </c>
      <c r="D1685" s="65">
        <f ca="1">INDIRECT(ADDRESS(2+QUOTIENT(ROW()-2,COUNTA('Form Responses 1'!$1:$1)-4),4,,TRUE,"Form Responses 1"))</f>
        <v>0</v>
      </c>
      <c r="E1685" s="82">
        <f ca="1" t="shared" si="0"/>
        <v>6</v>
      </c>
      <c r="F1685" s="65" t="str">
        <f ca="1">IF(ISBLANK(A1685)," ",INDIRECT(ADDRESS(1,5+MOD(ROW()-2,COUNTA('Form Responses 1'!$1:$1)-4),,TRUE,"Form Responses 1")))</f>
        <v>Lantai 09 [Mushola]</v>
      </c>
      <c r="G1685" s="65" t="e">
        <f ca="1">IF(ISBLANK(A1685)," ",INDIRECT(ADDRESS(MATCH(A1685,'Form Responses 1'!A:A,0),5+MOD(ROW()-2,COUNTA('Form Responses 1'!$1:$1)-4),,TRUE,"Form Responses 1")))</f>
        <v>#N/A</v>
      </c>
      <c r="H1685" s="83" t="str">
        <f ca="1" t="shared" si="1"/>
        <v>Lantai 09</v>
      </c>
      <c r="I1685" s="83" t="str">
        <f ca="1" t="shared" si="1701"/>
        <v>Mushola</v>
      </c>
      <c r="J1685" s="83" t="str">
        <f ca="1" t="shared" si="2"/>
        <v>CLEANING SERVICE</v>
      </c>
      <c r="K1685" s="83" t="str">
        <f ca="1" t="array" ref="K1685">IFERROR(INDEX(MASTER!B:B,MATCH(G1685,MASTER!A:A,0))/100," ")</f>
        <v> </v>
      </c>
      <c r="L1685" s="65">
        <f ca="1" t="shared" si="3"/>
        <v>0</v>
      </c>
      <c r="M1685" s="65" t="str">
        <f ca="1" t="shared" si="4"/>
        <v>1900 - WEEK 00</v>
      </c>
      <c r="N1685" s="65" t="str">
        <f ca="1" t="shared" si="5"/>
        <v>1900 - MONTH 01</v>
      </c>
      <c r="O1685" s="83" t="str">
        <f ca="1" t="shared" ref="O1685:P1685" si="1720">IFERROR(AVERAGEIF(M:M,M1685,$K:$K)," ")</f>
        <v> </v>
      </c>
      <c r="P1685" s="83" t="str">
        <f ca="1" t="shared" si="1720"/>
        <v> </v>
      </c>
      <c r="Q1685" s="65" t="str">
        <f ca="1">IF(ISBLANK(A1685)," ",IF(O1685&gt;MASTER!$B$3/100,"SB",IF(O1685&gt;MASTER!$B$4/100,"B",IF(O1685&gt;MASTER!$B$5/100,"C","K"))))</f>
        <v>SB</v>
      </c>
      <c r="R1685" s="65" t="str">
        <f ca="1">IF(ISBLANK(B1685)," ",IF(P1685&gt;MASTER!$B$3/100,"SB",IF(P1685&gt;MASTER!$B$4/100,"B",IF(P1685&gt;MASTER!$B$5/100,"C","K"))))</f>
        <v>SB</v>
      </c>
    </row>
    <row r="1686" customHeight="1" spans="1:18">
      <c r="A1686" s="65">
        <f ca="1">INDIRECT(ADDRESS(2+QUOTIENT(ROW()-2,COUNTA('Form Responses 1'!$1:$1)-4),1,,TRUE,"Form Responses 1"))</f>
        <v>0</v>
      </c>
      <c r="B1686" s="65">
        <f ca="1">INDIRECT(ADDRESS(2+QUOTIENT(ROW()-2,COUNTA('Form Responses 1'!$1:$1)-4),2,,TRUE,"Form Responses 1"))</f>
        <v>0</v>
      </c>
      <c r="C1686" s="65">
        <f ca="1">INDIRECT(ADDRESS(2+QUOTIENT(ROW()-2,COUNTA('Form Responses 1'!$1:$1)-4),3,,TRUE,"Form Responses 1"))</f>
        <v>0</v>
      </c>
      <c r="D1686" s="65">
        <f ca="1">INDIRECT(ADDRESS(2+QUOTIENT(ROW()-2,COUNTA('Form Responses 1'!$1:$1)-4),4,,TRUE,"Form Responses 1"))</f>
        <v>0</v>
      </c>
      <c r="E1686" s="82">
        <f ca="1" t="shared" si="0"/>
        <v>6</v>
      </c>
      <c r="F1686" s="65" t="str">
        <f ca="1">IF(ISBLANK(A1686)," ",INDIRECT(ADDRESS(1,5+MOD(ROW()-2,COUNTA('Form Responses 1'!$1:$1)-4),,TRUE,"Form Responses 1")))</f>
        <v>Lantai 09 [Pantry]</v>
      </c>
      <c r="G1686" s="65" t="e">
        <f ca="1">IF(ISBLANK(A1686)," ",INDIRECT(ADDRESS(MATCH(A1686,'Form Responses 1'!A:A,0),5+MOD(ROW()-2,COUNTA('Form Responses 1'!$1:$1)-4),,TRUE,"Form Responses 1")))</f>
        <v>#N/A</v>
      </c>
      <c r="H1686" s="83" t="str">
        <f ca="1" t="shared" si="1"/>
        <v>Lantai 09</v>
      </c>
      <c r="I1686" s="83" t="str">
        <f ca="1" t="shared" si="1701"/>
        <v>Pantry</v>
      </c>
      <c r="J1686" s="83" t="str">
        <f ca="1" t="shared" si="2"/>
        <v>CLEANING SERVICE</v>
      </c>
      <c r="K1686" s="83" t="str">
        <f ca="1" t="array" ref="K1686">IFERROR(INDEX(MASTER!B:B,MATCH(G1686,MASTER!A:A,0))/100," ")</f>
        <v> </v>
      </c>
      <c r="L1686" s="65">
        <f ca="1" t="shared" si="3"/>
        <v>0</v>
      </c>
      <c r="M1686" s="65" t="str">
        <f ca="1" t="shared" si="4"/>
        <v>1900 - WEEK 00</v>
      </c>
      <c r="N1686" s="65" t="str">
        <f ca="1" t="shared" si="5"/>
        <v>1900 - MONTH 01</v>
      </c>
      <c r="O1686" s="83" t="str">
        <f ca="1" t="shared" ref="O1686:P1686" si="1721">IFERROR(AVERAGEIF(M:M,M1686,$K:$K)," ")</f>
        <v> </v>
      </c>
      <c r="P1686" s="83" t="str">
        <f ca="1" t="shared" si="1721"/>
        <v> </v>
      </c>
      <c r="Q1686" s="65" t="str">
        <f ca="1">IF(ISBLANK(A1686)," ",IF(O1686&gt;MASTER!$B$3/100,"SB",IF(O1686&gt;MASTER!$B$4/100,"B",IF(O1686&gt;MASTER!$B$5/100,"C","K"))))</f>
        <v>SB</v>
      </c>
      <c r="R1686" s="65" t="str">
        <f ca="1">IF(ISBLANK(B1686)," ",IF(P1686&gt;MASTER!$B$3/100,"SB",IF(P1686&gt;MASTER!$B$4/100,"B",IF(P1686&gt;MASTER!$B$5/100,"C","K"))))</f>
        <v>SB</v>
      </c>
    </row>
    <row r="1687" customHeight="1" spans="1:18">
      <c r="A1687" s="65">
        <f ca="1">INDIRECT(ADDRESS(2+QUOTIENT(ROW()-2,COUNTA('Form Responses 1'!$1:$1)-4),1,,TRUE,"Form Responses 1"))</f>
        <v>0</v>
      </c>
      <c r="B1687" s="65">
        <f ca="1">INDIRECT(ADDRESS(2+QUOTIENT(ROW()-2,COUNTA('Form Responses 1'!$1:$1)-4),2,,TRUE,"Form Responses 1"))</f>
        <v>0</v>
      </c>
      <c r="C1687" s="65">
        <f ca="1">INDIRECT(ADDRESS(2+QUOTIENT(ROW()-2,COUNTA('Form Responses 1'!$1:$1)-4),3,,TRUE,"Form Responses 1"))</f>
        <v>0</v>
      </c>
      <c r="D1687" s="65">
        <f ca="1">INDIRECT(ADDRESS(2+QUOTIENT(ROW()-2,COUNTA('Form Responses 1'!$1:$1)-4),4,,TRUE,"Form Responses 1"))</f>
        <v>0</v>
      </c>
      <c r="E1687" s="82">
        <f ca="1" t="shared" si="0"/>
        <v>6</v>
      </c>
      <c r="F1687" s="65" t="str">
        <f ca="1">IF(ISBLANK(A1687)," ",INDIRECT(ADDRESS(1,5+MOD(ROW()-2,COUNTA('Form Responses 1'!$1:$1)-4),,TRUE,"Form Responses 1")))</f>
        <v>Lantai 09 [Ruang Rapat 1-2-3]</v>
      </c>
      <c r="G1687" s="65" t="e">
        <f ca="1">IF(ISBLANK(A1687)," ",INDIRECT(ADDRESS(MATCH(A1687,'Form Responses 1'!A:A,0),5+MOD(ROW()-2,COUNTA('Form Responses 1'!$1:$1)-4),,TRUE,"Form Responses 1")))</f>
        <v>#N/A</v>
      </c>
      <c r="H1687" s="83" t="str">
        <f ca="1" t="shared" si="1"/>
        <v>Lantai 09</v>
      </c>
      <c r="I1687" s="83" t="str">
        <f ca="1" t="shared" si="1701"/>
        <v>Ruang Rapat 1-2-3</v>
      </c>
      <c r="J1687" s="83" t="str">
        <f ca="1" t="shared" si="2"/>
        <v>CLEANING SERVICE</v>
      </c>
      <c r="K1687" s="83" t="str">
        <f ca="1" t="array" ref="K1687">IFERROR(INDEX(MASTER!B:B,MATCH(G1687,MASTER!A:A,0))/100," ")</f>
        <v> </v>
      </c>
      <c r="L1687" s="65">
        <f ca="1" t="shared" si="3"/>
        <v>0</v>
      </c>
      <c r="M1687" s="65" t="str">
        <f ca="1" t="shared" si="4"/>
        <v>1900 - WEEK 00</v>
      </c>
      <c r="N1687" s="65" t="str">
        <f ca="1" t="shared" si="5"/>
        <v>1900 - MONTH 01</v>
      </c>
      <c r="O1687" s="83" t="str">
        <f ca="1" t="shared" ref="O1687:P1687" si="1722">IFERROR(AVERAGEIF(M:M,M1687,$K:$K)," ")</f>
        <v> </v>
      </c>
      <c r="P1687" s="83" t="str">
        <f ca="1" t="shared" si="1722"/>
        <v> </v>
      </c>
      <c r="Q1687" s="65" t="str">
        <f ca="1">IF(ISBLANK(A1687)," ",IF(O1687&gt;MASTER!$B$3/100,"SB",IF(O1687&gt;MASTER!$B$4/100,"B",IF(O1687&gt;MASTER!$B$5/100,"C","K"))))</f>
        <v>SB</v>
      </c>
      <c r="R1687" s="65" t="str">
        <f ca="1">IF(ISBLANK(B1687)," ",IF(P1687&gt;MASTER!$B$3/100,"SB",IF(P1687&gt;MASTER!$B$4/100,"B",IF(P1687&gt;MASTER!$B$5/100,"C","K"))))</f>
        <v>SB</v>
      </c>
    </row>
    <row r="1688" customHeight="1" spans="1:18">
      <c r="A1688" s="65">
        <f ca="1">INDIRECT(ADDRESS(2+QUOTIENT(ROW()-2,COUNTA('Form Responses 1'!$1:$1)-4),1,,TRUE,"Form Responses 1"))</f>
        <v>0</v>
      </c>
      <c r="B1688" s="65">
        <f ca="1">INDIRECT(ADDRESS(2+QUOTIENT(ROW()-2,COUNTA('Form Responses 1'!$1:$1)-4),2,,TRUE,"Form Responses 1"))</f>
        <v>0</v>
      </c>
      <c r="C1688" s="65">
        <f ca="1">INDIRECT(ADDRESS(2+QUOTIENT(ROW()-2,COUNTA('Form Responses 1'!$1:$1)-4),3,,TRUE,"Form Responses 1"))</f>
        <v>0</v>
      </c>
      <c r="D1688" s="65">
        <f ca="1">INDIRECT(ADDRESS(2+QUOTIENT(ROW()-2,COUNTA('Form Responses 1'!$1:$1)-4),4,,TRUE,"Form Responses 1"))</f>
        <v>0</v>
      </c>
      <c r="E1688" s="82">
        <f ca="1" t="shared" si="0"/>
        <v>6</v>
      </c>
      <c r="F1688" s="65" t="str">
        <f ca="1">IF(ISBLANK(A1688)," ",INDIRECT(ADDRESS(1,5+MOD(ROW()-2,COUNTA('Form Responses 1'!$1:$1)-4),,TRUE,"Form Responses 1")))</f>
        <v>Lantai 09 [Ruang Kerja]</v>
      </c>
      <c r="G1688" s="65" t="e">
        <f ca="1">IF(ISBLANK(A1688)," ",INDIRECT(ADDRESS(MATCH(A1688,'Form Responses 1'!A:A,0),5+MOD(ROW()-2,COUNTA('Form Responses 1'!$1:$1)-4),,TRUE,"Form Responses 1")))</f>
        <v>#N/A</v>
      </c>
      <c r="H1688" s="83" t="str">
        <f ca="1" t="shared" si="1"/>
        <v>Lantai 09</v>
      </c>
      <c r="I1688" s="83" t="str">
        <f ca="1" t="shared" si="1701"/>
        <v>Ruang Kerja</v>
      </c>
      <c r="J1688" s="83" t="str">
        <f ca="1" t="shared" si="2"/>
        <v>CLEANING SERVICE</v>
      </c>
      <c r="K1688" s="83" t="str">
        <f ca="1" t="array" ref="K1688">IFERROR(INDEX(MASTER!B:B,MATCH(G1688,MASTER!A:A,0))/100," ")</f>
        <v> </v>
      </c>
      <c r="L1688" s="65">
        <f ca="1" t="shared" si="3"/>
        <v>0</v>
      </c>
      <c r="M1688" s="65" t="str">
        <f ca="1" t="shared" si="4"/>
        <v>1900 - WEEK 00</v>
      </c>
      <c r="N1688" s="65" t="str">
        <f ca="1" t="shared" si="5"/>
        <v>1900 - MONTH 01</v>
      </c>
      <c r="O1688" s="83" t="str">
        <f ca="1" t="shared" ref="O1688:P1688" si="1723">IFERROR(AVERAGEIF(M:M,M1688,$K:$K)," ")</f>
        <v> </v>
      </c>
      <c r="P1688" s="83" t="str">
        <f ca="1" t="shared" si="1723"/>
        <v> </v>
      </c>
      <c r="Q1688" s="65" t="str">
        <f ca="1">IF(ISBLANK(A1688)," ",IF(O1688&gt;MASTER!$B$3/100,"SB",IF(O1688&gt;MASTER!$B$4/100,"B",IF(O1688&gt;MASTER!$B$5/100,"C","K"))))</f>
        <v>SB</v>
      </c>
      <c r="R1688" s="65" t="str">
        <f ca="1">IF(ISBLANK(B1688)," ",IF(P1688&gt;MASTER!$B$3/100,"SB",IF(P1688&gt;MASTER!$B$4/100,"B",IF(P1688&gt;MASTER!$B$5/100,"C","K"))))</f>
        <v>SB</v>
      </c>
    </row>
    <row r="1689" customHeight="1" spans="1:18">
      <c r="A1689" s="65">
        <f ca="1">INDIRECT(ADDRESS(2+QUOTIENT(ROW()-2,COUNTA('Form Responses 1'!$1:$1)-4),1,,TRUE,"Form Responses 1"))</f>
        <v>0</v>
      </c>
      <c r="B1689" s="65">
        <f ca="1">INDIRECT(ADDRESS(2+QUOTIENT(ROW()-2,COUNTA('Form Responses 1'!$1:$1)-4),2,,TRUE,"Form Responses 1"))</f>
        <v>0</v>
      </c>
      <c r="C1689" s="65">
        <f ca="1">INDIRECT(ADDRESS(2+QUOTIENT(ROW()-2,COUNTA('Form Responses 1'!$1:$1)-4),3,,TRUE,"Form Responses 1"))</f>
        <v>0</v>
      </c>
      <c r="D1689" s="65">
        <f ca="1">INDIRECT(ADDRESS(2+QUOTIENT(ROW()-2,COUNTA('Form Responses 1'!$1:$1)-4),4,,TRUE,"Form Responses 1"))</f>
        <v>0</v>
      </c>
      <c r="E1689" s="82">
        <f ca="1" t="shared" si="0"/>
        <v>6</v>
      </c>
      <c r="F1689" s="65" t="str">
        <f ca="1">IF(ISBLANK(A1689)," ",INDIRECT(ADDRESS(1,5+MOD(ROW()-2,COUNTA('Form Responses 1'!$1:$1)-4),,TRUE,"Form Responses 1")))</f>
        <v>Lantai 09 [Koridor]</v>
      </c>
      <c r="G1689" s="65" t="e">
        <f ca="1">IF(ISBLANK(A1689)," ",INDIRECT(ADDRESS(MATCH(A1689,'Form Responses 1'!A:A,0),5+MOD(ROW()-2,COUNTA('Form Responses 1'!$1:$1)-4),,TRUE,"Form Responses 1")))</f>
        <v>#N/A</v>
      </c>
      <c r="H1689" s="83" t="str">
        <f ca="1" t="shared" si="1"/>
        <v>Lantai 09</v>
      </c>
      <c r="I1689" s="83" t="str">
        <f ca="1" t="shared" si="1701"/>
        <v>Koridor</v>
      </c>
      <c r="J1689" s="83" t="str">
        <f ca="1" t="shared" si="2"/>
        <v>CLEANING SERVICE</v>
      </c>
      <c r="K1689" s="83" t="str">
        <f ca="1" t="array" ref="K1689">IFERROR(INDEX(MASTER!B:B,MATCH(G1689,MASTER!A:A,0))/100," ")</f>
        <v> </v>
      </c>
      <c r="L1689" s="65">
        <f ca="1" t="shared" si="3"/>
        <v>0</v>
      </c>
      <c r="M1689" s="65" t="str">
        <f ca="1" t="shared" si="4"/>
        <v>1900 - WEEK 00</v>
      </c>
      <c r="N1689" s="65" t="str">
        <f ca="1" t="shared" si="5"/>
        <v>1900 - MONTH 01</v>
      </c>
      <c r="O1689" s="83" t="str">
        <f ca="1" t="shared" ref="O1689:P1689" si="1724">IFERROR(AVERAGEIF(M:M,M1689,$K:$K)," ")</f>
        <v> </v>
      </c>
      <c r="P1689" s="83" t="str">
        <f ca="1" t="shared" si="1724"/>
        <v> </v>
      </c>
      <c r="Q1689" s="65" t="str">
        <f ca="1">IF(ISBLANK(A1689)," ",IF(O1689&gt;MASTER!$B$3/100,"SB",IF(O1689&gt;MASTER!$B$4/100,"B",IF(O1689&gt;MASTER!$B$5/100,"C","K"))))</f>
        <v>SB</v>
      </c>
      <c r="R1689" s="65" t="str">
        <f ca="1">IF(ISBLANK(B1689)," ",IF(P1689&gt;MASTER!$B$3/100,"SB",IF(P1689&gt;MASTER!$B$4/100,"B",IF(P1689&gt;MASTER!$B$5/100,"C","K"))))</f>
        <v>SB</v>
      </c>
    </row>
    <row r="1690" customHeight="1" spans="1:18">
      <c r="A1690" s="65">
        <f ca="1">INDIRECT(ADDRESS(2+QUOTIENT(ROW()-2,COUNTA('Form Responses 1'!$1:$1)-4),1,,TRUE,"Form Responses 1"))</f>
        <v>0</v>
      </c>
      <c r="B1690" s="65">
        <f ca="1">INDIRECT(ADDRESS(2+QUOTIENT(ROW()-2,COUNTA('Form Responses 1'!$1:$1)-4),2,,TRUE,"Form Responses 1"))</f>
        <v>0</v>
      </c>
      <c r="C1690" s="65">
        <f ca="1">INDIRECT(ADDRESS(2+QUOTIENT(ROW()-2,COUNTA('Form Responses 1'!$1:$1)-4),3,,TRUE,"Form Responses 1"))</f>
        <v>0</v>
      </c>
      <c r="D1690" s="65">
        <f ca="1">INDIRECT(ADDRESS(2+QUOTIENT(ROW()-2,COUNTA('Form Responses 1'!$1:$1)-4),4,,TRUE,"Form Responses 1"))</f>
        <v>0</v>
      </c>
      <c r="E1690" s="82">
        <f ca="1" t="shared" si="0"/>
        <v>6</v>
      </c>
      <c r="F1690" s="65" t="str">
        <f ca="1">IF(ISBLANK(A1690)," ",INDIRECT(ADDRESS(1,5+MOD(ROW()-2,COUNTA('Form Responses 1'!$1:$1)-4),,TRUE,"Form Responses 1")))</f>
        <v>Lantai 09 [Toilet Pria / Wanita]</v>
      </c>
      <c r="G1690" s="65" t="e">
        <f ca="1">IF(ISBLANK(A1690)," ",INDIRECT(ADDRESS(MATCH(A1690,'Form Responses 1'!A:A,0),5+MOD(ROW()-2,COUNTA('Form Responses 1'!$1:$1)-4),,TRUE,"Form Responses 1")))</f>
        <v>#N/A</v>
      </c>
      <c r="H1690" s="83" t="str">
        <f ca="1" t="shared" si="1"/>
        <v>Lantai 09</v>
      </c>
      <c r="I1690" s="83" t="str">
        <f ca="1" t="shared" si="1701"/>
        <v>Toilet Pria / Wanita</v>
      </c>
      <c r="J1690" s="83" t="str">
        <f ca="1" t="shared" si="2"/>
        <v>CLEANING SERVICE</v>
      </c>
      <c r="K1690" s="83" t="str">
        <f ca="1" t="array" ref="K1690">IFERROR(INDEX(MASTER!B:B,MATCH(G1690,MASTER!A:A,0))/100," ")</f>
        <v> </v>
      </c>
      <c r="L1690" s="65">
        <f ca="1" t="shared" si="3"/>
        <v>0</v>
      </c>
      <c r="M1690" s="65" t="str">
        <f ca="1" t="shared" si="4"/>
        <v>1900 - WEEK 00</v>
      </c>
      <c r="N1690" s="65" t="str">
        <f ca="1" t="shared" si="5"/>
        <v>1900 - MONTH 01</v>
      </c>
      <c r="O1690" s="83" t="str">
        <f ca="1" t="shared" ref="O1690:P1690" si="1725">IFERROR(AVERAGEIF(M:M,M1690,$K:$K)," ")</f>
        <v> </v>
      </c>
      <c r="P1690" s="83" t="str">
        <f ca="1" t="shared" si="1725"/>
        <v> </v>
      </c>
      <c r="Q1690" s="65" t="str">
        <f ca="1">IF(ISBLANK(A1690)," ",IF(O1690&gt;MASTER!$B$3/100,"SB",IF(O1690&gt;MASTER!$B$4/100,"B",IF(O1690&gt;MASTER!$B$5/100,"C","K"))))</f>
        <v>SB</v>
      </c>
      <c r="R1690" s="65" t="str">
        <f ca="1">IF(ISBLANK(B1690)," ",IF(P1690&gt;MASTER!$B$3/100,"SB",IF(P1690&gt;MASTER!$B$4/100,"B",IF(P1690&gt;MASTER!$B$5/100,"C","K"))))</f>
        <v>SB</v>
      </c>
    </row>
    <row r="1691" customHeight="1" spans="1:18">
      <c r="A1691" s="65">
        <f ca="1">INDIRECT(ADDRESS(2+QUOTIENT(ROW()-2,COUNTA('Form Responses 1'!$1:$1)-4),1,,TRUE,"Form Responses 1"))</f>
        <v>0</v>
      </c>
      <c r="B1691" s="65">
        <f ca="1">INDIRECT(ADDRESS(2+QUOTIENT(ROW()-2,COUNTA('Form Responses 1'!$1:$1)-4),2,,TRUE,"Form Responses 1"))</f>
        <v>0</v>
      </c>
      <c r="C1691" s="65">
        <f ca="1">INDIRECT(ADDRESS(2+QUOTIENT(ROW()-2,COUNTA('Form Responses 1'!$1:$1)-4),3,,TRUE,"Form Responses 1"))</f>
        <v>0</v>
      </c>
      <c r="D1691" s="65">
        <f ca="1">INDIRECT(ADDRESS(2+QUOTIENT(ROW()-2,COUNTA('Form Responses 1'!$1:$1)-4),4,,TRUE,"Form Responses 1"))</f>
        <v>0</v>
      </c>
      <c r="E1691" s="82">
        <f ca="1" t="shared" si="0"/>
        <v>6</v>
      </c>
      <c r="F1691" s="65" t="str">
        <f ca="1">IF(ISBLANK(A1691)," ",INDIRECT(ADDRESS(1,5+MOD(ROW()-2,COUNTA('Form Responses 1'!$1:$1)-4),,TRUE,"Form Responses 1")))</f>
        <v>Lantai 08 [Tangga Exit Barat]</v>
      </c>
      <c r="G1691" s="65" t="e">
        <f ca="1">IF(ISBLANK(A1691)," ",INDIRECT(ADDRESS(MATCH(A1691,'Form Responses 1'!A:A,0),5+MOD(ROW()-2,COUNTA('Form Responses 1'!$1:$1)-4),,TRUE,"Form Responses 1")))</f>
        <v>#N/A</v>
      </c>
      <c r="H1691" s="83" t="str">
        <f ca="1" t="shared" si="1"/>
        <v>Lantai 08</v>
      </c>
      <c r="I1691" s="83" t="str">
        <f ca="1" t="shared" si="1701"/>
        <v>Tangga Exit Barat</v>
      </c>
      <c r="J1691" s="83" t="str">
        <f ca="1" t="shared" si="2"/>
        <v>CLEANING SERVICE</v>
      </c>
      <c r="K1691" s="83" t="str">
        <f ca="1" t="array" ref="K1691">IFERROR(INDEX(MASTER!B:B,MATCH(G1691,MASTER!A:A,0))/100," ")</f>
        <v> </v>
      </c>
      <c r="L1691" s="65">
        <f ca="1" t="shared" si="3"/>
        <v>0</v>
      </c>
      <c r="M1691" s="65" t="str">
        <f ca="1" t="shared" si="4"/>
        <v>1900 - WEEK 00</v>
      </c>
      <c r="N1691" s="65" t="str">
        <f ca="1" t="shared" si="5"/>
        <v>1900 - MONTH 01</v>
      </c>
      <c r="O1691" s="83" t="str">
        <f ca="1" t="shared" ref="O1691:P1691" si="1726">IFERROR(AVERAGEIF(M:M,M1691,$K:$K)," ")</f>
        <v> </v>
      </c>
      <c r="P1691" s="83" t="str">
        <f ca="1" t="shared" si="1726"/>
        <v> </v>
      </c>
      <c r="Q1691" s="65" t="str">
        <f ca="1">IF(ISBLANK(A1691)," ",IF(O1691&gt;MASTER!$B$3/100,"SB",IF(O1691&gt;MASTER!$B$4/100,"B",IF(O1691&gt;MASTER!$B$5/100,"C","K"))))</f>
        <v>SB</v>
      </c>
      <c r="R1691" s="65" t="str">
        <f ca="1">IF(ISBLANK(B1691)," ",IF(P1691&gt;MASTER!$B$3/100,"SB",IF(P1691&gt;MASTER!$B$4/100,"B",IF(P1691&gt;MASTER!$B$5/100,"C","K"))))</f>
        <v>SB</v>
      </c>
    </row>
    <row r="1692" customHeight="1" spans="1:18">
      <c r="A1692" s="65">
        <f ca="1">INDIRECT(ADDRESS(2+QUOTIENT(ROW()-2,COUNTA('Form Responses 1'!$1:$1)-4),1,,TRUE,"Form Responses 1"))</f>
        <v>0</v>
      </c>
      <c r="B1692" s="65">
        <f ca="1">INDIRECT(ADDRESS(2+QUOTIENT(ROW()-2,COUNTA('Form Responses 1'!$1:$1)-4),2,,TRUE,"Form Responses 1"))</f>
        <v>0</v>
      </c>
      <c r="C1692" s="65">
        <f ca="1">INDIRECT(ADDRESS(2+QUOTIENT(ROW()-2,COUNTA('Form Responses 1'!$1:$1)-4),3,,TRUE,"Form Responses 1"))</f>
        <v>0</v>
      </c>
      <c r="D1692" s="65">
        <f ca="1">INDIRECT(ADDRESS(2+QUOTIENT(ROW()-2,COUNTA('Form Responses 1'!$1:$1)-4),4,,TRUE,"Form Responses 1"))</f>
        <v>0</v>
      </c>
      <c r="E1692" s="82">
        <f ca="1" t="shared" si="0"/>
        <v>6</v>
      </c>
      <c r="F1692" s="65" t="str">
        <f ca="1">IF(ISBLANK(A1692)," ",INDIRECT(ADDRESS(1,5+MOD(ROW()-2,COUNTA('Form Responses 1'!$1:$1)-4),,TRUE,"Form Responses 1")))</f>
        <v>Lantai 08 [ &amp; Timur]</v>
      </c>
      <c r="G1692" s="65" t="e">
        <f ca="1">IF(ISBLANK(A1692)," ",INDIRECT(ADDRESS(MATCH(A1692,'Form Responses 1'!A:A,0),5+MOD(ROW()-2,COUNTA('Form Responses 1'!$1:$1)-4),,TRUE,"Form Responses 1")))</f>
        <v>#N/A</v>
      </c>
      <c r="H1692" s="83" t="str">
        <f ca="1" t="shared" si="1"/>
        <v>Lantai 08</v>
      </c>
      <c r="I1692" s="83" t="str">
        <f ca="1" t="shared" si="1701"/>
        <v> &amp; Timur</v>
      </c>
      <c r="J1692" s="83" t="str">
        <f ca="1" t="shared" si="2"/>
        <v>CLEANING SERVICE</v>
      </c>
      <c r="K1692" s="83" t="str">
        <f ca="1" t="array" ref="K1692">IFERROR(INDEX(MASTER!B:B,MATCH(G1692,MASTER!A:A,0))/100," ")</f>
        <v> </v>
      </c>
      <c r="L1692" s="65">
        <f ca="1" t="shared" si="3"/>
        <v>0</v>
      </c>
      <c r="M1692" s="65" t="str">
        <f ca="1" t="shared" si="4"/>
        <v>1900 - WEEK 00</v>
      </c>
      <c r="N1692" s="65" t="str">
        <f ca="1" t="shared" si="5"/>
        <v>1900 - MONTH 01</v>
      </c>
      <c r="O1692" s="83" t="str">
        <f ca="1" t="shared" ref="O1692:P1692" si="1727">IFERROR(AVERAGEIF(M:M,M1692,$K:$K)," ")</f>
        <v> </v>
      </c>
      <c r="P1692" s="83" t="str">
        <f ca="1" t="shared" si="1727"/>
        <v> </v>
      </c>
      <c r="Q1692" s="65" t="str">
        <f ca="1">IF(ISBLANK(A1692)," ",IF(O1692&gt;MASTER!$B$3/100,"SB",IF(O1692&gt;MASTER!$B$4/100,"B",IF(O1692&gt;MASTER!$B$5/100,"C","K"))))</f>
        <v>SB</v>
      </c>
      <c r="R1692" s="65" t="str">
        <f ca="1">IF(ISBLANK(B1692)," ",IF(P1692&gt;MASTER!$B$3/100,"SB",IF(P1692&gt;MASTER!$B$4/100,"B",IF(P1692&gt;MASTER!$B$5/100,"C","K"))))</f>
        <v>SB</v>
      </c>
    </row>
    <row r="1693" customHeight="1" spans="1:18">
      <c r="A1693" s="65">
        <f ca="1">INDIRECT(ADDRESS(2+QUOTIENT(ROW()-2,COUNTA('Form Responses 1'!$1:$1)-4),1,,TRUE,"Form Responses 1"))</f>
        <v>0</v>
      </c>
      <c r="B1693" s="65">
        <f ca="1">INDIRECT(ADDRESS(2+QUOTIENT(ROW()-2,COUNTA('Form Responses 1'!$1:$1)-4),2,,TRUE,"Form Responses 1"))</f>
        <v>0</v>
      </c>
      <c r="C1693" s="65">
        <f ca="1">INDIRECT(ADDRESS(2+QUOTIENT(ROW()-2,COUNTA('Form Responses 1'!$1:$1)-4),3,,TRUE,"Form Responses 1"))</f>
        <v>0</v>
      </c>
      <c r="D1693" s="65">
        <f ca="1">INDIRECT(ADDRESS(2+QUOTIENT(ROW()-2,COUNTA('Form Responses 1'!$1:$1)-4),4,,TRUE,"Form Responses 1"))</f>
        <v>0</v>
      </c>
      <c r="E1693" s="82">
        <f ca="1" t="shared" si="0"/>
        <v>6</v>
      </c>
      <c r="F1693" s="65" t="str">
        <f ca="1">IF(ISBLANK(A1693)," ",INDIRECT(ADDRESS(1,5+MOD(ROW()-2,COUNTA('Form Responses 1'!$1:$1)-4),,TRUE,"Form Responses 1")))</f>
        <v>Lantai 08 [Mushola]</v>
      </c>
      <c r="G1693" s="65" t="e">
        <f ca="1">IF(ISBLANK(A1693)," ",INDIRECT(ADDRESS(MATCH(A1693,'Form Responses 1'!A:A,0),5+MOD(ROW()-2,COUNTA('Form Responses 1'!$1:$1)-4),,TRUE,"Form Responses 1")))</f>
        <v>#N/A</v>
      </c>
      <c r="H1693" s="83" t="str">
        <f ca="1" t="shared" si="1"/>
        <v>Lantai 08</v>
      </c>
      <c r="I1693" s="83" t="str">
        <f ca="1" t="shared" si="1701"/>
        <v>Mushola</v>
      </c>
      <c r="J1693" s="83" t="str">
        <f ca="1" t="shared" si="2"/>
        <v>CLEANING SERVICE</v>
      </c>
      <c r="K1693" s="83" t="str">
        <f ca="1" t="array" ref="K1693">IFERROR(INDEX(MASTER!B:B,MATCH(G1693,MASTER!A:A,0))/100," ")</f>
        <v> </v>
      </c>
      <c r="L1693" s="65">
        <f ca="1" t="shared" si="3"/>
        <v>0</v>
      </c>
      <c r="M1693" s="65" t="str">
        <f ca="1" t="shared" si="4"/>
        <v>1900 - WEEK 00</v>
      </c>
      <c r="N1693" s="65" t="str">
        <f ca="1" t="shared" si="5"/>
        <v>1900 - MONTH 01</v>
      </c>
      <c r="O1693" s="83" t="str">
        <f ca="1" t="shared" ref="O1693:P1693" si="1728">IFERROR(AVERAGEIF(M:M,M1693,$K:$K)," ")</f>
        <v> </v>
      </c>
      <c r="P1693" s="83" t="str">
        <f ca="1" t="shared" si="1728"/>
        <v> </v>
      </c>
      <c r="Q1693" s="65" t="str">
        <f ca="1">IF(ISBLANK(A1693)," ",IF(O1693&gt;MASTER!$B$3/100,"SB",IF(O1693&gt;MASTER!$B$4/100,"B",IF(O1693&gt;MASTER!$B$5/100,"C","K"))))</f>
        <v>SB</v>
      </c>
      <c r="R1693" s="65" t="str">
        <f ca="1">IF(ISBLANK(B1693)," ",IF(P1693&gt;MASTER!$B$3/100,"SB",IF(P1693&gt;MASTER!$B$4/100,"B",IF(P1693&gt;MASTER!$B$5/100,"C","K"))))</f>
        <v>SB</v>
      </c>
    </row>
    <row r="1694" customHeight="1" spans="1:18">
      <c r="A1694" s="65">
        <f ca="1">INDIRECT(ADDRESS(2+QUOTIENT(ROW()-2,COUNTA('Form Responses 1'!$1:$1)-4),1,,TRUE,"Form Responses 1"))</f>
        <v>0</v>
      </c>
      <c r="B1694" s="65">
        <f ca="1">INDIRECT(ADDRESS(2+QUOTIENT(ROW()-2,COUNTA('Form Responses 1'!$1:$1)-4),2,,TRUE,"Form Responses 1"))</f>
        <v>0</v>
      </c>
      <c r="C1694" s="65">
        <f ca="1">INDIRECT(ADDRESS(2+QUOTIENT(ROW()-2,COUNTA('Form Responses 1'!$1:$1)-4),3,,TRUE,"Form Responses 1"))</f>
        <v>0</v>
      </c>
      <c r="D1694" s="65">
        <f ca="1">INDIRECT(ADDRESS(2+QUOTIENT(ROW()-2,COUNTA('Form Responses 1'!$1:$1)-4),4,,TRUE,"Form Responses 1"))</f>
        <v>0</v>
      </c>
      <c r="E1694" s="82">
        <f ca="1" t="shared" si="0"/>
        <v>6</v>
      </c>
      <c r="F1694" s="65" t="str">
        <f ca="1">IF(ISBLANK(A1694)," ",INDIRECT(ADDRESS(1,5+MOD(ROW()-2,COUNTA('Form Responses 1'!$1:$1)-4),,TRUE,"Form Responses 1")))</f>
        <v>Lantai 08 [Pantry]</v>
      </c>
      <c r="G1694" s="65" t="e">
        <f ca="1">IF(ISBLANK(A1694)," ",INDIRECT(ADDRESS(MATCH(A1694,'Form Responses 1'!A:A,0),5+MOD(ROW()-2,COUNTA('Form Responses 1'!$1:$1)-4),,TRUE,"Form Responses 1")))</f>
        <v>#N/A</v>
      </c>
      <c r="H1694" s="83" t="str">
        <f ca="1" t="shared" si="1"/>
        <v>Lantai 08</v>
      </c>
      <c r="I1694" s="83" t="str">
        <f ca="1" t="shared" si="1701"/>
        <v>Pantry</v>
      </c>
      <c r="J1694" s="83" t="str">
        <f ca="1" t="shared" si="2"/>
        <v>CLEANING SERVICE</v>
      </c>
      <c r="K1694" s="83" t="str">
        <f ca="1" t="array" ref="K1694">IFERROR(INDEX(MASTER!B:B,MATCH(G1694,MASTER!A:A,0))/100," ")</f>
        <v> </v>
      </c>
      <c r="L1694" s="65">
        <f ca="1" t="shared" si="3"/>
        <v>0</v>
      </c>
      <c r="M1694" s="65" t="str">
        <f ca="1" t="shared" si="4"/>
        <v>1900 - WEEK 00</v>
      </c>
      <c r="N1694" s="65" t="str">
        <f ca="1" t="shared" si="5"/>
        <v>1900 - MONTH 01</v>
      </c>
      <c r="O1694" s="83" t="str">
        <f ca="1" t="shared" ref="O1694:P1694" si="1729">IFERROR(AVERAGEIF(M:M,M1694,$K:$K)," ")</f>
        <v> </v>
      </c>
      <c r="P1694" s="83" t="str">
        <f ca="1" t="shared" si="1729"/>
        <v> </v>
      </c>
      <c r="Q1694" s="65" t="str">
        <f ca="1">IF(ISBLANK(A1694)," ",IF(O1694&gt;MASTER!$B$3/100,"SB",IF(O1694&gt;MASTER!$B$4/100,"B",IF(O1694&gt;MASTER!$B$5/100,"C","K"))))</f>
        <v>SB</v>
      </c>
      <c r="R1694" s="65" t="str">
        <f ca="1">IF(ISBLANK(B1694)," ",IF(P1694&gt;MASTER!$B$3/100,"SB",IF(P1694&gt;MASTER!$B$4/100,"B",IF(P1694&gt;MASTER!$B$5/100,"C","K"))))</f>
        <v>SB</v>
      </c>
    </row>
    <row r="1695" customHeight="1" spans="1:18">
      <c r="A1695" s="65">
        <f ca="1">INDIRECT(ADDRESS(2+QUOTIENT(ROW()-2,COUNTA('Form Responses 1'!$1:$1)-4),1,,TRUE,"Form Responses 1"))</f>
        <v>0</v>
      </c>
      <c r="B1695" s="65">
        <f ca="1">INDIRECT(ADDRESS(2+QUOTIENT(ROW()-2,COUNTA('Form Responses 1'!$1:$1)-4),2,,TRUE,"Form Responses 1"))</f>
        <v>0</v>
      </c>
      <c r="C1695" s="65">
        <f ca="1">INDIRECT(ADDRESS(2+QUOTIENT(ROW()-2,COUNTA('Form Responses 1'!$1:$1)-4),3,,TRUE,"Form Responses 1"))</f>
        <v>0</v>
      </c>
      <c r="D1695" s="65">
        <f ca="1">INDIRECT(ADDRESS(2+QUOTIENT(ROW()-2,COUNTA('Form Responses 1'!$1:$1)-4),4,,TRUE,"Form Responses 1"))</f>
        <v>0</v>
      </c>
      <c r="E1695" s="82">
        <f ca="1" t="shared" si="0"/>
        <v>6</v>
      </c>
      <c r="F1695" s="65" t="str">
        <f ca="1">IF(ISBLANK(A1695)," ",INDIRECT(ADDRESS(1,5+MOD(ROW()-2,COUNTA('Form Responses 1'!$1:$1)-4),,TRUE,"Form Responses 1")))</f>
        <v>Lantai 08 [Ruang Rapat 1-2-3]</v>
      </c>
      <c r="G1695" s="65" t="e">
        <f ca="1">IF(ISBLANK(A1695)," ",INDIRECT(ADDRESS(MATCH(A1695,'Form Responses 1'!A:A,0),5+MOD(ROW()-2,COUNTA('Form Responses 1'!$1:$1)-4),,TRUE,"Form Responses 1")))</f>
        <v>#N/A</v>
      </c>
      <c r="H1695" s="83" t="str">
        <f ca="1" t="shared" si="1"/>
        <v>Lantai 08</v>
      </c>
      <c r="I1695" s="83" t="str">
        <f ca="1" t="shared" si="1701"/>
        <v>Ruang Rapat 1-2-3</v>
      </c>
      <c r="J1695" s="83" t="str">
        <f ca="1" t="shared" si="2"/>
        <v>CLEANING SERVICE</v>
      </c>
      <c r="K1695" s="83" t="str">
        <f ca="1" t="array" ref="K1695">IFERROR(INDEX(MASTER!B:B,MATCH(G1695,MASTER!A:A,0))/100," ")</f>
        <v> </v>
      </c>
      <c r="L1695" s="65">
        <f ca="1" t="shared" si="3"/>
        <v>0</v>
      </c>
      <c r="M1695" s="65" t="str">
        <f ca="1" t="shared" si="4"/>
        <v>1900 - WEEK 00</v>
      </c>
      <c r="N1695" s="65" t="str">
        <f ca="1" t="shared" si="5"/>
        <v>1900 - MONTH 01</v>
      </c>
      <c r="O1695" s="83" t="str">
        <f ca="1" t="shared" ref="O1695:P1695" si="1730">IFERROR(AVERAGEIF(M:M,M1695,$K:$K)," ")</f>
        <v> </v>
      </c>
      <c r="P1695" s="83" t="str">
        <f ca="1" t="shared" si="1730"/>
        <v> </v>
      </c>
      <c r="Q1695" s="65" t="str">
        <f ca="1">IF(ISBLANK(A1695)," ",IF(O1695&gt;MASTER!$B$3/100,"SB",IF(O1695&gt;MASTER!$B$4/100,"B",IF(O1695&gt;MASTER!$B$5/100,"C","K"))))</f>
        <v>SB</v>
      </c>
      <c r="R1695" s="65" t="str">
        <f ca="1">IF(ISBLANK(B1695)," ",IF(P1695&gt;MASTER!$B$3/100,"SB",IF(P1695&gt;MASTER!$B$4/100,"B",IF(P1695&gt;MASTER!$B$5/100,"C","K"))))</f>
        <v>SB</v>
      </c>
    </row>
    <row r="1696" customHeight="1" spans="1:18">
      <c r="A1696" s="65">
        <f ca="1">INDIRECT(ADDRESS(2+QUOTIENT(ROW()-2,COUNTA('Form Responses 1'!$1:$1)-4),1,,TRUE,"Form Responses 1"))</f>
        <v>0</v>
      </c>
      <c r="B1696" s="65">
        <f ca="1">INDIRECT(ADDRESS(2+QUOTIENT(ROW()-2,COUNTA('Form Responses 1'!$1:$1)-4),2,,TRUE,"Form Responses 1"))</f>
        <v>0</v>
      </c>
      <c r="C1696" s="65">
        <f ca="1">INDIRECT(ADDRESS(2+QUOTIENT(ROW()-2,COUNTA('Form Responses 1'!$1:$1)-4),3,,TRUE,"Form Responses 1"))</f>
        <v>0</v>
      </c>
      <c r="D1696" s="65">
        <f ca="1">INDIRECT(ADDRESS(2+QUOTIENT(ROW()-2,COUNTA('Form Responses 1'!$1:$1)-4),4,,TRUE,"Form Responses 1"))</f>
        <v>0</v>
      </c>
      <c r="E1696" s="82">
        <f ca="1" t="shared" si="0"/>
        <v>6</v>
      </c>
      <c r="F1696" s="65" t="str">
        <f ca="1">IF(ISBLANK(A1696)," ",INDIRECT(ADDRESS(1,5+MOD(ROW()-2,COUNTA('Form Responses 1'!$1:$1)-4),,TRUE,"Form Responses 1")))</f>
        <v>Lantai 08 [Ruang Kerja]</v>
      </c>
      <c r="G1696" s="65" t="e">
        <f ca="1">IF(ISBLANK(A1696)," ",INDIRECT(ADDRESS(MATCH(A1696,'Form Responses 1'!A:A,0),5+MOD(ROW()-2,COUNTA('Form Responses 1'!$1:$1)-4),,TRUE,"Form Responses 1")))</f>
        <v>#N/A</v>
      </c>
      <c r="H1696" s="83" t="str">
        <f ca="1" t="shared" si="1"/>
        <v>Lantai 08</v>
      </c>
      <c r="I1696" s="83" t="str">
        <f ca="1" t="shared" si="1701"/>
        <v>Ruang Kerja</v>
      </c>
      <c r="J1696" s="83" t="str">
        <f ca="1" t="shared" si="2"/>
        <v>CLEANING SERVICE</v>
      </c>
      <c r="K1696" s="83" t="str">
        <f ca="1" t="array" ref="K1696">IFERROR(INDEX(MASTER!B:B,MATCH(G1696,MASTER!A:A,0))/100," ")</f>
        <v> </v>
      </c>
      <c r="L1696" s="65">
        <f ca="1" t="shared" si="3"/>
        <v>0</v>
      </c>
      <c r="M1696" s="65" t="str">
        <f ca="1" t="shared" si="4"/>
        <v>1900 - WEEK 00</v>
      </c>
      <c r="N1696" s="65" t="str">
        <f ca="1" t="shared" si="5"/>
        <v>1900 - MONTH 01</v>
      </c>
      <c r="O1696" s="83" t="str">
        <f ca="1" t="shared" ref="O1696:P1696" si="1731">IFERROR(AVERAGEIF(M:M,M1696,$K:$K)," ")</f>
        <v> </v>
      </c>
      <c r="P1696" s="83" t="str">
        <f ca="1" t="shared" si="1731"/>
        <v> </v>
      </c>
      <c r="Q1696" s="65" t="str">
        <f ca="1">IF(ISBLANK(A1696)," ",IF(O1696&gt;MASTER!$B$3/100,"SB",IF(O1696&gt;MASTER!$B$4/100,"B",IF(O1696&gt;MASTER!$B$5/100,"C","K"))))</f>
        <v>SB</v>
      </c>
      <c r="R1696" s="65" t="str">
        <f ca="1">IF(ISBLANK(B1696)," ",IF(P1696&gt;MASTER!$B$3/100,"SB",IF(P1696&gt;MASTER!$B$4/100,"B",IF(P1696&gt;MASTER!$B$5/100,"C","K"))))</f>
        <v>SB</v>
      </c>
    </row>
    <row r="1697" customHeight="1" spans="1:18">
      <c r="A1697" s="65">
        <f ca="1">INDIRECT(ADDRESS(2+QUOTIENT(ROW()-2,COUNTA('Form Responses 1'!$1:$1)-4),1,,TRUE,"Form Responses 1"))</f>
        <v>0</v>
      </c>
      <c r="B1697" s="65">
        <f ca="1">INDIRECT(ADDRESS(2+QUOTIENT(ROW()-2,COUNTA('Form Responses 1'!$1:$1)-4),2,,TRUE,"Form Responses 1"))</f>
        <v>0</v>
      </c>
      <c r="C1697" s="65">
        <f ca="1">INDIRECT(ADDRESS(2+QUOTIENT(ROW()-2,COUNTA('Form Responses 1'!$1:$1)-4),3,,TRUE,"Form Responses 1"))</f>
        <v>0</v>
      </c>
      <c r="D1697" s="65">
        <f ca="1">INDIRECT(ADDRESS(2+QUOTIENT(ROW()-2,COUNTA('Form Responses 1'!$1:$1)-4),4,,TRUE,"Form Responses 1"))</f>
        <v>0</v>
      </c>
      <c r="E1697" s="82">
        <f ca="1" t="shared" si="0"/>
        <v>6</v>
      </c>
      <c r="F1697" s="65" t="str">
        <f ca="1">IF(ISBLANK(A1697)," ",INDIRECT(ADDRESS(1,5+MOD(ROW()-2,COUNTA('Form Responses 1'!$1:$1)-4),,TRUE,"Form Responses 1")))</f>
        <v>Lantai 08 [Koridor]</v>
      </c>
      <c r="G1697" s="65" t="e">
        <f ca="1">IF(ISBLANK(A1697)," ",INDIRECT(ADDRESS(MATCH(A1697,'Form Responses 1'!A:A,0),5+MOD(ROW()-2,COUNTA('Form Responses 1'!$1:$1)-4),,TRUE,"Form Responses 1")))</f>
        <v>#N/A</v>
      </c>
      <c r="H1697" s="83" t="str">
        <f ca="1" t="shared" si="1"/>
        <v>Lantai 08</v>
      </c>
      <c r="I1697" s="83" t="str">
        <f ca="1" t="shared" si="1701"/>
        <v>Koridor</v>
      </c>
      <c r="J1697" s="83" t="str">
        <f ca="1" t="shared" si="2"/>
        <v>CLEANING SERVICE</v>
      </c>
      <c r="K1697" s="83" t="str">
        <f ca="1" t="array" ref="K1697">IFERROR(INDEX(MASTER!B:B,MATCH(G1697,MASTER!A:A,0))/100," ")</f>
        <v> </v>
      </c>
      <c r="L1697" s="65">
        <f ca="1" t="shared" si="3"/>
        <v>0</v>
      </c>
      <c r="M1697" s="65" t="str">
        <f ca="1" t="shared" si="4"/>
        <v>1900 - WEEK 00</v>
      </c>
      <c r="N1697" s="65" t="str">
        <f ca="1" t="shared" si="5"/>
        <v>1900 - MONTH 01</v>
      </c>
      <c r="O1697" s="83" t="str">
        <f ca="1" t="shared" ref="O1697:P1697" si="1732">IFERROR(AVERAGEIF(M:M,M1697,$K:$K)," ")</f>
        <v> </v>
      </c>
      <c r="P1697" s="83" t="str">
        <f ca="1" t="shared" si="1732"/>
        <v> </v>
      </c>
      <c r="Q1697" s="65" t="str">
        <f ca="1">IF(ISBLANK(A1697)," ",IF(O1697&gt;MASTER!$B$3/100,"SB",IF(O1697&gt;MASTER!$B$4/100,"B",IF(O1697&gt;MASTER!$B$5/100,"C","K"))))</f>
        <v>SB</v>
      </c>
      <c r="R1697" s="65" t="str">
        <f ca="1">IF(ISBLANK(B1697)," ",IF(P1697&gt;MASTER!$B$3/100,"SB",IF(P1697&gt;MASTER!$B$4/100,"B",IF(P1697&gt;MASTER!$B$5/100,"C","K"))))</f>
        <v>SB</v>
      </c>
    </row>
    <row r="1698" customHeight="1" spans="1:18">
      <c r="A1698" s="65">
        <f ca="1">INDIRECT(ADDRESS(2+QUOTIENT(ROW()-2,COUNTA('Form Responses 1'!$1:$1)-4),1,,TRUE,"Form Responses 1"))</f>
        <v>0</v>
      </c>
      <c r="B1698" s="65">
        <f ca="1">INDIRECT(ADDRESS(2+QUOTIENT(ROW()-2,COUNTA('Form Responses 1'!$1:$1)-4),2,,TRUE,"Form Responses 1"))</f>
        <v>0</v>
      </c>
      <c r="C1698" s="65">
        <f ca="1">INDIRECT(ADDRESS(2+QUOTIENT(ROW()-2,COUNTA('Form Responses 1'!$1:$1)-4),3,,TRUE,"Form Responses 1"))</f>
        <v>0</v>
      </c>
      <c r="D1698" s="65">
        <f ca="1">INDIRECT(ADDRESS(2+QUOTIENT(ROW()-2,COUNTA('Form Responses 1'!$1:$1)-4),4,,TRUE,"Form Responses 1"))</f>
        <v>0</v>
      </c>
      <c r="E1698" s="82">
        <f ca="1" t="shared" si="0"/>
        <v>6</v>
      </c>
      <c r="F1698" s="65" t="str">
        <f ca="1">IF(ISBLANK(A1698)," ",INDIRECT(ADDRESS(1,5+MOD(ROW()-2,COUNTA('Form Responses 1'!$1:$1)-4),,TRUE,"Form Responses 1")))</f>
        <v>Lantai 08 [Toilet Pria / Wanita]</v>
      </c>
      <c r="G1698" s="65" t="e">
        <f ca="1">IF(ISBLANK(A1698)," ",INDIRECT(ADDRESS(MATCH(A1698,'Form Responses 1'!A:A,0),5+MOD(ROW()-2,COUNTA('Form Responses 1'!$1:$1)-4),,TRUE,"Form Responses 1")))</f>
        <v>#N/A</v>
      </c>
      <c r="H1698" s="83" t="str">
        <f ca="1" t="shared" si="1"/>
        <v>Lantai 08</v>
      </c>
      <c r="I1698" s="83" t="str">
        <f ca="1" t="shared" si="1701"/>
        <v>Toilet Pria / Wanita</v>
      </c>
      <c r="J1698" s="83" t="str">
        <f ca="1" t="shared" si="2"/>
        <v>CLEANING SERVICE</v>
      </c>
      <c r="K1698" s="83" t="str">
        <f ca="1" t="array" ref="K1698">IFERROR(INDEX(MASTER!B:B,MATCH(G1698,MASTER!A:A,0))/100," ")</f>
        <v> </v>
      </c>
      <c r="L1698" s="65">
        <f ca="1" t="shared" si="3"/>
        <v>0</v>
      </c>
      <c r="M1698" s="65" t="str">
        <f ca="1" t="shared" si="4"/>
        <v>1900 - WEEK 00</v>
      </c>
      <c r="N1698" s="65" t="str">
        <f ca="1" t="shared" si="5"/>
        <v>1900 - MONTH 01</v>
      </c>
      <c r="O1698" s="83" t="str">
        <f ca="1" t="shared" ref="O1698:P1698" si="1733">IFERROR(AVERAGEIF(M:M,M1698,$K:$K)," ")</f>
        <v> </v>
      </c>
      <c r="P1698" s="83" t="str">
        <f ca="1" t="shared" si="1733"/>
        <v> </v>
      </c>
      <c r="Q1698" s="65" t="str">
        <f ca="1">IF(ISBLANK(A1698)," ",IF(O1698&gt;MASTER!$B$3/100,"SB",IF(O1698&gt;MASTER!$B$4/100,"B",IF(O1698&gt;MASTER!$B$5/100,"C","K"))))</f>
        <v>SB</v>
      </c>
      <c r="R1698" s="65" t="str">
        <f ca="1">IF(ISBLANK(B1698)," ",IF(P1698&gt;MASTER!$B$3/100,"SB",IF(P1698&gt;MASTER!$B$4/100,"B",IF(P1698&gt;MASTER!$B$5/100,"C","K"))))</f>
        <v>SB</v>
      </c>
    </row>
    <row r="1699" customHeight="1" spans="1:18">
      <c r="A1699" s="65">
        <f ca="1">INDIRECT(ADDRESS(2+QUOTIENT(ROW()-2,COUNTA('Form Responses 1'!$1:$1)-4),1,,TRUE,"Form Responses 1"))</f>
        <v>0</v>
      </c>
      <c r="B1699" s="65">
        <f ca="1">INDIRECT(ADDRESS(2+QUOTIENT(ROW()-2,COUNTA('Form Responses 1'!$1:$1)-4),2,,TRUE,"Form Responses 1"))</f>
        <v>0</v>
      </c>
      <c r="C1699" s="65">
        <f ca="1">INDIRECT(ADDRESS(2+QUOTIENT(ROW()-2,COUNTA('Form Responses 1'!$1:$1)-4),3,,TRUE,"Form Responses 1"))</f>
        <v>0</v>
      </c>
      <c r="D1699" s="65">
        <f ca="1">INDIRECT(ADDRESS(2+QUOTIENT(ROW()-2,COUNTA('Form Responses 1'!$1:$1)-4),4,,TRUE,"Form Responses 1"))</f>
        <v>0</v>
      </c>
      <c r="E1699" s="82">
        <f ca="1" t="shared" si="0"/>
        <v>6</v>
      </c>
      <c r="F1699" s="65" t="str">
        <f ca="1">IF(ISBLANK(A1699)," ",INDIRECT(ADDRESS(1,5+MOD(ROW()-2,COUNTA('Form Responses 1'!$1:$1)-4),,TRUE,"Form Responses 1")))</f>
        <v>Lantai 07 [Tangga Exit Barat]</v>
      </c>
      <c r="G1699" s="65" t="e">
        <f ca="1">IF(ISBLANK(A1699)," ",INDIRECT(ADDRESS(MATCH(A1699,'Form Responses 1'!A:A,0),5+MOD(ROW()-2,COUNTA('Form Responses 1'!$1:$1)-4),,TRUE,"Form Responses 1")))</f>
        <v>#N/A</v>
      </c>
      <c r="H1699" s="83" t="str">
        <f ca="1" t="shared" si="1"/>
        <v>Lantai 07</v>
      </c>
      <c r="I1699" s="83" t="str">
        <f ca="1" t="shared" si="1701"/>
        <v>Tangga Exit Barat</v>
      </c>
      <c r="J1699" s="83" t="str">
        <f ca="1" t="shared" si="2"/>
        <v>CLEANING SERVICE</v>
      </c>
      <c r="K1699" s="83" t="str">
        <f ca="1" t="array" ref="K1699">IFERROR(INDEX(MASTER!B:B,MATCH(G1699,MASTER!A:A,0))/100," ")</f>
        <v> </v>
      </c>
      <c r="L1699" s="65">
        <f ca="1" t="shared" si="3"/>
        <v>0</v>
      </c>
      <c r="M1699" s="65" t="str">
        <f ca="1" t="shared" si="4"/>
        <v>1900 - WEEK 00</v>
      </c>
      <c r="N1699" s="65" t="str">
        <f ca="1" t="shared" si="5"/>
        <v>1900 - MONTH 01</v>
      </c>
      <c r="O1699" s="83" t="str">
        <f ca="1" t="shared" ref="O1699:P1699" si="1734">IFERROR(AVERAGEIF(M:M,M1699,$K:$K)," ")</f>
        <v> </v>
      </c>
      <c r="P1699" s="83" t="str">
        <f ca="1" t="shared" si="1734"/>
        <v> </v>
      </c>
      <c r="Q1699" s="65" t="str">
        <f ca="1">IF(ISBLANK(A1699)," ",IF(O1699&gt;MASTER!$B$3/100,"SB",IF(O1699&gt;MASTER!$B$4/100,"B",IF(O1699&gt;MASTER!$B$5/100,"C","K"))))</f>
        <v>SB</v>
      </c>
      <c r="R1699" s="65" t="str">
        <f ca="1">IF(ISBLANK(B1699)," ",IF(P1699&gt;MASTER!$B$3/100,"SB",IF(P1699&gt;MASTER!$B$4/100,"B",IF(P1699&gt;MASTER!$B$5/100,"C","K"))))</f>
        <v>SB</v>
      </c>
    </row>
    <row r="1700" customHeight="1" spans="1:18">
      <c r="A1700" s="65">
        <f ca="1">INDIRECT(ADDRESS(2+QUOTIENT(ROW()-2,COUNTA('Form Responses 1'!$1:$1)-4),1,,TRUE,"Form Responses 1"))</f>
        <v>0</v>
      </c>
      <c r="B1700" s="65">
        <f ca="1">INDIRECT(ADDRESS(2+QUOTIENT(ROW()-2,COUNTA('Form Responses 1'!$1:$1)-4),2,,TRUE,"Form Responses 1"))</f>
        <v>0</v>
      </c>
      <c r="C1700" s="65">
        <f ca="1">INDIRECT(ADDRESS(2+QUOTIENT(ROW()-2,COUNTA('Form Responses 1'!$1:$1)-4),3,,TRUE,"Form Responses 1"))</f>
        <v>0</v>
      </c>
      <c r="D1700" s="65">
        <f ca="1">INDIRECT(ADDRESS(2+QUOTIENT(ROW()-2,COUNTA('Form Responses 1'!$1:$1)-4),4,,TRUE,"Form Responses 1"))</f>
        <v>0</v>
      </c>
      <c r="E1700" s="82">
        <f ca="1" t="shared" si="0"/>
        <v>6</v>
      </c>
      <c r="F1700" s="65" t="str">
        <f ca="1">IF(ISBLANK(A1700)," ",INDIRECT(ADDRESS(1,5+MOD(ROW()-2,COUNTA('Form Responses 1'!$1:$1)-4),,TRUE,"Form Responses 1")))</f>
        <v>Lantai 07 [ &amp; Timur]</v>
      </c>
      <c r="G1700" s="65" t="e">
        <f ca="1">IF(ISBLANK(A1700)," ",INDIRECT(ADDRESS(MATCH(A1700,'Form Responses 1'!A:A,0),5+MOD(ROW()-2,COUNTA('Form Responses 1'!$1:$1)-4),,TRUE,"Form Responses 1")))</f>
        <v>#N/A</v>
      </c>
      <c r="H1700" s="83" t="str">
        <f ca="1" t="shared" si="1"/>
        <v>Lantai 07</v>
      </c>
      <c r="I1700" s="83" t="str">
        <f ca="1" t="shared" si="1701"/>
        <v> &amp; Timur</v>
      </c>
      <c r="J1700" s="83" t="str">
        <f ca="1" t="shared" si="2"/>
        <v>CLEANING SERVICE</v>
      </c>
      <c r="K1700" s="83" t="str">
        <f ca="1" t="array" ref="K1700">IFERROR(INDEX(MASTER!B:B,MATCH(G1700,MASTER!A:A,0))/100," ")</f>
        <v> </v>
      </c>
      <c r="L1700" s="65">
        <f ca="1" t="shared" si="3"/>
        <v>0</v>
      </c>
      <c r="M1700" s="65" t="str">
        <f ca="1" t="shared" si="4"/>
        <v>1900 - WEEK 00</v>
      </c>
      <c r="N1700" s="65" t="str">
        <f ca="1" t="shared" si="5"/>
        <v>1900 - MONTH 01</v>
      </c>
      <c r="O1700" s="83" t="str">
        <f ca="1" t="shared" ref="O1700:P1700" si="1735">IFERROR(AVERAGEIF(M:M,M1700,$K:$K)," ")</f>
        <v> </v>
      </c>
      <c r="P1700" s="83" t="str">
        <f ca="1" t="shared" si="1735"/>
        <v> </v>
      </c>
      <c r="Q1700" s="65" t="str">
        <f ca="1">IF(ISBLANK(A1700)," ",IF(O1700&gt;MASTER!$B$3/100,"SB",IF(O1700&gt;MASTER!$B$4/100,"B",IF(O1700&gt;MASTER!$B$5/100,"C","K"))))</f>
        <v>SB</v>
      </c>
      <c r="R1700" s="65" t="str">
        <f ca="1">IF(ISBLANK(B1700)," ",IF(P1700&gt;MASTER!$B$3/100,"SB",IF(P1700&gt;MASTER!$B$4/100,"B",IF(P1700&gt;MASTER!$B$5/100,"C","K"))))</f>
        <v>SB</v>
      </c>
    </row>
    <row r="1701" customHeight="1" spans="1:18">
      <c r="A1701" s="65">
        <f ca="1">INDIRECT(ADDRESS(2+QUOTIENT(ROW()-2,COUNTA('Form Responses 1'!$1:$1)-4),1,,TRUE,"Form Responses 1"))</f>
        <v>0</v>
      </c>
      <c r="B1701" s="65">
        <f ca="1">INDIRECT(ADDRESS(2+QUOTIENT(ROW()-2,COUNTA('Form Responses 1'!$1:$1)-4),2,,TRUE,"Form Responses 1"))</f>
        <v>0</v>
      </c>
      <c r="C1701" s="65">
        <f ca="1">INDIRECT(ADDRESS(2+QUOTIENT(ROW()-2,COUNTA('Form Responses 1'!$1:$1)-4),3,,TRUE,"Form Responses 1"))</f>
        <v>0</v>
      </c>
      <c r="D1701" s="65">
        <f ca="1">INDIRECT(ADDRESS(2+QUOTIENT(ROW()-2,COUNTA('Form Responses 1'!$1:$1)-4),4,,TRUE,"Form Responses 1"))</f>
        <v>0</v>
      </c>
      <c r="E1701" s="82">
        <f ca="1" t="shared" si="0"/>
        <v>6</v>
      </c>
      <c r="F1701" s="65" t="str">
        <f ca="1">IF(ISBLANK(A1701)," ",INDIRECT(ADDRESS(1,5+MOD(ROW()-2,COUNTA('Form Responses 1'!$1:$1)-4),,TRUE,"Form Responses 1")))</f>
        <v>Lantai 07 [Mushola]</v>
      </c>
      <c r="G1701" s="65" t="e">
        <f ca="1">IF(ISBLANK(A1701)," ",INDIRECT(ADDRESS(MATCH(A1701,'Form Responses 1'!A:A,0),5+MOD(ROW()-2,COUNTA('Form Responses 1'!$1:$1)-4),,TRUE,"Form Responses 1")))</f>
        <v>#N/A</v>
      </c>
      <c r="H1701" s="83" t="str">
        <f ca="1" t="shared" si="1"/>
        <v>Lantai 07</v>
      </c>
      <c r="I1701" s="83" t="str">
        <f ca="1" t="shared" si="1701"/>
        <v>Mushola</v>
      </c>
      <c r="J1701" s="83" t="str">
        <f ca="1" t="shared" si="2"/>
        <v>CLEANING SERVICE</v>
      </c>
      <c r="K1701" s="83" t="str">
        <f ca="1" t="array" ref="K1701">IFERROR(INDEX(MASTER!B:B,MATCH(G1701,MASTER!A:A,0))/100," ")</f>
        <v> </v>
      </c>
      <c r="L1701" s="65">
        <f ca="1" t="shared" si="3"/>
        <v>0</v>
      </c>
      <c r="M1701" s="65" t="str">
        <f ca="1" t="shared" si="4"/>
        <v>1900 - WEEK 00</v>
      </c>
      <c r="N1701" s="65" t="str">
        <f ca="1" t="shared" si="5"/>
        <v>1900 - MONTH 01</v>
      </c>
      <c r="O1701" s="83" t="str">
        <f ca="1" t="shared" ref="O1701:P1701" si="1736">IFERROR(AVERAGEIF(M:M,M1701,$K:$K)," ")</f>
        <v> </v>
      </c>
      <c r="P1701" s="83" t="str">
        <f ca="1" t="shared" si="1736"/>
        <v> </v>
      </c>
      <c r="Q1701" s="65" t="str">
        <f ca="1">IF(ISBLANK(A1701)," ",IF(O1701&gt;MASTER!$B$3/100,"SB",IF(O1701&gt;MASTER!$B$4/100,"B",IF(O1701&gt;MASTER!$B$5/100,"C","K"))))</f>
        <v>SB</v>
      </c>
      <c r="R1701" s="65" t="str">
        <f ca="1">IF(ISBLANK(B1701)," ",IF(P1701&gt;MASTER!$B$3/100,"SB",IF(P1701&gt;MASTER!$B$4/100,"B",IF(P1701&gt;MASTER!$B$5/100,"C","K"))))</f>
        <v>SB</v>
      </c>
    </row>
    <row r="1702" customHeight="1" spans="1:18">
      <c r="A1702" s="65">
        <f ca="1">INDIRECT(ADDRESS(2+QUOTIENT(ROW()-2,COUNTA('Form Responses 1'!$1:$1)-4),1,,TRUE,"Form Responses 1"))</f>
        <v>0</v>
      </c>
      <c r="B1702" s="65">
        <f ca="1">INDIRECT(ADDRESS(2+QUOTIENT(ROW()-2,COUNTA('Form Responses 1'!$1:$1)-4),2,,TRUE,"Form Responses 1"))</f>
        <v>0</v>
      </c>
      <c r="C1702" s="65">
        <f ca="1">INDIRECT(ADDRESS(2+QUOTIENT(ROW()-2,COUNTA('Form Responses 1'!$1:$1)-4),3,,TRUE,"Form Responses 1"))</f>
        <v>0</v>
      </c>
      <c r="D1702" s="65">
        <f ca="1">INDIRECT(ADDRESS(2+QUOTIENT(ROW()-2,COUNTA('Form Responses 1'!$1:$1)-4),4,,TRUE,"Form Responses 1"))</f>
        <v>0</v>
      </c>
      <c r="E1702" s="82">
        <f ca="1" t="shared" si="0"/>
        <v>6</v>
      </c>
      <c r="F1702" s="65" t="str">
        <f ca="1">IF(ISBLANK(A1702)," ",INDIRECT(ADDRESS(1,5+MOD(ROW()-2,COUNTA('Form Responses 1'!$1:$1)-4),,TRUE,"Form Responses 1")))</f>
        <v>Lantai 07 [Pantry]</v>
      </c>
      <c r="G1702" s="65" t="e">
        <f ca="1">IF(ISBLANK(A1702)," ",INDIRECT(ADDRESS(MATCH(A1702,'Form Responses 1'!A:A,0),5+MOD(ROW()-2,COUNTA('Form Responses 1'!$1:$1)-4),,TRUE,"Form Responses 1")))</f>
        <v>#N/A</v>
      </c>
      <c r="H1702" s="83" t="str">
        <f ca="1" t="shared" si="1"/>
        <v>Lantai 07</v>
      </c>
      <c r="I1702" s="83" t="str">
        <f ca="1" t="shared" si="1701"/>
        <v>Pantry</v>
      </c>
      <c r="J1702" s="83" t="str">
        <f ca="1" t="shared" si="2"/>
        <v>CLEANING SERVICE</v>
      </c>
      <c r="K1702" s="83" t="str">
        <f ca="1" t="array" ref="K1702">IFERROR(INDEX(MASTER!B:B,MATCH(G1702,MASTER!A:A,0))/100," ")</f>
        <v> </v>
      </c>
      <c r="L1702" s="65">
        <f ca="1" t="shared" si="3"/>
        <v>0</v>
      </c>
      <c r="M1702" s="65" t="str">
        <f ca="1" t="shared" si="4"/>
        <v>1900 - WEEK 00</v>
      </c>
      <c r="N1702" s="65" t="str">
        <f ca="1" t="shared" si="5"/>
        <v>1900 - MONTH 01</v>
      </c>
      <c r="O1702" s="83" t="str">
        <f ca="1" t="shared" ref="O1702:P1702" si="1737">IFERROR(AVERAGEIF(M:M,M1702,$K:$K)," ")</f>
        <v> </v>
      </c>
      <c r="P1702" s="83" t="str">
        <f ca="1" t="shared" si="1737"/>
        <v> </v>
      </c>
      <c r="Q1702" s="65" t="str">
        <f ca="1">IF(ISBLANK(A1702)," ",IF(O1702&gt;MASTER!$B$3/100,"SB",IF(O1702&gt;MASTER!$B$4/100,"B",IF(O1702&gt;MASTER!$B$5/100,"C","K"))))</f>
        <v>SB</v>
      </c>
      <c r="R1702" s="65" t="str">
        <f ca="1">IF(ISBLANK(B1702)," ",IF(P1702&gt;MASTER!$B$3/100,"SB",IF(P1702&gt;MASTER!$B$4/100,"B",IF(P1702&gt;MASTER!$B$5/100,"C","K"))))</f>
        <v>SB</v>
      </c>
    </row>
    <row r="1703" customHeight="1" spans="1:18">
      <c r="A1703" s="65">
        <f ca="1">INDIRECT(ADDRESS(2+QUOTIENT(ROW()-2,COUNTA('Form Responses 1'!$1:$1)-4),1,,TRUE,"Form Responses 1"))</f>
        <v>0</v>
      </c>
      <c r="B1703" s="65">
        <f ca="1">INDIRECT(ADDRESS(2+QUOTIENT(ROW()-2,COUNTA('Form Responses 1'!$1:$1)-4),2,,TRUE,"Form Responses 1"))</f>
        <v>0</v>
      </c>
      <c r="C1703" s="65">
        <f ca="1">INDIRECT(ADDRESS(2+QUOTIENT(ROW()-2,COUNTA('Form Responses 1'!$1:$1)-4),3,,TRUE,"Form Responses 1"))</f>
        <v>0</v>
      </c>
      <c r="D1703" s="65">
        <f ca="1">INDIRECT(ADDRESS(2+QUOTIENT(ROW()-2,COUNTA('Form Responses 1'!$1:$1)-4),4,,TRUE,"Form Responses 1"))</f>
        <v>0</v>
      </c>
      <c r="E1703" s="82">
        <f ca="1" t="shared" si="0"/>
        <v>6</v>
      </c>
      <c r="F1703" s="65" t="str">
        <f ca="1">IF(ISBLANK(A1703)," ",INDIRECT(ADDRESS(1,5+MOD(ROW()-2,COUNTA('Form Responses 1'!$1:$1)-4),,TRUE,"Form Responses 1")))</f>
        <v>Lantai 07 [Ruang Rapat 1-2-3]</v>
      </c>
      <c r="G1703" s="65" t="e">
        <f ca="1">IF(ISBLANK(A1703)," ",INDIRECT(ADDRESS(MATCH(A1703,'Form Responses 1'!A:A,0),5+MOD(ROW()-2,COUNTA('Form Responses 1'!$1:$1)-4),,TRUE,"Form Responses 1")))</f>
        <v>#N/A</v>
      </c>
      <c r="H1703" s="83" t="str">
        <f ca="1" t="shared" si="1"/>
        <v>Lantai 07</v>
      </c>
      <c r="I1703" s="83" t="str">
        <f ca="1" t="shared" si="1701"/>
        <v>Ruang Rapat 1-2-3</v>
      </c>
      <c r="J1703" s="83" t="str">
        <f ca="1" t="shared" si="2"/>
        <v>CLEANING SERVICE</v>
      </c>
      <c r="K1703" s="83" t="str">
        <f ca="1" t="array" ref="K1703">IFERROR(INDEX(MASTER!B:B,MATCH(G1703,MASTER!A:A,0))/100," ")</f>
        <v> </v>
      </c>
      <c r="L1703" s="65">
        <f ca="1" t="shared" si="3"/>
        <v>0</v>
      </c>
      <c r="M1703" s="65" t="str">
        <f ca="1" t="shared" si="4"/>
        <v>1900 - WEEK 00</v>
      </c>
      <c r="N1703" s="65" t="str">
        <f ca="1" t="shared" si="5"/>
        <v>1900 - MONTH 01</v>
      </c>
      <c r="O1703" s="83" t="str">
        <f ca="1" t="shared" ref="O1703:P1703" si="1738">IFERROR(AVERAGEIF(M:M,M1703,$K:$K)," ")</f>
        <v> </v>
      </c>
      <c r="P1703" s="83" t="str">
        <f ca="1" t="shared" si="1738"/>
        <v> </v>
      </c>
      <c r="Q1703" s="65" t="str">
        <f ca="1">IF(ISBLANK(A1703)," ",IF(O1703&gt;MASTER!$B$3/100,"SB",IF(O1703&gt;MASTER!$B$4/100,"B",IF(O1703&gt;MASTER!$B$5/100,"C","K"))))</f>
        <v>SB</v>
      </c>
      <c r="R1703" s="65" t="str">
        <f ca="1">IF(ISBLANK(B1703)," ",IF(P1703&gt;MASTER!$B$3/100,"SB",IF(P1703&gt;MASTER!$B$4/100,"B",IF(P1703&gt;MASTER!$B$5/100,"C","K"))))</f>
        <v>SB</v>
      </c>
    </row>
    <row r="1704" customHeight="1" spans="1:18">
      <c r="A1704" s="65">
        <f ca="1">INDIRECT(ADDRESS(2+QUOTIENT(ROW()-2,COUNTA('Form Responses 1'!$1:$1)-4),1,,TRUE,"Form Responses 1"))</f>
        <v>0</v>
      </c>
      <c r="B1704" s="65">
        <f ca="1">INDIRECT(ADDRESS(2+QUOTIENT(ROW()-2,COUNTA('Form Responses 1'!$1:$1)-4),2,,TRUE,"Form Responses 1"))</f>
        <v>0</v>
      </c>
      <c r="C1704" s="65">
        <f ca="1">INDIRECT(ADDRESS(2+QUOTIENT(ROW()-2,COUNTA('Form Responses 1'!$1:$1)-4),3,,TRUE,"Form Responses 1"))</f>
        <v>0</v>
      </c>
      <c r="D1704" s="65">
        <f ca="1">INDIRECT(ADDRESS(2+QUOTIENT(ROW()-2,COUNTA('Form Responses 1'!$1:$1)-4),4,,TRUE,"Form Responses 1"))</f>
        <v>0</v>
      </c>
      <c r="E1704" s="82">
        <f ca="1" t="shared" si="0"/>
        <v>6</v>
      </c>
      <c r="F1704" s="65" t="str">
        <f ca="1">IF(ISBLANK(A1704)," ",INDIRECT(ADDRESS(1,5+MOD(ROW()-2,COUNTA('Form Responses 1'!$1:$1)-4),,TRUE,"Form Responses 1")))</f>
        <v>Lantai 07 [Ruang Kerja]</v>
      </c>
      <c r="G1704" s="65" t="e">
        <f ca="1">IF(ISBLANK(A1704)," ",INDIRECT(ADDRESS(MATCH(A1704,'Form Responses 1'!A:A,0),5+MOD(ROW()-2,COUNTA('Form Responses 1'!$1:$1)-4),,TRUE,"Form Responses 1")))</f>
        <v>#N/A</v>
      </c>
      <c r="H1704" s="83" t="str">
        <f ca="1" t="shared" si="1"/>
        <v>Lantai 07</v>
      </c>
      <c r="I1704" s="83" t="str">
        <f ca="1" t="shared" si="1701"/>
        <v>Ruang Kerja</v>
      </c>
      <c r="J1704" s="83" t="str">
        <f ca="1" t="shared" si="2"/>
        <v>CLEANING SERVICE</v>
      </c>
      <c r="K1704" s="83" t="str">
        <f ca="1" t="array" ref="K1704">IFERROR(INDEX(MASTER!B:B,MATCH(G1704,MASTER!A:A,0))/100," ")</f>
        <v> </v>
      </c>
      <c r="L1704" s="65">
        <f ca="1" t="shared" si="3"/>
        <v>0</v>
      </c>
      <c r="M1704" s="65" t="str">
        <f ca="1" t="shared" si="4"/>
        <v>1900 - WEEK 00</v>
      </c>
      <c r="N1704" s="65" t="str">
        <f ca="1" t="shared" si="5"/>
        <v>1900 - MONTH 01</v>
      </c>
      <c r="O1704" s="83" t="str">
        <f ca="1" t="shared" ref="O1704:P1704" si="1739">IFERROR(AVERAGEIF(M:M,M1704,$K:$K)," ")</f>
        <v> </v>
      </c>
      <c r="P1704" s="83" t="str">
        <f ca="1" t="shared" si="1739"/>
        <v> </v>
      </c>
      <c r="Q1704" s="65" t="str">
        <f ca="1">IF(ISBLANK(A1704)," ",IF(O1704&gt;MASTER!$B$3/100,"SB",IF(O1704&gt;MASTER!$B$4/100,"B",IF(O1704&gt;MASTER!$B$5/100,"C","K"))))</f>
        <v>SB</v>
      </c>
      <c r="R1704" s="65" t="str">
        <f ca="1">IF(ISBLANK(B1704)," ",IF(P1704&gt;MASTER!$B$3/100,"SB",IF(P1704&gt;MASTER!$B$4/100,"B",IF(P1704&gt;MASTER!$B$5/100,"C","K"))))</f>
        <v>SB</v>
      </c>
    </row>
    <row r="1705" customHeight="1" spans="1:18">
      <c r="A1705" s="65">
        <f ca="1">INDIRECT(ADDRESS(2+QUOTIENT(ROW()-2,COUNTA('Form Responses 1'!$1:$1)-4),1,,TRUE,"Form Responses 1"))</f>
        <v>0</v>
      </c>
      <c r="B1705" s="65">
        <f ca="1">INDIRECT(ADDRESS(2+QUOTIENT(ROW()-2,COUNTA('Form Responses 1'!$1:$1)-4),2,,TRUE,"Form Responses 1"))</f>
        <v>0</v>
      </c>
      <c r="C1705" s="65">
        <f ca="1">INDIRECT(ADDRESS(2+QUOTIENT(ROW()-2,COUNTA('Form Responses 1'!$1:$1)-4),3,,TRUE,"Form Responses 1"))</f>
        <v>0</v>
      </c>
      <c r="D1705" s="65">
        <f ca="1">INDIRECT(ADDRESS(2+QUOTIENT(ROW()-2,COUNTA('Form Responses 1'!$1:$1)-4),4,,TRUE,"Form Responses 1"))</f>
        <v>0</v>
      </c>
      <c r="E1705" s="82">
        <f ca="1" t="shared" si="0"/>
        <v>6</v>
      </c>
      <c r="F1705" s="65" t="str">
        <f ca="1">IF(ISBLANK(A1705)," ",INDIRECT(ADDRESS(1,5+MOD(ROW()-2,COUNTA('Form Responses 1'!$1:$1)-4),,TRUE,"Form Responses 1")))</f>
        <v>Lantai 07 [Koridor]</v>
      </c>
      <c r="G1705" s="65" t="e">
        <f ca="1">IF(ISBLANK(A1705)," ",INDIRECT(ADDRESS(MATCH(A1705,'Form Responses 1'!A:A,0),5+MOD(ROW()-2,COUNTA('Form Responses 1'!$1:$1)-4),,TRUE,"Form Responses 1")))</f>
        <v>#N/A</v>
      </c>
      <c r="H1705" s="83" t="str">
        <f ca="1" t="shared" si="1"/>
        <v>Lantai 07</v>
      </c>
      <c r="I1705" s="83" t="str">
        <f ca="1" t="shared" si="1701"/>
        <v>Koridor</v>
      </c>
      <c r="J1705" s="83" t="str">
        <f ca="1" t="shared" si="2"/>
        <v>CLEANING SERVICE</v>
      </c>
      <c r="K1705" s="83" t="str">
        <f ca="1" t="array" ref="K1705">IFERROR(INDEX(MASTER!B:B,MATCH(G1705,MASTER!A:A,0))/100," ")</f>
        <v> </v>
      </c>
      <c r="L1705" s="65">
        <f ca="1" t="shared" si="3"/>
        <v>0</v>
      </c>
      <c r="M1705" s="65" t="str">
        <f ca="1" t="shared" si="4"/>
        <v>1900 - WEEK 00</v>
      </c>
      <c r="N1705" s="65" t="str">
        <f ca="1" t="shared" si="5"/>
        <v>1900 - MONTH 01</v>
      </c>
      <c r="O1705" s="83" t="str">
        <f ca="1" t="shared" ref="O1705:P1705" si="1740">IFERROR(AVERAGEIF(M:M,M1705,$K:$K)," ")</f>
        <v> </v>
      </c>
      <c r="P1705" s="83" t="str">
        <f ca="1" t="shared" si="1740"/>
        <v> </v>
      </c>
      <c r="Q1705" s="65" t="str">
        <f ca="1">IF(ISBLANK(A1705)," ",IF(O1705&gt;MASTER!$B$3/100,"SB",IF(O1705&gt;MASTER!$B$4/100,"B",IF(O1705&gt;MASTER!$B$5/100,"C","K"))))</f>
        <v>SB</v>
      </c>
      <c r="R1705" s="65" t="str">
        <f ca="1">IF(ISBLANK(B1705)," ",IF(P1705&gt;MASTER!$B$3/100,"SB",IF(P1705&gt;MASTER!$B$4/100,"B",IF(P1705&gt;MASTER!$B$5/100,"C","K"))))</f>
        <v>SB</v>
      </c>
    </row>
    <row r="1706" customHeight="1" spans="1:18">
      <c r="A1706" s="65">
        <f ca="1">INDIRECT(ADDRESS(2+QUOTIENT(ROW()-2,COUNTA('Form Responses 1'!$1:$1)-4),1,,TRUE,"Form Responses 1"))</f>
        <v>0</v>
      </c>
      <c r="B1706" s="65">
        <f ca="1">INDIRECT(ADDRESS(2+QUOTIENT(ROW()-2,COUNTA('Form Responses 1'!$1:$1)-4),2,,TRUE,"Form Responses 1"))</f>
        <v>0</v>
      </c>
      <c r="C1706" s="65">
        <f ca="1">INDIRECT(ADDRESS(2+QUOTIENT(ROW()-2,COUNTA('Form Responses 1'!$1:$1)-4),3,,TRUE,"Form Responses 1"))</f>
        <v>0</v>
      </c>
      <c r="D1706" s="65">
        <f ca="1">INDIRECT(ADDRESS(2+QUOTIENT(ROW()-2,COUNTA('Form Responses 1'!$1:$1)-4),4,,TRUE,"Form Responses 1"))</f>
        <v>0</v>
      </c>
      <c r="E1706" s="82">
        <f ca="1" t="shared" si="0"/>
        <v>6</v>
      </c>
      <c r="F1706" s="65" t="str">
        <f ca="1">IF(ISBLANK(A1706)," ",INDIRECT(ADDRESS(1,5+MOD(ROW()-2,COUNTA('Form Responses 1'!$1:$1)-4),,TRUE,"Form Responses 1")))</f>
        <v>Lantai 07 [Toilet Pria / Wanita]</v>
      </c>
      <c r="G1706" s="65" t="e">
        <f ca="1">IF(ISBLANK(A1706)," ",INDIRECT(ADDRESS(MATCH(A1706,'Form Responses 1'!A:A,0),5+MOD(ROW()-2,COUNTA('Form Responses 1'!$1:$1)-4),,TRUE,"Form Responses 1")))</f>
        <v>#N/A</v>
      </c>
      <c r="H1706" s="83" t="str">
        <f ca="1" t="shared" si="1"/>
        <v>Lantai 07</v>
      </c>
      <c r="I1706" s="83" t="str">
        <f ca="1" t="shared" si="1701"/>
        <v>Toilet Pria / Wanita</v>
      </c>
      <c r="J1706" s="83" t="str">
        <f ca="1" t="shared" si="2"/>
        <v>CLEANING SERVICE</v>
      </c>
      <c r="K1706" s="83" t="str">
        <f ca="1" t="array" ref="K1706">IFERROR(INDEX(MASTER!B:B,MATCH(G1706,MASTER!A:A,0))/100," ")</f>
        <v> </v>
      </c>
      <c r="L1706" s="65">
        <f ca="1" t="shared" si="3"/>
        <v>0</v>
      </c>
      <c r="M1706" s="65" t="str">
        <f ca="1" t="shared" si="4"/>
        <v>1900 - WEEK 00</v>
      </c>
      <c r="N1706" s="65" t="str">
        <f ca="1" t="shared" si="5"/>
        <v>1900 - MONTH 01</v>
      </c>
      <c r="O1706" s="83" t="str">
        <f ca="1" t="shared" ref="O1706:P1706" si="1741">IFERROR(AVERAGEIF(M:M,M1706,$K:$K)," ")</f>
        <v> </v>
      </c>
      <c r="P1706" s="83" t="str">
        <f ca="1" t="shared" si="1741"/>
        <v> </v>
      </c>
      <c r="Q1706" s="65" t="str">
        <f ca="1">IF(ISBLANK(A1706)," ",IF(O1706&gt;MASTER!$B$3/100,"SB",IF(O1706&gt;MASTER!$B$4/100,"B",IF(O1706&gt;MASTER!$B$5/100,"C","K"))))</f>
        <v>SB</v>
      </c>
      <c r="R1706" s="65" t="str">
        <f ca="1">IF(ISBLANK(B1706)," ",IF(P1706&gt;MASTER!$B$3/100,"SB",IF(P1706&gt;MASTER!$B$4/100,"B",IF(P1706&gt;MASTER!$B$5/100,"C","K"))))</f>
        <v>SB</v>
      </c>
    </row>
    <row r="1707" customHeight="1" spans="1:18">
      <c r="A1707" s="65">
        <f ca="1">INDIRECT(ADDRESS(2+QUOTIENT(ROW()-2,COUNTA('Form Responses 1'!$1:$1)-4),1,,TRUE,"Form Responses 1"))</f>
        <v>0</v>
      </c>
      <c r="B1707" s="65">
        <f ca="1">INDIRECT(ADDRESS(2+QUOTIENT(ROW()-2,COUNTA('Form Responses 1'!$1:$1)-4),2,,TRUE,"Form Responses 1"))</f>
        <v>0</v>
      </c>
      <c r="C1707" s="65">
        <f ca="1">INDIRECT(ADDRESS(2+QUOTIENT(ROW()-2,COUNTA('Form Responses 1'!$1:$1)-4),3,,TRUE,"Form Responses 1"))</f>
        <v>0</v>
      </c>
      <c r="D1707" s="65">
        <f ca="1">INDIRECT(ADDRESS(2+QUOTIENT(ROW()-2,COUNTA('Form Responses 1'!$1:$1)-4),4,,TRUE,"Form Responses 1"))</f>
        <v>0</v>
      </c>
      <c r="E1707" s="82">
        <f ca="1" t="shared" si="0"/>
        <v>6</v>
      </c>
      <c r="F1707" s="65" t="str">
        <f ca="1">IF(ISBLANK(A1707)," ",INDIRECT(ADDRESS(1,5+MOD(ROW()-2,COUNTA('Form Responses 1'!$1:$1)-4),,TRUE,"Form Responses 1")))</f>
        <v>Lantai 06 [Tangga Exit Barat]</v>
      </c>
      <c r="G1707" s="65" t="e">
        <f ca="1">IF(ISBLANK(A1707)," ",INDIRECT(ADDRESS(MATCH(A1707,'Form Responses 1'!A:A,0),5+MOD(ROW()-2,COUNTA('Form Responses 1'!$1:$1)-4),,TRUE,"Form Responses 1")))</f>
        <v>#N/A</v>
      </c>
      <c r="H1707" s="83" t="str">
        <f ca="1" t="shared" si="1"/>
        <v>Lantai 06</v>
      </c>
      <c r="I1707" s="83" t="str">
        <f ca="1" t="shared" si="1701"/>
        <v>Tangga Exit Barat</v>
      </c>
      <c r="J1707" s="83" t="str">
        <f ca="1" t="shared" si="2"/>
        <v>CLEANING SERVICE</v>
      </c>
      <c r="K1707" s="83" t="str">
        <f ca="1" t="array" ref="K1707">IFERROR(INDEX(MASTER!B:B,MATCH(G1707,MASTER!A:A,0))/100," ")</f>
        <v> </v>
      </c>
      <c r="L1707" s="65">
        <f ca="1" t="shared" si="3"/>
        <v>0</v>
      </c>
      <c r="M1707" s="65" t="str">
        <f ca="1" t="shared" si="4"/>
        <v>1900 - WEEK 00</v>
      </c>
      <c r="N1707" s="65" t="str">
        <f ca="1" t="shared" si="5"/>
        <v>1900 - MONTH 01</v>
      </c>
      <c r="O1707" s="83" t="str">
        <f ca="1" t="shared" ref="O1707:P1707" si="1742">IFERROR(AVERAGEIF(M:M,M1707,$K:$K)," ")</f>
        <v> </v>
      </c>
      <c r="P1707" s="83" t="str">
        <f ca="1" t="shared" si="1742"/>
        <v> </v>
      </c>
      <c r="Q1707" s="65" t="str">
        <f ca="1">IF(ISBLANK(A1707)," ",IF(O1707&gt;MASTER!$B$3/100,"SB",IF(O1707&gt;MASTER!$B$4/100,"B",IF(O1707&gt;MASTER!$B$5/100,"C","K"))))</f>
        <v>SB</v>
      </c>
      <c r="R1707" s="65" t="str">
        <f ca="1">IF(ISBLANK(B1707)," ",IF(P1707&gt;MASTER!$B$3/100,"SB",IF(P1707&gt;MASTER!$B$4/100,"B",IF(P1707&gt;MASTER!$B$5/100,"C","K"))))</f>
        <v>SB</v>
      </c>
    </row>
    <row r="1708" customHeight="1" spans="1:18">
      <c r="A1708" s="65">
        <f ca="1">INDIRECT(ADDRESS(2+QUOTIENT(ROW()-2,COUNTA('Form Responses 1'!$1:$1)-4),1,,TRUE,"Form Responses 1"))</f>
        <v>0</v>
      </c>
      <c r="B1708" s="65">
        <f ca="1">INDIRECT(ADDRESS(2+QUOTIENT(ROW()-2,COUNTA('Form Responses 1'!$1:$1)-4),2,,TRUE,"Form Responses 1"))</f>
        <v>0</v>
      </c>
      <c r="C1708" s="65">
        <f ca="1">INDIRECT(ADDRESS(2+QUOTIENT(ROW()-2,COUNTA('Form Responses 1'!$1:$1)-4),3,,TRUE,"Form Responses 1"))</f>
        <v>0</v>
      </c>
      <c r="D1708" s="65">
        <f ca="1">INDIRECT(ADDRESS(2+QUOTIENT(ROW()-2,COUNTA('Form Responses 1'!$1:$1)-4),4,,TRUE,"Form Responses 1"))</f>
        <v>0</v>
      </c>
      <c r="E1708" s="82">
        <f ca="1" t="shared" si="0"/>
        <v>6</v>
      </c>
      <c r="F1708" s="65" t="str">
        <f ca="1">IF(ISBLANK(A1708)," ",INDIRECT(ADDRESS(1,5+MOD(ROW()-2,COUNTA('Form Responses 1'!$1:$1)-4),,TRUE,"Form Responses 1")))</f>
        <v>Lantai 06 [ &amp; Timur]</v>
      </c>
      <c r="G1708" s="65" t="e">
        <f ca="1">IF(ISBLANK(A1708)," ",INDIRECT(ADDRESS(MATCH(A1708,'Form Responses 1'!A:A,0),5+MOD(ROW()-2,COUNTA('Form Responses 1'!$1:$1)-4),,TRUE,"Form Responses 1")))</f>
        <v>#N/A</v>
      </c>
      <c r="H1708" s="83" t="str">
        <f ca="1" t="shared" si="1"/>
        <v>Lantai 06</v>
      </c>
      <c r="I1708" s="83" t="str">
        <f ca="1" t="shared" si="1701"/>
        <v> &amp; Timur</v>
      </c>
      <c r="J1708" s="83" t="str">
        <f ca="1" t="shared" si="2"/>
        <v>CLEANING SERVICE</v>
      </c>
      <c r="K1708" s="83" t="str">
        <f ca="1" t="array" ref="K1708">IFERROR(INDEX(MASTER!B:B,MATCH(G1708,MASTER!A:A,0))/100," ")</f>
        <v> </v>
      </c>
      <c r="L1708" s="65">
        <f ca="1" t="shared" si="3"/>
        <v>0</v>
      </c>
      <c r="M1708" s="65" t="str">
        <f ca="1" t="shared" si="4"/>
        <v>1900 - WEEK 00</v>
      </c>
      <c r="N1708" s="65" t="str">
        <f ca="1" t="shared" si="5"/>
        <v>1900 - MONTH 01</v>
      </c>
      <c r="O1708" s="83" t="str">
        <f ca="1" t="shared" ref="O1708:P1708" si="1743">IFERROR(AVERAGEIF(M:M,M1708,$K:$K)," ")</f>
        <v> </v>
      </c>
      <c r="P1708" s="83" t="str">
        <f ca="1" t="shared" si="1743"/>
        <v> </v>
      </c>
      <c r="Q1708" s="65" t="str">
        <f ca="1">IF(ISBLANK(A1708)," ",IF(O1708&gt;MASTER!$B$3/100,"SB",IF(O1708&gt;MASTER!$B$4/100,"B",IF(O1708&gt;MASTER!$B$5/100,"C","K"))))</f>
        <v>SB</v>
      </c>
      <c r="R1708" s="65" t="str">
        <f ca="1">IF(ISBLANK(B1708)," ",IF(P1708&gt;MASTER!$B$3/100,"SB",IF(P1708&gt;MASTER!$B$4/100,"B",IF(P1708&gt;MASTER!$B$5/100,"C","K"))))</f>
        <v>SB</v>
      </c>
    </row>
    <row r="1709" customHeight="1" spans="1:18">
      <c r="A1709" s="65">
        <f ca="1">INDIRECT(ADDRESS(2+QUOTIENT(ROW()-2,COUNTA('Form Responses 1'!$1:$1)-4),1,,TRUE,"Form Responses 1"))</f>
        <v>0</v>
      </c>
      <c r="B1709" s="65">
        <f ca="1">INDIRECT(ADDRESS(2+QUOTIENT(ROW()-2,COUNTA('Form Responses 1'!$1:$1)-4),2,,TRUE,"Form Responses 1"))</f>
        <v>0</v>
      </c>
      <c r="C1709" s="65">
        <f ca="1">INDIRECT(ADDRESS(2+QUOTIENT(ROW()-2,COUNTA('Form Responses 1'!$1:$1)-4),3,,TRUE,"Form Responses 1"))</f>
        <v>0</v>
      </c>
      <c r="D1709" s="65">
        <f ca="1">INDIRECT(ADDRESS(2+QUOTIENT(ROW()-2,COUNTA('Form Responses 1'!$1:$1)-4),4,,TRUE,"Form Responses 1"))</f>
        <v>0</v>
      </c>
      <c r="E1709" s="82">
        <f ca="1" t="shared" si="0"/>
        <v>6</v>
      </c>
      <c r="F1709" s="65" t="str">
        <f ca="1">IF(ISBLANK(A1709)," ",INDIRECT(ADDRESS(1,5+MOD(ROW()-2,COUNTA('Form Responses 1'!$1:$1)-4),,TRUE,"Form Responses 1")))</f>
        <v>Lantai 06 [Mushola]</v>
      </c>
      <c r="G1709" s="65" t="e">
        <f ca="1">IF(ISBLANK(A1709)," ",INDIRECT(ADDRESS(MATCH(A1709,'Form Responses 1'!A:A,0),5+MOD(ROW()-2,COUNTA('Form Responses 1'!$1:$1)-4),,TRUE,"Form Responses 1")))</f>
        <v>#N/A</v>
      </c>
      <c r="H1709" s="83" t="str">
        <f ca="1" t="shared" si="1"/>
        <v>Lantai 06</v>
      </c>
      <c r="I1709" s="83" t="str">
        <f ca="1" t="shared" si="1701"/>
        <v>Mushola</v>
      </c>
      <c r="J1709" s="83" t="str">
        <f ca="1" t="shared" si="2"/>
        <v>CLEANING SERVICE</v>
      </c>
      <c r="K1709" s="83" t="str">
        <f ca="1" t="array" ref="K1709">IFERROR(INDEX(MASTER!B:B,MATCH(G1709,MASTER!A:A,0))/100," ")</f>
        <v> </v>
      </c>
      <c r="L1709" s="65">
        <f ca="1" t="shared" si="3"/>
        <v>0</v>
      </c>
      <c r="M1709" s="65" t="str">
        <f ca="1" t="shared" si="4"/>
        <v>1900 - WEEK 00</v>
      </c>
      <c r="N1709" s="65" t="str">
        <f ca="1" t="shared" si="5"/>
        <v>1900 - MONTH 01</v>
      </c>
      <c r="O1709" s="83" t="str">
        <f ca="1" t="shared" ref="O1709:P1709" si="1744">IFERROR(AVERAGEIF(M:M,M1709,$K:$K)," ")</f>
        <v> </v>
      </c>
      <c r="P1709" s="83" t="str">
        <f ca="1" t="shared" si="1744"/>
        <v> </v>
      </c>
      <c r="Q1709" s="65" t="str">
        <f ca="1">IF(ISBLANK(A1709)," ",IF(O1709&gt;MASTER!$B$3/100,"SB",IF(O1709&gt;MASTER!$B$4/100,"B",IF(O1709&gt;MASTER!$B$5/100,"C","K"))))</f>
        <v>SB</v>
      </c>
      <c r="R1709" s="65" t="str">
        <f ca="1">IF(ISBLANK(B1709)," ",IF(P1709&gt;MASTER!$B$3/100,"SB",IF(P1709&gt;MASTER!$B$4/100,"B",IF(P1709&gt;MASTER!$B$5/100,"C","K"))))</f>
        <v>SB</v>
      </c>
    </row>
    <row r="1710" customHeight="1" spans="1:18">
      <c r="A1710" s="65">
        <f ca="1">INDIRECT(ADDRESS(2+QUOTIENT(ROW()-2,COUNTA('Form Responses 1'!$1:$1)-4),1,,TRUE,"Form Responses 1"))</f>
        <v>0</v>
      </c>
      <c r="B1710" s="65">
        <f ca="1">INDIRECT(ADDRESS(2+QUOTIENT(ROW()-2,COUNTA('Form Responses 1'!$1:$1)-4),2,,TRUE,"Form Responses 1"))</f>
        <v>0</v>
      </c>
      <c r="C1710" s="65">
        <f ca="1">INDIRECT(ADDRESS(2+QUOTIENT(ROW()-2,COUNTA('Form Responses 1'!$1:$1)-4),3,,TRUE,"Form Responses 1"))</f>
        <v>0</v>
      </c>
      <c r="D1710" s="65">
        <f ca="1">INDIRECT(ADDRESS(2+QUOTIENT(ROW()-2,COUNTA('Form Responses 1'!$1:$1)-4),4,,TRUE,"Form Responses 1"))</f>
        <v>0</v>
      </c>
      <c r="E1710" s="82">
        <f ca="1" t="shared" si="0"/>
        <v>6</v>
      </c>
      <c r="F1710" s="65" t="str">
        <f ca="1">IF(ISBLANK(A1710)," ",INDIRECT(ADDRESS(1,5+MOD(ROW()-2,COUNTA('Form Responses 1'!$1:$1)-4),,TRUE,"Form Responses 1")))</f>
        <v>Lantai 06 [Pantry]</v>
      </c>
      <c r="G1710" s="65" t="e">
        <f ca="1">IF(ISBLANK(A1710)," ",INDIRECT(ADDRESS(MATCH(A1710,'Form Responses 1'!A:A,0),5+MOD(ROW()-2,COUNTA('Form Responses 1'!$1:$1)-4),,TRUE,"Form Responses 1")))</f>
        <v>#N/A</v>
      </c>
      <c r="H1710" s="83" t="str">
        <f ca="1" t="shared" si="1"/>
        <v>Lantai 06</v>
      </c>
      <c r="I1710" s="83" t="str">
        <f ca="1" t="shared" si="1701"/>
        <v>Pantry</v>
      </c>
      <c r="J1710" s="83" t="str">
        <f ca="1" t="shared" si="2"/>
        <v>CLEANING SERVICE</v>
      </c>
      <c r="K1710" s="83" t="str">
        <f ca="1" t="array" ref="K1710">IFERROR(INDEX(MASTER!B:B,MATCH(G1710,MASTER!A:A,0))/100," ")</f>
        <v> </v>
      </c>
      <c r="L1710" s="65">
        <f ca="1" t="shared" si="3"/>
        <v>0</v>
      </c>
      <c r="M1710" s="65" t="str">
        <f ca="1" t="shared" si="4"/>
        <v>1900 - WEEK 00</v>
      </c>
      <c r="N1710" s="65" t="str">
        <f ca="1" t="shared" si="5"/>
        <v>1900 - MONTH 01</v>
      </c>
      <c r="O1710" s="83" t="str">
        <f ca="1" t="shared" ref="O1710:P1710" si="1745">IFERROR(AVERAGEIF(M:M,M1710,$K:$K)," ")</f>
        <v> </v>
      </c>
      <c r="P1710" s="83" t="str">
        <f ca="1" t="shared" si="1745"/>
        <v> </v>
      </c>
      <c r="Q1710" s="65" t="str">
        <f ca="1">IF(ISBLANK(A1710)," ",IF(O1710&gt;MASTER!$B$3/100,"SB",IF(O1710&gt;MASTER!$B$4/100,"B",IF(O1710&gt;MASTER!$B$5/100,"C","K"))))</f>
        <v>SB</v>
      </c>
      <c r="R1710" s="65" t="str">
        <f ca="1">IF(ISBLANK(B1710)," ",IF(P1710&gt;MASTER!$B$3/100,"SB",IF(P1710&gt;MASTER!$B$4/100,"B",IF(P1710&gt;MASTER!$B$5/100,"C","K"))))</f>
        <v>SB</v>
      </c>
    </row>
    <row r="1711" customHeight="1" spans="1:18">
      <c r="A1711" s="65">
        <f ca="1">INDIRECT(ADDRESS(2+QUOTIENT(ROW()-2,COUNTA('Form Responses 1'!$1:$1)-4),1,,TRUE,"Form Responses 1"))</f>
        <v>0</v>
      </c>
      <c r="B1711" s="65">
        <f ca="1">INDIRECT(ADDRESS(2+QUOTIENT(ROW()-2,COUNTA('Form Responses 1'!$1:$1)-4),2,,TRUE,"Form Responses 1"))</f>
        <v>0</v>
      </c>
      <c r="C1711" s="65">
        <f ca="1">INDIRECT(ADDRESS(2+QUOTIENT(ROW()-2,COUNTA('Form Responses 1'!$1:$1)-4),3,,TRUE,"Form Responses 1"))</f>
        <v>0</v>
      </c>
      <c r="D1711" s="65">
        <f ca="1">INDIRECT(ADDRESS(2+QUOTIENT(ROW()-2,COUNTA('Form Responses 1'!$1:$1)-4),4,,TRUE,"Form Responses 1"))</f>
        <v>0</v>
      </c>
      <c r="E1711" s="82">
        <f ca="1" t="shared" si="0"/>
        <v>6</v>
      </c>
      <c r="F1711" s="65" t="str">
        <f ca="1">IF(ISBLANK(A1711)," ",INDIRECT(ADDRESS(1,5+MOD(ROW()-2,COUNTA('Form Responses 1'!$1:$1)-4),,TRUE,"Form Responses 1")))</f>
        <v>Lantai 06 [Ruang Rapat 1-2-3]</v>
      </c>
      <c r="G1711" s="65" t="e">
        <f ca="1">IF(ISBLANK(A1711)," ",INDIRECT(ADDRESS(MATCH(A1711,'Form Responses 1'!A:A,0),5+MOD(ROW()-2,COUNTA('Form Responses 1'!$1:$1)-4),,TRUE,"Form Responses 1")))</f>
        <v>#N/A</v>
      </c>
      <c r="H1711" s="83" t="str">
        <f ca="1" t="shared" si="1"/>
        <v>Lantai 06</v>
      </c>
      <c r="I1711" s="83" t="str">
        <f ca="1" t="shared" si="1701"/>
        <v>Ruang Rapat 1-2-3</v>
      </c>
      <c r="J1711" s="83" t="str">
        <f ca="1" t="shared" si="2"/>
        <v>CLEANING SERVICE</v>
      </c>
      <c r="K1711" s="83" t="str">
        <f ca="1" t="array" ref="K1711">IFERROR(INDEX(MASTER!B:B,MATCH(G1711,MASTER!A:A,0))/100," ")</f>
        <v> </v>
      </c>
      <c r="L1711" s="65">
        <f ca="1" t="shared" si="3"/>
        <v>0</v>
      </c>
      <c r="M1711" s="65" t="str">
        <f ca="1" t="shared" si="4"/>
        <v>1900 - WEEK 00</v>
      </c>
      <c r="N1711" s="65" t="str">
        <f ca="1" t="shared" si="5"/>
        <v>1900 - MONTH 01</v>
      </c>
      <c r="O1711" s="83" t="str">
        <f ca="1" t="shared" ref="O1711:P1711" si="1746">IFERROR(AVERAGEIF(M:M,M1711,$K:$K)," ")</f>
        <v> </v>
      </c>
      <c r="P1711" s="83" t="str">
        <f ca="1" t="shared" si="1746"/>
        <v> </v>
      </c>
      <c r="Q1711" s="65" t="str">
        <f ca="1">IF(ISBLANK(A1711)," ",IF(O1711&gt;MASTER!$B$3/100,"SB",IF(O1711&gt;MASTER!$B$4/100,"B",IF(O1711&gt;MASTER!$B$5/100,"C","K"))))</f>
        <v>SB</v>
      </c>
      <c r="R1711" s="65" t="str">
        <f ca="1">IF(ISBLANK(B1711)," ",IF(P1711&gt;MASTER!$B$3/100,"SB",IF(P1711&gt;MASTER!$B$4/100,"B",IF(P1711&gt;MASTER!$B$5/100,"C","K"))))</f>
        <v>SB</v>
      </c>
    </row>
    <row r="1712" customHeight="1" spans="1:18">
      <c r="A1712" s="65">
        <f ca="1">INDIRECT(ADDRESS(2+QUOTIENT(ROW()-2,COUNTA('Form Responses 1'!$1:$1)-4),1,,TRUE,"Form Responses 1"))</f>
        <v>0</v>
      </c>
      <c r="B1712" s="65">
        <f ca="1">INDIRECT(ADDRESS(2+QUOTIENT(ROW()-2,COUNTA('Form Responses 1'!$1:$1)-4),2,,TRUE,"Form Responses 1"))</f>
        <v>0</v>
      </c>
      <c r="C1712" s="65">
        <f ca="1">INDIRECT(ADDRESS(2+QUOTIENT(ROW()-2,COUNTA('Form Responses 1'!$1:$1)-4),3,,TRUE,"Form Responses 1"))</f>
        <v>0</v>
      </c>
      <c r="D1712" s="65">
        <f ca="1">INDIRECT(ADDRESS(2+QUOTIENT(ROW()-2,COUNTA('Form Responses 1'!$1:$1)-4),4,,TRUE,"Form Responses 1"))</f>
        <v>0</v>
      </c>
      <c r="E1712" s="82">
        <f ca="1" t="shared" si="0"/>
        <v>6</v>
      </c>
      <c r="F1712" s="65" t="str">
        <f ca="1">IF(ISBLANK(A1712)," ",INDIRECT(ADDRESS(1,5+MOD(ROW()-2,COUNTA('Form Responses 1'!$1:$1)-4),,TRUE,"Form Responses 1")))</f>
        <v>Lantai 06 [Ruang Kerja]</v>
      </c>
      <c r="G1712" s="65" t="e">
        <f ca="1">IF(ISBLANK(A1712)," ",INDIRECT(ADDRESS(MATCH(A1712,'Form Responses 1'!A:A,0),5+MOD(ROW()-2,COUNTA('Form Responses 1'!$1:$1)-4),,TRUE,"Form Responses 1")))</f>
        <v>#N/A</v>
      </c>
      <c r="H1712" s="83" t="str">
        <f ca="1" t="shared" si="1"/>
        <v>Lantai 06</v>
      </c>
      <c r="I1712" s="83" t="str">
        <f ca="1" t="shared" si="1701"/>
        <v>Ruang Kerja</v>
      </c>
      <c r="J1712" s="83" t="str">
        <f ca="1" t="shared" si="2"/>
        <v>CLEANING SERVICE</v>
      </c>
      <c r="K1712" s="83" t="str">
        <f ca="1" t="array" ref="K1712">IFERROR(INDEX(MASTER!B:B,MATCH(G1712,MASTER!A:A,0))/100," ")</f>
        <v> </v>
      </c>
      <c r="L1712" s="65">
        <f ca="1" t="shared" si="3"/>
        <v>0</v>
      </c>
      <c r="M1712" s="65" t="str">
        <f ca="1" t="shared" si="4"/>
        <v>1900 - WEEK 00</v>
      </c>
      <c r="N1712" s="65" t="str">
        <f ca="1" t="shared" si="5"/>
        <v>1900 - MONTH 01</v>
      </c>
      <c r="O1712" s="83" t="str">
        <f ca="1" t="shared" ref="O1712:P1712" si="1747">IFERROR(AVERAGEIF(M:M,M1712,$K:$K)," ")</f>
        <v> </v>
      </c>
      <c r="P1712" s="83" t="str">
        <f ca="1" t="shared" si="1747"/>
        <v> </v>
      </c>
      <c r="Q1712" s="65" t="str">
        <f ca="1">IF(ISBLANK(A1712)," ",IF(O1712&gt;MASTER!$B$3/100,"SB",IF(O1712&gt;MASTER!$B$4/100,"B",IF(O1712&gt;MASTER!$B$5/100,"C","K"))))</f>
        <v>SB</v>
      </c>
      <c r="R1712" s="65" t="str">
        <f ca="1">IF(ISBLANK(B1712)," ",IF(P1712&gt;MASTER!$B$3/100,"SB",IF(P1712&gt;MASTER!$B$4/100,"B",IF(P1712&gt;MASTER!$B$5/100,"C","K"))))</f>
        <v>SB</v>
      </c>
    </row>
    <row r="1713" customHeight="1" spans="1:18">
      <c r="A1713" s="65">
        <f ca="1">INDIRECT(ADDRESS(2+QUOTIENT(ROW()-2,COUNTA('Form Responses 1'!$1:$1)-4),1,,TRUE,"Form Responses 1"))</f>
        <v>0</v>
      </c>
      <c r="B1713" s="65">
        <f ca="1">INDIRECT(ADDRESS(2+QUOTIENT(ROW()-2,COUNTA('Form Responses 1'!$1:$1)-4),2,,TRUE,"Form Responses 1"))</f>
        <v>0</v>
      </c>
      <c r="C1713" s="65">
        <f ca="1">INDIRECT(ADDRESS(2+QUOTIENT(ROW()-2,COUNTA('Form Responses 1'!$1:$1)-4),3,,TRUE,"Form Responses 1"))</f>
        <v>0</v>
      </c>
      <c r="D1713" s="65">
        <f ca="1">INDIRECT(ADDRESS(2+QUOTIENT(ROW()-2,COUNTA('Form Responses 1'!$1:$1)-4),4,,TRUE,"Form Responses 1"))</f>
        <v>0</v>
      </c>
      <c r="E1713" s="82">
        <f ca="1" t="shared" si="0"/>
        <v>6</v>
      </c>
      <c r="F1713" s="65" t="str">
        <f ca="1">IF(ISBLANK(A1713)," ",INDIRECT(ADDRESS(1,5+MOD(ROW()-2,COUNTA('Form Responses 1'!$1:$1)-4),,TRUE,"Form Responses 1")))</f>
        <v>Lantai 06 [Koridor]</v>
      </c>
      <c r="G1713" s="65" t="e">
        <f ca="1">IF(ISBLANK(A1713)," ",INDIRECT(ADDRESS(MATCH(A1713,'Form Responses 1'!A:A,0),5+MOD(ROW()-2,COUNTA('Form Responses 1'!$1:$1)-4),,TRUE,"Form Responses 1")))</f>
        <v>#N/A</v>
      </c>
      <c r="H1713" s="83" t="str">
        <f ca="1" t="shared" si="1"/>
        <v>Lantai 06</v>
      </c>
      <c r="I1713" s="83" t="str">
        <f ca="1" t="shared" si="1701"/>
        <v>Koridor</v>
      </c>
      <c r="J1713" s="83" t="str">
        <f ca="1" t="shared" si="2"/>
        <v>CLEANING SERVICE</v>
      </c>
      <c r="K1713" s="83" t="str">
        <f ca="1" t="array" ref="K1713">IFERROR(INDEX(MASTER!B:B,MATCH(G1713,MASTER!A:A,0))/100," ")</f>
        <v> </v>
      </c>
      <c r="L1713" s="65">
        <f ca="1" t="shared" si="3"/>
        <v>0</v>
      </c>
      <c r="M1713" s="65" t="str">
        <f ca="1" t="shared" si="4"/>
        <v>1900 - WEEK 00</v>
      </c>
      <c r="N1713" s="65" t="str">
        <f ca="1" t="shared" si="5"/>
        <v>1900 - MONTH 01</v>
      </c>
      <c r="O1713" s="83" t="str">
        <f ca="1" t="shared" ref="O1713:P1713" si="1748">IFERROR(AVERAGEIF(M:M,M1713,$K:$K)," ")</f>
        <v> </v>
      </c>
      <c r="P1713" s="83" t="str">
        <f ca="1" t="shared" si="1748"/>
        <v> </v>
      </c>
      <c r="Q1713" s="65" t="str">
        <f ca="1">IF(ISBLANK(A1713)," ",IF(O1713&gt;MASTER!$B$3/100,"SB",IF(O1713&gt;MASTER!$B$4/100,"B",IF(O1713&gt;MASTER!$B$5/100,"C","K"))))</f>
        <v>SB</v>
      </c>
      <c r="R1713" s="65" t="str">
        <f ca="1">IF(ISBLANK(B1713)," ",IF(P1713&gt;MASTER!$B$3/100,"SB",IF(P1713&gt;MASTER!$B$4/100,"B",IF(P1713&gt;MASTER!$B$5/100,"C","K"))))</f>
        <v>SB</v>
      </c>
    </row>
    <row r="1714" customHeight="1" spans="1:18">
      <c r="A1714" s="65">
        <f ca="1">INDIRECT(ADDRESS(2+QUOTIENT(ROW()-2,COUNTA('Form Responses 1'!$1:$1)-4),1,,TRUE,"Form Responses 1"))</f>
        <v>0</v>
      </c>
      <c r="B1714" s="65">
        <f ca="1">INDIRECT(ADDRESS(2+QUOTIENT(ROW()-2,COUNTA('Form Responses 1'!$1:$1)-4),2,,TRUE,"Form Responses 1"))</f>
        <v>0</v>
      </c>
      <c r="C1714" s="65">
        <f ca="1">INDIRECT(ADDRESS(2+QUOTIENT(ROW()-2,COUNTA('Form Responses 1'!$1:$1)-4),3,,TRUE,"Form Responses 1"))</f>
        <v>0</v>
      </c>
      <c r="D1714" s="65">
        <f ca="1">INDIRECT(ADDRESS(2+QUOTIENT(ROW()-2,COUNTA('Form Responses 1'!$1:$1)-4),4,,TRUE,"Form Responses 1"))</f>
        <v>0</v>
      </c>
      <c r="E1714" s="82">
        <f ca="1" t="shared" si="0"/>
        <v>6</v>
      </c>
      <c r="F1714" s="65" t="str">
        <f ca="1">IF(ISBLANK(A1714)," ",INDIRECT(ADDRESS(1,5+MOD(ROW()-2,COUNTA('Form Responses 1'!$1:$1)-4),,TRUE,"Form Responses 1")))</f>
        <v>Lantai 06 [Toilet Pria / Wanita]</v>
      </c>
      <c r="G1714" s="65" t="e">
        <f ca="1">IF(ISBLANK(A1714)," ",INDIRECT(ADDRESS(MATCH(A1714,'Form Responses 1'!A:A,0),5+MOD(ROW()-2,COUNTA('Form Responses 1'!$1:$1)-4),,TRUE,"Form Responses 1")))</f>
        <v>#N/A</v>
      </c>
      <c r="H1714" s="83" t="str">
        <f ca="1" t="shared" si="1"/>
        <v>Lantai 06</v>
      </c>
      <c r="I1714" s="83" t="str">
        <f ca="1" t="shared" si="1701"/>
        <v>Toilet Pria / Wanita</v>
      </c>
      <c r="J1714" s="83" t="str">
        <f ca="1" t="shared" si="2"/>
        <v>CLEANING SERVICE</v>
      </c>
      <c r="K1714" s="83" t="str">
        <f ca="1" t="array" ref="K1714">IFERROR(INDEX(MASTER!B:B,MATCH(G1714,MASTER!A:A,0))/100," ")</f>
        <v> </v>
      </c>
      <c r="L1714" s="65">
        <f ca="1" t="shared" si="3"/>
        <v>0</v>
      </c>
      <c r="M1714" s="65" t="str">
        <f ca="1" t="shared" si="4"/>
        <v>1900 - WEEK 00</v>
      </c>
      <c r="N1714" s="65" t="str">
        <f ca="1" t="shared" si="5"/>
        <v>1900 - MONTH 01</v>
      </c>
      <c r="O1714" s="83" t="str">
        <f ca="1" t="shared" ref="O1714:P1714" si="1749">IFERROR(AVERAGEIF(M:M,M1714,$K:$K)," ")</f>
        <v> </v>
      </c>
      <c r="P1714" s="83" t="str">
        <f ca="1" t="shared" si="1749"/>
        <v> </v>
      </c>
      <c r="Q1714" s="65" t="str">
        <f ca="1">IF(ISBLANK(A1714)," ",IF(O1714&gt;MASTER!$B$3/100,"SB",IF(O1714&gt;MASTER!$B$4/100,"B",IF(O1714&gt;MASTER!$B$5/100,"C","K"))))</f>
        <v>SB</v>
      </c>
      <c r="R1714" s="65" t="str">
        <f ca="1">IF(ISBLANK(B1714)," ",IF(P1714&gt;MASTER!$B$3/100,"SB",IF(P1714&gt;MASTER!$B$4/100,"B",IF(P1714&gt;MASTER!$B$5/100,"C","K"))))</f>
        <v>SB</v>
      </c>
    </row>
    <row r="1715" customHeight="1" spans="1:18">
      <c r="A1715" s="65">
        <f ca="1">INDIRECT(ADDRESS(2+QUOTIENT(ROW()-2,COUNTA('Form Responses 1'!$1:$1)-4),1,,TRUE,"Form Responses 1"))</f>
        <v>0</v>
      </c>
      <c r="B1715" s="65">
        <f ca="1">INDIRECT(ADDRESS(2+QUOTIENT(ROW()-2,COUNTA('Form Responses 1'!$1:$1)-4),2,,TRUE,"Form Responses 1"))</f>
        <v>0</v>
      </c>
      <c r="C1715" s="65">
        <f ca="1">INDIRECT(ADDRESS(2+QUOTIENT(ROW()-2,COUNTA('Form Responses 1'!$1:$1)-4),3,,TRUE,"Form Responses 1"))</f>
        <v>0</v>
      </c>
      <c r="D1715" s="65">
        <f ca="1">INDIRECT(ADDRESS(2+QUOTIENT(ROW()-2,COUNTA('Form Responses 1'!$1:$1)-4),4,,TRUE,"Form Responses 1"))</f>
        <v>0</v>
      </c>
      <c r="E1715" s="82">
        <f ca="1" t="shared" si="0"/>
        <v>6</v>
      </c>
      <c r="F1715" s="65" t="str">
        <f ca="1">IF(ISBLANK(A1715)," ",INDIRECT(ADDRESS(1,5+MOD(ROW()-2,COUNTA('Form Responses 1'!$1:$1)-4),,TRUE,"Form Responses 1")))</f>
        <v>Lantai 05 [Tangga Exit Barat]</v>
      </c>
      <c r="G1715" s="65" t="e">
        <f ca="1">IF(ISBLANK(A1715)," ",INDIRECT(ADDRESS(MATCH(A1715,'Form Responses 1'!A:A,0),5+MOD(ROW()-2,COUNTA('Form Responses 1'!$1:$1)-4),,TRUE,"Form Responses 1")))</f>
        <v>#N/A</v>
      </c>
      <c r="H1715" s="83" t="str">
        <f ca="1" t="shared" si="1"/>
        <v>Lantai 05</v>
      </c>
      <c r="I1715" s="83" t="str">
        <f ca="1" t="shared" si="1701"/>
        <v>Tangga Exit Barat</v>
      </c>
      <c r="J1715" s="83" t="str">
        <f ca="1" t="shared" si="2"/>
        <v>CLEANING SERVICE</v>
      </c>
      <c r="K1715" s="83" t="str">
        <f ca="1" t="array" ref="K1715">IFERROR(INDEX(MASTER!B:B,MATCH(G1715,MASTER!A:A,0))/100," ")</f>
        <v> </v>
      </c>
      <c r="L1715" s="65">
        <f ca="1" t="shared" si="3"/>
        <v>0</v>
      </c>
      <c r="M1715" s="65" t="str">
        <f ca="1" t="shared" si="4"/>
        <v>1900 - WEEK 00</v>
      </c>
      <c r="N1715" s="65" t="str">
        <f ca="1" t="shared" si="5"/>
        <v>1900 - MONTH 01</v>
      </c>
      <c r="O1715" s="83" t="str">
        <f ca="1" t="shared" ref="O1715:P1715" si="1750">IFERROR(AVERAGEIF(M:M,M1715,$K:$K)," ")</f>
        <v> </v>
      </c>
      <c r="P1715" s="83" t="str">
        <f ca="1" t="shared" si="1750"/>
        <v> </v>
      </c>
      <c r="Q1715" s="65" t="str">
        <f ca="1">IF(ISBLANK(A1715)," ",IF(O1715&gt;MASTER!$B$3/100,"SB",IF(O1715&gt;MASTER!$B$4/100,"B",IF(O1715&gt;MASTER!$B$5/100,"C","K"))))</f>
        <v>SB</v>
      </c>
      <c r="R1715" s="65" t="str">
        <f ca="1">IF(ISBLANK(B1715)," ",IF(P1715&gt;MASTER!$B$3/100,"SB",IF(P1715&gt;MASTER!$B$4/100,"B",IF(P1715&gt;MASTER!$B$5/100,"C","K"))))</f>
        <v>SB</v>
      </c>
    </row>
    <row r="1716" customHeight="1" spans="1:18">
      <c r="A1716" s="65">
        <f ca="1">INDIRECT(ADDRESS(2+QUOTIENT(ROW()-2,COUNTA('Form Responses 1'!$1:$1)-4),1,,TRUE,"Form Responses 1"))</f>
        <v>0</v>
      </c>
      <c r="B1716" s="65">
        <f ca="1">INDIRECT(ADDRESS(2+QUOTIENT(ROW()-2,COUNTA('Form Responses 1'!$1:$1)-4),2,,TRUE,"Form Responses 1"))</f>
        <v>0</v>
      </c>
      <c r="C1716" s="65">
        <f ca="1">INDIRECT(ADDRESS(2+QUOTIENT(ROW()-2,COUNTA('Form Responses 1'!$1:$1)-4),3,,TRUE,"Form Responses 1"))</f>
        <v>0</v>
      </c>
      <c r="D1716" s="65">
        <f ca="1">INDIRECT(ADDRESS(2+QUOTIENT(ROW()-2,COUNTA('Form Responses 1'!$1:$1)-4),4,,TRUE,"Form Responses 1"))</f>
        <v>0</v>
      </c>
      <c r="E1716" s="82">
        <f ca="1" t="shared" si="0"/>
        <v>6</v>
      </c>
      <c r="F1716" s="65" t="str">
        <f ca="1">IF(ISBLANK(A1716)," ",INDIRECT(ADDRESS(1,5+MOD(ROW()-2,COUNTA('Form Responses 1'!$1:$1)-4),,TRUE,"Form Responses 1")))</f>
        <v>Lantai 05 [ &amp; Timur]</v>
      </c>
      <c r="G1716" s="65" t="e">
        <f ca="1">IF(ISBLANK(A1716)," ",INDIRECT(ADDRESS(MATCH(A1716,'Form Responses 1'!A:A,0),5+MOD(ROW()-2,COUNTA('Form Responses 1'!$1:$1)-4),,TRUE,"Form Responses 1")))</f>
        <v>#N/A</v>
      </c>
      <c r="H1716" s="83" t="str">
        <f ca="1" t="shared" si="1"/>
        <v>Lantai 05</v>
      </c>
      <c r="I1716" s="83" t="str">
        <f ca="1" t="shared" si="1701"/>
        <v> &amp; Timur</v>
      </c>
      <c r="J1716" s="83" t="str">
        <f ca="1" t="shared" si="2"/>
        <v>CLEANING SERVICE</v>
      </c>
      <c r="K1716" s="83" t="str">
        <f ca="1" t="array" ref="K1716">IFERROR(INDEX(MASTER!B:B,MATCH(G1716,MASTER!A:A,0))/100," ")</f>
        <v> </v>
      </c>
      <c r="L1716" s="65">
        <f ca="1" t="shared" si="3"/>
        <v>0</v>
      </c>
      <c r="M1716" s="65" t="str">
        <f ca="1" t="shared" si="4"/>
        <v>1900 - WEEK 00</v>
      </c>
      <c r="N1716" s="65" t="str">
        <f ca="1" t="shared" si="5"/>
        <v>1900 - MONTH 01</v>
      </c>
      <c r="O1716" s="83" t="str">
        <f ca="1" t="shared" ref="O1716:P1716" si="1751">IFERROR(AVERAGEIF(M:M,M1716,$K:$K)," ")</f>
        <v> </v>
      </c>
      <c r="P1716" s="83" t="str">
        <f ca="1" t="shared" si="1751"/>
        <v> </v>
      </c>
      <c r="Q1716" s="65" t="str">
        <f ca="1">IF(ISBLANK(A1716)," ",IF(O1716&gt;MASTER!$B$3/100,"SB",IF(O1716&gt;MASTER!$B$4/100,"B",IF(O1716&gt;MASTER!$B$5/100,"C","K"))))</f>
        <v>SB</v>
      </c>
      <c r="R1716" s="65" t="str">
        <f ca="1">IF(ISBLANK(B1716)," ",IF(P1716&gt;MASTER!$B$3/100,"SB",IF(P1716&gt;MASTER!$B$4/100,"B",IF(P1716&gt;MASTER!$B$5/100,"C","K"))))</f>
        <v>SB</v>
      </c>
    </row>
    <row r="1717" customHeight="1" spans="1:18">
      <c r="A1717" s="65">
        <f ca="1">INDIRECT(ADDRESS(2+QUOTIENT(ROW()-2,COUNTA('Form Responses 1'!$1:$1)-4),1,,TRUE,"Form Responses 1"))</f>
        <v>0</v>
      </c>
      <c r="B1717" s="65">
        <f ca="1">INDIRECT(ADDRESS(2+QUOTIENT(ROW()-2,COUNTA('Form Responses 1'!$1:$1)-4),2,,TRUE,"Form Responses 1"))</f>
        <v>0</v>
      </c>
      <c r="C1717" s="65">
        <f ca="1">INDIRECT(ADDRESS(2+QUOTIENT(ROW()-2,COUNTA('Form Responses 1'!$1:$1)-4),3,,TRUE,"Form Responses 1"))</f>
        <v>0</v>
      </c>
      <c r="D1717" s="65">
        <f ca="1">INDIRECT(ADDRESS(2+QUOTIENT(ROW()-2,COUNTA('Form Responses 1'!$1:$1)-4),4,,TRUE,"Form Responses 1"))</f>
        <v>0</v>
      </c>
      <c r="E1717" s="82">
        <f ca="1" t="shared" si="0"/>
        <v>6</v>
      </c>
      <c r="F1717" s="65" t="str">
        <f ca="1">IF(ISBLANK(A1717)," ",INDIRECT(ADDRESS(1,5+MOD(ROW()-2,COUNTA('Form Responses 1'!$1:$1)-4),,TRUE,"Form Responses 1")))</f>
        <v>Lantai 05 [Mushola]</v>
      </c>
      <c r="G1717" s="65" t="e">
        <f ca="1">IF(ISBLANK(A1717)," ",INDIRECT(ADDRESS(MATCH(A1717,'Form Responses 1'!A:A,0),5+MOD(ROW()-2,COUNTA('Form Responses 1'!$1:$1)-4),,TRUE,"Form Responses 1")))</f>
        <v>#N/A</v>
      </c>
      <c r="H1717" s="83" t="str">
        <f ca="1" t="shared" si="1"/>
        <v>Lantai 05</v>
      </c>
      <c r="I1717" s="83" t="str">
        <f ca="1" t="shared" si="1701"/>
        <v>Mushola</v>
      </c>
      <c r="J1717" s="83" t="str">
        <f ca="1" t="shared" si="2"/>
        <v>CLEANING SERVICE</v>
      </c>
      <c r="K1717" s="83" t="str">
        <f ca="1" t="array" ref="K1717">IFERROR(INDEX(MASTER!B:B,MATCH(G1717,MASTER!A:A,0))/100," ")</f>
        <v> </v>
      </c>
      <c r="L1717" s="65">
        <f ca="1" t="shared" si="3"/>
        <v>0</v>
      </c>
      <c r="M1717" s="65" t="str">
        <f ca="1" t="shared" si="4"/>
        <v>1900 - WEEK 00</v>
      </c>
      <c r="N1717" s="65" t="str">
        <f ca="1" t="shared" si="5"/>
        <v>1900 - MONTH 01</v>
      </c>
      <c r="O1717" s="83" t="str">
        <f ca="1" t="shared" ref="O1717:P1717" si="1752">IFERROR(AVERAGEIF(M:M,M1717,$K:$K)," ")</f>
        <v> </v>
      </c>
      <c r="P1717" s="83" t="str">
        <f ca="1" t="shared" si="1752"/>
        <v> </v>
      </c>
      <c r="Q1717" s="65" t="str">
        <f ca="1">IF(ISBLANK(A1717)," ",IF(O1717&gt;MASTER!$B$3/100,"SB",IF(O1717&gt;MASTER!$B$4/100,"B",IF(O1717&gt;MASTER!$B$5/100,"C","K"))))</f>
        <v>SB</v>
      </c>
      <c r="R1717" s="65" t="str">
        <f ca="1">IF(ISBLANK(B1717)," ",IF(P1717&gt;MASTER!$B$3/100,"SB",IF(P1717&gt;MASTER!$B$4/100,"B",IF(P1717&gt;MASTER!$B$5/100,"C","K"))))</f>
        <v>SB</v>
      </c>
    </row>
    <row r="1718" customHeight="1" spans="1:18">
      <c r="A1718" s="65">
        <f ca="1">INDIRECT(ADDRESS(2+QUOTIENT(ROW()-2,COUNTA('Form Responses 1'!$1:$1)-4),1,,TRUE,"Form Responses 1"))</f>
        <v>0</v>
      </c>
      <c r="B1718" s="65">
        <f ca="1">INDIRECT(ADDRESS(2+QUOTIENT(ROW()-2,COUNTA('Form Responses 1'!$1:$1)-4),2,,TRUE,"Form Responses 1"))</f>
        <v>0</v>
      </c>
      <c r="C1718" s="65">
        <f ca="1">INDIRECT(ADDRESS(2+QUOTIENT(ROW()-2,COUNTA('Form Responses 1'!$1:$1)-4),3,,TRUE,"Form Responses 1"))</f>
        <v>0</v>
      </c>
      <c r="D1718" s="65">
        <f ca="1">INDIRECT(ADDRESS(2+QUOTIENT(ROW()-2,COUNTA('Form Responses 1'!$1:$1)-4),4,,TRUE,"Form Responses 1"))</f>
        <v>0</v>
      </c>
      <c r="E1718" s="82">
        <f ca="1" t="shared" si="0"/>
        <v>6</v>
      </c>
      <c r="F1718" s="65" t="str">
        <f ca="1">IF(ISBLANK(A1718)," ",INDIRECT(ADDRESS(1,5+MOD(ROW()-2,COUNTA('Form Responses 1'!$1:$1)-4),,TRUE,"Form Responses 1")))</f>
        <v>Lantai 05 [Pantry]</v>
      </c>
      <c r="G1718" s="65" t="e">
        <f ca="1">IF(ISBLANK(A1718)," ",INDIRECT(ADDRESS(MATCH(A1718,'Form Responses 1'!A:A,0),5+MOD(ROW()-2,COUNTA('Form Responses 1'!$1:$1)-4),,TRUE,"Form Responses 1")))</f>
        <v>#N/A</v>
      </c>
      <c r="H1718" s="83" t="str">
        <f ca="1" t="shared" si="1"/>
        <v>Lantai 05</v>
      </c>
      <c r="I1718" s="83" t="str">
        <f ca="1" t="shared" si="1701"/>
        <v>Pantry</v>
      </c>
      <c r="J1718" s="83" t="str">
        <f ca="1" t="shared" si="2"/>
        <v>CLEANING SERVICE</v>
      </c>
      <c r="K1718" s="83" t="str">
        <f ca="1" t="array" ref="K1718">IFERROR(INDEX(MASTER!B:B,MATCH(G1718,MASTER!A:A,0))/100," ")</f>
        <v> </v>
      </c>
      <c r="L1718" s="65">
        <f ca="1" t="shared" si="3"/>
        <v>0</v>
      </c>
      <c r="M1718" s="65" t="str">
        <f ca="1" t="shared" si="4"/>
        <v>1900 - WEEK 00</v>
      </c>
      <c r="N1718" s="65" t="str">
        <f ca="1" t="shared" si="5"/>
        <v>1900 - MONTH 01</v>
      </c>
      <c r="O1718" s="83" t="str">
        <f ca="1" t="shared" ref="O1718:P1718" si="1753">IFERROR(AVERAGEIF(M:M,M1718,$K:$K)," ")</f>
        <v> </v>
      </c>
      <c r="P1718" s="83" t="str">
        <f ca="1" t="shared" si="1753"/>
        <v> </v>
      </c>
      <c r="Q1718" s="65" t="str">
        <f ca="1">IF(ISBLANK(A1718)," ",IF(O1718&gt;MASTER!$B$3/100,"SB",IF(O1718&gt;MASTER!$B$4/100,"B",IF(O1718&gt;MASTER!$B$5/100,"C","K"))))</f>
        <v>SB</v>
      </c>
      <c r="R1718" s="65" t="str">
        <f ca="1">IF(ISBLANK(B1718)," ",IF(P1718&gt;MASTER!$B$3/100,"SB",IF(P1718&gt;MASTER!$B$4/100,"B",IF(P1718&gt;MASTER!$B$5/100,"C","K"))))</f>
        <v>SB</v>
      </c>
    </row>
    <row r="1719" customHeight="1" spans="1:18">
      <c r="A1719" s="65">
        <f ca="1">INDIRECT(ADDRESS(2+QUOTIENT(ROW()-2,COUNTA('Form Responses 1'!$1:$1)-4),1,,TRUE,"Form Responses 1"))</f>
        <v>0</v>
      </c>
      <c r="B1719" s="65">
        <f ca="1">INDIRECT(ADDRESS(2+QUOTIENT(ROW()-2,COUNTA('Form Responses 1'!$1:$1)-4),2,,TRUE,"Form Responses 1"))</f>
        <v>0</v>
      </c>
      <c r="C1719" s="65">
        <f ca="1">INDIRECT(ADDRESS(2+QUOTIENT(ROW()-2,COUNTA('Form Responses 1'!$1:$1)-4),3,,TRUE,"Form Responses 1"))</f>
        <v>0</v>
      </c>
      <c r="D1719" s="65">
        <f ca="1">INDIRECT(ADDRESS(2+QUOTIENT(ROW()-2,COUNTA('Form Responses 1'!$1:$1)-4),4,,TRUE,"Form Responses 1"))</f>
        <v>0</v>
      </c>
      <c r="E1719" s="82">
        <f ca="1" t="shared" si="0"/>
        <v>6</v>
      </c>
      <c r="F1719" s="65" t="str">
        <f ca="1">IF(ISBLANK(A1719)," ",INDIRECT(ADDRESS(1,5+MOD(ROW()-2,COUNTA('Form Responses 1'!$1:$1)-4),,TRUE,"Form Responses 1")))</f>
        <v>Lantai 05 [Ruang Rapat 1-2-3]</v>
      </c>
      <c r="G1719" s="65" t="e">
        <f ca="1">IF(ISBLANK(A1719)," ",INDIRECT(ADDRESS(MATCH(A1719,'Form Responses 1'!A:A,0),5+MOD(ROW()-2,COUNTA('Form Responses 1'!$1:$1)-4),,TRUE,"Form Responses 1")))</f>
        <v>#N/A</v>
      </c>
      <c r="H1719" s="83" t="str">
        <f ca="1" t="shared" si="1"/>
        <v>Lantai 05</v>
      </c>
      <c r="I1719" s="83" t="str">
        <f ca="1" t="shared" si="1701"/>
        <v>Ruang Rapat 1-2-3</v>
      </c>
      <c r="J1719" s="83" t="str">
        <f ca="1" t="shared" si="2"/>
        <v>CLEANING SERVICE</v>
      </c>
      <c r="K1719" s="83" t="str">
        <f ca="1" t="array" ref="K1719">IFERROR(INDEX(MASTER!B:B,MATCH(G1719,MASTER!A:A,0))/100," ")</f>
        <v> </v>
      </c>
      <c r="L1719" s="65">
        <f ca="1" t="shared" si="3"/>
        <v>0</v>
      </c>
      <c r="M1719" s="65" t="str">
        <f ca="1" t="shared" si="4"/>
        <v>1900 - WEEK 00</v>
      </c>
      <c r="N1719" s="65" t="str">
        <f ca="1" t="shared" si="5"/>
        <v>1900 - MONTH 01</v>
      </c>
      <c r="O1719" s="83" t="str">
        <f ca="1" t="shared" ref="O1719:P1719" si="1754">IFERROR(AVERAGEIF(M:M,M1719,$K:$K)," ")</f>
        <v> </v>
      </c>
      <c r="P1719" s="83" t="str">
        <f ca="1" t="shared" si="1754"/>
        <v> </v>
      </c>
      <c r="Q1719" s="65" t="str">
        <f ca="1">IF(ISBLANK(A1719)," ",IF(O1719&gt;MASTER!$B$3/100,"SB",IF(O1719&gt;MASTER!$B$4/100,"B",IF(O1719&gt;MASTER!$B$5/100,"C","K"))))</f>
        <v>SB</v>
      </c>
      <c r="R1719" s="65" t="str">
        <f ca="1">IF(ISBLANK(B1719)," ",IF(P1719&gt;MASTER!$B$3/100,"SB",IF(P1719&gt;MASTER!$B$4/100,"B",IF(P1719&gt;MASTER!$B$5/100,"C","K"))))</f>
        <v>SB</v>
      </c>
    </row>
    <row r="1720" customHeight="1" spans="1:18">
      <c r="A1720" s="65">
        <f ca="1">INDIRECT(ADDRESS(2+QUOTIENT(ROW()-2,COUNTA('Form Responses 1'!$1:$1)-4),1,,TRUE,"Form Responses 1"))</f>
        <v>0</v>
      </c>
      <c r="B1720" s="65">
        <f ca="1">INDIRECT(ADDRESS(2+QUOTIENT(ROW()-2,COUNTA('Form Responses 1'!$1:$1)-4),2,,TRUE,"Form Responses 1"))</f>
        <v>0</v>
      </c>
      <c r="C1720" s="65">
        <f ca="1">INDIRECT(ADDRESS(2+QUOTIENT(ROW()-2,COUNTA('Form Responses 1'!$1:$1)-4),3,,TRUE,"Form Responses 1"))</f>
        <v>0</v>
      </c>
      <c r="D1720" s="65">
        <f ca="1">INDIRECT(ADDRESS(2+QUOTIENT(ROW()-2,COUNTA('Form Responses 1'!$1:$1)-4),4,,TRUE,"Form Responses 1"))</f>
        <v>0</v>
      </c>
      <c r="E1720" s="82">
        <f ca="1" t="shared" si="0"/>
        <v>6</v>
      </c>
      <c r="F1720" s="65" t="str">
        <f ca="1">IF(ISBLANK(A1720)," ",INDIRECT(ADDRESS(1,5+MOD(ROW()-2,COUNTA('Form Responses 1'!$1:$1)-4),,TRUE,"Form Responses 1")))</f>
        <v>Lantai 05 [Ruang Kerja]</v>
      </c>
      <c r="G1720" s="65" t="e">
        <f ca="1">IF(ISBLANK(A1720)," ",INDIRECT(ADDRESS(MATCH(A1720,'Form Responses 1'!A:A,0),5+MOD(ROW()-2,COUNTA('Form Responses 1'!$1:$1)-4),,TRUE,"Form Responses 1")))</f>
        <v>#N/A</v>
      </c>
      <c r="H1720" s="83" t="str">
        <f ca="1" t="shared" si="1"/>
        <v>Lantai 05</v>
      </c>
      <c r="I1720" s="83" t="str">
        <f ca="1" t="shared" si="1701"/>
        <v>Ruang Kerja</v>
      </c>
      <c r="J1720" s="83" t="str">
        <f ca="1" t="shared" si="2"/>
        <v>CLEANING SERVICE</v>
      </c>
      <c r="K1720" s="83" t="str">
        <f ca="1" t="array" ref="K1720">IFERROR(INDEX(MASTER!B:B,MATCH(G1720,MASTER!A:A,0))/100," ")</f>
        <v> </v>
      </c>
      <c r="L1720" s="65">
        <f ca="1" t="shared" si="3"/>
        <v>0</v>
      </c>
      <c r="M1720" s="65" t="str">
        <f ca="1" t="shared" si="4"/>
        <v>1900 - WEEK 00</v>
      </c>
      <c r="N1720" s="65" t="str">
        <f ca="1" t="shared" si="5"/>
        <v>1900 - MONTH 01</v>
      </c>
      <c r="O1720" s="83" t="str">
        <f ca="1" t="shared" ref="O1720:P1720" si="1755">IFERROR(AVERAGEIF(M:M,M1720,$K:$K)," ")</f>
        <v> </v>
      </c>
      <c r="P1720" s="83" t="str">
        <f ca="1" t="shared" si="1755"/>
        <v> </v>
      </c>
      <c r="Q1720" s="65" t="str">
        <f ca="1">IF(ISBLANK(A1720)," ",IF(O1720&gt;MASTER!$B$3/100,"SB",IF(O1720&gt;MASTER!$B$4/100,"B",IF(O1720&gt;MASTER!$B$5/100,"C","K"))))</f>
        <v>SB</v>
      </c>
      <c r="R1720" s="65" t="str">
        <f ca="1">IF(ISBLANK(B1720)," ",IF(P1720&gt;MASTER!$B$3/100,"SB",IF(P1720&gt;MASTER!$B$4/100,"B",IF(P1720&gt;MASTER!$B$5/100,"C","K"))))</f>
        <v>SB</v>
      </c>
    </row>
    <row r="1721" customHeight="1" spans="1:18">
      <c r="A1721" s="65">
        <f ca="1">INDIRECT(ADDRESS(2+QUOTIENT(ROW()-2,COUNTA('Form Responses 1'!$1:$1)-4),1,,TRUE,"Form Responses 1"))</f>
        <v>0</v>
      </c>
      <c r="B1721" s="65">
        <f ca="1">INDIRECT(ADDRESS(2+QUOTIENT(ROW()-2,COUNTA('Form Responses 1'!$1:$1)-4),2,,TRUE,"Form Responses 1"))</f>
        <v>0</v>
      </c>
      <c r="C1721" s="65">
        <f ca="1">INDIRECT(ADDRESS(2+QUOTIENT(ROW()-2,COUNTA('Form Responses 1'!$1:$1)-4),3,,TRUE,"Form Responses 1"))</f>
        <v>0</v>
      </c>
      <c r="D1721" s="65">
        <f ca="1">INDIRECT(ADDRESS(2+QUOTIENT(ROW()-2,COUNTA('Form Responses 1'!$1:$1)-4),4,,TRUE,"Form Responses 1"))</f>
        <v>0</v>
      </c>
      <c r="E1721" s="82">
        <f ca="1" t="shared" si="0"/>
        <v>6</v>
      </c>
      <c r="F1721" s="65" t="str">
        <f ca="1">IF(ISBLANK(A1721)," ",INDIRECT(ADDRESS(1,5+MOD(ROW()-2,COUNTA('Form Responses 1'!$1:$1)-4),,TRUE,"Form Responses 1")))</f>
        <v>Lantai 05 [Koridor]</v>
      </c>
      <c r="G1721" s="65" t="e">
        <f ca="1">IF(ISBLANK(A1721)," ",INDIRECT(ADDRESS(MATCH(A1721,'Form Responses 1'!A:A,0),5+MOD(ROW()-2,COUNTA('Form Responses 1'!$1:$1)-4),,TRUE,"Form Responses 1")))</f>
        <v>#N/A</v>
      </c>
      <c r="H1721" s="83" t="str">
        <f ca="1" t="shared" si="1"/>
        <v>Lantai 05</v>
      </c>
      <c r="I1721" s="83" t="str">
        <f ca="1" t="shared" si="1701"/>
        <v>Koridor</v>
      </c>
      <c r="J1721" s="83" t="str">
        <f ca="1" t="shared" si="2"/>
        <v>CLEANING SERVICE</v>
      </c>
      <c r="K1721" s="83" t="str">
        <f ca="1" t="array" ref="K1721">IFERROR(INDEX(MASTER!B:B,MATCH(G1721,MASTER!A:A,0))/100," ")</f>
        <v> </v>
      </c>
      <c r="L1721" s="65">
        <f ca="1" t="shared" si="3"/>
        <v>0</v>
      </c>
      <c r="M1721" s="65" t="str">
        <f ca="1" t="shared" si="4"/>
        <v>1900 - WEEK 00</v>
      </c>
      <c r="N1721" s="65" t="str">
        <f ca="1" t="shared" si="5"/>
        <v>1900 - MONTH 01</v>
      </c>
      <c r="O1721" s="83" t="str">
        <f ca="1" t="shared" ref="O1721:P1721" si="1756">IFERROR(AVERAGEIF(M:M,M1721,$K:$K)," ")</f>
        <v> </v>
      </c>
      <c r="P1721" s="83" t="str">
        <f ca="1" t="shared" si="1756"/>
        <v> </v>
      </c>
      <c r="Q1721" s="65" t="str">
        <f ca="1">IF(ISBLANK(A1721)," ",IF(O1721&gt;MASTER!$B$3/100,"SB",IF(O1721&gt;MASTER!$B$4/100,"B",IF(O1721&gt;MASTER!$B$5/100,"C","K"))))</f>
        <v>SB</v>
      </c>
      <c r="R1721" s="65" t="str">
        <f ca="1">IF(ISBLANK(B1721)," ",IF(P1721&gt;MASTER!$B$3/100,"SB",IF(P1721&gt;MASTER!$B$4/100,"B",IF(P1721&gt;MASTER!$B$5/100,"C","K"))))</f>
        <v>SB</v>
      </c>
    </row>
    <row r="1722" customHeight="1" spans="1:18">
      <c r="A1722" s="65">
        <f ca="1">INDIRECT(ADDRESS(2+QUOTIENT(ROW()-2,COUNTA('Form Responses 1'!$1:$1)-4),1,,TRUE,"Form Responses 1"))</f>
        <v>0</v>
      </c>
      <c r="B1722" s="65">
        <f ca="1">INDIRECT(ADDRESS(2+QUOTIENT(ROW()-2,COUNTA('Form Responses 1'!$1:$1)-4),2,,TRUE,"Form Responses 1"))</f>
        <v>0</v>
      </c>
      <c r="C1722" s="65">
        <f ca="1">INDIRECT(ADDRESS(2+QUOTIENT(ROW()-2,COUNTA('Form Responses 1'!$1:$1)-4),3,,TRUE,"Form Responses 1"))</f>
        <v>0</v>
      </c>
      <c r="D1722" s="65">
        <f ca="1">INDIRECT(ADDRESS(2+QUOTIENT(ROW()-2,COUNTA('Form Responses 1'!$1:$1)-4),4,,TRUE,"Form Responses 1"))</f>
        <v>0</v>
      </c>
      <c r="E1722" s="82">
        <f ca="1" t="shared" si="0"/>
        <v>6</v>
      </c>
      <c r="F1722" s="65" t="str">
        <f ca="1">IF(ISBLANK(A1722)," ",INDIRECT(ADDRESS(1,5+MOD(ROW()-2,COUNTA('Form Responses 1'!$1:$1)-4),,TRUE,"Form Responses 1")))</f>
        <v>Lantai 05 [Toilet Pria / Wanita]</v>
      </c>
      <c r="G1722" s="65" t="e">
        <f ca="1">IF(ISBLANK(A1722)," ",INDIRECT(ADDRESS(MATCH(A1722,'Form Responses 1'!A:A,0),5+MOD(ROW()-2,COUNTA('Form Responses 1'!$1:$1)-4),,TRUE,"Form Responses 1")))</f>
        <v>#N/A</v>
      </c>
      <c r="H1722" s="83" t="str">
        <f ca="1" t="shared" si="1"/>
        <v>Lantai 05</v>
      </c>
      <c r="I1722" s="83" t="str">
        <f ca="1" t="shared" si="1701"/>
        <v>Toilet Pria / Wanita</v>
      </c>
      <c r="J1722" s="83" t="str">
        <f ca="1" t="shared" si="2"/>
        <v>CLEANING SERVICE</v>
      </c>
      <c r="K1722" s="83" t="str">
        <f ca="1" t="array" ref="K1722">IFERROR(INDEX(MASTER!B:B,MATCH(G1722,MASTER!A:A,0))/100," ")</f>
        <v> </v>
      </c>
      <c r="L1722" s="65">
        <f ca="1" t="shared" si="3"/>
        <v>0</v>
      </c>
      <c r="M1722" s="65" t="str">
        <f ca="1" t="shared" si="4"/>
        <v>1900 - WEEK 00</v>
      </c>
      <c r="N1722" s="65" t="str">
        <f ca="1" t="shared" si="5"/>
        <v>1900 - MONTH 01</v>
      </c>
      <c r="O1722" s="83" t="str">
        <f ca="1" t="shared" ref="O1722:P1722" si="1757">IFERROR(AVERAGEIF(M:M,M1722,$K:$K)," ")</f>
        <v> </v>
      </c>
      <c r="P1722" s="83" t="str">
        <f ca="1" t="shared" si="1757"/>
        <v> </v>
      </c>
      <c r="Q1722" s="65" t="str">
        <f ca="1">IF(ISBLANK(A1722)," ",IF(O1722&gt;MASTER!$B$3/100,"SB",IF(O1722&gt;MASTER!$B$4/100,"B",IF(O1722&gt;MASTER!$B$5/100,"C","K"))))</f>
        <v>SB</v>
      </c>
      <c r="R1722" s="65" t="str">
        <f ca="1">IF(ISBLANK(B1722)," ",IF(P1722&gt;MASTER!$B$3/100,"SB",IF(P1722&gt;MASTER!$B$4/100,"B",IF(P1722&gt;MASTER!$B$5/100,"C","K"))))</f>
        <v>SB</v>
      </c>
    </row>
    <row r="1723" customHeight="1" spans="1:18">
      <c r="A1723" s="65">
        <f ca="1">INDIRECT(ADDRESS(2+QUOTIENT(ROW()-2,COUNTA('Form Responses 1'!$1:$1)-4),1,,TRUE,"Form Responses 1"))</f>
        <v>0</v>
      </c>
      <c r="B1723" s="65">
        <f ca="1">INDIRECT(ADDRESS(2+QUOTIENT(ROW()-2,COUNTA('Form Responses 1'!$1:$1)-4),2,,TRUE,"Form Responses 1"))</f>
        <v>0</v>
      </c>
      <c r="C1723" s="65">
        <f ca="1">INDIRECT(ADDRESS(2+QUOTIENT(ROW()-2,COUNTA('Form Responses 1'!$1:$1)-4),3,,TRUE,"Form Responses 1"))</f>
        <v>0</v>
      </c>
      <c r="D1723" s="65">
        <f ca="1">INDIRECT(ADDRESS(2+QUOTIENT(ROW()-2,COUNTA('Form Responses 1'!$1:$1)-4),4,,TRUE,"Form Responses 1"))</f>
        <v>0</v>
      </c>
      <c r="E1723" s="82">
        <f ca="1" t="shared" si="0"/>
        <v>6</v>
      </c>
      <c r="F1723" s="65" t="str">
        <f ca="1">IF(ISBLANK(A1723)," ",INDIRECT(ADDRESS(1,5+MOD(ROW()-2,COUNTA('Form Responses 1'!$1:$1)-4),,TRUE,"Form Responses 1")))</f>
        <v>Lantai 04 [Tangga Exit Barat]</v>
      </c>
      <c r="G1723" s="65" t="e">
        <f ca="1">IF(ISBLANK(A1723)," ",INDIRECT(ADDRESS(MATCH(A1723,'Form Responses 1'!A:A,0),5+MOD(ROW()-2,COUNTA('Form Responses 1'!$1:$1)-4),,TRUE,"Form Responses 1")))</f>
        <v>#N/A</v>
      </c>
      <c r="H1723" s="83" t="str">
        <f ca="1" t="shared" si="1"/>
        <v>Lantai 04</v>
      </c>
      <c r="I1723" s="83" t="str">
        <f ca="1" t="shared" si="1701"/>
        <v>Tangga Exit Barat</v>
      </c>
      <c r="J1723" s="83" t="str">
        <f ca="1" t="shared" si="2"/>
        <v>CLEANING SERVICE</v>
      </c>
      <c r="K1723" s="83" t="str">
        <f ca="1" t="array" ref="K1723">IFERROR(INDEX(MASTER!B:B,MATCH(G1723,MASTER!A:A,0))/100," ")</f>
        <v> </v>
      </c>
      <c r="L1723" s="65">
        <f ca="1" t="shared" si="3"/>
        <v>0</v>
      </c>
      <c r="M1723" s="65" t="str">
        <f ca="1" t="shared" si="4"/>
        <v>1900 - WEEK 00</v>
      </c>
      <c r="N1723" s="65" t="str">
        <f ca="1" t="shared" si="5"/>
        <v>1900 - MONTH 01</v>
      </c>
      <c r="O1723" s="83" t="str">
        <f ca="1" t="shared" ref="O1723:P1723" si="1758">IFERROR(AVERAGEIF(M:M,M1723,$K:$K)," ")</f>
        <v> </v>
      </c>
      <c r="P1723" s="83" t="str">
        <f ca="1" t="shared" si="1758"/>
        <v> </v>
      </c>
      <c r="Q1723" s="65" t="str">
        <f ca="1">IF(ISBLANK(A1723)," ",IF(O1723&gt;MASTER!$B$3/100,"SB",IF(O1723&gt;MASTER!$B$4/100,"B",IF(O1723&gt;MASTER!$B$5/100,"C","K"))))</f>
        <v>SB</v>
      </c>
      <c r="R1723" s="65" t="str">
        <f ca="1">IF(ISBLANK(B1723)," ",IF(P1723&gt;MASTER!$B$3/100,"SB",IF(P1723&gt;MASTER!$B$4/100,"B",IF(P1723&gt;MASTER!$B$5/100,"C","K"))))</f>
        <v>SB</v>
      </c>
    </row>
    <row r="1724" customHeight="1" spans="1:18">
      <c r="A1724" s="65">
        <f ca="1">INDIRECT(ADDRESS(2+QUOTIENT(ROW()-2,COUNTA('Form Responses 1'!$1:$1)-4),1,,TRUE,"Form Responses 1"))</f>
        <v>0</v>
      </c>
      <c r="B1724" s="65">
        <f ca="1">INDIRECT(ADDRESS(2+QUOTIENT(ROW()-2,COUNTA('Form Responses 1'!$1:$1)-4),2,,TRUE,"Form Responses 1"))</f>
        <v>0</v>
      </c>
      <c r="C1724" s="65">
        <f ca="1">INDIRECT(ADDRESS(2+QUOTIENT(ROW()-2,COUNTA('Form Responses 1'!$1:$1)-4),3,,TRUE,"Form Responses 1"))</f>
        <v>0</v>
      </c>
      <c r="D1724" s="65">
        <f ca="1">INDIRECT(ADDRESS(2+QUOTIENT(ROW()-2,COUNTA('Form Responses 1'!$1:$1)-4),4,,TRUE,"Form Responses 1"))</f>
        <v>0</v>
      </c>
      <c r="E1724" s="82">
        <f ca="1" t="shared" si="0"/>
        <v>6</v>
      </c>
      <c r="F1724" s="65" t="str">
        <f ca="1">IF(ISBLANK(A1724)," ",INDIRECT(ADDRESS(1,5+MOD(ROW()-2,COUNTA('Form Responses 1'!$1:$1)-4),,TRUE,"Form Responses 1")))</f>
        <v>Lantai 04 [ &amp; Timur]</v>
      </c>
      <c r="G1724" s="65" t="e">
        <f ca="1">IF(ISBLANK(A1724)," ",INDIRECT(ADDRESS(MATCH(A1724,'Form Responses 1'!A:A,0),5+MOD(ROW()-2,COUNTA('Form Responses 1'!$1:$1)-4),,TRUE,"Form Responses 1")))</f>
        <v>#N/A</v>
      </c>
      <c r="H1724" s="83" t="str">
        <f ca="1" t="shared" si="1"/>
        <v>Lantai 04</v>
      </c>
      <c r="I1724" s="83" t="str">
        <f ca="1" t="shared" si="1701"/>
        <v> &amp; Timur</v>
      </c>
      <c r="J1724" s="83" t="str">
        <f ca="1" t="shared" si="2"/>
        <v>CLEANING SERVICE</v>
      </c>
      <c r="K1724" s="83" t="str">
        <f ca="1" t="array" ref="K1724">IFERROR(INDEX(MASTER!B:B,MATCH(G1724,MASTER!A:A,0))/100," ")</f>
        <v> </v>
      </c>
      <c r="L1724" s="65">
        <f ca="1" t="shared" si="3"/>
        <v>0</v>
      </c>
      <c r="M1724" s="65" t="str">
        <f ca="1" t="shared" si="4"/>
        <v>1900 - WEEK 00</v>
      </c>
      <c r="N1724" s="65" t="str">
        <f ca="1" t="shared" si="5"/>
        <v>1900 - MONTH 01</v>
      </c>
      <c r="O1724" s="83" t="str">
        <f ca="1" t="shared" ref="O1724:P1724" si="1759">IFERROR(AVERAGEIF(M:M,M1724,$K:$K)," ")</f>
        <v> </v>
      </c>
      <c r="P1724" s="83" t="str">
        <f ca="1" t="shared" si="1759"/>
        <v> </v>
      </c>
      <c r="Q1724" s="65" t="str">
        <f ca="1">IF(ISBLANK(A1724)," ",IF(O1724&gt;MASTER!$B$3/100,"SB",IF(O1724&gt;MASTER!$B$4/100,"B",IF(O1724&gt;MASTER!$B$5/100,"C","K"))))</f>
        <v>SB</v>
      </c>
      <c r="R1724" s="65" t="str">
        <f ca="1">IF(ISBLANK(B1724)," ",IF(P1724&gt;MASTER!$B$3/100,"SB",IF(P1724&gt;MASTER!$B$4/100,"B",IF(P1724&gt;MASTER!$B$5/100,"C","K"))))</f>
        <v>SB</v>
      </c>
    </row>
    <row r="1725" customHeight="1" spans="1:18">
      <c r="A1725" s="65">
        <f ca="1">INDIRECT(ADDRESS(2+QUOTIENT(ROW()-2,COUNTA('Form Responses 1'!$1:$1)-4),1,,TRUE,"Form Responses 1"))</f>
        <v>0</v>
      </c>
      <c r="B1725" s="65">
        <f ca="1">INDIRECT(ADDRESS(2+QUOTIENT(ROW()-2,COUNTA('Form Responses 1'!$1:$1)-4),2,,TRUE,"Form Responses 1"))</f>
        <v>0</v>
      </c>
      <c r="C1725" s="65">
        <f ca="1">INDIRECT(ADDRESS(2+QUOTIENT(ROW()-2,COUNTA('Form Responses 1'!$1:$1)-4),3,,TRUE,"Form Responses 1"))</f>
        <v>0</v>
      </c>
      <c r="D1725" s="65">
        <f ca="1">INDIRECT(ADDRESS(2+QUOTIENT(ROW()-2,COUNTA('Form Responses 1'!$1:$1)-4),4,,TRUE,"Form Responses 1"))</f>
        <v>0</v>
      </c>
      <c r="E1725" s="82">
        <f ca="1" t="shared" si="0"/>
        <v>6</v>
      </c>
      <c r="F1725" s="65" t="str">
        <f ca="1">IF(ISBLANK(A1725)," ",INDIRECT(ADDRESS(1,5+MOD(ROW()-2,COUNTA('Form Responses 1'!$1:$1)-4),,TRUE,"Form Responses 1")))</f>
        <v>Lantai 04 [Mushola]</v>
      </c>
      <c r="G1725" s="65" t="e">
        <f ca="1">IF(ISBLANK(A1725)," ",INDIRECT(ADDRESS(MATCH(A1725,'Form Responses 1'!A:A,0),5+MOD(ROW()-2,COUNTA('Form Responses 1'!$1:$1)-4),,TRUE,"Form Responses 1")))</f>
        <v>#N/A</v>
      </c>
      <c r="H1725" s="83" t="str">
        <f ca="1" t="shared" si="1"/>
        <v>Lantai 04</v>
      </c>
      <c r="I1725" s="83" t="str">
        <f ca="1" t="shared" si="1701"/>
        <v>Mushola</v>
      </c>
      <c r="J1725" s="83" t="str">
        <f ca="1" t="shared" si="2"/>
        <v>CLEANING SERVICE</v>
      </c>
      <c r="K1725" s="83" t="str">
        <f ca="1" t="array" ref="K1725">IFERROR(INDEX(MASTER!B:B,MATCH(G1725,MASTER!A:A,0))/100," ")</f>
        <v> </v>
      </c>
      <c r="L1725" s="65">
        <f ca="1" t="shared" si="3"/>
        <v>0</v>
      </c>
      <c r="M1725" s="65" t="str">
        <f ca="1" t="shared" si="4"/>
        <v>1900 - WEEK 00</v>
      </c>
      <c r="N1725" s="65" t="str">
        <f ca="1" t="shared" si="5"/>
        <v>1900 - MONTH 01</v>
      </c>
      <c r="O1725" s="83" t="str">
        <f ca="1" t="shared" ref="O1725:P1725" si="1760">IFERROR(AVERAGEIF(M:M,M1725,$K:$K)," ")</f>
        <v> </v>
      </c>
      <c r="P1725" s="83" t="str">
        <f ca="1" t="shared" si="1760"/>
        <v> </v>
      </c>
      <c r="Q1725" s="65" t="str">
        <f ca="1">IF(ISBLANK(A1725)," ",IF(O1725&gt;MASTER!$B$3/100,"SB",IF(O1725&gt;MASTER!$B$4/100,"B",IF(O1725&gt;MASTER!$B$5/100,"C","K"))))</f>
        <v>SB</v>
      </c>
      <c r="R1725" s="65" t="str">
        <f ca="1">IF(ISBLANK(B1725)," ",IF(P1725&gt;MASTER!$B$3/100,"SB",IF(P1725&gt;MASTER!$B$4/100,"B",IF(P1725&gt;MASTER!$B$5/100,"C","K"))))</f>
        <v>SB</v>
      </c>
    </row>
    <row r="1726" customHeight="1" spans="1:18">
      <c r="A1726" s="65">
        <f ca="1">INDIRECT(ADDRESS(2+QUOTIENT(ROW()-2,COUNTA('Form Responses 1'!$1:$1)-4),1,,TRUE,"Form Responses 1"))</f>
        <v>0</v>
      </c>
      <c r="B1726" s="65">
        <f ca="1">INDIRECT(ADDRESS(2+QUOTIENT(ROW()-2,COUNTA('Form Responses 1'!$1:$1)-4),2,,TRUE,"Form Responses 1"))</f>
        <v>0</v>
      </c>
      <c r="C1726" s="65">
        <f ca="1">INDIRECT(ADDRESS(2+QUOTIENT(ROW()-2,COUNTA('Form Responses 1'!$1:$1)-4),3,,TRUE,"Form Responses 1"))</f>
        <v>0</v>
      </c>
      <c r="D1726" s="65">
        <f ca="1">INDIRECT(ADDRESS(2+QUOTIENT(ROW()-2,COUNTA('Form Responses 1'!$1:$1)-4),4,,TRUE,"Form Responses 1"))</f>
        <v>0</v>
      </c>
      <c r="E1726" s="82">
        <f ca="1" t="shared" si="0"/>
        <v>6</v>
      </c>
      <c r="F1726" s="65" t="str">
        <f ca="1">IF(ISBLANK(A1726)," ",INDIRECT(ADDRESS(1,5+MOD(ROW()-2,COUNTA('Form Responses 1'!$1:$1)-4),,TRUE,"Form Responses 1")))</f>
        <v>Lantai 04 [Pantry]</v>
      </c>
      <c r="G1726" s="65" t="e">
        <f ca="1">IF(ISBLANK(A1726)," ",INDIRECT(ADDRESS(MATCH(A1726,'Form Responses 1'!A:A,0),5+MOD(ROW()-2,COUNTA('Form Responses 1'!$1:$1)-4),,TRUE,"Form Responses 1")))</f>
        <v>#N/A</v>
      </c>
      <c r="H1726" s="83" t="str">
        <f ca="1" t="shared" si="1"/>
        <v>Lantai 04</v>
      </c>
      <c r="I1726" s="83" t="str">
        <f ca="1" t="shared" si="1701"/>
        <v>Pantry</v>
      </c>
      <c r="J1726" s="83" t="str">
        <f ca="1" t="shared" si="2"/>
        <v>CLEANING SERVICE</v>
      </c>
      <c r="K1726" s="83" t="str">
        <f ca="1" t="array" ref="K1726">IFERROR(INDEX(MASTER!B:B,MATCH(G1726,MASTER!A:A,0))/100," ")</f>
        <v> </v>
      </c>
      <c r="L1726" s="65">
        <f ca="1" t="shared" si="3"/>
        <v>0</v>
      </c>
      <c r="M1726" s="65" t="str">
        <f ca="1" t="shared" si="4"/>
        <v>1900 - WEEK 00</v>
      </c>
      <c r="N1726" s="65" t="str">
        <f ca="1" t="shared" si="5"/>
        <v>1900 - MONTH 01</v>
      </c>
      <c r="O1726" s="83" t="str">
        <f ca="1" t="shared" ref="O1726:P1726" si="1761">IFERROR(AVERAGEIF(M:M,M1726,$K:$K)," ")</f>
        <v> </v>
      </c>
      <c r="P1726" s="83" t="str">
        <f ca="1" t="shared" si="1761"/>
        <v> </v>
      </c>
      <c r="Q1726" s="65" t="str">
        <f ca="1">IF(ISBLANK(A1726)," ",IF(O1726&gt;MASTER!$B$3/100,"SB",IF(O1726&gt;MASTER!$B$4/100,"B",IF(O1726&gt;MASTER!$B$5/100,"C","K"))))</f>
        <v>SB</v>
      </c>
      <c r="R1726" s="65" t="str">
        <f ca="1">IF(ISBLANK(B1726)," ",IF(P1726&gt;MASTER!$B$3/100,"SB",IF(P1726&gt;MASTER!$B$4/100,"B",IF(P1726&gt;MASTER!$B$5/100,"C","K"))))</f>
        <v>SB</v>
      </c>
    </row>
    <row r="1727" customHeight="1" spans="1:18">
      <c r="A1727" s="65">
        <f ca="1">INDIRECT(ADDRESS(2+QUOTIENT(ROW()-2,COUNTA('Form Responses 1'!$1:$1)-4),1,,TRUE,"Form Responses 1"))</f>
        <v>0</v>
      </c>
      <c r="B1727" s="65">
        <f ca="1">INDIRECT(ADDRESS(2+QUOTIENT(ROW()-2,COUNTA('Form Responses 1'!$1:$1)-4),2,,TRUE,"Form Responses 1"))</f>
        <v>0</v>
      </c>
      <c r="C1727" s="65">
        <f ca="1">INDIRECT(ADDRESS(2+QUOTIENT(ROW()-2,COUNTA('Form Responses 1'!$1:$1)-4),3,,TRUE,"Form Responses 1"))</f>
        <v>0</v>
      </c>
      <c r="D1727" s="65">
        <f ca="1">INDIRECT(ADDRESS(2+QUOTIENT(ROW()-2,COUNTA('Form Responses 1'!$1:$1)-4),4,,TRUE,"Form Responses 1"))</f>
        <v>0</v>
      </c>
      <c r="E1727" s="82">
        <f ca="1" t="shared" si="0"/>
        <v>6</v>
      </c>
      <c r="F1727" s="65" t="str">
        <f ca="1">IF(ISBLANK(A1727)," ",INDIRECT(ADDRESS(1,5+MOD(ROW()-2,COUNTA('Form Responses 1'!$1:$1)-4),,TRUE,"Form Responses 1")))</f>
        <v>Lantai 04 [Ruang Rapat 1-2-3]</v>
      </c>
      <c r="G1727" s="65" t="e">
        <f ca="1">IF(ISBLANK(A1727)," ",INDIRECT(ADDRESS(MATCH(A1727,'Form Responses 1'!A:A,0),5+MOD(ROW()-2,COUNTA('Form Responses 1'!$1:$1)-4),,TRUE,"Form Responses 1")))</f>
        <v>#N/A</v>
      </c>
      <c r="H1727" s="83" t="str">
        <f ca="1" t="shared" si="1"/>
        <v>Lantai 04</v>
      </c>
      <c r="I1727" s="83" t="str">
        <f ca="1" t="shared" si="1701"/>
        <v>Ruang Rapat 1-2-3</v>
      </c>
      <c r="J1727" s="83" t="str">
        <f ca="1" t="shared" si="2"/>
        <v>CLEANING SERVICE</v>
      </c>
      <c r="K1727" s="83" t="str">
        <f ca="1" t="array" ref="K1727">IFERROR(INDEX(MASTER!B:B,MATCH(G1727,MASTER!A:A,0))/100," ")</f>
        <v> </v>
      </c>
      <c r="L1727" s="65">
        <f ca="1" t="shared" si="3"/>
        <v>0</v>
      </c>
      <c r="M1727" s="65" t="str">
        <f ca="1" t="shared" si="4"/>
        <v>1900 - WEEK 00</v>
      </c>
      <c r="N1727" s="65" t="str">
        <f ca="1" t="shared" si="5"/>
        <v>1900 - MONTH 01</v>
      </c>
      <c r="O1727" s="83" t="str">
        <f ca="1" t="shared" ref="O1727:P1727" si="1762">IFERROR(AVERAGEIF(M:M,M1727,$K:$K)," ")</f>
        <v> </v>
      </c>
      <c r="P1727" s="83" t="str">
        <f ca="1" t="shared" si="1762"/>
        <v> </v>
      </c>
      <c r="Q1727" s="65" t="str">
        <f ca="1">IF(ISBLANK(A1727)," ",IF(O1727&gt;MASTER!$B$3/100,"SB",IF(O1727&gt;MASTER!$B$4/100,"B",IF(O1727&gt;MASTER!$B$5/100,"C","K"))))</f>
        <v>SB</v>
      </c>
      <c r="R1727" s="65" t="str">
        <f ca="1">IF(ISBLANK(B1727)," ",IF(P1727&gt;MASTER!$B$3/100,"SB",IF(P1727&gt;MASTER!$B$4/100,"B",IF(P1727&gt;MASTER!$B$5/100,"C","K"))))</f>
        <v>SB</v>
      </c>
    </row>
    <row r="1728" customHeight="1" spans="1:18">
      <c r="A1728" s="65">
        <f ca="1">INDIRECT(ADDRESS(2+QUOTIENT(ROW()-2,COUNTA('Form Responses 1'!$1:$1)-4),1,,TRUE,"Form Responses 1"))</f>
        <v>0</v>
      </c>
      <c r="B1728" s="65">
        <f ca="1">INDIRECT(ADDRESS(2+QUOTIENT(ROW()-2,COUNTA('Form Responses 1'!$1:$1)-4),2,,TRUE,"Form Responses 1"))</f>
        <v>0</v>
      </c>
      <c r="C1728" s="65">
        <f ca="1">INDIRECT(ADDRESS(2+QUOTIENT(ROW()-2,COUNTA('Form Responses 1'!$1:$1)-4),3,,TRUE,"Form Responses 1"))</f>
        <v>0</v>
      </c>
      <c r="D1728" s="65">
        <f ca="1">INDIRECT(ADDRESS(2+QUOTIENT(ROW()-2,COUNTA('Form Responses 1'!$1:$1)-4),4,,TRUE,"Form Responses 1"))</f>
        <v>0</v>
      </c>
      <c r="E1728" s="82">
        <f ca="1" t="shared" si="0"/>
        <v>6</v>
      </c>
      <c r="F1728" s="65" t="str">
        <f ca="1">IF(ISBLANK(A1728)," ",INDIRECT(ADDRESS(1,5+MOD(ROW()-2,COUNTA('Form Responses 1'!$1:$1)-4),,TRUE,"Form Responses 1")))</f>
        <v>Lantai 04 [Ruang Kerja]</v>
      </c>
      <c r="G1728" s="65" t="e">
        <f ca="1">IF(ISBLANK(A1728)," ",INDIRECT(ADDRESS(MATCH(A1728,'Form Responses 1'!A:A,0),5+MOD(ROW()-2,COUNTA('Form Responses 1'!$1:$1)-4),,TRUE,"Form Responses 1")))</f>
        <v>#N/A</v>
      </c>
      <c r="H1728" s="83" t="str">
        <f ca="1" t="shared" si="1"/>
        <v>Lantai 04</v>
      </c>
      <c r="I1728" s="83" t="str">
        <f ca="1" t="shared" si="1701"/>
        <v>Ruang Kerja</v>
      </c>
      <c r="J1728" s="83" t="str">
        <f ca="1" t="shared" si="2"/>
        <v>CLEANING SERVICE</v>
      </c>
      <c r="K1728" s="83" t="str">
        <f ca="1" t="array" ref="K1728">IFERROR(INDEX(MASTER!B:B,MATCH(G1728,MASTER!A:A,0))/100," ")</f>
        <v> </v>
      </c>
      <c r="L1728" s="65">
        <f ca="1" t="shared" si="3"/>
        <v>0</v>
      </c>
      <c r="M1728" s="65" t="str">
        <f ca="1" t="shared" si="4"/>
        <v>1900 - WEEK 00</v>
      </c>
      <c r="N1728" s="65" t="str">
        <f ca="1" t="shared" si="5"/>
        <v>1900 - MONTH 01</v>
      </c>
      <c r="O1728" s="83" t="str">
        <f ca="1" t="shared" ref="O1728:P1728" si="1763">IFERROR(AVERAGEIF(M:M,M1728,$K:$K)," ")</f>
        <v> </v>
      </c>
      <c r="P1728" s="83" t="str">
        <f ca="1" t="shared" si="1763"/>
        <v> </v>
      </c>
      <c r="Q1728" s="65" t="str">
        <f ca="1">IF(ISBLANK(A1728)," ",IF(O1728&gt;MASTER!$B$3/100,"SB",IF(O1728&gt;MASTER!$B$4/100,"B",IF(O1728&gt;MASTER!$B$5/100,"C","K"))))</f>
        <v>SB</v>
      </c>
      <c r="R1728" s="65" t="str">
        <f ca="1">IF(ISBLANK(B1728)," ",IF(P1728&gt;MASTER!$B$3/100,"SB",IF(P1728&gt;MASTER!$B$4/100,"B",IF(P1728&gt;MASTER!$B$5/100,"C","K"))))</f>
        <v>SB</v>
      </c>
    </row>
    <row r="1729" customHeight="1" spans="1:18">
      <c r="A1729" s="65">
        <f ca="1">INDIRECT(ADDRESS(2+QUOTIENT(ROW()-2,COUNTA('Form Responses 1'!$1:$1)-4),1,,TRUE,"Form Responses 1"))</f>
        <v>0</v>
      </c>
      <c r="B1729" s="65">
        <f ca="1">INDIRECT(ADDRESS(2+QUOTIENT(ROW()-2,COUNTA('Form Responses 1'!$1:$1)-4),2,,TRUE,"Form Responses 1"))</f>
        <v>0</v>
      </c>
      <c r="C1729" s="65">
        <f ca="1">INDIRECT(ADDRESS(2+QUOTIENT(ROW()-2,COUNTA('Form Responses 1'!$1:$1)-4),3,,TRUE,"Form Responses 1"))</f>
        <v>0</v>
      </c>
      <c r="D1729" s="65">
        <f ca="1">INDIRECT(ADDRESS(2+QUOTIENT(ROW()-2,COUNTA('Form Responses 1'!$1:$1)-4),4,,TRUE,"Form Responses 1"))</f>
        <v>0</v>
      </c>
      <c r="E1729" s="82">
        <f ca="1" t="shared" si="0"/>
        <v>6</v>
      </c>
      <c r="F1729" s="65" t="str">
        <f ca="1">IF(ISBLANK(A1729)," ",INDIRECT(ADDRESS(1,5+MOD(ROW()-2,COUNTA('Form Responses 1'!$1:$1)-4),,TRUE,"Form Responses 1")))</f>
        <v>Lantai 04 [Koridor]</v>
      </c>
      <c r="G1729" s="65" t="e">
        <f ca="1">IF(ISBLANK(A1729)," ",INDIRECT(ADDRESS(MATCH(A1729,'Form Responses 1'!A:A,0),5+MOD(ROW()-2,COUNTA('Form Responses 1'!$1:$1)-4),,TRUE,"Form Responses 1")))</f>
        <v>#N/A</v>
      </c>
      <c r="H1729" s="83" t="str">
        <f ca="1" t="shared" si="1"/>
        <v>Lantai 04</v>
      </c>
      <c r="I1729" s="83" t="str">
        <f ca="1" t="shared" si="1701"/>
        <v>Koridor</v>
      </c>
      <c r="J1729" s="83" t="str">
        <f ca="1" t="shared" si="2"/>
        <v>CLEANING SERVICE</v>
      </c>
      <c r="K1729" s="83" t="str">
        <f ca="1" t="array" ref="K1729">IFERROR(INDEX(MASTER!B:B,MATCH(G1729,MASTER!A:A,0))/100," ")</f>
        <v> </v>
      </c>
      <c r="L1729" s="65">
        <f ca="1" t="shared" si="3"/>
        <v>0</v>
      </c>
      <c r="M1729" s="65" t="str">
        <f ca="1" t="shared" si="4"/>
        <v>1900 - WEEK 00</v>
      </c>
      <c r="N1729" s="65" t="str">
        <f ca="1" t="shared" si="5"/>
        <v>1900 - MONTH 01</v>
      </c>
      <c r="O1729" s="83" t="str">
        <f ca="1" t="shared" ref="O1729:P1729" si="1764">IFERROR(AVERAGEIF(M:M,M1729,$K:$K)," ")</f>
        <v> </v>
      </c>
      <c r="P1729" s="83" t="str">
        <f ca="1" t="shared" si="1764"/>
        <v> </v>
      </c>
      <c r="Q1729" s="65" t="str">
        <f ca="1">IF(ISBLANK(A1729)," ",IF(O1729&gt;MASTER!$B$3/100,"SB",IF(O1729&gt;MASTER!$B$4/100,"B",IF(O1729&gt;MASTER!$B$5/100,"C","K"))))</f>
        <v>SB</v>
      </c>
      <c r="R1729" s="65" t="str">
        <f ca="1">IF(ISBLANK(B1729)," ",IF(P1729&gt;MASTER!$B$3/100,"SB",IF(P1729&gt;MASTER!$B$4/100,"B",IF(P1729&gt;MASTER!$B$5/100,"C","K"))))</f>
        <v>SB</v>
      </c>
    </row>
    <row r="1730" customHeight="1" spans="1:18">
      <c r="A1730" s="65">
        <f ca="1">INDIRECT(ADDRESS(2+QUOTIENT(ROW()-2,COUNTA('Form Responses 1'!$1:$1)-4),1,,TRUE,"Form Responses 1"))</f>
        <v>0</v>
      </c>
      <c r="B1730" s="65">
        <f ca="1">INDIRECT(ADDRESS(2+QUOTIENT(ROW()-2,COUNTA('Form Responses 1'!$1:$1)-4),2,,TRUE,"Form Responses 1"))</f>
        <v>0</v>
      </c>
      <c r="C1730" s="65">
        <f ca="1">INDIRECT(ADDRESS(2+QUOTIENT(ROW()-2,COUNTA('Form Responses 1'!$1:$1)-4),3,,TRUE,"Form Responses 1"))</f>
        <v>0</v>
      </c>
      <c r="D1730" s="65">
        <f ca="1">INDIRECT(ADDRESS(2+QUOTIENT(ROW()-2,COUNTA('Form Responses 1'!$1:$1)-4),4,,TRUE,"Form Responses 1"))</f>
        <v>0</v>
      </c>
      <c r="E1730" s="82">
        <f ca="1" t="shared" si="0"/>
        <v>6</v>
      </c>
      <c r="F1730" s="65" t="str">
        <f ca="1">IF(ISBLANK(A1730)," ",INDIRECT(ADDRESS(1,5+MOD(ROW()-2,COUNTA('Form Responses 1'!$1:$1)-4),,TRUE,"Form Responses 1")))</f>
        <v>Lantai 04 [Toilet Pria / Wanita]</v>
      </c>
      <c r="G1730" s="65" t="e">
        <f ca="1">IF(ISBLANK(A1730)," ",INDIRECT(ADDRESS(MATCH(A1730,'Form Responses 1'!A:A,0),5+MOD(ROW()-2,COUNTA('Form Responses 1'!$1:$1)-4),,TRUE,"Form Responses 1")))</f>
        <v>#N/A</v>
      </c>
      <c r="H1730" s="83" t="str">
        <f ca="1" t="shared" si="1"/>
        <v>Lantai 04</v>
      </c>
      <c r="I1730" s="83" t="str">
        <f ca="1" t="shared" si="1701"/>
        <v>Toilet Pria / Wanita</v>
      </c>
      <c r="J1730" s="83" t="str">
        <f ca="1" t="shared" si="2"/>
        <v>CLEANING SERVICE</v>
      </c>
      <c r="K1730" s="83" t="str">
        <f ca="1" t="array" ref="K1730">IFERROR(INDEX(MASTER!B:B,MATCH(G1730,MASTER!A:A,0))/100," ")</f>
        <v> </v>
      </c>
      <c r="L1730" s="65">
        <f ca="1" t="shared" si="3"/>
        <v>0</v>
      </c>
      <c r="M1730" s="65" t="str">
        <f ca="1" t="shared" si="4"/>
        <v>1900 - WEEK 00</v>
      </c>
      <c r="N1730" s="65" t="str">
        <f ca="1" t="shared" si="5"/>
        <v>1900 - MONTH 01</v>
      </c>
      <c r="O1730" s="83" t="str">
        <f ca="1" t="shared" ref="O1730:P1730" si="1765">IFERROR(AVERAGEIF(M:M,M1730,$K:$K)," ")</f>
        <v> </v>
      </c>
      <c r="P1730" s="83" t="str">
        <f ca="1" t="shared" si="1765"/>
        <v> </v>
      </c>
      <c r="Q1730" s="65" t="str">
        <f ca="1">IF(ISBLANK(A1730)," ",IF(O1730&gt;MASTER!$B$3/100,"SB",IF(O1730&gt;MASTER!$B$4/100,"B",IF(O1730&gt;MASTER!$B$5/100,"C","K"))))</f>
        <v>SB</v>
      </c>
      <c r="R1730" s="65" t="str">
        <f ca="1">IF(ISBLANK(B1730)," ",IF(P1730&gt;MASTER!$B$3/100,"SB",IF(P1730&gt;MASTER!$B$4/100,"B",IF(P1730&gt;MASTER!$B$5/100,"C","K"))))</f>
        <v>SB</v>
      </c>
    </row>
    <row r="1731" customHeight="1" spans="1:18">
      <c r="A1731" s="65">
        <f ca="1">INDIRECT(ADDRESS(2+QUOTIENT(ROW()-2,COUNTA('Form Responses 1'!$1:$1)-4),1,,TRUE,"Form Responses 1"))</f>
        <v>0</v>
      </c>
      <c r="B1731" s="65">
        <f ca="1">INDIRECT(ADDRESS(2+QUOTIENT(ROW()-2,COUNTA('Form Responses 1'!$1:$1)-4),2,,TRUE,"Form Responses 1"))</f>
        <v>0</v>
      </c>
      <c r="C1731" s="65">
        <f ca="1">INDIRECT(ADDRESS(2+QUOTIENT(ROW()-2,COUNTA('Form Responses 1'!$1:$1)-4),3,,TRUE,"Form Responses 1"))</f>
        <v>0</v>
      </c>
      <c r="D1731" s="65">
        <f ca="1">INDIRECT(ADDRESS(2+QUOTIENT(ROW()-2,COUNTA('Form Responses 1'!$1:$1)-4),4,,TRUE,"Form Responses 1"))</f>
        <v>0</v>
      </c>
      <c r="E1731" s="82">
        <f ca="1" t="shared" si="0"/>
        <v>6</v>
      </c>
      <c r="F1731" s="65" t="str">
        <f ca="1">IF(ISBLANK(A1731)," ",INDIRECT(ADDRESS(1,5+MOD(ROW()-2,COUNTA('Form Responses 1'!$1:$1)-4),,TRUE,"Form Responses 1")))</f>
        <v>Lantai 03 1/2 [Ruang PNBPL]</v>
      </c>
      <c r="G1731" s="65" t="e">
        <f ca="1">IF(ISBLANK(A1731)," ",INDIRECT(ADDRESS(MATCH(A1731,'Form Responses 1'!A:A,0),5+MOD(ROW()-2,COUNTA('Form Responses 1'!$1:$1)-4),,TRUE,"Form Responses 1")))</f>
        <v>#N/A</v>
      </c>
      <c r="H1731" s="83" t="str">
        <f ca="1" t="shared" si="1"/>
        <v>Lantai 03 1/2</v>
      </c>
      <c r="I1731" s="83" t="str">
        <f ca="1" t="shared" ref="I1731:I1794" si="1766">MID(F1731,FIND("[",F1731)+1,LEN(F1731)-FIND("[",F1731)-1)</f>
        <v>Ruang PNBPL</v>
      </c>
      <c r="J1731" s="83" t="str">
        <f ca="1" t="shared" si="2"/>
        <v>CLEANING SERVICE</v>
      </c>
      <c r="K1731" s="83" t="str">
        <f ca="1" t="array" ref="K1731">IFERROR(INDEX(MASTER!B:B,MATCH(G1731,MASTER!A:A,0))/100," ")</f>
        <v> </v>
      </c>
      <c r="L1731" s="65">
        <f ca="1" t="shared" si="3"/>
        <v>0</v>
      </c>
      <c r="M1731" s="65" t="str">
        <f ca="1" t="shared" si="4"/>
        <v>1900 - WEEK 00</v>
      </c>
      <c r="N1731" s="65" t="str">
        <f ca="1" t="shared" si="5"/>
        <v>1900 - MONTH 01</v>
      </c>
      <c r="O1731" s="83" t="str">
        <f ca="1" t="shared" ref="O1731:P1731" si="1767">IFERROR(AVERAGEIF(M:M,M1731,$K:$K)," ")</f>
        <v> </v>
      </c>
      <c r="P1731" s="83" t="str">
        <f ca="1" t="shared" si="1767"/>
        <v> </v>
      </c>
      <c r="Q1731" s="65" t="str">
        <f ca="1">IF(ISBLANK(A1731)," ",IF(O1731&gt;MASTER!$B$3/100,"SB",IF(O1731&gt;MASTER!$B$4/100,"B",IF(O1731&gt;MASTER!$B$5/100,"C","K"))))</f>
        <v>SB</v>
      </c>
      <c r="R1731" s="65" t="str">
        <f ca="1">IF(ISBLANK(B1731)," ",IF(P1731&gt;MASTER!$B$3/100,"SB",IF(P1731&gt;MASTER!$B$4/100,"B",IF(P1731&gt;MASTER!$B$5/100,"C","K"))))</f>
        <v>SB</v>
      </c>
    </row>
    <row r="1732" customHeight="1" spans="1:18">
      <c r="A1732" s="65">
        <f ca="1">INDIRECT(ADDRESS(2+QUOTIENT(ROW()-2,COUNTA('Form Responses 1'!$1:$1)-4),1,,TRUE,"Form Responses 1"))</f>
        <v>0</v>
      </c>
      <c r="B1732" s="65">
        <f ca="1">INDIRECT(ADDRESS(2+QUOTIENT(ROW()-2,COUNTA('Form Responses 1'!$1:$1)-4),2,,TRUE,"Form Responses 1"))</f>
        <v>0</v>
      </c>
      <c r="C1732" s="65">
        <f ca="1">INDIRECT(ADDRESS(2+QUOTIENT(ROW()-2,COUNTA('Form Responses 1'!$1:$1)-4),3,,TRUE,"Form Responses 1"))</f>
        <v>0</v>
      </c>
      <c r="D1732" s="65">
        <f ca="1">INDIRECT(ADDRESS(2+QUOTIENT(ROW()-2,COUNTA('Form Responses 1'!$1:$1)-4),4,,TRUE,"Form Responses 1"))</f>
        <v>0</v>
      </c>
      <c r="E1732" s="82">
        <f ca="1" t="shared" si="0"/>
        <v>6</v>
      </c>
      <c r="F1732" s="65" t="str">
        <f ca="1">IF(ISBLANK(A1732)," ",INDIRECT(ADDRESS(1,5+MOD(ROW()-2,COUNTA('Form Responses 1'!$1:$1)-4),,TRUE,"Form Responses 1")))</f>
        <v>Lantai 03 1/2 [Lapangan Upacara]</v>
      </c>
      <c r="G1732" s="65" t="e">
        <f ca="1">IF(ISBLANK(A1732)," ",INDIRECT(ADDRESS(MATCH(A1732,'Form Responses 1'!A:A,0),5+MOD(ROW()-2,COUNTA('Form Responses 1'!$1:$1)-4),,TRUE,"Form Responses 1")))</f>
        <v>#N/A</v>
      </c>
      <c r="H1732" s="83" t="str">
        <f ca="1" t="shared" si="1"/>
        <v>Lantai 03 1/2</v>
      </c>
      <c r="I1732" s="83" t="str">
        <f ca="1" t="shared" si="1766"/>
        <v>Lapangan Upacara</v>
      </c>
      <c r="J1732" s="83" t="str">
        <f ca="1" t="shared" si="2"/>
        <v>CLEANING SERVICE</v>
      </c>
      <c r="K1732" s="83" t="str">
        <f ca="1" t="array" ref="K1732">IFERROR(INDEX(MASTER!B:B,MATCH(G1732,MASTER!A:A,0))/100," ")</f>
        <v> </v>
      </c>
      <c r="L1732" s="65">
        <f ca="1" t="shared" si="3"/>
        <v>0</v>
      </c>
      <c r="M1732" s="65" t="str">
        <f ca="1" t="shared" si="4"/>
        <v>1900 - WEEK 00</v>
      </c>
      <c r="N1732" s="65" t="str">
        <f ca="1" t="shared" si="5"/>
        <v>1900 - MONTH 01</v>
      </c>
      <c r="O1732" s="83" t="str">
        <f ca="1" t="shared" ref="O1732:P1732" si="1768">IFERROR(AVERAGEIF(M:M,M1732,$K:$K)," ")</f>
        <v> </v>
      </c>
      <c r="P1732" s="83" t="str">
        <f ca="1" t="shared" si="1768"/>
        <v> </v>
      </c>
      <c r="Q1732" s="65" t="str">
        <f ca="1">IF(ISBLANK(A1732)," ",IF(O1732&gt;MASTER!$B$3/100,"SB",IF(O1732&gt;MASTER!$B$4/100,"B",IF(O1732&gt;MASTER!$B$5/100,"C","K"))))</f>
        <v>SB</v>
      </c>
      <c r="R1732" s="65" t="str">
        <f ca="1">IF(ISBLANK(B1732)," ",IF(P1732&gt;MASTER!$B$3/100,"SB",IF(P1732&gt;MASTER!$B$4/100,"B",IF(P1732&gt;MASTER!$B$5/100,"C","K"))))</f>
        <v>SB</v>
      </c>
    </row>
    <row r="1733" customHeight="1" spans="1:18">
      <c r="A1733" s="65">
        <f ca="1">INDIRECT(ADDRESS(2+QUOTIENT(ROW()-2,COUNTA('Form Responses 1'!$1:$1)-4),1,,TRUE,"Form Responses 1"))</f>
        <v>0</v>
      </c>
      <c r="B1733" s="65">
        <f ca="1">INDIRECT(ADDRESS(2+QUOTIENT(ROW()-2,COUNTA('Form Responses 1'!$1:$1)-4),2,,TRUE,"Form Responses 1"))</f>
        <v>0</v>
      </c>
      <c r="C1733" s="65">
        <f ca="1">INDIRECT(ADDRESS(2+QUOTIENT(ROW()-2,COUNTA('Form Responses 1'!$1:$1)-4),3,,TRUE,"Form Responses 1"))</f>
        <v>0</v>
      </c>
      <c r="D1733" s="65">
        <f ca="1">INDIRECT(ADDRESS(2+QUOTIENT(ROW()-2,COUNTA('Form Responses 1'!$1:$1)-4),4,,TRUE,"Form Responses 1"))</f>
        <v>0</v>
      </c>
      <c r="E1733" s="82">
        <f ca="1" t="shared" si="0"/>
        <v>6</v>
      </c>
      <c r="F1733" s="65" t="str">
        <f ca="1">IF(ISBLANK(A1733)," ",INDIRECT(ADDRESS(1,5+MOD(ROW()-2,COUNTA('Form Responses 1'!$1:$1)-4),,TRUE,"Form Responses 1")))</f>
        <v>Lantai 03 1/2 [Pantry]</v>
      </c>
      <c r="G1733" s="65" t="e">
        <f ca="1">IF(ISBLANK(A1733)," ",INDIRECT(ADDRESS(MATCH(A1733,'Form Responses 1'!A:A,0),5+MOD(ROW()-2,COUNTA('Form Responses 1'!$1:$1)-4),,TRUE,"Form Responses 1")))</f>
        <v>#N/A</v>
      </c>
      <c r="H1733" s="83" t="str">
        <f ca="1" t="shared" si="1"/>
        <v>Lantai 03 1/2</v>
      </c>
      <c r="I1733" s="83" t="str">
        <f ca="1" t="shared" si="1766"/>
        <v>Pantry</v>
      </c>
      <c r="J1733" s="83" t="str">
        <f ca="1" t="shared" si="2"/>
        <v>CLEANING SERVICE</v>
      </c>
      <c r="K1733" s="83" t="str">
        <f ca="1" t="array" ref="K1733">IFERROR(INDEX(MASTER!B:B,MATCH(G1733,MASTER!A:A,0))/100," ")</f>
        <v> </v>
      </c>
      <c r="L1733" s="65">
        <f ca="1" t="shared" si="3"/>
        <v>0</v>
      </c>
      <c r="M1733" s="65" t="str">
        <f ca="1" t="shared" si="4"/>
        <v>1900 - WEEK 00</v>
      </c>
      <c r="N1733" s="65" t="str">
        <f ca="1" t="shared" si="5"/>
        <v>1900 - MONTH 01</v>
      </c>
      <c r="O1733" s="83" t="str">
        <f ca="1" t="shared" ref="O1733:P1733" si="1769">IFERROR(AVERAGEIF(M:M,M1733,$K:$K)," ")</f>
        <v> </v>
      </c>
      <c r="P1733" s="83" t="str">
        <f ca="1" t="shared" si="1769"/>
        <v> </v>
      </c>
      <c r="Q1733" s="65" t="str">
        <f ca="1">IF(ISBLANK(A1733)," ",IF(O1733&gt;MASTER!$B$3/100,"SB",IF(O1733&gt;MASTER!$B$4/100,"B",IF(O1733&gt;MASTER!$B$5/100,"C","K"))))</f>
        <v>SB</v>
      </c>
      <c r="R1733" s="65" t="str">
        <f ca="1">IF(ISBLANK(B1733)," ",IF(P1733&gt;MASTER!$B$3/100,"SB",IF(P1733&gt;MASTER!$B$4/100,"B",IF(P1733&gt;MASTER!$B$5/100,"C","K"))))</f>
        <v>SB</v>
      </c>
    </row>
    <row r="1734" customHeight="1" spans="1:18">
      <c r="A1734" s="65">
        <f ca="1">INDIRECT(ADDRESS(2+QUOTIENT(ROW()-2,COUNTA('Form Responses 1'!$1:$1)-4),1,,TRUE,"Form Responses 1"))</f>
        <v>0</v>
      </c>
      <c r="B1734" s="65">
        <f ca="1">INDIRECT(ADDRESS(2+QUOTIENT(ROW()-2,COUNTA('Form Responses 1'!$1:$1)-4),2,,TRUE,"Form Responses 1"))</f>
        <v>0</v>
      </c>
      <c r="C1734" s="65">
        <f ca="1">INDIRECT(ADDRESS(2+QUOTIENT(ROW()-2,COUNTA('Form Responses 1'!$1:$1)-4),3,,TRUE,"Form Responses 1"))</f>
        <v>0</v>
      </c>
      <c r="D1734" s="65">
        <f ca="1">INDIRECT(ADDRESS(2+QUOTIENT(ROW()-2,COUNTA('Form Responses 1'!$1:$1)-4),4,,TRUE,"Form Responses 1"))</f>
        <v>0</v>
      </c>
      <c r="E1734" s="82">
        <f ca="1" t="shared" si="0"/>
        <v>6</v>
      </c>
      <c r="F1734" s="65" t="str">
        <f ca="1">IF(ISBLANK(A1734)," ",INDIRECT(ADDRESS(1,5+MOD(ROW()-2,COUNTA('Form Responses 1'!$1:$1)-4),,TRUE,"Form Responses 1")))</f>
        <v>Lantai 03 1/2 [Koridor]</v>
      </c>
      <c r="G1734" s="65" t="e">
        <f ca="1">IF(ISBLANK(A1734)," ",INDIRECT(ADDRESS(MATCH(A1734,'Form Responses 1'!A:A,0),5+MOD(ROW()-2,COUNTA('Form Responses 1'!$1:$1)-4),,TRUE,"Form Responses 1")))</f>
        <v>#N/A</v>
      </c>
      <c r="H1734" s="83" t="str">
        <f ca="1" t="shared" si="1"/>
        <v>Lantai 03 1/2</v>
      </c>
      <c r="I1734" s="83" t="str">
        <f ca="1" t="shared" si="1766"/>
        <v>Koridor</v>
      </c>
      <c r="J1734" s="83" t="str">
        <f ca="1" t="shared" si="2"/>
        <v>CLEANING SERVICE</v>
      </c>
      <c r="K1734" s="83" t="str">
        <f ca="1" t="array" ref="K1734">IFERROR(INDEX(MASTER!B:B,MATCH(G1734,MASTER!A:A,0))/100," ")</f>
        <v> </v>
      </c>
      <c r="L1734" s="65">
        <f ca="1" t="shared" si="3"/>
        <v>0</v>
      </c>
      <c r="M1734" s="65" t="str">
        <f ca="1" t="shared" si="4"/>
        <v>1900 - WEEK 00</v>
      </c>
      <c r="N1734" s="65" t="str">
        <f ca="1" t="shared" si="5"/>
        <v>1900 - MONTH 01</v>
      </c>
      <c r="O1734" s="83" t="str">
        <f ca="1" t="shared" ref="O1734:P1734" si="1770">IFERROR(AVERAGEIF(M:M,M1734,$K:$K)," ")</f>
        <v> </v>
      </c>
      <c r="P1734" s="83" t="str">
        <f ca="1" t="shared" si="1770"/>
        <v> </v>
      </c>
      <c r="Q1734" s="65" t="str">
        <f ca="1">IF(ISBLANK(A1734)," ",IF(O1734&gt;MASTER!$B$3/100,"SB",IF(O1734&gt;MASTER!$B$4/100,"B",IF(O1734&gt;MASTER!$B$5/100,"C","K"))))</f>
        <v>SB</v>
      </c>
      <c r="R1734" s="65" t="str">
        <f ca="1">IF(ISBLANK(B1734)," ",IF(P1734&gt;MASTER!$B$3/100,"SB",IF(P1734&gt;MASTER!$B$4/100,"B",IF(P1734&gt;MASTER!$B$5/100,"C","K"))))</f>
        <v>SB</v>
      </c>
    </row>
    <row r="1735" customHeight="1" spans="1:18">
      <c r="A1735" s="65">
        <f ca="1">INDIRECT(ADDRESS(2+QUOTIENT(ROW()-2,COUNTA('Form Responses 1'!$1:$1)-4),1,,TRUE,"Form Responses 1"))</f>
        <v>0</v>
      </c>
      <c r="B1735" s="65">
        <f ca="1">INDIRECT(ADDRESS(2+QUOTIENT(ROW()-2,COUNTA('Form Responses 1'!$1:$1)-4),2,,TRUE,"Form Responses 1"))</f>
        <v>0</v>
      </c>
      <c r="C1735" s="65">
        <f ca="1">INDIRECT(ADDRESS(2+QUOTIENT(ROW()-2,COUNTA('Form Responses 1'!$1:$1)-4),3,,TRUE,"Form Responses 1"))</f>
        <v>0</v>
      </c>
      <c r="D1735" s="65">
        <f ca="1">INDIRECT(ADDRESS(2+QUOTIENT(ROW()-2,COUNTA('Form Responses 1'!$1:$1)-4),4,,TRUE,"Form Responses 1"))</f>
        <v>0</v>
      </c>
      <c r="E1735" s="82">
        <f ca="1" t="shared" si="0"/>
        <v>6</v>
      </c>
      <c r="F1735" s="65" t="str">
        <f ca="1">IF(ISBLANK(A1735)," ",INDIRECT(ADDRESS(1,5+MOD(ROW()-2,COUNTA('Form Responses 1'!$1:$1)-4),,TRUE,"Form Responses 1")))</f>
        <v>Lantai 03 1/2 [Toilet Pria / Wanita]</v>
      </c>
      <c r="G1735" s="65" t="e">
        <f ca="1">IF(ISBLANK(A1735)," ",INDIRECT(ADDRESS(MATCH(A1735,'Form Responses 1'!A:A,0),5+MOD(ROW()-2,COUNTA('Form Responses 1'!$1:$1)-4),,TRUE,"Form Responses 1")))</f>
        <v>#N/A</v>
      </c>
      <c r="H1735" s="83" t="str">
        <f ca="1" t="shared" si="1"/>
        <v>Lantai 03 1/2</v>
      </c>
      <c r="I1735" s="83" t="str">
        <f ca="1" t="shared" si="1766"/>
        <v>Toilet Pria / Wanita</v>
      </c>
      <c r="J1735" s="83" t="str">
        <f ca="1" t="shared" si="2"/>
        <v>CLEANING SERVICE</v>
      </c>
      <c r="K1735" s="83" t="str">
        <f ca="1" t="array" ref="K1735">IFERROR(INDEX(MASTER!B:B,MATCH(G1735,MASTER!A:A,0))/100," ")</f>
        <v> </v>
      </c>
      <c r="L1735" s="65">
        <f ca="1" t="shared" si="3"/>
        <v>0</v>
      </c>
      <c r="M1735" s="65" t="str">
        <f ca="1" t="shared" si="4"/>
        <v>1900 - WEEK 00</v>
      </c>
      <c r="N1735" s="65" t="str">
        <f ca="1" t="shared" si="5"/>
        <v>1900 - MONTH 01</v>
      </c>
      <c r="O1735" s="83" t="str">
        <f ca="1" t="shared" ref="O1735:P1735" si="1771">IFERROR(AVERAGEIF(M:M,M1735,$K:$K)," ")</f>
        <v> </v>
      </c>
      <c r="P1735" s="83" t="str">
        <f ca="1" t="shared" si="1771"/>
        <v> </v>
      </c>
      <c r="Q1735" s="65" t="str">
        <f ca="1">IF(ISBLANK(A1735)," ",IF(O1735&gt;MASTER!$B$3/100,"SB",IF(O1735&gt;MASTER!$B$4/100,"B",IF(O1735&gt;MASTER!$B$5/100,"C","K"))))</f>
        <v>SB</v>
      </c>
      <c r="R1735" s="65" t="str">
        <f ca="1">IF(ISBLANK(B1735)," ",IF(P1735&gt;MASTER!$B$3/100,"SB",IF(P1735&gt;MASTER!$B$4/100,"B",IF(P1735&gt;MASTER!$B$5/100,"C","K"))))</f>
        <v>SB</v>
      </c>
    </row>
    <row r="1736" customHeight="1" spans="1:18">
      <c r="A1736" s="65">
        <f ca="1">INDIRECT(ADDRESS(2+QUOTIENT(ROW()-2,COUNTA('Form Responses 1'!$1:$1)-4),1,,TRUE,"Form Responses 1"))</f>
        <v>0</v>
      </c>
      <c r="B1736" s="65">
        <f ca="1">INDIRECT(ADDRESS(2+QUOTIENT(ROW()-2,COUNTA('Form Responses 1'!$1:$1)-4),2,,TRUE,"Form Responses 1"))</f>
        <v>0</v>
      </c>
      <c r="C1736" s="65">
        <f ca="1">INDIRECT(ADDRESS(2+QUOTIENT(ROW()-2,COUNTA('Form Responses 1'!$1:$1)-4),3,,TRUE,"Form Responses 1"))</f>
        <v>0</v>
      </c>
      <c r="D1736" s="65">
        <f ca="1">INDIRECT(ADDRESS(2+QUOTIENT(ROW()-2,COUNTA('Form Responses 1'!$1:$1)-4),4,,TRUE,"Form Responses 1"))</f>
        <v>0</v>
      </c>
      <c r="E1736" s="82">
        <f ca="1" t="shared" si="0"/>
        <v>6</v>
      </c>
      <c r="F1736" s="65" t="str">
        <f ca="1">IF(ISBLANK(A1736)," ",INDIRECT(ADDRESS(1,5+MOD(ROW()-2,COUNTA('Form Responses 1'!$1:$1)-4),,TRUE,"Form Responses 1")))</f>
        <v>Lantai 03 [Tangga Exit Barat- &amp; Timur]</v>
      </c>
      <c r="G1736" s="65" t="e">
        <f ca="1">IF(ISBLANK(A1736)," ",INDIRECT(ADDRESS(MATCH(A1736,'Form Responses 1'!A:A,0),5+MOD(ROW()-2,COUNTA('Form Responses 1'!$1:$1)-4),,TRUE,"Form Responses 1")))</f>
        <v>#N/A</v>
      </c>
      <c r="H1736" s="83" t="str">
        <f ca="1" t="shared" si="1"/>
        <v>Lantai 03</v>
      </c>
      <c r="I1736" s="83" t="str">
        <f ca="1" t="shared" si="1766"/>
        <v>Tangga Exit Barat- &amp; Timur</v>
      </c>
      <c r="J1736" s="83" t="str">
        <f ca="1" t="shared" si="2"/>
        <v>CLEANING SERVICE</v>
      </c>
      <c r="K1736" s="83" t="str">
        <f ca="1" t="array" ref="K1736">IFERROR(INDEX(MASTER!B:B,MATCH(G1736,MASTER!A:A,0))/100," ")</f>
        <v> </v>
      </c>
      <c r="L1736" s="65">
        <f ca="1" t="shared" si="3"/>
        <v>0</v>
      </c>
      <c r="M1736" s="65" t="str">
        <f ca="1" t="shared" si="4"/>
        <v>1900 - WEEK 00</v>
      </c>
      <c r="N1736" s="65" t="str">
        <f ca="1" t="shared" si="5"/>
        <v>1900 - MONTH 01</v>
      </c>
      <c r="O1736" s="83" t="str">
        <f ca="1" t="shared" ref="O1736:P1736" si="1772">IFERROR(AVERAGEIF(M:M,M1736,$K:$K)," ")</f>
        <v> </v>
      </c>
      <c r="P1736" s="83" t="str">
        <f ca="1" t="shared" si="1772"/>
        <v> </v>
      </c>
      <c r="Q1736" s="65" t="str">
        <f ca="1">IF(ISBLANK(A1736)," ",IF(O1736&gt;MASTER!$B$3/100,"SB",IF(O1736&gt;MASTER!$B$4/100,"B",IF(O1736&gt;MASTER!$B$5/100,"C","K"))))</f>
        <v>SB</v>
      </c>
      <c r="R1736" s="65" t="str">
        <f ca="1">IF(ISBLANK(B1736)," ",IF(P1736&gt;MASTER!$B$3/100,"SB",IF(P1736&gt;MASTER!$B$4/100,"B",IF(P1736&gt;MASTER!$B$5/100,"C","K"))))</f>
        <v>SB</v>
      </c>
    </row>
    <row r="1737" customHeight="1" spans="1:18">
      <c r="A1737" s="65">
        <f ca="1">INDIRECT(ADDRESS(2+QUOTIENT(ROW()-2,COUNTA('Form Responses 1'!$1:$1)-4),1,,TRUE,"Form Responses 1"))</f>
        <v>0</v>
      </c>
      <c r="B1737" s="65">
        <f ca="1">INDIRECT(ADDRESS(2+QUOTIENT(ROW()-2,COUNTA('Form Responses 1'!$1:$1)-4),2,,TRUE,"Form Responses 1"))</f>
        <v>0</v>
      </c>
      <c r="C1737" s="65">
        <f ca="1">INDIRECT(ADDRESS(2+QUOTIENT(ROW()-2,COUNTA('Form Responses 1'!$1:$1)-4),3,,TRUE,"Form Responses 1"))</f>
        <v>0</v>
      </c>
      <c r="D1737" s="65">
        <f ca="1">INDIRECT(ADDRESS(2+QUOTIENT(ROW()-2,COUNTA('Form Responses 1'!$1:$1)-4),4,,TRUE,"Form Responses 1"))</f>
        <v>0</v>
      </c>
      <c r="E1737" s="82">
        <f ca="1" t="shared" si="0"/>
        <v>6</v>
      </c>
      <c r="F1737" s="65" t="str">
        <f ca="1">IF(ISBLANK(A1737)," ",INDIRECT(ADDRESS(1,5+MOD(ROW()-2,COUNTA('Form Responses 1'!$1:$1)-4),,TRUE,"Form Responses 1")))</f>
        <v>Lantai 03 [R. Meeting Audiotium]</v>
      </c>
      <c r="G1737" s="65" t="e">
        <f ca="1">IF(ISBLANK(A1737)," ",INDIRECT(ADDRESS(MATCH(A1737,'Form Responses 1'!A:A,0),5+MOD(ROW()-2,COUNTA('Form Responses 1'!$1:$1)-4),,TRUE,"Form Responses 1")))</f>
        <v>#N/A</v>
      </c>
      <c r="H1737" s="83" t="str">
        <f ca="1" t="shared" si="1"/>
        <v>Lantai 03</v>
      </c>
      <c r="I1737" s="83" t="str">
        <f ca="1" t="shared" si="1766"/>
        <v>R. Meeting Audiotium</v>
      </c>
      <c r="J1737" s="83" t="str">
        <f ca="1" t="shared" si="2"/>
        <v>CLEANING SERVICE</v>
      </c>
      <c r="K1737" s="83" t="str">
        <f ca="1" t="array" ref="K1737">IFERROR(INDEX(MASTER!B:B,MATCH(G1737,MASTER!A:A,0))/100," ")</f>
        <v> </v>
      </c>
      <c r="L1737" s="65">
        <f ca="1" t="shared" si="3"/>
        <v>0</v>
      </c>
      <c r="M1737" s="65" t="str">
        <f ca="1" t="shared" si="4"/>
        <v>1900 - WEEK 00</v>
      </c>
      <c r="N1737" s="65" t="str">
        <f ca="1" t="shared" si="5"/>
        <v>1900 - MONTH 01</v>
      </c>
      <c r="O1737" s="83" t="str">
        <f ca="1" t="shared" ref="O1737:P1737" si="1773">IFERROR(AVERAGEIF(M:M,M1737,$K:$K)," ")</f>
        <v> </v>
      </c>
      <c r="P1737" s="83" t="str">
        <f ca="1" t="shared" si="1773"/>
        <v> </v>
      </c>
      <c r="Q1737" s="65" t="str">
        <f ca="1">IF(ISBLANK(A1737)," ",IF(O1737&gt;MASTER!$B$3/100,"SB",IF(O1737&gt;MASTER!$B$4/100,"B",IF(O1737&gt;MASTER!$B$5/100,"C","K"))))</f>
        <v>SB</v>
      </c>
      <c r="R1737" s="65" t="str">
        <f ca="1">IF(ISBLANK(B1737)," ",IF(P1737&gt;MASTER!$B$3/100,"SB",IF(P1737&gt;MASTER!$B$4/100,"B",IF(P1737&gt;MASTER!$B$5/100,"C","K"))))</f>
        <v>SB</v>
      </c>
    </row>
    <row r="1738" customHeight="1" spans="1:18">
      <c r="A1738" s="65">
        <f ca="1">INDIRECT(ADDRESS(2+QUOTIENT(ROW()-2,COUNTA('Form Responses 1'!$1:$1)-4),1,,TRUE,"Form Responses 1"))</f>
        <v>0</v>
      </c>
      <c r="B1738" s="65">
        <f ca="1">INDIRECT(ADDRESS(2+QUOTIENT(ROW()-2,COUNTA('Form Responses 1'!$1:$1)-4),2,,TRUE,"Form Responses 1"))</f>
        <v>0</v>
      </c>
      <c r="C1738" s="65">
        <f ca="1">INDIRECT(ADDRESS(2+QUOTIENT(ROW()-2,COUNTA('Form Responses 1'!$1:$1)-4),3,,TRUE,"Form Responses 1"))</f>
        <v>0</v>
      </c>
      <c r="D1738" s="65">
        <f ca="1">INDIRECT(ADDRESS(2+QUOTIENT(ROW()-2,COUNTA('Form Responses 1'!$1:$1)-4),4,,TRUE,"Form Responses 1"))</f>
        <v>0</v>
      </c>
      <c r="E1738" s="82">
        <f ca="1" t="shared" si="0"/>
        <v>6</v>
      </c>
      <c r="F1738" s="65" t="str">
        <f ca="1">IF(ISBLANK(A1738)," ",INDIRECT(ADDRESS(1,5+MOD(ROW()-2,COUNTA('Form Responses 1'!$1:$1)-4),,TRUE,"Form Responses 1")))</f>
        <v>Lantai 03 [Pantry]</v>
      </c>
      <c r="G1738" s="65" t="e">
        <f ca="1">IF(ISBLANK(A1738)," ",INDIRECT(ADDRESS(MATCH(A1738,'Form Responses 1'!A:A,0),5+MOD(ROW()-2,COUNTA('Form Responses 1'!$1:$1)-4),,TRUE,"Form Responses 1")))</f>
        <v>#N/A</v>
      </c>
      <c r="H1738" s="83" t="str">
        <f ca="1" t="shared" si="1"/>
        <v>Lantai 03</v>
      </c>
      <c r="I1738" s="83" t="str">
        <f ca="1" t="shared" si="1766"/>
        <v>Pantry</v>
      </c>
      <c r="J1738" s="83" t="str">
        <f ca="1" t="shared" si="2"/>
        <v>CLEANING SERVICE</v>
      </c>
      <c r="K1738" s="83" t="str">
        <f ca="1" t="array" ref="K1738">IFERROR(INDEX(MASTER!B:B,MATCH(G1738,MASTER!A:A,0))/100," ")</f>
        <v> </v>
      </c>
      <c r="L1738" s="65">
        <f ca="1" t="shared" si="3"/>
        <v>0</v>
      </c>
      <c r="M1738" s="65" t="str">
        <f ca="1" t="shared" si="4"/>
        <v>1900 - WEEK 00</v>
      </c>
      <c r="N1738" s="65" t="str">
        <f ca="1" t="shared" si="5"/>
        <v>1900 - MONTH 01</v>
      </c>
      <c r="O1738" s="83" t="str">
        <f ca="1" t="shared" ref="O1738:P1738" si="1774">IFERROR(AVERAGEIF(M:M,M1738,$K:$K)," ")</f>
        <v> </v>
      </c>
      <c r="P1738" s="83" t="str">
        <f ca="1" t="shared" si="1774"/>
        <v> </v>
      </c>
      <c r="Q1738" s="65" t="str">
        <f ca="1">IF(ISBLANK(A1738)," ",IF(O1738&gt;MASTER!$B$3/100,"SB",IF(O1738&gt;MASTER!$B$4/100,"B",IF(O1738&gt;MASTER!$B$5/100,"C","K"))))</f>
        <v>SB</v>
      </c>
      <c r="R1738" s="65" t="str">
        <f ca="1">IF(ISBLANK(B1738)," ",IF(P1738&gt;MASTER!$B$3/100,"SB",IF(P1738&gt;MASTER!$B$4/100,"B",IF(P1738&gt;MASTER!$B$5/100,"C","K"))))</f>
        <v>SB</v>
      </c>
    </row>
    <row r="1739" customHeight="1" spans="1:18">
      <c r="A1739" s="65">
        <f ca="1">INDIRECT(ADDRESS(2+QUOTIENT(ROW()-2,COUNTA('Form Responses 1'!$1:$1)-4),1,,TRUE,"Form Responses 1"))</f>
        <v>0</v>
      </c>
      <c r="B1739" s="65">
        <f ca="1">INDIRECT(ADDRESS(2+QUOTIENT(ROW()-2,COUNTA('Form Responses 1'!$1:$1)-4),2,,TRUE,"Form Responses 1"))</f>
        <v>0</v>
      </c>
      <c r="C1739" s="65">
        <f ca="1">INDIRECT(ADDRESS(2+QUOTIENT(ROW()-2,COUNTA('Form Responses 1'!$1:$1)-4),3,,TRUE,"Form Responses 1"))</f>
        <v>0</v>
      </c>
      <c r="D1739" s="65">
        <f ca="1">INDIRECT(ADDRESS(2+QUOTIENT(ROW()-2,COUNTA('Form Responses 1'!$1:$1)-4),4,,TRUE,"Form Responses 1"))</f>
        <v>0</v>
      </c>
      <c r="E1739" s="82">
        <f ca="1" t="shared" si="0"/>
        <v>6</v>
      </c>
      <c r="F1739" s="65" t="str">
        <f ca="1">IF(ISBLANK(A1739)," ",INDIRECT(ADDRESS(1,5+MOD(ROW()-2,COUNTA('Form Responses 1'!$1:$1)-4),,TRUE,"Form Responses 1")))</f>
        <v>Lantai 03 [Ruang Rapat 1-2-3-4-5]</v>
      </c>
      <c r="G1739" s="65" t="e">
        <f ca="1">IF(ISBLANK(A1739)," ",INDIRECT(ADDRESS(MATCH(A1739,'Form Responses 1'!A:A,0),5+MOD(ROW()-2,COUNTA('Form Responses 1'!$1:$1)-4),,TRUE,"Form Responses 1")))</f>
        <v>#N/A</v>
      </c>
      <c r="H1739" s="83" t="str">
        <f ca="1" t="shared" si="1"/>
        <v>Lantai 03</v>
      </c>
      <c r="I1739" s="83" t="str">
        <f ca="1" t="shared" si="1766"/>
        <v>Ruang Rapat 1-2-3-4-5</v>
      </c>
      <c r="J1739" s="83" t="str">
        <f ca="1" t="shared" si="2"/>
        <v>CLEANING SERVICE</v>
      </c>
      <c r="K1739" s="83" t="str">
        <f ca="1" t="array" ref="K1739">IFERROR(INDEX(MASTER!B:B,MATCH(G1739,MASTER!A:A,0))/100," ")</f>
        <v> </v>
      </c>
      <c r="L1739" s="65">
        <f ca="1" t="shared" si="3"/>
        <v>0</v>
      </c>
      <c r="M1739" s="65" t="str">
        <f ca="1" t="shared" si="4"/>
        <v>1900 - WEEK 00</v>
      </c>
      <c r="N1739" s="65" t="str">
        <f ca="1" t="shared" si="5"/>
        <v>1900 - MONTH 01</v>
      </c>
      <c r="O1739" s="83" t="str">
        <f ca="1" t="shared" ref="O1739:P1739" si="1775">IFERROR(AVERAGEIF(M:M,M1739,$K:$K)," ")</f>
        <v> </v>
      </c>
      <c r="P1739" s="83" t="str">
        <f ca="1" t="shared" si="1775"/>
        <v> </v>
      </c>
      <c r="Q1739" s="65" t="str">
        <f ca="1">IF(ISBLANK(A1739)," ",IF(O1739&gt;MASTER!$B$3/100,"SB",IF(O1739&gt;MASTER!$B$4/100,"B",IF(O1739&gt;MASTER!$B$5/100,"C","K"))))</f>
        <v>SB</v>
      </c>
      <c r="R1739" s="65" t="str">
        <f ca="1">IF(ISBLANK(B1739)," ",IF(P1739&gt;MASTER!$B$3/100,"SB",IF(P1739&gt;MASTER!$B$4/100,"B",IF(P1739&gt;MASTER!$B$5/100,"C","K"))))</f>
        <v>SB</v>
      </c>
    </row>
    <row r="1740" customHeight="1" spans="1:18">
      <c r="A1740" s="65">
        <f ca="1">INDIRECT(ADDRESS(2+QUOTIENT(ROW()-2,COUNTA('Form Responses 1'!$1:$1)-4),1,,TRUE,"Form Responses 1"))</f>
        <v>0</v>
      </c>
      <c r="B1740" s="65">
        <f ca="1">INDIRECT(ADDRESS(2+QUOTIENT(ROW()-2,COUNTA('Form Responses 1'!$1:$1)-4),2,,TRUE,"Form Responses 1"))</f>
        <v>0</v>
      </c>
      <c r="C1740" s="65">
        <f ca="1">INDIRECT(ADDRESS(2+QUOTIENT(ROW()-2,COUNTA('Form Responses 1'!$1:$1)-4),3,,TRUE,"Form Responses 1"))</f>
        <v>0</v>
      </c>
      <c r="D1740" s="65">
        <f ca="1">INDIRECT(ADDRESS(2+QUOTIENT(ROW()-2,COUNTA('Form Responses 1'!$1:$1)-4),4,,TRUE,"Form Responses 1"))</f>
        <v>0</v>
      </c>
      <c r="E1740" s="82">
        <f ca="1" t="shared" si="0"/>
        <v>6</v>
      </c>
      <c r="F1740" s="65" t="str">
        <f ca="1">IF(ISBLANK(A1740)," ",INDIRECT(ADDRESS(1,5+MOD(ROW()-2,COUNTA('Form Responses 1'!$1:$1)-4),,TRUE,"Form Responses 1")))</f>
        <v>Lantai 03 [Ruang Smoking]</v>
      </c>
      <c r="G1740" s="65" t="e">
        <f ca="1">IF(ISBLANK(A1740)," ",INDIRECT(ADDRESS(MATCH(A1740,'Form Responses 1'!A:A,0),5+MOD(ROW()-2,COUNTA('Form Responses 1'!$1:$1)-4),,TRUE,"Form Responses 1")))</f>
        <v>#N/A</v>
      </c>
      <c r="H1740" s="83" t="str">
        <f ca="1" t="shared" si="1"/>
        <v>Lantai 03</v>
      </c>
      <c r="I1740" s="83" t="str">
        <f ca="1" t="shared" si="1766"/>
        <v>Ruang Smoking</v>
      </c>
      <c r="J1740" s="83" t="str">
        <f ca="1" t="shared" si="2"/>
        <v>CLEANING SERVICE</v>
      </c>
      <c r="K1740" s="83" t="str">
        <f ca="1" t="array" ref="K1740">IFERROR(INDEX(MASTER!B:B,MATCH(G1740,MASTER!A:A,0))/100," ")</f>
        <v> </v>
      </c>
      <c r="L1740" s="65">
        <f ca="1" t="shared" si="3"/>
        <v>0</v>
      </c>
      <c r="M1740" s="65" t="str">
        <f ca="1" t="shared" si="4"/>
        <v>1900 - WEEK 00</v>
      </c>
      <c r="N1740" s="65" t="str">
        <f ca="1" t="shared" si="5"/>
        <v>1900 - MONTH 01</v>
      </c>
      <c r="O1740" s="83" t="str">
        <f ca="1" t="shared" ref="O1740:P1740" si="1776">IFERROR(AVERAGEIF(M:M,M1740,$K:$K)," ")</f>
        <v> </v>
      </c>
      <c r="P1740" s="83" t="str">
        <f ca="1" t="shared" si="1776"/>
        <v> </v>
      </c>
      <c r="Q1740" s="65" t="str">
        <f ca="1">IF(ISBLANK(A1740)," ",IF(O1740&gt;MASTER!$B$3/100,"SB",IF(O1740&gt;MASTER!$B$4/100,"B",IF(O1740&gt;MASTER!$B$5/100,"C","K"))))</f>
        <v>SB</v>
      </c>
      <c r="R1740" s="65" t="str">
        <f ca="1">IF(ISBLANK(B1740)," ",IF(P1740&gt;MASTER!$B$3/100,"SB",IF(P1740&gt;MASTER!$B$4/100,"B",IF(P1740&gt;MASTER!$B$5/100,"C","K"))))</f>
        <v>SB</v>
      </c>
    </row>
    <row r="1741" customHeight="1" spans="1:18">
      <c r="A1741" s="65">
        <f ca="1">INDIRECT(ADDRESS(2+QUOTIENT(ROW()-2,COUNTA('Form Responses 1'!$1:$1)-4),1,,TRUE,"Form Responses 1"))</f>
        <v>0</v>
      </c>
      <c r="B1741" s="65">
        <f ca="1">INDIRECT(ADDRESS(2+QUOTIENT(ROW()-2,COUNTA('Form Responses 1'!$1:$1)-4),2,,TRUE,"Form Responses 1"))</f>
        <v>0</v>
      </c>
      <c r="C1741" s="65">
        <f ca="1">INDIRECT(ADDRESS(2+QUOTIENT(ROW()-2,COUNTA('Form Responses 1'!$1:$1)-4),3,,TRUE,"Form Responses 1"))</f>
        <v>0</v>
      </c>
      <c r="D1741" s="65">
        <f ca="1">INDIRECT(ADDRESS(2+QUOTIENT(ROW()-2,COUNTA('Form Responses 1'!$1:$1)-4),4,,TRUE,"Form Responses 1"))</f>
        <v>0</v>
      </c>
      <c r="E1741" s="82">
        <f ca="1" t="shared" si="0"/>
        <v>6</v>
      </c>
      <c r="F1741" s="65" t="str">
        <f ca="1">IF(ISBLANK(A1741)," ",INDIRECT(ADDRESS(1,5+MOD(ROW()-2,COUNTA('Form Responses 1'!$1:$1)-4),,TRUE,"Form Responses 1")))</f>
        <v>Lantai 03 [Koridor]</v>
      </c>
      <c r="G1741" s="65" t="e">
        <f ca="1">IF(ISBLANK(A1741)," ",INDIRECT(ADDRESS(MATCH(A1741,'Form Responses 1'!A:A,0),5+MOD(ROW()-2,COUNTA('Form Responses 1'!$1:$1)-4),,TRUE,"Form Responses 1")))</f>
        <v>#N/A</v>
      </c>
      <c r="H1741" s="83" t="str">
        <f ca="1" t="shared" si="1"/>
        <v>Lantai 03</v>
      </c>
      <c r="I1741" s="83" t="str">
        <f ca="1" t="shared" si="1766"/>
        <v>Koridor</v>
      </c>
      <c r="J1741" s="83" t="str">
        <f ca="1" t="shared" si="2"/>
        <v>CLEANING SERVICE</v>
      </c>
      <c r="K1741" s="83" t="str">
        <f ca="1" t="array" ref="K1741">IFERROR(INDEX(MASTER!B:B,MATCH(G1741,MASTER!A:A,0))/100," ")</f>
        <v> </v>
      </c>
      <c r="L1741" s="65">
        <f ca="1" t="shared" si="3"/>
        <v>0</v>
      </c>
      <c r="M1741" s="65" t="str">
        <f ca="1" t="shared" si="4"/>
        <v>1900 - WEEK 00</v>
      </c>
      <c r="N1741" s="65" t="str">
        <f ca="1" t="shared" si="5"/>
        <v>1900 - MONTH 01</v>
      </c>
      <c r="O1741" s="83" t="str">
        <f ca="1" t="shared" ref="O1741:P1741" si="1777">IFERROR(AVERAGEIF(M:M,M1741,$K:$K)," ")</f>
        <v> </v>
      </c>
      <c r="P1741" s="83" t="str">
        <f ca="1" t="shared" si="1777"/>
        <v> </v>
      </c>
      <c r="Q1741" s="65" t="str">
        <f ca="1">IF(ISBLANK(A1741)," ",IF(O1741&gt;MASTER!$B$3/100,"SB",IF(O1741&gt;MASTER!$B$4/100,"B",IF(O1741&gt;MASTER!$B$5/100,"C","K"))))</f>
        <v>SB</v>
      </c>
      <c r="R1741" s="65" t="str">
        <f ca="1">IF(ISBLANK(B1741)," ",IF(P1741&gt;MASTER!$B$3/100,"SB",IF(P1741&gt;MASTER!$B$4/100,"B",IF(P1741&gt;MASTER!$B$5/100,"C","K"))))</f>
        <v>SB</v>
      </c>
    </row>
    <row r="1742" customHeight="1" spans="1:18">
      <c r="A1742" s="65">
        <f ca="1">INDIRECT(ADDRESS(2+QUOTIENT(ROW()-2,COUNTA('Form Responses 1'!$1:$1)-4),1,,TRUE,"Form Responses 1"))</f>
        <v>0</v>
      </c>
      <c r="B1742" s="65">
        <f ca="1">INDIRECT(ADDRESS(2+QUOTIENT(ROW()-2,COUNTA('Form Responses 1'!$1:$1)-4),2,,TRUE,"Form Responses 1"))</f>
        <v>0</v>
      </c>
      <c r="C1742" s="65">
        <f ca="1">INDIRECT(ADDRESS(2+QUOTIENT(ROW()-2,COUNTA('Form Responses 1'!$1:$1)-4),3,,TRUE,"Form Responses 1"))</f>
        <v>0</v>
      </c>
      <c r="D1742" s="65">
        <f ca="1">INDIRECT(ADDRESS(2+QUOTIENT(ROW()-2,COUNTA('Form Responses 1'!$1:$1)-4),4,,TRUE,"Form Responses 1"))</f>
        <v>0</v>
      </c>
      <c r="E1742" s="82">
        <f ca="1" t="shared" si="0"/>
        <v>6</v>
      </c>
      <c r="F1742" s="65" t="str">
        <f ca="1">IF(ISBLANK(A1742)," ",INDIRECT(ADDRESS(1,5+MOD(ROW()-2,COUNTA('Form Responses 1'!$1:$1)-4),,TRUE,"Form Responses 1")))</f>
        <v>Lantai 03 [Kantin]</v>
      </c>
      <c r="G1742" s="65" t="e">
        <f ca="1">IF(ISBLANK(A1742)," ",INDIRECT(ADDRESS(MATCH(A1742,'Form Responses 1'!A:A,0),5+MOD(ROW()-2,COUNTA('Form Responses 1'!$1:$1)-4),,TRUE,"Form Responses 1")))</f>
        <v>#N/A</v>
      </c>
      <c r="H1742" s="83" t="str">
        <f ca="1" t="shared" si="1"/>
        <v>Lantai 03</v>
      </c>
      <c r="I1742" s="83" t="str">
        <f ca="1" t="shared" si="1766"/>
        <v>Kantin</v>
      </c>
      <c r="J1742" s="83" t="str">
        <f ca="1" t="shared" si="2"/>
        <v>CLEANING SERVICE</v>
      </c>
      <c r="K1742" s="83" t="str">
        <f ca="1" t="array" ref="K1742">IFERROR(INDEX(MASTER!B:B,MATCH(G1742,MASTER!A:A,0))/100," ")</f>
        <v> </v>
      </c>
      <c r="L1742" s="65">
        <f ca="1" t="shared" si="3"/>
        <v>0</v>
      </c>
      <c r="M1742" s="65" t="str">
        <f ca="1" t="shared" si="4"/>
        <v>1900 - WEEK 00</v>
      </c>
      <c r="N1742" s="65" t="str">
        <f ca="1" t="shared" si="5"/>
        <v>1900 - MONTH 01</v>
      </c>
      <c r="O1742" s="83" t="str">
        <f ca="1" t="shared" ref="O1742:P1742" si="1778">IFERROR(AVERAGEIF(M:M,M1742,$K:$K)," ")</f>
        <v> </v>
      </c>
      <c r="P1742" s="83" t="str">
        <f ca="1" t="shared" si="1778"/>
        <v> </v>
      </c>
      <c r="Q1742" s="65" t="str">
        <f ca="1">IF(ISBLANK(A1742)," ",IF(O1742&gt;MASTER!$B$3/100,"SB",IF(O1742&gt;MASTER!$B$4/100,"B",IF(O1742&gt;MASTER!$B$5/100,"C","K"))))</f>
        <v>SB</v>
      </c>
      <c r="R1742" s="65" t="str">
        <f ca="1">IF(ISBLANK(B1742)," ",IF(P1742&gt;MASTER!$B$3/100,"SB",IF(P1742&gt;MASTER!$B$4/100,"B",IF(P1742&gt;MASTER!$B$5/100,"C","K"))))</f>
        <v>SB</v>
      </c>
    </row>
    <row r="1743" customHeight="1" spans="1:18">
      <c r="A1743" s="65">
        <f ca="1">INDIRECT(ADDRESS(2+QUOTIENT(ROW()-2,COUNTA('Form Responses 1'!$1:$1)-4),1,,TRUE,"Form Responses 1"))</f>
        <v>0</v>
      </c>
      <c r="B1743" s="65">
        <f ca="1">INDIRECT(ADDRESS(2+QUOTIENT(ROW()-2,COUNTA('Form Responses 1'!$1:$1)-4),2,,TRUE,"Form Responses 1"))</f>
        <v>0</v>
      </c>
      <c r="C1743" s="65">
        <f ca="1">INDIRECT(ADDRESS(2+QUOTIENT(ROW()-2,COUNTA('Form Responses 1'!$1:$1)-4),3,,TRUE,"Form Responses 1"))</f>
        <v>0</v>
      </c>
      <c r="D1743" s="65">
        <f ca="1">INDIRECT(ADDRESS(2+QUOTIENT(ROW()-2,COUNTA('Form Responses 1'!$1:$1)-4),4,,TRUE,"Form Responses 1"))</f>
        <v>0</v>
      </c>
      <c r="E1743" s="82">
        <f ca="1" t="shared" si="0"/>
        <v>6</v>
      </c>
      <c r="F1743" s="65" t="str">
        <f ca="1">IF(ISBLANK(A1743)," ",INDIRECT(ADDRESS(1,5+MOD(ROW()-2,COUNTA('Form Responses 1'!$1:$1)-4),,TRUE,"Form Responses 1")))</f>
        <v>Lantai 03 [Toilet Pria / Wanita]</v>
      </c>
      <c r="G1743" s="65" t="e">
        <f ca="1">IF(ISBLANK(A1743)," ",INDIRECT(ADDRESS(MATCH(A1743,'Form Responses 1'!A:A,0),5+MOD(ROW()-2,COUNTA('Form Responses 1'!$1:$1)-4),,TRUE,"Form Responses 1")))</f>
        <v>#N/A</v>
      </c>
      <c r="H1743" s="83" t="str">
        <f ca="1" t="shared" si="1"/>
        <v>Lantai 03</v>
      </c>
      <c r="I1743" s="83" t="str">
        <f ca="1" t="shared" si="1766"/>
        <v>Toilet Pria / Wanita</v>
      </c>
      <c r="J1743" s="83" t="str">
        <f ca="1" t="shared" si="2"/>
        <v>CLEANING SERVICE</v>
      </c>
      <c r="K1743" s="83" t="str">
        <f ca="1" t="array" ref="K1743">IFERROR(INDEX(MASTER!B:B,MATCH(G1743,MASTER!A:A,0))/100," ")</f>
        <v> </v>
      </c>
      <c r="L1743" s="65">
        <f ca="1" t="shared" si="3"/>
        <v>0</v>
      </c>
      <c r="M1743" s="65" t="str">
        <f ca="1" t="shared" si="4"/>
        <v>1900 - WEEK 00</v>
      </c>
      <c r="N1743" s="65" t="str">
        <f ca="1" t="shared" si="5"/>
        <v>1900 - MONTH 01</v>
      </c>
      <c r="O1743" s="83" t="str">
        <f ca="1" t="shared" ref="O1743:P1743" si="1779">IFERROR(AVERAGEIF(M:M,M1743,$K:$K)," ")</f>
        <v> </v>
      </c>
      <c r="P1743" s="83" t="str">
        <f ca="1" t="shared" si="1779"/>
        <v> </v>
      </c>
      <c r="Q1743" s="65" t="str">
        <f ca="1">IF(ISBLANK(A1743)," ",IF(O1743&gt;MASTER!$B$3/100,"SB",IF(O1743&gt;MASTER!$B$4/100,"B",IF(O1743&gt;MASTER!$B$5/100,"C","K"))))</f>
        <v>SB</v>
      </c>
      <c r="R1743" s="65" t="str">
        <f ca="1">IF(ISBLANK(B1743)," ",IF(P1743&gt;MASTER!$B$3/100,"SB",IF(P1743&gt;MASTER!$B$4/100,"B",IF(P1743&gt;MASTER!$B$5/100,"C","K"))))</f>
        <v>SB</v>
      </c>
    </row>
    <row r="1744" customHeight="1" spans="1:18">
      <c r="A1744" s="65">
        <f ca="1">INDIRECT(ADDRESS(2+QUOTIENT(ROW()-2,COUNTA('Form Responses 1'!$1:$1)-4),1,,TRUE,"Form Responses 1"))</f>
        <v>0</v>
      </c>
      <c r="B1744" s="65">
        <f ca="1">INDIRECT(ADDRESS(2+QUOTIENT(ROW()-2,COUNTA('Form Responses 1'!$1:$1)-4),2,,TRUE,"Form Responses 1"))</f>
        <v>0</v>
      </c>
      <c r="C1744" s="65">
        <f ca="1">INDIRECT(ADDRESS(2+QUOTIENT(ROW()-2,COUNTA('Form Responses 1'!$1:$1)-4),3,,TRUE,"Form Responses 1"))</f>
        <v>0</v>
      </c>
      <c r="D1744" s="65">
        <f ca="1">INDIRECT(ADDRESS(2+QUOTIENT(ROW()-2,COUNTA('Form Responses 1'!$1:$1)-4),4,,TRUE,"Form Responses 1"))</f>
        <v>0</v>
      </c>
      <c r="E1744" s="82">
        <f ca="1" t="shared" si="0"/>
        <v>6</v>
      </c>
      <c r="F1744" s="65" t="str">
        <f ca="1">IF(ISBLANK(A1744)," ",INDIRECT(ADDRESS(1,5+MOD(ROW()-2,COUNTA('Form Responses 1'!$1:$1)-4),,TRUE,"Form Responses 1")))</f>
        <v>Lantai 02 [Tangga Exit Barat- &amp; Timur]</v>
      </c>
      <c r="G1744" s="65" t="e">
        <f ca="1">IF(ISBLANK(A1744)," ",INDIRECT(ADDRESS(MATCH(A1744,'Form Responses 1'!A:A,0),5+MOD(ROW()-2,COUNTA('Form Responses 1'!$1:$1)-4),,TRUE,"Form Responses 1")))</f>
        <v>#N/A</v>
      </c>
      <c r="H1744" s="83" t="str">
        <f ca="1" t="shared" si="1"/>
        <v>Lantai 02</v>
      </c>
      <c r="I1744" s="83" t="str">
        <f ca="1" t="shared" si="1766"/>
        <v>Tangga Exit Barat- &amp; Timur</v>
      </c>
      <c r="J1744" s="83" t="str">
        <f ca="1" t="shared" si="2"/>
        <v>CLEANING SERVICE</v>
      </c>
      <c r="K1744" s="83" t="str">
        <f ca="1" t="array" ref="K1744">IFERROR(INDEX(MASTER!B:B,MATCH(G1744,MASTER!A:A,0))/100," ")</f>
        <v> </v>
      </c>
      <c r="L1744" s="65">
        <f ca="1" t="shared" si="3"/>
        <v>0</v>
      </c>
      <c r="M1744" s="65" t="str">
        <f ca="1" t="shared" si="4"/>
        <v>1900 - WEEK 00</v>
      </c>
      <c r="N1744" s="65" t="str">
        <f ca="1" t="shared" si="5"/>
        <v>1900 - MONTH 01</v>
      </c>
      <c r="O1744" s="83" t="str">
        <f ca="1" t="shared" ref="O1744:P1744" si="1780">IFERROR(AVERAGEIF(M:M,M1744,$K:$K)," ")</f>
        <v> </v>
      </c>
      <c r="P1744" s="83" t="str">
        <f ca="1" t="shared" si="1780"/>
        <v> </v>
      </c>
      <c r="Q1744" s="65" t="str">
        <f ca="1">IF(ISBLANK(A1744)," ",IF(O1744&gt;MASTER!$B$3/100,"SB",IF(O1744&gt;MASTER!$B$4/100,"B",IF(O1744&gt;MASTER!$B$5/100,"C","K"))))</f>
        <v>SB</v>
      </c>
      <c r="R1744" s="65" t="str">
        <f ca="1">IF(ISBLANK(B1744)," ",IF(P1744&gt;MASTER!$B$3/100,"SB",IF(P1744&gt;MASTER!$B$4/100,"B",IF(P1744&gt;MASTER!$B$5/100,"C","K"))))</f>
        <v>SB</v>
      </c>
    </row>
    <row r="1745" customHeight="1" spans="1:18">
      <c r="A1745" s="65">
        <f ca="1">INDIRECT(ADDRESS(2+QUOTIENT(ROW()-2,COUNTA('Form Responses 1'!$1:$1)-4),1,,TRUE,"Form Responses 1"))</f>
        <v>0</v>
      </c>
      <c r="B1745" s="65">
        <f ca="1">INDIRECT(ADDRESS(2+QUOTIENT(ROW()-2,COUNTA('Form Responses 1'!$1:$1)-4),2,,TRUE,"Form Responses 1"))</f>
        <v>0</v>
      </c>
      <c r="C1745" s="65">
        <f ca="1">INDIRECT(ADDRESS(2+QUOTIENT(ROW()-2,COUNTA('Form Responses 1'!$1:$1)-4),3,,TRUE,"Form Responses 1"))</f>
        <v>0</v>
      </c>
      <c r="D1745" s="65">
        <f ca="1">INDIRECT(ADDRESS(2+QUOTIENT(ROW()-2,COUNTA('Form Responses 1'!$1:$1)-4),4,,TRUE,"Form Responses 1"))</f>
        <v>0</v>
      </c>
      <c r="E1745" s="82">
        <f ca="1" t="shared" si="0"/>
        <v>6</v>
      </c>
      <c r="F1745" s="65" t="str">
        <f ca="1">IF(ISBLANK(A1745)," ",INDIRECT(ADDRESS(1,5+MOD(ROW()-2,COUNTA('Form Responses 1'!$1:$1)-4),,TRUE,"Form Responses 1")))</f>
        <v>Lantai 02 [R. Dewan Pengarah]</v>
      </c>
      <c r="G1745" s="65" t="e">
        <f ca="1">IF(ISBLANK(A1745)," ",INDIRECT(ADDRESS(MATCH(A1745,'Form Responses 1'!A:A,0),5+MOD(ROW()-2,COUNTA('Form Responses 1'!$1:$1)-4),,TRUE,"Form Responses 1")))</f>
        <v>#N/A</v>
      </c>
      <c r="H1745" s="83" t="str">
        <f ca="1" t="shared" si="1"/>
        <v>Lantai 02</v>
      </c>
      <c r="I1745" s="83" t="str">
        <f ca="1" t="shared" si="1766"/>
        <v>R. Dewan Pengarah</v>
      </c>
      <c r="J1745" s="83" t="str">
        <f ca="1" t="shared" si="2"/>
        <v>CLEANING SERVICE</v>
      </c>
      <c r="K1745" s="83" t="str">
        <f ca="1" t="array" ref="K1745">IFERROR(INDEX(MASTER!B:B,MATCH(G1745,MASTER!A:A,0))/100," ")</f>
        <v> </v>
      </c>
      <c r="L1745" s="65">
        <f ca="1" t="shared" si="3"/>
        <v>0</v>
      </c>
      <c r="M1745" s="65" t="str">
        <f ca="1" t="shared" si="4"/>
        <v>1900 - WEEK 00</v>
      </c>
      <c r="N1745" s="65" t="str">
        <f ca="1" t="shared" si="5"/>
        <v>1900 - MONTH 01</v>
      </c>
      <c r="O1745" s="83" t="str">
        <f ca="1" t="shared" ref="O1745:P1745" si="1781">IFERROR(AVERAGEIF(M:M,M1745,$K:$K)," ")</f>
        <v> </v>
      </c>
      <c r="P1745" s="83" t="str">
        <f ca="1" t="shared" si="1781"/>
        <v> </v>
      </c>
      <c r="Q1745" s="65" t="str">
        <f ca="1">IF(ISBLANK(A1745)," ",IF(O1745&gt;MASTER!$B$3/100,"SB",IF(O1745&gt;MASTER!$B$4/100,"B",IF(O1745&gt;MASTER!$B$5/100,"C","K"))))</f>
        <v>SB</v>
      </c>
      <c r="R1745" s="65" t="str">
        <f ca="1">IF(ISBLANK(B1745)," ",IF(P1745&gt;MASTER!$B$3/100,"SB",IF(P1745&gt;MASTER!$B$4/100,"B",IF(P1745&gt;MASTER!$B$5/100,"C","K"))))</f>
        <v>SB</v>
      </c>
    </row>
    <row r="1746" customHeight="1" spans="1:18">
      <c r="A1746" s="65">
        <f ca="1">INDIRECT(ADDRESS(2+QUOTIENT(ROW()-2,COUNTA('Form Responses 1'!$1:$1)-4),1,,TRUE,"Form Responses 1"))</f>
        <v>0</v>
      </c>
      <c r="B1746" s="65">
        <f ca="1">INDIRECT(ADDRESS(2+QUOTIENT(ROW()-2,COUNTA('Form Responses 1'!$1:$1)-4),2,,TRUE,"Form Responses 1"))</f>
        <v>0</v>
      </c>
      <c r="C1746" s="65">
        <f ca="1">INDIRECT(ADDRESS(2+QUOTIENT(ROW()-2,COUNTA('Form Responses 1'!$1:$1)-4),3,,TRUE,"Form Responses 1"))</f>
        <v>0</v>
      </c>
      <c r="D1746" s="65">
        <f ca="1">INDIRECT(ADDRESS(2+QUOTIENT(ROW()-2,COUNTA('Form Responses 1'!$1:$1)-4),4,,TRUE,"Form Responses 1"))</f>
        <v>0</v>
      </c>
      <c r="E1746" s="82">
        <f ca="1" t="shared" si="0"/>
        <v>6</v>
      </c>
      <c r="F1746" s="65" t="str">
        <f ca="1">IF(ISBLANK(A1746)," ",INDIRECT(ADDRESS(1,5+MOD(ROW()-2,COUNTA('Form Responses 1'!$1:$1)-4),,TRUE,"Form Responses 1")))</f>
        <v>Lantai 02 [Pantry]</v>
      </c>
      <c r="G1746" s="65" t="e">
        <f ca="1">IF(ISBLANK(A1746)," ",INDIRECT(ADDRESS(MATCH(A1746,'Form Responses 1'!A:A,0),5+MOD(ROW()-2,COUNTA('Form Responses 1'!$1:$1)-4),,TRUE,"Form Responses 1")))</f>
        <v>#N/A</v>
      </c>
      <c r="H1746" s="83" t="str">
        <f ca="1" t="shared" si="1"/>
        <v>Lantai 02</v>
      </c>
      <c r="I1746" s="83" t="str">
        <f ca="1" t="shared" si="1766"/>
        <v>Pantry</v>
      </c>
      <c r="J1746" s="83" t="str">
        <f ca="1" t="shared" si="2"/>
        <v>CLEANING SERVICE</v>
      </c>
      <c r="K1746" s="83" t="str">
        <f ca="1" t="array" ref="K1746">IFERROR(INDEX(MASTER!B:B,MATCH(G1746,MASTER!A:A,0))/100," ")</f>
        <v> </v>
      </c>
      <c r="L1746" s="65">
        <f ca="1" t="shared" si="3"/>
        <v>0</v>
      </c>
      <c r="M1746" s="65" t="str">
        <f ca="1" t="shared" si="4"/>
        <v>1900 - WEEK 00</v>
      </c>
      <c r="N1746" s="65" t="str">
        <f ca="1" t="shared" si="5"/>
        <v>1900 - MONTH 01</v>
      </c>
      <c r="O1746" s="83" t="str">
        <f ca="1" t="shared" ref="O1746:P1746" si="1782">IFERROR(AVERAGEIF(M:M,M1746,$K:$K)," ")</f>
        <v> </v>
      </c>
      <c r="P1746" s="83" t="str">
        <f ca="1" t="shared" si="1782"/>
        <v> </v>
      </c>
      <c r="Q1746" s="65" t="str">
        <f ca="1">IF(ISBLANK(A1746)," ",IF(O1746&gt;MASTER!$B$3/100,"SB",IF(O1746&gt;MASTER!$B$4/100,"B",IF(O1746&gt;MASTER!$B$5/100,"C","K"))))</f>
        <v>SB</v>
      </c>
      <c r="R1746" s="65" t="str">
        <f ca="1">IF(ISBLANK(B1746)," ",IF(P1746&gt;MASTER!$B$3/100,"SB",IF(P1746&gt;MASTER!$B$4/100,"B",IF(P1746&gt;MASTER!$B$5/100,"C","K"))))</f>
        <v>SB</v>
      </c>
    </row>
    <row r="1747" customHeight="1" spans="1:18">
      <c r="A1747" s="65">
        <f ca="1">INDIRECT(ADDRESS(2+QUOTIENT(ROW()-2,COUNTA('Form Responses 1'!$1:$1)-4),1,,TRUE,"Form Responses 1"))</f>
        <v>0</v>
      </c>
      <c r="B1747" s="65">
        <f ca="1">INDIRECT(ADDRESS(2+QUOTIENT(ROW()-2,COUNTA('Form Responses 1'!$1:$1)-4),2,,TRUE,"Form Responses 1"))</f>
        <v>0</v>
      </c>
      <c r="C1747" s="65">
        <f ca="1">INDIRECT(ADDRESS(2+QUOTIENT(ROW()-2,COUNTA('Form Responses 1'!$1:$1)-4),3,,TRUE,"Form Responses 1"))</f>
        <v>0</v>
      </c>
      <c r="D1747" s="65">
        <f ca="1">INDIRECT(ADDRESS(2+QUOTIENT(ROW()-2,COUNTA('Form Responses 1'!$1:$1)-4),4,,TRUE,"Form Responses 1"))</f>
        <v>0</v>
      </c>
      <c r="E1747" s="82">
        <f ca="1" t="shared" si="0"/>
        <v>6</v>
      </c>
      <c r="F1747" s="65" t="str">
        <f ca="1">IF(ISBLANK(A1747)," ",INDIRECT(ADDRESS(1,5+MOD(ROW()-2,COUNTA('Form Responses 1'!$1:$1)-4),,TRUE,"Form Responses 1")))</f>
        <v>Lantai 02 [Ruang Rapat 1-2-3-4-5]</v>
      </c>
      <c r="G1747" s="65" t="e">
        <f ca="1">IF(ISBLANK(A1747)," ",INDIRECT(ADDRESS(MATCH(A1747,'Form Responses 1'!A:A,0),5+MOD(ROW()-2,COUNTA('Form Responses 1'!$1:$1)-4),,TRUE,"Form Responses 1")))</f>
        <v>#N/A</v>
      </c>
      <c r="H1747" s="83" t="str">
        <f ca="1" t="shared" si="1"/>
        <v>Lantai 02</v>
      </c>
      <c r="I1747" s="83" t="str">
        <f ca="1" t="shared" si="1766"/>
        <v>Ruang Rapat 1-2-3-4-5</v>
      </c>
      <c r="J1747" s="83" t="str">
        <f ca="1" t="shared" si="2"/>
        <v>CLEANING SERVICE</v>
      </c>
      <c r="K1747" s="83" t="str">
        <f ca="1" t="array" ref="K1747">IFERROR(INDEX(MASTER!B:B,MATCH(G1747,MASTER!A:A,0))/100," ")</f>
        <v> </v>
      </c>
      <c r="L1747" s="65">
        <f ca="1" t="shared" si="3"/>
        <v>0</v>
      </c>
      <c r="M1747" s="65" t="str">
        <f ca="1" t="shared" si="4"/>
        <v>1900 - WEEK 00</v>
      </c>
      <c r="N1747" s="65" t="str">
        <f ca="1" t="shared" si="5"/>
        <v>1900 - MONTH 01</v>
      </c>
      <c r="O1747" s="83" t="str">
        <f ca="1" t="shared" ref="O1747:P1747" si="1783">IFERROR(AVERAGEIF(M:M,M1747,$K:$K)," ")</f>
        <v> </v>
      </c>
      <c r="P1747" s="83" t="str">
        <f ca="1" t="shared" si="1783"/>
        <v> </v>
      </c>
      <c r="Q1747" s="65" t="str">
        <f ca="1">IF(ISBLANK(A1747)," ",IF(O1747&gt;MASTER!$B$3/100,"SB",IF(O1747&gt;MASTER!$B$4/100,"B",IF(O1747&gt;MASTER!$B$5/100,"C","K"))))</f>
        <v>SB</v>
      </c>
      <c r="R1747" s="65" t="str">
        <f ca="1">IF(ISBLANK(B1747)," ",IF(P1747&gt;MASTER!$B$3/100,"SB",IF(P1747&gt;MASTER!$B$4/100,"B",IF(P1747&gt;MASTER!$B$5/100,"C","K"))))</f>
        <v>SB</v>
      </c>
    </row>
    <row r="1748" customHeight="1" spans="1:18">
      <c r="A1748" s="65">
        <f ca="1">INDIRECT(ADDRESS(2+QUOTIENT(ROW()-2,COUNTA('Form Responses 1'!$1:$1)-4),1,,TRUE,"Form Responses 1"))</f>
        <v>0</v>
      </c>
      <c r="B1748" s="65">
        <f ca="1">INDIRECT(ADDRESS(2+QUOTIENT(ROW()-2,COUNTA('Form Responses 1'!$1:$1)-4),2,,TRUE,"Form Responses 1"))</f>
        <v>0</v>
      </c>
      <c r="C1748" s="65">
        <f ca="1">INDIRECT(ADDRESS(2+QUOTIENT(ROW()-2,COUNTA('Form Responses 1'!$1:$1)-4),3,,TRUE,"Form Responses 1"))</f>
        <v>0</v>
      </c>
      <c r="D1748" s="65">
        <f ca="1">INDIRECT(ADDRESS(2+QUOTIENT(ROW()-2,COUNTA('Form Responses 1'!$1:$1)-4),4,,TRUE,"Form Responses 1"))</f>
        <v>0</v>
      </c>
      <c r="E1748" s="82">
        <f ca="1" t="shared" si="0"/>
        <v>6</v>
      </c>
      <c r="F1748" s="65" t="str">
        <f ca="1">IF(ISBLANK(A1748)," ",INDIRECT(ADDRESS(1,5+MOD(ROW()-2,COUNTA('Form Responses 1'!$1:$1)-4),,TRUE,"Form Responses 1")))</f>
        <v>Lantai 02 [Koridor]</v>
      </c>
      <c r="G1748" s="65" t="e">
        <f ca="1">IF(ISBLANK(A1748)," ",INDIRECT(ADDRESS(MATCH(A1748,'Form Responses 1'!A:A,0),5+MOD(ROW()-2,COUNTA('Form Responses 1'!$1:$1)-4),,TRUE,"Form Responses 1")))</f>
        <v>#N/A</v>
      </c>
      <c r="H1748" s="83" t="str">
        <f ca="1" t="shared" si="1"/>
        <v>Lantai 02</v>
      </c>
      <c r="I1748" s="83" t="str">
        <f ca="1" t="shared" si="1766"/>
        <v>Koridor</v>
      </c>
      <c r="J1748" s="83" t="str">
        <f ca="1" t="shared" si="2"/>
        <v>CLEANING SERVICE</v>
      </c>
      <c r="K1748" s="83" t="str">
        <f ca="1" t="array" ref="K1748">IFERROR(INDEX(MASTER!B:B,MATCH(G1748,MASTER!A:A,0))/100," ")</f>
        <v> </v>
      </c>
      <c r="L1748" s="65">
        <f ca="1" t="shared" si="3"/>
        <v>0</v>
      </c>
      <c r="M1748" s="65" t="str">
        <f ca="1" t="shared" si="4"/>
        <v>1900 - WEEK 00</v>
      </c>
      <c r="N1748" s="65" t="str">
        <f ca="1" t="shared" si="5"/>
        <v>1900 - MONTH 01</v>
      </c>
      <c r="O1748" s="83" t="str">
        <f ca="1" t="shared" ref="O1748:P1748" si="1784">IFERROR(AVERAGEIF(M:M,M1748,$K:$K)," ")</f>
        <v> </v>
      </c>
      <c r="P1748" s="83" t="str">
        <f ca="1" t="shared" si="1784"/>
        <v> </v>
      </c>
      <c r="Q1748" s="65" t="str">
        <f ca="1">IF(ISBLANK(A1748)," ",IF(O1748&gt;MASTER!$B$3/100,"SB",IF(O1748&gt;MASTER!$B$4/100,"B",IF(O1748&gt;MASTER!$B$5/100,"C","K"))))</f>
        <v>SB</v>
      </c>
      <c r="R1748" s="65" t="str">
        <f ca="1">IF(ISBLANK(B1748)," ",IF(P1748&gt;MASTER!$B$3/100,"SB",IF(P1748&gt;MASTER!$B$4/100,"B",IF(P1748&gt;MASTER!$B$5/100,"C","K"))))</f>
        <v>SB</v>
      </c>
    </row>
    <row r="1749" customHeight="1" spans="1:18">
      <c r="A1749" s="65">
        <f ca="1">INDIRECT(ADDRESS(2+QUOTIENT(ROW()-2,COUNTA('Form Responses 1'!$1:$1)-4),1,,TRUE,"Form Responses 1"))</f>
        <v>0</v>
      </c>
      <c r="B1749" s="65">
        <f ca="1">INDIRECT(ADDRESS(2+QUOTIENT(ROW()-2,COUNTA('Form Responses 1'!$1:$1)-4),2,,TRUE,"Form Responses 1"))</f>
        <v>0</v>
      </c>
      <c r="C1749" s="65">
        <f ca="1">INDIRECT(ADDRESS(2+QUOTIENT(ROW()-2,COUNTA('Form Responses 1'!$1:$1)-4),3,,TRUE,"Form Responses 1"))</f>
        <v>0</v>
      </c>
      <c r="D1749" s="65">
        <f ca="1">INDIRECT(ADDRESS(2+QUOTIENT(ROW()-2,COUNTA('Form Responses 1'!$1:$1)-4),4,,TRUE,"Form Responses 1"))</f>
        <v>0</v>
      </c>
      <c r="E1749" s="82">
        <f ca="1" t="shared" si="0"/>
        <v>6</v>
      </c>
      <c r="F1749" s="65" t="str">
        <f ca="1">IF(ISBLANK(A1749)," ",INDIRECT(ADDRESS(1,5+MOD(ROW()-2,COUNTA('Form Responses 1'!$1:$1)-4),,TRUE,"Form Responses 1")))</f>
        <v>Lantai 02 [Mesjid]</v>
      </c>
      <c r="G1749" s="65" t="e">
        <f ca="1">IF(ISBLANK(A1749)," ",INDIRECT(ADDRESS(MATCH(A1749,'Form Responses 1'!A:A,0),5+MOD(ROW()-2,COUNTA('Form Responses 1'!$1:$1)-4),,TRUE,"Form Responses 1")))</f>
        <v>#N/A</v>
      </c>
      <c r="H1749" s="83" t="str">
        <f ca="1" t="shared" si="1"/>
        <v>Lantai 02</v>
      </c>
      <c r="I1749" s="83" t="str">
        <f ca="1" t="shared" si="1766"/>
        <v>Mesjid</v>
      </c>
      <c r="J1749" s="83" t="str">
        <f ca="1" t="shared" si="2"/>
        <v>CLEANING SERVICE</v>
      </c>
      <c r="K1749" s="83" t="str">
        <f ca="1" t="array" ref="K1749">IFERROR(INDEX(MASTER!B:B,MATCH(G1749,MASTER!A:A,0))/100," ")</f>
        <v> </v>
      </c>
      <c r="L1749" s="65">
        <f ca="1" t="shared" si="3"/>
        <v>0</v>
      </c>
      <c r="M1749" s="65" t="str">
        <f ca="1" t="shared" si="4"/>
        <v>1900 - WEEK 00</v>
      </c>
      <c r="N1749" s="65" t="str">
        <f ca="1" t="shared" si="5"/>
        <v>1900 - MONTH 01</v>
      </c>
      <c r="O1749" s="83" t="str">
        <f ca="1" t="shared" ref="O1749:P1749" si="1785">IFERROR(AVERAGEIF(M:M,M1749,$K:$K)," ")</f>
        <v> </v>
      </c>
      <c r="P1749" s="83" t="str">
        <f ca="1" t="shared" si="1785"/>
        <v> </v>
      </c>
      <c r="Q1749" s="65" t="str">
        <f ca="1">IF(ISBLANK(A1749)," ",IF(O1749&gt;MASTER!$B$3/100,"SB",IF(O1749&gt;MASTER!$B$4/100,"B",IF(O1749&gt;MASTER!$B$5/100,"C","K"))))</f>
        <v>SB</v>
      </c>
      <c r="R1749" s="65" t="str">
        <f ca="1">IF(ISBLANK(B1749)," ",IF(P1749&gt;MASTER!$B$3/100,"SB",IF(P1749&gt;MASTER!$B$4/100,"B",IF(P1749&gt;MASTER!$B$5/100,"C","K"))))</f>
        <v>SB</v>
      </c>
    </row>
    <row r="1750" customHeight="1" spans="1:18">
      <c r="A1750" s="65">
        <f ca="1">INDIRECT(ADDRESS(2+QUOTIENT(ROW()-2,COUNTA('Form Responses 1'!$1:$1)-4),1,,TRUE,"Form Responses 1"))</f>
        <v>0</v>
      </c>
      <c r="B1750" s="65">
        <f ca="1">INDIRECT(ADDRESS(2+QUOTIENT(ROW()-2,COUNTA('Form Responses 1'!$1:$1)-4),2,,TRUE,"Form Responses 1"))</f>
        <v>0</v>
      </c>
      <c r="C1750" s="65">
        <f ca="1">INDIRECT(ADDRESS(2+QUOTIENT(ROW()-2,COUNTA('Form Responses 1'!$1:$1)-4),3,,TRUE,"Form Responses 1"))</f>
        <v>0</v>
      </c>
      <c r="D1750" s="65">
        <f ca="1">INDIRECT(ADDRESS(2+QUOTIENT(ROW()-2,COUNTA('Form Responses 1'!$1:$1)-4),4,,TRUE,"Form Responses 1"))</f>
        <v>0</v>
      </c>
      <c r="E1750" s="82">
        <f ca="1" t="shared" si="0"/>
        <v>6</v>
      </c>
      <c r="F1750" s="65" t="str">
        <f ca="1">IF(ISBLANK(A1750)," ",INDIRECT(ADDRESS(1,5+MOD(ROW()-2,COUNTA('Form Responses 1'!$1:$1)-4),,TRUE,"Form Responses 1")))</f>
        <v>Lantai 02 [Toilet Pria / Wanita]</v>
      </c>
      <c r="G1750" s="65" t="e">
        <f ca="1">IF(ISBLANK(A1750)," ",INDIRECT(ADDRESS(MATCH(A1750,'Form Responses 1'!A:A,0),5+MOD(ROW()-2,COUNTA('Form Responses 1'!$1:$1)-4),,TRUE,"Form Responses 1")))</f>
        <v>#N/A</v>
      </c>
      <c r="H1750" s="83" t="str">
        <f ca="1" t="shared" si="1"/>
        <v>Lantai 02</v>
      </c>
      <c r="I1750" s="83" t="str">
        <f ca="1" t="shared" si="1766"/>
        <v>Toilet Pria / Wanita</v>
      </c>
      <c r="J1750" s="83" t="str">
        <f ca="1" t="shared" si="2"/>
        <v>CLEANING SERVICE</v>
      </c>
      <c r="K1750" s="83" t="str">
        <f ca="1" t="array" ref="K1750">IFERROR(INDEX(MASTER!B:B,MATCH(G1750,MASTER!A:A,0))/100," ")</f>
        <v> </v>
      </c>
      <c r="L1750" s="65">
        <f ca="1" t="shared" si="3"/>
        <v>0</v>
      </c>
      <c r="M1750" s="65" t="str">
        <f ca="1" t="shared" si="4"/>
        <v>1900 - WEEK 00</v>
      </c>
      <c r="N1750" s="65" t="str">
        <f ca="1" t="shared" si="5"/>
        <v>1900 - MONTH 01</v>
      </c>
      <c r="O1750" s="83" t="str">
        <f ca="1" t="shared" ref="O1750:P1750" si="1786">IFERROR(AVERAGEIF(M:M,M1750,$K:$K)," ")</f>
        <v> </v>
      </c>
      <c r="P1750" s="83" t="str">
        <f ca="1" t="shared" si="1786"/>
        <v> </v>
      </c>
      <c r="Q1750" s="65" t="str">
        <f ca="1">IF(ISBLANK(A1750)," ",IF(O1750&gt;MASTER!$B$3/100,"SB",IF(O1750&gt;MASTER!$B$4/100,"B",IF(O1750&gt;MASTER!$B$5/100,"C","K"))))</f>
        <v>SB</v>
      </c>
      <c r="R1750" s="65" t="str">
        <f ca="1">IF(ISBLANK(B1750)," ",IF(P1750&gt;MASTER!$B$3/100,"SB",IF(P1750&gt;MASTER!$B$4/100,"B",IF(P1750&gt;MASTER!$B$5/100,"C","K"))))</f>
        <v>SB</v>
      </c>
    </row>
    <row r="1751" customHeight="1" spans="1:18">
      <c r="A1751" s="65">
        <f ca="1">INDIRECT(ADDRESS(2+QUOTIENT(ROW()-2,COUNTA('Form Responses 1'!$1:$1)-4),1,,TRUE,"Form Responses 1"))</f>
        <v>0</v>
      </c>
      <c r="B1751" s="65">
        <f ca="1">INDIRECT(ADDRESS(2+QUOTIENT(ROW()-2,COUNTA('Form Responses 1'!$1:$1)-4),2,,TRUE,"Form Responses 1"))</f>
        <v>0</v>
      </c>
      <c r="C1751" s="65">
        <f ca="1">INDIRECT(ADDRESS(2+QUOTIENT(ROW()-2,COUNTA('Form Responses 1'!$1:$1)-4),3,,TRUE,"Form Responses 1"))</f>
        <v>0</v>
      </c>
      <c r="D1751" s="65">
        <f ca="1">INDIRECT(ADDRESS(2+QUOTIENT(ROW()-2,COUNTA('Form Responses 1'!$1:$1)-4),4,,TRUE,"Form Responses 1"))</f>
        <v>0</v>
      </c>
      <c r="E1751" s="82">
        <f ca="1" t="shared" si="0"/>
        <v>6</v>
      </c>
      <c r="F1751" s="65" t="str">
        <f ca="1">IF(ISBLANK(A1751)," ",INDIRECT(ADDRESS(1,5+MOD(ROW()-2,COUNTA('Form Responses 1'!$1:$1)-4),,TRUE,"Form Responses 1")))</f>
        <v>Lantai 01 [Lobby Utama]</v>
      </c>
      <c r="G1751" s="65" t="e">
        <f ca="1">IF(ISBLANK(A1751)," ",INDIRECT(ADDRESS(MATCH(A1751,'Form Responses 1'!A:A,0),5+MOD(ROW()-2,COUNTA('Form Responses 1'!$1:$1)-4),,TRUE,"Form Responses 1")))</f>
        <v>#N/A</v>
      </c>
      <c r="H1751" s="83" t="str">
        <f ca="1" t="shared" si="1"/>
        <v>Lantai 01</v>
      </c>
      <c r="I1751" s="83" t="str">
        <f ca="1" t="shared" si="1766"/>
        <v>Lobby Utama</v>
      </c>
      <c r="J1751" s="83" t="str">
        <f ca="1" t="shared" si="2"/>
        <v>CLEANING SERVICE</v>
      </c>
      <c r="K1751" s="83" t="str">
        <f ca="1" t="array" ref="K1751">IFERROR(INDEX(MASTER!B:B,MATCH(G1751,MASTER!A:A,0))/100," ")</f>
        <v> </v>
      </c>
      <c r="L1751" s="65">
        <f ca="1" t="shared" si="3"/>
        <v>0</v>
      </c>
      <c r="M1751" s="65" t="str">
        <f ca="1" t="shared" si="4"/>
        <v>1900 - WEEK 00</v>
      </c>
      <c r="N1751" s="65" t="str">
        <f ca="1" t="shared" si="5"/>
        <v>1900 - MONTH 01</v>
      </c>
      <c r="O1751" s="83" t="str">
        <f ca="1" t="shared" ref="O1751:P1751" si="1787">IFERROR(AVERAGEIF(M:M,M1751,$K:$K)," ")</f>
        <v> </v>
      </c>
      <c r="P1751" s="83" t="str">
        <f ca="1" t="shared" si="1787"/>
        <v> </v>
      </c>
      <c r="Q1751" s="65" t="str">
        <f ca="1">IF(ISBLANK(A1751)," ",IF(O1751&gt;MASTER!$B$3/100,"SB",IF(O1751&gt;MASTER!$B$4/100,"B",IF(O1751&gt;MASTER!$B$5/100,"C","K"))))</f>
        <v>SB</v>
      </c>
      <c r="R1751" s="65" t="str">
        <f ca="1">IF(ISBLANK(B1751)," ",IF(P1751&gt;MASTER!$B$3/100,"SB",IF(P1751&gt;MASTER!$B$4/100,"B",IF(P1751&gt;MASTER!$B$5/100,"C","K"))))</f>
        <v>SB</v>
      </c>
    </row>
    <row r="1752" customHeight="1" spans="1:18">
      <c r="A1752" s="65">
        <f ca="1">INDIRECT(ADDRESS(2+QUOTIENT(ROW()-2,COUNTA('Form Responses 1'!$1:$1)-4),1,,TRUE,"Form Responses 1"))</f>
        <v>0</v>
      </c>
      <c r="B1752" s="65">
        <f ca="1">INDIRECT(ADDRESS(2+QUOTIENT(ROW()-2,COUNTA('Form Responses 1'!$1:$1)-4),2,,TRUE,"Form Responses 1"))</f>
        <v>0</v>
      </c>
      <c r="C1752" s="65">
        <f ca="1">INDIRECT(ADDRESS(2+QUOTIENT(ROW()-2,COUNTA('Form Responses 1'!$1:$1)-4),3,,TRUE,"Form Responses 1"))</f>
        <v>0</v>
      </c>
      <c r="D1752" s="65">
        <f ca="1">INDIRECT(ADDRESS(2+QUOTIENT(ROW()-2,COUNTA('Form Responses 1'!$1:$1)-4),4,,TRUE,"Form Responses 1"))</f>
        <v>0</v>
      </c>
      <c r="E1752" s="82">
        <f ca="1" t="shared" si="0"/>
        <v>6</v>
      </c>
      <c r="F1752" s="65" t="str">
        <f ca="1">IF(ISBLANK(A1752)," ",INDIRECT(ADDRESS(1,5+MOD(ROW()-2,COUNTA('Form Responses 1'!$1:$1)-4),,TRUE,"Form Responses 1")))</f>
        <v>Lantai 01 [Poli klinik]</v>
      </c>
      <c r="G1752" s="65" t="e">
        <f ca="1">IF(ISBLANK(A1752)," ",INDIRECT(ADDRESS(MATCH(A1752,'Form Responses 1'!A:A,0),5+MOD(ROW()-2,COUNTA('Form Responses 1'!$1:$1)-4),,TRUE,"Form Responses 1")))</f>
        <v>#N/A</v>
      </c>
      <c r="H1752" s="83" t="str">
        <f ca="1" t="shared" si="1"/>
        <v>Lantai 01</v>
      </c>
      <c r="I1752" s="83" t="str">
        <f ca="1" t="shared" si="1766"/>
        <v>Poli klinik</v>
      </c>
      <c r="J1752" s="83" t="str">
        <f ca="1" t="shared" si="2"/>
        <v>CLEANING SERVICE</v>
      </c>
      <c r="K1752" s="83" t="str">
        <f ca="1" t="array" ref="K1752">IFERROR(INDEX(MASTER!B:B,MATCH(G1752,MASTER!A:A,0))/100," ")</f>
        <v> </v>
      </c>
      <c r="L1752" s="65">
        <f ca="1" t="shared" si="3"/>
        <v>0</v>
      </c>
      <c r="M1752" s="65" t="str">
        <f ca="1" t="shared" si="4"/>
        <v>1900 - WEEK 00</v>
      </c>
      <c r="N1752" s="65" t="str">
        <f ca="1" t="shared" si="5"/>
        <v>1900 - MONTH 01</v>
      </c>
      <c r="O1752" s="83" t="str">
        <f ca="1" t="shared" ref="O1752:P1752" si="1788">IFERROR(AVERAGEIF(M:M,M1752,$K:$K)," ")</f>
        <v> </v>
      </c>
      <c r="P1752" s="83" t="str">
        <f ca="1" t="shared" si="1788"/>
        <v> </v>
      </c>
      <c r="Q1752" s="65" t="str">
        <f ca="1">IF(ISBLANK(A1752)," ",IF(O1752&gt;MASTER!$B$3/100,"SB",IF(O1752&gt;MASTER!$B$4/100,"B",IF(O1752&gt;MASTER!$B$5/100,"C","K"))))</f>
        <v>SB</v>
      </c>
      <c r="R1752" s="65" t="str">
        <f ca="1">IF(ISBLANK(B1752)," ",IF(P1752&gt;MASTER!$B$3/100,"SB",IF(P1752&gt;MASTER!$B$4/100,"B",IF(P1752&gt;MASTER!$B$5/100,"C","K"))))</f>
        <v>SB</v>
      </c>
    </row>
    <row r="1753" customHeight="1" spans="1:18">
      <c r="A1753" s="65">
        <f ca="1">INDIRECT(ADDRESS(2+QUOTIENT(ROW()-2,COUNTA('Form Responses 1'!$1:$1)-4),1,,TRUE,"Form Responses 1"))</f>
        <v>0</v>
      </c>
      <c r="B1753" s="65">
        <f ca="1">INDIRECT(ADDRESS(2+QUOTIENT(ROW()-2,COUNTA('Form Responses 1'!$1:$1)-4),2,,TRUE,"Form Responses 1"))</f>
        <v>0</v>
      </c>
      <c r="C1753" s="65">
        <f ca="1">INDIRECT(ADDRESS(2+QUOTIENT(ROW()-2,COUNTA('Form Responses 1'!$1:$1)-4),3,,TRUE,"Form Responses 1"))</f>
        <v>0</v>
      </c>
      <c r="D1753" s="65">
        <f ca="1">INDIRECT(ADDRESS(2+QUOTIENT(ROW()-2,COUNTA('Form Responses 1'!$1:$1)-4),4,,TRUE,"Form Responses 1"))</f>
        <v>0</v>
      </c>
      <c r="E1753" s="82">
        <f ca="1" t="shared" si="0"/>
        <v>6</v>
      </c>
      <c r="F1753" s="65" t="str">
        <f ca="1">IF(ISBLANK(A1753)," ",INDIRECT(ADDRESS(1,5+MOD(ROW()-2,COUNTA('Form Responses 1'!$1:$1)-4),,TRUE,"Form Responses 1")))</f>
        <v>Lantai 01 [R.PPID]</v>
      </c>
      <c r="G1753" s="65" t="e">
        <f ca="1">IF(ISBLANK(A1753)," ",INDIRECT(ADDRESS(MATCH(A1753,'Form Responses 1'!A:A,0),5+MOD(ROW()-2,COUNTA('Form Responses 1'!$1:$1)-4),,TRUE,"Form Responses 1")))</f>
        <v>#N/A</v>
      </c>
      <c r="H1753" s="83" t="str">
        <f ca="1" t="shared" si="1"/>
        <v>Lantai 01</v>
      </c>
      <c r="I1753" s="83" t="str">
        <f ca="1" t="shared" si="1766"/>
        <v>R.PPID</v>
      </c>
      <c r="J1753" s="83" t="str">
        <f ca="1" t="shared" si="2"/>
        <v>CLEANING SERVICE</v>
      </c>
      <c r="K1753" s="83" t="str">
        <f ca="1" t="array" ref="K1753">IFERROR(INDEX(MASTER!B:B,MATCH(G1753,MASTER!A:A,0))/100," ")</f>
        <v> </v>
      </c>
      <c r="L1753" s="65">
        <f ca="1" t="shared" si="3"/>
        <v>0</v>
      </c>
      <c r="M1753" s="65" t="str">
        <f ca="1" t="shared" si="4"/>
        <v>1900 - WEEK 00</v>
      </c>
      <c r="N1753" s="65" t="str">
        <f ca="1" t="shared" si="5"/>
        <v>1900 - MONTH 01</v>
      </c>
      <c r="O1753" s="83" t="str">
        <f ca="1" t="shared" ref="O1753:P1753" si="1789">IFERROR(AVERAGEIF(M:M,M1753,$K:$K)," ")</f>
        <v> </v>
      </c>
      <c r="P1753" s="83" t="str">
        <f ca="1" t="shared" si="1789"/>
        <v> </v>
      </c>
      <c r="Q1753" s="65" t="str">
        <f ca="1">IF(ISBLANK(A1753)," ",IF(O1753&gt;MASTER!$B$3/100,"SB",IF(O1753&gt;MASTER!$B$4/100,"B",IF(O1753&gt;MASTER!$B$5/100,"C","K"))))</f>
        <v>SB</v>
      </c>
      <c r="R1753" s="65" t="str">
        <f ca="1">IF(ISBLANK(B1753)," ",IF(P1753&gt;MASTER!$B$3/100,"SB",IF(P1753&gt;MASTER!$B$4/100,"B",IF(P1753&gt;MASTER!$B$5/100,"C","K"))))</f>
        <v>SB</v>
      </c>
    </row>
    <row r="1754" customHeight="1" spans="1:18">
      <c r="A1754" s="65">
        <f ca="1">INDIRECT(ADDRESS(2+QUOTIENT(ROW()-2,COUNTA('Form Responses 1'!$1:$1)-4),1,,TRUE,"Form Responses 1"))</f>
        <v>0</v>
      </c>
      <c r="B1754" s="65">
        <f ca="1">INDIRECT(ADDRESS(2+QUOTIENT(ROW()-2,COUNTA('Form Responses 1'!$1:$1)-4),2,,TRUE,"Form Responses 1"))</f>
        <v>0</v>
      </c>
      <c r="C1754" s="65">
        <f ca="1">INDIRECT(ADDRESS(2+QUOTIENT(ROW()-2,COUNTA('Form Responses 1'!$1:$1)-4),3,,TRUE,"Form Responses 1"))</f>
        <v>0</v>
      </c>
      <c r="D1754" s="65">
        <f ca="1">INDIRECT(ADDRESS(2+QUOTIENT(ROW()-2,COUNTA('Form Responses 1'!$1:$1)-4),4,,TRUE,"Form Responses 1"))</f>
        <v>0</v>
      </c>
      <c r="E1754" s="82">
        <f ca="1" t="shared" si="0"/>
        <v>6</v>
      </c>
      <c r="F1754" s="65" t="str">
        <f ca="1">IF(ISBLANK(A1754)," ",INDIRECT(ADDRESS(1,5+MOD(ROW()-2,COUNTA('Form Responses 1'!$1:$1)-4),,TRUE,"Form Responses 1")))</f>
        <v>Lantai 01 [R. AHU]</v>
      </c>
      <c r="G1754" s="65" t="e">
        <f ca="1">IF(ISBLANK(A1754)," ",INDIRECT(ADDRESS(MATCH(A1754,'Form Responses 1'!A:A,0),5+MOD(ROW()-2,COUNTA('Form Responses 1'!$1:$1)-4),,TRUE,"Form Responses 1")))</f>
        <v>#N/A</v>
      </c>
      <c r="H1754" s="83" t="str">
        <f ca="1" t="shared" si="1"/>
        <v>Lantai 01</v>
      </c>
      <c r="I1754" s="83" t="str">
        <f ca="1" t="shared" si="1766"/>
        <v>R. AHU</v>
      </c>
      <c r="J1754" s="83" t="str">
        <f ca="1" t="shared" si="2"/>
        <v>CLEANING SERVICE</v>
      </c>
      <c r="K1754" s="83" t="str">
        <f ca="1" t="array" ref="K1754">IFERROR(INDEX(MASTER!B:B,MATCH(G1754,MASTER!A:A,0))/100," ")</f>
        <v> </v>
      </c>
      <c r="L1754" s="65">
        <f ca="1" t="shared" si="3"/>
        <v>0</v>
      </c>
      <c r="M1754" s="65" t="str">
        <f ca="1" t="shared" si="4"/>
        <v>1900 - WEEK 00</v>
      </c>
      <c r="N1754" s="65" t="str">
        <f ca="1" t="shared" si="5"/>
        <v>1900 - MONTH 01</v>
      </c>
      <c r="O1754" s="83" t="str">
        <f ca="1" t="shared" ref="O1754:P1754" si="1790">IFERROR(AVERAGEIF(M:M,M1754,$K:$K)," ")</f>
        <v> </v>
      </c>
      <c r="P1754" s="83" t="str">
        <f ca="1" t="shared" si="1790"/>
        <v> </v>
      </c>
      <c r="Q1754" s="65" t="str">
        <f ca="1">IF(ISBLANK(A1754)," ",IF(O1754&gt;MASTER!$B$3/100,"SB",IF(O1754&gt;MASTER!$B$4/100,"B",IF(O1754&gt;MASTER!$B$5/100,"C","K"))))</f>
        <v>SB</v>
      </c>
      <c r="R1754" s="65" t="str">
        <f ca="1">IF(ISBLANK(B1754)," ",IF(P1754&gt;MASTER!$B$3/100,"SB",IF(P1754&gt;MASTER!$B$4/100,"B",IF(P1754&gt;MASTER!$B$5/100,"C","K"))))</f>
        <v>SB</v>
      </c>
    </row>
    <row r="1755" customHeight="1" spans="1:18">
      <c r="A1755" s="65">
        <f ca="1">INDIRECT(ADDRESS(2+QUOTIENT(ROW()-2,COUNTA('Form Responses 1'!$1:$1)-4),1,,TRUE,"Form Responses 1"))</f>
        <v>0</v>
      </c>
      <c r="B1755" s="65">
        <f ca="1">INDIRECT(ADDRESS(2+QUOTIENT(ROW()-2,COUNTA('Form Responses 1'!$1:$1)-4),2,,TRUE,"Form Responses 1"))</f>
        <v>0</v>
      </c>
      <c r="C1755" s="65">
        <f ca="1">INDIRECT(ADDRESS(2+QUOTIENT(ROW()-2,COUNTA('Form Responses 1'!$1:$1)-4),3,,TRUE,"Form Responses 1"))</f>
        <v>0</v>
      </c>
      <c r="D1755" s="65">
        <f ca="1">INDIRECT(ADDRESS(2+QUOTIENT(ROW()-2,COUNTA('Form Responses 1'!$1:$1)-4),4,,TRUE,"Form Responses 1"))</f>
        <v>0</v>
      </c>
      <c r="E1755" s="82">
        <f ca="1" t="shared" si="0"/>
        <v>6</v>
      </c>
      <c r="F1755" s="65" t="str">
        <f ca="1">IF(ISBLANK(A1755)," ",INDIRECT(ADDRESS(1,5+MOD(ROW()-2,COUNTA('Form Responses 1'!$1:$1)-4),,TRUE,"Form Responses 1")))</f>
        <v>Lantai 01 [R. Laktasi]</v>
      </c>
      <c r="G1755" s="65" t="e">
        <f ca="1">IF(ISBLANK(A1755)," ",INDIRECT(ADDRESS(MATCH(A1755,'Form Responses 1'!A:A,0),5+MOD(ROW()-2,COUNTA('Form Responses 1'!$1:$1)-4),,TRUE,"Form Responses 1")))</f>
        <v>#N/A</v>
      </c>
      <c r="H1755" s="83" t="str">
        <f ca="1" t="shared" si="1"/>
        <v>Lantai 01</v>
      </c>
      <c r="I1755" s="83" t="str">
        <f ca="1" t="shared" si="1766"/>
        <v>R. Laktasi</v>
      </c>
      <c r="J1755" s="83" t="str">
        <f ca="1" t="shared" si="2"/>
        <v>CLEANING SERVICE</v>
      </c>
      <c r="K1755" s="83" t="str">
        <f ca="1" t="array" ref="K1755">IFERROR(INDEX(MASTER!B:B,MATCH(G1755,MASTER!A:A,0))/100," ")</f>
        <v> </v>
      </c>
      <c r="L1755" s="65">
        <f ca="1" t="shared" si="3"/>
        <v>0</v>
      </c>
      <c r="M1755" s="65" t="str">
        <f ca="1" t="shared" si="4"/>
        <v>1900 - WEEK 00</v>
      </c>
      <c r="N1755" s="65" t="str">
        <f ca="1" t="shared" si="5"/>
        <v>1900 - MONTH 01</v>
      </c>
      <c r="O1755" s="83" t="str">
        <f ca="1" t="shared" ref="O1755:P1755" si="1791">IFERROR(AVERAGEIF(M:M,M1755,$K:$K)," ")</f>
        <v> </v>
      </c>
      <c r="P1755" s="83" t="str">
        <f ca="1" t="shared" si="1791"/>
        <v> </v>
      </c>
      <c r="Q1755" s="65" t="str">
        <f ca="1">IF(ISBLANK(A1755)," ",IF(O1755&gt;MASTER!$B$3/100,"SB",IF(O1755&gt;MASTER!$B$4/100,"B",IF(O1755&gt;MASTER!$B$5/100,"C","K"))))</f>
        <v>SB</v>
      </c>
      <c r="R1755" s="65" t="str">
        <f ca="1">IF(ISBLANK(B1755)," ",IF(P1755&gt;MASTER!$B$3/100,"SB",IF(P1755&gt;MASTER!$B$4/100,"B",IF(P1755&gt;MASTER!$B$5/100,"C","K"))))</f>
        <v>SB</v>
      </c>
    </row>
    <row r="1756" customHeight="1" spans="1:18">
      <c r="A1756" s="65">
        <f ca="1">INDIRECT(ADDRESS(2+QUOTIENT(ROW()-2,COUNTA('Form Responses 1'!$1:$1)-4),1,,TRUE,"Form Responses 1"))</f>
        <v>0</v>
      </c>
      <c r="B1756" s="65">
        <f ca="1">INDIRECT(ADDRESS(2+QUOTIENT(ROW()-2,COUNTA('Form Responses 1'!$1:$1)-4),2,,TRUE,"Form Responses 1"))</f>
        <v>0</v>
      </c>
      <c r="C1756" s="65">
        <f ca="1">INDIRECT(ADDRESS(2+QUOTIENT(ROW()-2,COUNTA('Form Responses 1'!$1:$1)-4),3,,TRUE,"Form Responses 1"))</f>
        <v>0</v>
      </c>
      <c r="D1756" s="65">
        <f ca="1">INDIRECT(ADDRESS(2+QUOTIENT(ROW()-2,COUNTA('Form Responses 1'!$1:$1)-4),4,,TRUE,"Form Responses 1"))</f>
        <v>0</v>
      </c>
      <c r="E1756" s="82">
        <f ca="1" t="shared" si="0"/>
        <v>6</v>
      </c>
      <c r="F1756" s="65" t="str">
        <f ca="1">IF(ISBLANK(A1756)," ",INDIRECT(ADDRESS(1,5+MOD(ROW()-2,COUNTA('Form Responses 1'!$1:$1)-4),,TRUE,"Form Responses 1")))</f>
        <v>Lantai 01 [Toilet Pria / Wanita]</v>
      </c>
      <c r="G1756" s="65" t="e">
        <f ca="1">IF(ISBLANK(A1756)," ",INDIRECT(ADDRESS(MATCH(A1756,'Form Responses 1'!A:A,0),5+MOD(ROW()-2,COUNTA('Form Responses 1'!$1:$1)-4),,TRUE,"Form Responses 1")))</f>
        <v>#N/A</v>
      </c>
      <c r="H1756" s="83" t="str">
        <f ca="1" t="shared" si="1"/>
        <v>Lantai 01</v>
      </c>
      <c r="I1756" s="83" t="str">
        <f ca="1" t="shared" si="1766"/>
        <v>Toilet Pria / Wanita</v>
      </c>
      <c r="J1756" s="83" t="str">
        <f ca="1" t="shared" si="2"/>
        <v>CLEANING SERVICE</v>
      </c>
      <c r="K1756" s="83" t="str">
        <f ca="1" t="array" ref="K1756">IFERROR(INDEX(MASTER!B:B,MATCH(G1756,MASTER!A:A,0))/100," ")</f>
        <v> </v>
      </c>
      <c r="L1756" s="65">
        <f ca="1" t="shared" si="3"/>
        <v>0</v>
      </c>
      <c r="M1756" s="65" t="str">
        <f ca="1" t="shared" si="4"/>
        <v>1900 - WEEK 00</v>
      </c>
      <c r="N1756" s="65" t="str">
        <f ca="1" t="shared" si="5"/>
        <v>1900 - MONTH 01</v>
      </c>
      <c r="O1756" s="83" t="str">
        <f ca="1" t="shared" ref="O1756:P1756" si="1792">IFERROR(AVERAGEIF(M:M,M1756,$K:$K)," ")</f>
        <v> </v>
      </c>
      <c r="P1756" s="83" t="str">
        <f ca="1" t="shared" si="1792"/>
        <v> </v>
      </c>
      <c r="Q1756" s="65" t="str">
        <f ca="1">IF(ISBLANK(A1756)," ",IF(O1756&gt;MASTER!$B$3/100,"SB",IF(O1756&gt;MASTER!$B$4/100,"B",IF(O1756&gt;MASTER!$B$5/100,"C","K"))))</f>
        <v>SB</v>
      </c>
      <c r="R1756" s="65" t="str">
        <f ca="1">IF(ISBLANK(B1756)," ",IF(P1756&gt;MASTER!$B$3/100,"SB",IF(P1756&gt;MASTER!$B$4/100,"B",IF(P1756&gt;MASTER!$B$5/100,"C","K"))))</f>
        <v>SB</v>
      </c>
    </row>
    <row r="1757" customHeight="1" spans="1:18">
      <c r="A1757" s="65">
        <f ca="1">INDIRECT(ADDRESS(2+QUOTIENT(ROW()-2,COUNTA('Form Responses 1'!$1:$1)-4),1,,TRUE,"Form Responses 1"))</f>
        <v>0</v>
      </c>
      <c r="B1757" s="65">
        <f ca="1">INDIRECT(ADDRESS(2+QUOTIENT(ROW()-2,COUNTA('Form Responses 1'!$1:$1)-4),2,,TRUE,"Form Responses 1"))</f>
        <v>0</v>
      </c>
      <c r="C1757" s="65">
        <f ca="1">INDIRECT(ADDRESS(2+QUOTIENT(ROW()-2,COUNTA('Form Responses 1'!$1:$1)-4),3,,TRUE,"Form Responses 1"))</f>
        <v>0</v>
      </c>
      <c r="D1757" s="65">
        <f ca="1">INDIRECT(ADDRESS(2+QUOTIENT(ROW()-2,COUNTA('Form Responses 1'!$1:$1)-4),4,,TRUE,"Form Responses 1"))</f>
        <v>0</v>
      </c>
      <c r="E1757" s="82">
        <f ca="1" t="shared" si="0"/>
        <v>6</v>
      </c>
      <c r="F1757" s="65" t="str">
        <f ca="1">IF(ISBLANK(A1757)," ",INDIRECT(ADDRESS(1,5+MOD(ROW()-2,COUNTA('Form Responses 1'!$1:$1)-4),,TRUE,"Form Responses 1")))</f>
        <v>Lantai 01 [R. Media]</v>
      </c>
      <c r="G1757" s="65" t="e">
        <f ca="1">IF(ISBLANK(A1757)," ",INDIRECT(ADDRESS(MATCH(A1757,'Form Responses 1'!A:A,0),5+MOD(ROW()-2,COUNTA('Form Responses 1'!$1:$1)-4),,TRUE,"Form Responses 1")))</f>
        <v>#N/A</v>
      </c>
      <c r="H1757" s="83" t="str">
        <f ca="1" t="shared" si="1"/>
        <v>Lantai 01</v>
      </c>
      <c r="I1757" s="83" t="str">
        <f ca="1" t="shared" si="1766"/>
        <v>R. Media</v>
      </c>
      <c r="J1757" s="83" t="str">
        <f ca="1" t="shared" si="2"/>
        <v>CLEANING SERVICE</v>
      </c>
      <c r="K1757" s="83" t="str">
        <f ca="1" t="array" ref="K1757">IFERROR(INDEX(MASTER!B:B,MATCH(G1757,MASTER!A:A,0))/100," ")</f>
        <v> </v>
      </c>
      <c r="L1757" s="65">
        <f ca="1" t="shared" si="3"/>
        <v>0</v>
      </c>
      <c r="M1757" s="65" t="str">
        <f ca="1" t="shared" si="4"/>
        <v>1900 - WEEK 00</v>
      </c>
      <c r="N1757" s="65" t="str">
        <f ca="1" t="shared" si="5"/>
        <v>1900 - MONTH 01</v>
      </c>
      <c r="O1757" s="83" t="str">
        <f ca="1" t="shared" ref="O1757:P1757" si="1793">IFERROR(AVERAGEIF(M:M,M1757,$K:$K)," ")</f>
        <v> </v>
      </c>
      <c r="P1757" s="83" t="str">
        <f ca="1" t="shared" si="1793"/>
        <v> </v>
      </c>
      <c r="Q1757" s="65" t="str">
        <f ca="1">IF(ISBLANK(A1757)," ",IF(O1757&gt;MASTER!$B$3/100,"SB",IF(O1757&gt;MASTER!$B$4/100,"B",IF(O1757&gt;MASTER!$B$5/100,"C","K"))))</f>
        <v>SB</v>
      </c>
      <c r="R1757" s="65" t="str">
        <f ca="1">IF(ISBLANK(B1757)," ",IF(P1757&gt;MASTER!$B$3/100,"SB",IF(P1757&gt;MASTER!$B$4/100,"B",IF(P1757&gt;MASTER!$B$5/100,"C","K"))))</f>
        <v>SB</v>
      </c>
    </row>
    <row r="1758" customHeight="1" spans="1:18">
      <c r="A1758" s="65">
        <f ca="1">INDIRECT(ADDRESS(2+QUOTIENT(ROW()-2,COUNTA('Form Responses 1'!$1:$1)-4),1,,TRUE,"Form Responses 1"))</f>
        <v>0</v>
      </c>
      <c r="B1758" s="65">
        <f ca="1">INDIRECT(ADDRESS(2+QUOTIENT(ROW()-2,COUNTA('Form Responses 1'!$1:$1)-4),2,,TRUE,"Form Responses 1"))</f>
        <v>0</v>
      </c>
      <c r="C1758" s="65">
        <f ca="1">INDIRECT(ADDRESS(2+QUOTIENT(ROW()-2,COUNTA('Form Responses 1'!$1:$1)-4),3,,TRUE,"Form Responses 1"))</f>
        <v>0</v>
      </c>
      <c r="D1758" s="65">
        <f ca="1">INDIRECT(ADDRESS(2+QUOTIENT(ROW()-2,COUNTA('Form Responses 1'!$1:$1)-4),4,,TRUE,"Form Responses 1"))</f>
        <v>0</v>
      </c>
      <c r="E1758" s="82">
        <f ca="1" t="shared" si="0"/>
        <v>6</v>
      </c>
      <c r="F1758" s="65" t="str">
        <f ca="1">IF(ISBLANK(A1758)," ",INDIRECT(ADDRESS(1,5+MOD(ROW()-2,COUNTA('Form Responses 1'!$1:$1)-4),,TRUE,"Form Responses 1")))</f>
        <v>Lantai 01 [Lounge]</v>
      </c>
      <c r="G1758" s="65" t="e">
        <f ca="1">IF(ISBLANK(A1758)," ",INDIRECT(ADDRESS(MATCH(A1758,'Form Responses 1'!A:A,0),5+MOD(ROW()-2,COUNTA('Form Responses 1'!$1:$1)-4),,TRUE,"Form Responses 1")))</f>
        <v>#N/A</v>
      </c>
      <c r="H1758" s="83" t="str">
        <f ca="1" t="shared" si="1"/>
        <v>Lantai 01</v>
      </c>
      <c r="I1758" s="83" t="str">
        <f ca="1" t="shared" si="1766"/>
        <v>Lounge</v>
      </c>
      <c r="J1758" s="83" t="str">
        <f ca="1" t="shared" si="2"/>
        <v>CLEANING SERVICE</v>
      </c>
      <c r="K1758" s="83" t="str">
        <f ca="1" t="array" ref="K1758">IFERROR(INDEX(MASTER!B:B,MATCH(G1758,MASTER!A:A,0))/100," ")</f>
        <v> </v>
      </c>
      <c r="L1758" s="65">
        <f ca="1" t="shared" si="3"/>
        <v>0</v>
      </c>
      <c r="M1758" s="65" t="str">
        <f ca="1" t="shared" si="4"/>
        <v>1900 - WEEK 00</v>
      </c>
      <c r="N1758" s="65" t="str">
        <f ca="1" t="shared" si="5"/>
        <v>1900 - MONTH 01</v>
      </c>
      <c r="O1758" s="83" t="str">
        <f ca="1" t="shared" ref="O1758:P1758" si="1794">IFERROR(AVERAGEIF(M:M,M1758,$K:$K)," ")</f>
        <v> </v>
      </c>
      <c r="P1758" s="83" t="str">
        <f ca="1" t="shared" si="1794"/>
        <v> </v>
      </c>
      <c r="Q1758" s="65" t="str">
        <f ca="1">IF(ISBLANK(A1758)," ",IF(O1758&gt;MASTER!$B$3/100,"SB",IF(O1758&gt;MASTER!$B$4/100,"B",IF(O1758&gt;MASTER!$B$5/100,"C","K"))))</f>
        <v>SB</v>
      </c>
      <c r="R1758" s="65" t="str">
        <f ca="1">IF(ISBLANK(B1758)," ",IF(P1758&gt;MASTER!$B$3/100,"SB",IF(P1758&gt;MASTER!$B$4/100,"B",IF(P1758&gt;MASTER!$B$5/100,"C","K"))))</f>
        <v>SB</v>
      </c>
    </row>
    <row r="1759" customHeight="1" spans="1:18">
      <c r="A1759" s="65">
        <f ca="1">INDIRECT(ADDRESS(2+QUOTIENT(ROW()-2,COUNTA('Form Responses 1'!$1:$1)-4),1,,TRUE,"Form Responses 1"))</f>
        <v>0</v>
      </c>
      <c r="B1759" s="65">
        <f ca="1">INDIRECT(ADDRESS(2+QUOTIENT(ROW()-2,COUNTA('Form Responses 1'!$1:$1)-4),2,,TRUE,"Form Responses 1"))</f>
        <v>0</v>
      </c>
      <c r="C1759" s="65">
        <f ca="1">INDIRECT(ADDRESS(2+QUOTIENT(ROW()-2,COUNTA('Form Responses 1'!$1:$1)-4),3,,TRUE,"Form Responses 1"))</f>
        <v>0</v>
      </c>
      <c r="D1759" s="65">
        <f ca="1">INDIRECT(ADDRESS(2+QUOTIENT(ROW()-2,COUNTA('Form Responses 1'!$1:$1)-4),4,,TRUE,"Form Responses 1"))</f>
        <v>0</v>
      </c>
      <c r="E1759" s="82">
        <f ca="1" t="shared" si="0"/>
        <v>6</v>
      </c>
      <c r="F1759" s="65" t="str">
        <f ca="1">IF(ISBLANK(A1759)," ",INDIRECT(ADDRESS(1,5+MOD(ROW()-2,COUNTA('Form Responses 1'!$1:$1)-4),,TRUE,"Form Responses 1")))</f>
        <v>Ground [Ground]</v>
      </c>
      <c r="G1759" s="65" t="e">
        <f ca="1">IF(ISBLANK(A1759)," ",INDIRECT(ADDRESS(MATCH(A1759,'Form Responses 1'!A:A,0),5+MOD(ROW()-2,COUNTA('Form Responses 1'!$1:$1)-4),,TRUE,"Form Responses 1")))</f>
        <v>#N/A</v>
      </c>
      <c r="H1759" s="83" t="str">
        <f ca="1" t="shared" si="1"/>
        <v>Ground</v>
      </c>
      <c r="I1759" s="83" t="str">
        <f ca="1" t="shared" si="1766"/>
        <v>Ground</v>
      </c>
      <c r="J1759" s="83" t="str">
        <f ca="1" t="shared" si="2"/>
        <v>CLEANING SERVICE</v>
      </c>
      <c r="K1759" s="83" t="str">
        <f ca="1" t="array" ref="K1759">IFERROR(INDEX(MASTER!B:B,MATCH(G1759,MASTER!A:A,0))/100," ")</f>
        <v> </v>
      </c>
      <c r="L1759" s="65">
        <f ca="1" t="shared" si="3"/>
        <v>0</v>
      </c>
      <c r="M1759" s="65" t="str">
        <f ca="1" t="shared" si="4"/>
        <v>1900 - WEEK 00</v>
      </c>
      <c r="N1759" s="65" t="str">
        <f ca="1" t="shared" si="5"/>
        <v>1900 - MONTH 01</v>
      </c>
      <c r="O1759" s="83" t="str">
        <f ca="1" t="shared" ref="O1759:P1759" si="1795">IFERROR(AVERAGEIF(M:M,M1759,$K:$K)," ")</f>
        <v> </v>
      </c>
      <c r="P1759" s="83" t="str">
        <f ca="1" t="shared" si="1795"/>
        <v> </v>
      </c>
      <c r="Q1759" s="65" t="str">
        <f ca="1">IF(ISBLANK(A1759)," ",IF(O1759&gt;MASTER!$B$3/100,"SB",IF(O1759&gt;MASTER!$B$4/100,"B",IF(O1759&gt;MASTER!$B$5/100,"C","K"))))</f>
        <v>SB</v>
      </c>
      <c r="R1759" s="65" t="str">
        <f ca="1">IF(ISBLANK(B1759)," ",IF(P1759&gt;MASTER!$B$3/100,"SB",IF(P1759&gt;MASTER!$B$4/100,"B",IF(P1759&gt;MASTER!$B$5/100,"C","K"))))</f>
        <v>SB</v>
      </c>
    </row>
    <row r="1760" customHeight="1" spans="1:18">
      <c r="A1760" s="65">
        <f ca="1">INDIRECT(ADDRESS(2+QUOTIENT(ROW()-2,COUNTA('Form Responses 1'!$1:$1)-4),1,,TRUE,"Form Responses 1"))</f>
        <v>0</v>
      </c>
      <c r="B1760" s="65">
        <f ca="1">INDIRECT(ADDRESS(2+QUOTIENT(ROW()-2,COUNTA('Form Responses 1'!$1:$1)-4),2,,TRUE,"Form Responses 1"))</f>
        <v>0</v>
      </c>
      <c r="C1760" s="65">
        <f ca="1">INDIRECT(ADDRESS(2+QUOTIENT(ROW()-2,COUNTA('Form Responses 1'!$1:$1)-4),3,,TRUE,"Form Responses 1"))</f>
        <v>0</v>
      </c>
      <c r="D1760" s="65">
        <f ca="1">INDIRECT(ADDRESS(2+QUOTIENT(ROW()-2,COUNTA('Form Responses 1'!$1:$1)-4),4,,TRUE,"Form Responses 1"))</f>
        <v>0</v>
      </c>
      <c r="E1760" s="82">
        <f ca="1" t="shared" si="0"/>
        <v>6</v>
      </c>
      <c r="F1760" s="65" t="str">
        <f ca="1">IF(ISBLANK(A1760)," ",INDIRECT(ADDRESS(1,5+MOD(ROW()-2,COUNTA('Form Responses 1'!$1:$1)-4),,TRUE,"Form Responses 1")))</f>
        <v>Ground [Lift Eksekutif]</v>
      </c>
      <c r="G1760" s="65" t="e">
        <f ca="1">IF(ISBLANK(A1760)," ",INDIRECT(ADDRESS(MATCH(A1760,'Form Responses 1'!A:A,0),5+MOD(ROW()-2,COUNTA('Form Responses 1'!$1:$1)-4),,TRUE,"Form Responses 1")))</f>
        <v>#N/A</v>
      </c>
      <c r="H1760" s="83" t="str">
        <f ca="1" t="shared" si="1"/>
        <v>Ground</v>
      </c>
      <c r="I1760" s="83" t="str">
        <f ca="1" t="shared" si="1766"/>
        <v>Lift Eksekutif</v>
      </c>
      <c r="J1760" s="83" t="str">
        <f ca="1" t="shared" si="2"/>
        <v>CLEANING SERVICE</v>
      </c>
      <c r="K1760" s="83" t="str">
        <f ca="1" t="array" ref="K1760">IFERROR(INDEX(MASTER!B:B,MATCH(G1760,MASTER!A:A,0))/100," ")</f>
        <v> </v>
      </c>
      <c r="L1760" s="65">
        <f ca="1" t="shared" si="3"/>
        <v>0</v>
      </c>
      <c r="M1760" s="65" t="str">
        <f ca="1" t="shared" si="4"/>
        <v>1900 - WEEK 00</v>
      </c>
      <c r="N1760" s="65" t="str">
        <f ca="1" t="shared" si="5"/>
        <v>1900 - MONTH 01</v>
      </c>
      <c r="O1760" s="83" t="str">
        <f ca="1" t="shared" ref="O1760:P1760" si="1796">IFERROR(AVERAGEIF(M:M,M1760,$K:$K)," ")</f>
        <v> </v>
      </c>
      <c r="P1760" s="83" t="str">
        <f ca="1" t="shared" si="1796"/>
        <v> </v>
      </c>
      <c r="Q1760" s="65" t="str">
        <f ca="1">IF(ISBLANK(A1760)," ",IF(O1760&gt;MASTER!$B$3/100,"SB",IF(O1760&gt;MASTER!$B$4/100,"B",IF(O1760&gt;MASTER!$B$5/100,"C","K"))))</f>
        <v>SB</v>
      </c>
      <c r="R1760" s="65" t="str">
        <f ca="1">IF(ISBLANK(B1760)," ",IF(P1760&gt;MASTER!$B$3/100,"SB",IF(P1760&gt;MASTER!$B$4/100,"B",IF(P1760&gt;MASTER!$B$5/100,"C","K"))))</f>
        <v>SB</v>
      </c>
    </row>
    <row r="1761" customHeight="1" spans="1:18">
      <c r="A1761" s="65">
        <f ca="1">INDIRECT(ADDRESS(2+QUOTIENT(ROW()-2,COUNTA('Form Responses 1'!$1:$1)-4),1,,TRUE,"Form Responses 1"))</f>
        <v>0</v>
      </c>
      <c r="B1761" s="65">
        <f ca="1">INDIRECT(ADDRESS(2+QUOTIENT(ROW()-2,COUNTA('Form Responses 1'!$1:$1)-4),2,,TRUE,"Form Responses 1"))</f>
        <v>0</v>
      </c>
      <c r="C1761" s="65">
        <f ca="1">INDIRECT(ADDRESS(2+QUOTIENT(ROW()-2,COUNTA('Form Responses 1'!$1:$1)-4),3,,TRUE,"Form Responses 1"))</f>
        <v>0</v>
      </c>
      <c r="D1761" s="65">
        <f ca="1">INDIRECT(ADDRESS(2+QUOTIENT(ROW()-2,COUNTA('Form Responses 1'!$1:$1)-4),4,,TRUE,"Form Responses 1"))</f>
        <v>0</v>
      </c>
      <c r="E1761" s="82">
        <f ca="1" t="shared" si="0"/>
        <v>6</v>
      </c>
      <c r="F1761" s="65" t="str">
        <f ca="1">IF(ISBLANK(A1761)," ",INDIRECT(ADDRESS(1,5+MOD(ROW()-2,COUNTA('Form Responses 1'!$1:$1)-4),,TRUE,"Form Responses 1")))</f>
        <v>Ground [Lift Barang]</v>
      </c>
      <c r="G1761" s="65" t="e">
        <f ca="1">IF(ISBLANK(A1761)," ",INDIRECT(ADDRESS(MATCH(A1761,'Form Responses 1'!A:A,0),5+MOD(ROW()-2,COUNTA('Form Responses 1'!$1:$1)-4),,TRUE,"Form Responses 1")))</f>
        <v>#N/A</v>
      </c>
      <c r="H1761" s="83" t="str">
        <f ca="1" t="shared" si="1"/>
        <v>Ground</v>
      </c>
      <c r="I1761" s="83" t="str">
        <f ca="1" t="shared" si="1766"/>
        <v>Lift Barang</v>
      </c>
      <c r="J1761" s="83" t="str">
        <f ca="1" t="shared" si="2"/>
        <v>CLEANING SERVICE</v>
      </c>
      <c r="K1761" s="83" t="str">
        <f ca="1" t="array" ref="K1761">IFERROR(INDEX(MASTER!B:B,MATCH(G1761,MASTER!A:A,0))/100," ")</f>
        <v> </v>
      </c>
      <c r="L1761" s="65">
        <f ca="1" t="shared" si="3"/>
        <v>0</v>
      </c>
      <c r="M1761" s="65" t="str">
        <f ca="1" t="shared" si="4"/>
        <v>1900 - WEEK 00</v>
      </c>
      <c r="N1761" s="65" t="str">
        <f ca="1" t="shared" si="5"/>
        <v>1900 - MONTH 01</v>
      </c>
      <c r="O1761" s="83" t="str">
        <f ca="1" t="shared" ref="O1761:P1761" si="1797">IFERROR(AVERAGEIF(M:M,M1761,$K:$K)," ")</f>
        <v> </v>
      </c>
      <c r="P1761" s="83" t="str">
        <f ca="1" t="shared" si="1797"/>
        <v> </v>
      </c>
      <c r="Q1761" s="65" t="str">
        <f ca="1">IF(ISBLANK(A1761)," ",IF(O1761&gt;MASTER!$B$3/100,"SB",IF(O1761&gt;MASTER!$B$4/100,"B",IF(O1761&gt;MASTER!$B$5/100,"C","K"))))</f>
        <v>SB</v>
      </c>
      <c r="R1761" s="65" t="str">
        <f ca="1">IF(ISBLANK(B1761)," ",IF(P1761&gt;MASTER!$B$3/100,"SB",IF(P1761&gt;MASTER!$B$4/100,"B",IF(P1761&gt;MASTER!$B$5/100,"C","K"))))</f>
        <v>SB</v>
      </c>
    </row>
    <row r="1762" customHeight="1" spans="1:18">
      <c r="A1762" s="65">
        <f ca="1">INDIRECT(ADDRESS(2+QUOTIENT(ROW()-2,COUNTA('Form Responses 1'!$1:$1)-4),1,,TRUE,"Form Responses 1"))</f>
        <v>0</v>
      </c>
      <c r="B1762" s="65">
        <f ca="1">INDIRECT(ADDRESS(2+QUOTIENT(ROW()-2,COUNTA('Form Responses 1'!$1:$1)-4),2,,TRUE,"Form Responses 1"))</f>
        <v>0</v>
      </c>
      <c r="C1762" s="65">
        <f ca="1">INDIRECT(ADDRESS(2+QUOTIENT(ROW()-2,COUNTA('Form Responses 1'!$1:$1)-4),3,,TRUE,"Form Responses 1"))</f>
        <v>0</v>
      </c>
      <c r="D1762" s="65">
        <f ca="1">INDIRECT(ADDRESS(2+QUOTIENT(ROW()-2,COUNTA('Form Responses 1'!$1:$1)-4),4,,TRUE,"Form Responses 1"))</f>
        <v>0</v>
      </c>
      <c r="E1762" s="82">
        <f ca="1" t="shared" si="0"/>
        <v>6</v>
      </c>
      <c r="F1762" s="65" t="str">
        <f ca="1">IF(ISBLANK(A1762)," ",INDIRECT(ADDRESS(1,5+MOD(ROW()-2,COUNTA('Form Responses 1'!$1:$1)-4),,TRUE,"Form Responses 1")))</f>
        <v>Ground [Koridor Basement]</v>
      </c>
      <c r="G1762" s="65" t="e">
        <f ca="1">IF(ISBLANK(A1762)," ",INDIRECT(ADDRESS(MATCH(A1762,'Form Responses 1'!A:A,0),5+MOD(ROW()-2,COUNTA('Form Responses 1'!$1:$1)-4),,TRUE,"Form Responses 1")))</f>
        <v>#N/A</v>
      </c>
      <c r="H1762" s="83" t="str">
        <f ca="1" t="shared" si="1"/>
        <v>Ground</v>
      </c>
      <c r="I1762" s="83" t="str">
        <f ca="1" t="shared" si="1766"/>
        <v>Koridor Basement</v>
      </c>
      <c r="J1762" s="83" t="str">
        <f ca="1" t="shared" si="2"/>
        <v>CLEANING SERVICE</v>
      </c>
      <c r="K1762" s="83" t="str">
        <f ca="1" t="array" ref="K1762">IFERROR(INDEX(MASTER!B:B,MATCH(G1762,MASTER!A:A,0))/100," ")</f>
        <v> </v>
      </c>
      <c r="L1762" s="65">
        <f ca="1" t="shared" si="3"/>
        <v>0</v>
      </c>
      <c r="M1762" s="65" t="str">
        <f ca="1" t="shared" si="4"/>
        <v>1900 - WEEK 00</v>
      </c>
      <c r="N1762" s="65" t="str">
        <f ca="1" t="shared" si="5"/>
        <v>1900 - MONTH 01</v>
      </c>
      <c r="O1762" s="83" t="str">
        <f ca="1" t="shared" ref="O1762:P1762" si="1798">IFERROR(AVERAGEIF(M:M,M1762,$K:$K)," ")</f>
        <v> </v>
      </c>
      <c r="P1762" s="83" t="str">
        <f ca="1" t="shared" si="1798"/>
        <v> </v>
      </c>
      <c r="Q1762" s="65" t="str">
        <f ca="1">IF(ISBLANK(A1762)," ",IF(O1762&gt;MASTER!$B$3/100,"SB",IF(O1762&gt;MASTER!$B$4/100,"B",IF(O1762&gt;MASTER!$B$5/100,"C","K"))))</f>
        <v>SB</v>
      </c>
      <c r="R1762" s="65" t="str">
        <f ca="1">IF(ISBLANK(B1762)," ",IF(P1762&gt;MASTER!$B$3/100,"SB",IF(P1762&gt;MASTER!$B$4/100,"B",IF(P1762&gt;MASTER!$B$5/100,"C","K"))))</f>
        <v>SB</v>
      </c>
    </row>
    <row r="1763" customHeight="1" spans="1:18">
      <c r="A1763" s="65">
        <f ca="1">INDIRECT(ADDRESS(2+QUOTIENT(ROW()-2,COUNTA('Form Responses 1'!$1:$1)-4),1,,TRUE,"Form Responses 1"))</f>
        <v>0</v>
      </c>
      <c r="B1763" s="65">
        <f ca="1">INDIRECT(ADDRESS(2+QUOTIENT(ROW()-2,COUNTA('Form Responses 1'!$1:$1)-4),2,,TRUE,"Form Responses 1"))</f>
        <v>0</v>
      </c>
      <c r="C1763" s="65">
        <f ca="1">INDIRECT(ADDRESS(2+QUOTIENT(ROW()-2,COUNTA('Form Responses 1'!$1:$1)-4),3,,TRUE,"Form Responses 1"))</f>
        <v>0</v>
      </c>
      <c r="D1763" s="65">
        <f ca="1">INDIRECT(ADDRESS(2+QUOTIENT(ROW()-2,COUNTA('Form Responses 1'!$1:$1)-4),4,,TRUE,"Form Responses 1"))</f>
        <v>0</v>
      </c>
      <c r="E1763" s="82">
        <f ca="1" t="shared" si="0"/>
        <v>6</v>
      </c>
      <c r="F1763" s="65" t="str">
        <f ca="1">IF(ISBLANK(A1763)," ",INDIRECT(ADDRESS(1,5+MOD(ROW()-2,COUNTA('Form Responses 1'!$1:$1)-4),,TRUE,"Form Responses 1")))</f>
        <v>Ground [Gudang ATK]</v>
      </c>
      <c r="G1763" s="65" t="e">
        <f ca="1">IF(ISBLANK(A1763)," ",INDIRECT(ADDRESS(MATCH(A1763,'Form Responses 1'!A:A,0),5+MOD(ROW()-2,COUNTA('Form Responses 1'!$1:$1)-4),,TRUE,"Form Responses 1")))</f>
        <v>#N/A</v>
      </c>
      <c r="H1763" s="83" t="str">
        <f ca="1" t="shared" si="1"/>
        <v>Ground</v>
      </c>
      <c r="I1763" s="83" t="str">
        <f ca="1" t="shared" si="1766"/>
        <v>Gudang ATK</v>
      </c>
      <c r="J1763" s="83" t="str">
        <f ca="1" t="shared" si="2"/>
        <v>CLEANING SERVICE</v>
      </c>
      <c r="K1763" s="83" t="str">
        <f ca="1" t="array" ref="K1763">IFERROR(INDEX(MASTER!B:B,MATCH(G1763,MASTER!A:A,0))/100," ")</f>
        <v> </v>
      </c>
      <c r="L1763" s="65">
        <f ca="1" t="shared" si="3"/>
        <v>0</v>
      </c>
      <c r="M1763" s="65" t="str">
        <f ca="1" t="shared" si="4"/>
        <v>1900 - WEEK 00</v>
      </c>
      <c r="N1763" s="65" t="str">
        <f ca="1" t="shared" si="5"/>
        <v>1900 - MONTH 01</v>
      </c>
      <c r="O1763" s="83" t="str">
        <f ca="1" t="shared" ref="O1763:P1763" si="1799">IFERROR(AVERAGEIF(M:M,M1763,$K:$K)," ")</f>
        <v> </v>
      </c>
      <c r="P1763" s="83" t="str">
        <f ca="1" t="shared" si="1799"/>
        <v> </v>
      </c>
      <c r="Q1763" s="65" t="str">
        <f ca="1">IF(ISBLANK(A1763)," ",IF(O1763&gt;MASTER!$B$3/100,"SB",IF(O1763&gt;MASTER!$B$4/100,"B",IF(O1763&gt;MASTER!$B$5/100,"C","K"))))</f>
        <v>SB</v>
      </c>
      <c r="R1763" s="65" t="str">
        <f ca="1">IF(ISBLANK(B1763)," ",IF(P1763&gt;MASTER!$B$3/100,"SB",IF(P1763&gt;MASTER!$B$4/100,"B",IF(P1763&gt;MASTER!$B$5/100,"C","K"))))</f>
        <v>SB</v>
      </c>
    </row>
    <row r="1764" customHeight="1" spans="1:18">
      <c r="A1764" s="65">
        <f ca="1">INDIRECT(ADDRESS(2+QUOTIENT(ROW()-2,COUNTA('Form Responses 1'!$1:$1)-4),1,,TRUE,"Form Responses 1"))</f>
        <v>0</v>
      </c>
      <c r="B1764" s="65">
        <f ca="1">INDIRECT(ADDRESS(2+QUOTIENT(ROW()-2,COUNTA('Form Responses 1'!$1:$1)-4),2,,TRUE,"Form Responses 1"))</f>
        <v>0</v>
      </c>
      <c r="C1764" s="65">
        <f ca="1">INDIRECT(ADDRESS(2+QUOTIENT(ROW()-2,COUNTA('Form Responses 1'!$1:$1)-4),3,,TRUE,"Form Responses 1"))</f>
        <v>0</v>
      </c>
      <c r="D1764" s="65">
        <f ca="1">INDIRECT(ADDRESS(2+QUOTIENT(ROW()-2,COUNTA('Form Responses 1'!$1:$1)-4),4,,TRUE,"Form Responses 1"))</f>
        <v>0</v>
      </c>
      <c r="E1764" s="82">
        <f ca="1" t="shared" si="0"/>
        <v>6</v>
      </c>
      <c r="F1764" s="65" t="str">
        <f ca="1">IF(ISBLANK(A1764)," ",INDIRECT(ADDRESS(1,5+MOD(ROW()-2,COUNTA('Form Responses 1'!$1:$1)-4),,TRUE,"Form Responses 1")))</f>
        <v>Ground [Gudang Sipil]</v>
      </c>
      <c r="G1764" s="65" t="e">
        <f ca="1">IF(ISBLANK(A1764)," ",INDIRECT(ADDRESS(MATCH(A1764,'Form Responses 1'!A:A,0),5+MOD(ROW()-2,COUNTA('Form Responses 1'!$1:$1)-4),,TRUE,"Form Responses 1")))</f>
        <v>#N/A</v>
      </c>
      <c r="H1764" s="83" t="str">
        <f ca="1" t="shared" si="1"/>
        <v>Ground</v>
      </c>
      <c r="I1764" s="83" t="str">
        <f ca="1" t="shared" si="1766"/>
        <v>Gudang Sipil</v>
      </c>
      <c r="J1764" s="83" t="str">
        <f ca="1" t="shared" si="2"/>
        <v>CLEANING SERVICE</v>
      </c>
      <c r="K1764" s="83" t="str">
        <f ca="1" t="array" ref="K1764">IFERROR(INDEX(MASTER!B:B,MATCH(G1764,MASTER!A:A,0))/100," ")</f>
        <v> </v>
      </c>
      <c r="L1764" s="65">
        <f ca="1" t="shared" si="3"/>
        <v>0</v>
      </c>
      <c r="M1764" s="65" t="str">
        <f ca="1" t="shared" si="4"/>
        <v>1900 - WEEK 00</v>
      </c>
      <c r="N1764" s="65" t="str">
        <f ca="1" t="shared" si="5"/>
        <v>1900 - MONTH 01</v>
      </c>
      <c r="O1764" s="83" t="str">
        <f ca="1" t="shared" ref="O1764:P1764" si="1800">IFERROR(AVERAGEIF(M:M,M1764,$K:$K)," ")</f>
        <v> </v>
      </c>
      <c r="P1764" s="83" t="str">
        <f ca="1" t="shared" si="1800"/>
        <v> </v>
      </c>
      <c r="Q1764" s="65" t="str">
        <f ca="1">IF(ISBLANK(A1764)," ",IF(O1764&gt;MASTER!$B$3/100,"SB",IF(O1764&gt;MASTER!$B$4/100,"B",IF(O1764&gt;MASTER!$B$5/100,"C","K"))))</f>
        <v>SB</v>
      </c>
      <c r="R1764" s="65" t="str">
        <f ca="1">IF(ISBLANK(B1764)," ",IF(P1764&gt;MASTER!$B$3/100,"SB",IF(P1764&gt;MASTER!$B$4/100,"B",IF(P1764&gt;MASTER!$B$5/100,"C","K"))))</f>
        <v>SB</v>
      </c>
    </row>
    <row r="1765" customHeight="1" spans="1:18">
      <c r="A1765" s="65">
        <f ca="1">INDIRECT(ADDRESS(2+QUOTIENT(ROW()-2,COUNTA('Form Responses 1'!$1:$1)-4),1,,TRUE,"Form Responses 1"))</f>
        <v>0</v>
      </c>
      <c r="B1765" s="65">
        <f ca="1">INDIRECT(ADDRESS(2+QUOTIENT(ROW()-2,COUNTA('Form Responses 1'!$1:$1)-4),2,,TRUE,"Form Responses 1"))</f>
        <v>0</v>
      </c>
      <c r="C1765" s="65">
        <f ca="1">INDIRECT(ADDRESS(2+QUOTIENT(ROW()-2,COUNTA('Form Responses 1'!$1:$1)-4),3,,TRUE,"Form Responses 1"))</f>
        <v>0</v>
      </c>
      <c r="D1765" s="65">
        <f ca="1">INDIRECT(ADDRESS(2+QUOTIENT(ROW()-2,COUNTA('Form Responses 1'!$1:$1)-4),4,,TRUE,"Form Responses 1"))</f>
        <v>0</v>
      </c>
      <c r="E1765" s="82">
        <f ca="1" t="shared" si="0"/>
        <v>6</v>
      </c>
      <c r="F1765" s="65" t="str">
        <f ca="1">IF(ISBLANK(A1765)," ",INDIRECT(ADDRESS(1,5+MOD(ROW()-2,COUNTA('Form Responses 1'!$1:$1)-4),,TRUE,"Form Responses 1")))</f>
        <v>Ground [Mushola]</v>
      </c>
      <c r="G1765" s="65" t="e">
        <f ca="1">IF(ISBLANK(A1765)," ",INDIRECT(ADDRESS(MATCH(A1765,'Form Responses 1'!A:A,0),5+MOD(ROW()-2,COUNTA('Form Responses 1'!$1:$1)-4),,TRUE,"Form Responses 1")))</f>
        <v>#N/A</v>
      </c>
      <c r="H1765" s="83" t="str">
        <f ca="1" t="shared" si="1"/>
        <v>Ground</v>
      </c>
      <c r="I1765" s="83" t="str">
        <f ca="1" t="shared" si="1766"/>
        <v>Mushola</v>
      </c>
      <c r="J1765" s="83" t="str">
        <f ca="1" t="shared" si="2"/>
        <v>CLEANING SERVICE</v>
      </c>
      <c r="K1765" s="83" t="str">
        <f ca="1" t="array" ref="K1765">IFERROR(INDEX(MASTER!B:B,MATCH(G1765,MASTER!A:A,0))/100," ")</f>
        <v> </v>
      </c>
      <c r="L1765" s="65">
        <f ca="1" t="shared" si="3"/>
        <v>0</v>
      </c>
      <c r="M1765" s="65" t="str">
        <f ca="1" t="shared" si="4"/>
        <v>1900 - WEEK 00</v>
      </c>
      <c r="N1765" s="65" t="str">
        <f ca="1" t="shared" si="5"/>
        <v>1900 - MONTH 01</v>
      </c>
      <c r="O1765" s="83" t="str">
        <f ca="1" t="shared" ref="O1765:P1765" si="1801">IFERROR(AVERAGEIF(M:M,M1765,$K:$K)," ")</f>
        <v> </v>
      </c>
      <c r="P1765" s="83" t="str">
        <f ca="1" t="shared" si="1801"/>
        <v> </v>
      </c>
      <c r="Q1765" s="65" t="str">
        <f ca="1">IF(ISBLANK(A1765)," ",IF(O1765&gt;MASTER!$B$3/100,"SB",IF(O1765&gt;MASTER!$B$4/100,"B",IF(O1765&gt;MASTER!$B$5/100,"C","K"))))</f>
        <v>SB</v>
      </c>
      <c r="R1765" s="65" t="str">
        <f ca="1">IF(ISBLANK(B1765)," ",IF(P1765&gt;MASTER!$B$3/100,"SB",IF(P1765&gt;MASTER!$B$4/100,"B",IF(P1765&gt;MASTER!$B$5/100,"C","K"))))</f>
        <v>SB</v>
      </c>
    </row>
    <row r="1766" customHeight="1" spans="1:18">
      <c r="A1766" s="65">
        <f ca="1">INDIRECT(ADDRESS(2+QUOTIENT(ROW()-2,COUNTA('Form Responses 1'!$1:$1)-4),1,,TRUE,"Form Responses 1"))</f>
        <v>0</v>
      </c>
      <c r="B1766" s="65">
        <f ca="1">INDIRECT(ADDRESS(2+QUOTIENT(ROW()-2,COUNTA('Form Responses 1'!$1:$1)-4),2,,TRUE,"Form Responses 1"))</f>
        <v>0</v>
      </c>
      <c r="C1766" s="65">
        <f ca="1">INDIRECT(ADDRESS(2+QUOTIENT(ROW()-2,COUNTA('Form Responses 1'!$1:$1)-4),3,,TRUE,"Form Responses 1"))</f>
        <v>0</v>
      </c>
      <c r="D1766" s="65">
        <f ca="1">INDIRECT(ADDRESS(2+QUOTIENT(ROW()-2,COUNTA('Form Responses 1'!$1:$1)-4),4,,TRUE,"Form Responses 1"))</f>
        <v>0</v>
      </c>
      <c r="E1766" s="82">
        <f ca="1" t="shared" si="0"/>
        <v>6</v>
      </c>
      <c r="F1766" s="65" t="str">
        <f ca="1">IF(ISBLANK(A1766)," ",INDIRECT(ADDRESS(1,5+MOD(ROW()-2,COUNTA('Form Responses 1'!$1:$1)-4),,TRUE,"Form Responses 1")))</f>
        <v>Ground [Pantry]</v>
      </c>
      <c r="G1766" s="65" t="e">
        <f ca="1">IF(ISBLANK(A1766)," ",INDIRECT(ADDRESS(MATCH(A1766,'Form Responses 1'!A:A,0),5+MOD(ROW()-2,COUNTA('Form Responses 1'!$1:$1)-4),,TRUE,"Form Responses 1")))</f>
        <v>#N/A</v>
      </c>
      <c r="H1766" s="83" t="str">
        <f ca="1" t="shared" si="1"/>
        <v>Ground</v>
      </c>
      <c r="I1766" s="83" t="str">
        <f ca="1" t="shared" si="1766"/>
        <v>Pantry</v>
      </c>
      <c r="J1766" s="83" t="str">
        <f ca="1" t="shared" si="2"/>
        <v>CLEANING SERVICE</v>
      </c>
      <c r="K1766" s="83" t="str">
        <f ca="1" t="array" ref="K1766">IFERROR(INDEX(MASTER!B:B,MATCH(G1766,MASTER!A:A,0))/100," ")</f>
        <v> </v>
      </c>
      <c r="L1766" s="65">
        <f ca="1" t="shared" si="3"/>
        <v>0</v>
      </c>
      <c r="M1766" s="65" t="str">
        <f ca="1" t="shared" si="4"/>
        <v>1900 - WEEK 00</v>
      </c>
      <c r="N1766" s="65" t="str">
        <f ca="1" t="shared" si="5"/>
        <v>1900 - MONTH 01</v>
      </c>
      <c r="O1766" s="83" t="str">
        <f ca="1" t="shared" ref="O1766:P1766" si="1802">IFERROR(AVERAGEIF(M:M,M1766,$K:$K)," ")</f>
        <v> </v>
      </c>
      <c r="P1766" s="83" t="str">
        <f ca="1" t="shared" si="1802"/>
        <v> </v>
      </c>
      <c r="Q1766" s="65" t="str">
        <f ca="1">IF(ISBLANK(A1766)," ",IF(O1766&gt;MASTER!$B$3/100,"SB",IF(O1766&gt;MASTER!$B$4/100,"B",IF(O1766&gt;MASTER!$B$5/100,"C","K"))))</f>
        <v>SB</v>
      </c>
      <c r="R1766" s="65" t="str">
        <f ca="1">IF(ISBLANK(B1766)," ",IF(P1766&gt;MASTER!$B$3/100,"SB",IF(P1766&gt;MASTER!$B$4/100,"B",IF(P1766&gt;MASTER!$B$5/100,"C","K"))))</f>
        <v>SB</v>
      </c>
    </row>
    <row r="1767" customHeight="1" spans="1:18">
      <c r="A1767" s="65">
        <f ca="1">INDIRECT(ADDRESS(2+QUOTIENT(ROW()-2,COUNTA('Form Responses 1'!$1:$1)-4),1,,TRUE,"Form Responses 1"))</f>
        <v>0</v>
      </c>
      <c r="B1767" s="65">
        <f ca="1">INDIRECT(ADDRESS(2+QUOTIENT(ROW()-2,COUNTA('Form Responses 1'!$1:$1)-4),2,,TRUE,"Form Responses 1"))</f>
        <v>0</v>
      </c>
      <c r="C1767" s="65">
        <f ca="1">INDIRECT(ADDRESS(2+QUOTIENT(ROW()-2,COUNTA('Form Responses 1'!$1:$1)-4),3,,TRUE,"Form Responses 1"))</f>
        <v>0</v>
      </c>
      <c r="D1767" s="65">
        <f ca="1">INDIRECT(ADDRESS(2+QUOTIENT(ROW()-2,COUNTA('Form Responses 1'!$1:$1)-4),4,,TRUE,"Form Responses 1"))</f>
        <v>0</v>
      </c>
      <c r="E1767" s="82">
        <f ca="1" t="shared" si="0"/>
        <v>6</v>
      </c>
      <c r="F1767" s="65" t="str">
        <f ca="1">IF(ISBLANK(A1767)," ",INDIRECT(ADDRESS(1,5+MOD(ROW()-2,COUNTA('Form Responses 1'!$1:$1)-4),,TRUE,"Form Responses 1")))</f>
        <v>Ground [R. BAS]</v>
      </c>
      <c r="G1767" s="65" t="e">
        <f ca="1">IF(ISBLANK(A1767)," ",INDIRECT(ADDRESS(MATCH(A1767,'Form Responses 1'!A:A,0),5+MOD(ROW()-2,COUNTA('Form Responses 1'!$1:$1)-4),,TRUE,"Form Responses 1")))</f>
        <v>#N/A</v>
      </c>
      <c r="H1767" s="83" t="str">
        <f ca="1" t="shared" si="1"/>
        <v>Ground</v>
      </c>
      <c r="I1767" s="83" t="str">
        <f ca="1" t="shared" si="1766"/>
        <v>R. BAS</v>
      </c>
      <c r="J1767" s="83" t="str">
        <f ca="1" t="shared" si="2"/>
        <v>CLEANING SERVICE</v>
      </c>
      <c r="K1767" s="83" t="str">
        <f ca="1" t="array" ref="K1767">IFERROR(INDEX(MASTER!B:B,MATCH(G1767,MASTER!A:A,0))/100," ")</f>
        <v> </v>
      </c>
      <c r="L1767" s="65">
        <f ca="1" t="shared" si="3"/>
        <v>0</v>
      </c>
      <c r="M1767" s="65" t="str">
        <f ca="1" t="shared" si="4"/>
        <v>1900 - WEEK 00</v>
      </c>
      <c r="N1767" s="65" t="str">
        <f ca="1" t="shared" si="5"/>
        <v>1900 - MONTH 01</v>
      </c>
      <c r="O1767" s="83" t="str">
        <f ca="1" t="shared" ref="O1767:P1767" si="1803">IFERROR(AVERAGEIF(M:M,M1767,$K:$K)," ")</f>
        <v> </v>
      </c>
      <c r="P1767" s="83" t="str">
        <f ca="1" t="shared" si="1803"/>
        <v> </v>
      </c>
      <c r="Q1767" s="65" t="str">
        <f ca="1">IF(ISBLANK(A1767)," ",IF(O1767&gt;MASTER!$B$3/100,"SB",IF(O1767&gt;MASTER!$B$4/100,"B",IF(O1767&gt;MASTER!$B$5/100,"C","K"))))</f>
        <v>SB</v>
      </c>
      <c r="R1767" s="65" t="str">
        <f ca="1">IF(ISBLANK(B1767)," ",IF(P1767&gt;MASTER!$B$3/100,"SB",IF(P1767&gt;MASTER!$B$4/100,"B",IF(P1767&gt;MASTER!$B$5/100,"C","K"))))</f>
        <v>SB</v>
      </c>
    </row>
    <row r="1768" customHeight="1" spans="1:18">
      <c r="A1768" s="65">
        <f ca="1">INDIRECT(ADDRESS(2+QUOTIENT(ROW()-2,COUNTA('Form Responses 1'!$1:$1)-4),1,,TRUE,"Form Responses 1"))</f>
        <v>0</v>
      </c>
      <c r="B1768" s="65">
        <f ca="1">INDIRECT(ADDRESS(2+QUOTIENT(ROW()-2,COUNTA('Form Responses 1'!$1:$1)-4),2,,TRUE,"Form Responses 1"))</f>
        <v>0</v>
      </c>
      <c r="C1768" s="65">
        <f ca="1">INDIRECT(ADDRESS(2+QUOTIENT(ROW()-2,COUNTA('Form Responses 1'!$1:$1)-4),3,,TRUE,"Form Responses 1"))</f>
        <v>0</v>
      </c>
      <c r="D1768" s="65">
        <f ca="1">INDIRECT(ADDRESS(2+QUOTIENT(ROW()-2,COUNTA('Form Responses 1'!$1:$1)-4),4,,TRUE,"Form Responses 1"))</f>
        <v>0</v>
      </c>
      <c r="E1768" s="82">
        <f ca="1" t="shared" si="0"/>
        <v>6</v>
      </c>
      <c r="F1768" s="65" t="str">
        <f ca="1">IF(ISBLANK(A1768)," ",INDIRECT(ADDRESS(1,5+MOD(ROW()-2,COUNTA('Form Responses 1'!$1:$1)-4),,TRUE,"Form Responses 1")))</f>
        <v>Ground [R.Plumbing]</v>
      </c>
      <c r="G1768" s="65" t="e">
        <f ca="1">IF(ISBLANK(A1768)," ",INDIRECT(ADDRESS(MATCH(A1768,'Form Responses 1'!A:A,0),5+MOD(ROW()-2,COUNTA('Form Responses 1'!$1:$1)-4),,TRUE,"Form Responses 1")))</f>
        <v>#N/A</v>
      </c>
      <c r="H1768" s="83" t="str">
        <f ca="1" t="shared" si="1"/>
        <v>Ground</v>
      </c>
      <c r="I1768" s="83" t="str">
        <f ca="1" t="shared" si="1766"/>
        <v>R.Plumbing</v>
      </c>
      <c r="J1768" s="83" t="str">
        <f ca="1" t="shared" si="2"/>
        <v>CLEANING SERVICE</v>
      </c>
      <c r="K1768" s="83" t="str">
        <f ca="1" t="array" ref="K1768">IFERROR(INDEX(MASTER!B:B,MATCH(G1768,MASTER!A:A,0))/100," ")</f>
        <v> </v>
      </c>
      <c r="L1768" s="65">
        <f ca="1" t="shared" si="3"/>
        <v>0</v>
      </c>
      <c r="M1768" s="65" t="str">
        <f ca="1" t="shared" si="4"/>
        <v>1900 - WEEK 00</v>
      </c>
      <c r="N1768" s="65" t="str">
        <f ca="1" t="shared" si="5"/>
        <v>1900 - MONTH 01</v>
      </c>
      <c r="O1768" s="83" t="str">
        <f ca="1" t="shared" ref="O1768:P1768" si="1804">IFERROR(AVERAGEIF(M:M,M1768,$K:$K)," ")</f>
        <v> </v>
      </c>
      <c r="P1768" s="83" t="str">
        <f ca="1" t="shared" si="1804"/>
        <v> </v>
      </c>
      <c r="Q1768" s="65" t="str">
        <f ca="1">IF(ISBLANK(A1768)," ",IF(O1768&gt;MASTER!$B$3/100,"SB",IF(O1768&gt;MASTER!$B$4/100,"B",IF(O1768&gt;MASTER!$B$5/100,"C","K"))))</f>
        <v>SB</v>
      </c>
      <c r="R1768" s="65" t="str">
        <f ca="1">IF(ISBLANK(B1768)," ",IF(P1768&gt;MASTER!$B$3/100,"SB",IF(P1768&gt;MASTER!$B$4/100,"B",IF(P1768&gt;MASTER!$B$5/100,"C","K"))))</f>
        <v>SB</v>
      </c>
    </row>
    <row r="1769" customHeight="1" spans="1:18">
      <c r="A1769" s="65">
        <f ca="1">INDIRECT(ADDRESS(2+QUOTIENT(ROW()-2,COUNTA('Form Responses 1'!$1:$1)-4),1,,TRUE,"Form Responses 1"))</f>
        <v>0</v>
      </c>
      <c r="B1769" s="65">
        <f ca="1">INDIRECT(ADDRESS(2+QUOTIENT(ROW()-2,COUNTA('Form Responses 1'!$1:$1)-4),2,,TRUE,"Form Responses 1"))</f>
        <v>0</v>
      </c>
      <c r="C1769" s="65">
        <f ca="1">INDIRECT(ADDRESS(2+QUOTIENT(ROW()-2,COUNTA('Form Responses 1'!$1:$1)-4),3,,TRUE,"Form Responses 1"))</f>
        <v>0</v>
      </c>
      <c r="D1769" s="65">
        <f ca="1">INDIRECT(ADDRESS(2+QUOTIENT(ROW()-2,COUNTA('Form Responses 1'!$1:$1)-4),4,,TRUE,"Form Responses 1"))</f>
        <v>0</v>
      </c>
      <c r="E1769" s="82">
        <f ca="1" t="shared" si="0"/>
        <v>6</v>
      </c>
      <c r="F1769" s="65" t="str">
        <f ca="1">IF(ISBLANK(A1769)," ",INDIRECT(ADDRESS(1,5+MOD(ROW()-2,COUNTA('Form Responses 1'!$1:$1)-4),,TRUE,"Form Responses 1")))</f>
        <v>Ground [Gudang Logistik]</v>
      </c>
      <c r="G1769" s="65" t="e">
        <f ca="1">IF(ISBLANK(A1769)," ",INDIRECT(ADDRESS(MATCH(A1769,'Form Responses 1'!A:A,0),5+MOD(ROW()-2,COUNTA('Form Responses 1'!$1:$1)-4),,TRUE,"Form Responses 1")))</f>
        <v>#N/A</v>
      </c>
      <c r="H1769" s="83" t="str">
        <f ca="1" t="shared" si="1"/>
        <v>Ground</v>
      </c>
      <c r="I1769" s="83" t="str">
        <f ca="1" t="shared" si="1766"/>
        <v>Gudang Logistik</v>
      </c>
      <c r="J1769" s="83" t="str">
        <f ca="1" t="shared" si="2"/>
        <v>CLEANING SERVICE</v>
      </c>
      <c r="K1769" s="83" t="str">
        <f ca="1" t="array" ref="K1769">IFERROR(INDEX(MASTER!B:B,MATCH(G1769,MASTER!A:A,0))/100," ")</f>
        <v> </v>
      </c>
      <c r="L1769" s="65">
        <f ca="1" t="shared" si="3"/>
        <v>0</v>
      </c>
      <c r="M1769" s="65" t="str">
        <f ca="1" t="shared" si="4"/>
        <v>1900 - WEEK 00</v>
      </c>
      <c r="N1769" s="65" t="str">
        <f ca="1" t="shared" si="5"/>
        <v>1900 - MONTH 01</v>
      </c>
      <c r="O1769" s="83" t="str">
        <f ca="1" t="shared" ref="O1769:P1769" si="1805">IFERROR(AVERAGEIF(M:M,M1769,$K:$K)," ")</f>
        <v> </v>
      </c>
      <c r="P1769" s="83" t="str">
        <f ca="1" t="shared" si="1805"/>
        <v> </v>
      </c>
      <c r="Q1769" s="65" t="str">
        <f ca="1">IF(ISBLANK(A1769)," ",IF(O1769&gt;MASTER!$B$3/100,"SB",IF(O1769&gt;MASTER!$B$4/100,"B",IF(O1769&gt;MASTER!$B$5/100,"C","K"))))</f>
        <v>SB</v>
      </c>
      <c r="R1769" s="65" t="str">
        <f ca="1">IF(ISBLANK(B1769)," ",IF(P1769&gt;MASTER!$B$3/100,"SB",IF(P1769&gt;MASTER!$B$4/100,"B",IF(P1769&gt;MASTER!$B$5/100,"C","K"))))</f>
        <v>SB</v>
      </c>
    </row>
    <row r="1770" customHeight="1" spans="1:18">
      <c r="A1770" s="65">
        <f ca="1">INDIRECT(ADDRESS(2+QUOTIENT(ROW()-2,COUNTA('Form Responses 1'!$1:$1)-4),1,,TRUE,"Form Responses 1"))</f>
        <v>0</v>
      </c>
      <c r="B1770" s="65">
        <f ca="1">INDIRECT(ADDRESS(2+QUOTIENT(ROW()-2,COUNTA('Form Responses 1'!$1:$1)-4),2,,TRUE,"Form Responses 1"))</f>
        <v>0</v>
      </c>
      <c r="C1770" s="65">
        <f ca="1">INDIRECT(ADDRESS(2+QUOTIENT(ROW()-2,COUNTA('Form Responses 1'!$1:$1)-4),3,,TRUE,"Form Responses 1"))</f>
        <v>0</v>
      </c>
      <c r="D1770" s="65">
        <f ca="1">INDIRECT(ADDRESS(2+QUOTIENT(ROW()-2,COUNTA('Form Responses 1'!$1:$1)-4),4,,TRUE,"Form Responses 1"))</f>
        <v>0</v>
      </c>
      <c r="E1770" s="82">
        <f ca="1" t="shared" si="0"/>
        <v>6</v>
      </c>
      <c r="F1770" s="65" t="str">
        <f ca="1">IF(ISBLANK(A1770)," ",INDIRECT(ADDRESS(1,5+MOD(ROW()-2,COUNTA('Form Responses 1'!$1:$1)-4),,TRUE,"Form Responses 1")))</f>
        <v>Ground [Toilet]</v>
      </c>
      <c r="G1770" s="65" t="e">
        <f ca="1">IF(ISBLANK(A1770)," ",INDIRECT(ADDRESS(MATCH(A1770,'Form Responses 1'!A:A,0),5+MOD(ROW()-2,COUNTA('Form Responses 1'!$1:$1)-4),,TRUE,"Form Responses 1")))</f>
        <v>#N/A</v>
      </c>
      <c r="H1770" s="83" t="str">
        <f ca="1" t="shared" si="1"/>
        <v>Ground</v>
      </c>
      <c r="I1770" s="83" t="str">
        <f ca="1" t="shared" si="1766"/>
        <v>Toilet</v>
      </c>
      <c r="J1770" s="83" t="str">
        <f ca="1" t="shared" si="2"/>
        <v>CLEANING SERVICE</v>
      </c>
      <c r="K1770" s="83" t="str">
        <f ca="1" t="array" ref="K1770">IFERROR(INDEX(MASTER!B:B,MATCH(G1770,MASTER!A:A,0))/100," ")</f>
        <v> </v>
      </c>
      <c r="L1770" s="65">
        <f ca="1" t="shared" si="3"/>
        <v>0</v>
      </c>
      <c r="M1770" s="65" t="str">
        <f ca="1" t="shared" si="4"/>
        <v>1900 - WEEK 00</v>
      </c>
      <c r="N1770" s="65" t="str">
        <f ca="1" t="shared" si="5"/>
        <v>1900 - MONTH 01</v>
      </c>
      <c r="O1770" s="83" t="str">
        <f ca="1" t="shared" ref="O1770:P1770" si="1806">IFERROR(AVERAGEIF(M:M,M1770,$K:$K)," ")</f>
        <v> </v>
      </c>
      <c r="P1770" s="83" t="str">
        <f ca="1" t="shared" si="1806"/>
        <v> </v>
      </c>
      <c r="Q1770" s="65" t="str">
        <f ca="1">IF(ISBLANK(A1770)," ",IF(O1770&gt;MASTER!$B$3/100,"SB",IF(O1770&gt;MASTER!$B$4/100,"B",IF(O1770&gt;MASTER!$B$5/100,"C","K"))))</f>
        <v>SB</v>
      </c>
      <c r="R1770" s="65" t="str">
        <f ca="1">IF(ISBLANK(B1770)," ",IF(P1770&gt;MASTER!$B$3/100,"SB",IF(P1770&gt;MASTER!$B$4/100,"B",IF(P1770&gt;MASTER!$B$5/100,"C","K"))))</f>
        <v>SB</v>
      </c>
    </row>
    <row r="1771" customHeight="1" spans="1:18">
      <c r="A1771" s="65">
        <f ca="1">INDIRECT(ADDRESS(2+QUOTIENT(ROW()-2,COUNTA('Form Responses 1'!$1:$1)-4),1,,TRUE,"Form Responses 1"))</f>
        <v>0</v>
      </c>
      <c r="B1771" s="65">
        <f ca="1">INDIRECT(ADDRESS(2+QUOTIENT(ROW()-2,COUNTA('Form Responses 1'!$1:$1)-4),2,,TRUE,"Form Responses 1"))</f>
        <v>0</v>
      </c>
      <c r="C1771" s="65">
        <f ca="1">INDIRECT(ADDRESS(2+QUOTIENT(ROW()-2,COUNTA('Form Responses 1'!$1:$1)-4),3,,TRUE,"Form Responses 1"))</f>
        <v>0</v>
      </c>
      <c r="D1771" s="65">
        <f ca="1">INDIRECT(ADDRESS(2+QUOTIENT(ROW()-2,COUNTA('Form Responses 1'!$1:$1)-4),4,,TRUE,"Form Responses 1"))</f>
        <v>0</v>
      </c>
      <c r="E1771" s="82">
        <f ca="1" t="shared" si="0"/>
        <v>6</v>
      </c>
      <c r="F1771" s="65" t="str">
        <f ca="1">IF(ISBLANK(A1771)," ",INDIRECT(ADDRESS(1,5+MOD(ROW()-2,COUNTA('Form Responses 1'!$1:$1)-4),,TRUE,"Form Responses 1")))</f>
        <v>Ground [Mushola]</v>
      </c>
      <c r="G1771" s="65" t="e">
        <f ca="1">IF(ISBLANK(A1771)," ",INDIRECT(ADDRESS(MATCH(A1771,'Form Responses 1'!A:A,0),5+MOD(ROW()-2,COUNTA('Form Responses 1'!$1:$1)-4),,TRUE,"Form Responses 1")))</f>
        <v>#N/A</v>
      </c>
      <c r="H1771" s="83" t="str">
        <f ca="1" t="shared" si="1"/>
        <v>Ground</v>
      </c>
      <c r="I1771" s="83" t="str">
        <f ca="1" t="shared" si="1766"/>
        <v>Mushola</v>
      </c>
      <c r="J1771" s="83" t="str">
        <f ca="1" t="shared" si="2"/>
        <v>CLEANING SERVICE</v>
      </c>
      <c r="K1771" s="83" t="str">
        <f ca="1" t="array" ref="K1771">IFERROR(INDEX(MASTER!B:B,MATCH(G1771,MASTER!A:A,0))/100," ")</f>
        <v> </v>
      </c>
      <c r="L1771" s="65">
        <f ca="1" t="shared" si="3"/>
        <v>0</v>
      </c>
      <c r="M1771" s="65" t="str">
        <f ca="1" t="shared" si="4"/>
        <v>1900 - WEEK 00</v>
      </c>
      <c r="N1771" s="65" t="str">
        <f ca="1" t="shared" si="5"/>
        <v>1900 - MONTH 01</v>
      </c>
      <c r="O1771" s="83" t="str">
        <f ca="1" t="shared" ref="O1771:P1771" si="1807">IFERROR(AVERAGEIF(M:M,M1771,$K:$K)," ")</f>
        <v> </v>
      </c>
      <c r="P1771" s="83" t="str">
        <f ca="1" t="shared" si="1807"/>
        <v> </v>
      </c>
      <c r="Q1771" s="65" t="str">
        <f ca="1">IF(ISBLANK(A1771)," ",IF(O1771&gt;MASTER!$B$3/100,"SB",IF(O1771&gt;MASTER!$B$4/100,"B",IF(O1771&gt;MASTER!$B$5/100,"C","K"))))</f>
        <v>SB</v>
      </c>
      <c r="R1771" s="65" t="str">
        <f ca="1">IF(ISBLANK(B1771)," ",IF(P1771&gt;MASTER!$B$3/100,"SB",IF(P1771&gt;MASTER!$B$4/100,"B",IF(P1771&gt;MASTER!$B$5/100,"C","K"))))</f>
        <v>SB</v>
      </c>
    </row>
    <row r="1772" customHeight="1" spans="1:18">
      <c r="A1772" s="65">
        <f ca="1">INDIRECT(ADDRESS(2+QUOTIENT(ROW()-2,COUNTA('Form Responses 1'!$1:$1)-4),1,,TRUE,"Form Responses 1"))</f>
        <v>0</v>
      </c>
      <c r="B1772" s="65">
        <f ca="1">INDIRECT(ADDRESS(2+QUOTIENT(ROW()-2,COUNTA('Form Responses 1'!$1:$1)-4),2,,TRUE,"Form Responses 1"))</f>
        <v>0</v>
      </c>
      <c r="C1772" s="65">
        <f ca="1">INDIRECT(ADDRESS(2+QUOTIENT(ROW()-2,COUNTA('Form Responses 1'!$1:$1)-4),3,,TRUE,"Form Responses 1"))</f>
        <v>0</v>
      </c>
      <c r="D1772" s="65">
        <f ca="1">INDIRECT(ADDRESS(2+QUOTIENT(ROW()-2,COUNTA('Form Responses 1'!$1:$1)-4),4,,TRUE,"Form Responses 1"))</f>
        <v>0</v>
      </c>
      <c r="E1772" s="82">
        <f ca="1" t="shared" si="0"/>
        <v>6</v>
      </c>
      <c r="F1772" s="65" t="str">
        <f ca="1">IF(ISBLANK(A1772)," ",INDIRECT(ADDRESS(1,5+MOD(ROW()-2,COUNTA('Form Responses 1'!$1:$1)-4),,TRUE,"Form Responses 1")))</f>
        <v>Halaman [Halaman]</v>
      </c>
      <c r="G1772" s="65" t="e">
        <f ca="1">IF(ISBLANK(A1772)," ",INDIRECT(ADDRESS(MATCH(A1772,'Form Responses 1'!A:A,0),5+MOD(ROW()-2,COUNTA('Form Responses 1'!$1:$1)-4),,TRUE,"Form Responses 1")))</f>
        <v>#N/A</v>
      </c>
      <c r="H1772" s="83" t="str">
        <f ca="1" t="shared" si="1"/>
        <v>Halaman</v>
      </c>
      <c r="I1772" s="83" t="str">
        <f ca="1" t="shared" si="1766"/>
        <v>Halaman</v>
      </c>
      <c r="J1772" s="83" t="str">
        <f ca="1" t="shared" si="2"/>
        <v>CLEANING SERVICE</v>
      </c>
      <c r="K1772" s="83" t="str">
        <f ca="1" t="array" ref="K1772">IFERROR(INDEX(MASTER!B:B,MATCH(G1772,MASTER!A:A,0))/100," ")</f>
        <v> </v>
      </c>
      <c r="L1772" s="65">
        <f ca="1" t="shared" si="3"/>
        <v>0</v>
      </c>
      <c r="M1772" s="65" t="str">
        <f ca="1" t="shared" si="4"/>
        <v>1900 - WEEK 00</v>
      </c>
      <c r="N1772" s="65" t="str">
        <f ca="1" t="shared" si="5"/>
        <v>1900 - MONTH 01</v>
      </c>
      <c r="O1772" s="83" t="str">
        <f ca="1" t="shared" ref="O1772:P1772" si="1808">IFERROR(AVERAGEIF(M:M,M1772,$K:$K)," ")</f>
        <v> </v>
      </c>
      <c r="P1772" s="83" t="str">
        <f ca="1" t="shared" si="1808"/>
        <v> </v>
      </c>
      <c r="Q1772" s="65" t="str">
        <f ca="1">IF(ISBLANK(A1772)," ",IF(O1772&gt;MASTER!$B$3/100,"SB",IF(O1772&gt;MASTER!$B$4/100,"B",IF(O1772&gt;MASTER!$B$5/100,"C","K"))))</f>
        <v>SB</v>
      </c>
      <c r="R1772" s="65" t="str">
        <f ca="1">IF(ISBLANK(B1772)," ",IF(P1772&gt;MASTER!$B$3/100,"SB",IF(P1772&gt;MASTER!$B$4/100,"B",IF(P1772&gt;MASTER!$B$5/100,"C","K"))))</f>
        <v>SB</v>
      </c>
    </row>
    <row r="1773" customHeight="1" spans="1:18">
      <c r="A1773" s="65">
        <f ca="1">INDIRECT(ADDRESS(2+QUOTIENT(ROW()-2,COUNTA('Form Responses 1'!$1:$1)-4),1,,TRUE,"Form Responses 1"))</f>
        <v>0</v>
      </c>
      <c r="B1773" s="65">
        <f ca="1">INDIRECT(ADDRESS(2+QUOTIENT(ROW()-2,COUNTA('Form Responses 1'!$1:$1)-4),2,,TRUE,"Form Responses 1"))</f>
        <v>0</v>
      </c>
      <c r="C1773" s="65">
        <f ca="1">INDIRECT(ADDRESS(2+QUOTIENT(ROW()-2,COUNTA('Form Responses 1'!$1:$1)-4),3,,TRUE,"Form Responses 1"))</f>
        <v>0</v>
      </c>
      <c r="D1773" s="65">
        <f ca="1">INDIRECT(ADDRESS(2+QUOTIENT(ROW()-2,COUNTA('Form Responses 1'!$1:$1)-4),4,,TRUE,"Form Responses 1"))</f>
        <v>0</v>
      </c>
      <c r="E1773" s="82">
        <f ca="1" t="shared" si="0"/>
        <v>6</v>
      </c>
      <c r="F1773" s="65" t="str">
        <f ca="1">IF(ISBLANK(A1773)," ",INDIRECT(ADDRESS(1,5+MOD(ROW()-2,COUNTA('Form Responses 1'!$1:$1)-4),,TRUE,"Form Responses 1")))</f>
        <v>Halaman [Taman]</v>
      </c>
      <c r="G1773" s="65" t="e">
        <f ca="1">IF(ISBLANK(A1773)," ",INDIRECT(ADDRESS(MATCH(A1773,'Form Responses 1'!A:A,0),5+MOD(ROW()-2,COUNTA('Form Responses 1'!$1:$1)-4),,TRUE,"Form Responses 1")))</f>
        <v>#N/A</v>
      </c>
      <c r="H1773" s="83" t="str">
        <f ca="1" t="shared" si="1"/>
        <v>Halaman</v>
      </c>
      <c r="I1773" s="83" t="str">
        <f ca="1" t="shared" si="1766"/>
        <v>Taman</v>
      </c>
      <c r="J1773" s="83" t="str">
        <f ca="1" t="shared" si="2"/>
        <v>CLEANING SERVICE</v>
      </c>
      <c r="K1773" s="83" t="str">
        <f ca="1" t="array" ref="K1773">IFERROR(INDEX(MASTER!B:B,MATCH(G1773,MASTER!A:A,0))/100," ")</f>
        <v> </v>
      </c>
      <c r="L1773" s="65">
        <f ca="1" t="shared" si="3"/>
        <v>0</v>
      </c>
      <c r="M1773" s="65" t="str">
        <f ca="1" t="shared" si="4"/>
        <v>1900 - WEEK 00</v>
      </c>
      <c r="N1773" s="65" t="str">
        <f ca="1" t="shared" si="5"/>
        <v>1900 - MONTH 01</v>
      </c>
      <c r="O1773" s="83" t="str">
        <f ca="1" t="shared" ref="O1773:P1773" si="1809">IFERROR(AVERAGEIF(M:M,M1773,$K:$K)," ")</f>
        <v> </v>
      </c>
      <c r="P1773" s="83" t="str">
        <f ca="1" t="shared" si="1809"/>
        <v> </v>
      </c>
      <c r="Q1773" s="65" t="str">
        <f ca="1">IF(ISBLANK(A1773)," ",IF(O1773&gt;MASTER!$B$3/100,"SB",IF(O1773&gt;MASTER!$B$4/100,"B",IF(O1773&gt;MASTER!$B$5/100,"C","K"))))</f>
        <v>SB</v>
      </c>
      <c r="R1773" s="65" t="str">
        <f ca="1">IF(ISBLANK(B1773)," ",IF(P1773&gt;MASTER!$B$3/100,"SB",IF(P1773&gt;MASTER!$B$4/100,"B",IF(P1773&gt;MASTER!$B$5/100,"C","K"))))</f>
        <v>SB</v>
      </c>
    </row>
    <row r="1774" customHeight="1" spans="1:18">
      <c r="A1774" s="65">
        <f ca="1">INDIRECT(ADDRESS(2+QUOTIENT(ROW()-2,COUNTA('Form Responses 1'!$1:$1)-4),1,,TRUE,"Form Responses 1"))</f>
        <v>0</v>
      </c>
      <c r="B1774" s="65">
        <f ca="1">INDIRECT(ADDRESS(2+QUOTIENT(ROW()-2,COUNTA('Form Responses 1'!$1:$1)-4),2,,TRUE,"Form Responses 1"))</f>
        <v>0</v>
      </c>
      <c r="C1774" s="65">
        <f ca="1">INDIRECT(ADDRESS(2+QUOTIENT(ROW()-2,COUNTA('Form Responses 1'!$1:$1)-4),3,,TRUE,"Form Responses 1"))</f>
        <v>0</v>
      </c>
      <c r="D1774" s="65">
        <f ca="1">INDIRECT(ADDRESS(2+QUOTIENT(ROW()-2,COUNTA('Form Responses 1'!$1:$1)-4),4,,TRUE,"Form Responses 1"))</f>
        <v>0</v>
      </c>
      <c r="E1774" s="82">
        <f ca="1" t="shared" si="0"/>
        <v>6</v>
      </c>
      <c r="F1774" s="65" t="str">
        <f ca="1">IF(ISBLANK(A1774)," ",INDIRECT(ADDRESS(1,5+MOD(ROW()-2,COUNTA('Form Responses 1'!$1:$1)-4),,TRUE,"Form Responses 1")))</f>
        <v>Halaman [Parkir Motor]</v>
      </c>
      <c r="G1774" s="65" t="e">
        <f ca="1">IF(ISBLANK(A1774)," ",INDIRECT(ADDRESS(MATCH(A1774,'Form Responses 1'!A:A,0),5+MOD(ROW()-2,COUNTA('Form Responses 1'!$1:$1)-4),,TRUE,"Form Responses 1")))</f>
        <v>#N/A</v>
      </c>
      <c r="H1774" s="83" t="str">
        <f ca="1" t="shared" si="1"/>
        <v>Halaman</v>
      </c>
      <c r="I1774" s="83" t="str">
        <f ca="1" t="shared" si="1766"/>
        <v>Parkir Motor</v>
      </c>
      <c r="J1774" s="83" t="str">
        <f ca="1" t="shared" si="2"/>
        <v>CLEANING SERVICE</v>
      </c>
      <c r="K1774" s="83" t="str">
        <f ca="1" t="array" ref="K1774">IFERROR(INDEX(MASTER!B:B,MATCH(G1774,MASTER!A:A,0))/100," ")</f>
        <v> </v>
      </c>
      <c r="L1774" s="65">
        <f ca="1" t="shared" si="3"/>
        <v>0</v>
      </c>
      <c r="M1774" s="65" t="str">
        <f ca="1" t="shared" si="4"/>
        <v>1900 - WEEK 00</v>
      </c>
      <c r="N1774" s="65" t="str">
        <f ca="1" t="shared" si="5"/>
        <v>1900 - MONTH 01</v>
      </c>
      <c r="O1774" s="83" t="str">
        <f ca="1" t="shared" ref="O1774:P1774" si="1810">IFERROR(AVERAGEIF(M:M,M1774,$K:$K)," ")</f>
        <v> </v>
      </c>
      <c r="P1774" s="83" t="str">
        <f ca="1" t="shared" si="1810"/>
        <v> </v>
      </c>
      <c r="Q1774" s="65" t="str">
        <f ca="1">IF(ISBLANK(A1774)," ",IF(O1774&gt;MASTER!$B$3/100,"SB",IF(O1774&gt;MASTER!$B$4/100,"B",IF(O1774&gt;MASTER!$B$5/100,"C","K"))))</f>
        <v>SB</v>
      </c>
      <c r="R1774" s="65" t="str">
        <f ca="1">IF(ISBLANK(B1774)," ",IF(P1774&gt;MASTER!$B$3/100,"SB",IF(P1774&gt;MASTER!$B$4/100,"B",IF(P1774&gt;MASTER!$B$5/100,"C","K"))))</f>
        <v>SB</v>
      </c>
    </row>
    <row r="1775" customHeight="1" spans="1:18">
      <c r="A1775" s="65">
        <f ca="1">INDIRECT(ADDRESS(2+QUOTIENT(ROW()-2,COUNTA('Form Responses 1'!$1:$1)-4),1,,TRUE,"Form Responses 1"))</f>
        <v>0</v>
      </c>
      <c r="B1775" s="65">
        <f ca="1">INDIRECT(ADDRESS(2+QUOTIENT(ROW()-2,COUNTA('Form Responses 1'!$1:$1)-4),2,,TRUE,"Form Responses 1"))</f>
        <v>0</v>
      </c>
      <c r="C1775" s="65">
        <f ca="1">INDIRECT(ADDRESS(2+QUOTIENT(ROW()-2,COUNTA('Form Responses 1'!$1:$1)-4),3,,TRUE,"Form Responses 1"))</f>
        <v>0</v>
      </c>
      <c r="D1775" s="65">
        <f ca="1">INDIRECT(ADDRESS(2+QUOTIENT(ROW()-2,COUNTA('Form Responses 1'!$1:$1)-4),4,,TRUE,"Form Responses 1"))</f>
        <v>0</v>
      </c>
      <c r="E1775" s="82">
        <f ca="1" t="shared" si="0"/>
        <v>6</v>
      </c>
      <c r="F1775" s="65" t="str">
        <f ca="1">IF(ISBLANK(A1775)," ",INDIRECT(ADDRESS(1,5+MOD(ROW()-2,COUNTA('Form Responses 1'!$1:$1)-4),,TRUE,"Form Responses 1")))</f>
        <v>Halaman [Parkir Mobil]</v>
      </c>
      <c r="G1775" s="65" t="e">
        <f ca="1">IF(ISBLANK(A1775)," ",INDIRECT(ADDRESS(MATCH(A1775,'Form Responses 1'!A:A,0),5+MOD(ROW()-2,COUNTA('Form Responses 1'!$1:$1)-4),,TRUE,"Form Responses 1")))</f>
        <v>#N/A</v>
      </c>
      <c r="H1775" s="83" t="str">
        <f ca="1" t="shared" si="1"/>
        <v>Halaman</v>
      </c>
      <c r="I1775" s="83" t="str">
        <f ca="1" t="shared" si="1766"/>
        <v>Parkir Mobil</v>
      </c>
      <c r="J1775" s="83" t="str">
        <f ca="1" t="shared" si="2"/>
        <v>CLEANING SERVICE</v>
      </c>
      <c r="K1775" s="83" t="str">
        <f ca="1" t="array" ref="K1775">IFERROR(INDEX(MASTER!B:B,MATCH(G1775,MASTER!A:A,0))/100," ")</f>
        <v> </v>
      </c>
      <c r="L1775" s="65">
        <f ca="1" t="shared" si="3"/>
        <v>0</v>
      </c>
      <c r="M1775" s="65" t="str">
        <f ca="1" t="shared" si="4"/>
        <v>1900 - WEEK 00</v>
      </c>
      <c r="N1775" s="65" t="str">
        <f ca="1" t="shared" si="5"/>
        <v>1900 - MONTH 01</v>
      </c>
      <c r="O1775" s="83" t="str">
        <f ca="1" t="shared" ref="O1775:P1775" si="1811">IFERROR(AVERAGEIF(M:M,M1775,$K:$K)," ")</f>
        <v> </v>
      </c>
      <c r="P1775" s="83" t="str">
        <f ca="1" t="shared" si="1811"/>
        <v> </v>
      </c>
      <c r="Q1775" s="65" t="str">
        <f ca="1">IF(ISBLANK(A1775)," ",IF(O1775&gt;MASTER!$B$3/100,"SB",IF(O1775&gt;MASTER!$B$4/100,"B",IF(O1775&gt;MASTER!$B$5/100,"C","K"))))</f>
        <v>SB</v>
      </c>
      <c r="R1775" s="65" t="str">
        <f ca="1">IF(ISBLANK(B1775)," ",IF(P1775&gt;MASTER!$B$3/100,"SB",IF(P1775&gt;MASTER!$B$4/100,"B",IF(P1775&gt;MASTER!$B$5/100,"C","K"))))</f>
        <v>SB</v>
      </c>
    </row>
    <row r="1776" customHeight="1" spans="1:18">
      <c r="A1776" s="65">
        <f ca="1">INDIRECT(ADDRESS(2+QUOTIENT(ROW()-2,COUNTA('Form Responses 1'!$1:$1)-4),1,,TRUE,"Form Responses 1"))</f>
        <v>0</v>
      </c>
      <c r="B1776" s="65">
        <f ca="1">INDIRECT(ADDRESS(2+QUOTIENT(ROW()-2,COUNTA('Form Responses 1'!$1:$1)-4),2,,TRUE,"Form Responses 1"))</f>
        <v>0</v>
      </c>
      <c r="C1776" s="65">
        <f ca="1">INDIRECT(ADDRESS(2+QUOTIENT(ROW()-2,COUNTA('Form Responses 1'!$1:$1)-4),3,,TRUE,"Form Responses 1"))</f>
        <v>0</v>
      </c>
      <c r="D1776" s="65">
        <f ca="1">INDIRECT(ADDRESS(2+QUOTIENT(ROW()-2,COUNTA('Form Responses 1'!$1:$1)-4),4,,TRUE,"Form Responses 1"))</f>
        <v>0</v>
      </c>
      <c r="E1776" s="82">
        <f ca="1" t="shared" si="0"/>
        <v>6</v>
      </c>
      <c r="F1776" s="65" t="str">
        <f ca="1">IF(ISBLANK(A1776)," ",INDIRECT(ADDRESS(1,5+MOD(ROW()-2,COUNTA('Form Responses 1'!$1:$1)-4),,TRUE,"Form Responses 1")))</f>
        <v>Halaman [Halaman depan samping dan belakang]</v>
      </c>
      <c r="G1776" s="65" t="e">
        <f ca="1">IF(ISBLANK(A1776)," ",INDIRECT(ADDRESS(MATCH(A1776,'Form Responses 1'!A:A,0),5+MOD(ROW()-2,COUNTA('Form Responses 1'!$1:$1)-4),,TRUE,"Form Responses 1")))</f>
        <v>#N/A</v>
      </c>
      <c r="H1776" s="83" t="str">
        <f ca="1" t="shared" si="1"/>
        <v>Halaman</v>
      </c>
      <c r="I1776" s="83" t="str">
        <f ca="1" t="shared" si="1766"/>
        <v>Halaman depan samping dan belakang</v>
      </c>
      <c r="J1776" s="83" t="str">
        <f ca="1" t="shared" si="2"/>
        <v>CLEANING SERVICE</v>
      </c>
      <c r="K1776" s="83" t="str">
        <f ca="1" t="array" ref="K1776">IFERROR(INDEX(MASTER!B:B,MATCH(G1776,MASTER!A:A,0))/100," ")</f>
        <v> </v>
      </c>
      <c r="L1776" s="65">
        <f ca="1" t="shared" si="3"/>
        <v>0</v>
      </c>
      <c r="M1776" s="65" t="str">
        <f ca="1" t="shared" si="4"/>
        <v>1900 - WEEK 00</v>
      </c>
      <c r="N1776" s="65" t="str">
        <f ca="1" t="shared" si="5"/>
        <v>1900 - MONTH 01</v>
      </c>
      <c r="O1776" s="83" t="str">
        <f ca="1" t="shared" ref="O1776:P1776" si="1812">IFERROR(AVERAGEIF(M:M,M1776,$K:$K)," ")</f>
        <v> </v>
      </c>
      <c r="P1776" s="83" t="str">
        <f ca="1" t="shared" si="1812"/>
        <v> </v>
      </c>
      <c r="Q1776" s="65" t="str">
        <f ca="1">IF(ISBLANK(A1776)," ",IF(O1776&gt;MASTER!$B$3/100,"SB",IF(O1776&gt;MASTER!$B$4/100,"B",IF(O1776&gt;MASTER!$B$5/100,"C","K"))))</f>
        <v>SB</v>
      </c>
      <c r="R1776" s="65" t="str">
        <f ca="1">IF(ISBLANK(B1776)," ",IF(P1776&gt;MASTER!$B$3/100,"SB",IF(P1776&gt;MASTER!$B$4/100,"B",IF(P1776&gt;MASTER!$B$5/100,"C","K"))))</f>
        <v>SB</v>
      </c>
    </row>
    <row r="1777" customHeight="1" spans="1:18">
      <c r="A1777" s="65">
        <f ca="1">INDIRECT(ADDRESS(2+QUOTIENT(ROW()-2,COUNTA('Form Responses 1'!$1:$1)-4),1,,TRUE,"Form Responses 1"))</f>
        <v>0</v>
      </c>
      <c r="B1777" s="65">
        <f ca="1">INDIRECT(ADDRESS(2+QUOTIENT(ROW()-2,COUNTA('Form Responses 1'!$1:$1)-4),2,,TRUE,"Form Responses 1"))</f>
        <v>0</v>
      </c>
      <c r="C1777" s="65">
        <f ca="1">INDIRECT(ADDRESS(2+QUOTIENT(ROW()-2,COUNTA('Form Responses 1'!$1:$1)-4),3,,TRUE,"Form Responses 1"))</f>
        <v>0</v>
      </c>
      <c r="D1777" s="65">
        <f ca="1">INDIRECT(ADDRESS(2+QUOTIENT(ROW()-2,COUNTA('Form Responses 1'!$1:$1)-4),4,,TRUE,"Form Responses 1"))</f>
        <v>0</v>
      </c>
      <c r="E1777" s="82">
        <f ca="1" t="shared" si="0"/>
        <v>6</v>
      </c>
      <c r="F1777" s="65" t="str">
        <f ca="1">IF(ISBLANK(A1777)," ",INDIRECT(ADDRESS(1,5+MOD(ROW()-2,COUNTA('Form Responses 1'!$1:$1)-4),,TRUE,"Form Responses 1")))</f>
        <v>Halaman [TPS]</v>
      </c>
      <c r="G1777" s="65" t="e">
        <f ca="1">IF(ISBLANK(A1777)," ",INDIRECT(ADDRESS(MATCH(A1777,'Form Responses 1'!A:A,0),5+MOD(ROW()-2,COUNTA('Form Responses 1'!$1:$1)-4),,TRUE,"Form Responses 1")))</f>
        <v>#N/A</v>
      </c>
      <c r="H1777" s="83" t="str">
        <f ca="1" t="shared" si="1"/>
        <v>Halaman</v>
      </c>
      <c r="I1777" s="83" t="str">
        <f ca="1" t="shared" si="1766"/>
        <v>TPS</v>
      </c>
      <c r="J1777" s="83" t="str">
        <f ca="1" t="shared" si="2"/>
        <v>CLEANING SERVICE</v>
      </c>
      <c r="K1777" s="83" t="str">
        <f ca="1" t="array" ref="K1777">IFERROR(INDEX(MASTER!B:B,MATCH(G1777,MASTER!A:A,0))/100," ")</f>
        <v> </v>
      </c>
      <c r="L1777" s="65">
        <f ca="1" t="shared" si="3"/>
        <v>0</v>
      </c>
      <c r="M1777" s="65" t="str">
        <f ca="1" t="shared" si="4"/>
        <v>1900 - WEEK 00</v>
      </c>
      <c r="N1777" s="65" t="str">
        <f ca="1" t="shared" si="5"/>
        <v>1900 - MONTH 01</v>
      </c>
      <c r="O1777" s="83" t="str">
        <f ca="1" t="shared" ref="O1777:P1777" si="1813">IFERROR(AVERAGEIF(M:M,M1777,$K:$K)," ")</f>
        <v> </v>
      </c>
      <c r="P1777" s="83" t="str">
        <f ca="1" t="shared" si="1813"/>
        <v> </v>
      </c>
      <c r="Q1777" s="65" t="str">
        <f ca="1">IF(ISBLANK(A1777)," ",IF(O1777&gt;MASTER!$B$3/100,"SB",IF(O1777&gt;MASTER!$B$4/100,"B",IF(O1777&gt;MASTER!$B$5/100,"C","K"))))</f>
        <v>SB</v>
      </c>
      <c r="R1777" s="65" t="str">
        <f ca="1">IF(ISBLANK(B1777)," ",IF(P1777&gt;MASTER!$B$3/100,"SB",IF(P1777&gt;MASTER!$B$4/100,"B",IF(P1777&gt;MASTER!$B$5/100,"C","K"))))</f>
        <v>SB</v>
      </c>
    </row>
    <row r="1778" customHeight="1" spans="1:18">
      <c r="A1778" s="65">
        <f ca="1">INDIRECT(ADDRESS(2+QUOTIENT(ROW()-2,COUNTA('Form Responses 1'!$1:$1)-4),1,,TRUE,"Form Responses 1"))</f>
        <v>0</v>
      </c>
      <c r="B1778" s="65">
        <f ca="1">INDIRECT(ADDRESS(2+QUOTIENT(ROW()-2,COUNTA('Form Responses 1'!$1:$1)-4),2,,TRUE,"Form Responses 1"))</f>
        <v>0</v>
      </c>
      <c r="C1778" s="65">
        <f ca="1">INDIRECT(ADDRESS(2+QUOTIENT(ROW()-2,COUNTA('Form Responses 1'!$1:$1)-4),3,,TRUE,"Form Responses 1"))</f>
        <v>0</v>
      </c>
      <c r="D1778" s="65">
        <f ca="1">INDIRECT(ADDRESS(2+QUOTIENT(ROW()-2,COUNTA('Form Responses 1'!$1:$1)-4),4,,TRUE,"Form Responses 1"))</f>
        <v>0</v>
      </c>
      <c r="E1778" s="82">
        <f ca="1" t="shared" si="0"/>
        <v>6</v>
      </c>
      <c r="F1778" s="65" t="str">
        <f ca="1">IF(ISBLANK(A1778)," ",INDIRECT(ADDRESS(1,5+MOD(ROW()-2,COUNTA('Form Responses 1'!$1:$1)-4),,TRUE,"Form Responses 1")))</f>
        <v>Security [Security Functions]</v>
      </c>
      <c r="G1778" s="65" t="e">
        <f ca="1">IF(ISBLANK(A1778)," ",INDIRECT(ADDRESS(MATCH(A1778,'Form Responses 1'!A:A,0),5+MOD(ROW()-2,COUNTA('Form Responses 1'!$1:$1)-4),,TRUE,"Form Responses 1")))</f>
        <v>#N/A</v>
      </c>
      <c r="H1778" s="83" t="str">
        <f ca="1" t="shared" si="1"/>
        <v>Security</v>
      </c>
      <c r="I1778" s="83" t="str">
        <f ca="1" t="shared" si="1766"/>
        <v>Security Functions</v>
      </c>
      <c r="J1778" s="83" t="str">
        <f ca="1" t="shared" si="2"/>
        <v>SECURITY SERVICE</v>
      </c>
      <c r="K1778" s="83" t="str">
        <f ca="1" t="array" ref="K1778">IFERROR(INDEX(MASTER!B:B,MATCH(G1778,MASTER!A:A,0))/100," ")</f>
        <v> </v>
      </c>
      <c r="L1778" s="65">
        <f ca="1" t="shared" si="3"/>
        <v>0</v>
      </c>
      <c r="M1778" s="65" t="str">
        <f ca="1" t="shared" si="4"/>
        <v>1900 - WEEK 00</v>
      </c>
      <c r="N1778" s="65" t="str">
        <f ca="1" t="shared" si="5"/>
        <v>1900 - MONTH 01</v>
      </c>
      <c r="O1778" s="83" t="str">
        <f ca="1" t="shared" ref="O1778:P1778" si="1814">IFERROR(AVERAGEIF(M:M,M1778,$K:$K)," ")</f>
        <v> </v>
      </c>
      <c r="P1778" s="83" t="str">
        <f ca="1" t="shared" si="1814"/>
        <v> </v>
      </c>
      <c r="Q1778" s="65" t="str">
        <f ca="1">IF(ISBLANK(A1778)," ",IF(O1778&gt;MASTER!$B$3/100,"SB",IF(O1778&gt;MASTER!$B$4/100,"B",IF(O1778&gt;MASTER!$B$5/100,"C","K"))))</f>
        <v>SB</v>
      </c>
      <c r="R1778" s="65" t="str">
        <f ca="1">IF(ISBLANK(B1778)," ",IF(P1778&gt;MASTER!$B$3/100,"SB",IF(P1778&gt;MASTER!$B$4/100,"B",IF(P1778&gt;MASTER!$B$5/100,"C","K"))))</f>
        <v>SB</v>
      </c>
    </row>
    <row r="1779" customHeight="1" spans="1:18">
      <c r="A1779" s="65">
        <f ca="1">INDIRECT(ADDRESS(2+QUOTIENT(ROW()-2,COUNTA('Form Responses 1'!$1:$1)-4),1,,TRUE,"Form Responses 1"))</f>
        <v>0</v>
      </c>
      <c r="B1779" s="65">
        <f ca="1">INDIRECT(ADDRESS(2+QUOTIENT(ROW()-2,COUNTA('Form Responses 1'!$1:$1)-4),2,,TRUE,"Form Responses 1"))</f>
        <v>0</v>
      </c>
      <c r="C1779" s="65">
        <f ca="1">INDIRECT(ADDRESS(2+QUOTIENT(ROW()-2,COUNTA('Form Responses 1'!$1:$1)-4),3,,TRUE,"Form Responses 1"))</f>
        <v>0</v>
      </c>
      <c r="D1779" s="65">
        <f ca="1">INDIRECT(ADDRESS(2+QUOTIENT(ROW()-2,COUNTA('Form Responses 1'!$1:$1)-4),4,,TRUE,"Form Responses 1"))</f>
        <v>0</v>
      </c>
      <c r="E1779" s="82">
        <f ca="1" t="shared" si="0"/>
        <v>6</v>
      </c>
      <c r="F1779" s="65" t="str">
        <f ca="1">IF(ISBLANK(A1779)," ",INDIRECT(ADDRESS(1,5+MOD(ROW()-2,COUNTA('Form Responses 1'!$1:$1)-4),,TRUE,"Form Responses 1")))</f>
        <v>Driver [Driving Safety]</v>
      </c>
      <c r="G1779" s="65" t="e">
        <f ca="1">IF(ISBLANK(A1779)," ",INDIRECT(ADDRESS(MATCH(A1779,'Form Responses 1'!A:A,0),5+MOD(ROW()-2,COUNTA('Form Responses 1'!$1:$1)-4),,TRUE,"Form Responses 1")))</f>
        <v>#N/A</v>
      </c>
      <c r="H1779" s="83" t="str">
        <f ca="1" t="shared" si="1"/>
        <v>Driver</v>
      </c>
      <c r="I1779" s="83" t="str">
        <f ca="1" t="shared" si="1766"/>
        <v>Driving Safety</v>
      </c>
      <c r="J1779" s="83" t="str">
        <f ca="1" t="shared" si="2"/>
        <v>LABOR SERVICE</v>
      </c>
      <c r="K1779" s="83" t="str">
        <f ca="1" t="array" ref="K1779">IFERROR(INDEX(MASTER!B:B,MATCH(G1779,MASTER!A:A,0))/100," ")</f>
        <v> </v>
      </c>
      <c r="L1779" s="65">
        <f ca="1" t="shared" si="3"/>
        <v>0</v>
      </c>
      <c r="M1779" s="65" t="str">
        <f ca="1" t="shared" si="4"/>
        <v>1900 - WEEK 00</v>
      </c>
      <c r="N1779" s="65" t="str">
        <f ca="1" t="shared" si="5"/>
        <v>1900 - MONTH 01</v>
      </c>
      <c r="O1779" s="83" t="str">
        <f ca="1" t="shared" ref="O1779:P1779" si="1815">IFERROR(AVERAGEIF(M:M,M1779,$K:$K)," ")</f>
        <v> </v>
      </c>
      <c r="P1779" s="83" t="str">
        <f ca="1" t="shared" si="1815"/>
        <v> </v>
      </c>
      <c r="Q1779" s="65" t="str">
        <f ca="1">IF(ISBLANK(A1779)," ",IF(O1779&gt;MASTER!$B$3/100,"SB",IF(O1779&gt;MASTER!$B$4/100,"B",IF(O1779&gt;MASTER!$B$5/100,"C","K"))))</f>
        <v>SB</v>
      </c>
      <c r="R1779" s="65" t="str">
        <f ca="1">IF(ISBLANK(B1779)," ",IF(P1779&gt;MASTER!$B$3/100,"SB",IF(P1779&gt;MASTER!$B$4/100,"B",IF(P1779&gt;MASTER!$B$5/100,"C","K"))))</f>
        <v>SB</v>
      </c>
    </row>
    <row r="1780" customHeight="1" spans="1:18">
      <c r="A1780" s="65">
        <f ca="1">INDIRECT(ADDRESS(2+QUOTIENT(ROW()-2,COUNTA('Form Responses 1'!$1:$1)-4),1,,TRUE,"Form Responses 1"))</f>
        <v>0</v>
      </c>
      <c r="B1780" s="65">
        <f ca="1">INDIRECT(ADDRESS(2+QUOTIENT(ROW()-2,COUNTA('Form Responses 1'!$1:$1)-4),2,,TRUE,"Form Responses 1"))</f>
        <v>0</v>
      </c>
      <c r="C1780" s="65">
        <f ca="1">INDIRECT(ADDRESS(2+QUOTIENT(ROW()-2,COUNTA('Form Responses 1'!$1:$1)-4),3,,TRUE,"Form Responses 1"))</f>
        <v>0</v>
      </c>
      <c r="D1780" s="65">
        <f ca="1">INDIRECT(ADDRESS(2+QUOTIENT(ROW()-2,COUNTA('Form Responses 1'!$1:$1)-4),4,,TRUE,"Form Responses 1"))</f>
        <v>0</v>
      </c>
      <c r="E1780" s="82">
        <f ca="1" t="shared" si="0"/>
        <v>6</v>
      </c>
      <c r="F1780" s="65" t="str">
        <f ca="1">IF(ISBLANK(A1780)," ",INDIRECT(ADDRESS(1,5+MOD(ROW()-2,COUNTA('Form Responses 1'!$1:$1)-4),,TRUE,"Form Responses 1")))</f>
        <v>Driver [ Attendance]</v>
      </c>
      <c r="G1780" s="65" t="e">
        <f ca="1">IF(ISBLANK(A1780)," ",INDIRECT(ADDRESS(MATCH(A1780,'Form Responses 1'!A:A,0),5+MOD(ROW()-2,COUNTA('Form Responses 1'!$1:$1)-4),,TRUE,"Form Responses 1")))</f>
        <v>#N/A</v>
      </c>
      <c r="H1780" s="83" t="str">
        <f ca="1" t="shared" si="1"/>
        <v>Driver</v>
      </c>
      <c r="I1780" s="83" t="str">
        <f ca="1" t="shared" si="1766"/>
        <v> Attendance</v>
      </c>
      <c r="J1780" s="83" t="str">
        <f ca="1" t="shared" si="2"/>
        <v>LABOR SERVICE</v>
      </c>
      <c r="K1780" s="83" t="str">
        <f ca="1" t="array" ref="K1780">IFERROR(INDEX(MASTER!B:B,MATCH(G1780,MASTER!A:A,0))/100," ")</f>
        <v> </v>
      </c>
      <c r="L1780" s="65">
        <f ca="1" t="shared" si="3"/>
        <v>0</v>
      </c>
      <c r="M1780" s="65" t="str">
        <f ca="1" t="shared" si="4"/>
        <v>1900 - WEEK 00</v>
      </c>
      <c r="N1780" s="65" t="str">
        <f ca="1" t="shared" si="5"/>
        <v>1900 - MONTH 01</v>
      </c>
      <c r="O1780" s="83" t="str">
        <f ca="1" t="shared" ref="O1780:P1780" si="1816">IFERROR(AVERAGEIF(M:M,M1780,$K:$K)," ")</f>
        <v> </v>
      </c>
      <c r="P1780" s="83" t="str">
        <f ca="1" t="shared" si="1816"/>
        <v> </v>
      </c>
      <c r="Q1780" s="65" t="str">
        <f ca="1">IF(ISBLANK(A1780)," ",IF(O1780&gt;MASTER!$B$3/100,"SB",IF(O1780&gt;MASTER!$B$4/100,"B",IF(O1780&gt;MASTER!$B$5/100,"C","K"))))</f>
        <v>SB</v>
      </c>
      <c r="R1780" s="65" t="str">
        <f ca="1">IF(ISBLANK(B1780)," ",IF(P1780&gt;MASTER!$B$3/100,"SB",IF(P1780&gt;MASTER!$B$4/100,"B",IF(P1780&gt;MASTER!$B$5/100,"C","K"))))</f>
        <v>SB</v>
      </c>
    </row>
    <row r="1781" customHeight="1" spans="1:18">
      <c r="A1781" s="65">
        <f ca="1">INDIRECT(ADDRESS(2+QUOTIENT(ROW()-2,COUNTA('Form Responses 1'!$1:$1)-4),1,,TRUE,"Form Responses 1"))</f>
        <v>0</v>
      </c>
      <c r="B1781" s="65">
        <f ca="1">INDIRECT(ADDRESS(2+QUOTIENT(ROW()-2,COUNTA('Form Responses 1'!$1:$1)-4),2,,TRUE,"Form Responses 1"))</f>
        <v>0</v>
      </c>
      <c r="C1781" s="65">
        <f ca="1">INDIRECT(ADDRESS(2+QUOTIENT(ROW()-2,COUNTA('Form Responses 1'!$1:$1)-4),3,,TRUE,"Form Responses 1"))</f>
        <v>0</v>
      </c>
      <c r="D1781" s="65">
        <f ca="1">INDIRECT(ADDRESS(2+QUOTIENT(ROW()-2,COUNTA('Form Responses 1'!$1:$1)-4),4,,TRUE,"Form Responses 1"))</f>
        <v>0</v>
      </c>
      <c r="E1781" s="82">
        <f ca="1" t="shared" si="0"/>
        <v>6</v>
      </c>
      <c r="F1781" s="65" t="str">
        <f ca="1">IF(ISBLANK(A1781)," ",INDIRECT(ADDRESS(1,5+MOD(ROW()-2,COUNTA('Form Responses 1'!$1:$1)-4),,TRUE,"Form Responses 1")))</f>
        <v>Lantai 25 / Roof Top [Tangga Exit Barat]</v>
      </c>
      <c r="G1781" s="65" t="e">
        <f ca="1">IF(ISBLANK(A1781)," ",INDIRECT(ADDRESS(MATCH(A1781,'Form Responses 1'!A:A,0),5+MOD(ROW()-2,COUNTA('Form Responses 1'!$1:$1)-4),,TRUE,"Form Responses 1")))</f>
        <v>#N/A</v>
      </c>
      <c r="H1781" s="83" t="str">
        <f ca="1" t="shared" si="1"/>
        <v>Lantai 25 / Roof Top</v>
      </c>
      <c r="I1781" s="83" t="str">
        <f ca="1" t="shared" si="1766"/>
        <v>Tangga Exit Barat</v>
      </c>
      <c r="J1781" s="83" t="str">
        <f ca="1" t="shared" si="2"/>
        <v>CLEANING SERVICE</v>
      </c>
      <c r="K1781" s="83" t="str">
        <f ca="1" t="array" ref="K1781">IFERROR(INDEX(MASTER!B:B,MATCH(G1781,MASTER!A:A,0))/100," ")</f>
        <v> </v>
      </c>
      <c r="L1781" s="65">
        <f ca="1" t="shared" si="3"/>
        <v>0</v>
      </c>
      <c r="M1781" s="65" t="str">
        <f ca="1" t="shared" si="4"/>
        <v>1900 - WEEK 00</v>
      </c>
      <c r="N1781" s="65" t="str">
        <f ca="1" t="shared" si="5"/>
        <v>1900 - MONTH 01</v>
      </c>
      <c r="O1781" s="83" t="str">
        <f ca="1" t="shared" ref="O1781:P1781" si="1817">IFERROR(AVERAGEIF(M:M,M1781,$K:$K)," ")</f>
        <v> </v>
      </c>
      <c r="P1781" s="83" t="str">
        <f ca="1" t="shared" si="1817"/>
        <v> </v>
      </c>
      <c r="Q1781" s="65" t="str">
        <f ca="1">IF(ISBLANK(A1781)," ",IF(O1781&gt;MASTER!$B$3/100,"SB",IF(O1781&gt;MASTER!$B$4/100,"B",IF(O1781&gt;MASTER!$B$5/100,"C","K"))))</f>
        <v>SB</v>
      </c>
      <c r="R1781" s="65" t="str">
        <f ca="1">IF(ISBLANK(B1781)," ",IF(P1781&gt;MASTER!$B$3/100,"SB",IF(P1781&gt;MASTER!$B$4/100,"B",IF(P1781&gt;MASTER!$B$5/100,"C","K"))))</f>
        <v>SB</v>
      </c>
    </row>
    <row r="1782" customHeight="1" spans="1:18">
      <c r="A1782" s="65">
        <f ca="1">INDIRECT(ADDRESS(2+QUOTIENT(ROW()-2,COUNTA('Form Responses 1'!$1:$1)-4),1,,TRUE,"Form Responses 1"))</f>
        <v>0</v>
      </c>
      <c r="B1782" s="65">
        <f ca="1">INDIRECT(ADDRESS(2+QUOTIENT(ROW()-2,COUNTA('Form Responses 1'!$1:$1)-4),2,,TRUE,"Form Responses 1"))</f>
        <v>0</v>
      </c>
      <c r="C1782" s="65">
        <f ca="1">INDIRECT(ADDRESS(2+QUOTIENT(ROW()-2,COUNTA('Form Responses 1'!$1:$1)-4),3,,TRUE,"Form Responses 1"))</f>
        <v>0</v>
      </c>
      <c r="D1782" s="65">
        <f ca="1">INDIRECT(ADDRESS(2+QUOTIENT(ROW()-2,COUNTA('Form Responses 1'!$1:$1)-4),4,,TRUE,"Form Responses 1"))</f>
        <v>0</v>
      </c>
      <c r="E1782" s="82">
        <f ca="1" t="shared" si="0"/>
        <v>6</v>
      </c>
      <c r="F1782" s="65" t="str">
        <f ca="1">IF(ISBLANK(A1782)," ",INDIRECT(ADDRESS(1,5+MOD(ROW()-2,COUNTA('Form Responses 1'!$1:$1)-4),,TRUE,"Form Responses 1")))</f>
        <v>Lantai 25 / Roof Top [ &amp; Timur]</v>
      </c>
      <c r="G1782" s="65" t="e">
        <f ca="1">IF(ISBLANK(A1782)," ",INDIRECT(ADDRESS(MATCH(A1782,'Form Responses 1'!A:A,0),5+MOD(ROW()-2,COUNTA('Form Responses 1'!$1:$1)-4),,TRUE,"Form Responses 1")))</f>
        <v>#N/A</v>
      </c>
      <c r="H1782" s="83" t="str">
        <f ca="1" t="shared" si="1"/>
        <v>Lantai 25 / Roof Top</v>
      </c>
      <c r="I1782" s="83" t="str">
        <f ca="1" t="shared" si="1766"/>
        <v> &amp; Timur</v>
      </c>
      <c r="J1782" s="83" t="str">
        <f ca="1" t="shared" si="2"/>
        <v>CLEANING SERVICE</v>
      </c>
      <c r="K1782" s="83" t="str">
        <f ca="1" t="array" ref="K1782">IFERROR(INDEX(MASTER!B:B,MATCH(G1782,MASTER!A:A,0))/100," ")</f>
        <v> </v>
      </c>
      <c r="L1782" s="65">
        <f ca="1" t="shared" si="3"/>
        <v>0</v>
      </c>
      <c r="M1782" s="65" t="str">
        <f ca="1" t="shared" si="4"/>
        <v>1900 - WEEK 00</v>
      </c>
      <c r="N1782" s="65" t="str">
        <f ca="1" t="shared" si="5"/>
        <v>1900 - MONTH 01</v>
      </c>
      <c r="O1782" s="83" t="str">
        <f ca="1" t="shared" ref="O1782:P1782" si="1818">IFERROR(AVERAGEIF(M:M,M1782,$K:$K)," ")</f>
        <v> </v>
      </c>
      <c r="P1782" s="83" t="str">
        <f ca="1" t="shared" si="1818"/>
        <v> </v>
      </c>
      <c r="Q1782" s="65" t="str">
        <f ca="1">IF(ISBLANK(A1782)," ",IF(O1782&gt;MASTER!$B$3/100,"SB",IF(O1782&gt;MASTER!$B$4/100,"B",IF(O1782&gt;MASTER!$B$5/100,"C","K"))))</f>
        <v>SB</v>
      </c>
      <c r="R1782" s="65" t="str">
        <f ca="1">IF(ISBLANK(B1782)," ",IF(P1782&gt;MASTER!$B$3/100,"SB",IF(P1782&gt;MASTER!$B$4/100,"B",IF(P1782&gt;MASTER!$B$5/100,"C","K"))))</f>
        <v>SB</v>
      </c>
    </row>
    <row r="1783" customHeight="1" spans="1:18">
      <c r="A1783" s="65">
        <f ca="1">INDIRECT(ADDRESS(2+QUOTIENT(ROW()-2,COUNTA('Form Responses 1'!$1:$1)-4),1,,TRUE,"Form Responses 1"))</f>
        <v>0</v>
      </c>
      <c r="B1783" s="65">
        <f ca="1">INDIRECT(ADDRESS(2+QUOTIENT(ROW()-2,COUNTA('Form Responses 1'!$1:$1)-4),2,,TRUE,"Form Responses 1"))</f>
        <v>0</v>
      </c>
      <c r="C1783" s="65">
        <f ca="1">INDIRECT(ADDRESS(2+QUOTIENT(ROW()-2,COUNTA('Form Responses 1'!$1:$1)-4),3,,TRUE,"Form Responses 1"))</f>
        <v>0</v>
      </c>
      <c r="D1783" s="65">
        <f ca="1">INDIRECT(ADDRESS(2+QUOTIENT(ROW()-2,COUNTA('Form Responses 1'!$1:$1)-4),4,,TRUE,"Form Responses 1"))</f>
        <v>0</v>
      </c>
      <c r="E1783" s="82">
        <f ca="1" t="shared" si="0"/>
        <v>6</v>
      </c>
      <c r="F1783" s="65" t="str">
        <f ca="1">IF(ISBLANK(A1783)," ",INDIRECT(ADDRESS(1,5+MOD(ROW()-2,COUNTA('Form Responses 1'!$1:$1)-4),,TRUE,"Form Responses 1")))</f>
        <v>Lantai 25 / Roof Top [Ruang Tekhnsi]</v>
      </c>
      <c r="G1783" s="65" t="e">
        <f ca="1">IF(ISBLANK(A1783)," ",INDIRECT(ADDRESS(MATCH(A1783,'Form Responses 1'!A:A,0),5+MOD(ROW()-2,COUNTA('Form Responses 1'!$1:$1)-4),,TRUE,"Form Responses 1")))</f>
        <v>#N/A</v>
      </c>
      <c r="H1783" s="83" t="str">
        <f ca="1" t="shared" si="1"/>
        <v>Lantai 25 / Roof Top</v>
      </c>
      <c r="I1783" s="83" t="str">
        <f ca="1" t="shared" si="1766"/>
        <v>Ruang Tekhnsi</v>
      </c>
      <c r="J1783" s="83" t="str">
        <f ca="1" t="shared" si="2"/>
        <v>CLEANING SERVICE</v>
      </c>
      <c r="K1783" s="83" t="str">
        <f ca="1" t="array" ref="K1783">IFERROR(INDEX(MASTER!B:B,MATCH(G1783,MASTER!A:A,0))/100," ")</f>
        <v> </v>
      </c>
      <c r="L1783" s="65">
        <f ca="1" t="shared" si="3"/>
        <v>0</v>
      </c>
      <c r="M1783" s="65" t="str">
        <f ca="1" t="shared" si="4"/>
        <v>1900 - WEEK 00</v>
      </c>
      <c r="N1783" s="65" t="str">
        <f ca="1" t="shared" si="5"/>
        <v>1900 - MONTH 01</v>
      </c>
      <c r="O1783" s="83" t="str">
        <f ca="1" t="shared" ref="O1783:P1783" si="1819">IFERROR(AVERAGEIF(M:M,M1783,$K:$K)," ")</f>
        <v> </v>
      </c>
      <c r="P1783" s="83" t="str">
        <f ca="1" t="shared" si="1819"/>
        <v> </v>
      </c>
      <c r="Q1783" s="65" t="str">
        <f ca="1">IF(ISBLANK(A1783)," ",IF(O1783&gt;MASTER!$B$3/100,"SB",IF(O1783&gt;MASTER!$B$4/100,"B",IF(O1783&gt;MASTER!$B$5/100,"C","K"))))</f>
        <v>SB</v>
      </c>
      <c r="R1783" s="65" t="str">
        <f ca="1">IF(ISBLANK(B1783)," ",IF(P1783&gt;MASTER!$B$3/100,"SB",IF(P1783&gt;MASTER!$B$4/100,"B",IF(P1783&gt;MASTER!$B$5/100,"C","K"))))</f>
        <v>SB</v>
      </c>
    </row>
    <row r="1784" customHeight="1" spans="1:18">
      <c r="A1784" s="65">
        <f ca="1">INDIRECT(ADDRESS(2+QUOTIENT(ROW()-2,COUNTA('Form Responses 1'!$1:$1)-4),1,,TRUE,"Form Responses 1"))</f>
        <v>0</v>
      </c>
      <c r="B1784" s="65">
        <f ca="1">INDIRECT(ADDRESS(2+QUOTIENT(ROW()-2,COUNTA('Form Responses 1'!$1:$1)-4),2,,TRUE,"Form Responses 1"))</f>
        <v>0</v>
      </c>
      <c r="C1784" s="65">
        <f ca="1">INDIRECT(ADDRESS(2+QUOTIENT(ROW()-2,COUNTA('Form Responses 1'!$1:$1)-4),3,,TRUE,"Form Responses 1"))</f>
        <v>0</v>
      </c>
      <c r="D1784" s="65">
        <f ca="1">INDIRECT(ADDRESS(2+QUOTIENT(ROW()-2,COUNTA('Form Responses 1'!$1:$1)-4),4,,TRUE,"Form Responses 1"))</f>
        <v>0</v>
      </c>
      <c r="E1784" s="82">
        <f ca="1" t="shared" si="0"/>
        <v>6</v>
      </c>
      <c r="F1784" s="65" t="str">
        <f ca="1">IF(ISBLANK(A1784)," ",INDIRECT(ADDRESS(1,5+MOD(ROW()-2,COUNTA('Form Responses 1'!$1:$1)-4),,TRUE,"Form Responses 1")))</f>
        <v>Lantai 25 / Roof Top [Gutter]</v>
      </c>
      <c r="G1784" s="65" t="e">
        <f ca="1">IF(ISBLANK(A1784)," ",INDIRECT(ADDRESS(MATCH(A1784,'Form Responses 1'!A:A,0),5+MOD(ROW()-2,COUNTA('Form Responses 1'!$1:$1)-4),,TRUE,"Form Responses 1")))</f>
        <v>#N/A</v>
      </c>
      <c r="H1784" s="83" t="str">
        <f ca="1" t="shared" si="1"/>
        <v>Lantai 25 / Roof Top</v>
      </c>
      <c r="I1784" s="83" t="str">
        <f ca="1" t="shared" si="1766"/>
        <v>Gutter</v>
      </c>
      <c r="J1784" s="83" t="str">
        <f ca="1" t="shared" si="2"/>
        <v>CLEANING SERVICE</v>
      </c>
      <c r="K1784" s="83" t="str">
        <f ca="1" t="array" ref="K1784">IFERROR(INDEX(MASTER!B:B,MATCH(G1784,MASTER!A:A,0))/100," ")</f>
        <v> </v>
      </c>
      <c r="L1784" s="65">
        <f ca="1" t="shared" si="3"/>
        <v>0</v>
      </c>
      <c r="M1784" s="65" t="str">
        <f ca="1" t="shared" si="4"/>
        <v>1900 - WEEK 00</v>
      </c>
      <c r="N1784" s="65" t="str">
        <f ca="1" t="shared" si="5"/>
        <v>1900 - MONTH 01</v>
      </c>
      <c r="O1784" s="83" t="str">
        <f ca="1" t="shared" ref="O1784:P1784" si="1820">IFERROR(AVERAGEIF(M:M,M1784,$K:$K)," ")</f>
        <v> </v>
      </c>
      <c r="P1784" s="83" t="str">
        <f ca="1" t="shared" si="1820"/>
        <v> </v>
      </c>
      <c r="Q1784" s="65" t="str">
        <f ca="1">IF(ISBLANK(A1784)," ",IF(O1784&gt;MASTER!$B$3/100,"SB",IF(O1784&gt;MASTER!$B$4/100,"B",IF(O1784&gt;MASTER!$B$5/100,"C","K"))))</f>
        <v>SB</v>
      </c>
      <c r="R1784" s="65" t="str">
        <f ca="1">IF(ISBLANK(B1784)," ",IF(P1784&gt;MASTER!$B$3/100,"SB",IF(P1784&gt;MASTER!$B$4/100,"B",IF(P1784&gt;MASTER!$B$5/100,"C","K"))))</f>
        <v>SB</v>
      </c>
    </row>
    <row r="1785" customHeight="1" spans="1:18">
      <c r="A1785" s="65">
        <f ca="1">INDIRECT(ADDRESS(2+QUOTIENT(ROW()-2,COUNTA('Form Responses 1'!$1:$1)-4),1,,TRUE,"Form Responses 1"))</f>
        <v>0</v>
      </c>
      <c r="B1785" s="65">
        <f ca="1">INDIRECT(ADDRESS(2+QUOTIENT(ROW()-2,COUNTA('Form Responses 1'!$1:$1)-4),2,,TRUE,"Form Responses 1"))</f>
        <v>0</v>
      </c>
      <c r="C1785" s="65">
        <f ca="1">INDIRECT(ADDRESS(2+QUOTIENT(ROW()-2,COUNTA('Form Responses 1'!$1:$1)-4),3,,TRUE,"Form Responses 1"))</f>
        <v>0</v>
      </c>
      <c r="D1785" s="65">
        <f ca="1">INDIRECT(ADDRESS(2+QUOTIENT(ROW()-2,COUNTA('Form Responses 1'!$1:$1)-4),4,,TRUE,"Form Responses 1"))</f>
        <v>0</v>
      </c>
      <c r="E1785" s="82">
        <f ca="1" t="shared" si="0"/>
        <v>6</v>
      </c>
      <c r="F1785" s="65" t="str">
        <f ca="1">IF(ISBLANK(A1785)," ",INDIRECT(ADDRESS(1,5+MOD(ROW()-2,COUNTA('Form Responses 1'!$1:$1)-4),,TRUE,"Form Responses 1")))</f>
        <v>Lantai 24 [Tangga Exit Barat]</v>
      </c>
      <c r="G1785" s="65" t="e">
        <f ca="1">IF(ISBLANK(A1785)," ",INDIRECT(ADDRESS(MATCH(A1785,'Form Responses 1'!A:A,0),5+MOD(ROW()-2,COUNTA('Form Responses 1'!$1:$1)-4),,TRUE,"Form Responses 1")))</f>
        <v>#N/A</v>
      </c>
      <c r="H1785" s="83" t="str">
        <f ca="1" t="shared" si="1"/>
        <v>Lantai 24</v>
      </c>
      <c r="I1785" s="83" t="str">
        <f ca="1" t="shared" si="1766"/>
        <v>Tangga Exit Barat</v>
      </c>
      <c r="J1785" s="83" t="str">
        <f ca="1" t="shared" si="2"/>
        <v>CLEANING SERVICE</v>
      </c>
      <c r="K1785" s="83" t="str">
        <f ca="1" t="array" ref="K1785">IFERROR(INDEX(MASTER!B:B,MATCH(G1785,MASTER!A:A,0))/100," ")</f>
        <v> </v>
      </c>
      <c r="L1785" s="65">
        <f ca="1" t="shared" si="3"/>
        <v>0</v>
      </c>
      <c r="M1785" s="65" t="str">
        <f ca="1" t="shared" si="4"/>
        <v>1900 - WEEK 00</v>
      </c>
      <c r="N1785" s="65" t="str">
        <f ca="1" t="shared" si="5"/>
        <v>1900 - MONTH 01</v>
      </c>
      <c r="O1785" s="83" t="str">
        <f ca="1" t="shared" ref="O1785:P1785" si="1821">IFERROR(AVERAGEIF(M:M,M1785,$K:$K)," ")</f>
        <v> </v>
      </c>
      <c r="P1785" s="83" t="str">
        <f ca="1" t="shared" si="1821"/>
        <v> </v>
      </c>
      <c r="Q1785" s="65" t="str">
        <f ca="1">IF(ISBLANK(A1785)," ",IF(O1785&gt;MASTER!$B$3/100,"SB",IF(O1785&gt;MASTER!$B$4/100,"B",IF(O1785&gt;MASTER!$B$5/100,"C","K"))))</f>
        <v>SB</v>
      </c>
      <c r="R1785" s="65" t="str">
        <f ca="1">IF(ISBLANK(B1785)," ",IF(P1785&gt;MASTER!$B$3/100,"SB",IF(P1785&gt;MASTER!$B$4/100,"B",IF(P1785&gt;MASTER!$B$5/100,"C","K"))))</f>
        <v>SB</v>
      </c>
    </row>
    <row r="1786" customHeight="1" spans="1:18">
      <c r="A1786" s="65">
        <f ca="1">INDIRECT(ADDRESS(2+QUOTIENT(ROW()-2,COUNTA('Form Responses 1'!$1:$1)-4),1,,TRUE,"Form Responses 1"))</f>
        <v>0</v>
      </c>
      <c r="B1786" s="65">
        <f ca="1">INDIRECT(ADDRESS(2+QUOTIENT(ROW()-2,COUNTA('Form Responses 1'!$1:$1)-4),2,,TRUE,"Form Responses 1"))</f>
        <v>0</v>
      </c>
      <c r="C1786" s="65">
        <f ca="1">INDIRECT(ADDRESS(2+QUOTIENT(ROW()-2,COUNTA('Form Responses 1'!$1:$1)-4),3,,TRUE,"Form Responses 1"))</f>
        <v>0</v>
      </c>
      <c r="D1786" s="65">
        <f ca="1">INDIRECT(ADDRESS(2+QUOTIENT(ROW()-2,COUNTA('Form Responses 1'!$1:$1)-4),4,,TRUE,"Form Responses 1"))</f>
        <v>0</v>
      </c>
      <c r="E1786" s="82">
        <f ca="1" t="shared" si="0"/>
        <v>6</v>
      </c>
      <c r="F1786" s="65" t="str">
        <f ca="1">IF(ISBLANK(A1786)," ",INDIRECT(ADDRESS(1,5+MOD(ROW()-2,COUNTA('Form Responses 1'!$1:$1)-4),,TRUE,"Form Responses 1")))</f>
        <v>Lantai 24 [ &amp; Timur]</v>
      </c>
      <c r="G1786" s="65" t="e">
        <f ca="1">IF(ISBLANK(A1786)," ",INDIRECT(ADDRESS(MATCH(A1786,'Form Responses 1'!A:A,0),5+MOD(ROW()-2,COUNTA('Form Responses 1'!$1:$1)-4),,TRUE,"Form Responses 1")))</f>
        <v>#N/A</v>
      </c>
      <c r="H1786" s="83" t="str">
        <f ca="1" t="shared" si="1"/>
        <v>Lantai 24</v>
      </c>
      <c r="I1786" s="83" t="str">
        <f ca="1" t="shared" si="1766"/>
        <v> &amp; Timur</v>
      </c>
      <c r="J1786" s="83" t="str">
        <f ca="1" t="shared" si="2"/>
        <v>CLEANING SERVICE</v>
      </c>
      <c r="K1786" s="83" t="str">
        <f ca="1" t="array" ref="K1786">IFERROR(INDEX(MASTER!B:B,MATCH(G1786,MASTER!A:A,0))/100," ")</f>
        <v> </v>
      </c>
      <c r="L1786" s="65">
        <f ca="1" t="shared" si="3"/>
        <v>0</v>
      </c>
      <c r="M1786" s="65" t="str">
        <f ca="1" t="shared" si="4"/>
        <v>1900 - WEEK 00</v>
      </c>
      <c r="N1786" s="65" t="str">
        <f ca="1" t="shared" si="5"/>
        <v>1900 - MONTH 01</v>
      </c>
      <c r="O1786" s="83" t="str">
        <f ca="1" t="shared" ref="O1786:P1786" si="1822">IFERROR(AVERAGEIF(M:M,M1786,$K:$K)," ")</f>
        <v> </v>
      </c>
      <c r="P1786" s="83" t="str">
        <f ca="1" t="shared" si="1822"/>
        <v> </v>
      </c>
      <c r="Q1786" s="65" t="str">
        <f ca="1">IF(ISBLANK(A1786)," ",IF(O1786&gt;MASTER!$B$3/100,"SB",IF(O1786&gt;MASTER!$B$4/100,"B",IF(O1786&gt;MASTER!$B$5/100,"C","K"))))</f>
        <v>SB</v>
      </c>
      <c r="R1786" s="65" t="str">
        <f ca="1">IF(ISBLANK(B1786)," ",IF(P1786&gt;MASTER!$B$3/100,"SB",IF(P1786&gt;MASTER!$B$4/100,"B",IF(P1786&gt;MASTER!$B$5/100,"C","K"))))</f>
        <v>SB</v>
      </c>
    </row>
    <row r="1787" customHeight="1" spans="1:18">
      <c r="A1787" s="65">
        <f ca="1">INDIRECT(ADDRESS(2+QUOTIENT(ROW()-2,COUNTA('Form Responses 1'!$1:$1)-4),1,,TRUE,"Form Responses 1"))</f>
        <v>0</v>
      </c>
      <c r="B1787" s="65">
        <f ca="1">INDIRECT(ADDRESS(2+QUOTIENT(ROW()-2,COUNTA('Form Responses 1'!$1:$1)-4),2,,TRUE,"Form Responses 1"))</f>
        <v>0</v>
      </c>
      <c r="C1787" s="65">
        <f ca="1">INDIRECT(ADDRESS(2+QUOTIENT(ROW()-2,COUNTA('Form Responses 1'!$1:$1)-4),3,,TRUE,"Form Responses 1"))</f>
        <v>0</v>
      </c>
      <c r="D1787" s="65">
        <f ca="1">INDIRECT(ADDRESS(2+QUOTIENT(ROW()-2,COUNTA('Form Responses 1'!$1:$1)-4),4,,TRUE,"Form Responses 1"))</f>
        <v>0</v>
      </c>
      <c r="E1787" s="82">
        <f ca="1" t="shared" si="0"/>
        <v>6</v>
      </c>
      <c r="F1787" s="65" t="str">
        <f ca="1">IF(ISBLANK(A1787)," ",INDIRECT(ADDRESS(1,5+MOD(ROW()-2,COUNTA('Form Responses 1'!$1:$1)-4),,TRUE,"Form Responses 1")))</f>
        <v>Lantai 24 [Mushola]</v>
      </c>
      <c r="G1787" s="65" t="e">
        <f ca="1">IF(ISBLANK(A1787)," ",INDIRECT(ADDRESS(MATCH(A1787,'Form Responses 1'!A:A,0),5+MOD(ROW()-2,COUNTA('Form Responses 1'!$1:$1)-4),,TRUE,"Form Responses 1")))</f>
        <v>#N/A</v>
      </c>
      <c r="H1787" s="83" t="str">
        <f ca="1" t="shared" si="1"/>
        <v>Lantai 24</v>
      </c>
      <c r="I1787" s="83" t="str">
        <f ca="1" t="shared" si="1766"/>
        <v>Mushola</v>
      </c>
      <c r="J1787" s="83" t="str">
        <f ca="1" t="shared" si="2"/>
        <v>CLEANING SERVICE</v>
      </c>
      <c r="K1787" s="83" t="str">
        <f ca="1" t="array" ref="K1787">IFERROR(INDEX(MASTER!B:B,MATCH(G1787,MASTER!A:A,0))/100," ")</f>
        <v> </v>
      </c>
      <c r="L1787" s="65">
        <f ca="1" t="shared" si="3"/>
        <v>0</v>
      </c>
      <c r="M1787" s="65" t="str">
        <f ca="1" t="shared" si="4"/>
        <v>1900 - WEEK 00</v>
      </c>
      <c r="N1787" s="65" t="str">
        <f ca="1" t="shared" si="5"/>
        <v>1900 - MONTH 01</v>
      </c>
      <c r="O1787" s="83" t="str">
        <f ca="1" t="shared" ref="O1787:P1787" si="1823">IFERROR(AVERAGEIF(M:M,M1787,$K:$K)," ")</f>
        <v> </v>
      </c>
      <c r="P1787" s="83" t="str">
        <f ca="1" t="shared" si="1823"/>
        <v> </v>
      </c>
      <c r="Q1787" s="65" t="str">
        <f ca="1">IF(ISBLANK(A1787)," ",IF(O1787&gt;MASTER!$B$3/100,"SB",IF(O1787&gt;MASTER!$B$4/100,"B",IF(O1787&gt;MASTER!$B$5/100,"C","K"))))</f>
        <v>SB</v>
      </c>
      <c r="R1787" s="65" t="str">
        <f ca="1">IF(ISBLANK(B1787)," ",IF(P1787&gt;MASTER!$B$3/100,"SB",IF(P1787&gt;MASTER!$B$4/100,"B",IF(P1787&gt;MASTER!$B$5/100,"C","K"))))</f>
        <v>SB</v>
      </c>
    </row>
    <row r="1788" customHeight="1" spans="1:18">
      <c r="A1788" s="65">
        <f ca="1">INDIRECT(ADDRESS(2+QUOTIENT(ROW()-2,COUNTA('Form Responses 1'!$1:$1)-4),1,,TRUE,"Form Responses 1"))</f>
        <v>0</v>
      </c>
      <c r="B1788" s="65">
        <f ca="1">INDIRECT(ADDRESS(2+QUOTIENT(ROW()-2,COUNTA('Form Responses 1'!$1:$1)-4),2,,TRUE,"Form Responses 1"))</f>
        <v>0</v>
      </c>
      <c r="C1788" s="65">
        <f ca="1">INDIRECT(ADDRESS(2+QUOTIENT(ROW()-2,COUNTA('Form Responses 1'!$1:$1)-4),3,,TRUE,"Form Responses 1"))</f>
        <v>0</v>
      </c>
      <c r="D1788" s="65">
        <f ca="1">INDIRECT(ADDRESS(2+QUOTIENT(ROW()-2,COUNTA('Form Responses 1'!$1:$1)-4),4,,TRUE,"Form Responses 1"))</f>
        <v>0</v>
      </c>
      <c r="E1788" s="82">
        <f ca="1" t="shared" si="0"/>
        <v>6</v>
      </c>
      <c r="F1788" s="65" t="str">
        <f ca="1">IF(ISBLANK(A1788)," ",INDIRECT(ADDRESS(1,5+MOD(ROW()-2,COUNTA('Form Responses 1'!$1:$1)-4),,TRUE,"Form Responses 1")))</f>
        <v>Lantai 24 [Pantry]</v>
      </c>
      <c r="G1788" s="65" t="e">
        <f ca="1">IF(ISBLANK(A1788)," ",INDIRECT(ADDRESS(MATCH(A1788,'Form Responses 1'!A:A,0),5+MOD(ROW()-2,COUNTA('Form Responses 1'!$1:$1)-4),,TRUE,"Form Responses 1")))</f>
        <v>#N/A</v>
      </c>
      <c r="H1788" s="83" t="str">
        <f ca="1" t="shared" si="1"/>
        <v>Lantai 24</v>
      </c>
      <c r="I1788" s="83" t="str">
        <f ca="1" t="shared" si="1766"/>
        <v>Pantry</v>
      </c>
      <c r="J1788" s="83" t="str">
        <f ca="1" t="shared" si="2"/>
        <v>CLEANING SERVICE</v>
      </c>
      <c r="K1788" s="83" t="str">
        <f ca="1" t="array" ref="K1788">IFERROR(INDEX(MASTER!B:B,MATCH(G1788,MASTER!A:A,0))/100," ")</f>
        <v> </v>
      </c>
      <c r="L1788" s="65">
        <f ca="1" t="shared" si="3"/>
        <v>0</v>
      </c>
      <c r="M1788" s="65" t="str">
        <f ca="1" t="shared" si="4"/>
        <v>1900 - WEEK 00</v>
      </c>
      <c r="N1788" s="65" t="str">
        <f ca="1" t="shared" si="5"/>
        <v>1900 - MONTH 01</v>
      </c>
      <c r="O1788" s="83" t="str">
        <f ca="1" t="shared" ref="O1788:P1788" si="1824">IFERROR(AVERAGEIF(M:M,M1788,$K:$K)," ")</f>
        <v> </v>
      </c>
      <c r="P1788" s="83" t="str">
        <f ca="1" t="shared" si="1824"/>
        <v> </v>
      </c>
      <c r="Q1788" s="65" t="str">
        <f ca="1">IF(ISBLANK(A1788)," ",IF(O1788&gt;MASTER!$B$3/100,"SB",IF(O1788&gt;MASTER!$B$4/100,"B",IF(O1788&gt;MASTER!$B$5/100,"C","K"))))</f>
        <v>SB</v>
      </c>
      <c r="R1788" s="65" t="str">
        <f ca="1">IF(ISBLANK(B1788)," ",IF(P1788&gt;MASTER!$B$3/100,"SB",IF(P1788&gt;MASTER!$B$4/100,"B",IF(P1788&gt;MASTER!$B$5/100,"C","K"))))</f>
        <v>SB</v>
      </c>
    </row>
    <row r="1789" customHeight="1" spans="1:18">
      <c r="A1789" s="65">
        <f ca="1">INDIRECT(ADDRESS(2+QUOTIENT(ROW()-2,COUNTA('Form Responses 1'!$1:$1)-4),1,,TRUE,"Form Responses 1"))</f>
        <v>0</v>
      </c>
      <c r="B1789" s="65">
        <f ca="1">INDIRECT(ADDRESS(2+QUOTIENT(ROW()-2,COUNTA('Form Responses 1'!$1:$1)-4),2,,TRUE,"Form Responses 1"))</f>
        <v>0</v>
      </c>
      <c r="C1789" s="65">
        <f ca="1">INDIRECT(ADDRESS(2+QUOTIENT(ROW()-2,COUNTA('Form Responses 1'!$1:$1)-4),3,,TRUE,"Form Responses 1"))</f>
        <v>0</v>
      </c>
      <c r="D1789" s="65">
        <f ca="1">INDIRECT(ADDRESS(2+QUOTIENT(ROW()-2,COUNTA('Form Responses 1'!$1:$1)-4),4,,TRUE,"Form Responses 1"))</f>
        <v>0</v>
      </c>
      <c r="E1789" s="82">
        <f ca="1" t="shared" si="0"/>
        <v>6</v>
      </c>
      <c r="F1789" s="65" t="str">
        <f ca="1">IF(ISBLANK(A1789)," ",INDIRECT(ADDRESS(1,5+MOD(ROW()-2,COUNTA('Form Responses 1'!$1:$1)-4),,TRUE,"Form Responses 1")))</f>
        <v>Lantai 24 [Ruang Rapat 1-2-3]</v>
      </c>
      <c r="G1789" s="65" t="e">
        <f ca="1">IF(ISBLANK(A1789)," ",INDIRECT(ADDRESS(MATCH(A1789,'Form Responses 1'!A:A,0),5+MOD(ROW()-2,COUNTA('Form Responses 1'!$1:$1)-4),,TRUE,"Form Responses 1")))</f>
        <v>#N/A</v>
      </c>
      <c r="H1789" s="83" t="str">
        <f ca="1" t="shared" si="1"/>
        <v>Lantai 24</v>
      </c>
      <c r="I1789" s="83" t="str">
        <f ca="1" t="shared" si="1766"/>
        <v>Ruang Rapat 1-2-3</v>
      </c>
      <c r="J1789" s="83" t="str">
        <f ca="1" t="shared" si="2"/>
        <v>CLEANING SERVICE</v>
      </c>
      <c r="K1789" s="83" t="str">
        <f ca="1" t="array" ref="K1789">IFERROR(INDEX(MASTER!B:B,MATCH(G1789,MASTER!A:A,0))/100," ")</f>
        <v> </v>
      </c>
      <c r="L1789" s="65">
        <f ca="1" t="shared" si="3"/>
        <v>0</v>
      </c>
      <c r="M1789" s="65" t="str">
        <f ca="1" t="shared" si="4"/>
        <v>1900 - WEEK 00</v>
      </c>
      <c r="N1789" s="65" t="str">
        <f ca="1" t="shared" si="5"/>
        <v>1900 - MONTH 01</v>
      </c>
      <c r="O1789" s="83" t="str">
        <f ca="1" t="shared" ref="O1789:P1789" si="1825">IFERROR(AVERAGEIF(M:M,M1789,$K:$K)," ")</f>
        <v> </v>
      </c>
      <c r="P1789" s="83" t="str">
        <f ca="1" t="shared" si="1825"/>
        <v> </v>
      </c>
      <c r="Q1789" s="65" t="str">
        <f ca="1">IF(ISBLANK(A1789)," ",IF(O1789&gt;MASTER!$B$3/100,"SB",IF(O1789&gt;MASTER!$B$4/100,"B",IF(O1789&gt;MASTER!$B$5/100,"C","K"))))</f>
        <v>SB</v>
      </c>
      <c r="R1789" s="65" t="str">
        <f ca="1">IF(ISBLANK(B1789)," ",IF(P1789&gt;MASTER!$B$3/100,"SB",IF(P1789&gt;MASTER!$B$4/100,"B",IF(P1789&gt;MASTER!$B$5/100,"C","K"))))</f>
        <v>SB</v>
      </c>
    </row>
    <row r="1790" customHeight="1" spans="1:18">
      <c r="A1790" s="65">
        <f ca="1">INDIRECT(ADDRESS(2+QUOTIENT(ROW()-2,COUNTA('Form Responses 1'!$1:$1)-4),1,,TRUE,"Form Responses 1"))</f>
        <v>0</v>
      </c>
      <c r="B1790" s="65">
        <f ca="1">INDIRECT(ADDRESS(2+QUOTIENT(ROW()-2,COUNTA('Form Responses 1'!$1:$1)-4),2,,TRUE,"Form Responses 1"))</f>
        <v>0</v>
      </c>
      <c r="C1790" s="65">
        <f ca="1">INDIRECT(ADDRESS(2+QUOTIENT(ROW()-2,COUNTA('Form Responses 1'!$1:$1)-4),3,,TRUE,"Form Responses 1"))</f>
        <v>0</v>
      </c>
      <c r="D1790" s="65">
        <f ca="1">INDIRECT(ADDRESS(2+QUOTIENT(ROW()-2,COUNTA('Form Responses 1'!$1:$1)-4),4,,TRUE,"Form Responses 1"))</f>
        <v>0</v>
      </c>
      <c r="E1790" s="82">
        <f ca="1" t="shared" si="0"/>
        <v>6</v>
      </c>
      <c r="F1790" s="65" t="str">
        <f ca="1">IF(ISBLANK(A1790)," ",INDIRECT(ADDRESS(1,5+MOD(ROW()-2,COUNTA('Form Responses 1'!$1:$1)-4),,TRUE,"Form Responses 1")))</f>
        <v>Lantai 24 [Ruang Kerja]</v>
      </c>
      <c r="G1790" s="65" t="e">
        <f ca="1">IF(ISBLANK(A1790)," ",INDIRECT(ADDRESS(MATCH(A1790,'Form Responses 1'!A:A,0),5+MOD(ROW()-2,COUNTA('Form Responses 1'!$1:$1)-4),,TRUE,"Form Responses 1")))</f>
        <v>#N/A</v>
      </c>
      <c r="H1790" s="83" t="str">
        <f ca="1" t="shared" si="1"/>
        <v>Lantai 24</v>
      </c>
      <c r="I1790" s="83" t="str">
        <f ca="1" t="shared" si="1766"/>
        <v>Ruang Kerja</v>
      </c>
      <c r="J1790" s="83" t="str">
        <f ca="1" t="shared" si="2"/>
        <v>CLEANING SERVICE</v>
      </c>
      <c r="K1790" s="83" t="str">
        <f ca="1" t="array" ref="K1790">IFERROR(INDEX(MASTER!B:B,MATCH(G1790,MASTER!A:A,0))/100," ")</f>
        <v> </v>
      </c>
      <c r="L1790" s="65">
        <f ca="1" t="shared" si="3"/>
        <v>0</v>
      </c>
      <c r="M1790" s="65" t="str">
        <f ca="1" t="shared" si="4"/>
        <v>1900 - WEEK 00</v>
      </c>
      <c r="N1790" s="65" t="str">
        <f ca="1" t="shared" si="5"/>
        <v>1900 - MONTH 01</v>
      </c>
      <c r="O1790" s="83" t="str">
        <f ca="1" t="shared" ref="O1790:P1790" si="1826">IFERROR(AVERAGEIF(M:M,M1790,$K:$K)," ")</f>
        <v> </v>
      </c>
      <c r="P1790" s="83" t="str">
        <f ca="1" t="shared" si="1826"/>
        <v> </v>
      </c>
      <c r="Q1790" s="65" t="str">
        <f ca="1">IF(ISBLANK(A1790)," ",IF(O1790&gt;MASTER!$B$3/100,"SB",IF(O1790&gt;MASTER!$B$4/100,"B",IF(O1790&gt;MASTER!$B$5/100,"C","K"))))</f>
        <v>SB</v>
      </c>
      <c r="R1790" s="65" t="str">
        <f ca="1">IF(ISBLANK(B1790)," ",IF(P1790&gt;MASTER!$B$3/100,"SB",IF(P1790&gt;MASTER!$B$4/100,"B",IF(P1790&gt;MASTER!$B$5/100,"C","K"))))</f>
        <v>SB</v>
      </c>
    </row>
    <row r="1791" customHeight="1" spans="1:18">
      <c r="A1791" s="65">
        <f ca="1">INDIRECT(ADDRESS(2+QUOTIENT(ROW()-2,COUNTA('Form Responses 1'!$1:$1)-4),1,,TRUE,"Form Responses 1"))</f>
        <v>0</v>
      </c>
      <c r="B1791" s="65">
        <f ca="1">INDIRECT(ADDRESS(2+QUOTIENT(ROW()-2,COUNTA('Form Responses 1'!$1:$1)-4),2,,TRUE,"Form Responses 1"))</f>
        <v>0</v>
      </c>
      <c r="C1791" s="65">
        <f ca="1">INDIRECT(ADDRESS(2+QUOTIENT(ROW()-2,COUNTA('Form Responses 1'!$1:$1)-4),3,,TRUE,"Form Responses 1"))</f>
        <v>0</v>
      </c>
      <c r="D1791" s="65">
        <f ca="1">INDIRECT(ADDRESS(2+QUOTIENT(ROW()-2,COUNTA('Form Responses 1'!$1:$1)-4),4,,TRUE,"Form Responses 1"))</f>
        <v>0</v>
      </c>
      <c r="E1791" s="82">
        <f ca="1" t="shared" si="0"/>
        <v>6</v>
      </c>
      <c r="F1791" s="65" t="str">
        <f ca="1">IF(ISBLANK(A1791)," ",INDIRECT(ADDRESS(1,5+MOD(ROW()-2,COUNTA('Form Responses 1'!$1:$1)-4),,TRUE,"Form Responses 1")))</f>
        <v>Lantai 24 [Koridor]</v>
      </c>
      <c r="G1791" s="65" t="e">
        <f ca="1">IF(ISBLANK(A1791)," ",INDIRECT(ADDRESS(MATCH(A1791,'Form Responses 1'!A:A,0),5+MOD(ROW()-2,COUNTA('Form Responses 1'!$1:$1)-4),,TRUE,"Form Responses 1")))</f>
        <v>#N/A</v>
      </c>
      <c r="H1791" s="83" t="str">
        <f ca="1" t="shared" si="1"/>
        <v>Lantai 24</v>
      </c>
      <c r="I1791" s="83" t="str">
        <f ca="1" t="shared" si="1766"/>
        <v>Koridor</v>
      </c>
      <c r="J1791" s="83" t="str">
        <f ca="1" t="shared" si="2"/>
        <v>CLEANING SERVICE</v>
      </c>
      <c r="K1791" s="83" t="str">
        <f ca="1" t="array" ref="K1791">IFERROR(INDEX(MASTER!B:B,MATCH(G1791,MASTER!A:A,0))/100," ")</f>
        <v> </v>
      </c>
      <c r="L1791" s="65">
        <f ca="1" t="shared" si="3"/>
        <v>0</v>
      </c>
      <c r="M1791" s="65" t="str">
        <f ca="1" t="shared" si="4"/>
        <v>1900 - WEEK 00</v>
      </c>
      <c r="N1791" s="65" t="str">
        <f ca="1" t="shared" si="5"/>
        <v>1900 - MONTH 01</v>
      </c>
      <c r="O1791" s="83" t="str">
        <f ca="1" t="shared" ref="O1791:P1791" si="1827">IFERROR(AVERAGEIF(M:M,M1791,$K:$K)," ")</f>
        <v> </v>
      </c>
      <c r="P1791" s="83" t="str">
        <f ca="1" t="shared" si="1827"/>
        <v> </v>
      </c>
      <c r="Q1791" s="65" t="str">
        <f ca="1">IF(ISBLANK(A1791)," ",IF(O1791&gt;MASTER!$B$3/100,"SB",IF(O1791&gt;MASTER!$B$4/100,"B",IF(O1791&gt;MASTER!$B$5/100,"C","K"))))</f>
        <v>SB</v>
      </c>
      <c r="R1791" s="65" t="str">
        <f ca="1">IF(ISBLANK(B1791)," ",IF(P1791&gt;MASTER!$B$3/100,"SB",IF(P1791&gt;MASTER!$B$4/100,"B",IF(P1791&gt;MASTER!$B$5/100,"C","K"))))</f>
        <v>SB</v>
      </c>
    </row>
    <row r="1792" customHeight="1" spans="1:18">
      <c r="A1792" s="65">
        <f ca="1">INDIRECT(ADDRESS(2+QUOTIENT(ROW()-2,COUNTA('Form Responses 1'!$1:$1)-4),1,,TRUE,"Form Responses 1"))</f>
        <v>0</v>
      </c>
      <c r="B1792" s="65">
        <f ca="1">INDIRECT(ADDRESS(2+QUOTIENT(ROW()-2,COUNTA('Form Responses 1'!$1:$1)-4),2,,TRUE,"Form Responses 1"))</f>
        <v>0</v>
      </c>
      <c r="C1792" s="65">
        <f ca="1">INDIRECT(ADDRESS(2+QUOTIENT(ROW()-2,COUNTA('Form Responses 1'!$1:$1)-4),3,,TRUE,"Form Responses 1"))</f>
        <v>0</v>
      </c>
      <c r="D1792" s="65">
        <f ca="1">INDIRECT(ADDRESS(2+QUOTIENT(ROW()-2,COUNTA('Form Responses 1'!$1:$1)-4),4,,TRUE,"Form Responses 1"))</f>
        <v>0</v>
      </c>
      <c r="E1792" s="82">
        <f ca="1" t="shared" si="0"/>
        <v>6</v>
      </c>
      <c r="F1792" s="65" t="str">
        <f ca="1">IF(ISBLANK(A1792)," ",INDIRECT(ADDRESS(1,5+MOD(ROW()-2,COUNTA('Form Responses 1'!$1:$1)-4),,TRUE,"Form Responses 1")))</f>
        <v>Lantai 24 [Toilet Pria / Wanita]</v>
      </c>
      <c r="G1792" s="65" t="e">
        <f ca="1">IF(ISBLANK(A1792)," ",INDIRECT(ADDRESS(MATCH(A1792,'Form Responses 1'!A:A,0),5+MOD(ROW()-2,COUNTA('Form Responses 1'!$1:$1)-4),,TRUE,"Form Responses 1")))</f>
        <v>#N/A</v>
      </c>
      <c r="H1792" s="83" t="str">
        <f ca="1" t="shared" si="1"/>
        <v>Lantai 24</v>
      </c>
      <c r="I1792" s="83" t="str">
        <f ca="1" t="shared" si="1766"/>
        <v>Toilet Pria / Wanita</v>
      </c>
      <c r="J1792" s="83" t="str">
        <f ca="1" t="shared" si="2"/>
        <v>CLEANING SERVICE</v>
      </c>
      <c r="K1792" s="83" t="str">
        <f ca="1" t="array" ref="K1792">IFERROR(INDEX(MASTER!B:B,MATCH(G1792,MASTER!A:A,0))/100," ")</f>
        <v> </v>
      </c>
      <c r="L1792" s="65">
        <f ca="1" t="shared" si="3"/>
        <v>0</v>
      </c>
      <c r="M1792" s="65" t="str">
        <f ca="1" t="shared" si="4"/>
        <v>1900 - WEEK 00</v>
      </c>
      <c r="N1792" s="65" t="str">
        <f ca="1" t="shared" si="5"/>
        <v>1900 - MONTH 01</v>
      </c>
      <c r="O1792" s="83" t="str">
        <f ca="1" t="shared" ref="O1792:P1792" si="1828">IFERROR(AVERAGEIF(M:M,M1792,$K:$K)," ")</f>
        <v> </v>
      </c>
      <c r="P1792" s="83" t="str">
        <f ca="1" t="shared" si="1828"/>
        <v> </v>
      </c>
      <c r="Q1792" s="65" t="str">
        <f ca="1">IF(ISBLANK(A1792)," ",IF(O1792&gt;MASTER!$B$3/100,"SB",IF(O1792&gt;MASTER!$B$4/100,"B",IF(O1792&gt;MASTER!$B$5/100,"C","K"))))</f>
        <v>SB</v>
      </c>
      <c r="R1792" s="65" t="str">
        <f ca="1">IF(ISBLANK(B1792)," ",IF(P1792&gt;MASTER!$B$3/100,"SB",IF(P1792&gt;MASTER!$B$4/100,"B",IF(P1792&gt;MASTER!$B$5/100,"C","K"))))</f>
        <v>SB</v>
      </c>
    </row>
    <row r="1793" customHeight="1" spans="1:18">
      <c r="A1793" s="65">
        <f ca="1">INDIRECT(ADDRESS(2+QUOTIENT(ROW()-2,COUNTA('Form Responses 1'!$1:$1)-4),1,,TRUE,"Form Responses 1"))</f>
        <v>0</v>
      </c>
      <c r="B1793" s="65">
        <f ca="1">INDIRECT(ADDRESS(2+QUOTIENT(ROW()-2,COUNTA('Form Responses 1'!$1:$1)-4),2,,TRUE,"Form Responses 1"))</f>
        <v>0</v>
      </c>
      <c r="C1793" s="65">
        <f ca="1">INDIRECT(ADDRESS(2+QUOTIENT(ROW()-2,COUNTA('Form Responses 1'!$1:$1)-4),3,,TRUE,"Form Responses 1"))</f>
        <v>0</v>
      </c>
      <c r="D1793" s="65">
        <f ca="1">INDIRECT(ADDRESS(2+QUOTIENT(ROW()-2,COUNTA('Form Responses 1'!$1:$1)-4),4,,TRUE,"Form Responses 1"))</f>
        <v>0</v>
      </c>
      <c r="E1793" s="82">
        <f ca="1" t="shared" si="0"/>
        <v>6</v>
      </c>
      <c r="F1793" s="65" t="str">
        <f ca="1">IF(ISBLANK(A1793)," ",INDIRECT(ADDRESS(1,5+MOD(ROW()-2,COUNTA('Form Responses 1'!$1:$1)-4),,TRUE,"Form Responses 1")))</f>
        <v>Lantai 23 [Tangga Exit Barat]</v>
      </c>
      <c r="G1793" s="65" t="e">
        <f ca="1">IF(ISBLANK(A1793)," ",INDIRECT(ADDRESS(MATCH(A1793,'Form Responses 1'!A:A,0),5+MOD(ROW()-2,COUNTA('Form Responses 1'!$1:$1)-4),,TRUE,"Form Responses 1")))</f>
        <v>#N/A</v>
      </c>
      <c r="H1793" s="83" t="str">
        <f ca="1" t="shared" si="1"/>
        <v>Lantai 23</v>
      </c>
      <c r="I1793" s="83" t="str">
        <f ca="1" t="shared" si="1766"/>
        <v>Tangga Exit Barat</v>
      </c>
      <c r="J1793" s="83" t="str">
        <f ca="1" t="shared" si="2"/>
        <v>CLEANING SERVICE</v>
      </c>
      <c r="K1793" s="83" t="str">
        <f ca="1" t="array" ref="K1793">IFERROR(INDEX(MASTER!B:B,MATCH(G1793,MASTER!A:A,0))/100," ")</f>
        <v> </v>
      </c>
      <c r="L1793" s="65">
        <f ca="1" t="shared" si="3"/>
        <v>0</v>
      </c>
      <c r="M1793" s="65" t="str">
        <f ca="1" t="shared" si="4"/>
        <v>1900 - WEEK 00</v>
      </c>
      <c r="N1793" s="65" t="str">
        <f ca="1" t="shared" si="5"/>
        <v>1900 - MONTH 01</v>
      </c>
      <c r="O1793" s="83" t="str">
        <f ca="1" t="shared" ref="O1793:P1793" si="1829">IFERROR(AVERAGEIF(M:M,M1793,$K:$K)," ")</f>
        <v> </v>
      </c>
      <c r="P1793" s="83" t="str">
        <f ca="1" t="shared" si="1829"/>
        <v> </v>
      </c>
      <c r="Q1793" s="65" t="str">
        <f ca="1">IF(ISBLANK(A1793)," ",IF(O1793&gt;MASTER!$B$3/100,"SB",IF(O1793&gt;MASTER!$B$4/100,"B",IF(O1793&gt;MASTER!$B$5/100,"C","K"))))</f>
        <v>SB</v>
      </c>
      <c r="R1793" s="65" t="str">
        <f ca="1">IF(ISBLANK(B1793)," ",IF(P1793&gt;MASTER!$B$3/100,"SB",IF(P1793&gt;MASTER!$B$4/100,"B",IF(P1793&gt;MASTER!$B$5/100,"C","K"))))</f>
        <v>SB</v>
      </c>
    </row>
    <row r="1794" customHeight="1" spans="1:18">
      <c r="A1794" s="65">
        <f ca="1">INDIRECT(ADDRESS(2+QUOTIENT(ROW()-2,COUNTA('Form Responses 1'!$1:$1)-4),1,,TRUE,"Form Responses 1"))</f>
        <v>0</v>
      </c>
      <c r="B1794" s="65">
        <f ca="1">INDIRECT(ADDRESS(2+QUOTIENT(ROW()-2,COUNTA('Form Responses 1'!$1:$1)-4),2,,TRUE,"Form Responses 1"))</f>
        <v>0</v>
      </c>
      <c r="C1794" s="65">
        <f ca="1">INDIRECT(ADDRESS(2+QUOTIENT(ROW()-2,COUNTA('Form Responses 1'!$1:$1)-4),3,,TRUE,"Form Responses 1"))</f>
        <v>0</v>
      </c>
      <c r="D1794" s="65">
        <f ca="1">INDIRECT(ADDRESS(2+QUOTIENT(ROW()-2,COUNTA('Form Responses 1'!$1:$1)-4),4,,TRUE,"Form Responses 1"))</f>
        <v>0</v>
      </c>
      <c r="E1794" s="82">
        <f ca="1" t="shared" si="0"/>
        <v>6</v>
      </c>
      <c r="F1794" s="65" t="str">
        <f ca="1">IF(ISBLANK(A1794)," ",INDIRECT(ADDRESS(1,5+MOD(ROW()-2,COUNTA('Form Responses 1'!$1:$1)-4),,TRUE,"Form Responses 1")))</f>
        <v>Lantai 23 [ &amp; Timur]</v>
      </c>
      <c r="G1794" s="65" t="e">
        <f ca="1">IF(ISBLANK(A1794)," ",INDIRECT(ADDRESS(MATCH(A1794,'Form Responses 1'!A:A,0),5+MOD(ROW()-2,COUNTA('Form Responses 1'!$1:$1)-4),,TRUE,"Form Responses 1")))</f>
        <v>#N/A</v>
      </c>
      <c r="H1794" s="83" t="str">
        <f ca="1" t="shared" si="1"/>
        <v>Lantai 23</v>
      </c>
      <c r="I1794" s="83" t="str">
        <f ca="1" t="shared" si="1766"/>
        <v> &amp; Timur</v>
      </c>
      <c r="J1794" s="83" t="str">
        <f ca="1" t="shared" si="2"/>
        <v>CLEANING SERVICE</v>
      </c>
      <c r="K1794" s="83" t="str">
        <f ca="1" t="array" ref="K1794">IFERROR(INDEX(MASTER!B:B,MATCH(G1794,MASTER!A:A,0))/100," ")</f>
        <v> </v>
      </c>
      <c r="L1794" s="65">
        <f ca="1" t="shared" si="3"/>
        <v>0</v>
      </c>
      <c r="M1794" s="65" t="str">
        <f ca="1" t="shared" si="4"/>
        <v>1900 - WEEK 00</v>
      </c>
      <c r="N1794" s="65" t="str">
        <f ca="1" t="shared" si="5"/>
        <v>1900 - MONTH 01</v>
      </c>
      <c r="O1794" s="83" t="str">
        <f ca="1" t="shared" ref="O1794:P1794" si="1830">IFERROR(AVERAGEIF(M:M,M1794,$K:$K)," ")</f>
        <v> </v>
      </c>
      <c r="P1794" s="83" t="str">
        <f ca="1" t="shared" si="1830"/>
        <v> </v>
      </c>
      <c r="Q1794" s="65" t="str">
        <f ca="1">IF(ISBLANK(A1794)," ",IF(O1794&gt;MASTER!$B$3/100,"SB",IF(O1794&gt;MASTER!$B$4/100,"B",IF(O1794&gt;MASTER!$B$5/100,"C","K"))))</f>
        <v>SB</v>
      </c>
      <c r="R1794" s="65" t="str">
        <f ca="1">IF(ISBLANK(B1794)," ",IF(P1794&gt;MASTER!$B$3/100,"SB",IF(P1794&gt;MASTER!$B$4/100,"B",IF(P1794&gt;MASTER!$B$5/100,"C","K"))))</f>
        <v>SB</v>
      </c>
    </row>
    <row r="1795" customHeight="1" spans="1:18">
      <c r="A1795" s="65">
        <f ca="1">INDIRECT(ADDRESS(2+QUOTIENT(ROW()-2,COUNTA('Form Responses 1'!$1:$1)-4),1,,TRUE,"Form Responses 1"))</f>
        <v>0</v>
      </c>
      <c r="B1795" s="65">
        <f ca="1">INDIRECT(ADDRESS(2+QUOTIENT(ROW()-2,COUNTA('Form Responses 1'!$1:$1)-4),2,,TRUE,"Form Responses 1"))</f>
        <v>0</v>
      </c>
      <c r="C1795" s="65">
        <f ca="1">INDIRECT(ADDRESS(2+QUOTIENT(ROW()-2,COUNTA('Form Responses 1'!$1:$1)-4),3,,TRUE,"Form Responses 1"))</f>
        <v>0</v>
      </c>
      <c r="D1795" s="65">
        <f ca="1">INDIRECT(ADDRESS(2+QUOTIENT(ROW()-2,COUNTA('Form Responses 1'!$1:$1)-4),4,,TRUE,"Form Responses 1"))</f>
        <v>0</v>
      </c>
      <c r="E1795" s="82">
        <f ca="1" t="shared" si="0"/>
        <v>6</v>
      </c>
      <c r="F1795" s="65" t="str">
        <f ca="1">IF(ISBLANK(A1795)," ",INDIRECT(ADDRESS(1,5+MOD(ROW()-2,COUNTA('Form Responses 1'!$1:$1)-4),,TRUE,"Form Responses 1")))</f>
        <v>Lantai 23 [Mushola]</v>
      </c>
      <c r="G1795" s="65" t="e">
        <f ca="1">IF(ISBLANK(A1795)," ",INDIRECT(ADDRESS(MATCH(A1795,'Form Responses 1'!A:A,0),5+MOD(ROW()-2,COUNTA('Form Responses 1'!$1:$1)-4),,TRUE,"Form Responses 1")))</f>
        <v>#N/A</v>
      </c>
      <c r="H1795" s="83" t="str">
        <f ca="1" t="shared" si="1"/>
        <v>Lantai 23</v>
      </c>
      <c r="I1795" s="83" t="str">
        <f ca="1" t="shared" ref="I1795:I1858" si="1831">MID(F1795,FIND("[",F1795)+1,LEN(F1795)-FIND("[",F1795)-1)</f>
        <v>Mushola</v>
      </c>
      <c r="J1795" s="83" t="str">
        <f ca="1" t="shared" si="2"/>
        <v>CLEANING SERVICE</v>
      </c>
      <c r="K1795" s="83" t="str">
        <f ca="1" t="array" ref="K1795">IFERROR(INDEX(MASTER!B:B,MATCH(G1795,MASTER!A:A,0))/100," ")</f>
        <v> </v>
      </c>
      <c r="L1795" s="65">
        <f ca="1" t="shared" si="3"/>
        <v>0</v>
      </c>
      <c r="M1795" s="65" t="str">
        <f ca="1" t="shared" si="4"/>
        <v>1900 - WEEK 00</v>
      </c>
      <c r="N1795" s="65" t="str">
        <f ca="1" t="shared" si="5"/>
        <v>1900 - MONTH 01</v>
      </c>
      <c r="O1795" s="83" t="str">
        <f ca="1" t="shared" ref="O1795:P1795" si="1832">IFERROR(AVERAGEIF(M:M,M1795,$K:$K)," ")</f>
        <v> </v>
      </c>
      <c r="P1795" s="83" t="str">
        <f ca="1" t="shared" si="1832"/>
        <v> </v>
      </c>
      <c r="Q1795" s="65" t="str">
        <f ca="1">IF(ISBLANK(A1795)," ",IF(O1795&gt;MASTER!$B$3/100,"SB",IF(O1795&gt;MASTER!$B$4/100,"B",IF(O1795&gt;MASTER!$B$5/100,"C","K"))))</f>
        <v>SB</v>
      </c>
      <c r="R1795" s="65" t="str">
        <f ca="1">IF(ISBLANK(B1795)," ",IF(P1795&gt;MASTER!$B$3/100,"SB",IF(P1795&gt;MASTER!$B$4/100,"B",IF(P1795&gt;MASTER!$B$5/100,"C","K"))))</f>
        <v>SB</v>
      </c>
    </row>
    <row r="1796" customHeight="1" spans="1:18">
      <c r="A1796" s="65">
        <f ca="1">INDIRECT(ADDRESS(2+QUOTIENT(ROW()-2,COUNTA('Form Responses 1'!$1:$1)-4),1,,TRUE,"Form Responses 1"))</f>
        <v>0</v>
      </c>
      <c r="B1796" s="65">
        <f ca="1">INDIRECT(ADDRESS(2+QUOTIENT(ROW()-2,COUNTA('Form Responses 1'!$1:$1)-4),2,,TRUE,"Form Responses 1"))</f>
        <v>0</v>
      </c>
      <c r="C1796" s="65">
        <f ca="1">INDIRECT(ADDRESS(2+QUOTIENT(ROW()-2,COUNTA('Form Responses 1'!$1:$1)-4),3,,TRUE,"Form Responses 1"))</f>
        <v>0</v>
      </c>
      <c r="D1796" s="65">
        <f ca="1">INDIRECT(ADDRESS(2+QUOTIENT(ROW()-2,COUNTA('Form Responses 1'!$1:$1)-4),4,,TRUE,"Form Responses 1"))</f>
        <v>0</v>
      </c>
      <c r="E1796" s="82">
        <f ca="1" t="shared" si="0"/>
        <v>6</v>
      </c>
      <c r="F1796" s="65" t="str">
        <f ca="1">IF(ISBLANK(A1796)," ",INDIRECT(ADDRESS(1,5+MOD(ROW()-2,COUNTA('Form Responses 1'!$1:$1)-4),,TRUE,"Form Responses 1")))</f>
        <v>Lantai 23 [Pantry]</v>
      </c>
      <c r="G1796" s="65" t="e">
        <f ca="1">IF(ISBLANK(A1796)," ",INDIRECT(ADDRESS(MATCH(A1796,'Form Responses 1'!A:A,0),5+MOD(ROW()-2,COUNTA('Form Responses 1'!$1:$1)-4),,TRUE,"Form Responses 1")))</f>
        <v>#N/A</v>
      </c>
      <c r="H1796" s="83" t="str">
        <f ca="1" t="shared" si="1"/>
        <v>Lantai 23</v>
      </c>
      <c r="I1796" s="83" t="str">
        <f ca="1" t="shared" si="1831"/>
        <v>Pantry</v>
      </c>
      <c r="J1796" s="83" t="str">
        <f ca="1" t="shared" si="2"/>
        <v>CLEANING SERVICE</v>
      </c>
      <c r="K1796" s="83" t="str">
        <f ca="1" t="array" ref="K1796">IFERROR(INDEX(MASTER!B:B,MATCH(G1796,MASTER!A:A,0))/100," ")</f>
        <v> </v>
      </c>
      <c r="L1796" s="65">
        <f ca="1" t="shared" si="3"/>
        <v>0</v>
      </c>
      <c r="M1796" s="65" t="str">
        <f ca="1" t="shared" si="4"/>
        <v>1900 - WEEK 00</v>
      </c>
      <c r="N1796" s="65" t="str">
        <f ca="1" t="shared" si="5"/>
        <v>1900 - MONTH 01</v>
      </c>
      <c r="O1796" s="83" t="str">
        <f ca="1" t="shared" ref="O1796:P1796" si="1833">IFERROR(AVERAGEIF(M:M,M1796,$K:$K)," ")</f>
        <v> </v>
      </c>
      <c r="P1796" s="83" t="str">
        <f ca="1" t="shared" si="1833"/>
        <v> </v>
      </c>
      <c r="Q1796" s="65" t="str">
        <f ca="1">IF(ISBLANK(A1796)," ",IF(O1796&gt;MASTER!$B$3/100,"SB",IF(O1796&gt;MASTER!$B$4/100,"B",IF(O1796&gt;MASTER!$B$5/100,"C","K"))))</f>
        <v>SB</v>
      </c>
      <c r="R1796" s="65" t="str">
        <f ca="1">IF(ISBLANK(B1796)," ",IF(P1796&gt;MASTER!$B$3/100,"SB",IF(P1796&gt;MASTER!$B$4/100,"B",IF(P1796&gt;MASTER!$B$5/100,"C","K"))))</f>
        <v>SB</v>
      </c>
    </row>
    <row r="1797" customHeight="1" spans="1:18">
      <c r="A1797" s="65">
        <f ca="1">INDIRECT(ADDRESS(2+QUOTIENT(ROW()-2,COUNTA('Form Responses 1'!$1:$1)-4),1,,TRUE,"Form Responses 1"))</f>
        <v>0</v>
      </c>
      <c r="B1797" s="65">
        <f ca="1">INDIRECT(ADDRESS(2+QUOTIENT(ROW()-2,COUNTA('Form Responses 1'!$1:$1)-4),2,,TRUE,"Form Responses 1"))</f>
        <v>0</v>
      </c>
      <c r="C1797" s="65">
        <f ca="1">INDIRECT(ADDRESS(2+QUOTIENT(ROW()-2,COUNTA('Form Responses 1'!$1:$1)-4),3,,TRUE,"Form Responses 1"))</f>
        <v>0</v>
      </c>
      <c r="D1797" s="65">
        <f ca="1">INDIRECT(ADDRESS(2+QUOTIENT(ROW()-2,COUNTA('Form Responses 1'!$1:$1)-4),4,,TRUE,"Form Responses 1"))</f>
        <v>0</v>
      </c>
      <c r="E1797" s="82">
        <f ca="1" t="shared" si="0"/>
        <v>6</v>
      </c>
      <c r="F1797" s="65" t="str">
        <f ca="1">IF(ISBLANK(A1797)," ",INDIRECT(ADDRESS(1,5+MOD(ROW()-2,COUNTA('Form Responses 1'!$1:$1)-4),,TRUE,"Form Responses 1")))</f>
        <v>Lantai 23 [Ruang Rapat 1-2-3]</v>
      </c>
      <c r="G1797" s="65" t="e">
        <f ca="1">IF(ISBLANK(A1797)," ",INDIRECT(ADDRESS(MATCH(A1797,'Form Responses 1'!A:A,0),5+MOD(ROW()-2,COUNTA('Form Responses 1'!$1:$1)-4),,TRUE,"Form Responses 1")))</f>
        <v>#N/A</v>
      </c>
      <c r="H1797" s="83" t="str">
        <f ca="1" t="shared" si="1"/>
        <v>Lantai 23</v>
      </c>
      <c r="I1797" s="83" t="str">
        <f ca="1" t="shared" si="1831"/>
        <v>Ruang Rapat 1-2-3</v>
      </c>
      <c r="J1797" s="83" t="str">
        <f ca="1" t="shared" si="2"/>
        <v>CLEANING SERVICE</v>
      </c>
      <c r="K1797" s="83" t="str">
        <f ca="1" t="array" ref="K1797">IFERROR(INDEX(MASTER!B:B,MATCH(G1797,MASTER!A:A,0))/100," ")</f>
        <v> </v>
      </c>
      <c r="L1797" s="65">
        <f ca="1" t="shared" si="3"/>
        <v>0</v>
      </c>
      <c r="M1797" s="65" t="str">
        <f ca="1" t="shared" si="4"/>
        <v>1900 - WEEK 00</v>
      </c>
      <c r="N1797" s="65" t="str">
        <f ca="1" t="shared" si="5"/>
        <v>1900 - MONTH 01</v>
      </c>
      <c r="O1797" s="83" t="str">
        <f ca="1" t="shared" ref="O1797:P1797" si="1834">IFERROR(AVERAGEIF(M:M,M1797,$K:$K)," ")</f>
        <v> </v>
      </c>
      <c r="P1797" s="83" t="str">
        <f ca="1" t="shared" si="1834"/>
        <v> </v>
      </c>
      <c r="Q1797" s="65" t="str">
        <f ca="1">IF(ISBLANK(A1797)," ",IF(O1797&gt;MASTER!$B$3/100,"SB",IF(O1797&gt;MASTER!$B$4/100,"B",IF(O1797&gt;MASTER!$B$5/100,"C","K"))))</f>
        <v>SB</v>
      </c>
      <c r="R1797" s="65" t="str">
        <f ca="1">IF(ISBLANK(B1797)," ",IF(P1797&gt;MASTER!$B$3/100,"SB",IF(P1797&gt;MASTER!$B$4/100,"B",IF(P1797&gt;MASTER!$B$5/100,"C","K"))))</f>
        <v>SB</v>
      </c>
    </row>
    <row r="1798" customHeight="1" spans="1:18">
      <c r="A1798" s="65">
        <f ca="1">INDIRECT(ADDRESS(2+QUOTIENT(ROW()-2,COUNTA('Form Responses 1'!$1:$1)-4),1,,TRUE,"Form Responses 1"))</f>
        <v>0</v>
      </c>
      <c r="B1798" s="65">
        <f ca="1">INDIRECT(ADDRESS(2+QUOTIENT(ROW()-2,COUNTA('Form Responses 1'!$1:$1)-4),2,,TRUE,"Form Responses 1"))</f>
        <v>0</v>
      </c>
      <c r="C1798" s="65">
        <f ca="1">INDIRECT(ADDRESS(2+QUOTIENT(ROW()-2,COUNTA('Form Responses 1'!$1:$1)-4),3,,TRUE,"Form Responses 1"))</f>
        <v>0</v>
      </c>
      <c r="D1798" s="65">
        <f ca="1">INDIRECT(ADDRESS(2+QUOTIENT(ROW()-2,COUNTA('Form Responses 1'!$1:$1)-4),4,,TRUE,"Form Responses 1"))</f>
        <v>0</v>
      </c>
      <c r="E1798" s="82">
        <f ca="1" t="shared" si="0"/>
        <v>6</v>
      </c>
      <c r="F1798" s="65" t="str">
        <f ca="1">IF(ISBLANK(A1798)," ",INDIRECT(ADDRESS(1,5+MOD(ROW()-2,COUNTA('Form Responses 1'!$1:$1)-4),,TRUE,"Form Responses 1")))</f>
        <v>Lantai 23 [Ruang Kerja]</v>
      </c>
      <c r="G1798" s="65" t="e">
        <f ca="1">IF(ISBLANK(A1798)," ",INDIRECT(ADDRESS(MATCH(A1798,'Form Responses 1'!A:A,0),5+MOD(ROW()-2,COUNTA('Form Responses 1'!$1:$1)-4),,TRUE,"Form Responses 1")))</f>
        <v>#N/A</v>
      </c>
      <c r="H1798" s="83" t="str">
        <f ca="1" t="shared" si="1"/>
        <v>Lantai 23</v>
      </c>
      <c r="I1798" s="83" t="str">
        <f ca="1" t="shared" si="1831"/>
        <v>Ruang Kerja</v>
      </c>
      <c r="J1798" s="83" t="str">
        <f ca="1" t="shared" si="2"/>
        <v>CLEANING SERVICE</v>
      </c>
      <c r="K1798" s="83" t="str">
        <f ca="1" t="array" ref="K1798">IFERROR(INDEX(MASTER!B:B,MATCH(G1798,MASTER!A:A,0))/100," ")</f>
        <v> </v>
      </c>
      <c r="L1798" s="65">
        <f ca="1" t="shared" si="3"/>
        <v>0</v>
      </c>
      <c r="M1798" s="65" t="str">
        <f ca="1" t="shared" si="4"/>
        <v>1900 - WEEK 00</v>
      </c>
      <c r="N1798" s="65" t="str">
        <f ca="1" t="shared" si="5"/>
        <v>1900 - MONTH 01</v>
      </c>
      <c r="O1798" s="83" t="str">
        <f ca="1" t="shared" ref="O1798:P1798" si="1835">IFERROR(AVERAGEIF(M:M,M1798,$K:$K)," ")</f>
        <v> </v>
      </c>
      <c r="P1798" s="83" t="str">
        <f ca="1" t="shared" si="1835"/>
        <v> </v>
      </c>
      <c r="Q1798" s="65" t="str">
        <f ca="1">IF(ISBLANK(A1798)," ",IF(O1798&gt;MASTER!$B$3/100,"SB",IF(O1798&gt;MASTER!$B$4/100,"B",IF(O1798&gt;MASTER!$B$5/100,"C","K"))))</f>
        <v>SB</v>
      </c>
      <c r="R1798" s="65" t="str">
        <f ca="1">IF(ISBLANK(B1798)," ",IF(P1798&gt;MASTER!$B$3/100,"SB",IF(P1798&gt;MASTER!$B$4/100,"B",IF(P1798&gt;MASTER!$B$5/100,"C","K"))))</f>
        <v>SB</v>
      </c>
    </row>
    <row r="1799" customHeight="1" spans="1:18">
      <c r="A1799" s="65">
        <f ca="1">INDIRECT(ADDRESS(2+QUOTIENT(ROW()-2,COUNTA('Form Responses 1'!$1:$1)-4),1,,TRUE,"Form Responses 1"))</f>
        <v>0</v>
      </c>
      <c r="B1799" s="65">
        <f ca="1">INDIRECT(ADDRESS(2+QUOTIENT(ROW()-2,COUNTA('Form Responses 1'!$1:$1)-4),2,,TRUE,"Form Responses 1"))</f>
        <v>0</v>
      </c>
      <c r="C1799" s="65">
        <f ca="1">INDIRECT(ADDRESS(2+QUOTIENT(ROW()-2,COUNTA('Form Responses 1'!$1:$1)-4),3,,TRUE,"Form Responses 1"))</f>
        <v>0</v>
      </c>
      <c r="D1799" s="65">
        <f ca="1">INDIRECT(ADDRESS(2+QUOTIENT(ROW()-2,COUNTA('Form Responses 1'!$1:$1)-4),4,,TRUE,"Form Responses 1"))</f>
        <v>0</v>
      </c>
      <c r="E1799" s="82">
        <f ca="1" t="shared" si="0"/>
        <v>6</v>
      </c>
      <c r="F1799" s="65" t="str">
        <f ca="1">IF(ISBLANK(A1799)," ",INDIRECT(ADDRESS(1,5+MOD(ROW()-2,COUNTA('Form Responses 1'!$1:$1)-4),,TRUE,"Form Responses 1")))</f>
        <v>Lantai 23 [Koridor]</v>
      </c>
      <c r="G1799" s="65" t="e">
        <f ca="1">IF(ISBLANK(A1799)," ",INDIRECT(ADDRESS(MATCH(A1799,'Form Responses 1'!A:A,0),5+MOD(ROW()-2,COUNTA('Form Responses 1'!$1:$1)-4),,TRUE,"Form Responses 1")))</f>
        <v>#N/A</v>
      </c>
      <c r="H1799" s="83" t="str">
        <f ca="1" t="shared" si="1"/>
        <v>Lantai 23</v>
      </c>
      <c r="I1799" s="83" t="str">
        <f ca="1" t="shared" si="1831"/>
        <v>Koridor</v>
      </c>
      <c r="J1799" s="83" t="str">
        <f ca="1" t="shared" si="2"/>
        <v>CLEANING SERVICE</v>
      </c>
      <c r="K1799" s="83" t="str">
        <f ca="1" t="array" ref="K1799">IFERROR(INDEX(MASTER!B:B,MATCH(G1799,MASTER!A:A,0))/100," ")</f>
        <v> </v>
      </c>
      <c r="L1799" s="65">
        <f ca="1" t="shared" si="3"/>
        <v>0</v>
      </c>
      <c r="M1799" s="65" t="str">
        <f ca="1" t="shared" si="4"/>
        <v>1900 - WEEK 00</v>
      </c>
      <c r="N1799" s="65" t="str">
        <f ca="1" t="shared" si="5"/>
        <v>1900 - MONTH 01</v>
      </c>
      <c r="O1799" s="83" t="str">
        <f ca="1" t="shared" ref="O1799:P1799" si="1836">IFERROR(AVERAGEIF(M:M,M1799,$K:$K)," ")</f>
        <v> </v>
      </c>
      <c r="P1799" s="83" t="str">
        <f ca="1" t="shared" si="1836"/>
        <v> </v>
      </c>
      <c r="Q1799" s="65" t="str">
        <f ca="1">IF(ISBLANK(A1799)," ",IF(O1799&gt;MASTER!$B$3/100,"SB",IF(O1799&gt;MASTER!$B$4/100,"B",IF(O1799&gt;MASTER!$B$5/100,"C","K"))))</f>
        <v>SB</v>
      </c>
      <c r="R1799" s="65" t="str">
        <f ca="1">IF(ISBLANK(B1799)," ",IF(P1799&gt;MASTER!$B$3/100,"SB",IF(P1799&gt;MASTER!$B$4/100,"B",IF(P1799&gt;MASTER!$B$5/100,"C","K"))))</f>
        <v>SB</v>
      </c>
    </row>
    <row r="1800" customHeight="1" spans="1:18">
      <c r="A1800" s="65">
        <f ca="1">INDIRECT(ADDRESS(2+QUOTIENT(ROW()-2,COUNTA('Form Responses 1'!$1:$1)-4),1,,TRUE,"Form Responses 1"))</f>
        <v>0</v>
      </c>
      <c r="B1800" s="65">
        <f ca="1">INDIRECT(ADDRESS(2+QUOTIENT(ROW()-2,COUNTA('Form Responses 1'!$1:$1)-4),2,,TRUE,"Form Responses 1"))</f>
        <v>0</v>
      </c>
      <c r="C1800" s="65">
        <f ca="1">INDIRECT(ADDRESS(2+QUOTIENT(ROW()-2,COUNTA('Form Responses 1'!$1:$1)-4),3,,TRUE,"Form Responses 1"))</f>
        <v>0</v>
      </c>
      <c r="D1800" s="65">
        <f ca="1">INDIRECT(ADDRESS(2+QUOTIENT(ROW()-2,COUNTA('Form Responses 1'!$1:$1)-4),4,,TRUE,"Form Responses 1"))</f>
        <v>0</v>
      </c>
      <c r="E1800" s="82">
        <f ca="1" t="shared" si="0"/>
        <v>6</v>
      </c>
      <c r="F1800" s="65" t="str">
        <f ca="1">IF(ISBLANK(A1800)," ",INDIRECT(ADDRESS(1,5+MOD(ROW()-2,COUNTA('Form Responses 1'!$1:$1)-4),,TRUE,"Form Responses 1")))</f>
        <v>Lantai 23 [Toilet Pria / Wanita]</v>
      </c>
      <c r="G1800" s="65" t="e">
        <f ca="1">IF(ISBLANK(A1800)," ",INDIRECT(ADDRESS(MATCH(A1800,'Form Responses 1'!A:A,0),5+MOD(ROW()-2,COUNTA('Form Responses 1'!$1:$1)-4),,TRUE,"Form Responses 1")))</f>
        <v>#N/A</v>
      </c>
      <c r="H1800" s="83" t="str">
        <f ca="1" t="shared" si="1"/>
        <v>Lantai 23</v>
      </c>
      <c r="I1800" s="83" t="str">
        <f ca="1" t="shared" si="1831"/>
        <v>Toilet Pria / Wanita</v>
      </c>
      <c r="J1800" s="83" t="str">
        <f ca="1" t="shared" si="2"/>
        <v>CLEANING SERVICE</v>
      </c>
      <c r="K1800" s="83" t="str">
        <f ca="1" t="array" ref="K1800">IFERROR(INDEX(MASTER!B:B,MATCH(G1800,MASTER!A:A,0))/100," ")</f>
        <v> </v>
      </c>
      <c r="L1800" s="65">
        <f ca="1" t="shared" si="3"/>
        <v>0</v>
      </c>
      <c r="M1800" s="65" t="str">
        <f ca="1" t="shared" si="4"/>
        <v>1900 - WEEK 00</v>
      </c>
      <c r="N1800" s="65" t="str">
        <f ca="1" t="shared" si="5"/>
        <v>1900 - MONTH 01</v>
      </c>
      <c r="O1800" s="83" t="str">
        <f ca="1" t="shared" ref="O1800:P1800" si="1837">IFERROR(AVERAGEIF(M:M,M1800,$K:$K)," ")</f>
        <v> </v>
      </c>
      <c r="P1800" s="83" t="str">
        <f ca="1" t="shared" si="1837"/>
        <v> </v>
      </c>
      <c r="Q1800" s="65" t="str">
        <f ca="1">IF(ISBLANK(A1800)," ",IF(O1800&gt;MASTER!$B$3/100,"SB",IF(O1800&gt;MASTER!$B$4/100,"B",IF(O1800&gt;MASTER!$B$5/100,"C","K"))))</f>
        <v>SB</v>
      </c>
      <c r="R1800" s="65" t="str">
        <f ca="1">IF(ISBLANK(B1800)," ",IF(P1800&gt;MASTER!$B$3/100,"SB",IF(P1800&gt;MASTER!$B$4/100,"B",IF(P1800&gt;MASTER!$B$5/100,"C","K"))))</f>
        <v>SB</v>
      </c>
    </row>
    <row r="1801" customHeight="1" spans="1:18">
      <c r="A1801" s="65">
        <f ca="1">INDIRECT(ADDRESS(2+QUOTIENT(ROW()-2,COUNTA('Form Responses 1'!$1:$1)-4),1,,TRUE,"Form Responses 1"))</f>
        <v>0</v>
      </c>
      <c r="B1801" s="65">
        <f ca="1">INDIRECT(ADDRESS(2+QUOTIENT(ROW()-2,COUNTA('Form Responses 1'!$1:$1)-4),2,,TRUE,"Form Responses 1"))</f>
        <v>0</v>
      </c>
      <c r="C1801" s="65">
        <f ca="1">INDIRECT(ADDRESS(2+QUOTIENT(ROW()-2,COUNTA('Form Responses 1'!$1:$1)-4),3,,TRUE,"Form Responses 1"))</f>
        <v>0</v>
      </c>
      <c r="D1801" s="65">
        <f ca="1">INDIRECT(ADDRESS(2+QUOTIENT(ROW()-2,COUNTA('Form Responses 1'!$1:$1)-4),4,,TRUE,"Form Responses 1"))</f>
        <v>0</v>
      </c>
      <c r="E1801" s="82">
        <f ca="1" t="shared" si="0"/>
        <v>6</v>
      </c>
      <c r="F1801" s="65" t="str">
        <f ca="1">IF(ISBLANK(A1801)," ",INDIRECT(ADDRESS(1,5+MOD(ROW()-2,COUNTA('Form Responses 1'!$1:$1)-4),,TRUE,"Form Responses 1")))</f>
        <v>Lantai 22 [Tangga Exit Barat]</v>
      </c>
      <c r="G1801" s="65" t="e">
        <f ca="1">IF(ISBLANK(A1801)," ",INDIRECT(ADDRESS(MATCH(A1801,'Form Responses 1'!A:A,0),5+MOD(ROW()-2,COUNTA('Form Responses 1'!$1:$1)-4),,TRUE,"Form Responses 1")))</f>
        <v>#N/A</v>
      </c>
      <c r="H1801" s="83" t="str">
        <f ca="1" t="shared" si="1"/>
        <v>Lantai 22</v>
      </c>
      <c r="I1801" s="83" t="str">
        <f ca="1" t="shared" si="1831"/>
        <v>Tangga Exit Barat</v>
      </c>
      <c r="J1801" s="83" t="str">
        <f ca="1" t="shared" si="2"/>
        <v>CLEANING SERVICE</v>
      </c>
      <c r="K1801" s="83" t="str">
        <f ca="1" t="array" ref="K1801">IFERROR(INDEX(MASTER!B:B,MATCH(G1801,MASTER!A:A,0))/100," ")</f>
        <v> </v>
      </c>
      <c r="L1801" s="65">
        <f ca="1" t="shared" si="3"/>
        <v>0</v>
      </c>
      <c r="M1801" s="65" t="str">
        <f ca="1" t="shared" si="4"/>
        <v>1900 - WEEK 00</v>
      </c>
      <c r="N1801" s="65" t="str">
        <f ca="1" t="shared" si="5"/>
        <v>1900 - MONTH 01</v>
      </c>
      <c r="O1801" s="83" t="str">
        <f ca="1" t="shared" ref="O1801:P1801" si="1838">IFERROR(AVERAGEIF(M:M,M1801,$K:$K)," ")</f>
        <v> </v>
      </c>
      <c r="P1801" s="83" t="str">
        <f ca="1" t="shared" si="1838"/>
        <v> </v>
      </c>
      <c r="Q1801" s="65" t="str">
        <f ca="1">IF(ISBLANK(A1801)," ",IF(O1801&gt;MASTER!$B$3/100,"SB",IF(O1801&gt;MASTER!$B$4/100,"B",IF(O1801&gt;MASTER!$B$5/100,"C","K"))))</f>
        <v>SB</v>
      </c>
      <c r="R1801" s="65" t="str">
        <f ca="1">IF(ISBLANK(B1801)," ",IF(P1801&gt;MASTER!$B$3/100,"SB",IF(P1801&gt;MASTER!$B$4/100,"B",IF(P1801&gt;MASTER!$B$5/100,"C","K"))))</f>
        <v>SB</v>
      </c>
    </row>
    <row r="1802" customHeight="1" spans="1:18">
      <c r="A1802" s="65">
        <f ca="1">INDIRECT(ADDRESS(2+QUOTIENT(ROW()-2,COUNTA('Form Responses 1'!$1:$1)-4),1,,TRUE,"Form Responses 1"))</f>
        <v>0</v>
      </c>
      <c r="B1802" s="65">
        <f ca="1">INDIRECT(ADDRESS(2+QUOTIENT(ROW()-2,COUNTA('Form Responses 1'!$1:$1)-4),2,,TRUE,"Form Responses 1"))</f>
        <v>0</v>
      </c>
      <c r="C1802" s="65">
        <f ca="1">INDIRECT(ADDRESS(2+QUOTIENT(ROW()-2,COUNTA('Form Responses 1'!$1:$1)-4),3,,TRUE,"Form Responses 1"))</f>
        <v>0</v>
      </c>
      <c r="D1802" s="65">
        <f ca="1">INDIRECT(ADDRESS(2+QUOTIENT(ROW()-2,COUNTA('Form Responses 1'!$1:$1)-4),4,,TRUE,"Form Responses 1"))</f>
        <v>0</v>
      </c>
      <c r="E1802" s="82">
        <f ca="1" t="shared" si="0"/>
        <v>6</v>
      </c>
      <c r="F1802" s="65" t="str">
        <f ca="1">IF(ISBLANK(A1802)," ",INDIRECT(ADDRESS(1,5+MOD(ROW()-2,COUNTA('Form Responses 1'!$1:$1)-4),,TRUE,"Form Responses 1")))</f>
        <v>Lantai 22 [ &amp; Timur]</v>
      </c>
      <c r="G1802" s="65" t="e">
        <f ca="1">IF(ISBLANK(A1802)," ",INDIRECT(ADDRESS(MATCH(A1802,'Form Responses 1'!A:A,0),5+MOD(ROW()-2,COUNTA('Form Responses 1'!$1:$1)-4),,TRUE,"Form Responses 1")))</f>
        <v>#N/A</v>
      </c>
      <c r="H1802" s="83" t="str">
        <f ca="1" t="shared" si="1"/>
        <v>Lantai 22</v>
      </c>
      <c r="I1802" s="83" t="str">
        <f ca="1" t="shared" si="1831"/>
        <v> &amp; Timur</v>
      </c>
      <c r="J1802" s="83" t="str">
        <f ca="1" t="shared" si="2"/>
        <v>CLEANING SERVICE</v>
      </c>
      <c r="K1802" s="83" t="str">
        <f ca="1" t="array" ref="K1802">IFERROR(INDEX(MASTER!B:B,MATCH(G1802,MASTER!A:A,0))/100," ")</f>
        <v> </v>
      </c>
      <c r="L1802" s="65">
        <f ca="1" t="shared" si="3"/>
        <v>0</v>
      </c>
      <c r="M1802" s="65" t="str">
        <f ca="1" t="shared" si="4"/>
        <v>1900 - WEEK 00</v>
      </c>
      <c r="N1802" s="65" t="str">
        <f ca="1" t="shared" si="5"/>
        <v>1900 - MONTH 01</v>
      </c>
      <c r="O1802" s="83" t="str">
        <f ca="1" t="shared" ref="O1802:P1802" si="1839">IFERROR(AVERAGEIF(M:M,M1802,$K:$K)," ")</f>
        <v> </v>
      </c>
      <c r="P1802" s="83" t="str">
        <f ca="1" t="shared" si="1839"/>
        <v> </v>
      </c>
      <c r="Q1802" s="65" t="str">
        <f ca="1">IF(ISBLANK(A1802)," ",IF(O1802&gt;MASTER!$B$3/100,"SB",IF(O1802&gt;MASTER!$B$4/100,"B",IF(O1802&gt;MASTER!$B$5/100,"C","K"))))</f>
        <v>SB</v>
      </c>
      <c r="R1802" s="65" t="str">
        <f ca="1">IF(ISBLANK(B1802)," ",IF(P1802&gt;MASTER!$B$3/100,"SB",IF(P1802&gt;MASTER!$B$4/100,"B",IF(P1802&gt;MASTER!$B$5/100,"C","K"))))</f>
        <v>SB</v>
      </c>
    </row>
    <row r="1803" customHeight="1" spans="1:18">
      <c r="A1803" s="65">
        <f ca="1">INDIRECT(ADDRESS(2+QUOTIENT(ROW()-2,COUNTA('Form Responses 1'!$1:$1)-4),1,,TRUE,"Form Responses 1"))</f>
        <v>0</v>
      </c>
      <c r="B1803" s="65">
        <f ca="1">INDIRECT(ADDRESS(2+QUOTIENT(ROW()-2,COUNTA('Form Responses 1'!$1:$1)-4),2,,TRUE,"Form Responses 1"))</f>
        <v>0</v>
      </c>
      <c r="C1803" s="65">
        <f ca="1">INDIRECT(ADDRESS(2+QUOTIENT(ROW()-2,COUNTA('Form Responses 1'!$1:$1)-4),3,,TRUE,"Form Responses 1"))</f>
        <v>0</v>
      </c>
      <c r="D1803" s="65">
        <f ca="1">INDIRECT(ADDRESS(2+QUOTIENT(ROW()-2,COUNTA('Form Responses 1'!$1:$1)-4),4,,TRUE,"Form Responses 1"))</f>
        <v>0</v>
      </c>
      <c r="E1803" s="82">
        <f ca="1" t="shared" si="0"/>
        <v>6</v>
      </c>
      <c r="F1803" s="65" t="str">
        <f ca="1">IF(ISBLANK(A1803)," ",INDIRECT(ADDRESS(1,5+MOD(ROW()-2,COUNTA('Form Responses 1'!$1:$1)-4),,TRUE,"Form Responses 1")))</f>
        <v>Lantai 22 [Mushola]</v>
      </c>
      <c r="G1803" s="65" t="e">
        <f ca="1">IF(ISBLANK(A1803)," ",INDIRECT(ADDRESS(MATCH(A1803,'Form Responses 1'!A:A,0),5+MOD(ROW()-2,COUNTA('Form Responses 1'!$1:$1)-4),,TRUE,"Form Responses 1")))</f>
        <v>#N/A</v>
      </c>
      <c r="H1803" s="83" t="str">
        <f ca="1" t="shared" si="1"/>
        <v>Lantai 22</v>
      </c>
      <c r="I1803" s="83" t="str">
        <f ca="1" t="shared" si="1831"/>
        <v>Mushola</v>
      </c>
      <c r="J1803" s="83" t="str">
        <f ca="1" t="shared" si="2"/>
        <v>CLEANING SERVICE</v>
      </c>
      <c r="K1803" s="83" t="str">
        <f ca="1" t="array" ref="K1803">IFERROR(INDEX(MASTER!B:B,MATCH(G1803,MASTER!A:A,0))/100," ")</f>
        <v> </v>
      </c>
      <c r="L1803" s="65">
        <f ca="1" t="shared" si="3"/>
        <v>0</v>
      </c>
      <c r="M1803" s="65" t="str">
        <f ca="1" t="shared" si="4"/>
        <v>1900 - WEEK 00</v>
      </c>
      <c r="N1803" s="65" t="str">
        <f ca="1" t="shared" si="5"/>
        <v>1900 - MONTH 01</v>
      </c>
      <c r="O1803" s="83" t="str">
        <f ca="1" t="shared" ref="O1803:P1803" si="1840">IFERROR(AVERAGEIF(M:M,M1803,$K:$K)," ")</f>
        <v> </v>
      </c>
      <c r="P1803" s="83" t="str">
        <f ca="1" t="shared" si="1840"/>
        <v> </v>
      </c>
      <c r="Q1803" s="65" t="str">
        <f ca="1">IF(ISBLANK(A1803)," ",IF(O1803&gt;MASTER!$B$3/100,"SB",IF(O1803&gt;MASTER!$B$4/100,"B",IF(O1803&gt;MASTER!$B$5/100,"C","K"))))</f>
        <v>SB</v>
      </c>
      <c r="R1803" s="65" t="str">
        <f ca="1">IF(ISBLANK(B1803)," ",IF(P1803&gt;MASTER!$B$3/100,"SB",IF(P1803&gt;MASTER!$B$4/100,"B",IF(P1803&gt;MASTER!$B$5/100,"C","K"))))</f>
        <v>SB</v>
      </c>
    </row>
    <row r="1804" customHeight="1" spans="1:18">
      <c r="A1804" s="65">
        <f ca="1">INDIRECT(ADDRESS(2+QUOTIENT(ROW()-2,COUNTA('Form Responses 1'!$1:$1)-4),1,,TRUE,"Form Responses 1"))</f>
        <v>0</v>
      </c>
      <c r="B1804" s="65">
        <f ca="1">INDIRECT(ADDRESS(2+QUOTIENT(ROW()-2,COUNTA('Form Responses 1'!$1:$1)-4),2,,TRUE,"Form Responses 1"))</f>
        <v>0</v>
      </c>
      <c r="C1804" s="65">
        <f ca="1">INDIRECT(ADDRESS(2+QUOTIENT(ROW()-2,COUNTA('Form Responses 1'!$1:$1)-4),3,,TRUE,"Form Responses 1"))</f>
        <v>0</v>
      </c>
      <c r="D1804" s="65">
        <f ca="1">INDIRECT(ADDRESS(2+QUOTIENT(ROW()-2,COUNTA('Form Responses 1'!$1:$1)-4),4,,TRUE,"Form Responses 1"))</f>
        <v>0</v>
      </c>
      <c r="E1804" s="82">
        <f ca="1" t="shared" si="0"/>
        <v>6</v>
      </c>
      <c r="F1804" s="65" t="str">
        <f ca="1">IF(ISBLANK(A1804)," ",INDIRECT(ADDRESS(1,5+MOD(ROW()-2,COUNTA('Form Responses 1'!$1:$1)-4),,TRUE,"Form Responses 1")))</f>
        <v>Lantai 22 [Pantry]</v>
      </c>
      <c r="G1804" s="65" t="e">
        <f ca="1">IF(ISBLANK(A1804)," ",INDIRECT(ADDRESS(MATCH(A1804,'Form Responses 1'!A:A,0),5+MOD(ROW()-2,COUNTA('Form Responses 1'!$1:$1)-4),,TRUE,"Form Responses 1")))</f>
        <v>#N/A</v>
      </c>
      <c r="H1804" s="83" t="str">
        <f ca="1" t="shared" si="1"/>
        <v>Lantai 22</v>
      </c>
      <c r="I1804" s="83" t="str">
        <f ca="1" t="shared" si="1831"/>
        <v>Pantry</v>
      </c>
      <c r="J1804" s="83" t="str">
        <f ca="1" t="shared" si="2"/>
        <v>CLEANING SERVICE</v>
      </c>
      <c r="K1804" s="83" t="str">
        <f ca="1" t="array" ref="K1804">IFERROR(INDEX(MASTER!B:B,MATCH(G1804,MASTER!A:A,0))/100," ")</f>
        <v> </v>
      </c>
      <c r="L1804" s="65">
        <f ca="1" t="shared" si="3"/>
        <v>0</v>
      </c>
      <c r="M1804" s="65" t="str">
        <f ca="1" t="shared" si="4"/>
        <v>1900 - WEEK 00</v>
      </c>
      <c r="N1804" s="65" t="str">
        <f ca="1" t="shared" si="5"/>
        <v>1900 - MONTH 01</v>
      </c>
      <c r="O1804" s="83" t="str">
        <f ca="1" t="shared" ref="O1804:P1804" si="1841">IFERROR(AVERAGEIF(M:M,M1804,$K:$K)," ")</f>
        <v> </v>
      </c>
      <c r="P1804" s="83" t="str">
        <f ca="1" t="shared" si="1841"/>
        <v> </v>
      </c>
      <c r="Q1804" s="65" t="str">
        <f ca="1">IF(ISBLANK(A1804)," ",IF(O1804&gt;MASTER!$B$3/100,"SB",IF(O1804&gt;MASTER!$B$4/100,"B",IF(O1804&gt;MASTER!$B$5/100,"C","K"))))</f>
        <v>SB</v>
      </c>
      <c r="R1804" s="65" t="str">
        <f ca="1">IF(ISBLANK(B1804)," ",IF(P1804&gt;MASTER!$B$3/100,"SB",IF(P1804&gt;MASTER!$B$4/100,"B",IF(P1804&gt;MASTER!$B$5/100,"C","K"))))</f>
        <v>SB</v>
      </c>
    </row>
    <row r="1805" customHeight="1" spans="1:18">
      <c r="A1805" s="65">
        <f ca="1">INDIRECT(ADDRESS(2+QUOTIENT(ROW()-2,COUNTA('Form Responses 1'!$1:$1)-4),1,,TRUE,"Form Responses 1"))</f>
        <v>0</v>
      </c>
      <c r="B1805" s="65">
        <f ca="1">INDIRECT(ADDRESS(2+QUOTIENT(ROW()-2,COUNTA('Form Responses 1'!$1:$1)-4),2,,TRUE,"Form Responses 1"))</f>
        <v>0</v>
      </c>
      <c r="C1805" s="65">
        <f ca="1">INDIRECT(ADDRESS(2+QUOTIENT(ROW()-2,COUNTA('Form Responses 1'!$1:$1)-4),3,,TRUE,"Form Responses 1"))</f>
        <v>0</v>
      </c>
      <c r="D1805" s="65">
        <f ca="1">INDIRECT(ADDRESS(2+QUOTIENT(ROW()-2,COUNTA('Form Responses 1'!$1:$1)-4),4,,TRUE,"Form Responses 1"))</f>
        <v>0</v>
      </c>
      <c r="E1805" s="82">
        <f ca="1" t="shared" si="0"/>
        <v>6</v>
      </c>
      <c r="F1805" s="65" t="str">
        <f ca="1">IF(ISBLANK(A1805)," ",INDIRECT(ADDRESS(1,5+MOD(ROW()-2,COUNTA('Form Responses 1'!$1:$1)-4),,TRUE,"Form Responses 1")))</f>
        <v>Lantai 22 [Ruang Rapat 1-2-3]</v>
      </c>
      <c r="G1805" s="65" t="e">
        <f ca="1">IF(ISBLANK(A1805)," ",INDIRECT(ADDRESS(MATCH(A1805,'Form Responses 1'!A:A,0),5+MOD(ROW()-2,COUNTA('Form Responses 1'!$1:$1)-4),,TRUE,"Form Responses 1")))</f>
        <v>#N/A</v>
      </c>
      <c r="H1805" s="83" t="str">
        <f ca="1" t="shared" si="1"/>
        <v>Lantai 22</v>
      </c>
      <c r="I1805" s="83" t="str">
        <f ca="1" t="shared" si="1831"/>
        <v>Ruang Rapat 1-2-3</v>
      </c>
      <c r="J1805" s="83" t="str">
        <f ca="1" t="shared" si="2"/>
        <v>CLEANING SERVICE</v>
      </c>
      <c r="K1805" s="83" t="str">
        <f ca="1" t="array" ref="K1805">IFERROR(INDEX(MASTER!B:B,MATCH(G1805,MASTER!A:A,0))/100," ")</f>
        <v> </v>
      </c>
      <c r="L1805" s="65">
        <f ca="1" t="shared" si="3"/>
        <v>0</v>
      </c>
      <c r="M1805" s="65" t="str">
        <f ca="1" t="shared" si="4"/>
        <v>1900 - WEEK 00</v>
      </c>
      <c r="N1805" s="65" t="str">
        <f ca="1" t="shared" si="5"/>
        <v>1900 - MONTH 01</v>
      </c>
      <c r="O1805" s="83" t="str">
        <f ca="1" t="shared" ref="O1805:P1805" si="1842">IFERROR(AVERAGEIF(M:M,M1805,$K:$K)," ")</f>
        <v> </v>
      </c>
      <c r="P1805" s="83" t="str">
        <f ca="1" t="shared" si="1842"/>
        <v> </v>
      </c>
      <c r="Q1805" s="65" t="str">
        <f ca="1">IF(ISBLANK(A1805)," ",IF(O1805&gt;MASTER!$B$3/100,"SB",IF(O1805&gt;MASTER!$B$4/100,"B",IF(O1805&gt;MASTER!$B$5/100,"C","K"))))</f>
        <v>SB</v>
      </c>
      <c r="R1805" s="65" t="str">
        <f ca="1">IF(ISBLANK(B1805)," ",IF(P1805&gt;MASTER!$B$3/100,"SB",IF(P1805&gt;MASTER!$B$4/100,"B",IF(P1805&gt;MASTER!$B$5/100,"C","K"))))</f>
        <v>SB</v>
      </c>
    </row>
    <row r="1806" customHeight="1" spans="1:18">
      <c r="A1806" s="65">
        <f ca="1">INDIRECT(ADDRESS(2+QUOTIENT(ROW()-2,COUNTA('Form Responses 1'!$1:$1)-4),1,,TRUE,"Form Responses 1"))</f>
        <v>0</v>
      </c>
      <c r="B1806" s="65">
        <f ca="1">INDIRECT(ADDRESS(2+QUOTIENT(ROW()-2,COUNTA('Form Responses 1'!$1:$1)-4),2,,TRUE,"Form Responses 1"))</f>
        <v>0</v>
      </c>
      <c r="C1806" s="65">
        <f ca="1">INDIRECT(ADDRESS(2+QUOTIENT(ROW()-2,COUNTA('Form Responses 1'!$1:$1)-4),3,,TRUE,"Form Responses 1"))</f>
        <v>0</v>
      </c>
      <c r="D1806" s="65">
        <f ca="1">INDIRECT(ADDRESS(2+QUOTIENT(ROW()-2,COUNTA('Form Responses 1'!$1:$1)-4),4,,TRUE,"Form Responses 1"))</f>
        <v>0</v>
      </c>
      <c r="E1806" s="82">
        <f ca="1" t="shared" si="0"/>
        <v>6</v>
      </c>
      <c r="F1806" s="65" t="str">
        <f ca="1">IF(ISBLANK(A1806)," ",INDIRECT(ADDRESS(1,5+MOD(ROW()-2,COUNTA('Form Responses 1'!$1:$1)-4),,TRUE,"Form Responses 1")))</f>
        <v>Lantai 22 [Ruang Kerja]</v>
      </c>
      <c r="G1806" s="65" t="e">
        <f ca="1">IF(ISBLANK(A1806)," ",INDIRECT(ADDRESS(MATCH(A1806,'Form Responses 1'!A:A,0),5+MOD(ROW()-2,COUNTA('Form Responses 1'!$1:$1)-4),,TRUE,"Form Responses 1")))</f>
        <v>#N/A</v>
      </c>
      <c r="H1806" s="83" t="str">
        <f ca="1" t="shared" si="1"/>
        <v>Lantai 22</v>
      </c>
      <c r="I1806" s="83" t="str">
        <f ca="1" t="shared" si="1831"/>
        <v>Ruang Kerja</v>
      </c>
      <c r="J1806" s="83" t="str">
        <f ca="1" t="shared" si="2"/>
        <v>CLEANING SERVICE</v>
      </c>
      <c r="K1806" s="83" t="str">
        <f ca="1" t="array" ref="K1806">IFERROR(INDEX(MASTER!B:B,MATCH(G1806,MASTER!A:A,0))/100," ")</f>
        <v> </v>
      </c>
      <c r="L1806" s="65">
        <f ca="1" t="shared" si="3"/>
        <v>0</v>
      </c>
      <c r="M1806" s="65" t="str">
        <f ca="1" t="shared" si="4"/>
        <v>1900 - WEEK 00</v>
      </c>
      <c r="N1806" s="65" t="str">
        <f ca="1" t="shared" si="5"/>
        <v>1900 - MONTH 01</v>
      </c>
      <c r="O1806" s="83" t="str">
        <f ca="1" t="shared" ref="O1806:P1806" si="1843">IFERROR(AVERAGEIF(M:M,M1806,$K:$K)," ")</f>
        <v> </v>
      </c>
      <c r="P1806" s="83" t="str">
        <f ca="1" t="shared" si="1843"/>
        <v> </v>
      </c>
      <c r="Q1806" s="65" t="str">
        <f ca="1">IF(ISBLANK(A1806)," ",IF(O1806&gt;MASTER!$B$3/100,"SB",IF(O1806&gt;MASTER!$B$4/100,"B",IF(O1806&gt;MASTER!$B$5/100,"C","K"))))</f>
        <v>SB</v>
      </c>
      <c r="R1806" s="65" t="str">
        <f ca="1">IF(ISBLANK(B1806)," ",IF(P1806&gt;MASTER!$B$3/100,"SB",IF(P1806&gt;MASTER!$B$4/100,"B",IF(P1806&gt;MASTER!$B$5/100,"C","K"))))</f>
        <v>SB</v>
      </c>
    </row>
    <row r="1807" customHeight="1" spans="1:18">
      <c r="A1807" s="65">
        <f ca="1">INDIRECT(ADDRESS(2+QUOTIENT(ROW()-2,COUNTA('Form Responses 1'!$1:$1)-4),1,,TRUE,"Form Responses 1"))</f>
        <v>0</v>
      </c>
      <c r="B1807" s="65">
        <f ca="1">INDIRECT(ADDRESS(2+QUOTIENT(ROW()-2,COUNTA('Form Responses 1'!$1:$1)-4),2,,TRUE,"Form Responses 1"))</f>
        <v>0</v>
      </c>
      <c r="C1807" s="65">
        <f ca="1">INDIRECT(ADDRESS(2+QUOTIENT(ROW()-2,COUNTA('Form Responses 1'!$1:$1)-4),3,,TRUE,"Form Responses 1"))</f>
        <v>0</v>
      </c>
      <c r="D1807" s="65">
        <f ca="1">INDIRECT(ADDRESS(2+QUOTIENT(ROW()-2,COUNTA('Form Responses 1'!$1:$1)-4),4,,TRUE,"Form Responses 1"))</f>
        <v>0</v>
      </c>
      <c r="E1807" s="82">
        <f ca="1" t="shared" si="0"/>
        <v>6</v>
      </c>
      <c r="F1807" s="65" t="str">
        <f ca="1">IF(ISBLANK(A1807)," ",INDIRECT(ADDRESS(1,5+MOD(ROW()-2,COUNTA('Form Responses 1'!$1:$1)-4),,TRUE,"Form Responses 1")))</f>
        <v>Lantai 22 [Koridor]</v>
      </c>
      <c r="G1807" s="65" t="e">
        <f ca="1">IF(ISBLANK(A1807)," ",INDIRECT(ADDRESS(MATCH(A1807,'Form Responses 1'!A:A,0),5+MOD(ROW()-2,COUNTA('Form Responses 1'!$1:$1)-4),,TRUE,"Form Responses 1")))</f>
        <v>#N/A</v>
      </c>
      <c r="H1807" s="83" t="str">
        <f ca="1" t="shared" si="1"/>
        <v>Lantai 22</v>
      </c>
      <c r="I1807" s="83" t="str">
        <f ca="1" t="shared" si="1831"/>
        <v>Koridor</v>
      </c>
      <c r="J1807" s="83" t="str">
        <f ca="1" t="shared" si="2"/>
        <v>CLEANING SERVICE</v>
      </c>
      <c r="K1807" s="83" t="str">
        <f ca="1" t="array" ref="K1807">IFERROR(INDEX(MASTER!B:B,MATCH(G1807,MASTER!A:A,0))/100," ")</f>
        <v> </v>
      </c>
      <c r="L1807" s="65">
        <f ca="1" t="shared" si="3"/>
        <v>0</v>
      </c>
      <c r="M1807" s="65" t="str">
        <f ca="1" t="shared" si="4"/>
        <v>1900 - WEEK 00</v>
      </c>
      <c r="N1807" s="65" t="str">
        <f ca="1" t="shared" si="5"/>
        <v>1900 - MONTH 01</v>
      </c>
      <c r="O1807" s="83" t="str">
        <f ca="1" t="shared" ref="O1807:P1807" si="1844">IFERROR(AVERAGEIF(M:M,M1807,$K:$K)," ")</f>
        <v> </v>
      </c>
      <c r="P1807" s="83" t="str">
        <f ca="1" t="shared" si="1844"/>
        <v> </v>
      </c>
      <c r="Q1807" s="65" t="str">
        <f ca="1">IF(ISBLANK(A1807)," ",IF(O1807&gt;MASTER!$B$3/100,"SB",IF(O1807&gt;MASTER!$B$4/100,"B",IF(O1807&gt;MASTER!$B$5/100,"C","K"))))</f>
        <v>SB</v>
      </c>
      <c r="R1807" s="65" t="str">
        <f ca="1">IF(ISBLANK(B1807)," ",IF(P1807&gt;MASTER!$B$3/100,"SB",IF(P1807&gt;MASTER!$B$4/100,"B",IF(P1807&gt;MASTER!$B$5/100,"C","K"))))</f>
        <v>SB</v>
      </c>
    </row>
    <row r="1808" customHeight="1" spans="1:18">
      <c r="A1808" s="65">
        <f ca="1">INDIRECT(ADDRESS(2+QUOTIENT(ROW()-2,COUNTA('Form Responses 1'!$1:$1)-4),1,,TRUE,"Form Responses 1"))</f>
        <v>0</v>
      </c>
      <c r="B1808" s="65">
        <f ca="1">INDIRECT(ADDRESS(2+QUOTIENT(ROW()-2,COUNTA('Form Responses 1'!$1:$1)-4),2,,TRUE,"Form Responses 1"))</f>
        <v>0</v>
      </c>
      <c r="C1808" s="65">
        <f ca="1">INDIRECT(ADDRESS(2+QUOTIENT(ROW()-2,COUNTA('Form Responses 1'!$1:$1)-4),3,,TRUE,"Form Responses 1"))</f>
        <v>0</v>
      </c>
      <c r="D1808" s="65">
        <f ca="1">INDIRECT(ADDRESS(2+QUOTIENT(ROW()-2,COUNTA('Form Responses 1'!$1:$1)-4),4,,TRUE,"Form Responses 1"))</f>
        <v>0</v>
      </c>
      <c r="E1808" s="82">
        <f ca="1" t="shared" si="0"/>
        <v>6</v>
      </c>
      <c r="F1808" s="65" t="str">
        <f ca="1">IF(ISBLANK(A1808)," ",INDIRECT(ADDRESS(1,5+MOD(ROW()-2,COUNTA('Form Responses 1'!$1:$1)-4),,TRUE,"Form Responses 1")))</f>
        <v>Lantai 22 [Toilet Pria / Wanita]</v>
      </c>
      <c r="G1808" s="65" t="e">
        <f ca="1">IF(ISBLANK(A1808)," ",INDIRECT(ADDRESS(MATCH(A1808,'Form Responses 1'!A:A,0),5+MOD(ROW()-2,COUNTA('Form Responses 1'!$1:$1)-4),,TRUE,"Form Responses 1")))</f>
        <v>#N/A</v>
      </c>
      <c r="H1808" s="83" t="str">
        <f ca="1" t="shared" si="1"/>
        <v>Lantai 22</v>
      </c>
      <c r="I1808" s="83" t="str">
        <f ca="1" t="shared" si="1831"/>
        <v>Toilet Pria / Wanita</v>
      </c>
      <c r="J1808" s="83" t="str">
        <f ca="1" t="shared" si="2"/>
        <v>CLEANING SERVICE</v>
      </c>
      <c r="K1808" s="83" t="str">
        <f ca="1" t="array" ref="K1808">IFERROR(INDEX(MASTER!B:B,MATCH(G1808,MASTER!A:A,0))/100," ")</f>
        <v> </v>
      </c>
      <c r="L1808" s="65">
        <f ca="1" t="shared" si="3"/>
        <v>0</v>
      </c>
      <c r="M1808" s="65" t="str">
        <f ca="1" t="shared" si="4"/>
        <v>1900 - WEEK 00</v>
      </c>
      <c r="N1808" s="65" t="str">
        <f ca="1" t="shared" si="5"/>
        <v>1900 - MONTH 01</v>
      </c>
      <c r="O1808" s="83" t="str">
        <f ca="1" t="shared" ref="O1808:P1808" si="1845">IFERROR(AVERAGEIF(M:M,M1808,$K:$K)," ")</f>
        <v> </v>
      </c>
      <c r="P1808" s="83" t="str">
        <f ca="1" t="shared" si="1845"/>
        <v> </v>
      </c>
      <c r="Q1808" s="65" t="str">
        <f ca="1">IF(ISBLANK(A1808)," ",IF(O1808&gt;MASTER!$B$3/100,"SB",IF(O1808&gt;MASTER!$B$4/100,"B",IF(O1808&gt;MASTER!$B$5/100,"C","K"))))</f>
        <v>SB</v>
      </c>
      <c r="R1808" s="65" t="str">
        <f ca="1">IF(ISBLANK(B1808)," ",IF(P1808&gt;MASTER!$B$3/100,"SB",IF(P1808&gt;MASTER!$B$4/100,"B",IF(P1808&gt;MASTER!$B$5/100,"C","K"))))</f>
        <v>SB</v>
      </c>
    </row>
    <row r="1809" customHeight="1" spans="1:18">
      <c r="A1809" s="65">
        <f ca="1">INDIRECT(ADDRESS(2+QUOTIENT(ROW()-2,COUNTA('Form Responses 1'!$1:$1)-4),1,,TRUE,"Form Responses 1"))</f>
        <v>0</v>
      </c>
      <c r="B1809" s="65">
        <f ca="1">INDIRECT(ADDRESS(2+QUOTIENT(ROW()-2,COUNTA('Form Responses 1'!$1:$1)-4),2,,TRUE,"Form Responses 1"))</f>
        <v>0</v>
      </c>
      <c r="C1809" s="65">
        <f ca="1">INDIRECT(ADDRESS(2+QUOTIENT(ROW()-2,COUNTA('Form Responses 1'!$1:$1)-4),3,,TRUE,"Form Responses 1"))</f>
        <v>0</v>
      </c>
      <c r="D1809" s="65">
        <f ca="1">INDIRECT(ADDRESS(2+QUOTIENT(ROW()-2,COUNTA('Form Responses 1'!$1:$1)-4),4,,TRUE,"Form Responses 1"))</f>
        <v>0</v>
      </c>
      <c r="E1809" s="82">
        <f ca="1" t="shared" si="0"/>
        <v>6</v>
      </c>
      <c r="F1809" s="65" t="str">
        <f ca="1">IF(ISBLANK(A1809)," ",INDIRECT(ADDRESS(1,5+MOD(ROW()-2,COUNTA('Form Responses 1'!$1:$1)-4),,TRUE,"Form Responses 1")))</f>
        <v>Lantai 21 [Tangga Exit Barat]</v>
      </c>
      <c r="G1809" s="65" t="e">
        <f ca="1">IF(ISBLANK(A1809)," ",INDIRECT(ADDRESS(MATCH(A1809,'Form Responses 1'!A:A,0),5+MOD(ROW()-2,COUNTA('Form Responses 1'!$1:$1)-4),,TRUE,"Form Responses 1")))</f>
        <v>#N/A</v>
      </c>
      <c r="H1809" s="83" t="str">
        <f ca="1" t="shared" si="1"/>
        <v>Lantai 21</v>
      </c>
      <c r="I1809" s="83" t="str">
        <f ca="1" t="shared" si="1831"/>
        <v>Tangga Exit Barat</v>
      </c>
      <c r="J1809" s="83" t="str">
        <f ca="1" t="shared" si="2"/>
        <v>CLEANING SERVICE</v>
      </c>
      <c r="K1809" s="83" t="str">
        <f ca="1" t="array" ref="K1809">IFERROR(INDEX(MASTER!B:B,MATCH(G1809,MASTER!A:A,0))/100," ")</f>
        <v> </v>
      </c>
      <c r="L1809" s="65">
        <f ca="1" t="shared" si="3"/>
        <v>0</v>
      </c>
      <c r="M1809" s="65" t="str">
        <f ca="1" t="shared" si="4"/>
        <v>1900 - WEEK 00</v>
      </c>
      <c r="N1809" s="65" t="str">
        <f ca="1" t="shared" si="5"/>
        <v>1900 - MONTH 01</v>
      </c>
      <c r="O1809" s="83" t="str">
        <f ca="1" t="shared" ref="O1809:P1809" si="1846">IFERROR(AVERAGEIF(M:M,M1809,$K:$K)," ")</f>
        <v> </v>
      </c>
      <c r="P1809" s="83" t="str">
        <f ca="1" t="shared" si="1846"/>
        <v> </v>
      </c>
      <c r="Q1809" s="65" t="str">
        <f ca="1">IF(ISBLANK(A1809)," ",IF(O1809&gt;MASTER!$B$3/100,"SB",IF(O1809&gt;MASTER!$B$4/100,"B",IF(O1809&gt;MASTER!$B$5/100,"C","K"))))</f>
        <v>SB</v>
      </c>
      <c r="R1809" s="65" t="str">
        <f ca="1">IF(ISBLANK(B1809)," ",IF(P1809&gt;MASTER!$B$3/100,"SB",IF(P1809&gt;MASTER!$B$4/100,"B",IF(P1809&gt;MASTER!$B$5/100,"C","K"))))</f>
        <v>SB</v>
      </c>
    </row>
    <row r="1810" customHeight="1" spans="1:18">
      <c r="A1810" s="65">
        <f ca="1">INDIRECT(ADDRESS(2+QUOTIENT(ROW()-2,COUNTA('Form Responses 1'!$1:$1)-4),1,,TRUE,"Form Responses 1"))</f>
        <v>0</v>
      </c>
      <c r="B1810" s="65">
        <f ca="1">INDIRECT(ADDRESS(2+QUOTIENT(ROW()-2,COUNTA('Form Responses 1'!$1:$1)-4),2,,TRUE,"Form Responses 1"))</f>
        <v>0</v>
      </c>
      <c r="C1810" s="65">
        <f ca="1">INDIRECT(ADDRESS(2+QUOTIENT(ROW()-2,COUNTA('Form Responses 1'!$1:$1)-4),3,,TRUE,"Form Responses 1"))</f>
        <v>0</v>
      </c>
      <c r="D1810" s="65">
        <f ca="1">INDIRECT(ADDRESS(2+QUOTIENT(ROW()-2,COUNTA('Form Responses 1'!$1:$1)-4),4,,TRUE,"Form Responses 1"))</f>
        <v>0</v>
      </c>
      <c r="E1810" s="82">
        <f ca="1" t="shared" si="0"/>
        <v>6</v>
      </c>
      <c r="F1810" s="65" t="str">
        <f ca="1">IF(ISBLANK(A1810)," ",INDIRECT(ADDRESS(1,5+MOD(ROW()-2,COUNTA('Form Responses 1'!$1:$1)-4),,TRUE,"Form Responses 1")))</f>
        <v>Lantai 21 [ &amp; Timur]</v>
      </c>
      <c r="G1810" s="65" t="e">
        <f ca="1">IF(ISBLANK(A1810)," ",INDIRECT(ADDRESS(MATCH(A1810,'Form Responses 1'!A:A,0),5+MOD(ROW()-2,COUNTA('Form Responses 1'!$1:$1)-4),,TRUE,"Form Responses 1")))</f>
        <v>#N/A</v>
      </c>
      <c r="H1810" s="83" t="str">
        <f ca="1" t="shared" si="1"/>
        <v>Lantai 21</v>
      </c>
      <c r="I1810" s="83" t="str">
        <f ca="1" t="shared" si="1831"/>
        <v> &amp; Timur</v>
      </c>
      <c r="J1810" s="83" t="str">
        <f ca="1" t="shared" si="2"/>
        <v>CLEANING SERVICE</v>
      </c>
      <c r="K1810" s="83" t="str">
        <f ca="1" t="array" ref="K1810">IFERROR(INDEX(MASTER!B:B,MATCH(G1810,MASTER!A:A,0))/100," ")</f>
        <v> </v>
      </c>
      <c r="L1810" s="65">
        <f ca="1" t="shared" si="3"/>
        <v>0</v>
      </c>
      <c r="M1810" s="65" t="str">
        <f ca="1" t="shared" si="4"/>
        <v>1900 - WEEK 00</v>
      </c>
      <c r="N1810" s="65" t="str">
        <f ca="1" t="shared" si="5"/>
        <v>1900 - MONTH 01</v>
      </c>
      <c r="O1810" s="83" t="str">
        <f ca="1" t="shared" ref="O1810:P1810" si="1847">IFERROR(AVERAGEIF(M:M,M1810,$K:$K)," ")</f>
        <v> </v>
      </c>
      <c r="P1810" s="83" t="str">
        <f ca="1" t="shared" si="1847"/>
        <v> </v>
      </c>
      <c r="Q1810" s="65" t="str">
        <f ca="1">IF(ISBLANK(A1810)," ",IF(O1810&gt;MASTER!$B$3/100,"SB",IF(O1810&gt;MASTER!$B$4/100,"B",IF(O1810&gt;MASTER!$B$5/100,"C","K"))))</f>
        <v>SB</v>
      </c>
      <c r="R1810" s="65" t="str">
        <f ca="1">IF(ISBLANK(B1810)," ",IF(P1810&gt;MASTER!$B$3/100,"SB",IF(P1810&gt;MASTER!$B$4/100,"B",IF(P1810&gt;MASTER!$B$5/100,"C","K"))))</f>
        <v>SB</v>
      </c>
    </row>
    <row r="1811" customHeight="1" spans="1:18">
      <c r="A1811" s="65">
        <f ca="1">INDIRECT(ADDRESS(2+QUOTIENT(ROW()-2,COUNTA('Form Responses 1'!$1:$1)-4),1,,TRUE,"Form Responses 1"))</f>
        <v>0</v>
      </c>
      <c r="B1811" s="65">
        <f ca="1">INDIRECT(ADDRESS(2+QUOTIENT(ROW()-2,COUNTA('Form Responses 1'!$1:$1)-4),2,,TRUE,"Form Responses 1"))</f>
        <v>0</v>
      </c>
      <c r="C1811" s="65">
        <f ca="1">INDIRECT(ADDRESS(2+QUOTIENT(ROW()-2,COUNTA('Form Responses 1'!$1:$1)-4),3,,TRUE,"Form Responses 1"))</f>
        <v>0</v>
      </c>
      <c r="D1811" s="65">
        <f ca="1">INDIRECT(ADDRESS(2+QUOTIENT(ROW()-2,COUNTA('Form Responses 1'!$1:$1)-4),4,,TRUE,"Form Responses 1"))</f>
        <v>0</v>
      </c>
      <c r="E1811" s="82">
        <f ca="1" t="shared" si="0"/>
        <v>6</v>
      </c>
      <c r="F1811" s="65" t="str">
        <f ca="1">IF(ISBLANK(A1811)," ",INDIRECT(ADDRESS(1,5+MOD(ROW()-2,COUNTA('Form Responses 1'!$1:$1)-4),,TRUE,"Form Responses 1")))</f>
        <v>Lantai 21 [Mushola]</v>
      </c>
      <c r="G1811" s="65" t="e">
        <f ca="1">IF(ISBLANK(A1811)," ",INDIRECT(ADDRESS(MATCH(A1811,'Form Responses 1'!A:A,0),5+MOD(ROW()-2,COUNTA('Form Responses 1'!$1:$1)-4),,TRUE,"Form Responses 1")))</f>
        <v>#N/A</v>
      </c>
      <c r="H1811" s="83" t="str">
        <f ca="1" t="shared" si="1"/>
        <v>Lantai 21</v>
      </c>
      <c r="I1811" s="83" t="str">
        <f ca="1" t="shared" si="1831"/>
        <v>Mushola</v>
      </c>
      <c r="J1811" s="83" t="str">
        <f ca="1" t="shared" si="2"/>
        <v>CLEANING SERVICE</v>
      </c>
      <c r="K1811" s="83" t="str">
        <f ca="1" t="array" ref="K1811">IFERROR(INDEX(MASTER!B:B,MATCH(G1811,MASTER!A:A,0))/100," ")</f>
        <v> </v>
      </c>
      <c r="L1811" s="65">
        <f ca="1" t="shared" si="3"/>
        <v>0</v>
      </c>
      <c r="M1811" s="65" t="str">
        <f ca="1" t="shared" si="4"/>
        <v>1900 - WEEK 00</v>
      </c>
      <c r="N1811" s="65" t="str">
        <f ca="1" t="shared" si="5"/>
        <v>1900 - MONTH 01</v>
      </c>
      <c r="O1811" s="83" t="str">
        <f ca="1" t="shared" ref="O1811:P1811" si="1848">IFERROR(AVERAGEIF(M:M,M1811,$K:$K)," ")</f>
        <v> </v>
      </c>
      <c r="P1811" s="83" t="str">
        <f ca="1" t="shared" si="1848"/>
        <v> </v>
      </c>
      <c r="Q1811" s="65" t="str">
        <f ca="1">IF(ISBLANK(A1811)," ",IF(O1811&gt;MASTER!$B$3/100,"SB",IF(O1811&gt;MASTER!$B$4/100,"B",IF(O1811&gt;MASTER!$B$5/100,"C","K"))))</f>
        <v>SB</v>
      </c>
      <c r="R1811" s="65" t="str">
        <f ca="1">IF(ISBLANK(B1811)," ",IF(P1811&gt;MASTER!$B$3/100,"SB",IF(P1811&gt;MASTER!$B$4/100,"B",IF(P1811&gt;MASTER!$B$5/100,"C","K"))))</f>
        <v>SB</v>
      </c>
    </row>
    <row r="1812" customHeight="1" spans="1:18">
      <c r="A1812" s="65">
        <f ca="1">INDIRECT(ADDRESS(2+QUOTIENT(ROW()-2,COUNTA('Form Responses 1'!$1:$1)-4),1,,TRUE,"Form Responses 1"))</f>
        <v>0</v>
      </c>
      <c r="B1812" s="65">
        <f ca="1">INDIRECT(ADDRESS(2+QUOTIENT(ROW()-2,COUNTA('Form Responses 1'!$1:$1)-4),2,,TRUE,"Form Responses 1"))</f>
        <v>0</v>
      </c>
      <c r="C1812" s="65">
        <f ca="1">INDIRECT(ADDRESS(2+QUOTIENT(ROW()-2,COUNTA('Form Responses 1'!$1:$1)-4),3,,TRUE,"Form Responses 1"))</f>
        <v>0</v>
      </c>
      <c r="D1812" s="65">
        <f ca="1">INDIRECT(ADDRESS(2+QUOTIENT(ROW()-2,COUNTA('Form Responses 1'!$1:$1)-4),4,,TRUE,"Form Responses 1"))</f>
        <v>0</v>
      </c>
      <c r="E1812" s="82">
        <f ca="1" t="shared" si="0"/>
        <v>6</v>
      </c>
      <c r="F1812" s="65" t="str">
        <f ca="1">IF(ISBLANK(A1812)," ",INDIRECT(ADDRESS(1,5+MOD(ROW()-2,COUNTA('Form Responses 1'!$1:$1)-4),,TRUE,"Form Responses 1")))</f>
        <v>Lantai 21 [Pantry]</v>
      </c>
      <c r="G1812" s="65" t="e">
        <f ca="1">IF(ISBLANK(A1812)," ",INDIRECT(ADDRESS(MATCH(A1812,'Form Responses 1'!A:A,0),5+MOD(ROW()-2,COUNTA('Form Responses 1'!$1:$1)-4),,TRUE,"Form Responses 1")))</f>
        <v>#N/A</v>
      </c>
      <c r="H1812" s="83" t="str">
        <f ca="1" t="shared" si="1"/>
        <v>Lantai 21</v>
      </c>
      <c r="I1812" s="83" t="str">
        <f ca="1" t="shared" si="1831"/>
        <v>Pantry</v>
      </c>
      <c r="J1812" s="83" t="str">
        <f ca="1" t="shared" si="2"/>
        <v>CLEANING SERVICE</v>
      </c>
      <c r="K1812" s="83" t="str">
        <f ca="1" t="array" ref="K1812">IFERROR(INDEX(MASTER!B:B,MATCH(G1812,MASTER!A:A,0))/100," ")</f>
        <v> </v>
      </c>
      <c r="L1812" s="65">
        <f ca="1" t="shared" si="3"/>
        <v>0</v>
      </c>
      <c r="M1812" s="65" t="str">
        <f ca="1" t="shared" si="4"/>
        <v>1900 - WEEK 00</v>
      </c>
      <c r="N1812" s="65" t="str">
        <f ca="1" t="shared" si="5"/>
        <v>1900 - MONTH 01</v>
      </c>
      <c r="O1812" s="83" t="str">
        <f ca="1" t="shared" ref="O1812:P1812" si="1849">IFERROR(AVERAGEIF(M:M,M1812,$K:$K)," ")</f>
        <v> </v>
      </c>
      <c r="P1812" s="83" t="str">
        <f ca="1" t="shared" si="1849"/>
        <v> </v>
      </c>
      <c r="Q1812" s="65" t="str">
        <f ca="1">IF(ISBLANK(A1812)," ",IF(O1812&gt;MASTER!$B$3/100,"SB",IF(O1812&gt;MASTER!$B$4/100,"B",IF(O1812&gt;MASTER!$B$5/100,"C","K"))))</f>
        <v>SB</v>
      </c>
      <c r="R1812" s="65" t="str">
        <f ca="1">IF(ISBLANK(B1812)," ",IF(P1812&gt;MASTER!$B$3/100,"SB",IF(P1812&gt;MASTER!$B$4/100,"B",IF(P1812&gt;MASTER!$B$5/100,"C","K"))))</f>
        <v>SB</v>
      </c>
    </row>
    <row r="1813" customHeight="1" spans="1:18">
      <c r="A1813" s="65">
        <f ca="1">INDIRECT(ADDRESS(2+QUOTIENT(ROW()-2,COUNTA('Form Responses 1'!$1:$1)-4),1,,TRUE,"Form Responses 1"))</f>
        <v>0</v>
      </c>
      <c r="B1813" s="65">
        <f ca="1">INDIRECT(ADDRESS(2+QUOTIENT(ROW()-2,COUNTA('Form Responses 1'!$1:$1)-4),2,,TRUE,"Form Responses 1"))</f>
        <v>0</v>
      </c>
      <c r="C1813" s="65">
        <f ca="1">INDIRECT(ADDRESS(2+QUOTIENT(ROW()-2,COUNTA('Form Responses 1'!$1:$1)-4),3,,TRUE,"Form Responses 1"))</f>
        <v>0</v>
      </c>
      <c r="D1813" s="65">
        <f ca="1">INDIRECT(ADDRESS(2+QUOTIENT(ROW()-2,COUNTA('Form Responses 1'!$1:$1)-4),4,,TRUE,"Form Responses 1"))</f>
        <v>0</v>
      </c>
      <c r="E1813" s="82">
        <f ca="1" t="shared" si="0"/>
        <v>6</v>
      </c>
      <c r="F1813" s="65" t="str">
        <f ca="1">IF(ISBLANK(A1813)," ",INDIRECT(ADDRESS(1,5+MOD(ROW()-2,COUNTA('Form Responses 1'!$1:$1)-4),,TRUE,"Form Responses 1")))</f>
        <v>Lantai 21 [Ruang Rapat 1-2-3]</v>
      </c>
      <c r="G1813" s="65" t="e">
        <f ca="1">IF(ISBLANK(A1813)," ",INDIRECT(ADDRESS(MATCH(A1813,'Form Responses 1'!A:A,0),5+MOD(ROW()-2,COUNTA('Form Responses 1'!$1:$1)-4),,TRUE,"Form Responses 1")))</f>
        <v>#N/A</v>
      </c>
      <c r="H1813" s="83" t="str">
        <f ca="1" t="shared" si="1"/>
        <v>Lantai 21</v>
      </c>
      <c r="I1813" s="83" t="str">
        <f ca="1" t="shared" si="1831"/>
        <v>Ruang Rapat 1-2-3</v>
      </c>
      <c r="J1813" s="83" t="str">
        <f ca="1" t="shared" si="2"/>
        <v>CLEANING SERVICE</v>
      </c>
      <c r="K1813" s="83" t="str">
        <f ca="1" t="array" ref="K1813">IFERROR(INDEX(MASTER!B:B,MATCH(G1813,MASTER!A:A,0))/100," ")</f>
        <v> </v>
      </c>
      <c r="L1813" s="65">
        <f ca="1" t="shared" si="3"/>
        <v>0</v>
      </c>
      <c r="M1813" s="65" t="str">
        <f ca="1" t="shared" si="4"/>
        <v>1900 - WEEK 00</v>
      </c>
      <c r="N1813" s="65" t="str">
        <f ca="1" t="shared" si="5"/>
        <v>1900 - MONTH 01</v>
      </c>
      <c r="O1813" s="83" t="str">
        <f ca="1" t="shared" ref="O1813:P1813" si="1850">IFERROR(AVERAGEIF(M:M,M1813,$K:$K)," ")</f>
        <v> </v>
      </c>
      <c r="P1813" s="83" t="str">
        <f ca="1" t="shared" si="1850"/>
        <v> </v>
      </c>
      <c r="Q1813" s="65" t="str">
        <f ca="1">IF(ISBLANK(A1813)," ",IF(O1813&gt;MASTER!$B$3/100,"SB",IF(O1813&gt;MASTER!$B$4/100,"B",IF(O1813&gt;MASTER!$B$5/100,"C","K"))))</f>
        <v>SB</v>
      </c>
      <c r="R1813" s="65" t="str">
        <f ca="1">IF(ISBLANK(B1813)," ",IF(P1813&gt;MASTER!$B$3/100,"SB",IF(P1813&gt;MASTER!$B$4/100,"B",IF(P1813&gt;MASTER!$B$5/100,"C","K"))))</f>
        <v>SB</v>
      </c>
    </row>
    <row r="1814" customHeight="1" spans="1:18">
      <c r="A1814" s="65">
        <f ca="1">INDIRECT(ADDRESS(2+QUOTIENT(ROW()-2,COUNTA('Form Responses 1'!$1:$1)-4),1,,TRUE,"Form Responses 1"))</f>
        <v>0</v>
      </c>
      <c r="B1814" s="65">
        <f ca="1">INDIRECT(ADDRESS(2+QUOTIENT(ROW()-2,COUNTA('Form Responses 1'!$1:$1)-4),2,,TRUE,"Form Responses 1"))</f>
        <v>0</v>
      </c>
      <c r="C1814" s="65">
        <f ca="1">INDIRECT(ADDRESS(2+QUOTIENT(ROW()-2,COUNTA('Form Responses 1'!$1:$1)-4),3,,TRUE,"Form Responses 1"))</f>
        <v>0</v>
      </c>
      <c r="D1814" s="65">
        <f ca="1">INDIRECT(ADDRESS(2+QUOTIENT(ROW()-2,COUNTA('Form Responses 1'!$1:$1)-4),4,,TRUE,"Form Responses 1"))</f>
        <v>0</v>
      </c>
      <c r="E1814" s="82">
        <f ca="1" t="shared" si="0"/>
        <v>6</v>
      </c>
      <c r="F1814" s="65" t="str">
        <f ca="1">IF(ISBLANK(A1814)," ",INDIRECT(ADDRESS(1,5+MOD(ROW()-2,COUNTA('Form Responses 1'!$1:$1)-4),,TRUE,"Form Responses 1")))</f>
        <v>Lantai 21 [Ruang Kerja]</v>
      </c>
      <c r="G1814" s="65" t="e">
        <f ca="1">IF(ISBLANK(A1814)," ",INDIRECT(ADDRESS(MATCH(A1814,'Form Responses 1'!A:A,0),5+MOD(ROW()-2,COUNTA('Form Responses 1'!$1:$1)-4),,TRUE,"Form Responses 1")))</f>
        <v>#N/A</v>
      </c>
      <c r="H1814" s="83" t="str">
        <f ca="1" t="shared" si="1"/>
        <v>Lantai 21</v>
      </c>
      <c r="I1814" s="83" t="str">
        <f ca="1" t="shared" si="1831"/>
        <v>Ruang Kerja</v>
      </c>
      <c r="J1814" s="83" t="str">
        <f ca="1" t="shared" si="2"/>
        <v>CLEANING SERVICE</v>
      </c>
      <c r="K1814" s="83" t="str">
        <f ca="1" t="array" ref="K1814">IFERROR(INDEX(MASTER!B:B,MATCH(G1814,MASTER!A:A,0))/100," ")</f>
        <v> </v>
      </c>
      <c r="L1814" s="65">
        <f ca="1" t="shared" si="3"/>
        <v>0</v>
      </c>
      <c r="M1814" s="65" t="str">
        <f ca="1" t="shared" si="4"/>
        <v>1900 - WEEK 00</v>
      </c>
      <c r="N1814" s="65" t="str">
        <f ca="1" t="shared" si="5"/>
        <v>1900 - MONTH 01</v>
      </c>
      <c r="O1814" s="83" t="str">
        <f ca="1" t="shared" ref="O1814:P1814" si="1851">IFERROR(AVERAGEIF(M:M,M1814,$K:$K)," ")</f>
        <v> </v>
      </c>
      <c r="P1814" s="83" t="str">
        <f ca="1" t="shared" si="1851"/>
        <v> </v>
      </c>
      <c r="Q1814" s="65" t="str">
        <f ca="1">IF(ISBLANK(A1814)," ",IF(O1814&gt;MASTER!$B$3/100,"SB",IF(O1814&gt;MASTER!$B$4/100,"B",IF(O1814&gt;MASTER!$B$5/100,"C","K"))))</f>
        <v>SB</v>
      </c>
      <c r="R1814" s="65" t="str">
        <f ca="1">IF(ISBLANK(B1814)," ",IF(P1814&gt;MASTER!$B$3/100,"SB",IF(P1814&gt;MASTER!$B$4/100,"B",IF(P1814&gt;MASTER!$B$5/100,"C","K"))))</f>
        <v>SB</v>
      </c>
    </row>
    <row r="1815" customHeight="1" spans="1:18">
      <c r="A1815" s="65">
        <f ca="1">INDIRECT(ADDRESS(2+QUOTIENT(ROW()-2,COUNTA('Form Responses 1'!$1:$1)-4),1,,TRUE,"Form Responses 1"))</f>
        <v>0</v>
      </c>
      <c r="B1815" s="65">
        <f ca="1">INDIRECT(ADDRESS(2+QUOTIENT(ROW()-2,COUNTA('Form Responses 1'!$1:$1)-4),2,,TRUE,"Form Responses 1"))</f>
        <v>0</v>
      </c>
      <c r="C1815" s="65">
        <f ca="1">INDIRECT(ADDRESS(2+QUOTIENT(ROW()-2,COUNTA('Form Responses 1'!$1:$1)-4),3,,TRUE,"Form Responses 1"))</f>
        <v>0</v>
      </c>
      <c r="D1815" s="65">
        <f ca="1">INDIRECT(ADDRESS(2+QUOTIENT(ROW()-2,COUNTA('Form Responses 1'!$1:$1)-4),4,,TRUE,"Form Responses 1"))</f>
        <v>0</v>
      </c>
      <c r="E1815" s="82">
        <f ca="1" t="shared" si="0"/>
        <v>6</v>
      </c>
      <c r="F1815" s="65" t="str">
        <f ca="1">IF(ISBLANK(A1815)," ",INDIRECT(ADDRESS(1,5+MOD(ROW()-2,COUNTA('Form Responses 1'!$1:$1)-4),,TRUE,"Form Responses 1")))</f>
        <v>Lantai 21 [Koridor]</v>
      </c>
      <c r="G1815" s="65" t="e">
        <f ca="1">IF(ISBLANK(A1815)," ",INDIRECT(ADDRESS(MATCH(A1815,'Form Responses 1'!A:A,0),5+MOD(ROW()-2,COUNTA('Form Responses 1'!$1:$1)-4),,TRUE,"Form Responses 1")))</f>
        <v>#N/A</v>
      </c>
      <c r="H1815" s="83" t="str">
        <f ca="1" t="shared" si="1"/>
        <v>Lantai 21</v>
      </c>
      <c r="I1815" s="83" t="str">
        <f ca="1" t="shared" si="1831"/>
        <v>Koridor</v>
      </c>
      <c r="J1815" s="83" t="str">
        <f ca="1" t="shared" si="2"/>
        <v>CLEANING SERVICE</v>
      </c>
      <c r="K1815" s="83" t="str">
        <f ca="1" t="array" ref="K1815">IFERROR(INDEX(MASTER!B:B,MATCH(G1815,MASTER!A:A,0))/100," ")</f>
        <v> </v>
      </c>
      <c r="L1815" s="65">
        <f ca="1" t="shared" si="3"/>
        <v>0</v>
      </c>
      <c r="M1815" s="65" t="str">
        <f ca="1" t="shared" si="4"/>
        <v>1900 - WEEK 00</v>
      </c>
      <c r="N1815" s="65" t="str">
        <f ca="1" t="shared" si="5"/>
        <v>1900 - MONTH 01</v>
      </c>
      <c r="O1815" s="83" t="str">
        <f ca="1" t="shared" ref="O1815:P1815" si="1852">IFERROR(AVERAGEIF(M:M,M1815,$K:$K)," ")</f>
        <v> </v>
      </c>
      <c r="P1815" s="83" t="str">
        <f ca="1" t="shared" si="1852"/>
        <v> </v>
      </c>
      <c r="Q1815" s="65" t="str">
        <f ca="1">IF(ISBLANK(A1815)," ",IF(O1815&gt;MASTER!$B$3/100,"SB",IF(O1815&gt;MASTER!$B$4/100,"B",IF(O1815&gt;MASTER!$B$5/100,"C","K"))))</f>
        <v>SB</v>
      </c>
      <c r="R1815" s="65" t="str">
        <f ca="1">IF(ISBLANK(B1815)," ",IF(P1815&gt;MASTER!$B$3/100,"SB",IF(P1815&gt;MASTER!$B$4/100,"B",IF(P1815&gt;MASTER!$B$5/100,"C","K"))))</f>
        <v>SB</v>
      </c>
    </row>
    <row r="1816" customHeight="1" spans="1:18">
      <c r="A1816" s="65">
        <f ca="1">INDIRECT(ADDRESS(2+QUOTIENT(ROW()-2,COUNTA('Form Responses 1'!$1:$1)-4),1,,TRUE,"Form Responses 1"))</f>
        <v>0</v>
      </c>
      <c r="B1816" s="65">
        <f ca="1">INDIRECT(ADDRESS(2+QUOTIENT(ROW()-2,COUNTA('Form Responses 1'!$1:$1)-4),2,,TRUE,"Form Responses 1"))</f>
        <v>0</v>
      </c>
      <c r="C1816" s="65">
        <f ca="1">INDIRECT(ADDRESS(2+QUOTIENT(ROW()-2,COUNTA('Form Responses 1'!$1:$1)-4),3,,TRUE,"Form Responses 1"))</f>
        <v>0</v>
      </c>
      <c r="D1816" s="65">
        <f ca="1">INDIRECT(ADDRESS(2+QUOTIENT(ROW()-2,COUNTA('Form Responses 1'!$1:$1)-4),4,,TRUE,"Form Responses 1"))</f>
        <v>0</v>
      </c>
      <c r="E1816" s="82">
        <f ca="1" t="shared" si="0"/>
        <v>6</v>
      </c>
      <c r="F1816" s="65" t="str">
        <f ca="1">IF(ISBLANK(A1816)," ",INDIRECT(ADDRESS(1,5+MOD(ROW()-2,COUNTA('Form Responses 1'!$1:$1)-4),,TRUE,"Form Responses 1")))</f>
        <v>Lantai 21 [Toilet Pria / Wanita]</v>
      </c>
      <c r="G1816" s="65" t="e">
        <f ca="1">IF(ISBLANK(A1816)," ",INDIRECT(ADDRESS(MATCH(A1816,'Form Responses 1'!A:A,0),5+MOD(ROW()-2,COUNTA('Form Responses 1'!$1:$1)-4),,TRUE,"Form Responses 1")))</f>
        <v>#N/A</v>
      </c>
      <c r="H1816" s="83" t="str">
        <f ca="1" t="shared" si="1"/>
        <v>Lantai 21</v>
      </c>
      <c r="I1816" s="83" t="str">
        <f ca="1" t="shared" si="1831"/>
        <v>Toilet Pria / Wanita</v>
      </c>
      <c r="J1816" s="83" t="str">
        <f ca="1" t="shared" si="2"/>
        <v>CLEANING SERVICE</v>
      </c>
      <c r="K1816" s="83" t="str">
        <f ca="1" t="array" ref="K1816">IFERROR(INDEX(MASTER!B:B,MATCH(G1816,MASTER!A:A,0))/100," ")</f>
        <v> </v>
      </c>
      <c r="L1816" s="65">
        <f ca="1" t="shared" si="3"/>
        <v>0</v>
      </c>
      <c r="M1816" s="65" t="str">
        <f ca="1" t="shared" si="4"/>
        <v>1900 - WEEK 00</v>
      </c>
      <c r="N1816" s="65" t="str">
        <f ca="1" t="shared" si="5"/>
        <v>1900 - MONTH 01</v>
      </c>
      <c r="O1816" s="83" t="str">
        <f ca="1" t="shared" ref="O1816:P1816" si="1853">IFERROR(AVERAGEIF(M:M,M1816,$K:$K)," ")</f>
        <v> </v>
      </c>
      <c r="P1816" s="83" t="str">
        <f ca="1" t="shared" si="1853"/>
        <v> </v>
      </c>
      <c r="Q1816" s="65" t="str">
        <f ca="1">IF(ISBLANK(A1816)," ",IF(O1816&gt;MASTER!$B$3/100,"SB",IF(O1816&gt;MASTER!$B$4/100,"B",IF(O1816&gt;MASTER!$B$5/100,"C","K"))))</f>
        <v>SB</v>
      </c>
      <c r="R1816" s="65" t="str">
        <f ca="1">IF(ISBLANK(B1816)," ",IF(P1816&gt;MASTER!$B$3/100,"SB",IF(P1816&gt;MASTER!$B$4/100,"B",IF(P1816&gt;MASTER!$B$5/100,"C","K"))))</f>
        <v>SB</v>
      </c>
    </row>
    <row r="1817" customHeight="1" spans="1:18">
      <c r="A1817" s="65">
        <f ca="1">INDIRECT(ADDRESS(2+QUOTIENT(ROW()-2,COUNTA('Form Responses 1'!$1:$1)-4),1,,TRUE,"Form Responses 1"))</f>
        <v>0</v>
      </c>
      <c r="B1817" s="65">
        <f ca="1">INDIRECT(ADDRESS(2+QUOTIENT(ROW()-2,COUNTA('Form Responses 1'!$1:$1)-4),2,,TRUE,"Form Responses 1"))</f>
        <v>0</v>
      </c>
      <c r="C1817" s="65">
        <f ca="1">INDIRECT(ADDRESS(2+QUOTIENT(ROW()-2,COUNTA('Form Responses 1'!$1:$1)-4),3,,TRUE,"Form Responses 1"))</f>
        <v>0</v>
      </c>
      <c r="D1817" s="65">
        <f ca="1">INDIRECT(ADDRESS(2+QUOTIENT(ROW()-2,COUNTA('Form Responses 1'!$1:$1)-4),4,,TRUE,"Form Responses 1"))</f>
        <v>0</v>
      </c>
      <c r="E1817" s="82">
        <f ca="1" t="shared" si="0"/>
        <v>6</v>
      </c>
      <c r="F1817" s="65" t="str">
        <f ca="1">IF(ISBLANK(A1817)," ",INDIRECT(ADDRESS(1,5+MOD(ROW()-2,COUNTA('Form Responses 1'!$1:$1)-4),,TRUE,"Form Responses 1")))</f>
        <v>Lantai 20 [Tangga Exit Barat]</v>
      </c>
      <c r="G1817" s="65" t="e">
        <f ca="1">IF(ISBLANK(A1817)," ",INDIRECT(ADDRESS(MATCH(A1817,'Form Responses 1'!A:A,0),5+MOD(ROW()-2,COUNTA('Form Responses 1'!$1:$1)-4),,TRUE,"Form Responses 1")))</f>
        <v>#N/A</v>
      </c>
      <c r="H1817" s="83" t="str">
        <f ca="1" t="shared" si="1"/>
        <v>Lantai 20</v>
      </c>
      <c r="I1817" s="83" t="str">
        <f ca="1" t="shared" si="1831"/>
        <v>Tangga Exit Barat</v>
      </c>
      <c r="J1817" s="83" t="str">
        <f ca="1" t="shared" si="2"/>
        <v>CLEANING SERVICE</v>
      </c>
      <c r="K1817" s="83" t="str">
        <f ca="1" t="array" ref="K1817">IFERROR(INDEX(MASTER!B:B,MATCH(G1817,MASTER!A:A,0))/100," ")</f>
        <v> </v>
      </c>
      <c r="L1817" s="65">
        <f ca="1" t="shared" si="3"/>
        <v>0</v>
      </c>
      <c r="M1817" s="65" t="str">
        <f ca="1" t="shared" si="4"/>
        <v>1900 - WEEK 00</v>
      </c>
      <c r="N1817" s="65" t="str">
        <f ca="1" t="shared" si="5"/>
        <v>1900 - MONTH 01</v>
      </c>
      <c r="O1817" s="83" t="str">
        <f ca="1" t="shared" ref="O1817:P1817" si="1854">IFERROR(AVERAGEIF(M:M,M1817,$K:$K)," ")</f>
        <v> </v>
      </c>
      <c r="P1817" s="83" t="str">
        <f ca="1" t="shared" si="1854"/>
        <v> </v>
      </c>
      <c r="Q1817" s="65" t="str">
        <f ca="1">IF(ISBLANK(A1817)," ",IF(O1817&gt;MASTER!$B$3/100,"SB",IF(O1817&gt;MASTER!$B$4/100,"B",IF(O1817&gt;MASTER!$B$5/100,"C","K"))))</f>
        <v>SB</v>
      </c>
      <c r="R1817" s="65" t="str">
        <f ca="1">IF(ISBLANK(B1817)," ",IF(P1817&gt;MASTER!$B$3/100,"SB",IF(P1817&gt;MASTER!$B$4/100,"B",IF(P1817&gt;MASTER!$B$5/100,"C","K"))))</f>
        <v>SB</v>
      </c>
    </row>
    <row r="1818" customHeight="1" spans="1:18">
      <c r="A1818" s="65">
        <f ca="1">INDIRECT(ADDRESS(2+QUOTIENT(ROW()-2,COUNTA('Form Responses 1'!$1:$1)-4),1,,TRUE,"Form Responses 1"))</f>
        <v>0</v>
      </c>
      <c r="B1818" s="65">
        <f ca="1">INDIRECT(ADDRESS(2+QUOTIENT(ROW()-2,COUNTA('Form Responses 1'!$1:$1)-4),2,,TRUE,"Form Responses 1"))</f>
        <v>0</v>
      </c>
      <c r="C1818" s="65">
        <f ca="1">INDIRECT(ADDRESS(2+QUOTIENT(ROW()-2,COUNTA('Form Responses 1'!$1:$1)-4),3,,TRUE,"Form Responses 1"))</f>
        <v>0</v>
      </c>
      <c r="D1818" s="65">
        <f ca="1">INDIRECT(ADDRESS(2+QUOTIENT(ROW()-2,COUNTA('Form Responses 1'!$1:$1)-4),4,,TRUE,"Form Responses 1"))</f>
        <v>0</v>
      </c>
      <c r="E1818" s="82">
        <f ca="1" t="shared" si="0"/>
        <v>6</v>
      </c>
      <c r="F1818" s="65" t="str">
        <f ca="1">IF(ISBLANK(A1818)," ",INDIRECT(ADDRESS(1,5+MOD(ROW()-2,COUNTA('Form Responses 1'!$1:$1)-4),,TRUE,"Form Responses 1")))</f>
        <v>Lantai 20 [ &amp; Timur]</v>
      </c>
      <c r="G1818" s="65" t="e">
        <f ca="1">IF(ISBLANK(A1818)," ",INDIRECT(ADDRESS(MATCH(A1818,'Form Responses 1'!A:A,0),5+MOD(ROW()-2,COUNTA('Form Responses 1'!$1:$1)-4),,TRUE,"Form Responses 1")))</f>
        <v>#N/A</v>
      </c>
      <c r="H1818" s="83" t="str">
        <f ca="1" t="shared" si="1"/>
        <v>Lantai 20</v>
      </c>
      <c r="I1818" s="83" t="str">
        <f ca="1" t="shared" si="1831"/>
        <v> &amp; Timur</v>
      </c>
      <c r="J1818" s="83" t="str">
        <f ca="1" t="shared" si="2"/>
        <v>CLEANING SERVICE</v>
      </c>
      <c r="K1818" s="83" t="str">
        <f ca="1" t="array" ref="K1818">IFERROR(INDEX(MASTER!B:B,MATCH(G1818,MASTER!A:A,0))/100," ")</f>
        <v> </v>
      </c>
      <c r="L1818" s="65">
        <f ca="1" t="shared" si="3"/>
        <v>0</v>
      </c>
      <c r="M1818" s="65" t="str">
        <f ca="1" t="shared" si="4"/>
        <v>1900 - WEEK 00</v>
      </c>
      <c r="N1818" s="65" t="str">
        <f ca="1" t="shared" si="5"/>
        <v>1900 - MONTH 01</v>
      </c>
      <c r="O1818" s="83" t="str">
        <f ca="1" t="shared" ref="O1818:P1818" si="1855">IFERROR(AVERAGEIF(M:M,M1818,$K:$K)," ")</f>
        <v> </v>
      </c>
      <c r="P1818" s="83" t="str">
        <f ca="1" t="shared" si="1855"/>
        <v> </v>
      </c>
      <c r="Q1818" s="65" t="str">
        <f ca="1">IF(ISBLANK(A1818)," ",IF(O1818&gt;MASTER!$B$3/100,"SB",IF(O1818&gt;MASTER!$B$4/100,"B",IF(O1818&gt;MASTER!$B$5/100,"C","K"))))</f>
        <v>SB</v>
      </c>
      <c r="R1818" s="65" t="str">
        <f ca="1">IF(ISBLANK(B1818)," ",IF(P1818&gt;MASTER!$B$3/100,"SB",IF(P1818&gt;MASTER!$B$4/100,"B",IF(P1818&gt;MASTER!$B$5/100,"C","K"))))</f>
        <v>SB</v>
      </c>
    </row>
    <row r="1819" customHeight="1" spans="1:18">
      <c r="A1819" s="65">
        <f ca="1">INDIRECT(ADDRESS(2+QUOTIENT(ROW()-2,COUNTA('Form Responses 1'!$1:$1)-4),1,,TRUE,"Form Responses 1"))</f>
        <v>0</v>
      </c>
      <c r="B1819" s="65">
        <f ca="1">INDIRECT(ADDRESS(2+QUOTIENT(ROW()-2,COUNTA('Form Responses 1'!$1:$1)-4),2,,TRUE,"Form Responses 1"))</f>
        <v>0</v>
      </c>
      <c r="C1819" s="65">
        <f ca="1">INDIRECT(ADDRESS(2+QUOTIENT(ROW()-2,COUNTA('Form Responses 1'!$1:$1)-4),3,,TRUE,"Form Responses 1"))</f>
        <v>0</v>
      </c>
      <c r="D1819" s="65">
        <f ca="1">INDIRECT(ADDRESS(2+QUOTIENT(ROW()-2,COUNTA('Form Responses 1'!$1:$1)-4),4,,TRUE,"Form Responses 1"))</f>
        <v>0</v>
      </c>
      <c r="E1819" s="82">
        <f ca="1" t="shared" si="0"/>
        <v>6</v>
      </c>
      <c r="F1819" s="65" t="str">
        <f ca="1">IF(ISBLANK(A1819)," ",INDIRECT(ADDRESS(1,5+MOD(ROW()-2,COUNTA('Form Responses 1'!$1:$1)-4),,TRUE,"Form Responses 1")))</f>
        <v>Lantai 20 [Mushola]</v>
      </c>
      <c r="G1819" s="65" t="e">
        <f ca="1">IF(ISBLANK(A1819)," ",INDIRECT(ADDRESS(MATCH(A1819,'Form Responses 1'!A:A,0),5+MOD(ROW()-2,COUNTA('Form Responses 1'!$1:$1)-4),,TRUE,"Form Responses 1")))</f>
        <v>#N/A</v>
      </c>
      <c r="H1819" s="83" t="str">
        <f ca="1" t="shared" si="1"/>
        <v>Lantai 20</v>
      </c>
      <c r="I1819" s="83" t="str">
        <f ca="1" t="shared" si="1831"/>
        <v>Mushola</v>
      </c>
      <c r="J1819" s="83" t="str">
        <f ca="1" t="shared" si="2"/>
        <v>CLEANING SERVICE</v>
      </c>
      <c r="K1819" s="83" t="str">
        <f ca="1" t="array" ref="K1819">IFERROR(INDEX(MASTER!B:B,MATCH(G1819,MASTER!A:A,0))/100," ")</f>
        <v> </v>
      </c>
      <c r="L1819" s="65">
        <f ca="1" t="shared" si="3"/>
        <v>0</v>
      </c>
      <c r="M1819" s="65" t="str">
        <f ca="1" t="shared" si="4"/>
        <v>1900 - WEEK 00</v>
      </c>
      <c r="N1819" s="65" t="str">
        <f ca="1" t="shared" si="5"/>
        <v>1900 - MONTH 01</v>
      </c>
      <c r="O1819" s="83" t="str">
        <f ca="1" t="shared" ref="O1819:P1819" si="1856">IFERROR(AVERAGEIF(M:M,M1819,$K:$K)," ")</f>
        <v> </v>
      </c>
      <c r="P1819" s="83" t="str">
        <f ca="1" t="shared" si="1856"/>
        <v> </v>
      </c>
      <c r="Q1819" s="65" t="str">
        <f ca="1">IF(ISBLANK(A1819)," ",IF(O1819&gt;MASTER!$B$3/100,"SB",IF(O1819&gt;MASTER!$B$4/100,"B",IF(O1819&gt;MASTER!$B$5/100,"C","K"))))</f>
        <v>SB</v>
      </c>
      <c r="R1819" s="65" t="str">
        <f ca="1">IF(ISBLANK(B1819)," ",IF(P1819&gt;MASTER!$B$3/100,"SB",IF(P1819&gt;MASTER!$B$4/100,"B",IF(P1819&gt;MASTER!$B$5/100,"C","K"))))</f>
        <v>SB</v>
      </c>
    </row>
    <row r="1820" customHeight="1" spans="1:18">
      <c r="A1820" s="65">
        <f ca="1">INDIRECT(ADDRESS(2+QUOTIENT(ROW()-2,COUNTA('Form Responses 1'!$1:$1)-4),1,,TRUE,"Form Responses 1"))</f>
        <v>0</v>
      </c>
      <c r="B1820" s="65">
        <f ca="1">INDIRECT(ADDRESS(2+QUOTIENT(ROW()-2,COUNTA('Form Responses 1'!$1:$1)-4),2,,TRUE,"Form Responses 1"))</f>
        <v>0</v>
      </c>
      <c r="C1820" s="65">
        <f ca="1">INDIRECT(ADDRESS(2+QUOTIENT(ROW()-2,COUNTA('Form Responses 1'!$1:$1)-4),3,,TRUE,"Form Responses 1"))</f>
        <v>0</v>
      </c>
      <c r="D1820" s="65">
        <f ca="1">INDIRECT(ADDRESS(2+QUOTIENT(ROW()-2,COUNTA('Form Responses 1'!$1:$1)-4),4,,TRUE,"Form Responses 1"))</f>
        <v>0</v>
      </c>
      <c r="E1820" s="82">
        <f ca="1" t="shared" si="0"/>
        <v>6</v>
      </c>
      <c r="F1820" s="65" t="str">
        <f ca="1">IF(ISBLANK(A1820)," ",INDIRECT(ADDRESS(1,5+MOD(ROW()-2,COUNTA('Form Responses 1'!$1:$1)-4),,TRUE,"Form Responses 1")))</f>
        <v>Lantai 20 [Pantry]</v>
      </c>
      <c r="G1820" s="65" t="e">
        <f ca="1">IF(ISBLANK(A1820)," ",INDIRECT(ADDRESS(MATCH(A1820,'Form Responses 1'!A:A,0),5+MOD(ROW()-2,COUNTA('Form Responses 1'!$1:$1)-4),,TRUE,"Form Responses 1")))</f>
        <v>#N/A</v>
      </c>
      <c r="H1820" s="83" t="str">
        <f ca="1" t="shared" si="1"/>
        <v>Lantai 20</v>
      </c>
      <c r="I1820" s="83" t="str">
        <f ca="1" t="shared" si="1831"/>
        <v>Pantry</v>
      </c>
      <c r="J1820" s="83" t="str">
        <f ca="1" t="shared" si="2"/>
        <v>CLEANING SERVICE</v>
      </c>
      <c r="K1820" s="83" t="str">
        <f ca="1" t="array" ref="K1820">IFERROR(INDEX(MASTER!B:B,MATCH(G1820,MASTER!A:A,0))/100," ")</f>
        <v> </v>
      </c>
      <c r="L1820" s="65">
        <f ca="1" t="shared" si="3"/>
        <v>0</v>
      </c>
      <c r="M1820" s="65" t="str">
        <f ca="1" t="shared" si="4"/>
        <v>1900 - WEEK 00</v>
      </c>
      <c r="N1820" s="65" t="str">
        <f ca="1" t="shared" si="5"/>
        <v>1900 - MONTH 01</v>
      </c>
      <c r="O1820" s="83" t="str">
        <f ca="1" t="shared" ref="O1820:P1820" si="1857">IFERROR(AVERAGEIF(M:M,M1820,$K:$K)," ")</f>
        <v> </v>
      </c>
      <c r="P1820" s="83" t="str">
        <f ca="1" t="shared" si="1857"/>
        <v> </v>
      </c>
      <c r="Q1820" s="65" t="str">
        <f ca="1">IF(ISBLANK(A1820)," ",IF(O1820&gt;MASTER!$B$3/100,"SB",IF(O1820&gt;MASTER!$B$4/100,"B",IF(O1820&gt;MASTER!$B$5/100,"C","K"))))</f>
        <v>SB</v>
      </c>
      <c r="R1820" s="65" t="str">
        <f ca="1">IF(ISBLANK(B1820)," ",IF(P1820&gt;MASTER!$B$3/100,"SB",IF(P1820&gt;MASTER!$B$4/100,"B",IF(P1820&gt;MASTER!$B$5/100,"C","K"))))</f>
        <v>SB</v>
      </c>
    </row>
    <row r="1821" customHeight="1" spans="1:18">
      <c r="A1821" s="65">
        <f ca="1">INDIRECT(ADDRESS(2+QUOTIENT(ROW()-2,COUNTA('Form Responses 1'!$1:$1)-4),1,,TRUE,"Form Responses 1"))</f>
        <v>0</v>
      </c>
      <c r="B1821" s="65">
        <f ca="1">INDIRECT(ADDRESS(2+QUOTIENT(ROW()-2,COUNTA('Form Responses 1'!$1:$1)-4),2,,TRUE,"Form Responses 1"))</f>
        <v>0</v>
      </c>
      <c r="C1821" s="65">
        <f ca="1">INDIRECT(ADDRESS(2+QUOTIENT(ROW()-2,COUNTA('Form Responses 1'!$1:$1)-4),3,,TRUE,"Form Responses 1"))</f>
        <v>0</v>
      </c>
      <c r="D1821" s="65">
        <f ca="1">INDIRECT(ADDRESS(2+QUOTIENT(ROW()-2,COUNTA('Form Responses 1'!$1:$1)-4),4,,TRUE,"Form Responses 1"))</f>
        <v>0</v>
      </c>
      <c r="E1821" s="82">
        <f ca="1" t="shared" si="0"/>
        <v>6</v>
      </c>
      <c r="F1821" s="65" t="str">
        <f ca="1">IF(ISBLANK(A1821)," ",INDIRECT(ADDRESS(1,5+MOD(ROW()-2,COUNTA('Form Responses 1'!$1:$1)-4),,TRUE,"Form Responses 1")))</f>
        <v>Lantai 20 [Ruang Rapat 1-2-3]</v>
      </c>
      <c r="G1821" s="65" t="e">
        <f ca="1">IF(ISBLANK(A1821)," ",INDIRECT(ADDRESS(MATCH(A1821,'Form Responses 1'!A:A,0),5+MOD(ROW()-2,COUNTA('Form Responses 1'!$1:$1)-4),,TRUE,"Form Responses 1")))</f>
        <v>#N/A</v>
      </c>
      <c r="H1821" s="83" t="str">
        <f ca="1" t="shared" si="1"/>
        <v>Lantai 20</v>
      </c>
      <c r="I1821" s="83" t="str">
        <f ca="1" t="shared" si="1831"/>
        <v>Ruang Rapat 1-2-3</v>
      </c>
      <c r="J1821" s="83" t="str">
        <f ca="1" t="shared" si="2"/>
        <v>CLEANING SERVICE</v>
      </c>
      <c r="K1821" s="83" t="str">
        <f ca="1" t="array" ref="K1821">IFERROR(INDEX(MASTER!B:B,MATCH(G1821,MASTER!A:A,0))/100," ")</f>
        <v> </v>
      </c>
      <c r="L1821" s="65">
        <f ca="1" t="shared" si="3"/>
        <v>0</v>
      </c>
      <c r="M1821" s="65" t="str">
        <f ca="1" t="shared" si="4"/>
        <v>1900 - WEEK 00</v>
      </c>
      <c r="N1821" s="65" t="str">
        <f ca="1" t="shared" si="5"/>
        <v>1900 - MONTH 01</v>
      </c>
      <c r="O1821" s="83" t="str">
        <f ca="1" t="shared" ref="O1821:P1821" si="1858">IFERROR(AVERAGEIF(M:M,M1821,$K:$K)," ")</f>
        <v> </v>
      </c>
      <c r="P1821" s="83" t="str">
        <f ca="1" t="shared" si="1858"/>
        <v> </v>
      </c>
      <c r="Q1821" s="65" t="str">
        <f ca="1">IF(ISBLANK(A1821)," ",IF(O1821&gt;MASTER!$B$3/100,"SB",IF(O1821&gt;MASTER!$B$4/100,"B",IF(O1821&gt;MASTER!$B$5/100,"C","K"))))</f>
        <v>SB</v>
      </c>
      <c r="R1821" s="65" t="str">
        <f ca="1">IF(ISBLANK(B1821)," ",IF(P1821&gt;MASTER!$B$3/100,"SB",IF(P1821&gt;MASTER!$B$4/100,"B",IF(P1821&gt;MASTER!$B$5/100,"C","K"))))</f>
        <v>SB</v>
      </c>
    </row>
    <row r="1822" customHeight="1" spans="1:18">
      <c r="A1822" s="65">
        <f ca="1">INDIRECT(ADDRESS(2+QUOTIENT(ROW()-2,COUNTA('Form Responses 1'!$1:$1)-4),1,,TRUE,"Form Responses 1"))</f>
        <v>0</v>
      </c>
      <c r="B1822" s="65">
        <f ca="1">INDIRECT(ADDRESS(2+QUOTIENT(ROW()-2,COUNTA('Form Responses 1'!$1:$1)-4),2,,TRUE,"Form Responses 1"))</f>
        <v>0</v>
      </c>
      <c r="C1822" s="65">
        <f ca="1">INDIRECT(ADDRESS(2+QUOTIENT(ROW()-2,COUNTA('Form Responses 1'!$1:$1)-4),3,,TRUE,"Form Responses 1"))</f>
        <v>0</v>
      </c>
      <c r="D1822" s="65">
        <f ca="1">INDIRECT(ADDRESS(2+QUOTIENT(ROW()-2,COUNTA('Form Responses 1'!$1:$1)-4),4,,TRUE,"Form Responses 1"))</f>
        <v>0</v>
      </c>
      <c r="E1822" s="82">
        <f ca="1" t="shared" si="0"/>
        <v>6</v>
      </c>
      <c r="F1822" s="65" t="str">
        <f ca="1">IF(ISBLANK(A1822)," ",INDIRECT(ADDRESS(1,5+MOD(ROW()-2,COUNTA('Form Responses 1'!$1:$1)-4),,TRUE,"Form Responses 1")))</f>
        <v>Lantai 20 [Ruang Kerja]</v>
      </c>
      <c r="G1822" s="65" t="e">
        <f ca="1">IF(ISBLANK(A1822)," ",INDIRECT(ADDRESS(MATCH(A1822,'Form Responses 1'!A:A,0),5+MOD(ROW()-2,COUNTA('Form Responses 1'!$1:$1)-4),,TRUE,"Form Responses 1")))</f>
        <v>#N/A</v>
      </c>
      <c r="H1822" s="83" t="str">
        <f ca="1" t="shared" si="1"/>
        <v>Lantai 20</v>
      </c>
      <c r="I1822" s="83" t="str">
        <f ca="1" t="shared" si="1831"/>
        <v>Ruang Kerja</v>
      </c>
      <c r="J1822" s="83" t="str">
        <f ca="1" t="shared" si="2"/>
        <v>CLEANING SERVICE</v>
      </c>
      <c r="K1822" s="83" t="str">
        <f ca="1" t="array" ref="K1822">IFERROR(INDEX(MASTER!B:B,MATCH(G1822,MASTER!A:A,0))/100," ")</f>
        <v> </v>
      </c>
      <c r="L1822" s="65">
        <f ca="1" t="shared" si="3"/>
        <v>0</v>
      </c>
      <c r="M1822" s="65" t="str">
        <f ca="1" t="shared" si="4"/>
        <v>1900 - WEEK 00</v>
      </c>
      <c r="N1822" s="65" t="str">
        <f ca="1" t="shared" si="5"/>
        <v>1900 - MONTH 01</v>
      </c>
      <c r="O1822" s="83" t="str">
        <f ca="1" t="shared" ref="O1822:P1822" si="1859">IFERROR(AVERAGEIF(M:M,M1822,$K:$K)," ")</f>
        <v> </v>
      </c>
      <c r="P1822" s="83" t="str">
        <f ca="1" t="shared" si="1859"/>
        <v> </v>
      </c>
      <c r="Q1822" s="65" t="str">
        <f ca="1">IF(ISBLANK(A1822)," ",IF(O1822&gt;MASTER!$B$3/100,"SB",IF(O1822&gt;MASTER!$B$4/100,"B",IF(O1822&gt;MASTER!$B$5/100,"C","K"))))</f>
        <v>SB</v>
      </c>
      <c r="R1822" s="65" t="str">
        <f ca="1">IF(ISBLANK(B1822)," ",IF(P1822&gt;MASTER!$B$3/100,"SB",IF(P1822&gt;MASTER!$B$4/100,"B",IF(P1822&gt;MASTER!$B$5/100,"C","K"))))</f>
        <v>SB</v>
      </c>
    </row>
    <row r="1823" customHeight="1" spans="1:18">
      <c r="A1823" s="65">
        <f ca="1">INDIRECT(ADDRESS(2+QUOTIENT(ROW()-2,COUNTA('Form Responses 1'!$1:$1)-4),1,,TRUE,"Form Responses 1"))</f>
        <v>0</v>
      </c>
      <c r="B1823" s="65">
        <f ca="1">INDIRECT(ADDRESS(2+QUOTIENT(ROW()-2,COUNTA('Form Responses 1'!$1:$1)-4),2,,TRUE,"Form Responses 1"))</f>
        <v>0</v>
      </c>
      <c r="C1823" s="65">
        <f ca="1">INDIRECT(ADDRESS(2+QUOTIENT(ROW()-2,COUNTA('Form Responses 1'!$1:$1)-4),3,,TRUE,"Form Responses 1"))</f>
        <v>0</v>
      </c>
      <c r="D1823" s="65">
        <f ca="1">INDIRECT(ADDRESS(2+QUOTIENT(ROW()-2,COUNTA('Form Responses 1'!$1:$1)-4),4,,TRUE,"Form Responses 1"))</f>
        <v>0</v>
      </c>
      <c r="E1823" s="82">
        <f ca="1" t="shared" si="0"/>
        <v>6</v>
      </c>
      <c r="F1823" s="65" t="str">
        <f ca="1">IF(ISBLANK(A1823)," ",INDIRECT(ADDRESS(1,5+MOD(ROW()-2,COUNTA('Form Responses 1'!$1:$1)-4),,TRUE,"Form Responses 1")))</f>
        <v>Lantai 20 [Koridor]</v>
      </c>
      <c r="G1823" s="65" t="e">
        <f ca="1">IF(ISBLANK(A1823)," ",INDIRECT(ADDRESS(MATCH(A1823,'Form Responses 1'!A:A,0),5+MOD(ROW()-2,COUNTA('Form Responses 1'!$1:$1)-4),,TRUE,"Form Responses 1")))</f>
        <v>#N/A</v>
      </c>
      <c r="H1823" s="83" t="str">
        <f ca="1" t="shared" si="1"/>
        <v>Lantai 20</v>
      </c>
      <c r="I1823" s="83" t="str">
        <f ca="1" t="shared" si="1831"/>
        <v>Koridor</v>
      </c>
      <c r="J1823" s="83" t="str">
        <f ca="1" t="shared" si="2"/>
        <v>CLEANING SERVICE</v>
      </c>
      <c r="K1823" s="83" t="str">
        <f ca="1" t="array" ref="K1823">IFERROR(INDEX(MASTER!B:B,MATCH(G1823,MASTER!A:A,0))/100," ")</f>
        <v> </v>
      </c>
      <c r="L1823" s="65">
        <f ca="1" t="shared" si="3"/>
        <v>0</v>
      </c>
      <c r="M1823" s="65" t="str">
        <f ca="1" t="shared" si="4"/>
        <v>1900 - WEEK 00</v>
      </c>
      <c r="N1823" s="65" t="str">
        <f ca="1" t="shared" si="5"/>
        <v>1900 - MONTH 01</v>
      </c>
      <c r="O1823" s="83" t="str">
        <f ca="1" t="shared" ref="O1823:P1823" si="1860">IFERROR(AVERAGEIF(M:M,M1823,$K:$K)," ")</f>
        <v> </v>
      </c>
      <c r="P1823" s="83" t="str">
        <f ca="1" t="shared" si="1860"/>
        <v> </v>
      </c>
      <c r="Q1823" s="65" t="str">
        <f ca="1">IF(ISBLANK(A1823)," ",IF(O1823&gt;MASTER!$B$3/100,"SB",IF(O1823&gt;MASTER!$B$4/100,"B",IF(O1823&gt;MASTER!$B$5/100,"C","K"))))</f>
        <v>SB</v>
      </c>
      <c r="R1823" s="65" t="str">
        <f ca="1">IF(ISBLANK(B1823)," ",IF(P1823&gt;MASTER!$B$3/100,"SB",IF(P1823&gt;MASTER!$B$4/100,"B",IF(P1823&gt;MASTER!$B$5/100,"C","K"))))</f>
        <v>SB</v>
      </c>
    </row>
    <row r="1824" customHeight="1" spans="1:18">
      <c r="A1824" s="65">
        <f ca="1">INDIRECT(ADDRESS(2+QUOTIENT(ROW()-2,COUNTA('Form Responses 1'!$1:$1)-4),1,,TRUE,"Form Responses 1"))</f>
        <v>0</v>
      </c>
      <c r="B1824" s="65">
        <f ca="1">INDIRECT(ADDRESS(2+QUOTIENT(ROW()-2,COUNTA('Form Responses 1'!$1:$1)-4),2,,TRUE,"Form Responses 1"))</f>
        <v>0</v>
      </c>
      <c r="C1824" s="65">
        <f ca="1">INDIRECT(ADDRESS(2+QUOTIENT(ROW()-2,COUNTA('Form Responses 1'!$1:$1)-4),3,,TRUE,"Form Responses 1"))</f>
        <v>0</v>
      </c>
      <c r="D1824" s="65">
        <f ca="1">INDIRECT(ADDRESS(2+QUOTIENT(ROW()-2,COUNTA('Form Responses 1'!$1:$1)-4),4,,TRUE,"Form Responses 1"))</f>
        <v>0</v>
      </c>
      <c r="E1824" s="82">
        <f ca="1" t="shared" si="0"/>
        <v>6</v>
      </c>
      <c r="F1824" s="65" t="str">
        <f ca="1">IF(ISBLANK(A1824)," ",INDIRECT(ADDRESS(1,5+MOD(ROW()-2,COUNTA('Form Responses 1'!$1:$1)-4),,TRUE,"Form Responses 1")))</f>
        <v>Lantai 20 [Toilet Pria / Wanita]</v>
      </c>
      <c r="G1824" s="65" t="e">
        <f ca="1">IF(ISBLANK(A1824)," ",INDIRECT(ADDRESS(MATCH(A1824,'Form Responses 1'!A:A,0),5+MOD(ROW()-2,COUNTA('Form Responses 1'!$1:$1)-4),,TRUE,"Form Responses 1")))</f>
        <v>#N/A</v>
      </c>
      <c r="H1824" s="83" t="str">
        <f ca="1" t="shared" si="1"/>
        <v>Lantai 20</v>
      </c>
      <c r="I1824" s="83" t="str">
        <f ca="1" t="shared" si="1831"/>
        <v>Toilet Pria / Wanita</v>
      </c>
      <c r="J1824" s="83" t="str">
        <f ca="1" t="shared" si="2"/>
        <v>CLEANING SERVICE</v>
      </c>
      <c r="K1824" s="83" t="str">
        <f ca="1" t="array" ref="K1824">IFERROR(INDEX(MASTER!B:B,MATCH(G1824,MASTER!A:A,0))/100," ")</f>
        <v> </v>
      </c>
      <c r="L1824" s="65">
        <f ca="1" t="shared" si="3"/>
        <v>0</v>
      </c>
      <c r="M1824" s="65" t="str">
        <f ca="1" t="shared" si="4"/>
        <v>1900 - WEEK 00</v>
      </c>
      <c r="N1824" s="65" t="str">
        <f ca="1" t="shared" si="5"/>
        <v>1900 - MONTH 01</v>
      </c>
      <c r="O1824" s="83" t="str">
        <f ca="1" t="shared" ref="O1824:P1824" si="1861">IFERROR(AVERAGEIF(M:M,M1824,$K:$K)," ")</f>
        <v> </v>
      </c>
      <c r="P1824" s="83" t="str">
        <f ca="1" t="shared" si="1861"/>
        <v> </v>
      </c>
      <c r="Q1824" s="65" t="str">
        <f ca="1">IF(ISBLANK(A1824)," ",IF(O1824&gt;MASTER!$B$3/100,"SB",IF(O1824&gt;MASTER!$B$4/100,"B",IF(O1824&gt;MASTER!$B$5/100,"C","K"))))</f>
        <v>SB</v>
      </c>
      <c r="R1824" s="65" t="str">
        <f ca="1">IF(ISBLANK(B1824)," ",IF(P1824&gt;MASTER!$B$3/100,"SB",IF(P1824&gt;MASTER!$B$4/100,"B",IF(P1824&gt;MASTER!$B$5/100,"C","K"))))</f>
        <v>SB</v>
      </c>
    </row>
    <row r="1825" customHeight="1" spans="1:18">
      <c r="A1825" s="65">
        <f ca="1">INDIRECT(ADDRESS(2+QUOTIENT(ROW()-2,COUNTA('Form Responses 1'!$1:$1)-4),1,,TRUE,"Form Responses 1"))</f>
        <v>0</v>
      </c>
      <c r="B1825" s="65">
        <f ca="1">INDIRECT(ADDRESS(2+QUOTIENT(ROW()-2,COUNTA('Form Responses 1'!$1:$1)-4),2,,TRUE,"Form Responses 1"))</f>
        <v>0</v>
      </c>
      <c r="C1825" s="65">
        <f ca="1">INDIRECT(ADDRESS(2+QUOTIENT(ROW()-2,COUNTA('Form Responses 1'!$1:$1)-4),3,,TRUE,"Form Responses 1"))</f>
        <v>0</v>
      </c>
      <c r="D1825" s="65">
        <f ca="1">INDIRECT(ADDRESS(2+QUOTIENT(ROW()-2,COUNTA('Form Responses 1'!$1:$1)-4),4,,TRUE,"Form Responses 1"))</f>
        <v>0</v>
      </c>
      <c r="E1825" s="82">
        <f ca="1" t="shared" si="0"/>
        <v>6</v>
      </c>
      <c r="F1825" s="65" t="str">
        <f ca="1">IF(ISBLANK(A1825)," ",INDIRECT(ADDRESS(1,5+MOD(ROW()-2,COUNTA('Form Responses 1'!$1:$1)-4),,TRUE,"Form Responses 1")))</f>
        <v>Lantai 19 [Tangga Exit Barat]</v>
      </c>
      <c r="G1825" s="65" t="e">
        <f ca="1">IF(ISBLANK(A1825)," ",INDIRECT(ADDRESS(MATCH(A1825,'Form Responses 1'!A:A,0),5+MOD(ROW()-2,COUNTA('Form Responses 1'!$1:$1)-4),,TRUE,"Form Responses 1")))</f>
        <v>#N/A</v>
      </c>
      <c r="H1825" s="83" t="str">
        <f ca="1" t="shared" si="1"/>
        <v>Lantai 19</v>
      </c>
      <c r="I1825" s="83" t="str">
        <f ca="1" t="shared" si="1831"/>
        <v>Tangga Exit Barat</v>
      </c>
      <c r="J1825" s="83" t="str">
        <f ca="1" t="shared" si="2"/>
        <v>CLEANING SERVICE</v>
      </c>
      <c r="K1825" s="83" t="str">
        <f ca="1" t="array" ref="K1825">IFERROR(INDEX(MASTER!B:B,MATCH(G1825,MASTER!A:A,0))/100," ")</f>
        <v> </v>
      </c>
      <c r="L1825" s="65">
        <f ca="1" t="shared" si="3"/>
        <v>0</v>
      </c>
      <c r="M1825" s="65" t="str">
        <f ca="1" t="shared" si="4"/>
        <v>1900 - WEEK 00</v>
      </c>
      <c r="N1825" s="65" t="str">
        <f ca="1" t="shared" si="5"/>
        <v>1900 - MONTH 01</v>
      </c>
      <c r="O1825" s="83" t="str">
        <f ca="1" t="shared" ref="O1825:P1825" si="1862">IFERROR(AVERAGEIF(M:M,M1825,$K:$K)," ")</f>
        <v> </v>
      </c>
      <c r="P1825" s="83" t="str">
        <f ca="1" t="shared" si="1862"/>
        <v> </v>
      </c>
      <c r="Q1825" s="65" t="str">
        <f ca="1">IF(ISBLANK(A1825)," ",IF(O1825&gt;MASTER!$B$3/100,"SB",IF(O1825&gt;MASTER!$B$4/100,"B",IF(O1825&gt;MASTER!$B$5/100,"C","K"))))</f>
        <v>SB</v>
      </c>
      <c r="R1825" s="65" t="str">
        <f ca="1">IF(ISBLANK(B1825)," ",IF(P1825&gt;MASTER!$B$3/100,"SB",IF(P1825&gt;MASTER!$B$4/100,"B",IF(P1825&gt;MASTER!$B$5/100,"C","K"))))</f>
        <v>SB</v>
      </c>
    </row>
    <row r="1826" customHeight="1" spans="1:18">
      <c r="A1826" s="65">
        <f ca="1">INDIRECT(ADDRESS(2+QUOTIENT(ROW()-2,COUNTA('Form Responses 1'!$1:$1)-4),1,,TRUE,"Form Responses 1"))</f>
        <v>0</v>
      </c>
      <c r="B1826" s="65">
        <f ca="1">INDIRECT(ADDRESS(2+QUOTIENT(ROW()-2,COUNTA('Form Responses 1'!$1:$1)-4),2,,TRUE,"Form Responses 1"))</f>
        <v>0</v>
      </c>
      <c r="C1826" s="65">
        <f ca="1">INDIRECT(ADDRESS(2+QUOTIENT(ROW()-2,COUNTA('Form Responses 1'!$1:$1)-4),3,,TRUE,"Form Responses 1"))</f>
        <v>0</v>
      </c>
      <c r="D1826" s="65">
        <f ca="1">INDIRECT(ADDRESS(2+QUOTIENT(ROW()-2,COUNTA('Form Responses 1'!$1:$1)-4),4,,TRUE,"Form Responses 1"))</f>
        <v>0</v>
      </c>
      <c r="E1826" s="82">
        <f ca="1" t="shared" si="0"/>
        <v>6</v>
      </c>
      <c r="F1826" s="65" t="str">
        <f ca="1">IF(ISBLANK(A1826)," ",INDIRECT(ADDRESS(1,5+MOD(ROW()-2,COUNTA('Form Responses 1'!$1:$1)-4),,TRUE,"Form Responses 1")))</f>
        <v>Lantai 19 [ &amp; Timur]</v>
      </c>
      <c r="G1826" s="65" t="e">
        <f ca="1">IF(ISBLANK(A1826)," ",INDIRECT(ADDRESS(MATCH(A1826,'Form Responses 1'!A:A,0),5+MOD(ROW()-2,COUNTA('Form Responses 1'!$1:$1)-4),,TRUE,"Form Responses 1")))</f>
        <v>#N/A</v>
      </c>
      <c r="H1826" s="83" t="str">
        <f ca="1" t="shared" si="1"/>
        <v>Lantai 19</v>
      </c>
      <c r="I1826" s="83" t="str">
        <f ca="1" t="shared" si="1831"/>
        <v> &amp; Timur</v>
      </c>
      <c r="J1826" s="83" t="str">
        <f ca="1" t="shared" si="2"/>
        <v>CLEANING SERVICE</v>
      </c>
      <c r="K1826" s="83" t="str">
        <f ca="1" t="array" ref="K1826">IFERROR(INDEX(MASTER!B:B,MATCH(G1826,MASTER!A:A,0))/100," ")</f>
        <v> </v>
      </c>
      <c r="L1826" s="65">
        <f ca="1" t="shared" si="3"/>
        <v>0</v>
      </c>
      <c r="M1826" s="65" t="str">
        <f ca="1" t="shared" si="4"/>
        <v>1900 - WEEK 00</v>
      </c>
      <c r="N1826" s="65" t="str">
        <f ca="1" t="shared" si="5"/>
        <v>1900 - MONTH 01</v>
      </c>
      <c r="O1826" s="83" t="str">
        <f ca="1" t="shared" ref="O1826:P1826" si="1863">IFERROR(AVERAGEIF(M:M,M1826,$K:$K)," ")</f>
        <v> </v>
      </c>
      <c r="P1826" s="83" t="str">
        <f ca="1" t="shared" si="1863"/>
        <v> </v>
      </c>
      <c r="Q1826" s="65" t="str">
        <f ca="1">IF(ISBLANK(A1826)," ",IF(O1826&gt;MASTER!$B$3/100,"SB",IF(O1826&gt;MASTER!$B$4/100,"B",IF(O1826&gt;MASTER!$B$5/100,"C","K"))))</f>
        <v>SB</v>
      </c>
      <c r="R1826" s="65" t="str">
        <f ca="1">IF(ISBLANK(B1826)," ",IF(P1826&gt;MASTER!$B$3/100,"SB",IF(P1826&gt;MASTER!$B$4/100,"B",IF(P1826&gt;MASTER!$B$5/100,"C","K"))))</f>
        <v>SB</v>
      </c>
    </row>
    <row r="1827" customHeight="1" spans="1:18">
      <c r="A1827" s="65">
        <f ca="1">INDIRECT(ADDRESS(2+QUOTIENT(ROW()-2,COUNTA('Form Responses 1'!$1:$1)-4),1,,TRUE,"Form Responses 1"))</f>
        <v>0</v>
      </c>
      <c r="B1827" s="65">
        <f ca="1">INDIRECT(ADDRESS(2+QUOTIENT(ROW()-2,COUNTA('Form Responses 1'!$1:$1)-4),2,,TRUE,"Form Responses 1"))</f>
        <v>0</v>
      </c>
      <c r="C1827" s="65">
        <f ca="1">INDIRECT(ADDRESS(2+QUOTIENT(ROW()-2,COUNTA('Form Responses 1'!$1:$1)-4),3,,TRUE,"Form Responses 1"))</f>
        <v>0</v>
      </c>
      <c r="D1827" s="65">
        <f ca="1">INDIRECT(ADDRESS(2+QUOTIENT(ROW()-2,COUNTA('Form Responses 1'!$1:$1)-4),4,,TRUE,"Form Responses 1"))</f>
        <v>0</v>
      </c>
      <c r="E1827" s="82">
        <f ca="1" t="shared" si="0"/>
        <v>6</v>
      </c>
      <c r="F1827" s="65" t="str">
        <f ca="1">IF(ISBLANK(A1827)," ",INDIRECT(ADDRESS(1,5+MOD(ROW()-2,COUNTA('Form Responses 1'!$1:$1)-4),,TRUE,"Form Responses 1")))</f>
        <v>Lantai 19 [Mushola]</v>
      </c>
      <c r="G1827" s="65" t="e">
        <f ca="1">IF(ISBLANK(A1827)," ",INDIRECT(ADDRESS(MATCH(A1827,'Form Responses 1'!A:A,0),5+MOD(ROW()-2,COUNTA('Form Responses 1'!$1:$1)-4),,TRUE,"Form Responses 1")))</f>
        <v>#N/A</v>
      </c>
      <c r="H1827" s="83" t="str">
        <f ca="1" t="shared" si="1"/>
        <v>Lantai 19</v>
      </c>
      <c r="I1827" s="83" t="str">
        <f ca="1" t="shared" si="1831"/>
        <v>Mushola</v>
      </c>
      <c r="J1827" s="83" t="str">
        <f ca="1" t="shared" si="2"/>
        <v>CLEANING SERVICE</v>
      </c>
      <c r="K1827" s="83" t="str">
        <f ca="1" t="array" ref="K1827">IFERROR(INDEX(MASTER!B:B,MATCH(G1827,MASTER!A:A,0))/100," ")</f>
        <v> </v>
      </c>
      <c r="L1827" s="65">
        <f ca="1" t="shared" si="3"/>
        <v>0</v>
      </c>
      <c r="M1827" s="65" t="str">
        <f ca="1" t="shared" si="4"/>
        <v>1900 - WEEK 00</v>
      </c>
      <c r="N1827" s="65" t="str">
        <f ca="1" t="shared" si="5"/>
        <v>1900 - MONTH 01</v>
      </c>
      <c r="O1827" s="83" t="str">
        <f ca="1" t="shared" ref="O1827:P1827" si="1864">IFERROR(AVERAGEIF(M:M,M1827,$K:$K)," ")</f>
        <v> </v>
      </c>
      <c r="P1827" s="83" t="str">
        <f ca="1" t="shared" si="1864"/>
        <v> </v>
      </c>
      <c r="Q1827" s="65" t="str">
        <f ca="1">IF(ISBLANK(A1827)," ",IF(O1827&gt;MASTER!$B$3/100,"SB",IF(O1827&gt;MASTER!$B$4/100,"B",IF(O1827&gt;MASTER!$B$5/100,"C","K"))))</f>
        <v>SB</v>
      </c>
      <c r="R1827" s="65" t="str">
        <f ca="1">IF(ISBLANK(B1827)," ",IF(P1827&gt;MASTER!$B$3/100,"SB",IF(P1827&gt;MASTER!$B$4/100,"B",IF(P1827&gt;MASTER!$B$5/100,"C","K"))))</f>
        <v>SB</v>
      </c>
    </row>
    <row r="1828" customHeight="1" spans="1:18">
      <c r="A1828" s="65">
        <f ca="1">INDIRECT(ADDRESS(2+QUOTIENT(ROW()-2,COUNTA('Form Responses 1'!$1:$1)-4),1,,TRUE,"Form Responses 1"))</f>
        <v>0</v>
      </c>
      <c r="B1828" s="65">
        <f ca="1">INDIRECT(ADDRESS(2+QUOTIENT(ROW()-2,COUNTA('Form Responses 1'!$1:$1)-4),2,,TRUE,"Form Responses 1"))</f>
        <v>0</v>
      </c>
      <c r="C1828" s="65">
        <f ca="1">INDIRECT(ADDRESS(2+QUOTIENT(ROW()-2,COUNTA('Form Responses 1'!$1:$1)-4),3,,TRUE,"Form Responses 1"))</f>
        <v>0</v>
      </c>
      <c r="D1828" s="65">
        <f ca="1">INDIRECT(ADDRESS(2+QUOTIENT(ROW()-2,COUNTA('Form Responses 1'!$1:$1)-4),4,,TRUE,"Form Responses 1"))</f>
        <v>0</v>
      </c>
      <c r="E1828" s="82">
        <f ca="1" t="shared" si="0"/>
        <v>6</v>
      </c>
      <c r="F1828" s="65" t="str">
        <f ca="1">IF(ISBLANK(A1828)," ",INDIRECT(ADDRESS(1,5+MOD(ROW()-2,COUNTA('Form Responses 1'!$1:$1)-4),,TRUE,"Form Responses 1")))</f>
        <v>Lantai 19 [Pantry]</v>
      </c>
      <c r="G1828" s="65" t="e">
        <f ca="1">IF(ISBLANK(A1828)," ",INDIRECT(ADDRESS(MATCH(A1828,'Form Responses 1'!A:A,0),5+MOD(ROW()-2,COUNTA('Form Responses 1'!$1:$1)-4),,TRUE,"Form Responses 1")))</f>
        <v>#N/A</v>
      </c>
      <c r="H1828" s="83" t="str">
        <f ca="1" t="shared" si="1"/>
        <v>Lantai 19</v>
      </c>
      <c r="I1828" s="83" t="str">
        <f ca="1" t="shared" si="1831"/>
        <v>Pantry</v>
      </c>
      <c r="J1828" s="83" t="str">
        <f ca="1" t="shared" si="2"/>
        <v>CLEANING SERVICE</v>
      </c>
      <c r="K1828" s="83" t="str">
        <f ca="1" t="array" ref="K1828">IFERROR(INDEX(MASTER!B:B,MATCH(G1828,MASTER!A:A,0))/100," ")</f>
        <v> </v>
      </c>
      <c r="L1828" s="65">
        <f ca="1" t="shared" si="3"/>
        <v>0</v>
      </c>
      <c r="M1828" s="65" t="str">
        <f ca="1" t="shared" si="4"/>
        <v>1900 - WEEK 00</v>
      </c>
      <c r="N1828" s="65" t="str">
        <f ca="1" t="shared" si="5"/>
        <v>1900 - MONTH 01</v>
      </c>
      <c r="O1828" s="83" t="str">
        <f ca="1" t="shared" ref="O1828:P1828" si="1865">IFERROR(AVERAGEIF(M:M,M1828,$K:$K)," ")</f>
        <v> </v>
      </c>
      <c r="P1828" s="83" t="str">
        <f ca="1" t="shared" si="1865"/>
        <v> </v>
      </c>
      <c r="Q1828" s="65" t="str">
        <f ca="1">IF(ISBLANK(A1828)," ",IF(O1828&gt;MASTER!$B$3/100,"SB",IF(O1828&gt;MASTER!$B$4/100,"B",IF(O1828&gt;MASTER!$B$5/100,"C","K"))))</f>
        <v>SB</v>
      </c>
      <c r="R1828" s="65" t="str">
        <f ca="1">IF(ISBLANK(B1828)," ",IF(P1828&gt;MASTER!$B$3/100,"SB",IF(P1828&gt;MASTER!$B$4/100,"B",IF(P1828&gt;MASTER!$B$5/100,"C","K"))))</f>
        <v>SB</v>
      </c>
    </row>
    <row r="1829" customHeight="1" spans="1:18">
      <c r="A1829" s="65">
        <f ca="1">INDIRECT(ADDRESS(2+QUOTIENT(ROW()-2,COUNTA('Form Responses 1'!$1:$1)-4),1,,TRUE,"Form Responses 1"))</f>
        <v>0</v>
      </c>
      <c r="B1829" s="65">
        <f ca="1">INDIRECT(ADDRESS(2+QUOTIENT(ROW()-2,COUNTA('Form Responses 1'!$1:$1)-4),2,,TRUE,"Form Responses 1"))</f>
        <v>0</v>
      </c>
      <c r="C1829" s="65">
        <f ca="1">INDIRECT(ADDRESS(2+QUOTIENT(ROW()-2,COUNTA('Form Responses 1'!$1:$1)-4),3,,TRUE,"Form Responses 1"))</f>
        <v>0</v>
      </c>
      <c r="D1829" s="65">
        <f ca="1">INDIRECT(ADDRESS(2+QUOTIENT(ROW()-2,COUNTA('Form Responses 1'!$1:$1)-4),4,,TRUE,"Form Responses 1"))</f>
        <v>0</v>
      </c>
      <c r="E1829" s="82">
        <f ca="1" t="shared" si="0"/>
        <v>6</v>
      </c>
      <c r="F1829" s="65" t="str">
        <f ca="1">IF(ISBLANK(A1829)," ",INDIRECT(ADDRESS(1,5+MOD(ROW()-2,COUNTA('Form Responses 1'!$1:$1)-4),,TRUE,"Form Responses 1")))</f>
        <v>Lantai 19 [Ruang Rapat 1-2-3]</v>
      </c>
      <c r="G1829" s="65" t="e">
        <f ca="1">IF(ISBLANK(A1829)," ",INDIRECT(ADDRESS(MATCH(A1829,'Form Responses 1'!A:A,0),5+MOD(ROW()-2,COUNTA('Form Responses 1'!$1:$1)-4),,TRUE,"Form Responses 1")))</f>
        <v>#N/A</v>
      </c>
      <c r="H1829" s="83" t="str">
        <f ca="1" t="shared" si="1"/>
        <v>Lantai 19</v>
      </c>
      <c r="I1829" s="83" t="str">
        <f ca="1" t="shared" si="1831"/>
        <v>Ruang Rapat 1-2-3</v>
      </c>
      <c r="J1829" s="83" t="str">
        <f ca="1" t="shared" si="2"/>
        <v>CLEANING SERVICE</v>
      </c>
      <c r="K1829" s="83" t="str">
        <f ca="1" t="array" ref="K1829">IFERROR(INDEX(MASTER!B:B,MATCH(G1829,MASTER!A:A,0))/100," ")</f>
        <v> </v>
      </c>
      <c r="L1829" s="65">
        <f ca="1" t="shared" si="3"/>
        <v>0</v>
      </c>
      <c r="M1829" s="65" t="str">
        <f ca="1" t="shared" si="4"/>
        <v>1900 - WEEK 00</v>
      </c>
      <c r="N1829" s="65" t="str">
        <f ca="1" t="shared" si="5"/>
        <v>1900 - MONTH 01</v>
      </c>
      <c r="O1829" s="83" t="str">
        <f ca="1" t="shared" ref="O1829:P1829" si="1866">IFERROR(AVERAGEIF(M:M,M1829,$K:$K)," ")</f>
        <v> </v>
      </c>
      <c r="P1829" s="83" t="str">
        <f ca="1" t="shared" si="1866"/>
        <v> </v>
      </c>
      <c r="Q1829" s="65" t="str">
        <f ca="1">IF(ISBLANK(A1829)," ",IF(O1829&gt;MASTER!$B$3/100,"SB",IF(O1829&gt;MASTER!$B$4/100,"B",IF(O1829&gt;MASTER!$B$5/100,"C","K"))))</f>
        <v>SB</v>
      </c>
      <c r="R1829" s="65" t="str">
        <f ca="1">IF(ISBLANK(B1829)," ",IF(P1829&gt;MASTER!$B$3/100,"SB",IF(P1829&gt;MASTER!$B$4/100,"B",IF(P1829&gt;MASTER!$B$5/100,"C","K"))))</f>
        <v>SB</v>
      </c>
    </row>
    <row r="1830" customHeight="1" spans="1:18">
      <c r="A1830" s="65">
        <f ca="1">INDIRECT(ADDRESS(2+QUOTIENT(ROW()-2,COUNTA('Form Responses 1'!$1:$1)-4),1,,TRUE,"Form Responses 1"))</f>
        <v>0</v>
      </c>
      <c r="B1830" s="65">
        <f ca="1">INDIRECT(ADDRESS(2+QUOTIENT(ROW()-2,COUNTA('Form Responses 1'!$1:$1)-4),2,,TRUE,"Form Responses 1"))</f>
        <v>0</v>
      </c>
      <c r="C1830" s="65">
        <f ca="1">INDIRECT(ADDRESS(2+QUOTIENT(ROW()-2,COUNTA('Form Responses 1'!$1:$1)-4),3,,TRUE,"Form Responses 1"))</f>
        <v>0</v>
      </c>
      <c r="D1830" s="65">
        <f ca="1">INDIRECT(ADDRESS(2+QUOTIENT(ROW()-2,COUNTA('Form Responses 1'!$1:$1)-4),4,,TRUE,"Form Responses 1"))</f>
        <v>0</v>
      </c>
      <c r="E1830" s="82">
        <f ca="1" t="shared" si="0"/>
        <v>6</v>
      </c>
      <c r="F1830" s="65" t="str">
        <f ca="1">IF(ISBLANK(A1830)," ",INDIRECT(ADDRESS(1,5+MOD(ROW()-2,COUNTA('Form Responses 1'!$1:$1)-4),,TRUE,"Form Responses 1")))</f>
        <v>Lantai 19 [Ruang Kerja]</v>
      </c>
      <c r="G1830" s="65" t="e">
        <f ca="1">IF(ISBLANK(A1830)," ",INDIRECT(ADDRESS(MATCH(A1830,'Form Responses 1'!A:A,0),5+MOD(ROW()-2,COUNTA('Form Responses 1'!$1:$1)-4),,TRUE,"Form Responses 1")))</f>
        <v>#N/A</v>
      </c>
      <c r="H1830" s="83" t="str">
        <f ca="1" t="shared" si="1"/>
        <v>Lantai 19</v>
      </c>
      <c r="I1830" s="83" t="str">
        <f ca="1" t="shared" si="1831"/>
        <v>Ruang Kerja</v>
      </c>
      <c r="J1830" s="83" t="str">
        <f ca="1" t="shared" si="2"/>
        <v>CLEANING SERVICE</v>
      </c>
      <c r="K1830" s="83" t="str">
        <f ca="1" t="array" ref="K1830">IFERROR(INDEX(MASTER!B:B,MATCH(G1830,MASTER!A:A,0))/100," ")</f>
        <v> </v>
      </c>
      <c r="L1830" s="65">
        <f ca="1" t="shared" si="3"/>
        <v>0</v>
      </c>
      <c r="M1830" s="65" t="str">
        <f ca="1" t="shared" si="4"/>
        <v>1900 - WEEK 00</v>
      </c>
      <c r="N1830" s="65" t="str">
        <f ca="1" t="shared" si="5"/>
        <v>1900 - MONTH 01</v>
      </c>
      <c r="O1830" s="83" t="str">
        <f ca="1" t="shared" ref="O1830:P1830" si="1867">IFERROR(AVERAGEIF(M:M,M1830,$K:$K)," ")</f>
        <v> </v>
      </c>
      <c r="P1830" s="83" t="str">
        <f ca="1" t="shared" si="1867"/>
        <v> </v>
      </c>
      <c r="Q1830" s="65" t="str">
        <f ca="1">IF(ISBLANK(A1830)," ",IF(O1830&gt;MASTER!$B$3/100,"SB",IF(O1830&gt;MASTER!$B$4/100,"B",IF(O1830&gt;MASTER!$B$5/100,"C","K"))))</f>
        <v>SB</v>
      </c>
      <c r="R1830" s="65" t="str">
        <f ca="1">IF(ISBLANK(B1830)," ",IF(P1830&gt;MASTER!$B$3/100,"SB",IF(P1830&gt;MASTER!$B$4/100,"B",IF(P1830&gt;MASTER!$B$5/100,"C","K"))))</f>
        <v>SB</v>
      </c>
    </row>
    <row r="1831" customHeight="1" spans="1:18">
      <c r="A1831" s="65">
        <f ca="1">INDIRECT(ADDRESS(2+QUOTIENT(ROW()-2,COUNTA('Form Responses 1'!$1:$1)-4),1,,TRUE,"Form Responses 1"))</f>
        <v>0</v>
      </c>
      <c r="B1831" s="65">
        <f ca="1">INDIRECT(ADDRESS(2+QUOTIENT(ROW()-2,COUNTA('Form Responses 1'!$1:$1)-4),2,,TRUE,"Form Responses 1"))</f>
        <v>0</v>
      </c>
      <c r="C1831" s="65">
        <f ca="1">INDIRECT(ADDRESS(2+QUOTIENT(ROW()-2,COUNTA('Form Responses 1'!$1:$1)-4),3,,TRUE,"Form Responses 1"))</f>
        <v>0</v>
      </c>
      <c r="D1831" s="65">
        <f ca="1">INDIRECT(ADDRESS(2+QUOTIENT(ROW()-2,COUNTA('Form Responses 1'!$1:$1)-4),4,,TRUE,"Form Responses 1"))</f>
        <v>0</v>
      </c>
      <c r="E1831" s="82">
        <f ca="1" t="shared" si="0"/>
        <v>6</v>
      </c>
      <c r="F1831" s="65" t="str">
        <f ca="1">IF(ISBLANK(A1831)," ",INDIRECT(ADDRESS(1,5+MOD(ROW()-2,COUNTA('Form Responses 1'!$1:$1)-4),,TRUE,"Form Responses 1")))</f>
        <v>Lantai 19 [Koridor]</v>
      </c>
      <c r="G1831" s="65" t="e">
        <f ca="1">IF(ISBLANK(A1831)," ",INDIRECT(ADDRESS(MATCH(A1831,'Form Responses 1'!A:A,0),5+MOD(ROW()-2,COUNTA('Form Responses 1'!$1:$1)-4),,TRUE,"Form Responses 1")))</f>
        <v>#N/A</v>
      </c>
      <c r="H1831" s="83" t="str">
        <f ca="1" t="shared" si="1"/>
        <v>Lantai 19</v>
      </c>
      <c r="I1831" s="83" t="str">
        <f ca="1" t="shared" si="1831"/>
        <v>Koridor</v>
      </c>
      <c r="J1831" s="83" t="str">
        <f ca="1" t="shared" si="2"/>
        <v>CLEANING SERVICE</v>
      </c>
      <c r="K1831" s="83" t="str">
        <f ca="1" t="array" ref="K1831">IFERROR(INDEX(MASTER!B:B,MATCH(G1831,MASTER!A:A,0))/100," ")</f>
        <v> </v>
      </c>
      <c r="L1831" s="65">
        <f ca="1" t="shared" si="3"/>
        <v>0</v>
      </c>
      <c r="M1831" s="65" t="str">
        <f ca="1" t="shared" si="4"/>
        <v>1900 - WEEK 00</v>
      </c>
      <c r="N1831" s="65" t="str">
        <f ca="1" t="shared" si="5"/>
        <v>1900 - MONTH 01</v>
      </c>
      <c r="O1831" s="83" t="str">
        <f ca="1" t="shared" ref="O1831:P1831" si="1868">IFERROR(AVERAGEIF(M:M,M1831,$K:$K)," ")</f>
        <v> </v>
      </c>
      <c r="P1831" s="83" t="str">
        <f ca="1" t="shared" si="1868"/>
        <v> </v>
      </c>
      <c r="Q1831" s="65" t="str">
        <f ca="1">IF(ISBLANK(A1831)," ",IF(O1831&gt;MASTER!$B$3/100,"SB",IF(O1831&gt;MASTER!$B$4/100,"B",IF(O1831&gt;MASTER!$B$5/100,"C","K"))))</f>
        <v>SB</v>
      </c>
      <c r="R1831" s="65" t="str">
        <f ca="1">IF(ISBLANK(B1831)," ",IF(P1831&gt;MASTER!$B$3/100,"SB",IF(P1831&gt;MASTER!$B$4/100,"B",IF(P1831&gt;MASTER!$B$5/100,"C","K"))))</f>
        <v>SB</v>
      </c>
    </row>
    <row r="1832" customHeight="1" spans="1:18">
      <c r="A1832" s="65">
        <f ca="1">INDIRECT(ADDRESS(2+QUOTIENT(ROW()-2,COUNTA('Form Responses 1'!$1:$1)-4),1,,TRUE,"Form Responses 1"))</f>
        <v>0</v>
      </c>
      <c r="B1832" s="65">
        <f ca="1">INDIRECT(ADDRESS(2+QUOTIENT(ROW()-2,COUNTA('Form Responses 1'!$1:$1)-4),2,,TRUE,"Form Responses 1"))</f>
        <v>0</v>
      </c>
      <c r="C1832" s="65">
        <f ca="1">INDIRECT(ADDRESS(2+QUOTIENT(ROW()-2,COUNTA('Form Responses 1'!$1:$1)-4),3,,TRUE,"Form Responses 1"))</f>
        <v>0</v>
      </c>
      <c r="D1832" s="65">
        <f ca="1">INDIRECT(ADDRESS(2+QUOTIENT(ROW()-2,COUNTA('Form Responses 1'!$1:$1)-4),4,,TRUE,"Form Responses 1"))</f>
        <v>0</v>
      </c>
      <c r="E1832" s="82">
        <f ca="1" t="shared" si="0"/>
        <v>6</v>
      </c>
      <c r="F1832" s="65" t="str">
        <f ca="1">IF(ISBLANK(A1832)," ",INDIRECT(ADDRESS(1,5+MOD(ROW()-2,COUNTA('Form Responses 1'!$1:$1)-4),,TRUE,"Form Responses 1")))</f>
        <v>Lantai 19 [Toilet Pria / Wanita]</v>
      </c>
      <c r="G1832" s="65" t="e">
        <f ca="1">IF(ISBLANK(A1832)," ",INDIRECT(ADDRESS(MATCH(A1832,'Form Responses 1'!A:A,0),5+MOD(ROW()-2,COUNTA('Form Responses 1'!$1:$1)-4),,TRUE,"Form Responses 1")))</f>
        <v>#N/A</v>
      </c>
      <c r="H1832" s="83" t="str">
        <f ca="1" t="shared" si="1"/>
        <v>Lantai 19</v>
      </c>
      <c r="I1832" s="83" t="str">
        <f ca="1" t="shared" si="1831"/>
        <v>Toilet Pria / Wanita</v>
      </c>
      <c r="J1832" s="83" t="str">
        <f ca="1" t="shared" si="2"/>
        <v>CLEANING SERVICE</v>
      </c>
      <c r="K1832" s="83" t="str">
        <f ca="1" t="array" ref="K1832">IFERROR(INDEX(MASTER!B:B,MATCH(G1832,MASTER!A:A,0))/100," ")</f>
        <v> </v>
      </c>
      <c r="L1832" s="65">
        <f ca="1" t="shared" si="3"/>
        <v>0</v>
      </c>
      <c r="M1832" s="65" t="str">
        <f ca="1" t="shared" si="4"/>
        <v>1900 - WEEK 00</v>
      </c>
      <c r="N1832" s="65" t="str">
        <f ca="1" t="shared" si="5"/>
        <v>1900 - MONTH 01</v>
      </c>
      <c r="O1832" s="83" t="str">
        <f ca="1" t="shared" ref="O1832:P1832" si="1869">IFERROR(AVERAGEIF(M:M,M1832,$K:$K)," ")</f>
        <v> </v>
      </c>
      <c r="P1832" s="83" t="str">
        <f ca="1" t="shared" si="1869"/>
        <v> </v>
      </c>
      <c r="Q1832" s="65" t="str">
        <f ca="1">IF(ISBLANK(A1832)," ",IF(O1832&gt;MASTER!$B$3/100,"SB",IF(O1832&gt;MASTER!$B$4/100,"B",IF(O1832&gt;MASTER!$B$5/100,"C","K"))))</f>
        <v>SB</v>
      </c>
      <c r="R1832" s="65" t="str">
        <f ca="1">IF(ISBLANK(B1832)," ",IF(P1832&gt;MASTER!$B$3/100,"SB",IF(P1832&gt;MASTER!$B$4/100,"B",IF(P1832&gt;MASTER!$B$5/100,"C","K"))))</f>
        <v>SB</v>
      </c>
    </row>
    <row r="1833" customHeight="1" spans="1:18">
      <c r="A1833" s="65">
        <f ca="1">INDIRECT(ADDRESS(2+QUOTIENT(ROW()-2,COUNTA('Form Responses 1'!$1:$1)-4),1,,TRUE,"Form Responses 1"))</f>
        <v>0</v>
      </c>
      <c r="B1833" s="65">
        <f ca="1">INDIRECT(ADDRESS(2+QUOTIENT(ROW()-2,COUNTA('Form Responses 1'!$1:$1)-4),2,,TRUE,"Form Responses 1"))</f>
        <v>0</v>
      </c>
      <c r="C1833" s="65">
        <f ca="1">INDIRECT(ADDRESS(2+QUOTIENT(ROW()-2,COUNTA('Form Responses 1'!$1:$1)-4),3,,TRUE,"Form Responses 1"))</f>
        <v>0</v>
      </c>
      <c r="D1833" s="65">
        <f ca="1">INDIRECT(ADDRESS(2+QUOTIENT(ROW()-2,COUNTA('Form Responses 1'!$1:$1)-4),4,,TRUE,"Form Responses 1"))</f>
        <v>0</v>
      </c>
      <c r="E1833" s="82">
        <f ca="1" t="shared" si="0"/>
        <v>6</v>
      </c>
      <c r="F1833" s="65" t="str">
        <f ca="1">IF(ISBLANK(A1833)," ",INDIRECT(ADDRESS(1,5+MOD(ROW()-2,COUNTA('Form Responses 1'!$1:$1)-4),,TRUE,"Form Responses 1")))</f>
        <v>Lantai 18 [Tangga Exit Barat]</v>
      </c>
      <c r="G1833" s="65" t="e">
        <f ca="1">IF(ISBLANK(A1833)," ",INDIRECT(ADDRESS(MATCH(A1833,'Form Responses 1'!A:A,0),5+MOD(ROW()-2,COUNTA('Form Responses 1'!$1:$1)-4),,TRUE,"Form Responses 1")))</f>
        <v>#N/A</v>
      </c>
      <c r="H1833" s="83" t="str">
        <f ca="1" t="shared" si="1"/>
        <v>Lantai 18</v>
      </c>
      <c r="I1833" s="83" t="str">
        <f ca="1" t="shared" si="1831"/>
        <v>Tangga Exit Barat</v>
      </c>
      <c r="J1833" s="83" t="str">
        <f ca="1" t="shared" si="2"/>
        <v>CLEANING SERVICE</v>
      </c>
      <c r="K1833" s="83" t="str">
        <f ca="1" t="array" ref="K1833">IFERROR(INDEX(MASTER!B:B,MATCH(G1833,MASTER!A:A,0))/100," ")</f>
        <v> </v>
      </c>
      <c r="L1833" s="65">
        <f ca="1" t="shared" si="3"/>
        <v>0</v>
      </c>
      <c r="M1833" s="65" t="str">
        <f ca="1" t="shared" si="4"/>
        <v>1900 - WEEK 00</v>
      </c>
      <c r="N1833" s="65" t="str">
        <f ca="1" t="shared" si="5"/>
        <v>1900 - MONTH 01</v>
      </c>
      <c r="O1833" s="83" t="str">
        <f ca="1" t="shared" ref="O1833:P1833" si="1870">IFERROR(AVERAGEIF(M:M,M1833,$K:$K)," ")</f>
        <v> </v>
      </c>
      <c r="P1833" s="83" t="str">
        <f ca="1" t="shared" si="1870"/>
        <v> </v>
      </c>
      <c r="Q1833" s="65" t="str">
        <f ca="1">IF(ISBLANK(A1833)," ",IF(O1833&gt;MASTER!$B$3/100,"SB",IF(O1833&gt;MASTER!$B$4/100,"B",IF(O1833&gt;MASTER!$B$5/100,"C","K"))))</f>
        <v>SB</v>
      </c>
      <c r="R1833" s="65" t="str">
        <f ca="1">IF(ISBLANK(B1833)," ",IF(P1833&gt;MASTER!$B$3/100,"SB",IF(P1833&gt;MASTER!$B$4/100,"B",IF(P1833&gt;MASTER!$B$5/100,"C","K"))))</f>
        <v>SB</v>
      </c>
    </row>
    <row r="1834" customHeight="1" spans="1:18">
      <c r="A1834" s="65">
        <f ca="1">INDIRECT(ADDRESS(2+QUOTIENT(ROW()-2,COUNTA('Form Responses 1'!$1:$1)-4),1,,TRUE,"Form Responses 1"))</f>
        <v>0</v>
      </c>
      <c r="B1834" s="65">
        <f ca="1">INDIRECT(ADDRESS(2+QUOTIENT(ROW()-2,COUNTA('Form Responses 1'!$1:$1)-4),2,,TRUE,"Form Responses 1"))</f>
        <v>0</v>
      </c>
      <c r="C1834" s="65">
        <f ca="1">INDIRECT(ADDRESS(2+QUOTIENT(ROW()-2,COUNTA('Form Responses 1'!$1:$1)-4),3,,TRUE,"Form Responses 1"))</f>
        <v>0</v>
      </c>
      <c r="D1834" s="65">
        <f ca="1">INDIRECT(ADDRESS(2+QUOTIENT(ROW()-2,COUNTA('Form Responses 1'!$1:$1)-4),4,,TRUE,"Form Responses 1"))</f>
        <v>0</v>
      </c>
      <c r="E1834" s="82">
        <f ca="1" t="shared" si="0"/>
        <v>6</v>
      </c>
      <c r="F1834" s="65" t="str">
        <f ca="1">IF(ISBLANK(A1834)," ",INDIRECT(ADDRESS(1,5+MOD(ROW()-2,COUNTA('Form Responses 1'!$1:$1)-4),,TRUE,"Form Responses 1")))</f>
        <v>Lantai 18 [ &amp; Timur]</v>
      </c>
      <c r="G1834" s="65" t="e">
        <f ca="1">IF(ISBLANK(A1834)," ",INDIRECT(ADDRESS(MATCH(A1834,'Form Responses 1'!A:A,0),5+MOD(ROW()-2,COUNTA('Form Responses 1'!$1:$1)-4),,TRUE,"Form Responses 1")))</f>
        <v>#N/A</v>
      </c>
      <c r="H1834" s="83" t="str">
        <f ca="1" t="shared" si="1"/>
        <v>Lantai 18</v>
      </c>
      <c r="I1834" s="83" t="str">
        <f ca="1" t="shared" si="1831"/>
        <v> &amp; Timur</v>
      </c>
      <c r="J1834" s="83" t="str">
        <f ca="1" t="shared" si="2"/>
        <v>CLEANING SERVICE</v>
      </c>
      <c r="K1834" s="83" t="str">
        <f ca="1" t="array" ref="K1834">IFERROR(INDEX(MASTER!B:B,MATCH(G1834,MASTER!A:A,0))/100," ")</f>
        <v> </v>
      </c>
      <c r="L1834" s="65">
        <f ca="1" t="shared" si="3"/>
        <v>0</v>
      </c>
      <c r="M1834" s="65" t="str">
        <f ca="1" t="shared" si="4"/>
        <v>1900 - WEEK 00</v>
      </c>
      <c r="N1834" s="65" t="str">
        <f ca="1" t="shared" si="5"/>
        <v>1900 - MONTH 01</v>
      </c>
      <c r="O1834" s="83" t="str">
        <f ca="1" t="shared" ref="O1834:P1834" si="1871">IFERROR(AVERAGEIF(M:M,M1834,$K:$K)," ")</f>
        <v> </v>
      </c>
      <c r="P1834" s="83" t="str">
        <f ca="1" t="shared" si="1871"/>
        <v> </v>
      </c>
      <c r="Q1834" s="65" t="str">
        <f ca="1">IF(ISBLANK(A1834)," ",IF(O1834&gt;MASTER!$B$3/100,"SB",IF(O1834&gt;MASTER!$B$4/100,"B",IF(O1834&gt;MASTER!$B$5/100,"C","K"))))</f>
        <v>SB</v>
      </c>
      <c r="R1834" s="65" t="str">
        <f ca="1">IF(ISBLANK(B1834)," ",IF(P1834&gt;MASTER!$B$3/100,"SB",IF(P1834&gt;MASTER!$B$4/100,"B",IF(P1834&gt;MASTER!$B$5/100,"C","K"))))</f>
        <v>SB</v>
      </c>
    </row>
    <row r="1835" customHeight="1" spans="1:18">
      <c r="A1835" s="65">
        <f ca="1">INDIRECT(ADDRESS(2+QUOTIENT(ROW()-2,COUNTA('Form Responses 1'!$1:$1)-4),1,,TRUE,"Form Responses 1"))</f>
        <v>0</v>
      </c>
      <c r="B1835" s="65">
        <f ca="1">INDIRECT(ADDRESS(2+QUOTIENT(ROW()-2,COUNTA('Form Responses 1'!$1:$1)-4),2,,TRUE,"Form Responses 1"))</f>
        <v>0</v>
      </c>
      <c r="C1835" s="65">
        <f ca="1">INDIRECT(ADDRESS(2+QUOTIENT(ROW()-2,COUNTA('Form Responses 1'!$1:$1)-4),3,,TRUE,"Form Responses 1"))</f>
        <v>0</v>
      </c>
      <c r="D1835" s="65">
        <f ca="1">INDIRECT(ADDRESS(2+QUOTIENT(ROW()-2,COUNTA('Form Responses 1'!$1:$1)-4),4,,TRUE,"Form Responses 1"))</f>
        <v>0</v>
      </c>
      <c r="E1835" s="82">
        <f ca="1" t="shared" si="0"/>
        <v>6</v>
      </c>
      <c r="F1835" s="65" t="str">
        <f ca="1">IF(ISBLANK(A1835)," ",INDIRECT(ADDRESS(1,5+MOD(ROW()-2,COUNTA('Form Responses 1'!$1:$1)-4),,TRUE,"Form Responses 1")))</f>
        <v>Lantai 18 [Mushola]</v>
      </c>
      <c r="G1835" s="65" t="e">
        <f ca="1">IF(ISBLANK(A1835)," ",INDIRECT(ADDRESS(MATCH(A1835,'Form Responses 1'!A:A,0),5+MOD(ROW()-2,COUNTA('Form Responses 1'!$1:$1)-4),,TRUE,"Form Responses 1")))</f>
        <v>#N/A</v>
      </c>
      <c r="H1835" s="83" t="str">
        <f ca="1" t="shared" si="1"/>
        <v>Lantai 18</v>
      </c>
      <c r="I1835" s="83" t="str">
        <f ca="1" t="shared" si="1831"/>
        <v>Mushola</v>
      </c>
      <c r="J1835" s="83" t="str">
        <f ca="1" t="shared" si="2"/>
        <v>CLEANING SERVICE</v>
      </c>
      <c r="K1835" s="83" t="str">
        <f ca="1" t="array" ref="K1835">IFERROR(INDEX(MASTER!B:B,MATCH(G1835,MASTER!A:A,0))/100," ")</f>
        <v> </v>
      </c>
      <c r="L1835" s="65">
        <f ca="1" t="shared" si="3"/>
        <v>0</v>
      </c>
      <c r="M1835" s="65" t="str">
        <f ca="1" t="shared" si="4"/>
        <v>1900 - WEEK 00</v>
      </c>
      <c r="N1835" s="65" t="str">
        <f ca="1" t="shared" si="5"/>
        <v>1900 - MONTH 01</v>
      </c>
      <c r="O1835" s="83" t="str">
        <f ca="1" t="shared" ref="O1835:P1835" si="1872">IFERROR(AVERAGEIF(M:M,M1835,$K:$K)," ")</f>
        <v> </v>
      </c>
      <c r="P1835" s="83" t="str">
        <f ca="1" t="shared" si="1872"/>
        <v> </v>
      </c>
      <c r="Q1835" s="65" t="str">
        <f ca="1">IF(ISBLANK(A1835)," ",IF(O1835&gt;MASTER!$B$3/100,"SB",IF(O1835&gt;MASTER!$B$4/100,"B",IF(O1835&gt;MASTER!$B$5/100,"C","K"))))</f>
        <v>SB</v>
      </c>
      <c r="R1835" s="65" t="str">
        <f ca="1">IF(ISBLANK(B1835)," ",IF(P1835&gt;MASTER!$B$3/100,"SB",IF(P1835&gt;MASTER!$B$4/100,"B",IF(P1835&gt;MASTER!$B$5/100,"C","K"))))</f>
        <v>SB</v>
      </c>
    </row>
    <row r="1836" customHeight="1" spans="1:18">
      <c r="A1836" s="65">
        <f ca="1">INDIRECT(ADDRESS(2+QUOTIENT(ROW()-2,COUNTA('Form Responses 1'!$1:$1)-4),1,,TRUE,"Form Responses 1"))</f>
        <v>0</v>
      </c>
      <c r="B1836" s="65">
        <f ca="1">INDIRECT(ADDRESS(2+QUOTIENT(ROW()-2,COUNTA('Form Responses 1'!$1:$1)-4),2,,TRUE,"Form Responses 1"))</f>
        <v>0</v>
      </c>
      <c r="C1836" s="65">
        <f ca="1">INDIRECT(ADDRESS(2+QUOTIENT(ROW()-2,COUNTA('Form Responses 1'!$1:$1)-4),3,,TRUE,"Form Responses 1"))</f>
        <v>0</v>
      </c>
      <c r="D1836" s="65">
        <f ca="1">INDIRECT(ADDRESS(2+QUOTIENT(ROW()-2,COUNTA('Form Responses 1'!$1:$1)-4),4,,TRUE,"Form Responses 1"))</f>
        <v>0</v>
      </c>
      <c r="E1836" s="82">
        <f ca="1" t="shared" si="0"/>
        <v>6</v>
      </c>
      <c r="F1836" s="65" t="str">
        <f ca="1">IF(ISBLANK(A1836)," ",INDIRECT(ADDRESS(1,5+MOD(ROW()-2,COUNTA('Form Responses 1'!$1:$1)-4),,TRUE,"Form Responses 1")))</f>
        <v>Lantai 18 [Pantry]</v>
      </c>
      <c r="G1836" s="65" t="e">
        <f ca="1">IF(ISBLANK(A1836)," ",INDIRECT(ADDRESS(MATCH(A1836,'Form Responses 1'!A:A,0),5+MOD(ROW()-2,COUNTA('Form Responses 1'!$1:$1)-4),,TRUE,"Form Responses 1")))</f>
        <v>#N/A</v>
      </c>
      <c r="H1836" s="83" t="str">
        <f ca="1" t="shared" si="1"/>
        <v>Lantai 18</v>
      </c>
      <c r="I1836" s="83" t="str">
        <f ca="1" t="shared" si="1831"/>
        <v>Pantry</v>
      </c>
      <c r="J1836" s="83" t="str">
        <f ca="1" t="shared" si="2"/>
        <v>CLEANING SERVICE</v>
      </c>
      <c r="K1836" s="83" t="str">
        <f ca="1" t="array" ref="K1836">IFERROR(INDEX(MASTER!B:B,MATCH(G1836,MASTER!A:A,0))/100," ")</f>
        <v> </v>
      </c>
      <c r="L1836" s="65">
        <f ca="1" t="shared" si="3"/>
        <v>0</v>
      </c>
      <c r="M1836" s="65" t="str">
        <f ca="1" t="shared" si="4"/>
        <v>1900 - WEEK 00</v>
      </c>
      <c r="N1836" s="65" t="str">
        <f ca="1" t="shared" si="5"/>
        <v>1900 - MONTH 01</v>
      </c>
      <c r="O1836" s="83" t="str">
        <f ca="1" t="shared" ref="O1836:P1836" si="1873">IFERROR(AVERAGEIF(M:M,M1836,$K:$K)," ")</f>
        <v> </v>
      </c>
      <c r="P1836" s="83" t="str">
        <f ca="1" t="shared" si="1873"/>
        <v> </v>
      </c>
      <c r="Q1836" s="65" t="str">
        <f ca="1">IF(ISBLANK(A1836)," ",IF(O1836&gt;MASTER!$B$3/100,"SB",IF(O1836&gt;MASTER!$B$4/100,"B",IF(O1836&gt;MASTER!$B$5/100,"C","K"))))</f>
        <v>SB</v>
      </c>
      <c r="R1836" s="65" t="str">
        <f ca="1">IF(ISBLANK(B1836)," ",IF(P1836&gt;MASTER!$B$3/100,"SB",IF(P1836&gt;MASTER!$B$4/100,"B",IF(P1836&gt;MASTER!$B$5/100,"C","K"))))</f>
        <v>SB</v>
      </c>
    </row>
    <row r="1837" customHeight="1" spans="1:18">
      <c r="A1837" s="65">
        <f ca="1">INDIRECT(ADDRESS(2+QUOTIENT(ROW()-2,COUNTA('Form Responses 1'!$1:$1)-4),1,,TRUE,"Form Responses 1"))</f>
        <v>0</v>
      </c>
      <c r="B1837" s="65">
        <f ca="1">INDIRECT(ADDRESS(2+QUOTIENT(ROW()-2,COUNTA('Form Responses 1'!$1:$1)-4),2,,TRUE,"Form Responses 1"))</f>
        <v>0</v>
      </c>
      <c r="C1837" s="65">
        <f ca="1">INDIRECT(ADDRESS(2+QUOTIENT(ROW()-2,COUNTA('Form Responses 1'!$1:$1)-4),3,,TRUE,"Form Responses 1"))</f>
        <v>0</v>
      </c>
      <c r="D1837" s="65">
        <f ca="1">INDIRECT(ADDRESS(2+QUOTIENT(ROW()-2,COUNTA('Form Responses 1'!$1:$1)-4),4,,TRUE,"Form Responses 1"))</f>
        <v>0</v>
      </c>
      <c r="E1837" s="82">
        <f ca="1" t="shared" si="0"/>
        <v>6</v>
      </c>
      <c r="F1837" s="65" t="str">
        <f ca="1">IF(ISBLANK(A1837)," ",INDIRECT(ADDRESS(1,5+MOD(ROW()-2,COUNTA('Form Responses 1'!$1:$1)-4),,TRUE,"Form Responses 1")))</f>
        <v>Lantai 18 [Ruang Rapat 1-2-3]</v>
      </c>
      <c r="G1837" s="65" t="e">
        <f ca="1">IF(ISBLANK(A1837)," ",INDIRECT(ADDRESS(MATCH(A1837,'Form Responses 1'!A:A,0),5+MOD(ROW()-2,COUNTA('Form Responses 1'!$1:$1)-4),,TRUE,"Form Responses 1")))</f>
        <v>#N/A</v>
      </c>
      <c r="H1837" s="83" t="str">
        <f ca="1" t="shared" si="1"/>
        <v>Lantai 18</v>
      </c>
      <c r="I1837" s="83" t="str">
        <f ca="1" t="shared" si="1831"/>
        <v>Ruang Rapat 1-2-3</v>
      </c>
      <c r="J1837" s="83" t="str">
        <f ca="1" t="shared" si="2"/>
        <v>CLEANING SERVICE</v>
      </c>
      <c r="K1837" s="83" t="str">
        <f ca="1" t="array" ref="K1837">IFERROR(INDEX(MASTER!B:B,MATCH(G1837,MASTER!A:A,0))/100," ")</f>
        <v> </v>
      </c>
      <c r="L1837" s="65">
        <f ca="1" t="shared" si="3"/>
        <v>0</v>
      </c>
      <c r="M1837" s="65" t="str">
        <f ca="1" t="shared" si="4"/>
        <v>1900 - WEEK 00</v>
      </c>
      <c r="N1837" s="65" t="str">
        <f ca="1" t="shared" si="5"/>
        <v>1900 - MONTH 01</v>
      </c>
      <c r="O1837" s="83" t="str">
        <f ca="1" t="shared" ref="O1837:P1837" si="1874">IFERROR(AVERAGEIF(M:M,M1837,$K:$K)," ")</f>
        <v> </v>
      </c>
      <c r="P1837" s="83" t="str">
        <f ca="1" t="shared" si="1874"/>
        <v> </v>
      </c>
      <c r="Q1837" s="65" t="str">
        <f ca="1">IF(ISBLANK(A1837)," ",IF(O1837&gt;MASTER!$B$3/100,"SB",IF(O1837&gt;MASTER!$B$4/100,"B",IF(O1837&gt;MASTER!$B$5/100,"C","K"))))</f>
        <v>SB</v>
      </c>
      <c r="R1837" s="65" t="str">
        <f ca="1">IF(ISBLANK(B1837)," ",IF(P1837&gt;MASTER!$B$3/100,"SB",IF(P1837&gt;MASTER!$B$4/100,"B",IF(P1837&gt;MASTER!$B$5/100,"C","K"))))</f>
        <v>SB</v>
      </c>
    </row>
    <row r="1838" customHeight="1" spans="1:18">
      <c r="A1838" s="65">
        <f ca="1">INDIRECT(ADDRESS(2+QUOTIENT(ROW()-2,COUNTA('Form Responses 1'!$1:$1)-4),1,,TRUE,"Form Responses 1"))</f>
        <v>0</v>
      </c>
      <c r="B1838" s="65">
        <f ca="1">INDIRECT(ADDRESS(2+QUOTIENT(ROW()-2,COUNTA('Form Responses 1'!$1:$1)-4),2,,TRUE,"Form Responses 1"))</f>
        <v>0</v>
      </c>
      <c r="C1838" s="65">
        <f ca="1">INDIRECT(ADDRESS(2+QUOTIENT(ROW()-2,COUNTA('Form Responses 1'!$1:$1)-4),3,,TRUE,"Form Responses 1"))</f>
        <v>0</v>
      </c>
      <c r="D1838" s="65">
        <f ca="1">INDIRECT(ADDRESS(2+QUOTIENT(ROW()-2,COUNTA('Form Responses 1'!$1:$1)-4),4,,TRUE,"Form Responses 1"))</f>
        <v>0</v>
      </c>
      <c r="E1838" s="82">
        <f ca="1" t="shared" si="0"/>
        <v>6</v>
      </c>
      <c r="F1838" s="65" t="str">
        <f ca="1">IF(ISBLANK(A1838)," ",INDIRECT(ADDRESS(1,5+MOD(ROW()-2,COUNTA('Form Responses 1'!$1:$1)-4),,TRUE,"Form Responses 1")))</f>
        <v>Lantai 18 [Ruang Kerja]</v>
      </c>
      <c r="G1838" s="65" t="e">
        <f ca="1">IF(ISBLANK(A1838)," ",INDIRECT(ADDRESS(MATCH(A1838,'Form Responses 1'!A:A,0),5+MOD(ROW()-2,COUNTA('Form Responses 1'!$1:$1)-4),,TRUE,"Form Responses 1")))</f>
        <v>#N/A</v>
      </c>
      <c r="H1838" s="83" t="str">
        <f ca="1" t="shared" si="1"/>
        <v>Lantai 18</v>
      </c>
      <c r="I1838" s="83" t="str">
        <f ca="1" t="shared" si="1831"/>
        <v>Ruang Kerja</v>
      </c>
      <c r="J1838" s="83" t="str">
        <f ca="1" t="shared" si="2"/>
        <v>CLEANING SERVICE</v>
      </c>
      <c r="K1838" s="83" t="str">
        <f ca="1" t="array" ref="K1838">IFERROR(INDEX(MASTER!B:B,MATCH(G1838,MASTER!A:A,0))/100," ")</f>
        <v> </v>
      </c>
      <c r="L1838" s="65">
        <f ca="1" t="shared" si="3"/>
        <v>0</v>
      </c>
      <c r="M1838" s="65" t="str">
        <f ca="1" t="shared" si="4"/>
        <v>1900 - WEEK 00</v>
      </c>
      <c r="N1838" s="65" t="str">
        <f ca="1" t="shared" si="5"/>
        <v>1900 - MONTH 01</v>
      </c>
      <c r="O1838" s="83" t="str">
        <f ca="1" t="shared" ref="O1838:P1838" si="1875">IFERROR(AVERAGEIF(M:M,M1838,$K:$K)," ")</f>
        <v> </v>
      </c>
      <c r="P1838" s="83" t="str">
        <f ca="1" t="shared" si="1875"/>
        <v> </v>
      </c>
      <c r="Q1838" s="65" t="str">
        <f ca="1">IF(ISBLANK(A1838)," ",IF(O1838&gt;MASTER!$B$3/100,"SB",IF(O1838&gt;MASTER!$B$4/100,"B",IF(O1838&gt;MASTER!$B$5/100,"C","K"))))</f>
        <v>SB</v>
      </c>
      <c r="R1838" s="65" t="str">
        <f ca="1">IF(ISBLANK(B1838)," ",IF(P1838&gt;MASTER!$B$3/100,"SB",IF(P1838&gt;MASTER!$B$4/100,"B",IF(P1838&gt;MASTER!$B$5/100,"C","K"))))</f>
        <v>SB</v>
      </c>
    </row>
    <row r="1839" customHeight="1" spans="1:18">
      <c r="A1839" s="65">
        <f ca="1">INDIRECT(ADDRESS(2+QUOTIENT(ROW()-2,COUNTA('Form Responses 1'!$1:$1)-4),1,,TRUE,"Form Responses 1"))</f>
        <v>0</v>
      </c>
      <c r="B1839" s="65">
        <f ca="1">INDIRECT(ADDRESS(2+QUOTIENT(ROW()-2,COUNTA('Form Responses 1'!$1:$1)-4),2,,TRUE,"Form Responses 1"))</f>
        <v>0</v>
      </c>
      <c r="C1839" s="65">
        <f ca="1">INDIRECT(ADDRESS(2+QUOTIENT(ROW()-2,COUNTA('Form Responses 1'!$1:$1)-4),3,,TRUE,"Form Responses 1"))</f>
        <v>0</v>
      </c>
      <c r="D1839" s="65">
        <f ca="1">INDIRECT(ADDRESS(2+QUOTIENT(ROW()-2,COUNTA('Form Responses 1'!$1:$1)-4),4,,TRUE,"Form Responses 1"))</f>
        <v>0</v>
      </c>
      <c r="E1839" s="82">
        <f ca="1" t="shared" si="0"/>
        <v>6</v>
      </c>
      <c r="F1839" s="65" t="str">
        <f ca="1">IF(ISBLANK(A1839)," ",INDIRECT(ADDRESS(1,5+MOD(ROW()-2,COUNTA('Form Responses 1'!$1:$1)-4),,TRUE,"Form Responses 1")))</f>
        <v>Lantai 18 [Koridor]</v>
      </c>
      <c r="G1839" s="65" t="e">
        <f ca="1">IF(ISBLANK(A1839)," ",INDIRECT(ADDRESS(MATCH(A1839,'Form Responses 1'!A:A,0),5+MOD(ROW()-2,COUNTA('Form Responses 1'!$1:$1)-4),,TRUE,"Form Responses 1")))</f>
        <v>#N/A</v>
      </c>
      <c r="H1839" s="83" t="str">
        <f ca="1" t="shared" si="1"/>
        <v>Lantai 18</v>
      </c>
      <c r="I1839" s="83" t="str">
        <f ca="1" t="shared" si="1831"/>
        <v>Koridor</v>
      </c>
      <c r="J1839" s="83" t="str">
        <f ca="1" t="shared" si="2"/>
        <v>CLEANING SERVICE</v>
      </c>
      <c r="K1839" s="83" t="str">
        <f ca="1" t="array" ref="K1839">IFERROR(INDEX(MASTER!B:B,MATCH(G1839,MASTER!A:A,0))/100," ")</f>
        <v> </v>
      </c>
      <c r="L1839" s="65">
        <f ca="1" t="shared" si="3"/>
        <v>0</v>
      </c>
      <c r="M1839" s="65" t="str">
        <f ca="1" t="shared" si="4"/>
        <v>1900 - WEEK 00</v>
      </c>
      <c r="N1839" s="65" t="str">
        <f ca="1" t="shared" si="5"/>
        <v>1900 - MONTH 01</v>
      </c>
      <c r="O1839" s="83" t="str">
        <f ca="1" t="shared" ref="O1839:P1839" si="1876">IFERROR(AVERAGEIF(M:M,M1839,$K:$K)," ")</f>
        <v> </v>
      </c>
      <c r="P1839" s="83" t="str">
        <f ca="1" t="shared" si="1876"/>
        <v> </v>
      </c>
      <c r="Q1839" s="65" t="str">
        <f ca="1">IF(ISBLANK(A1839)," ",IF(O1839&gt;MASTER!$B$3/100,"SB",IF(O1839&gt;MASTER!$B$4/100,"B",IF(O1839&gt;MASTER!$B$5/100,"C","K"))))</f>
        <v>SB</v>
      </c>
      <c r="R1839" s="65" t="str">
        <f ca="1">IF(ISBLANK(B1839)," ",IF(P1839&gt;MASTER!$B$3/100,"SB",IF(P1839&gt;MASTER!$B$4/100,"B",IF(P1839&gt;MASTER!$B$5/100,"C","K"))))</f>
        <v>SB</v>
      </c>
    </row>
    <row r="1840" customHeight="1" spans="1:18">
      <c r="A1840" s="65">
        <f ca="1">INDIRECT(ADDRESS(2+QUOTIENT(ROW()-2,COUNTA('Form Responses 1'!$1:$1)-4),1,,TRUE,"Form Responses 1"))</f>
        <v>0</v>
      </c>
      <c r="B1840" s="65">
        <f ca="1">INDIRECT(ADDRESS(2+QUOTIENT(ROW()-2,COUNTA('Form Responses 1'!$1:$1)-4),2,,TRUE,"Form Responses 1"))</f>
        <v>0</v>
      </c>
      <c r="C1840" s="65">
        <f ca="1">INDIRECT(ADDRESS(2+QUOTIENT(ROW()-2,COUNTA('Form Responses 1'!$1:$1)-4),3,,TRUE,"Form Responses 1"))</f>
        <v>0</v>
      </c>
      <c r="D1840" s="65">
        <f ca="1">INDIRECT(ADDRESS(2+QUOTIENT(ROW()-2,COUNTA('Form Responses 1'!$1:$1)-4),4,,TRUE,"Form Responses 1"))</f>
        <v>0</v>
      </c>
      <c r="E1840" s="82">
        <f ca="1" t="shared" si="0"/>
        <v>6</v>
      </c>
      <c r="F1840" s="65" t="str">
        <f ca="1">IF(ISBLANK(A1840)," ",INDIRECT(ADDRESS(1,5+MOD(ROW()-2,COUNTA('Form Responses 1'!$1:$1)-4),,TRUE,"Form Responses 1")))</f>
        <v>Lantai 18 [Toilet Pria / Wanita]</v>
      </c>
      <c r="G1840" s="65" t="e">
        <f ca="1">IF(ISBLANK(A1840)," ",INDIRECT(ADDRESS(MATCH(A1840,'Form Responses 1'!A:A,0),5+MOD(ROW()-2,COUNTA('Form Responses 1'!$1:$1)-4),,TRUE,"Form Responses 1")))</f>
        <v>#N/A</v>
      </c>
      <c r="H1840" s="83" t="str">
        <f ca="1" t="shared" si="1"/>
        <v>Lantai 18</v>
      </c>
      <c r="I1840" s="83" t="str">
        <f ca="1" t="shared" si="1831"/>
        <v>Toilet Pria / Wanita</v>
      </c>
      <c r="J1840" s="83" t="str">
        <f ca="1" t="shared" si="2"/>
        <v>CLEANING SERVICE</v>
      </c>
      <c r="K1840" s="83" t="str">
        <f ca="1" t="array" ref="K1840">IFERROR(INDEX(MASTER!B:B,MATCH(G1840,MASTER!A:A,0))/100," ")</f>
        <v> </v>
      </c>
      <c r="L1840" s="65">
        <f ca="1" t="shared" si="3"/>
        <v>0</v>
      </c>
      <c r="M1840" s="65" t="str">
        <f ca="1" t="shared" si="4"/>
        <v>1900 - WEEK 00</v>
      </c>
      <c r="N1840" s="65" t="str">
        <f ca="1" t="shared" si="5"/>
        <v>1900 - MONTH 01</v>
      </c>
      <c r="O1840" s="83" t="str">
        <f ca="1" t="shared" ref="O1840:P1840" si="1877">IFERROR(AVERAGEIF(M:M,M1840,$K:$K)," ")</f>
        <v> </v>
      </c>
      <c r="P1840" s="83" t="str">
        <f ca="1" t="shared" si="1877"/>
        <v> </v>
      </c>
      <c r="Q1840" s="65" t="str">
        <f ca="1">IF(ISBLANK(A1840)," ",IF(O1840&gt;MASTER!$B$3/100,"SB",IF(O1840&gt;MASTER!$B$4/100,"B",IF(O1840&gt;MASTER!$B$5/100,"C","K"))))</f>
        <v>SB</v>
      </c>
      <c r="R1840" s="65" t="str">
        <f ca="1">IF(ISBLANK(B1840)," ",IF(P1840&gt;MASTER!$B$3/100,"SB",IF(P1840&gt;MASTER!$B$4/100,"B",IF(P1840&gt;MASTER!$B$5/100,"C","K"))))</f>
        <v>SB</v>
      </c>
    </row>
    <row r="1841" customHeight="1" spans="1:18">
      <c r="A1841" s="65">
        <f ca="1">INDIRECT(ADDRESS(2+QUOTIENT(ROW()-2,COUNTA('Form Responses 1'!$1:$1)-4),1,,TRUE,"Form Responses 1"))</f>
        <v>0</v>
      </c>
      <c r="B1841" s="65">
        <f ca="1">INDIRECT(ADDRESS(2+QUOTIENT(ROW()-2,COUNTA('Form Responses 1'!$1:$1)-4),2,,TRUE,"Form Responses 1"))</f>
        <v>0</v>
      </c>
      <c r="C1841" s="65">
        <f ca="1">INDIRECT(ADDRESS(2+QUOTIENT(ROW()-2,COUNTA('Form Responses 1'!$1:$1)-4),3,,TRUE,"Form Responses 1"))</f>
        <v>0</v>
      </c>
      <c r="D1841" s="65">
        <f ca="1">INDIRECT(ADDRESS(2+QUOTIENT(ROW()-2,COUNTA('Form Responses 1'!$1:$1)-4),4,,TRUE,"Form Responses 1"))</f>
        <v>0</v>
      </c>
      <c r="E1841" s="82">
        <f ca="1" t="shared" si="0"/>
        <v>6</v>
      </c>
      <c r="F1841" s="65" t="str">
        <f ca="1">IF(ISBLANK(A1841)," ",INDIRECT(ADDRESS(1,5+MOD(ROW()-2,COUNTA('Form Responses 1'!$1:$1)-4),,TRUE,"Form Responses 1")))</f>
        <v>Lantai 17 [Tangga Exit Barat]</v>
      </c>
      <c r="G1841" s="65" t="e">
        <f ca="1">IF(ISBLANK(A1841)," ",INDIRECT(ADDRESS(MATCH(A1841,'Form Responses 1'!A:A,0),5+MOD(ROW()-2,COUNTA('Form Responses 1'!$1:$1)-4),,TRUE,"Form Responses 1")))</f>
        <v>#N/A</v>
      </c>
      <c r="H1841" s="83" t="str">
        <f ca="1" t="shared" si="1"/>
        <v>Lantai 17</v>
      </c>
      <c r="I1841" s="83" t="str">
        <f ca="1" t="shared" si="1831"/>
        <v>Tangga Exit Barat</v>
      </c>
      <c r="J1841" s="83" t="str">
        <f ca="1" t="shared" si="2"/>
        <v>CLEANING SERVICE</v>
      </c>
      <c r="K1841" s="83" t="str">
        <f ca="1" t="array" ref="K1841">IFERROR(INDEX(MASTER!B:B,MATCH(G1841,MASTER!A:A,0))/100," ")</f>
        <v> </v>
      </c>
      <c r="L1841" s="65">
        <f ca="1" t="shared" si="3"/>
        <v>0</v>
      </c>
      <c r="M1841" s="65" t="str">
        <f ca="1" t="shared" si="4"/>
        <v>1900 - WEEK 00</v>
      </c>
      <c r="N1841" s="65" t="str">
        <f ca="1" t="shared" si="5"/>
        <v>1900 - MONTH 01</v>
      </c>
      <c r="O1841" s="83" t="str">
        <f ca="1" t="shared" ref="O1841:P1841" si="1878">IFERROR(AVERAGEIF(M:M,M1841,$K:$K)," ")</f>
        <v> </v>
      </c>
      <c r="P1841" s="83" t="str">
        <f ca="1" t="shared" si="1878"/>
        <v> </v>
      </c>
      <c r="Q1841" s="65" t="str">
        <f ca="1">IF(ISBLANK(A1841)," ",IF(O1841&gt;MASTER!$B$3/100,"SB",IF(O1841&gt;MASTER!$B$4/100,"B",IF(O1841&gt;MASTER!$B$5/100,"C","K"))))</f>
        <v>SB</v>
      </c>
      <c r="R1841" s="65" t="str">
        <f ca="1">IF(ISBLANK(B1841)," ",IF(P1841&gt;MASTER!$B$3/100,"SB",IF(P1841&gt;MASTER!$B$4/100,"B",IF(P1841&gt;MASTER!$B$5/100,"C","K"))))</f>
        <v>SB</v>
      </c>
    </row>
    <row r="1842" customHeight="1" spans="1:18">
      <c r="A1842" s="65">
        <f ca="1">INDIRECT(ADDRESS(2+QUOTIENT(ROW()-2,COUNTA('Form Responses 1'!$1:$1)-4),1,,TRUE,"Form Responses 1"))</f>
        <v>0</v>
      </c>
      <c r="B1842" s="65">
        <f ca="1">INDIRECT(ADDRESS(2+QUOTIENT(ROW()-2,COUNTA('Form Responses 1'!$1:$1)-4),2,,TRUE,"Form Responses 1"))</f>
        <v>0</v>
      </c>
      <c r="C1842" s="65">
        <f ca="1">INDIRECT(ADDRESS(2+QUOTIENT(ROW()-2,COUNTA('Form Responses 1'!$1:$1)-4),3,,TRUE,"Form Responses 1"))</f>
        <v>0</v>
      </c>
      <c r="D1842" s="65">
        <f ca="1">INDIRECT(ADDRESS(2+QUOTIENT(ROW()-2,COUNTA('Form Responses 1'!$1:$1)-4),4,,TRUE,"Form Responses 1"))</f>
        <v>0</v>
      </c>
      <c r="E1842" s="82">
        <f ca="1" t="shared" si="0"/>
        <v>6</v>
      </c>
      <c r="F1842" s="65" t="str">
        <f ca="1">IF(ISBLANK(A1842)," ",INDIRECT(ADDRESS(1,5+MOD(ROW()-2,COUNTA('Form Responses 1'!$1:$1)-4),,TRUE,"Form Responses 1")))</f>
        <v>Lantai 17 [ &amp; Timur]</v>
      </c>
      <c r="G1842" s="65" t="e">
        <f ca="1">IF(ISBLANK(A1842)," ",INDIRECT(ADDRESS(MATCH(A1842,'Form Responses 1'!A:A,0),5+MOD(ROW()-2,COUNTA('Form Responses 1'!$1:$1)-4),,TRUE,"Form Responses 1")))</f>
        <v>#N/A</v>
      </c>
      <c r="H1842" s="83" t="str">
        <f ca="1" t="shared" si="1"/>
        <v>Lantai 17</v>
      </c>
      <c r="I1842" s="83" t="str">
        <f ca="1" t="shared" si="1831"/>
        <v> &amp; Timur</v>
      </c>
      <c r="J1842" s="83" t="str">
        <f ca="1" t="shared" si="2"/>
        <v>CLEANING SERVICE</v>
      </c>
      <c r="K1842" s="83" t="str">
        <f ca="1" t="array" ref="K1842">IFERROR(INDEX(MASTER!B:B,MATCH(G1842,MASTER!A:A,0))/100," ")</f>
        <v> </v>
      </c>
      <c r="L1842" s="65">
        <f ca="1" t="shared" si="3"/>
        <v>0</v>
      </c>
      <c r="M1842" s="65" t="str">
        <f ca="1" t="shared" si="4"/>
        <v>1900 - WEEK 00</v>
      </c>
      <c r="N1842" s="65" t="str">
        <f ca="1" t="shared" si="5"/>
        <v>1900 - MONTH 01</v>
      </c>
      <c r="O1842" s="83" t="str">
        <f ca="1" t="shared" ref="O1842:P1842" si="1879">IFERROR(AVERAGEIF(M:M,M1842,$K:$K)," ")</f>
        <v> </v>
      </c>
      <c r="P1842" s="83" t="str">
        <f ca="1" t="shared" si="1879"/>
        <v> </v>
      </c>
      <c r="Q1842" s="65" t="str">
        <f ca="1">IF(ISBLANK(A1842)," ",IF(O1842&gt;MASTER!$B$3/100,"SB",IF(O1842&gt;MASTER!$B$4/100,"B",IF(O1842&gt;MASTER!$B$5/100,"C","K"))))</f>
        <v>SB</v>
      </c>
      <c r="R1842" s="65" t="str">
        <f ca="1">IF(ISBLANK(B1842)," ",IF(P1842&gt;MASTER!$B$3/100,"SB",IF(P1842&gt;MASTER!$B$4/100,"B",IF(P1842&gt;MASTER!$B$5/100,"C","K"))))</f>
        <v>SB</v>
      </c>
    </row>
    <row r="1843" customHeight="1" spans="1:18">
      <c r="A1843" s="65">
        <f ca="1">INDIRECT(ADDRESS(2+QUOTIENT(ROW()-2,COUNTA('Form Responses 1'!$1:$1)-4),1,,TRUE,"Form Responses 1"))</f>
        <v>0</v>
      </c>
      <c r="B1843" s="65">
        <f ca="1">INDIRECT(ADDRESS(2+QUOTIENT(ROW()-2,COUNTA('Form Responses 1'!$1:$1)-4),2,,TRUE,"Form Responses 1"))</f>
        <v>0</v>
      </c>
      <c r="C1843" s="65">
        <f ca="1">INDIRECT(ADDRESS(2+QUOTIENT(ROW()-2,COUNTA('Form Responses 1'!$1:$1)-4),3,,TRUE,"Form Responses 1"))</f>
        <v>0</v>
      </c>
      <c r="D1843" s="65">
        <f ca="1">INDIRECT(ADDRESS(2+QUOTIENT(ROW()-2,COUNTA('Form Responses 1'!$1:$1)-4),4,,TRUE,"Form Responses 1"))</f>
        <v>0</v>
      </c>
      <c r="E1843" s="82">
        <f ca="1" t="shared" si="0"/>
        <v>6</v>
      </c>
      <c r="F1843" s="65" t="str">
        <f ca="1">IF(ISBLANK(A1843)," ",INDIRECT(ADDRESS(1,5+MOD(ROW()-2,COUNTA('Form Responses 1'!$1:$1)-4),,TRUE,"Form Responses 1")))</f>
        <v>Lantai 17 [Mushola]</v>
      </c>
      <c r="G1843" s="65" t="e">
        <f ca="1">IF(ISBLANK(A1843)," ",INDIRECT(ADDRESS(MATCH(A1843,'Form Responses 1'!A:A,0),5+MOD(ROW()-2,COUNTA('Form Responses 1'!$1:$1)-4),,TRUE,"Form Responses 1")))</f>
        <v>#N/A</v>
      </c>
      <c r="H1843" s="83" t="str">
        <f ca="1" t="shared" si="1"/>
        <v>Lantai 17</v>
      </c>
      <c r="I1843" s="83" t="str">
        <f ca="1" t="shared" si="1831"/>
        <v>Mushola</v>
      </c>
      <c r="J1843" s="83" t="str">
        <f ca="1" t="shared" si="2"/>
        <v>CLEANING SERVICE</v>
      </c>
      <c r="K1843" s="83" t="str">
        <f ca="1" t="array" ref="K1843">IFERROR(INDEX(MASTER!B:B,MATCH(G1843,MASTER!A:A,0))/100," ")</f>
        <v> </v>
      </c>
      <c r="L1843" s="65">
        <f ca="1" t="shared" si="3"/>
        <v>0</v>
      </c>
      <c r="M1843" s="65" t="str">
        <f ca="1" t="shared" si="4"/>
        <v>1900 - WEEK 00</v>
      </c>
      <c r="N1843" s="65" t="str">
        <f ca="1" t="shared" si="5"/>
        <v>1900 - MONTH 01</v>
      </c>
      <c r="O1843" s="83" t="str">
        <f ca="1" t="shared" ref="O1843:P1843" si="1880">IFERROR(AVERAGEIF(M:M,M1843,$K:$K)," ")</f>
        <v> </v>
      </c>
      <c r="P1843" s="83" t="str">
        <f ca="1" t="shared" si="1880"/>
        <v> </v>
      </c>
      <c r="Q1843" s="65" t="str">
        <f ca="1">IF(ISBLANK(A1843)," ",IF(O1843&gt;MASTER!$B$3/100,"SB",IF(O1843&gt;MASTER!$B$4/100,"B",IF(O1843&gt;MASTER!$B$5/100,"C","K"))))</f>
        <v>SB</v>
      </c>
      <c r="R1843" s="65" t="str">
        <f ca="1">IF(ISBLANK(B1843)," ",IF(P1843&gt;MASTER!$B$3/100,"SB",IF(P1843&gt;MASTER!$B$4/100,"B",IF(P1843&gt;MASTER!$B$5/100,"C","K"))))</f>
        <v>SB</v>
      </c>
    </row>
    <row r="1844" customHeight="1" spans="1:18">
      <c r="A1844" s="65">
        <f ca="1">INDIRECT(ADDRESS(2+QUOTIENT(ROW()-2,COUNTA('Form Responses 1'!$1:$1)-4),1,,TRUE,"Form Responses 1"))</f>
        <v>0</v>
      </c>
      <c r="B1844" s="65">
        <f ca="1">INDIRECT(ADDRESS(2+QUOTIENT(ROW()-2,COUNTA('Form Responses 1'!$1:$1)-4),2,,TRUE,"Form Responses 1"))</f>
        <v>0</v>
      </c>
      <c r="C1844" s="65">
        <f ca="1">INDIRECT(ADDRESS(2+QUOTIENT(ROW()-2,COUNTA('Form Responses 1'!$1:$1)-4),3,,TRUE,"Form Responses 1"))</f>
        <v>0</v>
      </c>
      <c r="D1844" s="65">
        <f ca="1">INDIRECT(ADDRESS(2+QUOTIENT(ROW()-2,COUNTA('Form Responses 1'!$1:$1)-4),4,,TRUE,"Form Responses 1"))</f>
        <v>0</v>
      </c>
      <c r="E1844" s="82">
        <f ca="1" t="shared" si="0"/>
        <v>6</v>
      </c>
      <c r="F1844" s="65" t="str">
        <f ca="1">IF(ISBLANK(A1844)," ",INDIRECT(ADDRESS(1,5+MOD(ROW()-2,COUNTA('Form Responses 1'!$1:$1)-4),,TRUE,"Form Responses 1")))</f>
        <v>Lantai 17 [Pantry]</v>
      </c>
      <c r="G1844" s="65" t="e">
        <f ca="1">IF(ISBLANK(A1844)," ",INDIRECT(ADDRESS(MATCH(A1844,'Form Responses 1'!A:A,0),5+MOD(ROW()-2,COUNTA('Form Responses 1'!$1:$1)-4),,TRUE,"Form Responses 1")))</f>
        <v>#N/A</v>
      </c>
      <c r="H1844" s="83" t="str">
        <f ca="1" t="shared" si="1"/>
        <v>Lantai 17</v>
      </c>
      <c r="I1844" s="83" t="str">
        <f ca="1" t="shared" si="1831"/>
        <v>Pantry</v>
      </c>
      <c r="J1844" s="83" t="str">
        <f ca="1" t="shared" si="2"/>
        <v>CLEANING SERVICE</v>
      </c>
      <c r="K1844" s="83" t="str">
        <f ca="1" t="array" ref="K1844">IFERROR(INDEX(MASTER!B:B,MATCH(G1844,MASTER!A:A,0))/100," ")</f>
        <v> </v>
      </c>
      <c r="L1844" s="65">
        <f ca="1" t="shared" si="3"/>
        <v>0</v>
      </c>
      <c r="M1844" s="65" t="str">
        <f ca="1" t="shared" si="4"/>
        <v>1900 - WEEK 00</v>
      </c>
      <c r="N1844" s="65" t="str">
        <f ca="1" t="shared" si="5"/>
        <v>1900 - MONTH 01</v>
      </c>
      <c r="O1844" s="83" t="str">
        <f ca="1" t="shared" ref="O1844:P1844" si="1881">IFERROR(AVERAGEIF(M:M,M1844,$K:$K)," ")</f>
        <v> </v>
      </c>
      <c r="P1844" s="83" t="str">
        <f ca="1" t="shared" si="1881"/>
        <v> </v>
      </c>
      <c r="Q1844" s="65" t="str">
        <f ca="1">IF(ISBLANK(A1844)," ",IF(O1844&gt;MASTER!$B$3/100,"SB",IF(O1844&gt;MASTER!$B$4/100,"B",IF(O1844&gt;MASTER!$B$5/100,"C","K"))))</f>
        <v>SB</v>
      </c>
      <c r="R1844" s="65" t="str">
        <f ca="1">IF(ISBLANK(B1844)," ",IF(P1844&gt;MASTER!$B$3/100,"SB",IF(P1844&gt;MASTER!$B$4/100,"B",IF(P1844&gt;MASTER!$B$5/100,"C","K"))))</f>
        <v>SB</v>
      </c>
    </row>
    <row r="1845" customHeight="1" spans="1:18">
      <c r="A1845" s="65">
        <f ca="1">INDIRECT(ADDRESS(2+QUOTIENT(ROW()-2,COUNTA('Form Responses 1'!$1:$1)-4),1,,TRUE,"Form Responses 1"))</f>
        <v>0</v>
      </c>
      <c r="B1845" s="65">
        <f ca="1">INDIRECT(ADDRESS(2+QUOTIENT(ROW()-2,COUNTA('Form Responses 1'!$1:$1)-4),2,,TRUE,"Form Responses 1"))</f>
        <v>0</v>
      </c>
      <c r="C1845" s="65">
        <f ca="1">INDIRECT(ADDRESS(2+QUOTIENT(ROW()-2,COUNTA('Form Responses 1'!$1:$1)-4),3,,TRUE,"Form Responses 1"))</f>
        <v>0</v>
      </c>
      <c r="D1845" s="65">
        <f ca="1">INDIRECT(ADDRESS(2+QUOTIENT(ROW()-2,COUNTA('Form Responses 1'!$1:$1)-4),4,,TRUE,"Form Responses 1"))</f>
        <v>0</v>
      </c>
      <c r="E1845" s="82">
        <f ca="1" t="shared" si="0"/>
        <v>6</v>
      </c>
      <c r="F1845" s="65" t="str">
        <f ca="1">IF(ISBLANK(A1845)," ",INDIRECT(ADDRESS(1,5+MOD(ROW()-2,COUNTA('Form Responses 1'!$1:$1)-4),,TRUE,"Form Responses 1")))</f>
        <v>Lantai 17 [Ruang Rapat 1-2-3]</v>
      </c>
      <c r="G1845" s="65" t="e">
        <f ca="1">IF(ISBLANK(A1845)," ",INDIRECT(ADDRESS(MATCH(A1845,'Form Responses 1'!A:A,0),5+MOD(ROW()-2,COUNTA('Form Responses 1'!$1:$1)-4),,TRUE,"Form Responses 1")))</f>
        <v>#N/A</v>
      </c>
      <c r="H1845" s="83" t="str">
        <f ca="1" t="shared" si="1"/>
        <v>Lantai 17</v>
      </c>
      <c r="I1845" s="83" t="str">
        <f ca="1" t="shared" si="1831"/>
        <v>Ruang Rapat 1-2-3</v>
      </c>
      <c r="J1845" s="83" t="str">
        <f ca="1" t="shared" si="2"/>
        <v>CLEANING SERVICE</v>
      </c>
      <c r="K1845" s="83" t="str">
        <f ca="1" t="array" ref="K1845">IFERROR(INDEX(MASTER!B:B,MATCH(G1845,MASTER!A:A,0))/100," ")</f>
        <v> </v>
      </c>
      <c r="L1845" s="65">
        <f ca="1" t="shared" si="3"/>
        <v>0</v>
      </c>
      <c r="M1845" s="65" t="str">
        <f ca="1" t="shared" si="4"/>
        <v>1900 - WEEK 00</v>
      </c>
      <c r="N1845" s="65" t="str">
        <f ca="1" t="shared" si="5"/>
        <v>1900 - MONTH 01</v>
      </c>
      <c r="O1845" s="83" t="str">
        <f ca="1" t="shared" ref="O1845:P1845" si="1882">IFERROR(AVERAGEIF(M:M,M1845,$K:$K)," ")</f>
        <v> </v>
      </c>
      <c r="P1845" s="83" t="str">
        <f ca="1" t="shared" si="1882"/>
        <v> </v>
      </c>
      <c r="Q1845" s="65" t="str">
        <f ca="1">IF(ISBLANK(A1845)," ",IF(O1845&gt;MASTER!$B$3/100,"SB",IF(O1845&gt;MASTER!$B$4/100,"B",IF(O1845&gt;MASTER!$B$5/100,"C","K"))))</f>
        <v>SB</v>
      </c>
      <c r="R1845" s="65" t="str">
        <f ca="1">IF(ISBLANK(B1845)," ",IF(P1845&gt;MASTER!$B$3/100,"SB",IF(P1845&gt;MASTER!$B$4/100,"B",IF(P1845&gt;MASTER!$B$5/100,"C","K"))))</f>
        <v>SB</v>
      </c>
    </row>
    <row r="1846" customHeight="1" spans="1:18">
      <c r="A1846" s="65">
        <f ca="1">INDIRECT(ADDRESS(2+QUOTIENT(ROW()-2,COUNTA('Form Responses 1'!$1:$1)-4),1,,TRUE,"Form Responses 1"))</f>
        <v>0</v>
      </c>
      <c r="B1846" s="65">
        <f ca="1">INDIRECT(ADDRESS(2+QUOTIENT(ROW()-2,COUNTA('Form Responses 1'!$1:$1)-4),2,,TRUE,"Form Responses 1"))</f>
        <v>0</v>
      </c>
      <c r="C1846" s="65">
        <f ca="1">INDIRECT(ADDRESS(2+QUOTIENT(ROW()-2,COUNTA('Form Responses 1'!$1:$1)-4),3,,TRUE,"Form Responses 1"))</f>
        <v>0</v>
      </c>
      <c r="D1846" s="65">
        <f ca="1">INDIRECT(ADDRESS(2+QUOTIENT(ROW()-2,COUNTA('Form Responses 1'!$1:$1)-4),4,,TRUE,"Form Responses 1"))</f>
        <v>0</v>
      </c>
      <c r="E1846" s="82">
        <f ca="1" t="shared" si="0"/>
        <v>6</v>
      </c>
      <c r="F1846" s="65" t="str">
        <f ca="1">IF(ISBLANK(A1846)," ",INDIRECT(ADDRESS(1,5+MOD(ROW()-2,COUNTA('Form Responses 1'!$1:$1)-4),,TRUE,"Form Responses 1")))</f>
        <v>Lantai 17 [Ruang Kerja]</v>
      </c>
      <c r="G1846" s="65" t="e">
        <f ca="1">IF(ISBLANK(A1846)," ",INDIRECT(ADDRESS(MATCH(A1846,'Form Responses 1'!A:A,0),5+MOD(ROW()-2,COUNTA('Form Responses 1'!$1:$1)-4),,TRUE,"Form Responses 1")))</f>
        <v>#N/A</v>
      </c>
      <c r="H1846" s="83" t="str">
        <f ca="1" t="shared" si="1"/>
        <v>Lantai 17</v>
      </c>
      <c r="I1846" s="83" t="str">
        <f ca="1" t="shared" si="1831"/>
        <v>Ruang Kerja</v>
      </c>
      <c r="J1846" s="83" t="str">
        <f ca="1" t="shared" si="2"/>
        <v>CLEANING SERVICE</v>
      </c>
      <c r="K1846" s="83" t="str">
        <f ca="1" t="array" ref="K1846">IFERROR(INDEX(MASTER!B:B,MATCH(G1846,MASTER!A:A,0))/100," ")</f>
        <v> </v>
      </c>
      <c r="L1846" s="65">
        <f ca="1" t="shared" si="3"/>
        <v>0</v>
      </c>
      <c r="M1846" s="65" t="str">
        <f ca="1" t="shared" si="4"/>
        <v>1900 - WEEK 00</v>
      </c>
      <c r="N1846" s="65" t="str">
        <f ca="1" t="shared" si="5"/>
        <v>1900 - MONTH 01</v>
      </c>
      <c r="O1846" s="83" t="str">
        <f ca="1" t="shared" ref="O1846:P1846" si="1883">IFERROR(AVERAGEIF(M:M,M1846,$K:$K)," ")</f>
        <v> </v>
      </c>
      <c r="P1846" s="83" t="str">
        <f ca="1" t="shared" si="1883"/>
        <v> </v>
      </c>
      <c r="Q1846" s="65" t="str">
        <f ca="1">IF(ISBLANK(A1846)," ",IF(O1846&gt;MASTER!$B$3/100,"SB",IF(O1846&gt;MASTER!$B$4/100,"B",IF(O1846&gt;MASTER!$B$5/100,"C","K"))))</f>
        <v>SB</v>
      </c>
      <c r="R1846" s="65" t="str">
        <f ca="1">IF(ISBLANK(B1846)," ",IF(P1846&gt;MASTER!$B$3/100,"SB",IF(P1846&gt;MASTER!$B$4/100,"B",IF(P1846&gt;MASTER!$B$5/100,"C","K"))))</f>
        <v>SB</v>
      </c>
    </row>
    <row r="1847" customHeight="1" spans="1:18">
      <c r="A1847" s="65">
        <f ca="1">INDIRECT(ADDRESS(2+QUOTIENT(ROW()-2,COUNTA('Form Responses 1'!$1:$1)-4),1,,TRUE,"Form Responses 1"))</f>
        <v>0</v>
      </c>
      <c r="B1847" s="65">
        <f ca="1">INDIRECT(ADDRESS(2+QUOTIENT(ROW()-2,COUNTA('Form Responses 1'!$1:$1)-4),2,,TRUE,"Form Responses 1"))</f>
        <v>0</v>
      </c>
      <c r="C1847" s="65">
        <f ca="1">INDIRECT(ADDRESS(2+QUOTIENT(ROW()-2,COUNTA('Form Responses 1'!$1:$1)-4),3,,TRUE,"Form Responses 1"))</f>
        <v>0</v>
      </c>
      <c r="D1847" s="65">
        <f ca="1">INDIRECT(ADDRESS(2+QUOTIENT(ROW()-2,COUNTA('Form Responses 1'!$1:$1)-4),4,,TRUE,"Form Responses 1"))</f>
        <v>0</v>
      </c>
      <c r="E1847" s="82">
        <f ca="1" t="shared" si="0"/>
        <v>6</v>
      </c>
      <c r="F1847" s="65" t="str">
        <f ca="1">IF(ISBLANK(A1847)," ",INDIRECT(ADDRESS(1,5+MOD(ROW()-2,COUNTA('Form Responses 1'!$1:$1)-4),,TRUE,"Form Responses 1")))</f>
        <v>Lantai 17 [Koridor]</v>
      </c>
      <c r="G1847" s="65" t="e">
        <f ca="1">IF(ISBLANK(A1847)," ",INDIRECT(ADDRESS(MATCH(A1847,'Form Responses 1'!A:A,0),5+MOD(ROW()-2,COUNTA('Form Responses 1'!$1:$1)-4),,TRUE,"Form Responses 1")))</f>
        <v>#N/A</v>
      </c>
      <c r="H1847" s="83" t="str">
        <f ca="1" t="shared" si="1"/>
        <v>Lantai 17</v>
      </c>
      <c r="I1847" s="83" t="str">
        <f ca="1" t="shared" si="1831"/>
        <v>Koridor</v>
      </c>
      <c r="J1847" s="83" t="str">
        <f ca="1" t="shared" si="2"/>
        <v>CLEANING SERVICE</v>
      </c>
      <c r="K1847" s="83" t="str">
        <f ca="1" t="array" ref="K1847">IFERROR(INDEX(MASTER!B:B,MATCH(G1847,MASTER!A:A,0))/100," ")</f>
        <v> </v>
      </c>
      <c r="L1847" s="65">
        <f ca="1" t="shared" si="3"/>
        <v>0</v>
      </c>
      <c r="M1847" s="65" t="str">
        <f ca="1" t="shared" si="4"/>
        <v>1900 - WEEK 00</v>
      </c>
      <c r="N1847" s="65" t="str">
        <f ca="1" t="shared" si="5"/>
        <v>1900 - MONTH 01</v>
      </c>
      <c r="O1847" s="83" t="str">
        <f ca="1" t="shared" ref="O1847:P1847" si="1884">IFERROR(AVERAGEIF(M:M,M1847,$K:$K)," ")</f>
        <v> </v>
      </c>
      <c r="P1847" s="83" t="str">
        <f ca="1" t="shared" si="1884"/>
        <v> </v>
      </c>
      <c r="Q1847" s="65" t="str">
        <f ca="1">IF(ISBLANK(A1847)," ",IF(O1847&gt;MASTER!$B$3/100,"SB",IF(O1847&gt;MASTER!$B$4/100,"B",IF(O1847&gt;MASTER!$B$5/100,"C","K"))))</f>
        <v>SB</v>
      </c>
      <c r="R1847" s="65" t="str">
        <f ca="1">IF(ISBLANK(B1847)," ",IF(P1847&gt;MASTER!$B$3/100,"SB",IF(P1847&gt;MASTER!$B$4/100,"B",IF(P1847&gt;MASTER!$B$5/100,"C","K"))))</f>
        <v>SB</v>
      </c>
    </row>
    <row r="1848" customHeight="1" spans="1:18">
      <c r="A1848" s="65">
        <f ca="1">INDIRECT(ADDRESS(2+QUOTIENT(ROW()-2,COUNTA('Form Responses 1'!$1:$1)-4),1,,TRUE,"Form Responses 1"))</f>
        <v>0</v>
      </c>
      <c r="B1848" s="65">
        <f ca="1">INDIRECT(ADDRESS(2+QUOTIENT(ROW()-2,COUNTA('Form Responses 1'!$1:$1)-4),2,,TRUE,"Form Responses 1"))</f>
        <v>0</v>
      </c>
      <c r="C1848" s="65">
        <f ca="1">INDIRECT(ADDRESS(2+QUOTIENT(ROW()-2,COUNTA('Form Responses 1'!$1:$1)-4),3,,TRUE,"Form Responses 1"))</f>
        <v>0</v>
      </c>
      <c r="D1848" s="65">
        <f ca="1">INDIRECT(ADDRESS(2+QUOTIENT(ROW()-2,COUNTA('Form Responses 1'!$1:$1)-4),4,,TRUE,"Form Responses 1"))</f>
        <v>0</v>
      </c>
      <c r="E1848" s="82">
        <f ca="1" t="shared" si="0"/>
        <v>6</v>
      </c>
      <c r="F1848" s="65" t="str">
        <f ca="1">IF(ISBLANK(A1848)," ",INDIRECT(ADDRESS(1,5+MOD(ROW()-2,COUNTA('Form Responses 1'!$1:$1)-4),,TRUE,"Form Responses 1")))</f>
        <v>Lantai 17 [Toilet Pria / Wanita]</v>
      </c>
      <c r="G1848" s="65" t="e">
        <f ca="1">IF(ISBLANK(A1848)," ",INDIRECT(ADDRESS(MATCH(A1848,'Form Responses 1'!A:A,0),5+MOD(ROW()-2,COUNTA('Form Responses 1'!$1:$1)-4),,TRUE,"Form Responses 1")))</f>
        <v>#N/A</v>
      </c>
      <c r="H1848" s="83" t="str">
        <f ca="1" t="shared" si="1"/>
        <v>Lantai 17</v>
      </c>
      <c r="I1848" s="83" t="str">
        <f ca="1" t="shared" si="1831"/>
        <v>Toilet Pria / Wanita</v>
      </c>
      <c r="J1848" s="83" t="str">
        <f ca="1" t="shared" si="2"/>
        <v>CLEANING SERVICE</v>
      </c>
      <c r="K1848" s="83" t="str">
        <f ca="1" t="array" ref="K1848">IFERROR(INDEX(MASTER!B:B,MATCH(G1848,MASTER!A:A,0))/100," ")</f>
        <v> </v>
      </c>
      <c r="L1848" s="65">
        <f ca="1" t="shared" si="3"/>
        <v>0</v>
      </c>
      <c r="M1848" s="65" t="str">
        <f ca="1" t="shared" si="4"/>
        <v>1900 - WEEK 00</v>
      </c>
      <c r="N1848" s="65" t="str">
        <f ca="1" t="shared" si="5"/>
        <v>1900 - MONTH 01</v>
      </c>
      <c r="O1848" s="83" t="str">
        <f ca="1" t="shared" ref="O1848:P1848" si="1885">IFERROR(AVERAGEIF(M:M,M1848,$K:$K)," ")</f>
        <v> </v>
      </c>
      <c r="P1848" s="83" t="str">
        <f ca="1" t="shared" si="1885"/>
        <v> </v>
      </c>
      <c r="Q1848" s="65" t="str">
        <f ca="1">IF(ISBLANK(A1848)," ",IF(O1848&gt;MASTER!$B$3/100,"SB",IF(O1848&gt;MASTER!$B$4/100,"B",IF(O1848&gt;MASTER!$B$5/100,"C","K"))))</f>
        <v>SB</v>
      </c>
      <c r="R1848" s="65" t="str">
        <f ca="1">IF(ISBLANK(B1848)," ",IF(P1848&gt;MASTER!$B$3/100,"SB",IF(P1848&gt;MASTER!$B$4/100,"B",IF(P1848&gt;MASTER!$B$5/100,"C","K"))))</f>
        <v>SB</v>
      </c>
    </row>
    <row r="1849" customHeight="1" spans="1:18">
      <c r="A1849" s="65">
        <f ca="1">INDIRECT(ADDRESS(2+QUOTIENT(ROW()-2,COUNTA('Form Responses 1'!$1:$1)-4),1,,TRUE,"Form Responses 1"))</f>
        <v>0</v>
      </c>
      <c r="B1849" s="65">
        <f ca="1">INDIRECT(ADDRESS(2+QUOTIENT(ROW()-2,COUNTA('Form Responses 1'!$1:$1)-4),2,,TRUE,"Form Responses 1"))</f>
        <v>0</v>
      </c>
      <c r="C1849" s="65">
        <f ca="1">INDIRECT(ADDRESS(2+QUOTIENT(ROW()-2,COUNTA('Form Responses 1'!$1:$1)-4),3,,TRUE,"Form Responses 1"))</f>
        <v>0</v>
      </c>
      <c r="D1849" s="65">
        <f ca="1">INDIRECT(ADDRESS(2+QUOTIENT(ROW()-2,COUNTA('Form Responses 1'!$1:$1)-4),4,,TRUE,"Form Responses 1"))</f>
        <v>0</v>
      </c>
      <c r="E1849" s="82">
        <f ca="1" t="shared" si="0"/>
        <v>6</v>
      </c>
      <c r="F1849" s="65" t="str">
        <f ca="1">IF(ISBLANK(A1849)," ",INDIRECT(ADDRESS(1,5+MOD(ROW()-2,COUNTA('Form Responses 1'!$1:$1)-4),,TRUE,"Form Responses 1")))</f>
        <v>Lantai 16 [Tangga Exit Barat]</v>
      </c>
      <c r="G1849" s="65" t="e">
        <f ca="1">IF(ISBLANK(A1849)," ",INDIRECT(ADDRESS(MATCH(A1849,'Form Responses 1'!A:A,0),5+MOD(ROW()-2,COUNTA('Form Responses 1'!$1:$1)-4),,TRUE,"Form Responses 1")))</f>
        <v>#N/A</v>
      </c>
      <c r="H1849" s="83" t="str">
        <f ca="1" t="shared" si="1"/>
        <v>Lantai 16</v>
      </c>
      <c r="I1849" s="83" t="str">
        <f ca="1" t="shared" si="1831"/>
        <v>Tangga Exit Barat</v>
      </c>
      <c r="J1849" s="83" t="str">
        <f ca="1" t="shared" si="2"/>
        <v>CLEANING SERVICE</v>
      </c>
      <c r="K1849" s="83" t="str">
        <f ca="1" t="array" ref="K1849">IFERROR(INDEX(MASTER!B:B,MATCH(G1849,MASTER!A:A,0))/100," ")</f>
        <v> </v>
      </c>
      <c r="L1849" s="65">
        <f ca="1" t="shared" si="3"/>
        <v>0</v>
      </c>
      <c r="M1849" s="65" t="str">
        <f ca="1" t="shared" si="4"/>
        <v>1900 - WEEK 00</v>
      </c>
      <c r="N1849" s="65" t="str">
        <f ca="1" t="shared" si="5"/>
        <v>1900 - MONTH 01</v>
      </c>
      <c r="O1849" s="83" t="str">
        <f ca="1" t="shared" ref="O1849:P1849" si="1886">IFERROR(AVERAGEIF(M:M,M1849,$K:$K)," ")</f>
        <v> </v>
      </c>
      <c r="P1849" s="83" t="str">
        <f ca="1" t="shared" si="1886"/>
        <v> </v>
      </c>
      <c r="Q1849" s="65" t="str">
        <f ca="1">IF(ISBLANK(A1849)," ",IF(O1849&gt;MASTER!$B$3/100,"SB",IF(O1849&gt;MASTER!$B$4/100,"B",IF(O1849&gt;MASTER!$B$5/100,"C","K"))))</f>
        <v>SB</v>
      </c>
      <c r="R1849" s="65" t="str">
        <f ca="1">IF(ISBLANK(B1849)," ",IF(P1849&gt;MASTER!$B$3/100,"SB",IF(P1849&gt;MASTER!$B$4/100,"B",IF(P1849&gt;MASTER!$B$5/100,"C","K"))))</f>
        <v>SB</v>
      </c>
    </row>
    <row r="1850" customHeight="1" spans="1:18">
      <c r="A1850" s="65">
        <f ca="1">INDIRECT(ADDRESS(2+QUOTIENT(ROW()-2,COUNTA('Form Responses 1'!$1:$1)-4),1,,TRUE,"Form Responses 1"))</f>
        <v>0</v>
      </c>
      <c r="B1850" s="65">
        <f ca="1">INDIRECT(ADDRESS(2+QUOTIENT(ROW()-2,COUNTA('Form Responses 1'!$1:$1)-4),2,,TRUE,"Form Responses 1"))</f>
        <v>0</v>
      </c>
      <c r="C1850" s="65">
        <f ca="1">INDIRECT(ADDRESS(2+QUOTIENT(ROW()-2,COUNTA('Form Responses 1'!$1:$1)-4),3,,TRUE,"Form Responses 1"))</f>
        <v>0</v>
      </c>
      <c r="D1850" s="65">
        <f ca="1">INDIRECT(ADDRESS(2+QUOTIENT(ROW()-2,COUNTA('Form Responses 1'!$1:$1)-4),4,,TRUE,"Form Responses 1"))</f>
        <v>0</v>
      </c>
      <c r="E1850" s="82">
        <f ca="1" t="shared" si="0"/>
        <v>6</v>
      </c>
      <c r="F1850" s="65" t="str">
        <f ca="1">IF(ISBLANK(A1850)," ",INDIRECT(ADDRESS(1,5+MOD(ROW()-2,COUNTA('Form Responses 1'!$1:$1)-4),,TRUE,"Form Responses 1")))</f>
        <v>Lantai 16 [ &amp; Timur]</v>
      </c>
      <c r="G1850" s="65" t="e">
        <f ca="1">IF(ISBLANK(A1850)," ",INDIRECT(ADDRESS(MATCH(A1850,'Form Responses 1'!A:A,0),5+MOD(ROW()-2,COUNTA('Form Responses 1'!$1:$1)-4),,TRUE,"Form Responses 1")))</f>
        <v>#N/A</v>
      </c>
      <c r="H1850" s="83" t="str">
        <f ca="1" t="shared" si="1"/>
        <v>Lantai 16</v>
      </c>
      <c r="I1850" s="83" t="str">
        <f ca="1" t="shared" si="1831"/>
        <v> &amp; Timur</v>
      </c>
      <c r="J1850" s="83" t="str">
        <f ca="1" t="shared" si="2"/>
        <v>CLEANING SERVICE</v>
      </c>
      <c r="K1850" s="83" t="str">
        <f ca="1" t="array" ref="K1850">IFERROR(INDEX(MASTER!B:B,MATCH(G1850,MASTER!A:A,0))/100," ")</f>
        <v> </v>
      </c>
      <c r="L1850" s="65">
        <f ca="1" t="shared" si="3"/>
        <v>0</v>
      </c>
      <c r="M1850" s="65" t="str">
        <f ca="1" t="shared" si="4"/>
        <v>1900 - WEEK 00</v>
      </c>
      <c r="N1850" s="65" t="str">
        <f ca="1" t="shared" si="5"/>
        <v>1900 - MONTH 01</v>
      </c>
      <c r="O1850" s="83" t="str">
        <f ca="1" t="shared" ref="O1850:P1850" si="1887">IFERROR(AVERAGEIF(M:M,M1850,$K:$K)," ")</f>
        <v> </v>
      </c>
      <c r="P1850" s="83" t="str">
        <f ca="1" t="shared" si="1887"/>
        <v> </v>
      </c>
      <c r="Q1850" s="65" t="str">
        <f ca="1">IF(ISBLANK(A1850)," ",IF(O1850&gt;MASTER!$B$3/100,"SB",IF(O1850&gt;MASTER!$B$4/100,"B",IF(O1850&gt;MASTER!$B$5/100,"C","K"))))</f>
        <v>SB</v>
      </c>
      <c r="R1850" s="65" t="str">
        <f ca="1">IF(ISBLANK(B1850)," ",IF(P1850&gt;MASTER!$B$3/100,"SB",IF(P1850&gt;MASTER!$B$4/100,"B",IF(P1850&gt;MASTER!$B$5/100,"C","K"))))</f>
        <v>SB</v>
      </c>
    </row>
    <row r="1851" customHeight="1" spans="1:18">
      <c r="A1851" s="65">
        <f ca="1">INDIRECT(ADDRESS(2+QUOTIENT(ROW()-2,COUNTA('Form Responses 1'!$1:$1)-4),1,,TRUE,"Form Responses 1"))</f>
        <v>0</v>
      </c>
      <c r="B1851" s="65">
        <f ca="1">INDIRECT(ADDRESS(2+QUOTIENT(ROW()-2,COUNTA('Form Responses 1'!$1:$1)-4),2,,TRUE,"Form Responses 1"))</f>
        <v>0</v>
      </c>
      <c r="C1851" s="65">
        <f ca="1">INDIRECT(ADDRESS(2+QUOTIENT(ROW()-2,COUNTA('Form Responses 1'!$1:$1)-4),3,,TRUE,"Form Responses 1"))</f>
        <v>0</v>
      </c>
      <c r="D1851" s="65">
        <f ca="1">INDIRECT(ADDRESS(2+QUOTIENT(ROW()-2,COUNTA('Form Responses 1'!$1:$1)-4),4,,TRUE,"Form Responses 1"))</f>
        <v>0</v>
      </c>
      <c r="E1851" s="82">
        <f ca="1" t="shared" si="0"/>
        <v>6</v>
      </c>
      <c r="F1851" s="65" t="str">
        <f ca="1">IF(ISBLANK(A1851)," ",INDIRECT(ADDRESS(1,5+MOD(ROW()-2,COUNTA('Form Responses 1'!$1:$1)-4),,TRUE,"Form Responses 1")))</f>
        <v>Lantai 16 [Mushola]</v>
      </c>
      <c r="G1851" s="65" t="e">
        <f ca="1">IF(ISBLANK(A1851)," ",INDIRECT(ADDRESS(MATCH(A1851,'Form Responses 1'!A:A,0),5+MOD(ROW()-2,COUNTA('Form Responses 1'!$1:$1)-4),,TRUE,"Form Responses 1")))</f>
        <v>#N/A</v>
      </c>
      <c r="H1851" s="83" t="str">
        <f ca="1" t="shared" si="1"/>
        <v>Lantai 16</v>
      </c>
      <c r="I1851" s="83" t="str">
        <f ca="1" t="shared" si="1831"/>
        <v>Mushola</v>
      </c>
      <c r="J1851" s="83" t="str">
        <f ca="1" t="shared" si="2"/>
        <v>CLEANING SERVICE</v>
      </c>
      <c r="K1851" s="83" t="str">
        <f ca="1" t="array" ref="K1851">IFERROR(INDEX(MASTER!B:B,MATCH(G1851,MASTER!A:A,0))/100," ")</f>
        <v> </v>
      </c>
      <c r="L1851" s="65">
        <f ca="1" t="shared" si="3"/>
        <v>0</v>
      </c>
      <c r="M1851" s="65" t="str">
        <f ca="1" t="shared" si="4"/>
        <v>1900 - WEEK 00</v>
      </c>
      <c r="N1851" s="65" t="str">
        <f ca="1" t="shared" si="5"/>
        <v>1900 - MONTH 01</v>
      </c>
      <c r="O1851" s="83" t="str">
        <f ca="1" t="shared" ref="O1851:P1851" si="1888">IFERROR(AVERAGEIF(M:M,M1851,$K:$K)," ")</f>
        <v> </v>
      </c>
      <c r="P1851" s="83" t="str">
        <f ca="1" t="shared" si="1888"/>
        <v> </v>
      </c>
      <c r="Q1851" s="65" t="str">
        <f ca="1">IF(ISBLANK(A1851)," ",IF(O1851&gt;MASTER!$B$3/100,"SB",IF(O1851&gt;MASTER!$B$4/100,"B",IF(O1851&gt;MASTER!$B$5/100,"C","K"))))</f>
        <v>SB</v>
      </c>
      <c r="R1851" s="65" t="str">
        <f ca="1">IF(ISBLANK(B1851)," ",IF(P1851&gt;MASTER!$B$3/100,"SB",IF(P1851&gt;MASTER!$B$4/100,"B",IF(P1851&gt;MASTER!$B$5/100,"C","K"))))</f>
        <v>SB</v>
      </c>
    </row>
    <row r="1852" customHeight="1" spans="1:18">
      <c r="A1852" s="65">
        <f ca="1">INDIRECT(ADDRESS(2+QUOTIENT(ROW()-2,COUNTA('Form Responses 1'!$1:$1)-4),1,,TRUE,"Form Responses 1"))</f>
        <v>0</v>
      </c>
      <c r="B1852" s="65">
        <f ca="1">INDIRECT(ADDRESS(2+QUOTIENT(ROW()-2,COUNTA('Form Responses 1'!$1:$1)-4),2,,TRUE,"Form Responses 1"))</f>
        <v>0</v>
      </c>
      <c r="C1852" s="65">
        <f ca="1">INDIRECT(ADDRESS(2+QUOTIENT(ROW()-2,COUNTA('Form Responses 1'!$1:$1)-4),3,,TRUE,"Form Responses 1"))</f>
        <v>0</v>
      </c>
      <c r="D1852" s="65">
        <f ca="1">INDIRECT(ADDRESS(2+QUOTIENT(ROW()-2,COUNTA('Form Responses 1'!$1:$1)-4),4,,TRUE,"Form Responses 1"))</f>
        <v>0</v>
      </c>
      <c r="E1852" s="82">
        <f ca="1" t="shared" si="0"/>
        <v>6</v>
      </c>
      <c r="F1852" s="65" t="str">
        <f ca="1">IF(ISBLANK(A1852)," ",INDIRECT(ADDRESS(1,5+MOD(ROW()-2,COUNTA('Form Responses 1'!$1:$1)-4),,TRUE,"Form Responses 1")))</f>
        <v>Lantai 16 [Pantry]</v>
      </c>
      <c r="G1852" s="65" t="e">
        <f ca="1">IF(ISBLANK(A1852)," ",INDIRECT(ADDRESS(MATCH(A1852,'Form Responses 1'!A:A,0),5+MOD(ROW()-2,COUNTA('Form Responses 1'!$1:$1)-4),,TRUE,"Form Responses 1")))</f>
        <v>#N/A</v>
      </c>
      <c r="H1852" s="83" t="str">
        <f ca="1" t="shared" si="1"/>
        <v>Lantai 16</v>
      </c>
      <c r="I1852" s="83" t="str">
        <f ca="1" t="shared" si="1831"/>
        <v>Pantry</v>
      </c>
      <c r="J1852" s="83" t="str">
        <f ca="1" t="shared" si="2"/>
        <v>CLEANING SERVICE</v>
      </c>
      <c r="K1852" s="83" t="str">
        <f ca="1" t="array" ref="K1852">IFERROR(INDEX(MASTER!B:B,MATCH(G1852,MASTER!A:A,0))/100," ")</f>
        <v> </v>
      </c>
      <c r="L1852" s="65">
        <f ca="1" t="shared" si="3"/>
        <v>0</v>
      </c>
      <c r="M1852" s="65" t="str">
        <f ca="1" t="shared" si="4"/>
        <v>1900 - WEEK 00</v>
      </c>
      <c r="N1852" s="65" t="str">
        <f ca="1" t="shared" si="5"/>
        <v>1900 - MONTH 01</v>
      </c>
      <c r="O1852" s="83" t="str">
        <f ca="1" t="shared" ref="O1852:P1852" si="1889">IFERROR(AVERAGEIF(M:M,M1852,$K:$K)," ")</f>
        <v> </v>
      </c>
      <c r="P1852" s="83" t="str">
        <f ca="1" t="shared" si="1889"/>
        <v> </v>
      </c>
      <c r="Q1852" s="65" t="str">
        <f ca="1">IF(ISBLANK(A1852)," ",IF(O1852&gt;MASTER!$B$3/100,"SB",IF(O1852&gt;MASTER!$B$4/100,"B",IF(O1852&gt;MASTER!$B$5/100,"C","K"))))</f>
        <v>SB</v>
      </c>
      <c r="R1852" s="65" t="str">
        <f ca="1">IF(ISBLANK(B1852)," ",IF(P1852&gt;MASTER!$B$3/100,"SB",IF(P1852&gt;MASTER!$B$4/100,"B",IF(P1852&gt;MASTER!$B$5/100,"C","K"))))</f>
        <v>SB</v>
      </c>
    </row>
    <row r="1853" customHeight="1" spans="1:18">
      <c r="A1853" s="65">
        <f ca="1">INDIRECT(ADDRESS(2+QUOTIENT(ROW()-2,COUNTA('Form Responses 1'!$1:$1)-4),1,,TRUE,"Form Responses 1"))</f>
        <v>0</v>
      </c>
      <c r="B1853" s="65">
        <f ca="1">INDIRECT(ADDRESS(2+QUOTIENT(ROW()-2,COUNTA('Form Responses 1'!$1:$1)-4),2,,TRUE,"Form Responses 1"))</f>
        <v>0</v>
      </c>
      <c r="C1853" s="65">
        <f ca="1">INDIRECT(ADDRESS(2+QUOTIENT(ROW()-2,COUNTA('Form Responses 1'!$1:$1)-4),3,,TRUE,"Form Responses 1"))</f>
        <v>0</v>
      </c>
      <c r="D1853" s="65">
        <f ca="1">INDIRECT(ADDRESS(2+QUOTIENT(ROW()-2,COUNTA('Form Responses 1'!$1:$1)-4),4,,TRUE,"Form Responses 1"))</f>
        <v>0</v>
      </c>
      <c r="E1853" s="82">
        <f ca="1" t="shared" si="0"/>
        <v>6</v>
      </c>
      <c r="F1853" s="65" t="str">
        <f ca="1">IF(ISBLANK(A1853)," ",INDIRECT(ADDRESS(1,5+MOD(ROW()-2,COUNTA('Form Responses 1'!$1:$1)-4),,TRUE,"Form Responses 1")))</f>
        <v>Lantai 16 [Ruang Rapat 1-2-3]</v>
      </c>
      <c r="G1853" s="65" t="e">
        <f ca="1">IF(ISBLANK(A1853)," ",INDIRECT(ADDRESS(MATCH(A1853,'Form Responses 1'!A:A,0),5+MOD(ROW()-2,COUNTA('Form Responses 1'!$1:$1)-4),,TRUE,"Form Responses 1")))</f>
        <v>#N/A</v>
      </c>
      <c r="H1853" s="83" t="str">
        <f ca="1" t="shared" si="1"/>
        <v>Lantai 16</v>
      </c>
      <c r="I1853" s="83" t="str">
        <f ca="1" t="shared" si="1831"/>
        <v>Ruang Rapat 1-2-3</v>
      </c>
      <c r="J1853" s="83" t="str">
        <f ca="1" t="shared" si="2"/>
        <v>CLEANING SERVICE</v>
      </c>
      <c r="K1853" s="83" t="str">
        <f ca="1" t="array" ref="K1853">IFERROR(INDEX(MASTER!B:B,MATCH(G1853,MASTER!A:A,0))/100," ")</f>
        <v> </v>
      </c>
      <c r="L1853" s="65">
        <f ca="1" t="shared" si="3"/>
        <v>0</v>
      </c>
      <c r="M1853" s="65" t="str">
        <f ca="1" t="shared" si="4"/>
        <v>1900 - WEEK 00</v>
      </c>
      <c r="N1853" s="65" t="str">
        <f ca="1" t="shared" si="5"/>
        <v>1900 - MONTH 01</v>
      </c>
      <c r="O1853" s="83" t="str">
        <f ca="1" t="shared" ref="O1853:P1853" si="1890">IFERROR(AVERAGEIF(M:M,M1853,$K:$K)," ")</f>
        <v> </v>
      </c>
      <c r="P1853" s="83" t="str">
        <f ca="1" t="shared" si="1890"/>
        <v> </v>
      </c>
      <c r="Q1853" s="65" t="str">
        <f ca="1">IF(ISBLANK(A1853)," ",IF(O1853&gt;MASTER!$B$3/100,"SB",IF(O1853&gt;MASTER!$B$4/100,"B",IF(O1853&gt;MASTER!$B$5/100,"C","K"))))</f>
        <v>SB</v>
      </c>
      <c r="R1853" s="65" t="str">
        <f ca="1">IF(ISBLANK(B1853)," ",IF(P1853&gt;MASTER!$B$3/100,"SB",IF(P1853&gt;MASTER!$B$4/100,"B",IF(P1853&gt;MASTER!$B$5/100,"C","K"))))</f>
        <v>SB</v>
      </c>
    </row>
    <row r="1854" customHeight="1" spans="1:18">
      <c r="A1854" s="65">
        <f ca="1">INDIRECT(ADDRESS(2+QUOTIENT(ROW()-2,COUNTA('Form Responses 1'!$1:$1)-4),1,,TRUE,"Form Responses 1"))</f>
        <v>0</v>
      </c>
      <c r="B1854" s="65">
        <f ca="1">INDIRECT(ADDRESS(2+QUOTIENT(ROW()-2,COUNTA('Form Responses 1'!$1:$1)-4),2,,TRUE,"Form Responses 1"))</f>
        <v>0</v>
      </c>
      <c r="C1854" s="65">
        <f ca="1">INDIRECT(ADDRESS(2+QUOTIENT(ROW()-2,COUNTA('Form Responses 1'!$1:$1)-4),3,,TRUE,"Form Responses 1"))</f>
        <v>0</v>
      </c>
      <c r="D1854" s="65">
        <f ca="1">INDIRECT(ADDRESS(2+QUOTIENT(ROW()-2,COUNTA('Form Responses 1'!$1:$1)-4),4,,TRUE,"Form Responses 1"))</f>
        <v>0</v>
      </c>
      <c r="E1854" s="82">
        <f ca="1" t="shared" si="0"/>
        <v>6</v>
      </c>
      <c r="F1854" s="65" t="str">
        <f ca="1">IF(ISBLANK(A1854)," ",INDIRECT(ADDRESS(1,5+MOD(ROW()-2,COUNTA('Form Responses 1'!$1:$1)-4),,TRUE,"Form Responses 1")))</f>
        <v>Lantai 16 [Ruang Kerja]</v>
      </c>
      <c r="G1854" s="65" t="e">
        <f ca="1">IF(ISBLANK(A1854)," ",INDIRECT(ADDRESS(MATCH(A1854,'Form Responses 1'!A:A,0),5+MOD(ROW()-2,COUNTA('Form Responses 1'!$1:$1)-4),,TRUE,"Form Responses 1")))</f>
        <v>#N/A</v>
      </c>
      <c r="H1854" s="83" t="str">
        <f ca="1" t="shared" si="1"/>
        <v>Lantai 16</v>
      </c>
      <c r="I1854" s="83" t="str">
        <f ca="1" t="shared" si="1831"/>
        <v>Ruang Kerja</v>
      </c>
      <c r="J1854" s="83" t="str">
        <f ca="1" t="shared" si="2"/>
        <v>CLEANING SERVICE</v>
      </c>
      <c r="K1854" s="83" t="str">
        <f ca="1" t="array" ref="K1854">IFERROR(INDEX(MASTER!B:B,MATCH(G1854,MASTER!A:A,0))/100," ")</f>
        <v> </v>
      </c>
      <c r="L1854" s="65">
        <f ca="1" t="shared" si="3"/>
        <v>0</v>
      </c>
      <c r="M1854" s="65" t="str">
        <f ca="1" t="shared" si="4"/>
        <v>1900 - WEEK 00</v>
      </c>
      <c r="N1854" s="65" t="str">
        <f ca="1" t="shared" si="5"/>
        <v>1900 - MONTH 01</v>
      </c>
      <c r="O1854" s="83" t="str">
        <f ca="1" t="shared" ref="O1854:P1854" si="1891">IFERROR(AVERAGEIF(M:M,M1854,$K:$K)," ")</f>
        <v> </v>
      </c>
      <c r="P1854" s="83" t="str">
        <f ca="1" t="shared" si="1891"/>
        <v> </v>
      </c>
      <c r="Q1854" s="65" t="str">
        <f ca="1">IF(ISBLANK(A1854)," ",IF(O1854&gt;MASTER!$B$3/100,"SB",IF(O1854&gt;MASTER!$B$4/100,"B",IF(O1854&gt;MASTER!$B$5/100,"C","K"))))</f>
        <v>SB</v>
      </c>
      <c r="R1854" s="65" t="str">
        <f ca="1">IF(ISBLANK(B1854)," ",IF(P1854&gt;MASTER!$B$3/100,"SB",IF(P1854&gt;MASTER!$B$4/100,"B",IF(P1854&gt;MASTER!$B$5/100,"C","K"))))</f>
        <v>SB</v>
      </c>
    </row>
    <row r="1855" customHeight="1" spans="1:18">
      <c r="A1855" s="65">
        <f ca="1">INDIRECT(ADDRESS(2+QUOTIENT(ROW()-2,COUNTA('Form Responses 1'!$1:$1)-4),1,,TRUE,"Form Responses 1"))</f>
        <v>0</v>
      </c>
      <c r="B1855" s="65">
        <f ca="1">INDIRECT(ADDRESS(2+QUOTIENT(ROW()-2,COUNTA('Form Responses 1'!$1:$1)-4),2,,TRUE,"Form Responses 1"))</f>
        <v>0</v>
      </c>
      <c r="C1855" s="65">
        <f ca="1">INDIRECT(ADDRESS(2+QUOTIENT(ROW()-2,COUNTA('Form Responses 1'!$1:$1)-4),3,,TRUE,"Form Responses 1"))</f>
        <v>0</v>
      </c>
      <c r="D1855" s="65">
        <f ca="1">INDIRECT(ADDRESS(2+QUOTIENT(ROW()-2,COUNTA('Form Responses 1'!$1:$1)-4),4,,TRUE,"Form Responses 1"))</f>
        <v>0</v>
      </c>
      <c r="E1855" s="82">
        <f ca="1" t="shared" si="0"/>
        <v>6</v>
      </c>
      <c r="F1855" s="65" t="str">
        <f ca="1">IF(ISBLANK(A1855)," ",INDIRECT(ADDRESS(1,5+MOD(ROW()-2,COUNTA('Form Responses 1'!$1:$1)-4),,TRUE,"Form Responses 1")))</f>
        <v>Lantai 16 [Koridor]</v>
      </c>
      <c r="G1855" s="65" t="e">
        <f ca="1">IF(ISBLANK(A1855)," ",INDIRECT(ADDRESS(MATCH(A1855,'Form Responses 1'!A:A,0),5+MOD(ROW()-2,COUNTA('Form Responses 1'!$1:$1)-4),,TRUE,"Form Responses 1")))</f>
        <v>#N/A</v>
      </c>
      <c r="H1855" s="83" t="str">
        <f ca="1" t="shared" si="1"/>
        <v>Lantai 16</v>
      </c>
      <c r="I1855" s="83" t="str">
        <f ca="1" t="shared" si="1831"/>
        <v>Koridor</v>
      </c>
      <c r="J1855" s="83" t="str">
        <f ca="1" t="shared" si="2"/>
        <v>CLEANING SERVICE</v>
      </c>
      <c r="K1855" s="83" t="str">
        <f ca="1" t="array" ref="K1855">IFERROR(INDEX(MASTER!B:B,MATCH(G1855,MASTER!A:A,0))/100," ")</f>
        <v> </v>
      </c>
      <c r="L1855" s="65">
        <f ca="1" t="shared" si="3"/>
        <v>0</v>
      </c>
      <c r="M1855" s="65" t="str">
        <f ca="1" t="shared" si="4"/>
        <v>1900 - WEEK 00</v>
      </c>
      <c r="N1855" s="65" t="str">
        <f ca="1" t="shared" si="5"/>
        <v>1900 - MONTH 01</v>
      </c>
      <c r="O1855" s="83" t="str">
        <f ca="1" t="shared" ref="O1855:P1855" si="1892">IFERROR(AVERAGEIF(M:M,M1855,$K:$K)," ")</f>
        <v> </v>
      </c>
      <c r="P1855" s="83" t="str">
        <f ca="1" t="shared" si="1892"/>
        <v> </v>
      </c>
      <c r="Q1855" s="65" t="str">
        <f ca="1">IF(ISBLANK(A1855)," ",IF(O1855&gt;MASTER!$B$3/100,"SB",IF(O1855&gt;MASTER!$B$4/100,"B",IF(O1855&gt;MASTER!$B$5/100,"C","K"))))</f>
        <v>SB</v>
      </c>
      <c r="R1855" s="65" t="str">
        <f ca="1">IF(ISBLANK(B1855)," ",IF(P1855&gt;MASTER!$B$3/100,"SB",IF(P1855&gt;MASTER!$B$4/100,"B",IF(P1855&gt;MASTER!$B$5/100,"C","K"))))</f>
        <v>SB</v>
      </c>
    </row>
    <row r="1856" customHeight="1" spans="1:18">
      <c r="A1856" s="65">
        <f ca="1">INDIRECT(ADDRESS(2+QUOTIENT(ROW()-2,COUNTA('Form Responses 1'!$1:$1)-4),1,,TRUE,"Form Responses 1"))</f>
        <v>0</v>
      </c>
      <c r="B1856" s="65">
        <f ca="1">INDIRECT(ADDRESS(2+QUOTIENT(ROW()-2,COUNTA('Form Responses 1'!$1:$1)-4),2,,TRUE,"Form Responses 1"))</f>
        <v>0</v>
      </c>
      <c r="C1856" s="65">
        <f ca="1">INDIRECT(ADDRESS(2+QUOTIENT(ROW()-2,COUNTA('Form Responses 1'!$1:$1)-4),3,,TRUE,"Form Responses 1"))</f>
        <v>0</v>
      </c>
      <c r="D1856" s="65">
        <f ca="1">INDIRECT(ADDRESS(2+QUOTIENT(ROW()-2,COUNTA('Form Responses 1'!$1:$1)-4),4,,TRUE,"Form Responses 1"))</f>
        <v>0</v>
      </c>
      <c r="E1856" s="82">
        <f ca="1" t="shared" si="0"/>
        <v>6</v>
      </c>
      <c r="F1856" s="65" t="str">
        <f ca="1">IF(ISBLANK(A1856)," ",INDIRECT(ADDRESS(1,5+MOD(ROW()-2,COUNTA('Form Responses 1'!$1:$1)-4),,TRUE,"Form Responses 1")))</f>
        <v>Lantai 16 [Toilet Pria / Wanita]</v>
      </c>
      <c r="G1856" s="65" t="e">
        <f ca="1">IF(ISBLANK(A1856)," ",INDIRECT(ADDRESS(MATCH(A1856,'Form Responses 1'!A:A,0),5+MOD(ROW()-2,COUNTA('Form Responses 1'!$1:$1)-4),,TRUE,"Form Responses 1")))</f>
        <v>#N/A</v>
      </c>
      <c r="H1856" s="83" t="str">
        <f ca="1" t="shared" si="1"/>
        <v>Lantai 16</v>
      </c>
      <c r="I1856" s="83" t="str">
        <f ca="1" t="shared" si="1831"/>
        <v>Toilet Pria / Wanita</v>
      </c>
      <c r="J1856" s="83" t="str">
        <f ca="1" t="shared" si="2"/>
        <v>CLEANING SERVICE</v>
      </c>
      <c r="K1856" s="83" t="str">
        <f ca="1" t="array" ref="K1856">IFERROR(INDEX(MASTER!B:B,MATCH(G1856,MASTER!A:A,0))/100," ")</f>
        <v> </v>
      </c>
      <c r="L1856" s="65">
        <f ca="1" t="shared" si="3"/>
        <v>0</v>
      </c>
      <c r="M1856" s="65" t="str">
        <f ca="1" t="shared" si="4"/>
        <v>1900 - WEEK 00</v>
      </c>
      <c r="N1856" s="65" t="str">
        <f ca="1" t="shared" si="5"/>
        <v>1900 - MONTH 01</v>
      </c>
      <c r="O1856" s="83" t="str">
        <f ca="1" t="shared" ref="O1856:P1856" si="1893">IFERROR(AVERAGEIF(M:M,M1856,$K:$K)," ")</f>
        <v> </v>
      </c>
      <c r="P1856" s="83" t="str">
        <f ca="1" t="shared" si="1893"/>
        <v> </v>
      </c>
      <c r="Q1856" s="65" t="str">
        <f ca="1">IF(ISBLANK(A1856)," ",IF(O1856&gt;MASTER!$B$3/100,"SB",IF(O1856&gt;MASTER!$B$4/100,"B",IF(O1856&gt;MASTER!$B$5/100,"C","K"))))</f>
        <v>SB</v>
      </c>
      <c r="R1856" s="65" t="str">
        <f ca="1">IF(ISBLANK(B1856)," ",IF(P1856&gt;MASTER!$B$3/100,"SB",IF(P1856&gt;MASTER!$B$4/100,"B",IF(P1856&gt;MASTER!$B$5/100,"C","K"))))</f>
        <v>SB</v>
      </c>
    </row>
    <row r="1857" customHeight="1" spans="1:18">
      <c r="A1857" s="65">
        <f ca="1">INDIRECT(ADDRESS(2+QUOTIENT(ROW()-2,COUNTA('Form Responses 1'!$1:$1)-4),1,,TRUE,"Form Responses 1"))</f>
        <v>0</v>
      </c>
      <c r="B1857" s="65">
        <f ca="1">INDIRECT(ADDRESS(2+QUOTIENT(ROW()-2,COUNTA('Form Responses 1'!$1:$1)-4),2,,TRUE,"Form Responses 1"))</f>
        <v>0</v>
      </c>
      <c r="C1857" s="65">
        <f ca="1">INDIRECT(ADDRESS(2+QUOTIENT(ROW()-2,COUNTA('Form Responses 1'!$1:$1)-4),3,,TRUE,"Form Responses 1"))</f>
        <v>0</v>
      </c>
      <c r="D1857" s="65">
        <f ca="1">INDIRECT(ADDRESS(2+QUOTIENT(ROW()-2,COUNTA('Form Responses 1'!$1:$1)-4),4,,TRUE,"Form Responses 1"))</f>
        <v>0</v>
      </c>
      <c r="E1857" s="82">
        <f ca="1" t="shared" si="0"/>
        <v>6</v>
      </c>
      <c r="F1857" s="65" t="str">
        <f ca="1">IF(ISBLANK(A1857)," ",INDIRECT(ADDRESS(1,5+MOD(ROW()-2,COUNTA('Form Responses 1'!$1:$1)-4),,TRUE,"Form Responses 1")))</f>
        <v>Lantai 15 [Tangga Exit Barat]</v>
      </c>
      <c r="G1857" s="65" t="e">
        <f ca="1">IF(ISBLANK(A1857)," ",INDIRECT(ADDRESS(MATCH(A1857,'Form Responses 1'!A:A,0),5+MOD(ROW()-2,COUNTA('Form Responses 1'!$1:$1)-4),,TRUE,"Form Responses 1")))</f>
        <v>#N/A</v>
      </c>
      <c r="H1857" s="83" t="str">
        <f ca="1" t="shared" si="1"/>
        <v>Lantai 15</v>
      </c>
      <c r="I1857" s="83" t="str">
        <f ca="1" t="shared" si="1831"/>
        <v>Tangga Exit Barat</v>
      </c>
      <c r="J1857" s="83" t="str">
        <f ca="1" t="shared" si="2"/>
        <v>CLEANING SERVICE</v>
      </c>
      <c r="K1857" s="83" t="str">
        <f ca="1" t="array" ref="K1857">IFERROR(INDEX(MASTER!B:B,MATCH(G1857,MASTER!A:A,0))/100," ")</f>
        <v> </v>
      </c>
      <c r="L1857" s="65">
        <f ca="1" t="shared" si="3"/>
        <v>0</v>
      </c>
      <c r="M1857" s="65" t="str">
        <f ca="1" t="shared" si="4"/>
        <v>1900 - WEEK 00</v>
      </c>
      <c r="N1857" s="65" t="str">
        <f ca="1" t="shared" si="5"/>
        <v>1900 - MONTH 01</v>
      </c>
      <c r="O1857" s="83" t="str">
        <f ca="1" t="shared" ref="O1857:P1857" si="1894">IFERROR(AVERAGEIF(M:M,M1857,$K:$K)," ")</f>
        <v> </v>
      </c>
      <c r="P1857" s="83" t="str">
        <f ca="1" t="shared" si="1894"/>
        <v> </v>
      </c>
      <c r="Q1857" s="65" t="str">
        <f ca="1">IF(ISBLANK(A1857)," ",IF(O1857&gt;MASTER!$B$3/100,"SB",IF(O1857&gt;MASTER!$B$4/100,"B",IF(O1857&gt;MASTER!$B$5/100,"C","K"))))</f>
        <v>SB</v>
      </c>
      <c r="R1857" s="65" t="str">
        <f ca="1">IF(ISBLANK(B1857)," ",IF(P1857&gt;MASTER!$B$3/100,"SB",IF(P1857&gt;MASTER!$B$4/100,"B",IF(P1857&gt;MASTER!$B$5/100,"C","K"))))</f>
        <v>SB</v>
      </c>
    </row>
    <row r="1858" customHeight="1" spans="1:18">
      <c r="A1858" s="65">
        <f ca="1">INDIRECT(ADDRESS(2+QUOTIENT(ROW()-2,COUNTA('Form Responses 1'!$1:$1)-4),1,,TRUE,"Form Responses 1"))</f>
        <v>0</v>
      </c>
      <c r="B1858" s="65">
        <f ca="1">INDIRECT(ADDRESS(2+QUOTIENT(ROW()-2,COUNTA('Form Responses 1'!$1:$1)-4),2,,TRUE,"Form Responses 1"))</f>
        <v>0</v>
      </c>
      <c r="C1858" s="65">
        <f ca="1">INDIRECT(ADDRESS(2+QUOTIENT(ROW()-2,COUNTA('Form Responses 1'!$1:$1)-4),3,,TRUE,"Form Responses 1"))</f>
        <v>0</v>
      </c>
      <c r="D1858" s="65">
        <f ca="1">INDIRECT(ADDRESS(2+QUOTIENT(ROW()-2,COUNTA('Form Responses 1'!$1:$1)-4),4,,TRUE,"Form Responses 1"))</f>
        <v>0</v>
      </c>
      <c r="E1858" s="82">
        <f ca="1" t="shared" si="0"/>
        <v>6</v>
      </c>
      <c r="F1858" s="65" t="str">
        <f ca="1">IF(ISBLANK(A1858)," ",INDIRECT(ADDRESS(1,5+MOD(ROW()-2,COUNTA('Form Responses 1'!$1:$1)-4),,TRUE,"Form Responses 1")))</f>
        <v>Lantai 15 [ &amp; Timur]</v>
      </c>
      <c r="G1858" s="65" t="e">
        <f ca="1">IF(ISBLANK(A1858)," ",INDIRECT(ADDRESS(MATCH(A1858,'Form Responses 1'!A:A,0),5+MOD(ROW()-2,COUNTA('Form Responses 1'!$1:$1)-4),,TRUE,"Form Responses 1")))</f>
        <v>#N/A</v>
      </c>
      <c r="H1858" s="83" t="str">
        <f ca="1" t="shared" si="1"/>
        <v>Lantai 15</v>
      </c>
      <c r="I1858" s="83" t="str">
        <f ca="1" t="shared" si="1831"/>
        <v> &amp; Timur</v>
      </c>
      <c r="J1858" s="83" t="str">
        <f ca="1" t="shared" si="2"/>
        <v>CLEANING SERVICE</v>
      </c>
      <c r="K1858" s="83" t="str">
        <f ca="1" t="array" ref="K1858">IFERROR(INDEX(MASTER!B:B,MATCH(G1858,MASTER!A:A,0))/100," ")</f>
        <v> </v>
      </c>
      <c r="L1858" s="65">
        <f ca="1" t="shared" si="3"/>
        <v>0</v>
      </c>
      <c r="M1858" s="65" t="str">
        <f ca="1" t="shared" si="4"/>
        <v>1900 - WEEK 00</v>
      </c>
      <c r="N1858" s="65" t="str">
        <f ca="1" t="shared" si="5"/>
        <v>1900 - MONTH 01</v>
      </c>
      <c r="O1858" s="83" t="str">
        <f ca="1" t="shared" ref="O1858:P1858" si="1895">IFERROR(AVERAGEIF(M:M,M1858,$K:$K)," ")</f>
        <v> </v>
      </c>
      <c r="P1858" s="83" t="str">
        <f ca="1" t="shared" si="1895"/>
        <v> </v>
      </c>
      <c r="Q1858" s="65" t="str">
        <f ca="1">IF(ISBLANK(A1858)," ",IF(O1858&gt;MASTER!$B$3/100,"SB",IF(O1858&gt;MASTER!$B$4/100,"B",IF(O1858&gt;MASTER!$B$5/100,"C","K"))))</f>
        <v>SB</v>
      </c>
      <c r="R1858" s="65" t="str">
        <f ca="1">IF(ISBLANK(B1858)," ",IF(P1858&gt;MASTER!$B$3/100,"SB",IF(P1858&gt;MASTER!$B$4/100,"B",IF(P1858&gt;MASTER!$B$5/100,"C","K"))))</f>
        <v>SB</v>
      </c>
    </row>
    <row r="1859" customHeight="1" spans="1:18">
      <c r="A1859" s="65">
        <f ca="1">INDIRECT(ADDRESS(2+QUOTIENT(ROW()-2,COUNTA('Form Responses 1'!$1:$1)-4),1,,TRUE,"Form Responses 1"))</f>
        <v>0</v>
      </c>
      <c r="B1859" s="65">
        <f ca="1">INDIRECT(ADDRESS(2+QUOTIENT(ROW()-2,COUNTA('Form Responses 1'!$1:$1)-4),2,,TRUE,"Form Responses 1"))</f>
        <v>0</v>
      </c>
      <c r="C1859" s="65">
        <f ca="1">INDIRECT(ADDRESS(2+QUOTIENT(ROW()-2,COUNTA('Form Responses 1'!$1:$1)-4),3,,TRUE,"Form Responses 1"))</f>
        <v>0</v>
      </c>
      <c r="D1859" s="65">
        <f ca="1">INDIRECT(ADDRESS(2+QUOTIENT(ROW()-2,COUNTA('Form Responses 1'!$1:$1)-4),4,,TRUE,"Form Responses 1"))</f>
        <v>0</v>
      </c>
      <c r="E1859" s="82">
        <f ca="1" t="shared" si="0"/>
        <v>6</v>
      </c>
      <c r="F1859" s="65" t="str">
        <f ca="1">IF(ISBLANK(A1859)," ",INDIRECT(ADDRESS(1,5+MOD(ROW()-2,COUNTA('Form Responses 1'!$1:$1)-4),,TRUE,"Form Responses 1")))</f>
        <v>Lantai 15 [Mushola]</v>
      </c>
      <c r="G1859" s="65" t="e">
        <f ca="1">IF(ISBLANK(A1859)," ",INDIRECT(ADDRESS(MATCH(A1859,'Form Responses 1'!A:A,0),5+MOD(ROW()-2,COUNTA('Form Responses 1'!$1:$1)-4),,TRUE,"Form Responses 1")))</f>
        <v>#N/A</v>
      </c>
      <c r="H1859" s="83" t="str">
        <f ca="1" t="shared" si="1"/>
        <v>Lantai 15</v>
      </c>
      <c r="I1859" s="83" t="str">
        <f ca="1" t="shared" ref="I1859:I1922" si="1896">MID(F1859,FIND("[",F1859)+1,LEN(F1859)-FIND("[",F1859)-1)</f>
        <v>Mushola</v>
      </c>
      <c r="J1859" s="83" t="str">
        <f ca="1" t="shared" si="2"/>
        <v>CLEANING SERVICE</v>
      </c>
      <c r="K1859" s="83" t="str">
        <f ca="1" t="array" ref="K1859">IFERROR(INDEX(MASTER!B:B,MATCH(G1859,MASTER!A:A,0))/100," ")</f>
        <v> </v>
      </c>
      <c r="L1859" s="65">
        <f ca="1" t="shared" si="3"/>
        <v>0</v>
      </c>
      <c r="M1859" s="65" t="str">
        <f ca="1" t="shared" si="4"/>
        <v>1900 - WEEK 00</v>
      </c>
      <c r="N1859" s="65" t="str">
        <f ca="1" t="shared" si="5"/>
        <v>1900 - MONTH 01</v>
      </c>
      <c r="O1859" s="83" t="str">
        <f ca="1" t="shared" ref="O1859:P1859" si="1897">IFERROR(AVERAGEIF(M:M,M1859,$K:$K)," ")</f>
        <v> </v>
      </c>
      <c r="P1859" s="83" t="str">
        <f ca="1" t="shared" si="1897"/>
        <v> </v>
      </c>
      <c r="Q1859" s="65" t="str">
        <f ca="1">IF(ISBLANK(A1859)," ",IF(O1859&gt;MASTER!$B$3/100,"SB",IF(O1859&gt;MASTER!$B$4/100,"B",IF(O1859&gt;MASTER!$B$5/100,"C","K"))))</f>
        <v>SB</v>
      </c>
      <c r="R1859" s="65" t="str">
        <f ca="1">IF(ISBLANK(B1859)," ",IF(P1859&gt;MASTER!$B$3/100,"SB",IF(P1859&gt;MASTER!$B$4/100,"B",IF(P1859&gt;MASTER!$B$5/100,"C","K"))))</f>
        <v>SB</v>
      </c>
    </row>
    <row r="1860" customHeight="1" spans="1:18">
      <c r="A1860" s="65">
        <f ca="1">INDIRECT(ADDRESS(2+QUOTIENT(ROW()-2,COUNTA('Form Responses 1'!$1:$1)-4),1,,TRUE,"Form Responses 1"))</f>
        <v>0</v>
      </c>
      <c r="B1860" s="65">
        <f ca="1">INDIRECT(ADDRESS(2+QUOTIENT(ROW()-2,COUNTA('Form Responses 1'!$1:$1)-4),2,,TRUE,"Form Responses 1"))</f>
        <v>0</v>
      </c>
      <c r="C1860" s="65">
        <f ca="1">INDIRECT(ADDRESS(2+QUOTIENT(ROW()-2,COUNTA('Form Responses 1'!$1:$1)-4),3,,TRUE,"Form Responses 1"))</f>
        <v>0</v>
      </c>
      <c r="D1860" s="65">
        <f ca="1">INDIRECT(ADDRESS(2+QUOTIENT(ROW()-2,COUNTA('Form Responses 1'!$1:$1)-4),4,,TRUE,"Form Responses 1"))</f>
        <v>0</v>
      </c>
      <c r="E1860" s="82">
        <f ca="1" t="shared" si="0"/>
        <v>6</v>
      </c>
      <c r="F1860" s="65" t="str">
        <f ca="1">IF(ISBLANK(A1860)," ",INDIRECT(ADDRESS(1,5+MOD(ROW()-2,COUNTA('Form Responses 1'!$1:$1)-4),,TRUE,"Form Responses 1")))</f>
        <v>Lantai 15 [Pantry]</v>
      </c>
      <c r="G1860" s="65" t="e">
        <f ca="1">IF(ISBLANK(A1860)," ",INDIRECT(ADDRESS(MATCH(A1860,'Form Responses 1'!A:A,0),5+MOD(ROW()-2,COUNTA('Form Responses 1'!$1:$1)-4),,TRUE,"Form Responses 1")))</f>
        <v>#N/A</v>
      </c>
      <c r="H1860" s="83" t="str">
        <f ca="1" t="shared" si="1"/>
        <v>Lantai 15</v>
      </c>
      <c r="I1860" s="83" t="str">
        <f ca="1" t="shared" si="1896"/>
        <v>Pantry</v>
      </c>
      <c r="J1860" s="83" t="str">
        <f ca="1" t="shared" si="2"/>
        <v>CLEANING SERVICE</v>
      </c>
      <c r="K1860" s="83" t="str">
        <f ca="1" t="array" ref="K1860">IFERROR(INDEX(MASTER!B:B,MATCH(G1860,MASTER!A:A,0))/100," ")</f>
        <v> </v>
      </c>
      <c r="L1860" s="65">
        <f ca="1" t="shared" si="3"/>
        <v>0</v>
      </c>
      <c r="M1860" s="65" t="str">
        <f ca="1" t="shared" si="4"/>
        <v>1900 - WEEK 00</v>
      </c>
      <c r="N1860" s="65" t="str">
        <f ca="1" t="shared" si="5"/>
        <v>1900 - MONTH 01</v>
      </c>
      <c r="O1860" s="83" t="str">
        <f ca="1" t="shared" ref="O1860:P1860" si="1898">IFERROR(AVERAGEIF(M:M,M1860,$K:$K)," ")</f>
        <v> </v>
      </c>
      <c r="P1860" s="83" t="str">
        <f ca="1" t="shared" si="1898"/>
        <v> </v>
      </c>
      <c r="Q1860" s="65" t="str">
        <f ca="1">IF(ISBLANK(A1860)," ",IF(O1860&gt;MASTER!$B$3/100,"SB",IF(O1860&gt;MASTER!$B$4/100,"B",IF(O1860&gt;MASTER!$B$5/100,"C","K"))))</f>
        <v>SB</v>
      </c>
      <c r="R1860" s="65" t="str">
        <f ca="1">IF(ISBLANK(B1860)," ",IF(P1860&gt;MASTER!$B$3/100,"SB",IF(P1860&gt;MASTER!$B$4/100,"B",IF(P1860&gt;MASTER!$B$5/100,"C","K"))))</f>
        <v>SB</v>
      </c>
    </row>
    <row r="1861" customHeight="1" spans="1:18">
      <c r="A1861" s="65">
        <f ca="1">INDIRECT(ADDRESS(2+QUOTIENT(ROW()-2,COUNTA('Form Responses 1'!$1:$1)-4),1,,TRUE,"Form Responses 1"))</f>
        <v>0</v>
      </c>
      <c r="B1861" s="65">
        <f ca="1">INDIRECT(ADDRESS(2+QUOTIENT(ROW()-2,COUNTA('Form Responses 1'!$1:$1)-4),2,,TRUE,"Form Responses 1"))</f>
        <v>0</v>
      </c>
      <c r="C1861" s="65">
        <f ca="1">INDIRECT(ADDRESS(2+QUOTIENT(ROW()-2,COUNTA('Form Responses 1'!$1:$1)-4),3,,TRUE,"Form Responses 1"))</f>
        <v>0</v>
      </c>
      <c r="D1861" s="65">
        <f ca="1">INDIRECT(ADDRESS(2+QUOTIENT(ROW()-2,COUNTA('Form Responses 1'!$1:$1)-4),4,,TRUE,"Form Responses 1"))</f>
        <v>0</v>
      </c>
      <c r="E1861" s="82">
        <f ca="1" t="shared" si="0"/>
        <v>6</v>
      </c>
      <c r="F1861" s="65" t="str">
        <f ca="1">IF(ISBLANK(A1861)," ",INDIRECT(ADDRESS(1,5+MOD(ROW()-2,COUNTA('Form Responses 1'!$1:$1)-4),,TRUE,"Form Responses 1")))</f>
        <v>Lantai 15 [Ruang Rapat 1-2-3]</v>
      </c>
      <c r="G1861" s="65" t="e">
        <f ca="1">IF(ISBLANK(A1861)," ",INDIRECT(ADDRESS(MATCH(A1861,'Form Responses 1'!A:A,0),5+MOD(ROW()-2,COUNTA('Form Responses 1'!$1:$1)-4),,TRUE,"Form Responses 1")))</f>
        <v>#N/A</v>
      </c>
      <c r="H1861" s="83" t="str">
        <f ca="1" t="shared" si="1"/>
        <v>Lantai 15</v>
      </c>
      <c r="I1861" s="83" t="str">
        <f ca="1" t="shared" si="1896"/>
        <v>Ruang Rapat 1-2-3</v>
      </c>
      <c r="J1861" s="83" t="str">
        <f ca="1" t="shared" si="2"/>
        <v>CLEANING SERVICE</v>
      </c>
      <c r="K1861" s="83" t="str">
        <f ca="1" t="array" ref="K1861">IFERROR(INDEX(MASTER!B:B,MATCH(G1861,MASTER!A:A,0))/100," ")</f>
        <v> </v>
      </c>
      <c r="L1861" s="65">
        <f ca="1" t="shared" si="3"/>
        <v>0</v>
      </c>
      <c r="M1861" s="65" t="str">
        <f ca="1" t="shared" si="4"/>
        <v>1900 - WEEK 00</v>
      </c>
      <c r="N1861" s="65" t="str">
        <f ca="1" t="shared" si="5"/>
        <v>1900 - MONTH 01</v>
      </c>
      <c r="O1861" s="83" t="str">
        <f ca="1" t="shared" ref="O1861:P1861" si="1899">IFERROR(AVERAGEIF(M:M,M1861,$K:$K)," ")</f>
        <v> </v>
      </c>
      <c r="P1861" s="83" t="str">
        <f ca="1" t="shared" si="1899"/>
        <v> </v>
      </c>
      <c r="Q1861" s="65" t="str">
        <f ca="1">IF(ISBLANK(A1861)," ",IF(O1861&gt;MASTER!$B$3/100,"SB",IF(O1861&gt;MASTER!$B$4/100,"B",IF(O1861&gt;MASTER!$B$5/100,"C","K"))))</f>
        <v>SB</v>
      </c>
      <c r="R1861" s="65" t="str">
        <f ca="1">IF(ISBLANK(B1861)," ",IF(P1861&gt;MASTER!$B$3/100,"SB",IF(P1861&gt;MASTER!$B$4/100,"B",IF(P1861&gt;MASTER!$B$5/100,"C","K"))))</f>
        <v>SB</v>
      </c>
    </row>
    <row r="1862" customHeight="1" spans="1:18">
      <c r="A1862" s="65">
        <f ca="1">INDIRECT(ADDRESS(2+QUOTIENT(ROW()-2,COUNTA('Form Responses 1'!$1:$1)-4),1,,TRUE,"Form Responses 1"))</f>
        <v>0</v>
      </c>
      <c r="B1862" s="65">
        <f ca="1">INDIRECT(ADDRESS(2+QUOTIENT(ROW()-2,COUNTA('Form Responses 1'!$1:$1)-4),2,,TRUE,"Form Responses 1"))</f>
        <v>0</v>
      </c>
      <c r="C1862" s="65">
        <f ca="1">INDIRECT(ADDRESS(2+QUOTIENT(ROW()-2,COUNTA('Form Responses 1'!$1:$1)-4),3,,TRUE,"Form Responses 1"))</f>
        <v>0</v>
      </c>
      <c r="D1862" s="65">
        <f ca="1">INDIRECT(ADDRESS(2+QUOTIENT(ROW()-2,COUNTA('Form Responses 1'!$1:$1)-4),4,,TRUE,"Form Responses 1"))</f>
        <v>0</v>
      </c>
      <c r="E1862" s="82">
        <f ca="1" t="shared" si="0"/>
        <v>6</v>
      </c>
      <c r="F1862" s="65" t="str">
        <f ca="1">IF(ISBLANK(A1862)," ",INDIRECT(ADDRESS(1,5+MOD(ROW()-2,COUNTA('Form Responses 1'!$1:$1)-4),,TRUE,"Form Responses 1")))</f>
        <v>Lantai 15 [Ruang Kerja]</v>
      </c>
      <c r="G1862" s="65" t="e">
        <f ca="1">IF(ISBLANK(A1862)," ",INDIRECT(ADDRESS(MATCH(A1862,'Form Responses 1'!A:A,0),5+MOD(ROW()-2,COUNTA('Form Responses 1'!$1:$1)-4),,TRUE,"Form Responses 1")))</f>
        <v>#N/A</v>
      </c>
      <c r="H1862" s="83" t="str">
        <f ca="1" t="shared" si="1"/>
        <v>Lantai 15</v>
      </c>
      <c r="I1862" s="83" t="str">
        <f ca="1" t="shared" si="1896"/>
        <v>Ruang Kerja</v>
      </c>
      <c r="J1862" s="83" t="str">
        <f ca="1" t="shared" si="2"/>
        <v>CLEANING SERVICE</v>
      </c>
      <c r="K1862" s="83" t="str">
        <f ca="1" t="array" ref="K1862">IFERROR(INDEX(MASTER!B:B,MATCH(G1862,MASTER!A:A,0))/100," ")</f>
        <v> </v>
      </c>
      <c r="L1862" s="65">
        <f ca="1" t="shared" si="3"/>
        <v>0</v>
      </c>
      <c r="M1862" s="65" t="str">
        <f ca="1" t="shared" si="4"/>
        <v>1900 - WEEK 00</v>
      </c>
      <c r="N1862" s="65" t="str">
        <f ca="1" t="shared" si="5"/>
        <v>1900 - MONTH 01</v>
      </c>
      <c r="O1862" s="83" t="str">
        <f ca="1" t="shared" ref="O1862:P1862" si="1900">IFERROR(AVERAGEIF(M:M,M1862,$K:$K)," ")</f>
        <v> </v>
      </c>
      <c r="P1862" s="83" t="str">
        <f ca="1" t="shared" si="1900"/>
        <v> </v>
      </c>
      <c r="Q1862" s="65" t="str">
        <f ca="1">IF(ISBLANK(A1862)," ",IF(O1862&gt;MASTER!$B$3/100,"SB",IF(O1862&gt;MASTER!$B$4/100,"B",IF(O1862&gt;MASTER!$B$5/100,"C","K"))))</f>
        <v>SB</v>
      </c>
      <c r="R1862" s="65" t="str">
        <f ca="1">IF(ISBLANK(B1862)," ",IF(P1862&gt;MASTER!$B$3/100,"SB",IF(P1862&gt;MASTER!$B$4/100,"B",IF(P1862&gt;MASTER!$B$5/100,"C","K"))))</f>
        <v>SB</v>
      </c>
    </row>
    <row r="1863" customHeight="1" spans="1:18">
      <c r="A1863" s="65">
        <f ca="1">INDIRECT(ADDRESS(2+QUOTIENT(ROW()-2,COUNTA('Form Responses 1'!$1:$1)-4),1,,TRUE,"Form Responses 1"))</f>
        <v>0</v>
      </c>
      <c r="B1863" s="65">
        <f ca="1">INDIRECT(ADDRESS(2+QUOTIENT(ROW()-2,COUNTA('Form Responses 1'!$1:$1)-4),2,,TRUE,"Form Responses 1"))</f>
        <v>0</v>
      </c>
      <c r="C1863" s="65">
        <f ca="1">INDIRECT(ADDRESS(2+QUOTIENT(ROW()-2,COUNTA('Form Responses 1'!$1:$1)-4),3,,TRUE,"Form Responses 1"))</f>
        <v>0</v>
      </c>
      <c r="D1863" s="65">
        <f ca="1">INDIRECT(ADDRESS(2+QUOTIENT(ROW()-2,COUNTA('Form Responses 1'!$1:$1)-4),4,,TRUE,"Form Responses 1"))</f>
        <v>0</v>
      </c>
      <c r="E1863" s="82">
        <f ca="1" t="shared" si="0"/>
        <v>6</v>
      </c>
      <c r="F1863" s="65" t="str">
        <f ca="1">IF(ISBLANK(A1863)," ",INDIRECT(ADDRESS(1,5+MOD(ROW()-2,COUNTA('Form Responses 1'!$1:$1)-4),,TRUE,"Form Responses 1")))</f>
        <v>Lantai 15 [Koridor]</v>
      </c>
      <c r="G1863" s="65" t="e">
        <f ca="1">IF(ISBLANK(A1863)," ",INDIRECT(ADDRESS(MATCH(A1863,'Form Responses 1'!A:A,0),5+MOD(ROW()-2,COUNTA('Form Responses 1'!$1:$1)-4),,TRUE,"Form Responses 1")))</f>
        <v>#N/A</v>
      </c>
      <c r="H1863" s="83" t="str">
        <f ca="1" t="shared" si="1"/>
        <v>Lantai 15</v>
      </c>
      <c r="I1863" s="83" t="str">
        <f ca="1" t="shared" si="1896"/>
        <v>Koridor</v>
      </c>
      <c r="J1863" s="83" t="str">
        <f ca="1" t="shared" si="2"/>
        <v>CLEANING SERVICE</v>
      </c>
      <c r="K1863" s="83" t="str">
        <f ca="1" t="array" ref="K1863">IFERROR(INDEX(MASTER!B:B,MATCH(G1863,MASTER!A:A,0))/100," ")</f>
        <v> </v>
      </c>
      <c r="L1863" s="65">
        <f ca="1" t="shared" si="3"/>
        <v>0</v>
      </c>
      <c r="M1863" s="65" t="str">
        <f ca="1" t="shared" si="4"/>
        <v>1900 - WEEK 00</v>
      </c>
      <c r="N1863" s="65" t="str">
        <f ca="1" t="shared" si="5"/>
        <v>1900 - MONTH 01</v>
      </c>
      <c r="O1863" s="83" t="str">
        <f ca="1" t="shared" ref="O1863:P1863" si="1901">IFERROR(AVERAGEIF(M:M,M1863,$K:$K)," ")</f>
        <v> </v>
      </c>
      <c r="P1863" s="83" t="str">
        <f ca="1" t="shared" si="1901"/>
        <v> </v>
      </c>
      <c r="Q1863" s="65" t="str">
        <f ca="1">IF(ISBLANK(A1863)," ",IF(O1863&gt;MASTER!$B$3/100,"SB",IF(O1863&gt;MASTER!$B$4/100,"B",IF(O1863&gt;MASTER!$B$5/100,"C","K"))))</f>
        <v>SB</v>
      </c>
      <c r="R1863" s="65" t="str">
        <f ca="1">IF(ISBLANK(B1863)," ",IF(P1863&gt;MASTER!$B$3/100,"SB",IF(P1863&gt;MASTER!$B$4/100,"B",IF(P1863&gt;MASTER!$B$5/100,"C","K"))))</f>
        <v>SB</v>
      </c>
    </row>
    <row r="1864" customHeight="1" spans="1:18">
      <c r="A1864" s="65">
        <f ca="1">INDIRECT(ADDRESS(2+QUOTIENT(ROW()-2,COUNTA('Form Responses 1'!$1:$1)-4),1,,TRUE,"Form Responses 1"))</f>
        <v>0</v>
      </c>
      <c r="B1864" s="65">
        <f ca="1">INDIRECT(ADDRESS(2+QUOTIENT(ROW()-2,COUNTA('Form Responses 1'!$1:$1)-4),2,,TRUE,"Form Responses 1"))</f>
        <v>0</v>
      </c>
      <c r="C1864" s="65">
        <f ca="1">INDIRECT(ADDRESS(2+QUOTIENT(ROW()-2,COUNTA('Form Responses 1'!$1:$1)-4),3,,TRUE,"Form Responses 1"))</f>
        <v>0</v>
      </c>
      <c r="D1864" s="65">
        <f ca="1">INDIRECT(ADDRESS(2+QUOTIENT(ROW()-2,COUNTA('Form Responses 1'!$1:$1)-4),4,,TRUE,"Form Responses 1"))</f>
        <v>0</v>
      </c>
      <c r="E1864" s="82">
        <f ca="1" t="shared" si="0"/>
        <v>6</v>
      </c>
      <c r="F1864" s="65" t="str">
        <f ca="1">IF(ISBLANK(A1864)," ",INDIRECT(ADDRESS(1,5+MOD(ROW()-2,COUNTA('Form Responses 1'!$1:$1)-4),,TRUE,"Form Responses 1")))</f>
        <v>Lantai 15 [Toilet Pria / Wanita]</v>
      </c>
      <c r="G1864" s="65" t="e">
        <f ca="1">IF(ISBLANK(A1864)," ",INDIRECT(ADDRESS(MATCH(A1864,'Form Responses 1'!A:A,0),5+MOD(ROW()-2,COUNTA('Form Responses 1'!$1:$1)-4),,TRUE,"Form Responses 1")))</f>
        <v>#N/A</v>
      </c>
      <c r="H1864" s="83" t="str">
        <f ca="1" t="shared" si="1"/>
        <v>Lantai 15</v>
      </c>
      <c r="I1864" s="83" t="str">
        <f ca="1" t="shared" si="1896"/>
        <v>Toilet Pria / Wanita</v>
      </c>
      <c r="J1864" s="83" t="str">
        <f ca="1" t="shared" si="2"/>
        <v>CLEANING SERVICE</v>
      </c>
      <c r="K1864" s="83" t="str">
        <f ca="1" t="array" ref="K1864">IFERROR(INDEX(MASTER!B:B,MATCH(G1864,MASTER!A:A,0))/100," ")</f>
        <v> </v>
      </c>
      <c r="L1864" s="65">
        <f ca="1" t="shared" si="3"/>
        <v>0</v>
      </c>
      <c r="M1864" s="65" t="str">
        <f ca="1" t="shared" si="4"/>
        <v>1900 - WEEK 00</v>
      </c>
      <c r="N1864" s="65" t="str">
        <f ca="1" t="shared" si="5"/>
        <v>1900 - MONTH 01</v>
      </c>
      <c r="O1864" s="83" t="str">
        <f ca="1" t="shared" ref="O1864:P1864" si="1902">IFERROR(AVERAGEIF(M:M,M1864,$K:$K)," ")</f>
        <v> </v>
      </c>
      <c r="P1864" s="83" t="str">
        <f ca="1" t="shared" si="1902"/>
        <v> </v>
      </c>
      <c r="Q1864" s="65" t="str">
        <f ca="1">IF(ISBLANK(A1864)," ",IF(O1864&gt;MASTER!$B$3/100,"SB",IF(O1864&gt;MASTER!$B$4/100,"B",IF(O1864&gt;MASTER!$B$5/100,"C","K"))))</f>
        <v>SB</v>
      </c>
      <c r="R1864" s="65" t="str">
        <f ca="1">IF(ISBLANK(B1864)," ",IF(P1864&gt;MASTER!$B$3/100,"SB",IF(P1864&gt;MASTER!$B$4/100,"B",IF(P1864&gt;MASTER!$B$5/100,"C","K"))))</f>
        <v>SB</v>
      </c>
    </row>
    <row r="1865" customHeight="1" spans="1:18">
      <c r="A1865" s="65">
        <f ca="1">INDIRECT(ADDRESS(2+QUOTIENT(ROW()-2,COUNTA('Form Responses 1'!$1:$1)-4),1,,TRUE,"Form Responses 1"))</f>
        <v>0</v>
      </c>
      <c r="B1865" s="65">
        <f ca="1">INDIRECT(ADDRESS(2+QUOTIENT(ROW()-2,COUNTA('Form Responses 1'!$1:$1)-4),2,,TRUE,"Form Responses 1"))</f>
        <v>0</v>
      </c>
      <c r="C1865" s="65">
        <f ca="1">INDIRECT(ADDRESS(2+QUOTIENT(ROW()-2,COUNTA('Form Responses 1'!$1:$1)-4),3,,TRUE,"Form Responses 1"))</f>
        <v>0</v>
      </c>
      <c r="D1865" s="65">
        <f ca="1">INDIRECT(ADDRESS(2+QUOTIENT(ROW()-2,COUNTA('Form Responses 1'!$1:$1)-4),4,,TRUE,"Form Responses 1"))</f>
        <v>0</v>
      </c>
      <c r="E1865" s="82">
        <f ca="1" t="shared" si="0"/>
        <v>6</v>
      </c>
      <c r="F1865" s="65" t="str">
        <f ca="1">IF(ISBLANK(A1865)," ",INDIRECT(ADDRESS(1,5+MOD(ROW()-2,COUNTA('Form Responses 1'!$1:$1)-4),,TRUE,"Form Responses 1")))</f>
        <v>Lantai 14 [Tangga Exit Barat]</v>
      </c>
      <c r="G1865" s="65" t="e">
        <f ca="1">IF(ISBLANK(A1865)," ",INDIRECT(ADDRESS(MATCH(A1865,'Form Responses 1'!A:A,0),5+MOD(ROW()-2,COUNTA('Form Responses 1'!$1:$1)-4),,TRUE,"Form Responses 1")))</f>
        <v>#N/A</v>
      </c>
      <c r="H1865" s="83" t="str">
        <f ca="1" t="shared" si="1"/>
        <v>Lantai 14</v>
      </c>
      <c r="I1865" s="83" t="str">
        <f ca="1" t="shared" si="1896"/>
        <v>Tangga Exit Barat</v>
      </c>
      <c r="J1865" s="83" t="str">
        <f ca="1" t="shared" si="2"/>
        <v>CLEANING SERVICE</v>
      </c>
      <c r="K1865" s="83" t="str">
        <f ca="1" t="array" ref="K1865">IFERROR(INDEX(MASTER!B:B,MATCH(G1865,MASTER!A:A,0))/100," ")</f>
        <v> </v>
      </c>
      <c r="L1865" s="65">
        <f ca="1" t="shared" si="3"/>
        <v>0</v>
      </c>
      <c r="M1865" s="65" t="str">
        <f ca="1" t="shared" si="4"/>
        <v>1900 - WEEK 00</v>
      </c>
      <c r="N1865" s="65" t="str">
        <f ca="1" t="shared" si="5"/>
        <v>1900 - MONTH 01</v>
      </c>
      <c r="O1865" s="83" t="str">
        <f ca="1" t="shared" ref="O1865:P1865" si="1903">IFERROR(AVERAGEIF(M:M,M1865,$K:$K)," ")</f>
        <v> </v>
      </c>
      <c r="P1865" s="83" t="str">
        <f ca="1" t="shared" si="1903"/>
        <v> </v>
      </c>
      <c r="Q1865" s="65" t="str">
        <f ca="1">IF(ISBLANK(A1865)," ",IF(O1865&gt;MASTER!$B$3/100,"SB",IF(O1865&gt;MASTER!$B$4/100,"B",IF(O1865&gt;MASTER!$B$5/100,"C","K"))))</f>
        <v>SB</v>
      </c>
      <c r="R1865" s="65" t="str">
        <f ca="1">IF(ISBLANK(B1865)," ",IF(P1865&gt;MASTER!$B$3/100,"SB",IF(P1865&gt;MASTER!$B$4/100,"B",IF(P1865&gt;MASTER!$B$5/100,"C","K"))))</f>
        <v>SB</v>
      </c>
    </row>
    <row r="1866" customHeight="1" spans="1:18">
      <c r="A1866" s="65">
        <f ca="1">INDIRECT(ADDRESS(2+QUOTIENT(ROW()-2,COUNTA('Form Responses 1'!$1:$1)-4),1,,TRUE,"Form Responses 1"))</f>
        <v>0</v>
      </c>
      <c r="B1866" s="65">
        <f ca="1">INDIRECT(ADDRESS(2+QUOTIENT(ROW()-2,COUNTA('Form Responses 1'!$1:$1)-4),2,,TRUE,"Form Responses 1"))</f>
        <v>0</v>
      </c>
      <c r="C1866" s="65">
        <f ca="1">INDIRECT(ADDRESS(2+QUOTIENT(ROW()-2,COUNTA('Form Responses 1'!$1:$1)-4),3,,TRUE,"Form Responses 1"))</f>
        <v>0</v>
      </c>
      <c r="D1866" s="65">
        <f ca="1">INDIRECT(ADDRESS(2+QUOTIENT(ROW()-2,COUNTA('Form Responses 1'!$1:$1)-4),4,,TRUE,"Form Responses 1"))</f>
        <v>0</v>
      </c>
      <c r="E1866" s="82">
        <f ca="1" t="shared" si="0"/>
        <v>6</v>
      </c>
      <c r="F1866" s="65" t="str">
        <f ca="1">IF(ISBLANK(A1866)," ",INDIRECT(ADDRESS(1,5+MOD(ROW()-2,COUNTA('Form Responses 1'!$1:$1)-4),,TRUE,"Form Responses 1")))</f>
        <v>Lantai 14 [ &amp; Timur]</v>
      </c>
      <c r="G1866" s="65" t="e">
        <f ca="1">IF(ISBLANK(A1866)," ",INDIRECT(ADDRESS(MATCH(A1866,'Form Responses 1'!A:A,0),5+MOD(ROW()-2,COUNTA('Form Responses 1'!$1:$1)-4),,TRUE,"Form Responses 1")))</f>
        <v>#N/A</v>
      </c>
      <c r="H1866" s="83" t="str">
        <f ca="1" t="shared" si="1"/>
        <v>Lantai 14</v>
      </c>
      <c r="I1866" s="83" t="str">
        <f ca="1" t="shared" si="1896"/>
        <v> &amp; Timur</v>
      </c>
      <c r="J1866" s="83" t="str">
        <f ca="1" t="shared" si="2"/>
        <v>CLEANING SERVICE</v>
      </c>
      <c r="K1866" s="83" t="str">
        <f ca="1" t="array" ref="K1866">IFERROR(INDEX(MASTER!B:B,MATCH(G1866,MASTER!A:A,0))/100," ")</f>
        <v> </v>
      </c>
      <c r="L1866" s="65">
        <f ca="1" t="shared" si="3"/>
        <v>0</v>
      </c>
      <c r="M1866" s="65" t="str">
        <f ca="1" t="shared" si="4"/>
        <v>1900 - WEEK 00</v>
      </c>
      <c r="N1866" s="65" t="str">
        <f ca="1" t="shared" si="5"/>
        <v>1900 - MONTH 01</v>
      </c>
      <c r="O1866" s="83" t="str">
        <f ca="1" t="shared" ref="O1866:P1866" si="1904">IFERROR(AVERAGEIF(M:M,M1866,$K:$K)," ")</f>
        <v> </v>
      </c>
      <c r="P1866" s="83" t="str">
        <f ca="1" t="shared" si="1904"/>
        <v> </v>
      </c>
      <c r="Q1866" s="65" t="str">
        <f ca="1">IF(ISBLANK(A1866)," ",IF(O1866&gt;MASTER!$B$3/100,"SB",IF(O1866&gt;MASTER!$B$4/100,"B",IF(O1866&gt;MASTER!$B$5/100,"C","K"))))</f>
        <v>SB</v>
      </c>
      <c r="R1866" s="65" t="str">
        <f ca="1">IF(ISBLANK(B1866)," ",IF(P1866&gt;MASTER!$B$3/100,"SB",IF(P1866&gt;MASTER!$B$4/100,"B",IF(P1866&gt;MASTER!$B$5/100,"C","K"))))</f>
        <v>SB</v>
      </c>
    </row>
    <row r="1867" customHeight="1" spans="1:18">
      <c r="A1867" s="65">
        <f ca="1">INDIRECT(ADDRESS(2+QUOTIENT(ROW()-2,COUNTA('Form Responses 1'!$1:$1)-4),1,,TRUE,"Form Responses 1"))</f>
        <v>0</v>
      </c>
      <c r="B1867" s="65">
        <f ca="1">INDIRECT(ADDRESS(2+QUOTIENT(ROW()-2,COUNTA('Form Responses 1'!$1:$1)-4),2,,TRUE,"Form Responses 1"))</f>
        <v>0</v>
      </c>
      <c r="C1867" s="65">
        <f ca="1">INDIRECT(ADDRESS(2+QUOTIENT(ROW()-2,COUNTA('Form Responses 1'!$1:$1)-4),3,,TRUE,"Form Responses 1"))</f>
        <v>0</v>
      </c>
      <c r="D1867" s="65">
        <f ca="1">INDIRECT(ADDRESS(2+QUOTIENT(ROW()-2,COUNTA('Form Responses 1'!$1:$1)-4),4,,TRUE,"Form Responses 1"))</f>
        <v>0</v>
      </c>
      <c r="E1867" s="82">
        <f ca="1" t="shared" si="0"/>
        <v>6</v>
      </c>
      <c r="F1867" s="65" t="str">
        <f ca="1">IF(ISBLANK(A1867)," ",INDIRECT(ADDRESS(1,5+MOD(ROW()-2,COUNTA('Form Responses 1'!$1:$1)-4),,TRUE,"Form Responses 1")))</f>
        <v>Lantai 14 [Mushola]</v>
      </c>
      <c r="G1867" s="65" t="e">
        <f ca="1">IF(ISBLANK(A1867)," ",INDIRECT(ADDRESS(MATCH(A1867,'Form Responses 1'!A:A,0),5+MOD(ROW()-2,COUNTA('Form Responses 1'!$1:$1)-4),,TRUE,"Form Responses 1")))</f>
        <v>#N/A</v>
      </c>
      <c r="H1867" s="83" t="str">
        <f ca="1" t="shared" si="1"/>
        <v>Lantai 14</v>
      </c>
      <c r="I1867" s="83" t="str">
        <f ca="1" t="shared" si="1896"/>
        <v>Mushola</v>
      </c>
      <c r="J1867" s="83" t="str">
        <f ca="1" t="shared" si="2"/>
        <v>CLEANING SERVICE</v>
      </c>
      <c r="K1867" s="83" t="str">
        <f ca="1" t="array" ref="K1867">IFERROR(INDEX(MASTER!B:B,MATCH(G1867,MASTER!A:A,0))/100," ")</f>
        <v> </v>
      </c>
      <c r="L1867" s="65">
        <f ca="1" t="shared" si="3"/>
        <v>0</v>
      </c>
      <c r="M1867" s="65" t="str">
        <f ca="1" t="shared" si="4"/>
        <v>1900 - WEEK 00</v>
      </c>
      <c r="N1867" s="65" t="str">
        <f ca="1" t="shared" si="5"/>
        <v>1900 - MONTH 01</v>
      </c>
      <c r="O1867" s="83" t="str">
        <f ca="1" t="shared" ref="O1867:P1867" si="1905">IFERROR(AVERAGEIF(M:M,M1867,$K:$K)," ")</f>
        <v> </v>
      </c>
      <c r="P1867" s="83" t="str">
        <f ca="1" t="shared" si="1905"/>
        <v> </v>
      </c>
      <c r="Q1867" s="65" t="str">
        <f ca="1">IF(ISBLANK(A1867)," ",IF(O1867&gt;MASTER!$B$3/100,"SB",IF(O1867&gt;MASTER!$B$4/100,"B",IF(O1867&gt;MASTER!$B$5/100,"C","K"))))</f>
        <v>SB</v>
      </c>
      <c r="R1867" s="65" t="str">
        <f ca="1">IF(ISBLANK(B1867)," ",IF(P1867&gt;MASTER!$B$3/100,"SB",IF(P1867&gt;MASTER!$B$4/100,"B",IF(P1867&gt;MASTER!$B$5/100,"C","K"))))</f>
        <v>SB</v>
      </c>
    </row>
    <row r="1868" customHeight="1" spans="1:18">
      <c r="A1868" s="65">
        <f ca="1">INDIRECT(ADDRESS(2+QUOTIENT(ROW()-2,COUNTA('Form Responses 1'!$1:$1)-4),1,,TRUE,"Form Responses 1"))</f>
        <v>0</v>
      </c>
      <c r="B1868" s="65">
        <f ca="1">INDIRECT(ADDRESS(2+QUOTIENT(ROW()-2,COUNTA('Form Responses 1'!$1:$1)-4),2,,TRUE,"Form Responses 1"))</f>
        <v>0</v>
      </c>
      <c r="C1868" s="65">
        <f ca="1">INDIRECT(ADDRESS(2+QUOTIENT(ROW()-2,COUNTA('Form Responses 1'!$1:$1)-4),3,,TRUE,"Form Responses 1"))</f>
        <v>0</v>
      </c>
      <c r="D1868" s="65">
        <f ca="1">INDIRECT(ADDRESS(2+QUOTIENT(ROW()-2,COUNTA('Form Responses 1'!$1:$1)-4),4,,TRUE,"Form Responses 1"))</f>
        <v>0</v>
      </c>
      <c r="E1868" s="82">
        <f ca="1" t="shared" si="0"/>
        <v>6</v>
      </c>
      <c r="F1868" s="65" t="str">
        <f ca="1">IF(ISBLANK(A1868)," ",INDIRECT(ADDRESS(1,5+MOD(ROW()-2,COUNTA('Form Responses 1'!$1:$1)-4),,TRUE,"Form Responses 1")))</f>
        <v>Lantai 14 [Pantry]</v>
      </c>
      <c r="G1868" s="65" t="e">
        <f ca="1">IF(ISBLANK(A1868)," ",INDIRECT(ADDRESS(MATCH(A1868,'Form Responses 1'!A:A,0),5+MOD(ROW()-2,COUNTA('Form Responses 1'!$1:$1)-4),,TRUE,"Form Responses 1")))</f>
        <v>#N/A</v>
      </c>
      <c r="H1868" s="83" t="str">
        <f ca="1" t="shared" si="1"/>
        <v>Lantai 14</v>
      </c>
      <c r="I1868" s="83" t="str">
        <f ca="1" t="shared" si="1896"/>
        <v>Pantry</v>
      </c>
      <c r="J1868" s="83" t="str">
        <f ca="1" t="shared" si="2"/>
        <v>CLEANING SERVICE</v>
      </c>
      <c r="K1868" s="83" t="str">
        <f ca="1" t="array" ref="K1868">IFERROR(INDEX(MASTER!B:B,MATCH(G1868,MASTER!A:A,0))/100," ")</f>
        <v> </v>
      </c>
      <c r="L1868" s="65">
        <f ca="1" t="shared" si="3"/>
        <v>0</v>
      </c>
      <c r="M1868" s="65" t="str">
        <f ca="1" t="shared" si="4"/>
        <v>1900 - WEEK 00</v>
      </c>
      <c r="N1868" s="65" t="str">
        <f ca="1" t="shared" si="5"/>
        <v>1900 - MONTH 01</v>
      </c>
      <c r="O1868" s="83" t="str">
        <f ca="1" t="shared" ref="O1868:P1868" si="1906">IFERROR(AVERAGEIF(M:M,M1868,$K:$K)," ")</f>
        <v> </v>
      </c>
      <c r="P1868" s="83" t="str">
        <f ca="1" t="shared" si="1906"/>
        <v> </v>
      </c>
      <c r="Q1868" s="65" t="str">
        <f ca="1">IF(ISBLANK(A1868)," ",IF(O1868&gt;MASTER!$B$3/100,"SB",IF(O1868&gt;MASTER!$B$4/100,"B",IF(O1868&gt;MASTER!$B$5/100,"C","K"))))</f>
        <v>SB</v>
      </c>
      <c r="R1868" s="65" t="str">
        <f ca="1">IF(ISBLANK(B1868)," ",IF(P1868&gt;MASTER!$B$3/100,"SB",IF(P1868&gt;MASTER!$B$4/100,"B",IF(P1868&gt;MASTER!$B$5/100,"C","K"))))</f>
        <v>SB</v>
      </c>
    </row>
    <row r="1869" customHeight="1" spans="1:18">
      <c r="A1869" s="65">
        <f ca="1">INDIRECT(ADDRESS(2+QUOTIENT(ROW()-2,COUNTA('Form Responses 1'!$1:$1)-4),1,,TRUE,"Form Responses 1"))</f>
        <v>0</v>
      </c>
      <c r="B1869" s="65">
        <f ca="1">INDIRECT(ADDRESS(2+QUOTIENT(ROW()-2,COUNTA('Form Responses 1'!$1:$1)-4),2,,TRUE,"Form Responses 1"))</f>
        <v>0</v>
      </c>
      <c r="C1869" s="65">
        <f ca="1">INDIRECT(ADDRESS(2+QUOTIENT(ROW()-2,COUNTA('Form Responses 1'!$1:$1)-4),3,,TRUE,"Form Responses 1"))</f>
        <v>0</v>
      </c>
      <c r="D1869" s="65">
        <f ca="1">INDIRECT(ADDRESS(2+QUOTIENT(ROW()-2,COUNTA('Form Responses 1'!$1:$1)-4),4,,TRUE,"Form Responses 1"))</f>
        <v>0</v>
      </c>
      <c r="E1869" s="82">
        <f ca="1" t="shared" si="0"/>
        <v>6</v>
      </c>
      <c r="F1869" s="65" t="str">
        <f ca="1">IF(ISBLANK(A1869)," ",INDIRECT(ADDRESS(1,5+MOD(ROW()-2,COUNTA('Form Responses 1'!$1:$1)-4),,TRUE,"Form Responses 1")))</f>
        <v>Lantai 14 [Ruang Rapat 1-2-3]</v>
      </c>
      <c r="G1869" s="65" t="e">
        <f ca="1">IF(ISBLANK(A1869)," ",INDIRECT(ADDRESS(MATCH(A1869,'Form Responses 1'!A:A,0),5+MOD(ROW()-2,COUNTA('Form Responses 1'!$1:$1)-4),,TRUE,"Form Responses 1")))</f>
        <v>#N/A</v>
      </c>
      <c r="H1869" s="83" t="str">
        <f ca="1" t="shared" si="1"/>
        <v>Lantai 14</v>
      </c>
      <c r="I1869" s="83" t="str">
        <f ca="1" t="shared" si="1896"/>
        <v>Ruang Rapat 1-2-3</v>
      </c>
      <c r="J1869" s="83" t="str">
        <f ca="1" t="shared" si="2"/>
        <v>CLEANING SERVICE</v>
      </c>
      <c r="K1869" s="83" t="str">
        <f ca="1" t="array" ref="K1869">IFERROR(INDEX(MASTER!B:B,MATCH(G1869,MASTER!A:A,0))/100," ")</f>
        <v> </v>
      </c>
      <c r="L1869" s="65">
        <f ca="1" t="shared" si="3"/>
        <v>0</v>
      </c>
      <c r="M1869" s="65" t="str">
        <f ca="1" t="shared" si="4"/>
        <v>1900 - WEEK 00</v>
      </c>
      <c r="N1869" s="65" t="str">
        <f ca="1" t="shared" si="5"/>
        <v>1900 - MONTH 01</v>
      </c>
      <c r="O1869" s="83" t="str">
        <f ca="1" t="shared" ref="O1869:P1869" si="1907">IFERROR(AVERAGEIF(M:M,M1869,$K:$K)," ")</f>
        <v> </v>
      </c>
      <c r="P1869" s="83" t="str">
        <f ca="1" t="shared" si="1907"/>
        <v> </v>
      </c>
      <c r="Q1869" s="65" t="str">
        <f ca="1">IF(ISBLANK(A1869)," ",IF(O1869&gt;MASTER!$B$3/100,"SB",IF(O1869&gt;MASTER!$B$4/100,"B",IF(O1869&gt;MASTER!$B$5/100,"C","K"))))</f>
        <v>SB</v>
      </c>
      <c r="R1869" s="65" t="str">
        <f ca="1">IF(ISBLANK(B1869)," ",IF(P1869&gt;MASTER!$B$3/100,"SB",IF(P1869&gt;MASTER!$B$4/100,"B",IF(P1869&gt;MASTER!$B$5/100,"C","K"))))</f>
        <v>SB</v>
      </c>
    </row>
    <row r="1870" customHeight="1" spans="1:18">
      <c r="A1870" s="65">
        <f ca="1">INDIRECT(ADDRESS(2+QUOTIENT(ROW()-2,COUNTA('Form Responses 1'!$1:$1)-4),1,,TRUE,"Form Responses 1"))</f>
        <v>0</v>
      </c>
      <c r="B1870" s="65">
        <f ca="1">INDIRECT(ADDRESS(2+QUOTIENT(ROW()-2,COUNTA('Form Responses 1'!$1:$1)-4),2,,TRUE,"Form Responses 1"))</f>
        <v>0</v>
      </c>
      <c r="C1870" s="65">
        <f ca="1">INDIRECT(ADDRESS(2+QUOTIENT(ROW()-2,COUNTA('Form Responses 1'!$1:$1)-4),3,,TRUE,"Form Responses 1"))</f>
        <v>0</v>
      </c>
      <c r="D1870" s="65">
        <f ca="1">INDIRECT(ADDRESS(2+QUOTIENT(ROW()-2,COUNTA('Form Responses 1'!$1:$1)-4),4,,TRUE,"Form Responses 1"))</f>
        <v>0</v>
      </c>
      <c r="E1870" s="82">
        <f ca="1" t="shared" si="0"/>
        <v>6</v>
      </c>
      <c r="F1870" s="65" t="str">
        <f ca="1">IF(ISBLANK(A1870)," ",INDIRECT(ADDRESS(1,5+MOD(ROW()-2,COUNTA('Form Responses 1'!$1:$1)-4),,TRUE,"Form Responses 1")))</f>
        <v>Lantai 14 [Ruang Kerja]</v>
      </c>
      <c r="G1870" s="65" t="e">
        <f ca="1">IF(ISBLANK(A1870)," ",INDIRECT(ADDRESS(MATCH(A1870,'Form Responses 1'!A:A,0),5+MOD(ROW()-2,COUNTA('Form Responses 1'!$1:$1)-4),,TRUE,"Form Responses 1")))</f>
        <v>#N/A</v>
      </c>
      <c r="H1870" s="83" t="str">
        <f ca="1" t="shared" si="1"/>
        <v>Lantai 14</v>
      </c>
      <c r="I1870" s="83" t="str">
        <f ca="1" t="shared" si="1896"/>
        <v>Ruang Kerja</v>
      </c>
      <c r="J1870" s="83" t="str">
        <f ca="1" t="shared" si="2"/>
        <v>CLEANING SERVICE</v>
      </c>
      <c r="K1870" s="83" t="str">
        <f ca="1" t="array" ref="K1870">IFERROR(INDEX(MASTER!B:B,MATCH(G1870,MASTER!A:A,0))/100," ")</f>
        <v> </v>
      </c>
      <c r="L1870" s="65">
        <f ca="1" t="shared" si="3"/>
        <v>0</v>
      </c>
      <c r="M1870" s="65" t="str">
        <f ca="1" t="shared" si="4"/>
        <v>1900 - WEEK 00</v>
      </c>
      <c r="N1870" s="65" t="str">
        <f ca="1" t="shared" si="5"/>
        <v>1900 - MONTH 01</v>
      </c>
      <c r="O1870" s="83" t="str">
        <f ca="1" t="shared" ref="O1870:P1870" si="1908">IFERROR(AVERAGEIF(M:M,M1870,$K:$K)," ")</f>
        <v> </v>
      </c>
      <c r="P1870" s="83" t="str">
        <f ca="1" t="shared" si="1908"/>
        <v> </v>
      </c>
      <c r="Q1870" s="65" t="str">
        <f ca="1">IF(ISBLANK(A1870)," ",IF(O1870&gt;MASTER!$B$3/100,"SB",IF(O1870&gt;MASTER!$B$4/100,"B",IF(O1870&gt;MASTER!$B$5/100,"C","K"))))</f>
        <v>SB</v>
      </c>
      <c r="R1870" s="65" t="str">
        <f ca="1">IF(ISBLANK(B1870)," ",IF(P1870&gt;MASTER!$B$3/100,"SB",IF(P1870&gt;MASTER!$B$4/100,"B",IF(P1870&gt;MASTER!$B$5/100,"C","K"))))</f>
        <v>SB</v>
      </c>
    </row>
    <row r="1871" customHeight="1" spans="1:18">
      <c r="A1871" s="65">
        <f ca="1">INDIRECT(ADDRESS(2+QUOTIENT(ROW()-2,COUNTA('Form Responses 1'!$1:$1)-4),1,,TRUE,"Form Responses 1"))</f>
        <v>0</v>
      </c>
      <c r="B1871" s="65">
        <f ca="1">INDIRECT(ADDRESS(2+QUOTIENT(ROW()-2,COUNTA('Form Responses 1'!$1:$1)-4),2,,TRUE,"Form Responses 1"))</f>
        <v>0</v>
      </c>
      <c r="C1871" s="65">
        <f ca="1">INDIRECT(ADDRESS(2+QUOTIENT(ROW()-2,COUNTA('Form Responses 1'!$1:$1)-4),3,,TRUE,"Form Responses 1"))</f>
        <v>0</v>
      </c>
      <c r="D1871" s="65">
        <f ca="1">INDIRECT(ADDRESS(2+QUOTIENT(ROW()-2,COUNTA('Form Responses 1'!$1:$1)-4),4,,TRUE,"Form Responses 1"))</f>
        <v>0</v>
      </c>
      <c r="E1871" s="82">
        <f ca="1" t="shared" si="0"/>
        <v>6</v>
      </c>
      <c r="F1871" s="65" t="str">
        <f ca="1">IF(ISBLANK(A1871)," ",INDIRECT(ADDRESS(1,5+MOD(ROW()-2,COUNTA('Form Responses 1'!$1:$1)-4),,TRUE,"Form Responses 1")))</f>
        <v>Lantai 14 [Koridor]</v>
      </c>
      <c r="G1871" s="65" t="e">
        <f ca="1">IF(ISBLANK(A1871)," ",INDIRECT(ADDRESS(MATCH(A1871,'Form Responses 1'!A:A,0),5+MOD(ROW()-2,COUNTA('Form Responses 1'!$1:$1)-4),,TRUE,"Form Responses 1")))</f>
        <v>#N/A</v>
      </c>
      <c r="H1871" s="83" t="str">
        <f ca="1" t="shared" si="1"/>
        <v>Lantai 14</v>
      </c>
      <c r="I1871" s="83" t="str">
        <f ca="1" t="shared" si="1896"/>
        <v>Koridor</v>
      </c>
      <c r="J1871" s="83" t="str">
        <f ca="1" t="shared" si="2"/>
        <v>CLEANING SERVICE</v>
      </c>
      <c r="K1871" s="83" t="str">
        <f ca="1" t="array" ref="K1871">IFERROR(INDEX(MASTER!B:B,MATCH(G1871,MASTER!A:A,0))/100," ")</f>
        <v> </v>
      </c>
      <c r="L1871" s="65">
        <f ca="1" t="shared" si="3"/>
        <v>0</v>
      </c>
      <c r="M1871" s="65" t="str">
        <f ca="1" t="shared" si="4"/>
        <v>1900 - WEEK 00</v>
      </c>
      <c r="N1871" s="65" t="str">
        <f ca="1" t="shared" si="5"/>
        <v>1900 - MONTH 01</v>
      </c>
      <c r="O1871" s="83" t="str">
        <f ca="1" t="shared" ref="O1871:P1871" si="1909">IFERROR(AVERAGEIF(M:M,M1871,$K:$K)," ")</f>
        <v> </v>
      </c>
      <c r="P1871" s="83" t="str">
        <f ca="1" t="shared" si="1909"/>
        <v> </v>
      </c>
      <c r="Q1871" s="65" t="str">
        <f ca="1">IF(ISBLANK(A1871)," ",IF(O1871&gt;MASTER!$B$3/100,"SB",IF(O1871&gt;MASTER!$B$4/100,"B",IF(O1871&gt;MASTER!$B$5/100,"C","K"))))</f>
        <v>SB</v>
      </c>
      <c r="R1871" s="65" t="str">
        <f ca="1">IF(ISBLANK(B1871)," ",IF(P1871&gt;MASTER!$B$3/100,"SB",IF(P1871&gt;MASTER!$B$4/100,"B",IF(P1871&gt;MASTER!$B$5/100,"C","K"))))</f>
        <v>SB</v>
      </c>
    </row>
    <row r="1872" customHeight="1" spans="1:18">
      <c r="A1872" s="65">
        <f ca="1">INDIRECT(ADDRESS(2+QUOTIENT(ROW()-2,COUNTA('Form Responses 1'!$1:$1)-4),1,,TRUE,"Form Responses 1"))</f>
        <v>0</v>
      </c>
      <c r="B1872" s="65">
        <f ca="1">INDIRECT(ADDRESS(2+QUOTIENT(ROW()-2,COUNTA('Form Responses 1'!$1:$1)-4),2,,TRUE,"Form Responses 1"))</f>
        <v>0</v>
      </c>
      <c r="C1872" s="65">
        <f ca="1">INDIRECT(ADDRESS(2+QUOTIENT(ROW()-2,COUNTA('Form Responses 1'!$1:$1)-4),3,,TRUE,"Form Responses 1"))</f>
        <v>0</v>
      </c>
      <c r="D1872" s="65">
        <f ca="1">INDIRECT(ADDRESS(2+QUOTIENT(ROW()-2,COUNTA('Form Responses 1'!$1:$1)-4),4,,TRUE,"Form Responses 1"))</f>
        <v>0</v>
      </c>
      <c r="E1872" s="82">
        <f ca="1" t="shared" si="0"/>
        <v>6</v>
      </c>
      <c r="F1872" s="65" t="str">
        <f ca="1">IF(ISBLANK(A1872)," ",INDIRECT(ADDRESS(1,5+MOD(ROW()-2,COUNTA('Form Responses 1'!$1:$1)-4),,TRUE,"Form Responses 1")))</f>
        <v>Lantai 14 [Toilet Pria / Wanita]</v>
      </c>
      <c r="G1872" s="65" t="e">
        <f ca="1">IF(ISBLANK(A1872)," ",INDIRECT(ADDRESS(MATCH(A1872,'Form Responses 1'!A:A,0),5+MOD(ROW()-2,COUNTA('Form Responses 1'!$1:$1)-4),,TRUE,"Form Responses 1")))</f>
        <v>#N/A</v>
      </c>
      <c r="H1872" s="83" t="str">
        <f ca="1" t="shared" si="1"/>
        <v>Lantai 14</v>
      </c>
      <c r="I1872" s="83" t="str">
        <f ca="1" t="shared" si="1896"/>
        <v>Toilet Pria / Wanita</v>
      </c>
      <c r="J1872" s="83" t="str">
        <f ca="1" t="shared" si="2"/>
        <v>CLEANING SERVICE</v>
      </c>
      <c r="K1872" s="83" t="str">
        <f ca="1" t="array" ref="K1872">IFERROR(INDEX(MASTER!B:B,MATCH(G1872,MASTER!A:A,0))/100," ")</f>
        <v> </v>
      </c>
      <c r="L1872" s="65">
        <f ca="1" t="shared" si="3"/>
        <v>0</v>
      </c>
      <c r="M1872" s="65" t="str">
        <f ca="1" t="shared" si="4"/>
        <v>1900 - WEEK 00</v>
      </c>
      <c r="N1872" s="65" t="str">
        <f ca="1" t="shared" si="5"/>
        <v>1900 - MONTH 01</v>
      </c>
      <c r="O1872" s="83" t="str">
        <f ca="1" t="shared" ref="O1872:P1872" si="1910">IFERROR(AVERAGEIF(M:M,M1872,$K:$K)," ")</f>
        <v> </v>
      </c>
      <c r="P1872" s="83" t="str">
        <f ca="1" t="shared" si="1910"/>
        <v> </v>
      </c>
      <c r="Q1872" s="65" t="str">
        <f ca="1">IF(ISBLANK(A1872)," ",IF(O1872&gt;MASTER!$B$3/100,"SB",IF(O1872&gt;MASTER!$B$4/100,"B",IF(O1872&gt;MASTER!$B$5/100,"C","K"))))</f>
        <v>SB</v>
      </c>
      <c r="R1872" s="65" t="str">
        <f ca="1">IF(ISBLANK(B1872)," ",IF(P1872&gt;MASTER!$B$3/100,"SB",IF(P1872&gt;MASTER!$B$4/100,"B",IF(P1872&gt;MASTER!$B$5/100,"C","K"))))</f>
        <v>SB</v>
      </c>
    </row>
    <row r="1873" customHeight="1" spans="1:18">
      <c r="A1873" s="65">
        <f ca="1">INDIRECT(ADDRESS(2+QUOTIENT(ROW()-2,COUNTA('Form Responses 1'!$1:$1)-4),1,,TRUE,"Form Responses 1"))</f>
        <v>0</v>
      </c>
      <c r="B1873" s="65">
        <f ca="1">INDIRECT(ADDRESS(2+QUOTIENT(ROW()-2,COUNTA('Form Responses 1'!$1:$1)-4),2,,TRUE,"Form Responses 1"))</f>
        <v>0</v>
      </c>
      <c r="C1873" s="65">
        <f ca="1">INDIRECT(ADDRESS(2+QUOTIENT(ROW()-2,COUNTA('Form Responses 1'!$1:$1)-4),3,,TRUE,"Form Responses 1"))</f>
        <v>0</v>
      </c>
      <c r="D1873" s="65">
        <f ca="1">INDIRECT(ADDRESS(2+QUOTIENT(ROW()-2,COUNTA('Form Responses 1'!$1:$1)-4),4,,TRUE,"Form Responses 1"))</f>
        <v>0</v>
      </c>
      <c r="E1873" s="82">
        <f ca="1" t="shared" si="0"/>
        <v>6</v>
      </c>
      <c r="F1873" s="65" t="str">
        <f ca="1">IF(ISBLANK(A1873)," ",INDIRECT(ADDRESS(1,5+MOD(ROW()-2,COUNTA('Form Responses 1'!$1:$1)-4),,TRUE,"Form Responses 1")))</f>
        <v>Lantai 13 [Tangga Exit Barat]</v>
      </c>
      <c r="G1873" s="65" t="e">
        <f ca="1">IF(ISBLANK(A1873)," ",INDIRECT(ADDRESS(MATCH(A1873,'Form Responses 1'!A:A,0),5+MOD(ROW()-2,COUNTA('Form Responses 1'!$1:$1)-4),,TRUE,"Form Responses 1")))</f>
        <v>#N/A</v>
      </c>
      <c r="H1873" s="83" t="str">
        <f ca="1" t="shared" si="1"/>
        <v>Lantai 13</v>
      </c>
      <c r="I1873" s="83" t="str">
        <f ca="1" t="shared" si="1896"/>
        <v>Tangga Exit Barat</v>
      </c>
      <c r="J1873" s="83" t="str">
        <f ca="1" t="shared" si="2"/>
        <v>CLEANING SERVICE</v>
      </c>
      <c r="K1873" s="83" t="str">
        <f ca="1" t="array" ref="K1873">IFERROR(INDEX(MASTER!B:B,MATCH(G1873,MASTER!A:A,0))/100," ")</f>
        <v> </v>
      </c>
      <c r="L1873" s="65">
        <f ca="1" t="shared" si="3"/>
        <v>0</v>
      </c>
      <c r="M1873" s="65" t="str">
        <f ca="1" t="shared" si="4"/>
        <v>1900 - WEEK 00</v>
      </c>
      <c r="N1873" s="65" t="str">
        <f ca="1" t="shared" si="5"/>
        <v>1900 - MONTH 01</v>
      </c>
      <c r="O1873" s="83" t="str">
        <f ca="1" t="shared" ref="O1873:P1873" si="1911">IFERROR(AVERAGEIF(M:M,M1873,$K:$K)," ")</f>
        <v> </v>
      </c>
      <c r="P1873" s="83" t="str">
        <f ca="1" t="shared" si="1911"/>
        <v> </v>
      </c>
      <c r="Q1873" s="65" t="str">
        <f ca="1">IF(ISBLANK(A1873)," ",IF(O1873&gt;MASTER!$B$3/100,"SB",IF(O1873&gt;MASTER!$B$4/100,"B",IF(O1873&gt;MASTER!$B$5/100,"C","K"))))</f>
        <v>SB</v>
      </c>
      <c r="R1873" s="65" t="str">
        <f ca="1">IF(ISBLANK(B1873)," ",IF(P1873&gt;MASTER!$B$3/100,"SB",IF(P1873&gt;MASTER!$B$4/100,"B",IF(P1873&gt;MASTER!$B$5/100,"C","K"))))</f>
        <v>SB</v>
      </c>
    </row>
    <row r="1874" customHeight="1" spans="1:18">
      <c r="A1874" s="65">
        <f ca="1">INDIRECT(ADDRESS(2+QUOTIENT(ROW()-2,COUNTA('Form Responses 1'!$1:$1)-4),1,,TRUE,"Form Responses 1"))</f>
        <v>0</v>
      </c>
      <c r="B1874" s="65">
        <f ca="1">INDIRECT(ADDRESS(2+QUOTIENT(ROW()-2,COUNTA('Form Responses 1'!$1:$1)-4),2,,TRUE,"Form Responses 1"))</f>
        <v>0</v>
      </c>
      <c r="C1874" s="65">
        <f ca="1">INDIRECT(ADDRESS(2+QUOTIENT(ROW()-2,COUNTA('Form Responses 1'!$1:$1)-4),3,,TRUE,"Form Responses 1"))</f>
        <v>0</v>
      </c>
      <c r="D1874" s="65">
        <f ca="1">INDIRECT(ADDRESS(2+QUOTIENT(ROW()-2,COUNTA('Form Responses 1'!$1:$1)-4),4,,TRUE,"Form Responses 1"))</f>
        <v>0</v>
      </c>
      <c r="E1874" s="82">
        <f ca="1" t="shared" si="0"/>
        <v>6</v>
      </c>
      <c r="F1874" s="65" t="str">
        <f ca="1">IF(ISBLANK(A1874)," ",INDIRECT(ADDRESS(1,5+MOD(ROW()-2,COUNTA('Form Responses 1'!$1:$1)-4),,TRUE,"Form Responses 1")))</f>
        <v>Lantai 13 [ &amp; Timur]</v>
      </c>
      <c r="G1874" s="65" t="e">
        <f ca="1">IF(ISBLANK(A1874)," ",INDIRECT(ADDRESS(MATCH(A1874,'Form Responses 1'!A:A,0),5+MOD(ROW()-2,COUNTA('Form Responses 1'!$1:$1)-4),,TRUE,"Form Responses 1")))</f>
        <v>#N/A</v>
      </c>
      <c r="H1874" s="83" t="str">
        <f ca="1" t="shared" si="1"/>
        <v>Lantai 13</v>
      </c>
      <c r="I1874" s="83" t="str">
        <f ca="1" t="shared" si="1896"/>
        <v> &amp; Timur</v>
      </c>
      <c r="J1874" s="83" t="str">
        <f ca="1" t="shared" si="2"/>
        <v>CLEANING SERVICE</v>
      </c>
      <c r="K1874" s="83" t="str">
        <f ca="1" t="array" ref="K1874">IFERROR(INDEX(MASTER!B:B,MATCH(G1874,MASTER!A:A,0))/100," ")</f>
        <v> </v>
      </c>
      <c r="L1874" s="65">
        <f ca="1" t="shared" si="3"/>
        <v>0</v>
      </c>
      <c r="M1874" s="65" t="str">
        <f ca="1" t="shared" si="4"/>
        <v>1900 - WEEK 00</v>
      </c>
      <c r="N1874" s="65" t="str">
        <f ca="1" t="shared" si="5"/>
        <v>1900 - MONTH 01</v>
      </c>
      <c r="O1874" s="83" t="str">
        <f ca="1" t="shared" ref="O1874:P1874" si="1912">IFERROR(AVERAGEIF(M:M,M1874,$K:$K)," ")</f>
        <v> </v>
      </c>
      <c r="P1874" s="83" t="str">
        <f ca="1" t="shared" si="1912"/>
        <v> </v>
      </c>
      <c r="Q1874" s="65" t="str">
        <f ca="1">IF(ISBLANK(A1874)," ",IF(O1874&gt;MASTER!$B$3/100,"SB",IF(O1874&gt;MASTER!$B$4/100,"B",IF(O1874&gt;MASTER!$B$5/100,"C","K"))))</f>
        <v>SB</v>
      </c>
      <c r="R1874" s="65" t="str">
        <f ca="1">IF(ISBLANK(B1874)," ",IF(P1874&gt;MASTER!$B$3/100,"SB",IF(P1874&gt;MASTER!$B$4/100,"B",IF(P1874&gt;MASTER!$B$5/100,"C","K"))))</f>
        <v>SB</v>
      </c>
    </row>
    <row r="1875" customHeight="1" spans="1:18">
      <c r="A1875" s="65">
        <f ca="1">INDIRECT(ADDRESS(2+QUOTIENT(ROW()-2,COUNTA('Form Responses 1'!$1:$1)-4),1,,TRUE,"Form Responses 1"))</f>
        <v>0</v>
      </c>
      <c r="B1875" s="65">
        <f ca="1">INDIRECT(ADDRESS(2+QUOTIENT(ROW()-2,COUNTA('Form Responses 1'!$1:$1)-4),2,,TRUE,"Form Responses 1"))</f>
        <v>0</v>
      </c>
      <c r="C1875" s="65">
        <f ca="1">INDIRECT(ADDRESS(2+QUOTIENT(ROW()-2,COUNTA('Form Responses 1'!$1:$1)-4),3,,TRUE,"Form Responses 1"))</f>
        <v>0</v>
      </c>
      <c r="D1875" s="65">
        <f ca="1">INDIRECT(ADDRESS(2+QUOTIENT(ROW()-2,COUNTA('Form Responses 1'!$1:$1)-4),4,,TRUE,"Form Responses 1"))</f>
        <v>0</v>
      </c>
      <c r="E1875" s="82">
        <f ca="1" t="shared" si="0"/>
        <v>6</v>
      </c>
      <c r="F1875" s="65" t="str">
        <f ca="1">IF(ISBLANK(A1875)," ",INDIRECT(ADDRESS(1,5+MOD(ROW()-2,COUNTA('Form Responses 1'!$1:$1)-4),,TRUE,"Form Responses 1")))</f>
        <v>Lantai 13 [Mushola]</v>
      </c>
      <c r="G1875" s="65" t="e">
        <f ca="1">IF(ISBLANK(A1875)," ",INDIRECT(ADDRESS(MATCH(A1875,'Form Responses 1'!A:A,0),5+MOD(ROW()-2,COUNTA('Form Responses 1'!$1:$1)-4),,TRUE,"Form Responses 1")))</f>
        <v>#N/A</v>
      </c>
      <c r="H1875" s="83" t="str">
        <f ca="1" t="shared" si="1"/>
        <v>Lantai 13</v>
      </c>
      <c r="I1875" s="83" t="str">
        <f ca="1" t="shared" si="1896"/>
        <v>Mushola</v>
      </c>
      <c r="J1875" s="83" t="str">
        <f ca="1" t="shared" si="2"/>
        <v>CLEANING SERVICE</v>
      </c>
      <c r="K1875" s="83" t="str">
        <f ca="1" t="array" ref="K1875">IFERROR(INDEX(MASTER!B:B,MATCH(G1875,MASTER!A:A,0))/100," ")</f>
        <v> </v>
      </c>
      <c r="L1875" s="65">
        <f ca="1" t="shared" si="3"/>
        <v>0</v>
      </c>
      <c r="M1875" s="65" t="str">
        <f ca="1" t="shared" si="4"/>
        <v>1900 - WEEK 00</v>
      </c>
      <c r="N1875" s="65" t="str">
        <f ca="1" t="shared" si="5"/>
        <v>1900 - MONTH 01</v>
      </c>
      <c r="O1875" s="83" t="str">
        <f ca="1" t="shared" ref="O1875:P1875" si="1913">IFERROR(AVERAGEIF(M:M,M1875,$K:$K)," ")</f>
        <v> </v>
      </c>
      <c r="P1875" s="83" t="str">
        <f ca="1" t="shared" si="1913"/>
        <v> </v>
      </c>
      <c r="Q1875" s="65" t="str">
        <f ca="1">IF(ISBLANK(A1875)," ",IF(O1875&gt;MASTER!$B$3/100,"SB",IF(O1875&gt;MASTER!$B$4/100,"B",IF(O1875&gt;MASTER!$B$5/100,"C","K"))))</f>
        <v>SB</v>
      </c>
      <c r="R1875" s="65" t="str">
        <f ca="1">IF(ISBLANK(B1875)," ",IF(P1875&gt;MASTER!$B$3/100,"SB",IF(P1875&gt;MASTER!$B$4/100,"B",IF(P1875&gt;MASTER!$B$5/100,"C","K"))))</f>
        <v>SB</v>
      </c>
    </row>
    <row r="1876" customHeight="1" spans="1:18">
      <c r="A1876" s="65">
        <f ca="1">INDIRECT(ADDRESS(2+QUOTIENT(ROW()-2,COUNTA('Form Responses 1'!$1:$1)-4),1,,TRUE,"Form Responses 1"))</f>
        <v>0</v>
      </c>
      <c r="B1876" s="65">
        <f ca="1">INDIRECT(ADDRESS(2+QUOTIENT(ROW()-2,COUNTA('Form Responses 1'!$1:$1)-4),2,,TRUE,"Form Responses 1"))</f>
        <v>0</v>
      </c>
      <c r="C1876" s="65">
        <f ca="1">INDIRECT(ADDRESS(2+QUOTIENT(ROW()-2,COUNTA('Form Responses 1'!$1:$1)-4),3,,TRUE,"Form Responses 1"))</f>
        <v>0</v>
      </c>
      <c r="D1876" s="65">
        <f ca="1">INDIRECT(ADDRESS(2+QUOTIENT(ROW()-2,COUNTA('Form Responses 1'!$1:$1)-4),4,,TRUE,"Form Responses 1"))</f>
        <v>0</v>
      </c>
      <c r="E1876" s="82">
        <f ca="1" t="shared" si="0"/>
        <v>6</v>
      </c>
      <c r="F1876" s="65" t="str">
        <f ca="1">IF(ISBLANK(A1876)," ",INDIRECT(ADDRESS(1,5+MOD(ROW()-2,COUNTA('Form Responses 1'!$1:$1)-4),,TRUE,"Form Responses 1")))</f>
        <v>Lantai 13 [Pantry]</v>
      </c>
      <c r="G1876" s="65" t="e">
        <f ca="1">IF(ISBLANK(A1876)," ",INDIRECT(ADDRESS(MATCH(A1876,'Form Responses 1'!A:A,0),5+MOD(ROW()-2,COUNTA('Form Responses 1'!$1:$1)-4),,TRUE,"Form Responses 1")))</f>
        <v>#N/A</v>
      </c>
      <c r="H1876" s="83" t="str">
        <f ca="1" t="shared" si="1"/>
        <v>Lantai 13</v>
      </c>
      <c r="I1876" s="83" t="str">
        <f ca="1" t="shared" si="1896"/>
        <v>Pantry</v>
      </c>
      <c r="J1876" s="83" t="str">
        <f ca="1" t="shared" si="2"/>
        <v>CLEANING SERVICE</v>
      </c>
      <c r="K1876" s="83" t="str">
        <f ca="1" t="array" ref="K1876">IFERROR(INDEX(MASTER!B:B,MATCH(G1876,MASTER!A:A,0))/100," ")</f>
        <v> </v>
      </c>
      <c r="L1876" s="65">
        <f ca="1" t="shared" si="3"/>
        <v>0</v>
      </c>
      <c r="M1876" s="65" t="str">
        <f ca="1" t="shared" si="4"/>
        <v>1900 - WEEK 00</v>
      </c>
      <c r="N1876" s="65" t="str">
        <f ca="1" t="shared" si="5"/>
        <v>1900 - MONTH 01</v>
      </c>
      <c r="O1876" s="83" t="str">
        <f ca="1" t="shared" ref="O1876:P1876" si="1914">IFERROR(AVERAGEIF(M:M,M1876,$K:$K)," ")</f>
        <v> </v>
      </c>
      <c r="P1876" s="83" t="str">
        <f ca="1" t="shared" si="1914"/>
        <v> </v>
      </c>
      <c r="Q1876" s="65" t="str">
        <f ca="1">IF(ISBLANK(A1876)," ",IF(O1876&gt;MASTER!$B$3/100,"SB",IF(O1876&gt;MASTER!$B$4/100,"B",IF(O1876&gt;MASTER!$B$5/100,"C","K"))))</f>
        <v>SB</v>
      </c>
      <c r="R1876" s="65" t="str">
        <f ca="1">IF(ISBLANK(B1876)," ",IF(P1876&gt;MASTER!$B$3/100,"SB",IF(P1876&gt;MASTER!$B$4/100,"B",IF(P1876&gt;MASTER!$B$5/100,"C","K"))))</f>
        <v>SB</v>
      </c>
    </row>
    <row r="1877" customHeight="1" spans="1:18">
      <c r="A1877" s="65">
        <f ca="1">INDIRECT(ADDRESS(2+QUOTIENT(ROW()-2,COUNTA('Form Responses 1'!$1:$1)-4),1,,TRUE,"Form Responses 1"))</f>
        <v>0</v>
      </c>
      <c r="B1877" s="65">
        <f ca="1">INDIRECT(ADDRESS(2+QUOTIENT(ROW()-2,COUNTA('Form Responses 1'!$1:$1)-4),2,,TRUE,"Form Responses 1"))</f>
        <v>0</v>
      </c>
      <c r="C1877" s="65">
        <f ca="1">INDIRECT(ADDRESS(2+QUOTIENT(ROW()-2,COUNTA('Form Responses 1'!$1:$1)-4),3,,TRUE,"Form Responses 1"))</f>
        <v>0</v>
      </c>
      <c r="D1877" s="65">
        <f ca="1">INDIRECT(ADDRESS(2+QUOTIENT(ROW()-2,COUNTA('Form Responses 1'!$1:$1)-4),4,,TRUE,"Form Responses 1"))</f>
        <v>0</v>
      </c>
      <c r="E1877" s="82">
        <f ca="1" t="shared" si="0"/>
        <v>6</v>
      </c>
      <c r="F1877" s="65" t="str">
        <f ca="1">IF(ISBLANK(A1877)," ",INDIRECT(ADDRESS(1,5+MOD(ROW()-2,COUNTA('Form Responses 1'!$1:$1)-4),,TRUE,"Form Responses 1")))</f>
        <v>Lantai 13 [Ruang Rapat 1-2-3]</v>
      </c>
      <c r="G1877" s="65" t="e">
        <f ca="1">IF(ISBLANK(A1877)," ",INDIRECT(ADDRESS(MATCH(A1877,'Form Responses 1'!A:A,0),5+MOD(ROW()-2,COUNTA('Form Responses 1'!$1:$1)-4),,TRUE,"Form Responses 1")))</f>
        <v>#N/A</v>
      </c>
      <c r="H1877" s="83" t="str">
        <f ca="1" t="shared" si="1"/>
        <v>Lantai 13</v>
      </c>
      <c r="I1877" s="83" t="str">
        <f ca="1" t="shared" si="1896"/>
        <v>Ruang Rapat 1-2-3</v>
      </c>
      <c r="J1877" s="83" t="str">
        <f ca="1" t="shared" si="2"/>
        <v>CLEANING SERVICE</v>
      </c>
      <c r="K1877" s="83" t="str">
        <f ca="1" t="array" ref="K1877">IFERROR(INDEX(MASTER!B:B,MATCH(G1877,MASTER!A:A,0))/100," ")</f>
        <v> </v>
      </c>
      <c r="L1877" s="65">
        <f ca="1" t="shared" si="3"/>
        <v>0</v>
      </c>
      <c r="M1877" s="65" t="str">
        <f ca="1" t="shared" si="4"/>
        <v>1900 - WEEK 00</v>
      </c>
      <c r="N1877" s="65" t="str">
        <f ca="1" t="shared" si="5"/>
        <v>1900 - MONTH 01</v>
      </c>
      <c r="O1877" s="83" t="str">
        <f ca="1" t="shared" ref="O1877:P1877" si="1915">IFERROR(AVERAGEIF(M:M,M1877,$K:$K)," ")</f>
        <v> </v>
      </c>
      <c r="P1877" s="83" t="str">
        <f ca="1" t="shared" si="1915"/>
        <v> </v>
      </c>
      <c r="Q1877" s="65" t="str">
        <f ca="1">IF(ISBLANK(A1877)," ",IF(O1877&gt;MASTER!$B$3/100,"SB",IF(O1877&gt;MASTER!$B$4/100,"B",IF(O1877&gt;MASTER!$B$5/100,"C","K"))))</f>
        <v>SB</v>
      </c>
      <c r="R1877" s="65" t="str">
        <f ca="1">IF(ISBLANK(B1877)," ",IF(P1877&gt;MASTER!$B$3/100,"SB",IF(P1877&gt;MASTER!$B$4/100,"B",IF(P1877&gt;MASTER!$B$5/100,"C","K"))))</f>
        <v>SB</v>
      </c>
    </row>
    <row r="1878" customHeight="1" spans="1:18">
      <c r="A1878" s="65">
        <f ca="1">INDIRECT(ADDRESS(2+QUOTIENT(ROW()-2,COUNTA('Form Responses 1'!$1:$1)-4),1,,TRUE,"Form Responses 1"))</f>
        <v>0</v>
      </c>
      <c r="B1878" s="65">
        <f ca="1">INDIRECT(ADDRESS(2+QUOTIENT(ROW()-2,COUNTA('Form Responses 1'!$1:$1)-4),2,,TRUE,"Form Responses 1"))</f>
        <v>0</v>
      </c>
      <c r="C1878" s="65">
        <f ca="1">INDIRECT(ADDRESS(2+QUOTIENT(ROW()-2,COUNTA('Form Responses 1'!$1:$1)-4),3,,TRUE,"Form Responses 1"))</f>
        <v>0</v>
      </c>
      <c r="D1878" s="65">
        <f ca="1">INDIRECT(ADDRESS(2+QUOTIENT(ROW()-2,COUNTA('Form Responses 1'!$1:$1)-4),4,,TRUE,"Form Responses 1"))</f>
        <v>0</v>
      </c>
      <c r="E1878" s="82">
        <f ca="1" t="shared" si="0"/>
        <v>6</v>
      </c>
      <c r="F1878" s="65" t="str">
        <f ca="1">IF(ISBLANK(A1878)," ",INDIRECT(ADDRESS(1,5+MOD(ROW()-2,COUNTA('Form Responses 1'!$1:$1)-4),,TRUE,"Form Responses 1")))</f>
        <v>Lantai 13 [Ruang Kerja]</v>
      </c>
      <c r="G1878" s="65" t="e">
        <f ca="1">IF(ISBLANK(A1878)," ",INDIRECT(ADDRESS(MATCH(A1878,'Form Responses 1'!A:A,0),5+MOD(ROW()-2,COUNTA('Form Responses 1'!$1:$1)-4),,TRUE,"Form Responses 1")))</f>
        <v>#N/A</v>
      </c>
      <c r="H1878" s="83" t="str">
        <f ca="1" t="shared" si="1"/>
        <v>Lantai 13</v>
      </c>
      <c r="I1878" s="83" t="str">
        <f ca="1" t="shared" si="1896"/>
        <v>Ruang Kerja</v>
      </c>
      <c r="J1878" s="83" t="str">
        <f ca="1" t="shared" si="2"/>
        <v>CLEANING SERVICE</v>
      </c>
      <c r="K1878" s="83" t="str">
        <f ca="1" t="array" ref="K1878">IFERROR(INDEX(MASTER!B:B,MATCH(G1878,MASTER!A:A,0))/100," ")</f>
        <v> </v>
      </c>
      <c r="L1878" s="65">
        <f ca="1" t="shared" si="3"/>
        <v>0</v>
      </c>
      <c r="M1878" s="65" t="str">
        <f ca="1" t="shared" si="4"/>
        <v>1900 - WEEK 00</v>
      </c>
      <c r="N1878" s="65" t="str">
        <f ca="1" t="shared" si="5"/>
        <v>1900 - MONTH 01</v>
      </c>
      <c r="O1878" s="83" t="str">
        <f ca="1" t="shared" ref="O1878:P1878" si="1916">IFERROR(AVERAGEIF(M:M,M1878,$K:$K)," ")</f>
        <v> </v>
      </c>
      <c r="P1878" s="83" t="str">
        <f ca="1" t="shared" si="1916"/>
        <v> </v>
      </c>
      <c r="Q1878" s="65" t="str">
        <f ca="1">IF(ISBLANK(A1878)," ",IF(O1878&gt;MASTER!$B$3/100,"SB",IF(O1878&gt;MASTER!$B$4/100,"B",IF(O1878&gt;MASTER!$B$5/100,"C","K"))))</f>
        <v>SB</v>
      </c>
      <c r="R1878" s="65" t="str">
        <f ca="1">IF(ISBLANK(B1878)," ",IF(P1878&gt;MASTER!$B$3/100,"SB",IF(P1878&gt;MASTER!$B$4/100,"B",IF(P1878&gt;MASTER!$B$5/100,"C","K"))))</f>
        <v>SB</v>
      </c>
    </row>
    <row r="1879" customHeight="1" spans="1:18">
      <c r="A1879" s="65">
        <f ca="1">INDIRECT(ADDRESS(2+QUOTIENT(ROW()-2,COUNTA('Form Responses 1'!$1:$1)-4),1,,TRUE,"Form Responses 1"))</f>
        <v>0</v>
      </c>
      <c r="B1879" s="65">
        <f ca="1">INDIRECT(ADDRESS(2+QUOTIENT(ROW()-2,COUNTA('Form Responses 1'!$1:$1)-4),2,,TRUE,"Form Responses 1"))</f>
        <v>0</v>
      </c>
      <c r="C1879" s="65">
        <f ca="1">INDIRECT(ADDRESS(2+QUOTIENT(ROW()-2,COUNTA('Form Responses 1'!$1:$1)-4),3,,TRUE,"Form Responses 1"))</f>
        <v>0</v>
      </c>
      <c r="D1879" s="65">
        <f ca="1">INDIRECT(ADDRESS(2+QUOTIENT(ROW()-2,COUNTA('Form Responses 1'!$1:$1)-4),4,,TRUE,"Form Responses 1"))</f>
        <v>0</v>
      </c>
      <c r="E1879" s="82">
        <f ca="1" t="shared" si="0"/>
        <v>6</v>
      </c>
      <c r="F1879" s="65" t="str">
        <f ca="1">IF(ISBLANK(A1879)," ",INDIRECT(ADDRESS(1,5+MOD(ROW()-2,COUNTA('Form Responses 1'!$1:$1)-4),,TRUE,"Form Responses 1")))</f>
        <v>Lantai 13 [Koridor]</v>
      </c>
      <c r="G1879" s="65" t="e">
        <f ca="1">IF(ISBLANK(A1879)," ",INDIRECT(ADDRESS(MATCH(A1879,'Form Responses 1'!A:A,0),5+MOD(ROW()-2,COUNTA('Form Responses 1'!$1:$1)-4),,TRUE,"Form Responses 1")))</f>
        <v>#N/A</v>
      </c>
      <c r="H1879" s="83" t="str">
        <f ca="1" t="shared" si="1"/>
        <v>Lantai 13</v>
      </c>
      <c r="I1879" s="83" t="str">
        <f ca="1" t="shared" si="1896"/>
        <v>Koridor</v>
      </c>
      <c r="J1879" s="83" t="str">
        <f ca="1" t="shared" si="2"/>
        <v>CLEANING SERVICE</v>
      </c>
      <c r="K1879" s="83" t="str">
        <f ca="1" t="array" ref="K1879">IFERROR(INDEX(MASTER!B:B,MATCH(G1879,MASTER!A:A,0))/100," ")</f>
        <v> </v>
      </c>
      <c r="L1879" s="65">
        <f ca="1" t="shared" si="3"/>
        <v>0</v>
      </c>
      <c r="M1879" s="65" t="str">
        <f ca="1" t="shared" si="4"/>
        <v>1900 - WEEK 00</v>
      </c>
      <c r="N1879" s="65" t="str">
        <f ca="1" t="shared" si="5"/>
        <v>1900 - MONTH 01</v>
      </c>
      <c r="O1879" s="83" t="str">
        <f ca="1" t="shared" ref="O1879:P1879" si="1917">IFERROR(AVERAGEIF(M:M,M1879,$K:$K)," ")</f>
        <v> </v>
      </c>
      <c r="P1879" s="83" t="str">
        <f ca="1" t="shared" si="1917"/>
        <v> </v>
      </c>
      <c r="Q1879" s="65" t="str">
        <f ca="1">IF(ISBLANK(A1879)," ",IF(O1879&gt;MASTER!$B$3/100,"SB",IF(O1879&gt;MASTER!$B$4/100,"B",IF(O1879&gt;MASTER!$B$5/100,"C","K"))))</f>
        <v>SB</v>
      </c>
      <c r="R1879" s="65" t="str">
        <f ca="1">IF(ISBLANK(B1879)," ",IF(P1879&gt;MASTER!$B$3/100,"SB",IF(P1879&gt;MASTER!$B$4/100,"B",IF(P1879&gt;MASTER!$B$5/100,"C","K"))))</f>
        <v>SB</v>
      </c>
    </row>
    <row r="1880" customHeight="1" spans="1:18">
      <c r="A1880" s="65">
        <f ca="1">INDIRECT(ADDRESS(2+QUOTIENT(ROW()-2,COUNTA('Form Responses 1'!$1:$1)-4),1,,TRUE,"Form Responses 1"))</f>
        <v>0</v>
      </c>
      <c r="B1880" s="65">
        <f ca="1">INDIRECT(ADDRESS(2+QUOTIENT(ROW()-2,COUNTA('Form Responses 1'!$1:$1)-4),2,,TRUE,"Form Responses 1"))</f>
        <v>0</v>
      </c>
      <c r="C1880" s="65">
        <f ca="1">INDIRECT(ADDRESS(2+QUOTIENT(ROW()-2,COUNTA('Form Responses 1'!$1:$1)-4),3,,TRUE,"Form Responses 1"))</f>
        <v>0</v>
      </c>
      <c r="D1880" s="65">
        <f ca="1">INDIRECT(ADDRESS(2+QUOTIENT(ROW()-2,COUNTA('Form Responses 1'!$1:$1)-4),4,,TRUE,"Form Responses 1"))</f>
        <v>0</v>
      </c>
      <c r="E1880" s="82">
        <f ca="1" t="shared" si="0"/>
        <v>6</v>
      </c>
      <c r="F1880" s="65" t="str">
        <f ca="1">IF(ISBLANK(A1880)," ",INDIRECT(ADDRESS(1,5+MOD(ROW()-2,COUNTA('Form Responses 1'!$1:$1)-4),,TRUE,"Form Responses 1")))</f>
        <v>Lantai 13 [Toilet Pria / Wanita]</v>
      </c>
      <c r="G1880" s="65" t="e">
        <f ca="1">IF(ISBLANK(A1880)," ",INDIRECT(ADDRESS(MATCH(A1880,'Form Responses 1'!A:A,0),5+MOD(ROW()-2,COUNTA('Form Responses 1'!$1:$1)-4),,TRUE,"Form Responses 1")))</f>
        <v>#N/A</v>
      </c>
      <c r="H1880" s="83" t="str">
        <f ca="1" t="shared" si="1"/>
        <v>Lantai 13</v>
      </c>
      <c r="I1880" s="83" t="str">
        <f ca="1" t="shared" si="1896"/>
        <v>Toilet Pria / Wanita</v>
      </c>
      <c r="J1880" s="83" t="str">
        <f ca="1" t="shared" si="2"/>
        <v>CLEANING SERVICE</v>
      </c>
      <c r="K1880" s="83" t="str">
        <f ca="1" t="array" ref="K1880">IFERROR(INDEX(MASTER!B:B,MATCH(G1880,MASTER!A:A,0))/100," ")</f>
        <v> </v>
      </c>
      <c r="L1880" s="65">
        <f ca="1" t="shared" si="3"/>
        <v>0</v>
      </c>
      <c r="M1880" s="65" t="str">
        <f ca="1" t="shared" si="4"/>
        <v>1900 - WEEK 00</v>
      </c>
      <c r="N1880" s="65" t="str">
        <f ca="1" t="shared" si="5"/>
        <v>1900 - MONTH 01</v>
      </c>
      <c r="O1880" s="83" t="str">
        <f ca="1" t="shared" ref="O1880:P1880" si="1918">IFERROR(AVERAGEIF(M:M,M1880,$K:$K)," ")</f>
        <v> </v>
      </c>
      <c r="P1880" s="83" t="str">
        <f ca="1" t="shared" si="1918"/>
        <v> </v>
      </c>
      <c r="Q1880" s="65" t="str">
        <f ca="1">IF(ISBLANK(A1880)," ",IF(O1880&gt;MASTER!$B$3/100,"SB",IF(O1880&gt;MASTER!$B$4/100,"B",IF(O1880&gt;MASTER!$B$5/100,"C","K"))))</f>
        <v>SB</v>
      </c>
      <c r="R1880" s="65" t="str">
        <f ca="1">IF(ISBLANK(B1880)," ",IF(P1880&gt;MASTER!$B$3/100,"SB",IF(P1880&gt;MASTER!$B$4/100,"B",IF(P1880&gt;MASTER!$B$5/100,"C","K"))))</f>
        <v>SB</v>
      </c>
    </row>
    <row r="1881" customHeight="1" spans="1:18">
      <c r="A1881" s="65">
        <f ca="1">INDIRECT(ADDRESS(2+QUOTIENT(ROW()-2,COUNTA('Form Responses 1'!$1:$1)-4),1,,TRUE,"Form Responses 1"))</f>
        <v>0</v>
      </c>
      <c r="B1881" s="65">
        <f ca="1">INDIRECT(ADDRESS(2+QUOTIENT(ROW()-2,COUNTA('Form Responses 1'!$1:$1)-4),2,,TRUE,"Form Responses 1"))</f>
        <v>0</v>
      </c>
      <c r="C1881" s="65">
        <f ca="1">INDIRECT(ADDRESS(2+QUOTIENT(ROW()-2,COUNTA('Form Responses 1'!$1:$1)-4),3,,TRUE,"Form Responses 1"))</f>
        <v>0</v>
      </c>
      <c r="D1881" s="65">
        <f ca="1">INDIRECT(ADDRESS(2+QUOTIENT(ROW()-2,COUNTA('Form Responses 1'!$1:$1)-4),4,,TRUE,"Form Responses 1"))</f>
        <v>0</v>
      </c>
      <c r="E1881" s="82">
        <f ca="1" t="shared" si="0"/>
        <v>6</v>
      </c>
      <c r="F1881" s="65" t="str">
        <f ca="1">IF(ISBLANK(A1881)," ",INDIRECT(ADDRESS(1,5+MOD(ROW()-2,COUNTA('Form Responses 1'!$1:$1)-4),,TRUE,"Form Responses 1")))</f>
        <v>Lantai 12 [Tangga Exit Barat]</v>
      </c>
      <c r="G1881" s="65" t="e">
        <f ca="1">IF(ISBLANK(A1881)," ",INDIRECT(ADDRESS(MATCH(A1881,'Form Responses 1'!A:A,0),5+MOD(ROW()-2,COUNTA('Form Responses 1'!$1:$1)-4),,TRUE,"Form Responses 1")))</f>
        <v>#N/A</v>
      </c>
      <c r="H1881" s="83" t="str">
        <f ca="1" t="shared" si="1"/>
        <v>Lantai 12</v>
      </c>
      <c r="I1881" s="83" t="str">
        <f ca="1" t="shared" si="1896"/>
        <v>Tangga Exit Barat</v>
      </c>
      <c r="J1881" s="83" t="str">
        <f ca="1" t="shared" si="2"/>
        <v>CLEANING SERVICE</v>
      </c>
      <c r="K1881" s="83" t="str">
        <f ca="1" t="array" ref="K1881">IFERROR(INDEX(MASTER!B:B,MATCH(G1881,MASTER!A:A,0))/100," ")</f>
        <v> </v>
      </c>
      <c r="L1881" s="65">
        <f ca="1" t="shared" si="3"/>
        <v>0</v>
      </c>
      <c r="M1881" s="65" t="str">
        <f ca="1" t="shared" si="4"/>
        <v>1900 - WEEK 00</v>
      </c>
      <c r="N1881" s="65" t="str">
        <f ca="1" t="shared" si="5"/>
        <v>1900 - MONTH 01</v>
      </c>
      <c r="O1881" s="83" t="str">
        <f ca="1" t="shared" ref="O1881:P1881" si="1919">IFERROR(AVERAGEIF(M:M,M1881,$K:$K)," ")</f>
        <v> </v>
      </c>
      <c r="P1881" s="83" t="str">
        <f ca="1" t="shared" si="1919"/>
        <v> </v>
      </c>
      <c r="Q1881" s="65" t="str">
        <f ca="1">IF(ISBLANK(A1881)," ",IF(O1881&gt;MASTER!$B$3/100,"SB",IF(O1881&gt;MASTER!$B$4/100,"B",IF(O1881&gt;MASTER!$B$5/100,"C","K"))))</f>
        <v>SB</v>
      </c>
      <c r="R1881" s="65" t="str">
        <f ca="1">IF(ISBLANK(B1881)," ",IF(P1881&gt;MASTER!$B$3/100,"SB",IF(P1881&gt;MASTER!$B$4/100,"B",IF(P1881&gt;MASTER!$B$5/100,"C","K"))))</f>
        <v>SB</v>
      </c>
    </row>
    <row r="1882" customHeight="1" spans="1:18">
      <c r="A1882" s="65">
        <f ca="1">INDIRECT(ADDRESS(2+QUOTIENT(ROW()-2,COUNTA('Form Responses 1'!$1:$1)-4),1,,TRUE,"Form Responses 1"))</f>
        <v>0</v>
      </c>
      <c r="B1882" s="65">
        <f ca="1">INDIRECT(ADDRESS(2+QUOTIENT(ROW()-2,COUNTA('Form Responses 1'!$1:$1)-4),2,,TRUE,"Form Responses 1"))</f>
        <v>0</v>
      </c>
      <c r="C1882" s="65">
        <f ca="1">INDIRECT(ADDRESS(2+QUOTIENT(ROW()-2,COUNTA('Form Responses 1'!$1:$1)-4),3,,TRUE,"Form Responses 1"))</f>
        <v>0</v>
      </c>
      <c r="D1882" s="65">
        <f ca="1">INDIRECT(ADDRESS(2+QUOTIENT(ROW()-2,COUNTA('Form Responses 1'!$1:$1)-4),4,,TRUE,"Form Responses 1"))</f>
        <v>0</v>
      </c>
      <c r="E1882" s="82">
        <f ca="1" t="shared" si="0"/>
        <v>6</v>
      </c>
      <c r="F1882" s="65" t="str">
        <f ca="1">IF(ISBLANK(A1882)," ",INDIRECT(ADDRESS(1,5+MOD(ROW()-2,COUNTA('Form Responses 1'!$1:$1)-4),,TRUE,"Form Responses 1")))</f>
        <v>Lantai 12 [ &amp; Timur]</v>
      </c>
      <c r="G1882" s="65" t="e">
        <f ca="1">IF(ISBLANK(A1882)," ",INDIRECT(ADDRESS(MATCH(A1882,'Form Responses 1'!A:A,0),5+MOD(ROW()-2,COUNTA('Form Responses 1'!$1:$1)-4),,TRUE,"Form Responses 1")))</f>
        <v>#N/A</v>
      </c>
      <c r="H1882" s="83" t="str">
        <f ca="1" t="shared" si="1"/>
        <v>Lantai 12</v>
      </c>
      <c r="I1882" s="83" t="str">
        <f ca="1" t="shared" si="1896"/>
        <v> &amp; Timur</v>
      </c>
      <c r="J1882" s="83" t="str">
        <f ca="1" t="shared" si="2"/>
        <v>CLEANING SERVICE</v>
      </c>
      <c r="K1882" s="83" t="str">
        <f ca="1" t="array" ref="K1882">IFERROR(INDEX(MASTER!B:B,MATCH(G1882,MASTER!A:A,0))/100," ")</f>
        <v> </v>
      </c>
      <c r="L1882" s="65">
        <f ca="1" t="shared" si="3"/>
        <v>0</v>
      </c>
      <c r="M1882" s="65" t="str">
        <f ca="1" t="shared" si="4"/>
        <v>1900 - WEEK 00</v>
      </c>
      <c r="N1882" s="65" t="str">
        <f ca="1" t="shared" si="5"/>
        <v>1900 - MONTH 01</v>
      </c>
      <c r="O1882" s="83" t="str">
        <f ca="1" t="shared" ref="O1882:P1882" si="1920">IFERROR(AVERAGEIF(M:M,M1882,$K:$K)," ")</f>
        <v> </v>
      </c>
      <c r="P1882" s="83" t="str">
        <f ca="1" t="shared" si="1920"/>
        <v> </v>
      </c>
      <c r="Q1882" s="65" t="str">
        <f ca="1">IF(ISBLANK(A1882)," ",IF(O1882&gt;MASTER!$B$3/100,"SB",IF(O1882&gt;MASTER!$B$4/100,"B",IF(O1882&gt;MASTER!$B$5/100,"C","K"))))</f>
        <v>SB</v>
      </c>
      <c r="R1882" s="65" t="str">
        <f ca="1">IF(ISBLANK(B1882)," ",IF(P1882&gt;MASTER!$B$3/100,"SB",IF(P1882&gt;MASTER!$B$4/100,"B",IF(P1882&gt;MASTER!$B$5/100,"C","K"))))</f>
        <v>SB</v>
      </c>
    </row>
    <row r="1883" customHeight="1" spans="1:18">
      <c r="A1883" s="65">
        <f ca="1">INDIRECT(ADDRESS(2+QUOTIENT(ROW()-2,COUNTA('Form Responses 1'!$1:$1)-4),1,,TRUE,"Form Responses 1"))</f>
        <v>0</v>
      </c>
      <c r="B1883" s="65">
        <f ca="1">INDIRECT(ADDRESS(2+QUOTIENT(ROW()-2,COUNTA('Form Responses 1'!$1:$1)-4),2,,TRUE,"Form Responses 1"))</f>
        <v>0</v>
      </c>
      <c r="C1883" s="65">
        <f ca="1">INDIRECT(ADDRESS(2+QUOTIENT(ROW()-2,COUNTA('Form Responses 1'!$1:$1)-4),3,,TRUE,"Form Responses 1"))</f>
        <v>0</v>
      </c>
      <c r="D1883" s="65">
        <f ca="1">INDIRECT(ADDRESS(2+QUOTIENT(ROW()-2,COUNTA('Form Responses 1'!$1:$1)-4),4,,TRUE,"Form Responses 1"))</f>
        <v>0</v>
      </c>
      <c r="E1883" s="82">
        <f ca="1" t="shared" si="0"/>
        <v>6</v>
      </c>
      <c r="F1883" s="65" t="str">
        <f ca="1">IF(ISBLANK(A1883)," ",INDIRECT(ADDRESS(1,5+MOD(ROW()-2,COUNTA('Form Responses 1'!$1:$1)-4),,TRUE,"Form Responses 1")))</f>
        <v>Lantai 12 [Mushola]</v>
      </c>
      <c r="G1883" s="65" t="e">
        <f ca="1">IF(ISBLANK(A1883)," ",INDIRECT(ADDRESS(MATCH(A1883,'Form Responses 1'!A:A,0),5+MOD(ROW()-2,COUNTA('Form Responses 1'!$1:$1)-4),,TRUE,"Form Responses 1")))</f>
        <v>#N/A</v>
      </c>
      <c r="H1883" s="83" t="str">
        <f ca="1" t="shared" si="1"/>
        <v>Lantai 12</v>
      </c>
      <c r="I1883" s="83" t="str">
        <f ca="1" t="shared" si="1896"/>
        <v>Mushola</v>
      </c>
      <c r="J1883" s="83" t="str">
        <f ca="1" t="shared" si="2"/>
        <v>CLEANING SERVICE</v>
      </c>
      <c r="K1883" s="83" t="str">
        <f ca="1" t="array" ref="K1883">IFERROR(INDEX(MASTER!B:B,MATCH(G1883,MASTER!A:A,0))/100," ")</f>
        <v> </v>
      </c>
      <c r="L1883" s="65">
        <f ca="1" t="shared" si="3"/>
        <v>0</v>
      </c>
      <c r="M1883" s="65" t="str">
        <f ca="1" t="shared" si="4"/>
        <v>1900 - WEEK 00</v>
      </c>
      <c r="N1883" s="65" t="str">
        <f ca="1" t="shared" si="5"/>
        <v>1900 - MONTH 01</v>
      </c>
      <c r="O1883" s="83" t="str">
        <f ca="1" t="shared" ref="O1883:P1883" si="1921">IFERROR(AVERAGEIF(M:M,M1883,$K:$K)," ")</f>
        <v> </v>
      </c>
      <c r="P1883" s="83" t="str">
        <f ca="1" t="shared" si="1921"/>
        <v> </v>
      </c>
      <c r="Q1883" s="65" t="str">
        <f ca="1">IF(ISBLANK(A1883)," ",IF(O1883&gt;MASTER!$B$3/100,"SB",IF(O1883&gt;MASTER!$B$4/100,"B",IF(O1883&gt;MASTER!$B$5/100,"C","K"))))</f>
        <v>SB</v>
      </c>
      <c r="R1883" s="65" t="str">
        <f ca="1">IF(ISBLANK(B1883)," ",IF(P1883&gt;MASTER!$B$3/100,"SB",IF(P1883&gt;MASTER!$B$4/100,"B",IF(P1883&gt;MASTER!$B$5/100,"C","K"))))</f>
        <v>SB</v>
      </c>
    </row>
    <row r="1884" customHeight="1" spans="1:18">
      <c r="A1884" s="65">
        <f ca="1">INDIRECT(ADDRESS(2+QUOTIENT(ROW()-2,COUNTA('Form Responses 1'!$1:$1)-4),1,,TRUE,"Form Responses 1"))</f>
        <v>0</v>
      </c>
      <c r="B1884" s="65">
        <f ca="1">INDIRECT(ADDRESS(2+QUOTIENT(ROW()-2,COUNTA('Form Responses 1'!$1:$1)-4),2,,TRUE,"Form Responses 1"))</f>
        <v>0</v>
      </c>
      <c r="C1884" s="65">
        <f ca="1">INDIRECT(ADDRESS(2+QUOTIENT(ROW()-2,COUNTA('Form Responses 1'!$1:$1)-4),3,,TRUE,"Form Responses 1"))</f>
        <v>0</v>
      </c>
      <c r="D1884" s="65">
        <f ca="1">INDIRECT(ADDRESS(2+QUOTIENT(ROW()-2,COUNTA('Form Responses 1'!$1:$1)-4),4,,TRUE,"Form Responses 1"))</f>
        <v>0</v>
      </c>
      <c r="E1884" s="82">
        <f ca="1" t="shared" si="0"/>
        <v>6</v>
      </c>
      <c r="F1884" s="65" t="str">
        <f ca="1">IF(ISBLANK(A1884)," ",INDIRECT(ADDRESS(1,5+MOD(ROW()-2,COUNTA('Form Responses 1'!$1:$1)-4),,TRUE,"Form Responses 1")))</f>
        <v>Lantai 12 [Pantry]</v>
      </c>
      <c r="G1884" s="65" t="e">
        <f ca="1">IF(ISBLANK(A1884)," ",INDIRECT(ADDRESS(MATCH(A1884,'Form Responses 1'!A:A,0),5+MOD(ROW()-2,COUNTA('Form Responses 1'!$1:$1)-4),,TRUE,"Form Responses 1")))</f>
        <v>#N/A</v>
      </c>
      <c r="H1884" s="83" t="str">
        <f ca="1" t="shared" si="1"/>
        <v>Lantai 12</v>
      </c>
      <c r="I1884" s="83" t="str">
        <f ca="1" t="shared" si="1896"/>
        <v>Pantry</v>
      </c>
      <c r="J1884" s="83" t="str">
        <f ca="1" t="shared" si="2"/>
        <v>CLEANING SERVICE</v>
      </c>
      <c r="K1884" s="83" t="str">
        <f ca="1" t="array" ref="K1884">IFERROR(INDEX(MASTER!B:B,MATCH(G1884,MASTER!A:A,0))/100," ")</f>
        <v> </v>
      </c>
      <c r="L1884" s="65">
        <f ca="1" t="shared" si="3"/>
        <v>0</v>
      </c>
      <c r="M1884" s="65" t="str">
        <f ca="1" t="shared" si="4"/>
        <v>1900 - WEEK 00</v>
      </c>
      <c r="N1884" s="65" t="str">
        <f ca="1" t="shared" si="5"/>
        <v>1900 - MONTH 01</v>
      </c>
      <c r="O1884" s="83" t="str">
        <f ca="1" t="shared" ref="O1884:P1884" si="1922">IFERROR(AVERAGEIF(M:M,M1884,$K:$K)," ")</f>
        <v> </v>
      </c>
      <c r="P1884" s="83" t="str">
        <f ca="1" t="shared" si="1922"/>
        <v> </v>
      </c>
      <c r="Q1884" s="65" t="str">
        <f ca="1">IF(ISBLANK(A1884)," ",IF(O1884&gt;MASTER!$B$3/100,"SB",IF(O1884&gt;MASTER!$B$4/100,"B",IF(O1884&gt;MASTER!$B$5/100,"C","K"))))</f>
        <v>SB</v>
      </c>
      <c r="R1884" s="65" t="str">
        <f ca="1">IF(ISBLANK(B1884)," ",IF(P1884&gt;MASTER!$B$3/100,"SB",IF(P1884&gt;MASTER!$B$4/100,"B",IF(P1884&gt;MASTER!$B$5/100,"C","K"))))</f>
        <v>SB</v>
      </c>
    </row>
    <row r="1885" customHeight="1" spans="1:18">
      <c r="A1885" s="65">
        <f ca="1">INDIRECT(ADDRESS(2+QUOTIENT(ROW()-2,COUNTA('Form Responses 1'!$1:$1)-4),1,,TRUE,"Form Responses 1"))</f>
        <v>0</v>
      </c>
      <c r="B1885" s="65">
        <f ca="1">INDIRECT(ADDRESS(2+QUOTIENT(ROW()-2,COUNTA('Form Responses 1'!$1:$1)-4),2,,TRUE,"Form Responses 1"))</f>
        <v>0</v>
      </c>
      <c r="C1885" s="65">
        <f ca="1">INDIRECT(ADDRESS(2+QUOTIENT(ROW()-2,COUNTA('Form Responses 1'!$1:$1)-4),3,,TRUE,"Form Responses 1"))</f>
        <v>0</v>
      </c>
      <c r="D1885" s="65">
        <f ca="1">INDIRECT(ADDRESS(2+QUOTIENT(ROW()-2,COUNTA('Form Responses 1'!$1:$1)-4),4,,TRUE,"Form Responses 1"))</f>
        <v>0</v>
      </c>
      <c r="E1885" s="82">
        <f ca="1" t="shared" si="0"/>
        <v>6</v>
      </c>
      <c r="F1885" s="65" t="str">
        <f ca="1">IF(ISBLANK(A1885)," ",INDIRECT(ADDRESS(1,5+MOD(ROW()-2,COUNTA('Form Responses 1'!$1:$1)-4),,TRUE,"Form Responses 1")))</f>
        <v>Lantai 12 [Ruang Rapat 1-2-3]</v>
      </c>
      <c r="G1885" s="65" t="e">
        <f ca="1">IF(ISBLANK(A1885)," ",INDIRECT(ADDRESS(MATCH(A1885,'Form Responses 1'!A:A,0),5+MOD(ROW()-2,COUNTA('Form Responses 1'!$1:$1)-4),,TRUE,"Form Responses 1")))</f>
        <v>#N/A</v>
      </c>
      <c r="H1885" s="83" t="str">
        <f ca="1" t="shared" si="1"/>
        <v>Lantai 12</v>
      </c>
      <c r="I1885" s="83" t="str">
        <f ca="1" t="shared" si="1896"/>
        <v>Ruang Rapat 1-2-3</v>
      </c>
      <c r="J1885" s="83" t="str">
        <f ca="1" t="shared" si="2"/>
        <v>CLEANING SERVICE</v>
      </c>
      <c r="K1885" s="83" t="str">
        <f ca="1" t="array" ref="K1885">IFERROR(INDEX(MASTER!B:B,MATCH(G1885,MASTER!A:A,0))/100," ")</f>
        <v> </v>
      </c>
      <c r="L1885" s="65">
        <f ca="1" t="shared" si="3"/>
        <v>0</v>
      </c>
      <c r="M1885" s="65" t="str">
        <f ca="1" t="shared" si="4"/>
        <v>1900 - WEEK 00</v>
      </c>
      <c r="N1885" s="65" t="str">
        <f ca="1" t="shared" si="5"/>
        <v>1900 - MONTH 01</v>
      </c>
      <c r="O1885" s="83" t="str">
        <f ca="1" t="shared" ref="O1885:P1885" si="1923">IFERROR(AVERAGEIF(M:M,M1885,$K:$K)," ")</f>
        <v> </v>
      </c>
      <c r="P1885" s="83" t="str">
        <f ca="1" t="shared" si="1923"/>
        <v> </v>
      </c>
      <c r="Q1885" s="65" t="str">
        <f ca="1">IF(ISBLANK(A1885)," ",IF(O1885&gt;MASTER!$B$3/100,"SB",IF(O1885&gt;MASTER!$B$4/100,"B",IF(O1885&gt;MASTER!$B$5/100,"C","K"))))</f>
        <v>SB</v>
      </c>
      <c r="R1885" s="65" t="str">
        <f ca="1">IF(ISBLANK(B1885)," ",IF(P1885&gt;MASTER!$B$3/100,"SB",IF(P1885&gt;MASTER!$B$4/100,"B",IF(P1885&gt;MASTER!$B$5/100,"C","K"))))</f>
        <v>SB</v>
      </c>
    </row>
    <row r="1886" customHeight="1" spans="1:18">
      <c r="A1886" s="65">
        <f ca="1">INDIRECT(ADDRESS(2+QUOTIENT(ROW()-2,COUNTA('Form Responses 1'!$1:$1)-4),1,,TRUE,"Form Responses 1"))</f>
        <v>0</v>
      </c>
      <c r="B1886" s="65">
        <f ca="1">INDIRECT(ADDRESS(2+QUOTIENT(ROW()-2,COUNTA('Form Responses 1'!$1:$1)-4),2,,TRUE,"Form Responses 1"))</f>
        <v>0</v>
      </c>
      <c r="C1886" s="65">
        <f ca="1">INDIRECT(ADDRESS(2+QUOTIENT(ROW()-2,COUNTA('Form Responses 1'!$1:$1)-4),3,,TRUE,"Form Responses 1"))</f>
        <v>0</v>
      </c>
      <c r="D1886" s="65">
        <f ca="1">INDIRECT(ADDRESS(2+QUOTIENT(ROW()-2,COUNTA('Form Responses 1'!$1:$1)-4),4,,TRUE,"Form Responses 1"))</f>
        <v>0</v>
      </c>
      <c r="E1886" s="82">
        <f ca="1" t="shared" si="0"/>
        <v>6</v>
      </c>
      <c r="F1886" s="65" t="str">
        <f ca="1">IF(ISBLANK(A1886)," ",INDIRECT(ADDRESS(1,5+MOD(ROW()-2,COUNTA('Form Responses 1'!$1:$1)-4),,TRUE,"Form Responses 1")))</f>
        <v>Lantai 12 [Ruang Kerja]</v>
      </c>
      <c r="G1886" s="65" t="e">
        <f ca="1">IF(ISBLANK(A1886)," ",INDIRECT(ADDRESS(MATCH(A1886,'Form Responses 1'!A:A,0),5+MOD(ROW()-2,COUNTA('Form Responses 1'!$1:$1)-4),,TRUE,"Form Responses 1")))</f>
        <v>#N/A</v>
      </c>
      <c r="H1886" s="83" t="str">
        <f ca="1" t="shared" si="1"/>
        <v>Lantai 12</v>
      </c>
      <c r="I1886" s="83" t="str">
        <f ca="1" t="shared" si="1896"/>
        <v>Ruang Kerja</v>
      </c>
      <c r="J1886" s="83" t="str">
        <f ca="1" t="shared" si="2"/>
        <v>CLEANING SERVICE</v>
      </c>
      <c r="K1886" s="83" t="str">
        <f ca="1" t="array" ref="K1886">IFERROR(INDEX(MASTER!B:B,MATCH(G1886,MASTER!A:A,0))/100," ")</f>
        <v> </v>
      </c>
      <c r="L1886" s="65">
        <f ca="1" t="shared" si="3"/>
        <v>0</v>
      </c>
      <c r="M1886" s="65" t="str">
        <f ca="1" t="shared" si="4"/>
        <v>1900 - WEEK 00</v>
      </c>
      <c r="N1886" s="65" t="str">
        <f ca="1" t="shared" si="5"/>
        <v>1900 - MONTH 01</v>
      </c>
      <c r="O1886" s="83" t="str">
        <f ca="1" t="shared" ref="O1886:P1886" si="1924">IFERROR(AVERAGEIF(M:M,M1886,$K:$K)," ")</f>
        <v> </v>
      </c>
      <c r="P1886" s="83" t="str">
        <f ca="1" t="shared" si="1924"/>
        <v> </v>
      </c>
      <c r="Q1886" s="65" t="str">
        <f ca="1">IF(ISBLANK(A1886)," ",IF(O1886&gt;MASTER!$B$3/100,"SB",IF(O1886&gt;MASTER!$B$4/100,"B",IF(O1886&gt;MASTER!$B$5/100,"C","K"))))</f>
        <v>SB</v>
      </c>
      <c r="R1886" s="65" t="str">
        <f ca="1">IF(ISBLANK(B1886)," ",IF(P1886&gt;MASTER!$B$3/100,"SB",IF(P1886&gt;MASTER!$B$4/100,"B",IF(P1886&gt;MASTER!$B$5/100,"C","K"))))</f>
        <v>SB</v>
      </c>
    </row>
    <row r="1887" customHeight="1" spans="1:18">
      <c r="A1887" s="65">
        <f ca="1">INDIRECT(ADDRESS(2+QUOTIENT(ROW()-2,COUNTA('Form Responses 1'!$1:$1)-4),1,,TRUE,"Form Responses 1"))</f>
        <v>0</v>
      </c>
      <c r="B1887" s="65">
        <f ca="1">INDIRECT(ADDRESS(2+QUOTIENT(ROW()-2,COUNTA('Form Responses 1'!$1:$1)-4),2,,TRUE,"Form Responses 1"))</f>
        <v>0</v>
      </c>
      <c r="C1887" s="65">
        <f ca="1">INDIRECT(ADDRESS(2+QUOTIENT(ROW()-2,COUNTA('Form Responses 1'!$1:$1)-4),3,,TRUE,"Form Responses 1"))</f>
        <v>0</v>
      </c>
      <c r="D1887" s="65">
        <f ca="1">INDIRECT(ADDRESS(2+QUOTIENT(ROW()-2,COUNTA('Form Responses 1'!$1:$1)-4),4,,TRUE,"Form Responses 1"))</f>
        <v>0</v>
      </c>
      <c r="E1887" s="82">
        <f ca="1" t="shared" si="0"/>
        <v>6</v>
      </c>
      <c r="F1887" s="65" t="str">
        <f ca="1">IF(ISBLANK(A1887)," ",INDIRECT(ADDRESS(1,5+MOD(ROW()-2,COUNTA('Form Responses 1'!$1:$1)-4),,TRUE,"Form Responses 1")))</f>
        <v>Lantai 12 [Koridor]</v>
      </c>
      <c r="G1887" s="65" t="e">
        <f ca="1">IF(ISBLANK(A1887)," ",INDIRECT(ADDRESS(MATCH(A1887,'Form Responses 1'!A:A,0),5+MOD(ROW()-2,COUNTA('Form Responses 1'!$1:$1)-4),,TRUE,"Form Responses 1")))</f>
        <v>#N/A</v>
      </c>
      <c r="H1887" s="83" t="str">
        <f ca="1" t="shared" si="1"/>
        <v>Lantai 12</v>
      </c>
      <c r="I1887" s="83" t="str">
        <f ca="1" t="shared" si="1896"/>
        <v>Koridor</v>
      </c>
      <c r="J1887" s="83" t="str">
        <f ca="1" t="shared" si="2"/>
        <v>CLEANING SERVICE</v>
      </c>
      <c r="K1887" s="83" t="str">
        <f ca="1" t="array" ref="K1887">IFERROR(INDEX(MASTER!B:B,MATCH(G1887,MASTER!A:A,0))/100," ")</f>
        <v> </v>
      </c>
      <c r="L1887" s="65">
        <f ca="1" t="shared" si="3"/>
        <v>0</v>
      </c>
      <c r="M1887" s="65" t="str">
        <f ca="1" t="shared" si="4"/>
        <v>1900 - WEEK 00</v>
      </c>
      <c r="N1887" s="65" t="str">
        <f ca="1" t="shared" si="5"/>
        <v>1900 - MONTH 01</v>
      </c>
      <c r="O1887" s="83" t="str">
        <f ca="1" t="shared" ref="O1887:P1887" si="1925">IFERROR(AVERAGEIF(M:M,M1887,$K:$K)," ")</f>
        <v> </v>
      </c>
      <c r="P1887" s="83" t="str">
        <f ca="1" t="shared" si="1925"/>
        <v> </v>
      </c>
      <c r="Q1887" s="65" t="str">
        <f ca="1">IF(ISBLANK(A1887)," ",IF(O1887&gt;MASTER!$B$3/100,"SB",IF(O1887&gt;MASTER!$B$4/100,"B",IF(O1887&gt;MASTER!$B$5/100,"C","K"))))</f>
        <v>SB</v>
      </c>
      <c r="R1887" s="65" t="str">
        <f ca="1">IF(ISBLANK(B1887)," ",IF(P1887&gt;MASTER!$B$3/100,"SB",IF(P1887&gt;MASTER!$B$4/100,"B",IF(P1887&gt;MASTER!$B$5/100,"C","K"))))</f>
        <v>SB</v>
      </c>
    </row>
    <row r="1888" customHeight="1" spans="1:18">
      <c r="A1888" s="65">
        <f ca="1">INDIRECT(ADDRESS(2+QUOTIENT(ROW()-2,COUNTA('Form Responses 1'!$1:$1)-4),1,,TRUE,"Form Responses 1"))</f>
        <v>0</v>
      </c>
      <c r="B1888" s="65">
        <f ca="1">INDIRECT(ADDRESS(2+QUOTIENT(ROW()-2,COUNTA('Form Responses 1'!$1:$1)-4),2,,TRUE,"Form Responses 1"))</f>
        <v>0</v>
      </c>
      <c r="C1888" s="65">
        <f ca="1">INDIRECT(ADDRESS(2+QUOTIENT(ROW()-2,COUNTA('Form Responses 1'!$1:$1)-4),3,,TRUE,"Form Responses 1"))</f>
        <v>0</v>
      </c>
      <c r="D1888" s="65">
        <f ca="1">INDIRECT(ADDRESS(2+QUOTIENT(ROW()-2,COUNTA('Form Responses 1'!$1:$1)-4),4,,TRUE,"Form Responses 1"))</f>
        <v>0</v>
      </c>
      <c r="E1888" s="82">
        <f ca="1" t="shared" si="0"/>
        <v>6</v>
      </c>
      <c r="F1888" s="65" t="str">
        <f ca="1">IF(ISBLANK(A1888)," ",INDIRECT(ADDRESS(1,5+MOD(ROW()-2,COUNTA('Form Responses 1'!$1:$1)-4),,TRUE,"Form Responses 1")))</f>
        <v>Lantai 12 [Toilet Pria / Wanita]</v>
      </c>
      <c r="G1888" s="65" t="e">
        <f ca="1">IF(ISBLANK(A1888)," ",INDIRECT(ADDRESS(MATCH(A1888,'Form Responses 1'!A:A,0),5+MOD(ROW()-2,COUNTA('Form Responses 1'!$1:$1)-4),,TRUE,"Form Responses 1")))</f>
        <v>#N/A</v>
      </c>
      <c r="H1888" s="83" t="str">
        <f ca="1" t="shared" si="1"/>
        <v>Lantai 12</v>
      </c>
      <c r="I1888" s="83" t="str">
        <f ca="1" t="shared" si="1896"/>
        <v>Toilet Pria / Wanita</v>
      </c>
      <c r="J1888" s="83" t="str">
        <f ca="1" t="shared" si="2"/>
        <v>CLEANING SERVICE</v>
      </c>
      <c r="K1888" s="83" t="str">
        <f ca="1" t="array" ref="K1888">IFERROR(INDEX(MASTER!B:B,MATCH(G1888,MASTER!A:A,0))/100," ")</f>
        <v> </v>
      </c>
      <c r="L1888" s="65">
        <f ca="1" t="shared" si="3"/>
        <v>0</v>
      </c>
      <c r="M1888" s="65" t="str">
        <f ca="1" t="shared" si="4"/>
        <v>1900 - WEEK 00</v>
      </c>
      <c r="N1888" s="65" t="str">
        <f ca="1" t="shared" si="5"/>
        <v>1900 - MONTH 01</v>
      </c>
      <c r="O1888" s="83" t="str">
        <f ca="1" t="shared" ref="O1888:P1888" si="1926">IFERROR(AVERAGEIF(M:M,M1888,$K:$K)," ")</f>
        <v> </v>
      </c>
      <c r="P1888" s="83" t="str">
        <f ca="1" t="shared" si="1926"/>
        <v> </v>
      </c>
      <c r="Q1888" s="65" t="str">
        <f ca="1">IF(ISBLANK(A1888)," ",IF(O1888&gt;MASTER!$B$3/100,"SB",IF(O1888&gt;MASTER!$B$4/100,"B",IF(O1888&gt;MASTER!$B$5/100,"C","K"))))</f>
        <v>SB</v>
      </c>
      <c r="R1888" s="65" t="str">
        <f ca="1">IF(ISBLANK(B1888)," ",IF(P1888&gt;MASTER!$B$3/100,"SB",IF(P1888&gt;MASTER!$B$4/100,"B",IF(P1888&gt;MASTER!$B$5/100,"C","K"))))</f>
        <v>SB</v>
      </c>
    </row>
    <row r="1889" customHeight="1" spans="1:18">
      <c r="A1889" s="65">
        <f ca="1">INDIRECT(ADDRESS(2+QUOTIENT(ROW()-2,COUNTA('Form Responses 1'!$1:$1)-4),1,,TRUE,"Form Responses 1"))</f>
        <v>0</v>
      </c>
      <c r="B1889" s="65">
        <f ca="1">INDIRECT(ADDRESS(2+QUOTIENT(ROW()-2,COUNTA('Form Responses 1'!$1:$1)-4),2,,TRUE,"Form Responses 1"))</f>
        <v>0</v>
      </c>
      <c r="C1889" s="65">
        <f ca="1">INDIRECT(ADDRESS(2+QUOTIENT(ROW()-2,COUNTA('Form Responses 1'!$1:$1)-4),3,,TRUE,"Form Responses 1"))</f>
        <v>0</v>
      </c>
      <c r="D1889" s="65">
        <f ca="1">INDIRECT(ADDRESS(2+QUOTIENT(ROW()-2,COUNTA('Form Responses 1'!$1:$1)-4),4,,TRUE,"Form Responses 1"))</f>
        <v>0</v>
      </c>
      <c r="E1889" s="82">
        <f ca="1" t="shared" si="0"/>
        <v>6</v>
      </c>
      <c r="F1889" s="65" t="str">
        <f ca="1">IF(ISBLANK(A1889)," ",INDIRECT(ADDRESS(1,5+MOD(ROW()-2,COUNTA('Form Responses 1'!$1:$1)-4),,TRUE,"Form Responses 1")))</f>
        <v>Lantai 11 [Tangga Exit Barat]</v>
      </c>
      <c r="G1889" s="65" t="e">
        <f ca="1">IF(ISBLANK(A1889)," ",INDIRECT(ADDRESS(MATCH(A1889,'Form Responses 1'!A:A,0),5+MOD(ROW()-2,COUNTA('Form Responses 1'!$1:$1)-4),,TRUE,"Form Responses 1")))</f>
        <v>#N/A</v>
      </c>
      <c r="H1889" s="83" t="str">
        <f ca="1" t="shared" si="1"/>
        <v>Lantai 11</v>
      </c>
      <c r="I1889" s="83" t="str">
        <f ca="1" t="shared" si="1896"/>
        <v>Tangga Exit Barat</v>
      </c>
      <c r="J1889" s="83" t="str">
        <f ca="1" t="shared" si="2"/>
        <v>CLEANING SERVICE</v>
      </c>
      <c r="K1889" s="83" t="str">
        <f ca="1" t="array" ref="K1889">IFERROR(INDEX(MASTER!B:B,MATCH(G1889,MASTER!A:A,0))/100," ")</f>
        <v> </v>
      </c>
      <c r="L1889" s="65">
        <f ca="1" t="shared" si="3"/>
        <v>0</v>
      </c>
      <c r="M1889" s="65" t="str">
        <f ca="1" t="shared" si="4"/>
        <v>1900 - WEEK 00</v>
      </c>
      <c r="N1889" s="65" t="str">
        <f ca="1" t="shared" si="5"/>
        <v>1900 - MONTH 01</v>
      </c>
      <c r="O1889" s="83" t="str">
        <f ca="1" t="shared" ref="O1889:P1889" si="1927">IFERROR(AVERAGEIF(M:M,M1889,$K:$K)," ")</f>
        <v> </v>
      </c>
      <c r="P1889" s="83" t="str">
        <f ca="1" t="shared" si="1927"/>
        <v> </v>
      </c>
      <c r="Q1889" s="65" t="str">
        <f ca="1">IF(ISBLANK(A1889)," ",IF(O1889&gt;MASTER!$B$3/100,"SB",IF(O1889&gt;MASTER!$B$4/100,"B",IF(O1889&gt;MASTER!$B$5/100,"C","K"))))</f>
        <v>SB</v>
      </c>
      <c r="R1889" s="65" t="str">
        <f ca="1">IF(ISBLANK(B1889)," ",IF(P1889&gt;MASTER!$B$3/100,"SB",IF(P1889&gt;MASTER!$B$4/100,"B",IF(P1889&gt;MASTER!$B$5/100,"C","K"))))</f>
        <v>SB</v>
      </c>
    </row>
    <row r="1890" customHeight="1" spans="1:18">
      <c r="A1890" s="65">
        <f ca="1">INDIRECT(ADDRESS(2+QUOTIENT(ROW()-2,COUNTA('Form Responses 1'!$1:$1)-4),1,,TRUE,"Form Responses 1"))</f>
        <v>0</v>
      </c>
      <c r="B1890" s="65">
        <f ca="1">INDIRECT(ADDRESS(2+QUOTIENT(ROW()-2,COUNTA('Form Responses 1'!$1:$1)-4),2,,TRUE,"Form Responses 1"))</f>
        <v>0</v>
      </c>
      <c r="C1890" s="65">
        <f ca="1">INDIRECT(ADDRESS(2+QUOTIENT(ROW()-2,COUNTA('Form Responses 1'!$1:$1)-4),3,,TRUE,"Form Responses 1"))</f>
        <v>0</v>
      </c>
      <c r="D1890" s="65">
        <f ca="1">INDIRECT(ADDRESS(2+QUOTIENT(ROW()-2,COUNTA('Form Responses 1'!$1:$1)-4),4,,TRUE,"Form Responses 1"))</f>
        <v>0</v>
      </c>
      <c r="E1890" s="82">
        <f ca="1" t="shared" si="0"/>
        <v>6</v>
      </c>
      <c r="F1890" s="65" t="str">
        <f ca="1">IF(ISBLANK(A1890)," ",INDIRECT(ADDRESS(1,5+MOD(ROW()-2,COUNTA('Form Responses 1'!$1:$1)-4),,TRUE,"Form Responses 1")))</f>
        <v>Lantai 11 [ &amp; Timur]</v>
      </c>
      <c r="G1890" s="65" t="e">
        <f ca="1">IF(ISBLANK(A1890)," ",INDIRECT(ADDRESS(MATCH(A1890,'Form Responses 1'!A:A,0),5+MOD(ROW()-2,COUNTA('Form Responses 1'!$1:$1)-4),,TRUE,"Form Responses 1")))</f>
        <v>#N/A</v>
      </c>
      <c r="H1890" s="83" t="str">
        <f ca="1" t="shared" si="1"/>
        <v>Lantai 11</v>
      </c>
      <c r="I1890" s="83" t="str">
        <f ca="1" t="shared" si="1896"/>
        <v> &amp; Timur</v>
      </c>
      <c r="J1890" s="83" t="str">
        <f ca="1" t="shared" si="2"/>
        <v>CLEANING SERVICE</v>
      </c>
      <c r="K1890" s="83" t="str">
        <f ca="1" t="array" ref="K1890">IFERROR(INDEX(MASTER!B:B,MATCH(G1890,MASTER!A:A,0))/100," ")</f>
        <v> </v>
      </c>
      <c r="L1890" s="65">
        <f ca="1" t="shared" si="3"/>
        <v>0</v>
      </c>
      <c r="M1890" s="65" t="str">
        <f ca="1" t="shared" si="4"/>
        <v>1900 - WEEK 00</v>
      </c>
      <c r="N1890" s="65" t="str">
        <f ca="1" t="shared" si="5"/>
        <v>1900 - MONTH 01</v>
      </c>
      <c r="O1890" s="83" t="str">
        <f ca="1" t="shared" ref="O1890:P1890" si="1928">IFERROR(AVERAGEIF(M:M,M1890,$K:$K)," ")</f>
        <v> </v>
      </c>
      <c r="P1890" s="83" t="str">
        <f ca="1" t="shared" si="1928"/>
        <v> </v>
      </c>
      <c r="Q1890" s="65" t="str">
        <f ca="1">IF(ISBLANK(A1890)," ",IF(O1890&gt;MASTER!$B$3/100,"SB",IF(O1890&gt;MASTER!$B$4/100,"B",IF(O1890&gt;MASTER!$B$5/100,"C","K"))))</f>
        <v>SB</v>
      </c>
      <c r="R1890" s="65" t="str">
        <f ca="1">IF(ISBLANK(B1890)," ",IF(P1890&gt;MASTER!$B$3/100,"SB",IF(P1890&gt;MASTER!$B$4/100,"B",IF(P1890&gt;MASTER!$B$5/100,"C","K"))))</f>
        <v>SB</v>
      </c>
    </row>
    <row r="1891" customHeight="1" spans="1:18">
      <c r="A1891" s="65">
        <f ca="1">INDIRECT(ADDRESS(2+QUOTIENT(ROW()-2,COUNTA('Form Responses 1'!$1:$1)-4),1,,TRUE,"Form Responses 1"))</f>
        <v>0</v>
      </c>
      <c r="B1891" s="65">
        <f ca="1">INDIRECT(ADDRESS(2+QUOTIENT(ROW()-2,COUNTA('Form Responses 1'!$1:$1)-4),2,,TRUE,"Form Responses 1"))</f>
        <v>0</v>
      </c>
      <c r="C1891" s="65">
        <f ca="1">INDIRECT(ADDRESS(2+QUOTIENT(ROW()-2,COUNTA('Form Responses 1'!$1:$1)-4),3,,TRUE,"Form Responses 1"))</f>
        <v>0</v>
      </c>
      <c r="D1891" s="65">
        <f ca="1">INDIRECT(ADDRESS(2+QUOTIENT(ROW()-2,COUNTA('Form Responses 1'!$1:$1)-4),4,,TRUE,"Form Responses 1"))</f>
        <v>0</v>
      </c>
      <c r="E1891" s="82">
        <f ca="1" t="shared" si="0"/>
        <v>6</v>
      </c>
      <c r="F1891" s="65" t="str">
        <f ca="1">IF(ISBLANK(A1891)," ",INDIRECT(ADDRESS(1,5+MOD(ROW()-2,COUNTA('Form Responses 1'!$1:$1)-4),,TRUE,"Form Responses 1")))</f>
        <v>Lantai 11 [Mushola]</v>
      </c>
      <c r="G1891" s="65" t="e">
        <f ca="1">IF(ISBLANK(A1891)," ",INDIRECT(ADDRESS(MATCH(A1891,'Form Responses 1'!A:A,0),5+MOD(ROW()-2,COUNTA('Form Responses 1'!$1:$1)-4),,TRUE,"Form Responses 1")))</f>
        <v>#N/A</v>
      </c>
      <c r="H1891" s="83" t="str">
        <f ca="1" t="shared" si="1"/>
        <v>Lantai 11</v>
      </c>
      <c r="I1891" s="83" t="str">
        <f ca="1" t="shared" si="1896"/>
        <v>Mushola</v>
      </c>
      <c r="J1891" s="83" t="str">
        <f ca="1" t="shared" si="2"/>
        <v>CLEANING SERVICE</v>
      </c>
      <c r="K1891" s="83" t="str">
        <f ca="1" t="array" ref="K1891">IFERROR(INDEX(MASTER!B:B,MATCH(G1891,MASTER!A:A,0))/100," ")</f>
        <v> </v>
      </c>
      <c r="L1891" s="65">
        <f ca="1" t="shared" si="3"/>
        <v>0</v>
      </c>
      <c r="M1891" s="65" t="str">
        <f ca="1" t="shared" si="4"/>
        <v>1900 - WEEK 00</v>
      </c>
      <c r="N1891" s="65" t="str">
        <f ca="1" t="shared" si="5"/>
        <v>1900 - MONTH 01</v>
      </c>
      <c r="O1891" s="83" t="str">
        <f ca="1" t="shared" ref="O1891:P1891" si="1929">IFERROR(AVERAGEIF(M:M,M1891,$K:$K)," ")</f>
        <v> </v>
      </c>
      <c r="P1891" s="83" t="str">
        <f ca="1" t="shared" si="1929"/>
        <v> </v>
      </c>
      <c r="Q1891" s="65" t="str">
        <f ca="1">IF(ISBLANK(A1891)," ",IF(O1891&gt;MASTER!$B$3/100,"SB",IF(O1891&gt;MASTER!$B$4/100,"B",IF(O1891&gt;MASTER!$B$5/100,"C","K"))))</f>
        <v>SB</v>
      </c>
      <c r="R1891" s="65" t="str">
        <f ca="1">IF(ISBLANK(B1891)," ",IF(P1891&gt;MASTER!$B$3/100,"SB",IF(P1891&gt;MASTER!$B$4/100,"B",IF(P1891&gt;MASTER!$B$5/100,"C","K"))))</f>
        <v>SB</v>
      </c>
    </row>
    <row r="1892" customHeight="1" spans="1:18">
      <c r="A1892" s="65">
        <f ca="1">INDIRECT(ADDRESS(2+QUOTIENT(ROW()-2,COUNTA('Form Responses 1'!$1:$1)-4),1,,TRUE,"Form Responses 1"))</f>
        <v>0</v>
      </c>
      <c r="B1892" s="65">
        <f ca="1">INDIRECT(ADDRESS(2+QUOTIENT(ROW()-2,COUNTA('Form Responses 1'!$1:$1)-4),2,,TRUE,"Form Responses 1"))</f>
        <v>0</v>
      </c>
      <c r="C1892" s="65">
        <f ca="1">INDIRECT(ADDRESS(2+QUOTIENT(ROW()-2,COUNTA('Form Responses 1'!$1:$1)-4),3,,TRUE,"Form Responses 1"))</f>
        <v>0</v>
      </c>
      <c r="D1892" s="65">
        <f ca="1">INDIRECT(ADDRESS(2+QUOTIENT(ROW()-2,COUNTA('Form Responses 1'!$1:$1)-4),4,,TRUE,"Form Responses 1"))</f>
        <v>0</v>
      </c>
      <c r="E1892" s="82">
        <f ca="1" t="shared" si="0"/>
        <v>6</v>
      </c>
      <c r="F1892" s="65" t="str">
        <f ca="1">IF(ISBLANK(A1892)," ",INDIRECT(ADDRESS(1,5+MOD(ROW()-2,COUNTA('Form Responses 1'!$1:$1)-4),,TRUE,"Form Responses 1")))</f>
        <v>Lantai 11 [Pantry]</v>
      </c>
      <c r="G1892" s="65" t="e">
        <f ca="1">IF(ISBLANK(A1892)," ",INDIRECT(ADDRESS(MATCH(A1892,'Form Responses 1'!A:A,0),5+MOD(ROW()-2,COUNTA('Form Responses 1'!$1:$1)-4),,TRUE,"Form Responses 1")))</f>
        <v>#N/A</v>
      </c>
      <c r="H1892" s="83" t="str">
        <f ca="1" t="shared" si="1"/>
        <v>Lantai 11</v>
      </c>
      <c r="I1892" s="83" t="str">
        <f ca="1" t="shared" si="1896"/>
        <v>Pantry</v>
      </c>
      <c r="J1892" s="83" t="str">
        <f ca="1" t="shared" si="2"/>
        <v>CLEANING SERVICE</v>
      </c>
      <c r="K1892" s="83" t="str">
        <f ca="1" t="array" ref="K1892">IFERROR(INDEX(MASTER!B:B,MATCH(G1892,MASTER!A:A,0))/100," ")</f>
        <v> </v>
      </c>
      <c r="L1892" s="65">
        <f ca="1" t="shared" si="3"/>
        <v>0</v>
      </c>
      <c r="M1892" s="65" t="str">
        <f ca="1" t="shared" si="4"/>
        <v>1900 - WEEK 00</v>
      </c>
      <c r="N1892" s="65" t="str">
        <f ca="1" t="shared" si="5"/>
        <v>1900 - MONTH 01</v>
      </c>
      <c r="O1892" s="83" t="str">
        <f ca="1" t="shared" ref="O1892:P1892" si="1930">IFERROR(AVERAGEIF(M:M,M1892,$K:$K)," ")</f>
        <v> </v>
      </c>
      <c r="P1892" s="83" t="str">
        <f ca="1" t="shared" si="1930"/>
        <v> </v>
      </c>
      <c r="Q1892" s="65" t="str">
        <f ca="1">IF(ISBLANK(A1892)," ",IF(O1892&gt;MASTER!$B$3/100,"SB",IF(O1892&gt;MASTER!$B$4/100,"B",IF(O1892&gt;MASTER!$B$5/100,"C","K"))))</f>
        <v>SB</v>
      </c>
      <c r="R1892" s="65" t="str">
        <f ca="1">IF(ISBLANK(B1892)," ",IF(P1892&gt;MASTER!$B$3/100,"SB",IF(P1892&gt;MASTER!$B$4/100,"B",IF(P1892&gt;MASTER!$B$5/100,"C","K"))))</f>
        <v>SB</v>
      </c>
    </row>
    <row r="1893" customHeight="1" spans="1:18">
      <c r="A1893" s="65">
        <f ca="1">INDIRECT(ADDRESS(2+QUOTIENT(ROW()-2,COUNTA('Form Responses 1'!$1:$1)-4),1,,TRUE,"Form Responses 1"))</f>
        <v>0</v>
      </c>
      <c r="B1893" s="65">
        <f ca="1">INDIRECT(ADDRESS(2+QUOTIENT(ROW()-2,COUNTA('Form Responses 1'!$1:$1)-4),2,,TRUE,"Form Responses 1"))</f>
        <v>0</v>
      </c>
      <c r="C1893" s="65">
        <f ca="1">INDIRECT(ADDRESS(2+QUOTIENT(ROW()-2,COUNTA('Form Responses 1'!$1:$1)-4),3,,TRUE,"Form Responses 1"))</f>
        <v>0</v>
      </c>
      <c r="D1893" s="65">
        <f ca="1">INDIRECT(ADDRESS(2+QUOTIENT(ROW()-2,COUNTA('Form Responses 1'!$1:$1)-4),4,,TRUE,"Form Responses 1"))</f>
        <v>0</v>
      </c>
      <c r="E1893" s="82">
        <f ca="1" t="shared" si="0"/>
        <v>6</v>
      </c>
      <c r="F1893" s="65" t="str">
        <f ca="1">IF(ISBLANK(A1893)," ",INDIRECT(ADDRESS(1,5+MOD(ROW()-2,COUNTA('Form Responses 1'!$1:$1)-4),,TRUE,"Form Responses 1")))</f>
        <v>Lantai 11 [Ruang Rapat 1-2-3]</v>
      </c>
      <c r="G1893" s="65" t="e">
        <f ca="1">IF(ISBLANK(A1893)," ",INDIRECT(ADDRESS(MATCH(A1893,'Form Responses 1'!A:A,0),5+MOD(ROW()-2,COUNTA('Form Responses 1'!$1:$1)-4),,TRUE,"Form Responses 1")))</f>
        <v>#N/A</v>
      </c>
      <c r="H1893" s="83" t="str">
        <f ca="1" t="shared" si="1"/>
        <v>Lantai 11</v>
      </c>
      <c r="I1893" s="83" t="str">
        <f ca="1" t="shared" si="1896"/>
        <v>Ruang Rapat 1-2-3</v>
      </c>
      <c r="J1893" s="83" t="str">
        <f ca="1" t="shared" si="2"/>
        <v>CLEANING SERVICE</v>
      </c>
      <c r="K1893" s="83" t="str">
        <f ca="1" t="array" ref="K1893">IFERROR(INDEX(MASTER!B:B,MATCH(G1893,MASTER!A:A,0))/100," ")</f>
        <v> </v>
      </c>
      <c r="L1893" s="65">
        <f ca="1" t="shared" si="3"/>
        <v>0</v>
      </c>
      <c r="M1893" s="65" t="str">
        <f ca="1" t="shared" si="4"/>
        <v>1900 - WEEK 00</v>
      </c>
      <c r="N1893" s="65" t="str">
        <f ca="1" t="shared" si="5"/>
        <v>1900 - MONTH 01</v>
      </c>
      <c r="O1893" s="83" t="str">
        <f ca="1" t="shared" ref="O1893:P1893" si="1931">IFERROR(AVERAGEIF(M:M,M1893,$K:$K)," ")</f>
        <v> </v>
      </c>
      <c r="P1893" s="83" t="str">
        <f ca="1" t="shared" si="1931"/>
        <v> </v>
      </c>
      <c r="Q1893" s="65" t="str">
        <f ca="1">IF(ISBLANK(A1893)," ",IF(O1893&gt;MASTER!$B$3/100,"SB",IF(O1893&gt;MASTER!$B$4/100,"B",IF(O1893&gt;MASTER!$B$5/100,"C","K"))))</f>
        <v>SB</v>
      </c>
      <c r="R1893" s="65" t="str">
        <f ca="1">IF(ISBLANK(B1893)," ",IF(P1893&gt;MASTER!$B$3/100,"SB",IF(P1893&gt;MASTER!$B$4/100,"B",IF(P1893&gt;MASTER!$B$5/100,"C","K"))))</f>
        <v>SB</v>
      </c>
    </row>
    <row r="1894" customHeight="1" spans="1:18">
      <c r="A1894" s="65">
        <f ca="1">INDIRECT(ADDRESS(2+QUOTIENT(ROW()-2,COUNTA('Form Responses 1'!$1:$1)-4),1,,TRUE,"Form Responses 1"))</f>
        <v>0</v>
      </c>
      <c r="B1894" s="65">
        <f ca="1">INDIRECT(ADDRESS(2+QUOTIENT(ROW()-2,COUNTA('Form Responses 1'!$1:$1)-4),2,,TRUE,"Form Responses 1"))</f>
        <v>0</v>
      </c>
      <c r="C1894" s="65">
        <f ca="1">INDIRECT(ADDRESS(2+QUOTIENT(ROW()-2,COUNTA('Form Responses 1'!$1:$1)-4),3,,TRUE,"Form Responses 1"))</f>
        <v>0</v>
      </c>
      <c r="D1894" s="65">
        <f ca="1">INDIRECT(ADDRESS(2+QUOTIENT(ROW()-2,COUNTA('Form Responses 1'!$1:$1)-4),4,,TRUE,"Form Responses 1"))</f>
        <v>0</v>
      </c>
      <c r="E1894" s="82">
        <f ca="1" t="shared" si="0"/>
        <v>6</v>
      </c>
      <c r="F1894" s="65" t="str">
        <f ca="1">IF(ISBLANK(A1894)," ",INDIRECT(ADDRESS(1,5+MOD(ROW()-2,COUNTA('Form Responses 1'!$1:$1)-4),,TRUE,"Form Responses 1")))</f>
        <v>Lantai 11 [Ruang Kerja]</v>
      </c>
      <c r="G1894" s="65" t="e">
        <f ca="1">IF(ISBLANK(A1894)," ",INDIRECT(ADDRESS(MATCH(A1894,'Form Responses 1'!A:A,0),5+MOD(ROW()-2,COUNTA('Form Responses 1'!$1:$1)-4),,TRUE,"Form Responses 1")))</f>
        <v>#N/A</v>
      </c>
      <c r="H1894" s="83" t="str">
        <f ca="1" t="shared" si="1"/>
        <v>Lantai 11</v>
      </c>
      <c r="I1894" s="83" t="str">
        <f ca="1" t="shared" si="1896"/>
        <v>Ruang Kerja</v>
      </c>
      <c r="J1894" s="83" t="str">
        <f ca="1" t="shared" si="2"/>
        <v>CLEANING SERVICE</v>
      </c>
      <c r="K1894" s="83" t="str">
        <f ca="1" t="array" ref="K1894">IFERROR(INDEX(MASTER!B:B,MATCH(G1894,MASTER!A:A,0))/100," ")</f>
        <v> </v>
      </c>
      <c r="L1894" s="65">
        <f ca="1" t="shared" si="3"/>
        <v>0</v>
      </c>
      <c r="M1894" s="65" t="str">
        <f ca="1" t="shared" si="4"/>
        <v>1900 - WEEK 00</v>
      </c>
      <c r="N1894" s="65" t="str">
        <f ca="1" t="shared" si="5"/>
        <v>1900 - MONTH 01</v>
      </c>
      <c r="O1894" s="83" t="str">
        <f ca="1" t="shared" ref="O1894:P1894" si="1932">IFERROR(AVERAGEIF(M:M,M1894,$K:$K)," ")</f>
        <v> </v>
      </c>
      <c r="P1894" s="83" t="str">
        <f ca="1" t="shared" si="1932"/>
        <v> </v>
      </c>
      <c r="Q1894" s="65" t="str">
        <f ca="1">IF(ISBLANK(A1894)," ",IF(O1894&gt;MASTER!$B$3/100,"SB",IF(O1894&gt;MASTER!$B$4/100,"B",IF(O1894&gt;MASTER!$B$5/100,"C","K"))))</f>
        <v>SB</v>
      </c>
      <c r="R1894" s="65" t="str">
        <f ca="1">IF(ISBLANK(B1894)," ",IF(P1894&gt;MASTER!$B$3/100,"SB",IF(P1894&gt;MASTER!$B$4/100,"B",IF(P1894&gt;MASTER!$B$5/100,"C","K"))))</f>
        <v>SB</v>
      </c>
    </row>
    <row r="1895" customHeight="1" spans="1:18">
      <c r="A1895" s="65">
        <f ca="1">INDIRECT(ADDRESS(2+QUOTIENT(ROW()-2,COUNTA('Form Responses 1'!$1:$1)-4),1,,TRUE,"Form Responses 1"))</f>
        <v>0</v>
      </c>
      <c r="B1895" s="65">
        <f ca="1">INDIRECT(ADDRESS(2+QUOTIENT(ROW()-2,COUNTA('Form Responses 1'!$1:$1)-4),2,,TRUE,"Form Responses 1"))</f>
        <v>0</v>
      </c>
      <c r="C1895" s="65">
        <f ca="1">INDIRECT(ADDRESS(2+QUOTIENT(ROW()-2,COUNTA('Form Responses 1'!$1:$1)-4),3,,TRUE,"Form Responses 1"))</f>
        <v>0</v>
      </c>
      <c r="D1895" s="65">
        <f ca="1">INDIRECT(ADDRESS(2+QUOTIENT(ROW()-2,COUNTA('Form Responses 1'!$1:$1)-4),4,,TRUE,"Form Responses 1"))</f>
        <v>0</v>
      </c>
      <c r="E1895" s="82">
        <f ca="1" t="shared" si="0"/>
        <v>6</v>
      </c>
      <c r="F1895" s="65" t="str">
        <f ca="1">IF(ISBLANK(A1895)," ",INDIRECT(ADDRESS(1,5+MOD(ROW()-2,COUNTA('Form Responses 1'!$1:$1)-4),,TRUE,"Form Responses 1")))</f>
        <v>Lantai 11 [Koridor]</v>
      </c>
      <c r="G1895" s="65" t="e">
        <f ca="1">IF(ISBLANK(A1895)," ",INDIRECT(ADDRESS(MATCH(A1895,'Form Responses 1'!A:A,0),5+MOD(ROW()-2,COUNTA('Form Responses 1'!$1:$1)-4),,TRUE,"Form Responses 1")))</f>
        <v>#N/A</v>
      </c>
      <c r="H1895" s="83" t="str">
        <f ca="1" t="shared" si="1"/>
        <v>Lantai 11</v>
      </c>
      <c r="I1895" s="83" t="str">
        <f ca="1" t="shared" si="1896"/>
        <v>Koridor</v>
      </c>
      <c r="J1895" s="83" t="str">
        <f ca="1" t="shared" si="2"/>
        <v>CLEANING SERVICE</v>
      </c>
      <c r="K1895" s="83" t="str">
        <f ca="1" t="array" ref="K1895">IFERROR(INDEX(MASTER!B:B,MATCH(G1895,MASTER!A:A,0))/100," ")</f>
        <v> </v>
      </c>
      <c r="L1895" s="65">
        <f ca="1" t="shared" si="3"/>
        <v>0</v>
      </c>
      <c r="M1895" s="65" t="str">
        <f ca="1" t="shared" si="4"/>
        <v>1900 - WEEK 00</v>
      </c>
      <c r="N1895" s="65" t="str">
        <f ca="1" t="shared" si="5"/>
        <v>1900 - MONTH 01</v>
      </c>
      <c r="O1895" s="83" t="str">
        <f ca="1" t="shared" ref="O1895:P1895" si="1933">IFERROR(AVERAGEIF(M:M,M1895,$K:$K)," ")</f>
        <v> </v>
      </c>
      <c r="P1895" s="83" t="str">
        <f ca="1" t="shared" si="1933"/>
        <v> </v>
      </c>
      <c r="Q1895" s="65" t="str">
        <f ca="1">IF(ISBLANK(A1895)," ",IF(O1895&gt;MASTER!$B$3/100,"SB",IF(O1895&gt;MASTER!$B$4/100,"B",IF(O1895&gt;MASTER!$B$5/100,"C","K"))))</f>
        <v>SB</v>
      </c>
      <c r="R1895" s="65" t="str">
        <f ca="1">IF(ISBLANK(B1895)," ",IF(P1895&gt;MASTER!$B$3/100,"SB",IF(P1895&gt;MASTER!$B$4/100,"B",IF(P1895&gt;MASTER!$B$5/100,"C","K"))))</f>
        <v>SB</v>
      </c>
    </row>
    <row r="1896" customHeight="1" spans="1:18">
      <c r="A1896" s="65">
        <f ca="1">INDIRECT(ADDRESS(2+QUOTIENT(ROW()-2,COUNTA('Form Responses 1'!$1:$1)-4),1,,TRUE,"Form Responses 1"))</f>
        <v>0</v>
      </c>
      <c r="B1896" s="65">
        <f ca="1">INDIRECT(ADDRESS(2+QUOTIENT(ROW()-2,COUNTA('Form Responses 1'!$1:$1)-4),2,,TRUE,"Form Responses 1"))</f>
        <v>0</v>
      </c>
      <c r="C1896" s="65">
        <f ca="1">INDIRECT(ADDRESS(2+QUOTIENT(ROW()-2,COUNTA('Form Responses 1'!$1:$1)-4),3,,TRUE,"Form Responses 1"))</f>
        <v>0</v>
      </c>
      <c r="D1896" s="65">
        <f ca="1">INDIRECT(ADDRESS(2+QUOTIENT(ROW()-2,COUNTA('Form Responses 1'!$1:$1)-4),4,,TRUE,"Form Responses 1"))</f>
        <v>0</v>
      </c>
      <c r="E1896" s="82">
        <f ca="1" t="shared" si="0"/>
        <v>6</v>
      </c>
      <c r="F1896" s="65" t="str">
        <f ca="1">IF(ISBLANK(A1896)," ",INDIRECT(ADDRESS(1,5+MOD(ROW()-2,COUNTA('Form Responses 1'!$1:$1)-4),,TRUE,"Form Responses 1")))</f>
        <v>Lantai 11 [Toilet Pria / Wanita]</v>
      </c>
      <c r="G1896" s="65" t="e">
        <f ca="1">IF(ISBLANK(A1896)," ",INDIRECT(ADDRESS(MATCH(A1896,'Form Responses 1'!A:A,0),5+MOD(ROW()-2,COUNTA('Form Responses 1'!$1:$1)-4),,TRUE,"Form Responses 1")))</f>
        <v>#N/A</v>
      </c>
      <c r="H1896" s="83" t="str">
        <f ca="1" t="shared" si="1"/>
        <v>Lantai 11</v>
      </c>
      <c r="I1896" s="83" t="str">
        <f ca="1" t="shared" si="1896"/>
        <v>Toilet Pria / Wanita</v>
      </c>
      <c r="J1896" s="83" t="str">
        <f ca="1" t="shared" si="2"/>
        <v>CLEANING SERVICE</v>
      </c>
      <c r="K1896" s="83" t="str">
        <f ca="1" t="array" ref="K1896">IFERROR(INDEX(MASTER!B:B,MATCH(G1896,MASTER!A:A,0))/100," ")</f>
        <v> </v>
      </c>
      <c r="L1896" s="65">
        <f ca="1" t="shared" si="3"/>
        <v>0</v>
      </c>
      <c r="M1896" s="65" t="str">
        <f ca="1" t="shared" si="4"/>
        <v>1900 - WEEK 00</v>
      </c>
      <c r="N1896" s="65" t="str">
        <f ca="1" t="shared" si="5"/>
        <v>1900 - MONTH 01</v>
      </c>
      <c r="O1896" s="83" t="str">
        <f ca="1" t="shared" ref="O1896:P1896" si="1934">IFERROR(AVERAGEIF(M:M,M1896,$K:$K)," ")</f>
        <v> </v>
      </c>
      <c r="P1896" s="83" t="str">
        <f ca="1" t="shared" si="1934"/>
        <v> </v>
      </c>
      <c r="Q1896" s="65" t="str">
        <f ca="1">IF(ISBLANK(A1896)," ",IF(O1896&gt;MASTER!$B$3/100,"SB",IF(O1896&gt;MASTER!$B$4/100,"B",IF(O1896&gt;MASTER!$B$5/100,"C","K"))))</f>
        <v>SB</v>
      </c>
      <c r="R1896" s="65" t="str">
        <f ca="1">IF(ISBLANK(B1896)," ",IF(P1896&gt;MASTER!$B$3/100,"SB",IF(P1896&gt;MASTER!$B$4/100,"B",IF(P1896&gt;MASTER!$B$5/100,"C","K"))))</f>
        <v>SB</v>
      </c>
    </row>
    <row r="1897" customHeight="1" spans="1:18">
      <c r="A1897" s="65">
        <f ca="1">INDIRECT(ADDRESS(2+QUOTIENT(ROW()-2,COUNTA('Form Responses 1'!$1:$1)-4),1,,TRUE,"Form Responses 1"))</f>
        <v>0</v>
      </c>
      <c r="B1897" s="65">
        <f ca="1">INDIRECT(ADDRESS(2+QUOTIENT(ROW()-2,COUNTA('Form Responses 1'!$1:$1)-4),2,,TRUE,"Form Responses 1"))</f>
        <v>0</v>
      </c>
      <c r="C1897" s="65">
        <f ca="1">INDIRECT(ADDRESS(2+QUOTIENT(ROW()-2,COUNTA('Form Responses 1'!$1:$1)-4),3,,TRUE,"Form Responses 1"))</f>
        <v>0</v>
      </c>
      <c r="D1897" s="65">
        <f ca="1">INDIRECT(ADDRESS(2+QUOTIENT(ROW()-2,COUNTA('Form Responses 1'!$1:$1)-4),4,,TRUE,"Form Responses 1"))</f>
        <v>0</v>
      </c>
      <c r="E1897" s="82">
        <f ca="1" t="shared" si="0"/>
        <v>6</v>
      </c>
      <c r="F1897" s="65" t="str">
        <f ca="1">IF(ISBLANK(A1897)," ",INDIRECT(ADDRESS(1,5+MOD(ROW()-2,COUNTA('Form Responses 1'!$1:$1)-4),,TRUE,"Form Responses 1")))</f>
        <v>Lantai 10 [Tangga Exit Barat]</v>
      </c>
      <c r="G1897" s="65" t="e">
        <f ca="1">IF(ISBLANK(A1897)," ",INDIRECT(ADDRESS(MATCH(A1897,'Form Responses 1'!A:A,0),5+MOD(ROW()-2,COUNTA('Form Responses 1'!$1:$1)-4),,TRUE,"Form Responses 1")))</f>
        <v>#N/A</v>
      </c>
      <c r="H1897" s="83" t="str">
        <f ca="1" t="shared" si="1"/>
        <v>Lantai 10</v>
      </c>
      <c r="I1897" s="83" t="str">
        <f ca="1" t="shared" si="1896"/>
        <v>Tangga Exit Barat</v>
      </c>
      <c r="J1897" s="83" t="str">
        <f ca="1" t="shared" si="2"/>
        <v>CLEANING SERVICE</v>
      </c>
      <c r="K1897" s="83" t="str">
        <f ca="1" t="array" ref="K1897">IFERROR(INDEX(MASTER!B:B,MATCH(G1897,MASTER!A:A,0))/100," ")</f>
        <v> </v>
      </c>
      <c r="L1897" s="65">
        <f ca="1" t="shared" si="3"/>
        <v>0</v>
      </c>
      <c r="M1897" s="65" t="str">
        <f ca="1" t="shared" si="4"/>
        <v>1900 - WEEK 00</v>
      </c>
      <c r="N1897" s="65" t="str">
        <f ca="1" t="shared" si="5"/>
        <v>1900 - MONTH 01</v>
      </c>
      <c r="O1897" s="83" t="str">
        <f ca="1" t="shared" ref="O1897:P1897" si="1935">IFERROR(AVERAGEIF(M:M,M1897,$K:$K)," ")</f>
        <v> </v>
      </c>
      <c r="P1897" s="83" t="str">
        <f ca="1" t="shared" si="1935"/>
        <v> </v>
      </c>
      <c r="Q1897" s="65" t="str">
        <f ca="1">IF(ISBLANK(A1897)," ",IF(O1897&gt;MASTER!$B$3/100,"SB",IF(O1897&gt;MASTER!$B$4/100,"B",IF(O1897&gt;MASTER!$B$5/100,"C","K"))))</f>
        <v>SB</v>
      </c>
      <c r="R1897" s="65" t="str">
        <f ca="1">IF(ISBLANK(B1897)," ",IF(P1897&gt;MASTER!$B$3/100,"SB",IF(P1897&gt;MASTER!$B$4/100,"B",IF(P1897&gt;MASTER!$B$5/100,"C","K"))))</f>
        <v>SB</v>
      </c>
    </row>
    <row r="1898" customHeight="1" spans="1:18">
      <c r="A1898" s="65">
        <f ca="1">INDIRECT(ADDRESS(2+QUOTIENT(ROW()-2,COUNTA('Form Responses 1'!$1:$1)-4),1,,TRUE,"Form Responses 1"))</f>
        <v>0</v>
      </c>
      <c r="B1898" s="65">
        <f ca="1">INDIRECT(ADDRESS(2+QUOTIENT(ROW()-2,COUNTA('Form Responses 1'!$1:$1)-4),2,,TRUE,"Form Responses 1"))</f>
        <v>0</v>
      </c>
      <c r="C1898" s="65">
        <f ca="1">INDIRECT(ADDRESS(2+QUOTIENT(ROW()-2,COUNTA('Form Responses 1'!$1:$1)-4),3,,TRUE,"Form Responses 1"))</f>
        <v>0</v>
      </c>
      <c r="D1898" s="65">
        <f ca="1">INDIRECT(ADDRESS(2+QUOTIENT(ROW()-2,COUNTA('Form Responses 1'!$1:$1)-4),4,,TRUE,"Form Responses 1"))</f>
        <v>0</v>
      </c>
      <c r="E1898" s="82">
        <f ca="1" t="shared" si="0"/>
        <v>6</v>
      </c>
      <c r="F1898" s="65" t="str">
        <f ca="1">IF(ISBLANK(A1898)," ",INDIRECT(ADDRESS(1,5+MOD(ROW()-2,COUNTA('Form Responses 1'!$1:$1)-4),,TRUE,"Form Responses 1")))</f>
        <v>Lantai 10 [ &amp; Timur]</v>
      </c>
      <c r="G1898" s="65" t="e">
        <f ca="1">IF(ISBLANK(A1898)," ",INDIRECT(ADDRESS(MATCH(A1898,'Form Responses 1'!A:A,0),5+MOD(ROW()-2,COUNTA('Form Responses 1'!$1:$1)-4),,TRUE,"Form Responses 1")))</f>
        <v>#N/A</v>
      </c>
      <c r="H1898" s="83" t="str">
        <f ca="1" t="shared" si="1"/>
        <v>Lantai 10</v>
      </c>
      <c r="I1898" s="83" t="str">
        <f ca="1" t="shared" si="1896"/>
        <v> &amp; Timur</v>
      </c>
      <c r="J1898" s="83" t="str">
        <f ca="1" t="shared" si="2"/>
        <v>CLEANING SERVICE</v>
      </c>
      <c r="K1898" s="83" t="str">
        <f ca="1" t="array" ref="K1898">IFERROR(INDEX(MASTER!B:B,MATCH(G1898,MASTER!A:A,0))/100," ")</f>
        <v> </v>
      </c>
      <c r="L1898" s="65">
        <f ca="1" t="shared" si="3"/>
        <v>0</v>
      </c>
      <c r="M1898" s="65" t="str">
        <f ca="1" t="shared" si="4"/>
        <v>1900 - WEEK 00</v>
      </c>
      <c r="N1898" s="65" t="str">
        <f ca="1" t="shared" si="5"/>
        <v>1900 - MONTH 01</v>
      </c>
      <c r="O1898" s="83" t="str">
        <f ca="1" t="shared" ref="O1898:P1898" si="1936">IFERROR(AVERAGEIF(M:M,M1898,$K:$K)," ")</f>
        <v> </v>
      </c>
      <c r="P1898" s="83" t="str">
        <f ca="1" t="shared" si="1936"/>
        <v> </v>
      </c>
      <c r="Q1898" s="65" t="str">
        <f ca="1">IF(ISBLANK(A1898)," ",IF(O1898&gt;MASTER!$B$3/100,"SB",IF(O1898&gt;MASTER!$B$4/100,"B",IF(O1898&gt;MASTER!$B$5/100,"C","K"))))</f>
        <v>SB</v>
      </c>
      <c r="R1898" s="65" t="str">
        <f ca="1">IF(ISBLANK(B1898)," ",IF(P1898&gt;MASTER!$B$3/100,"SB",IF(P1898&gt;MASTER!$B$4/100,"B",IF(P1898&gt;MASTER!$B$5/100,"C","K"))))</f>
        <v>SB</v>
      </c>
    </row>
    <row r="1899" customHeight="1" spans="1:18">
      <c r="A1899" s="65">
        <f ca="1">INDIRECT(ADDRESS(2+QUOTIENT(ROW()-2,COUNTA('Form Responses 1'!$1:$1)-4),1,,TRUE,"Form Responses 1"))</f>
        <v>0</v>
      </c>
      <c r="B1899" s="65">
        <f ca="1">INDIRECT(ADDRESS(2+QUOTIENT(ROW()-2,COUNTA('Form Responses 1'!$1:$1)-4),2,,TRUE,"Form Responses 1"))</f>
        <v>0</v>
      </c>
      <c r="C1899" s="65">
        <f ca="1">INDIRECT(ADDRESS(2+QUOTIENT(ROW()-2,COUNTA('Form Responses 1'!$1:$1)-4),3,,TRUE,"Form Responses 1"))</f>
        <v>0</v>
      </c>
      <c r="D1899" s="65">
        <f ca="1">INDIRECT(ADDRESS(2+QUOTIENT(ROW()-2,COUNTA('Form Responses 1'!$1:$1)-4),4,,TRUE,"Form Responses 1"))</f>
        <v>0</v>
      </c>
      <c r="E1899" s="82">
        <f ca="1" t="shared" si="0"/>
        <v>6</v>
      </c>
      <c r="F1899" s="65" t="str">
        <f ca="1">IF(ISBLANK(A1899)," ",INDIRECT(ADDRESS(1,5+MOD(ROW()-2,COUNTA('Form Responses 1'!$1:$1)-4),,TRUE,"Form Responses 1")))</f>
        <v>Lantai 10 [Mushola]</v>
      </c>
      <c r="G1899" s="65" t="e">
        <f ca="1">IF(ISBLANK(A1899)," ",INDIRECT(ADDRESS(MATCH(A1899,'Form Responses 1'!A:A,0),5+MOD(ROW()-2,COUNTA('Form Responses 1'!$1:$1)-4),,TRUE,"Form Responses 1")))</f>
        <v>#N/A</v>
      </c>
      <c r="H1899" s="83" t="str">
        <f ca="1" t="shared" si="1"/>
        <v>Lantai 10</v>
      </c>
      <c r="I1899" s="83" t="str">
        <f ca="1" t="shared" si="1896"/>
        <v>Mushola</v>
      </c>
      <c r="J1899" s="83" t="str">
        <f ca="1" t="shared" si="2"/>
        <v>CLEANING SERVICE</v>
      </c>
      <c r="K1899" s="83" t="str">
        <f ca="1" t="array" ref="K1899">IFERROR(INDEX(MASTER!B:B,MATCH(G1899,MASTER!A:A,0))/100," ")</f>
        <v> </v>
      </c>
      <c r="L1899" s="65">
        <f ca="1" t="shared" si="3"/>
        <v>0</v>
      </c>
      <c r="M1899" s="65" t="str">
        <f ca="1" t="shared" si="4"/>
        <v>1900 - WEEK 00</v>
      </c>
      <c r="N1899" s="65" t="str">
        <f ca="1" t="shared" si="5"/>
        <v>1900 - MONTH 01</v>
      </c>
      <c r="O1899" s="83" t="str">
        <f ca="1" t="shared" ref="O1899:P1899" si="1937">IFERROR(AVERAGEIF(M:M,M1899,$K:$K)," ")</f>
        <v> </v>
      </c>
      <c r="P1899" s="83" t="str">
        <f ca="1" t="shared" si="1937"/>
        <v> </v>
      </c>
      <c r="Q1899" s="65" t="str">
        <f ca="1">IF(ISBLANK(A1899)," ",IF(O1899&gt;MASTER!$B$3/100,"SB",IF(O1899&gt;MASTER!$B$4/100,"B",IF(O1899&gt;MASTER!$B$5/100,"C","K"))))</f>
        <v>SB</v>
      </c>
      <c r="R1899" s="65" t="str">
        <f ca="1">IF(ISBLANK(B1899)," ",IF(P1899&gt;MASTER!$B$3/100,"SB",IF(P1899&gt;MASTER!$B$4/100,"B",IF(P1899&gt;MASTER!$B$5/100,"C","K"))))</f>
        <v>SB</v>
      </c>
    </row>
    <row r="1900" customHeight="1" spans="1:18">
      <c r="A1900" s="65">
        <f ca="1">INDIRECT(ADDRESS(2+QUOTIENT(ROW()-2,COUNTA('Form Responses 1'!$1:$1)-4),1,,TRUE,"Form Responses 1"))</f>
        <v>0</v>
      </c>
      <c r="B1900" s="65">
        <f ca="1">INDIRECT(ADDRESS(2+QUOTIENT(ROW()-2,COUNTA('Form Responses 1'!$1:$1)-4),2,,TRUE,"Form Responses 1"))</f>
        <v>0</v>
      </c>
      <c r="C1900" s="65">
        <f ca="1">INDIRECT(ADDRESS(2+QUOTIENT(ROW()-2,COUNTA('Form Responses 1'!$1:$1)-4),3,,TRUE,"Form Responses 1"))</f>
        <v>0</v>
      </c>
      <c r="D1900" s="65">
        <f ca="1">INDIRECT(ADDRESS(2+QUOTIENT(ROW()-2,COUNTA('Form Responses 1'!$1:$1)-4),4,,TRUE,"Form Responses 1"))</f>
        <v>0</v>
      </c>
      <c r="E1900" s="82">
        <f ca="1" t="shared" si="0"/>
        <v>6</v>
      </c>
      <c r="F1900" s="65" t="str">
        <f ca="1">IF(ISBLANK(A1900)," ",INDIRECT(ADDRESS(1,5+MOD(ROW()-2,COUNTA('Form Responses 1'!$1:$1)-4),,TRUE,"Form Responses 1")))</f>
        <v>Lantai 10 [Pantry]</v>
      </c>
      <c r="G1900" s="65" t="e">
        <f ca="1">IF(ISBLANK(A1900)," ",INDIRECT(ADDRESS(MATCH(A1900,'Form Responses 1'!A:A,0),5+MOD(ROW()-2,COUNTA('Form Responses 1'!$1:$1)-4),,TRUE,"Form Responses 1")))</f>
        <v>#N/A</v>
      </c>
      <c r="H1900" s="83" t="str">
        <f ca="1" t="shared" si="1"/>
        <v>Lantai 10</v>
      </c>
      <c r="I1900" s="83" t="str">
        <f ca="1" t="shared" si="1896"/>
        <v>Pantry</v>
      </c>
      <c r="J1900" s="83" t="str">
        <f ca="1" t="shared" si="2"/>
        <v>CLEANING SERVICE</v>
      </c>
      <c r="K1900" s="83" t="str">
        <f ca="1" t="array" ref="K1900">IFERROR(INDEX(MASTER!B:B,MATCH(G1900,MASTER!A:A,0))/100," ")</f>
        <v> </v>
      </c>
      <c r="L1900" s="65">
        <f ca="1" t="shared" si="3"/>
        <v>0</v>
      </c>
      <c r="M1900" s="65" t="str">
        <f ca="1" t="shared" si="4"/>
        <v>1900 - WEEK 00</v>
      </c>
      <c r="N1900" s="65" t="str">
        <f ca="1" t="shared" si="5"/>
        <v>1900 - MONTH 01</v>
      </c>
      <c r="O1900" s="83" t="str">
        <f ca="1" t="shared" ref="O1900:P1900" si="1938">IFERROR(AVERAGEIF(M:M,M1900,$K:$K)," ")</f>
        <v> </v>
      </c>
      <c r="P1900" s="83" t="str">
        <f ca="1" t="shared" si="1938"/>
        <v> </v>
      </c>
      <c r="Q1900" s="65" t="str">
        <f ca="1">IF(ISBLANK(A1900)," ",IF(O1900&gt;MASTER!$B$3/100,"SB",IF(O1900&gt;MASTER!$B$4/100,"B",IF(O1900&gt;MASTER!$B$5/100,"C","K"))))</f>
        <v>SB</v>
      </c>
      <c r="R1900" s="65" t="str">
        <f ca="1">IF(ISBLANK(B1900)," ",IF(P1900&gt;MASTER!$B$3/100,"SB",IF(P1900&gt;MASTER!$B$4/100,"B",IF(P1900&gt;MASTER!$B$5/100,"C","K"))))</f>
        <v>SB</v>
      </c>
    </row>
    <row r="1901" customHeight="1" spans="1:18">
      <c r="A1901" s="65">
        <f ca="1">INDIRECT(ADDRESS(2+QUOTIENT(ROW()-2,COUNTA('Form Responses 1'!$1:$1)-4),1,,TRUE,"Form Responses 1"))</f>
        <v>0</v>
      </c>
      <c r="B1901" s="65">
        <f ca="1">INDIRECT(ADDRESS(2+QUOTIENT(ROW()-2,COUNTA('Form Responses 1'!$1:$1)-4),2,,TRUE,"Form Responses 1"))</f>
        <v>0</v>
      </c>
      <c r="C1901" s="65">
        <f ca="1">INDIRECT(ADDRESS(2+QUOTIENT(ROW()-2,COUNTA('Form Responses 1'!$1:$1)-4),3,,TRUE,"Form Responses 1"))</f>
        <v>0</v>
      </c>
      <c r="D1901" s="65">
        <f ca="1">INDIRECT(ADDRESS(2+QUOTIENT(ROW()-2,COUNTA('Form Responses 1'!$1:$1)-4),4,,TRUE,"Form Responses 1"))</f>
        <v>0</v>
      </c>
      <c r="E1901" s="82">
        <f ca="1" t="shared" si="0"/>
        <v>6</v>
      </c>
      <c r="F1901" s="65" t="str">
        <f ca="1">IF(ISBLANK(A1901)," ",INDIRECT(ADDRESS(1,5+MOD(ROW()-2,COUNTA('Form Responses 1'!$1:$1)-4),,TRUE,"Form Responses 1")))</f>
        <v>Lantai 10 [Ruang Rapat 1-2-3]</v>
      </c>
      <c r="G1901" s="65" t="e">
        <f ca="1">IF(ISBLANK(A1901)," ",INDIRECT(ADDRESS(MATCH(A1901,'Form Responses 1'!A:A,0),5+MOD(ROW()-2,COUNTA('Form Responses 1'!$1:$1)-4),,TRUE,"Form Responses 1")))</f>
        <v>#N/A</v>
      </c>
      <c r="H1901" s="83" t="str">
        <f ca="1" t="shared" si="1"/>
        <v>Lantai 10</v>
      </c>
      <c r="I1901" s="83" t="str">
        <f ca="1" t="shared" si="1896"/>
        <v>Ruang Rapat 1-2-3</v>
      </c>
      <c r="J1901" s="83" t="str">
        <f ca="1" t="shared" si="2"/>
        <v>CLEANING SERVICE</v>
      </c>
      <c r="K1901" s="83" t="str">
        <f ca="1" t="array" ref="K1901">IFERROR(INDEX(MASTER!B:B,MATCH(G1901,MASTER!A:A,0))/100," ")</f>
        <v> </v>
      </c>
      <c r="L1901" s="65">
        <f ca="1" t="shared" si="3"/>
        <v>0</v>
      </c>
      <c r="M1901" s="65" t="str">
        <f ca="1" t="shared" si="4"/>
        <v>1900 - WEEK 00</v>
      </c>
      <c r="N1901" s="65" t="str">
        <f ca="1" t="shared" si="5"/>
        <v>1900 - MONTH 01</v>
      </c>
      <c r="O1901" s="83" t="str">
        <f ca="1" t="shared" ref="O1901:P1901" si="1939">IFERROR(AVERAGEIF(M:M,M1901,$K:$K)," ")</f>
        <v> </v>
      </c>
      <c r="P1901" s="83" t="str">
        <f ca="1" t="shared" si="1939"/>
        <v> </v>
      </c>
      <c r="Q1901" s="65" t="str">
        <f ca="1">IF(ISBLANK(A1901)," ",IF(O1901&gt;MASTER!$B$3/100,"SB",IF(O1901&gt;MASTER!$B$4/100,"B",IF(O1901&gt;MASTER!$B$5/100,"C","K"))))</f>
        <v>SB</v>
      </c>
      <c r="R1901" s="65" t="str">
        <f ca="1">IF(ISBLANK(B1901)," ",IF(P1901&gt;MASTER!$B$3/100,"SB",IF(P1901&gt;MASTER!$B$4/100,"B",IF(P1901&gt;MASTER!$B$5/100,"C","K"))))</f>
        <v>SB</v>
      </c>
    </row>
    <row r="1902" customHeight="1" spans="1:18">
      <c r="A1902" s="65">
        <f ca="1">INDIRECT(ADDRESS(2+QUOTIENT(ROW()-2,COUNTA('Form Responses 1'!$1:$1)-4),1,,TRUE,"Form Responses 1"))</f>
        <v>0</v>
      </c>
      <c r="B1902" s="65">
        <f ca="1">INDIRECT(ADDRESS(2+QUOTIENT(ROW()-2,COUNTA('Form Responses 1'!$1:$1)-4),2,,TRUE,"Form Responses 1"))</f>
        <v>0</v>
      </c>
      <c r="C1902" s="65">
        <f ca="1">INDIRECT(ADDRESS(2+QUOTIENT(ROW()-2,COUNTA('Form Responses 1'!$1:$1)-4),3,,TRUE,"Form Responses 1"))</f>
        <v>0</v>
      </c>
      <c r="D1902" s="65">
        <f ca="1">INDIRECT(ADDRESS(2+QUOTIENT(ROW()-2,COUNTA('Form Responses 1'!$1:$1)-4),4,,TRUE,"Form Responses 1"))</f>
        <v>0</v>
      </c>
      <c r="E1902" s="82">
        <f ca="1" t="shared" si="0"/>
        <v>6</v>
      </c>
      <c r="F1902" s="65" t="str">
        <f ca="1">IF(ISBLANK(A1902)," ",INDIRECT(ADDRESS(1,5+MOD(ROW()-2,COUNTA('Form Responses 1'!$1:$1)-4),,TRUE,"Form Responses 1")))</f>
        <v>Lantai 10 [Ruang Kerja]</v>
      </c>
      <c r="G1902" s="65" t="e">
        <f ca="1">IF(ISBLANK(A1902)," ",INDIRECT(ADDRESS(MATCH(A1902,'Form Responses 1'!A:A,0),5+MOD(ROW()-2,COUNTA('Form Responses 1'!$1:$1)-4),,TRUE,"Form Responses 1")))</f>
        <v>#N/A</v>
      </c>
      <c r="H1902" s="83" t="str">
        <f ca="1" t="shared" si="1"/>
        <v>Lantai 10</v>
      </c>
      <c r="I1902" s="83" t="str">
        <f ca="1" t="shared" si="1896"/>
        <v>Ruang Kerja</v>
      </c>
      <c r="J1902" s="83" t="str">
        <f ca="1" t="shared" si="2"/>
        <v>CLEANING SERVICE</v>
      </c>
      <c r="K1902" s="83" t="str">
        <f ca="1" t="array" ref="K1902">IFERROR(INDEX(MASTER!B:B,MATCH(G1902,MASTER!A:A,0))/100," ")</f>
        <v> </v>
      </c>
      <c r="L1902" s="65">
        <f ca="1" t="shared" si="3"/>
        <v>0</v>
      </c>
      <c r="M1902" s="65" t="str">
        <f ca="1" t="shared" si="4"/>
        <v>1900 - WEEK 00</v>
      </c>
      <c r="N1902" s="65" t="str">
        <f ca="1" t="shared" si="5"/>
        <v>1900 - MONTH 01</v>
      </c>
      <c r="O1902" s="83" t="str">
        <f ca="1" t="shared" ref="O1902:P1902" si="1940">IFERROR(AVERAGEIF(M:M,M1902,$K:$K)," ")</f>
        <v> </v>
      </c>
      <c r="P1902" s="83" t="str">
        <f ca="1" t="shared" si="1940"/>
        <v> </v>
      </c>
      <c r="Q1902" s="65" t="str">
        <f ca="1">IF(ISBLANK(A1902)," ",IF(O1902&gt;MASTER!$B$3/100,"SB",IF(O1902&gt;MASTER!$B$4/100,"B",IF(O1902&gt;MASTER!$B$5/100,"C","K"))))</f>
        <v>SB</v>
      </c>
      <c r="R1902" s="65" t="str">
        <f ca="1">IF(ISBLANK(B1902)," ",IF(P1902&gt;MASTER!$B$3/100,"SB",IF(P1902&gt;MASTER!$B$4/100,"B",IF(P1902&gt;MASTER!$B$5/100,"C","K"))))</f>
        <v>SB</v>
      </c>
    </row>
    <row r="1903" customHeight="1" spans="1:18">
      <c r="A1903" s="65">
        <f ca="1">INDIRECT(ADDRESS(2+QUOTIENT(ROW()-2,COUNTA('Form Responses 1'!$1:$1)-4),1,,TRUE,"Form Responses 1"))</f>
        <v>0</v>
      </c>
      <c r="B1903" s="65">
        <f ca="1">INDIRECT(ADDRESS(2+QUOTIENT(ROW()-2,COUNTA('Form Responses 1'!$1:$1)-4),2,,TRUE,"Form Responses 1"))</f>
        <v>0</v>
      </c>
      <c r="C1903" s="65">
        <f ca="1">INDIRECT(ADDRESS(2+QUOTIENT(ROW()-2,COUNTA('Form Responses 1'!$1:$1)-4),3,,TRUE,"Form Responses 1"))</f>
        <v>0</v>
      </c>
      <c r="D1903" s="65">
        <f ca="1">INDIRECT(ADDRESS(2+QUOTIENT(ROW()-2,COUNTA('Form Responses 1'!$1:$1)-4),4,,TRUE,"Form Responses 1"))</f>
        <v>0</v>
      </c>
      <c r="E1903" s="82">
        <f ca="1" t="shared" si="0"/>
        <v>6</v>
      </c>
      <c r="F1903" s="65" t="str">
        <f ca="1">IF(ISBLANK(A1903)," ",INDIRECT(ADDRESS(1,5+MOD(ROW()-2,COUNTA('Form Responses 1'!$1:$1)-4),,TRUE,"Form Responses 1")))</f>
        <v>Lantai 10 [Koridor]</v>
      </c>
      <c r="G1903" s="65" t="e">
        <f ca="1">IF(ISBLANK(A1903)," ",INDIRECT(ADDRESS(MATCH(A1903,'Form Responses 1'!A:A,0),5+MOD(ROW()-2,COUNTA('Form Responses 1'!$1:$1)-4),,TRUE,"Form Responses 1")))</f>
        <v>#N/A</v>
      </c>
      <c r="H1903" s="83" t="str">
        <f ca="1" t="shared" si="1"/>
        <v>Lantai 10</v>
      </c>
      <c r="I1903" s="83" t="str">
        <f ca="1" t="shared" si="1896"/>
        <v>Koridor</v>
      </c>
      <c r="J1903" s="83" t="str">
        <f ca="1" t="shared" si="2"/>
        <v>CLEANING SERVICE</v>
      </c>
      <c r="K1903" s="83" t="str">
        <f ca="1" t="array" ref="K1903">IFERROR(INDEX(MASTER!B:B,MATCH(G1903,MASTER!A:A,0))/100," ")</f>
        <v> </v>
      </c>
      <c r="L1903" s="65">
        <f ca="1" t="shared" si="3"/>
        <v>0</v>
      </c>
      <c r="M1903" s="65" t="str">
        <f ca="1" t="shared" si="4"/>
        <v>1900 - WEEK 00</v>
      </c>
      <c r="N1903" s="65" t="str">
        <f ca="1" t="shared" si="5"/>
        <v>1900 - MONTH 01</v>
      </c>
      <c r="O1903" s="83" t="str">
        <f ca="1" t="shared" ref="O1903:P1903" si="1941">IFERROR(AVERAGEIF(M:M,M1903,$K:$K)," ")</f>
        <v> </v>
      </c>
      <c r="P1903" s="83" t="str">
        <f ca="1" t="shared" si="1941"/>
        <v> </v>
      </c>
      <c r="Q1903" s="65" t="str">
        <f ca="1">IF(ISBLANK(A1903)," ",IF(O1903&gt;MASTER!$B$3/100,"SB",IF(O1903&gt;MASTER!$B$4/100,"B",IF(O1903&gt;MASTER!$B$5/100,"C","K"))))</f>
        <v>SB</v>
      </c>
      <c r="R1903" s="65" t="str">
        <f ca="1">IF(ISBLANK(B1903)," ",IF(P1903&gt;MASTER!$B$3/100,"SB",IF(P1903&gt;MASTER!$B$4/100,"B",IF(P1903&gt;MASTER!$B$5/100,"C","K"))))</f>
        <v>SB</v>
      </c>
    </row>
    <row r="1904" customHeight="1" spans="1:18">
      <c r="A1904" s="65">
        <f ca="1">INDIRECT(ADDRESS(2+QUOTIENT(ROW()-2,COUNTA('Form Responses 1'!$1:$1)-4),1,,TRUE,"Form Responses 1"))</f>
        <v>0</v>
      </c>
      <c r="B1904" s="65">
        <f ca="1">INDIRECT(ADDRESS(2+QUOTIENT(ROW()-2,COUNTA('Form Responses 1'!$1:$1)-4),2,,TRUE,"Form Responses 1"))</f>
        <v>0</v>
      </c>
      <c r="C1904" s="65">
        <f ca="1">INDIRECT(ADDRESS(2+QUOTIENT(ROW()-2,COUNTA('Form Responses 1'!$1:$1)-4),3,,TRUE,"Form Responses 1"))</f>
        <v>0</v>
      </c>
      <c r="D1904" s="65">
        <f ca="1">INDIRECT(ADDRESS(2+QUOTIENT(ROW()-2,COUNTA('Form Responses 1'!$1:$1)-4),4,,TRUE,"Form Responses 1"))</f>
        <v>0</v>
      </c>
      <c r="E1904" s="82">
        <f ca="1" t="shared" si="0"/>
        <v>6</v>
      </c>
      <c r="F1904" s="65" t="str">
        <f ca="1">IF(ISBLANK(A1904)," ",INDIRECT(ADDRESS(1,5+MOD(ROW()-2,COUNTA('Form Responses 1'!$1:$1)-4),,TRUE,"Form Responses 1")))</f>
        <v>Lantai 10 [Toilet Pria / Wanita]</v>
      </c>
      <c r="G1904" s="65" t="e">
        <f ca="1">IF(ISBLANK(A1904)," ",INDIRECT(ADDRESS(MATCH(A1904,'Form Responses 1'!A:A,0),5+MOD(ROW()-2,COUNTA('Form Responses 1'!$1:$1)-4),,TRUE,"Form Responses 1")))</f>
        <v>#N/A</v>
      </c>
      <c r="H1904" s="83" t="str">
        <f ca="1" t="shared" si="1"/>
        <v>Lantai 10</v>
      </c>
      <c r="I1904" s="83" t="str">
        <f ca="1" t="shared" si="1896"/>
        <v>Toilet Pria / Wanita</v>
      </c>
      <c r="J1904" s="83" t="str">
        <f ca="1" t="shared" si="2"/>
        <v>CLEANING SERVICE</v>
      </c>
      <c r="K1904" s="83" t="str">
        <f ca="1" t="array" ref="K1904">IFERROR(INDEX(MASTER!B:B,MATCH(G1904,MASTER!A:A,0))/100," ")</f>
        <v> </v>
      </c>
      <c r="L1904" s="65">
        <f ca="1" t="shared" si="3"/>
        <v>0</v>
      </c>
      <c r="M1904" s="65" t="str">
        <f ca="1" t="shared" si="4"/>
        <v>1900 - WEEK 00</v>
      </c>
      <c r="N1904" s="65" t="str">
        <f ca="1" t="shared" si="5"/>
        <v>1900 - MONTH 01</v>
      </c>
      <c r="O1904" s="83" t="str">
        <f ca="1" t="shared" ref="O1904:P1904" si="1942">IFERROR(AVERAGEIF(M:M,M1904,$K:$K)," ")</f>
        <v> </v>
      </c>
      <c r="P1904" s="83" t="str">
        <f ca="1" t="shared" si="1942"/>
        <v> </v>
      </c>
      <c r="Q1904" s="65" t="str">
        <f ca="1">IF(ISBLANK(A1904)," ",IF(O1904&gt;MASTER!$B$3/100,"SB",IF(O1904&gt;MASTER!$B$4/100,"B",IF(O1904&gt;MASTER!$B$5/100,"C","K"))))</f>
        <v>SB</v>
      </c>
      <c r="R1904" s="65" t="str">
        <f ca="1">IF(ISBLANK(B1904)," ",IF(P1904&gt;MASTER!$B$3/100,"SB",IF(P1904&gt;MASTER!$B$4/100,"B",IF(P1904&gt;MASTER!$B$5/100,"C","K"))))</f>
        <v>SB</v>
      </c>
    </row>
    <row r="1905" customHeight="1" spans="1:18">
      <c r="A1905" s="65">
        <f ca="1">INDIRECT(ADDRESS(2+QUOTIENT(ROW()-2,COUNTA('Form Responses 1'!$1:$1)-4),1,,TRUE,"Form Responses 1"))</f>
        <v>0</v>
      </c>
      <c r="B1905" s="65">
        <f ca="1">INDIRECT(ADDRESS(2+QUOTIENT(ROW()-2,COUNTA('Form Responses 1'!$1:$1)-4),2,,TRUE,"Form Responses 1"))</f>
        <v>0</v>
      </c>
      <c r="C1905" s="65">
        <f ca="1">INDIRECT(ADDRESS(2+QUOTIENT(ROW()-2,COUNTA('Form Responses 1'!$1:$1)-4),3,,TRUE,"Form Responses 1"))</f>
        <v>0</v>
      </c>
      <c r="D1905" s="65">
        <f ca="1">INDIRECT(ADDRESS(2+QUOTIENT(ROW()-2,COUNTA('Form Responses 1'!$1:$1)-4),4,,TRUE,"Form Responses 1"))</f>
        <v>0</v>
      </c>
      <c r="E1905" s="82">
        <f ca="1" t="shared" si="0"/>
        <v>6</v>
      </c>
      <c r="F1905" s="65" t="str">
        <f ca="1">IF(ISBLANK(A1905)," ",INDIRECT(ADDRESS(1,5+MOD(ROW()-2,COUNTA('Form Responses 1'!$1:$1)-4),,TRUE,"Form Responses 1")))</f>
        <v>Lantai 09 [Tangga Exit Barat]</v>
      </c>
      <c r="G1905" s="65" t="e">
        <f ca="1">IF(ISBLANK(A1905)," ",INDIRECT(ADDRESS(MATCH(A1905,'Form Responses 1'!A:A,0),5+MOD(ROW()-2,COUNTA('Form Responses 1'!$1:$1)-4),,TRUE,"Form Responses 1")))</f>
        <v>#N/A</v>
      </c>
      <c r="H1905" s="83" t="str">
        <f ca="1" t="shared" si="1"/>
        <v>Lantai 09</v>
      </c>
      <c r="I1905" s="83" t="str">
        <f ca="1" t="shared" si="1896"/>
        <v>Tangga Exit Barat</v>
      </c>
      <c r="J1905" s="83" t="str">
        <f ca="1" t="shared" si="2"/>
        <v>CLEANING SERVICE</v>
      </c>
      <c r="K1905" s="83" t="str">
        <f ca="1" t="array" ref="K1905">IFERROR(INDEX(MASTER!B:B,MATCH(G1905,MASTER!A:A,0))/100," ")</f>
        <v> </v>
      </c>
      <c r="L1905" s="65">
        <f ca="1" t="shared" si="3"/>
        <v>0</v>
      </c>
      <c r="M1905" s="65" t="str">
        <f ca="1" t="shared" si="4"/>
        <v>1900 - WEEK 00</v>
      </c>
      <c r="N1905" s="65" t="str">
        <f ca="1" t="shared" si="5"/>
        <v>1900 - MONTH 01</v>
      </c>
      <c r="O1905" s="83" t="str">
        <f ca="1" t="shared" ref="O1905:P1905" si="1943">IFERROR(AVERAGEIF(M:M,M1905,$K:$K)," ")</f>
        <v> </v>
      </c>
      <c r="P1905" s="83" t="str">
        <f ca="1" t="shared" si="1943"/>
        <v> </v>
      </c>
      <c r="Q1905" s="65" t="str">
        <f ca="1">IF(ISBLANK(A1905)," ",IF(O1905&gt;MASTER!$B$3/100,"SB",IF(O1905&gt;MASTER!$B$4/100,"B",IF(O1905&gt;MASTER!$B$5/100,"C","K"))))</f>
        <v>SB</v>
      </c>
      <c r="R1905" s="65" t="str">
        <f ca="1">IF(ISBLANK(B1905)," ",IF(P1905&gt;MASTER!$B$3/100,"SB",IF(P1905&gt;MASTER!$B$4/100,"B",IF(P1905&gt;MASTER!$B$5/100,"C","K"))))</f>
        <v>SB</v>
      </c>
    </row>
    <row r="1906" customHeight="1" spans="1:18">
      <c r="A1906" s="65">
        <f ca="1">INDIRECT(ADDRESS(2+QUOTIENT(ROW()-2,COUNTA('Form Responses 1'!$1:$1)-4),1,,TRUE,"Form Responses 1"))</f>
        <v>0</v>
      </c>
      <c r="B1906" s="65">
        <f ca="1">INDIRECT(ADDRESS(2+QUOTIENT(ROW()-2,COUNTA('Form Responses 1'!$1:$1)-4),2,,TRUE,"Form Responses 1"))</f>
        <v>0</v>
      </c>
      <c r="C1906" s="65">
        <f ca="1">INDIRECT(ADDRESS(2+QUOTIENT(ROW()-2,COUNTA('Form Responses 1'!$1:$1)-4),3,,TRUE,"Form Responses 1"))</f>
        <v>0</v>
      </c>
      <c r="D1906" s="65">
        <f ca="1">INDIRECT(ADDRESS(2+QUOTIENT(ROW()-2,COUNTA('Form Responses 1'!$1:$1)-4),4,,TRUE,"Form Responses 1"))</f>
        <v>0</v>
      </c>
      <c r="E1906" s="82">
        <f ca="1" t="shared" si="0"/>
        <v>6</v>
      </c>
      <c r="F1906" s="65" t="str">
        <f ca="1">IF(ISBLANK(A1906)," ",INDIRECT(ADDRESS(1,5+MOD(ROW()-2,COUNTA('Form Responses 1'!$1:$1)-4),,TRUE,"Form Responses 1")))</f>
        <v>Lantai 09 [ &amp; Timur]</v>
      </c>
      <c r="G1906" s="65" t="e">
        <f ca="1">IF(ISBLANK(A1906)," ",INDIRECT(ADDRESS(MATCH(A1906,'Form Responses 1'!A:A,0),5+MOD(ROW()-2,COUNTA('Form Responses 1'!$1:$1)-4),,TRUE,"Form Responses 1")))</f>
        <v>#N/A</v>
      </c>
      <c r="H1906" s="83" t="str">
        <f ca="1" t="shared" si="1"/>
        <v>Lantai 09</v>
      </c>
      <c r="I1906" s="83" t="str">
        <f ca="1" t="shared" si="1896"/>
        <v> &amp; Timur</v>
      </c>
      <c r="J1906" s="83" t="str">
        <f ca="1" t="shared" si="2"/>
        <v>CLEANING SERVICE</v>
      </c>
      <c r="K1906" s="83" t="str">
        <f ca="1" t="array" ref="K1906">IFERROR(INDEX(MASTER!B:B,MATCH(G1906,MASTER!A:A,0))/100," ")</f>
        <v> </v>
      </c>
      <c r="L1906" s="65">
        <f ca="1" t="shared" si="3"/>
        <v>0</v>
      </c>
      <c r="M1906" s="65" t="str">
        <f ca="1" t="shared" si="4"/>
        <v>1900 - WEEK 00</v>
      </c>
      <c r="N1906" s="65" t="str">
        <f ca="1" t="shared" si="5"/>
        <v>1900 - MONTH 01</v>
      </c>
      <c r="O1906" s="83" t="str">
        <f ca="1" t="shared" ref="O1906:P1906" si="1944">IFERROR(AVERAGEIF(M:M,M1906,$K:$K)," ")</f>
        <v> </v>
      </c>
      <c r="P1906" s="83" t="str">
        <f ca="1" t="shared" si="1944"/>
        <v> </v>
      </c>
      <c r="Q1906" s="65" t="str">
        <f ca="1">IF(ISBLANK(A1906)," ",IF(O1906&gt;MASTER!$B$3/100,"SB",IF(O1906&gt;MASTER!$B$4/100,"B",IF(O1906&gt;MASTER!$B$5/100,"C","K"))))</f>
        <v>SB</v>
      </c>
      <c r="R1906" s="65" t="str">
        <f ca="1">IF(ISBLANK(B1906)," ",IF(P1906&gt;MASTER!$B$3/100,"SB",IF(P1906&gt;MASTER!$B$4/100,"B",IF(P1906&gt;MASTER!$B$5/100,"C","K"))))</f>
        <v>SB</v>
      </c>
    </row>
    <row r="1907" customHeight="1" spans="1:18">
      <c r="A1907" s="65">
        <f ca="1">INDIRECT(ADDRESS(2+QUOTIENT(ROW()-2,COUNTA('Form Responses 1'!$1:$1)-4),1,,TRUE,"Form Responses 1"))</f>
        <v>0</v>
      </c>
      <c r="B1907" s="65">
        <f ca="1">INDIRECT(ADDRESS(2+QUOTIENT(ROW()-2,COUNTA('Form Responses 1'!$1:$1)-4),2,,TRUE,"Form Responses 1"))</f>
        <v>0</v>
      </c>
      <c r="C1907" s="65">
        <f ca="1">INDIRECT(ADDRESS(2+QUOTIENT(ROW()-2,COUNTA('Form Responses 1'!$1:$1)-4),3,,TRUE,"Form Responses 1"))</f>
        <v>0</v>
      </c>
      <c r="D1907" s="65">
        <f ca="1">INDIRECT(ADDRESS(2+QUOTIENT(ROW()-2,COUNTA('Form Responses 1'!$1:$1)-4),4,,TRUE,"Form Responses 1"))</f>
        <v>0</v>
      </c>
      <c r="E1907" s="82">
        <f ca="1" t="shared" si="0"/>
        <v>6</v>
      </c>
      <c r="F1907" s="65" t="str">
        <f ca="1">IF(ISBLANK(A1907)," ",INDIRECT(ADDRESS(1,5+MOD(ROW()-2,COUNTA('Form Responses 1'!$1:$1)-4),,TRUE,"Form Responses 1")))</f>
        <v>Lantai 09 [Mushola]</v>
      </c>
      <c r="G1907" s="65" t="e">
        <f ca="1">IF(ISBLANK(A1907)," ",INDIRECT(ADDRESS(MATCH(A1907,'Form Responses 1'!A:A,0),5+MOD(ROW()-2,COUNTA('Form Responses 1'!$1:$1)-4),,TRUE,"Form Responses 1")))</f>
        <v>#N/A</v>
      </c>
      <c r="H1907" s="83" t="str">
        <f ca="1" t="shared" si="1"/>
        <v>Lantai 09</v>
      </c>
      <c r="I1907" s="83" t="str">
        <f ca="1" t="shared" si="1896"/>
        <v>Mushola</v>
      </c>
      <c r="J1907" s="83" t="str">
        <f ca="1" t="shared" si="2"/>
        <v>CLEANING SERVICE</v>
      </c>
      <c r="K1907" s="83" t="str">
        <f ca="1" t="array" ref="K1907">IFERROR(INDEX(MASTER!B:B,MATCH(G1907,MASTER!A:A,0))/100," ")</f>
        <v> </v>
      </c>
      <c r="L1907" s="65">
        <f ca="1" t="shared" si="3"/>
        <v>0</v>
      </c>
      <c r="M1907" s="65" t="str">
        <f ca="1" t="shared" si="4"/>
        <v>1900 - WEEK 00</v>
      </c>
      <c r="N1907" s="65" t="str">
        <f ca="1" t="shared" si="5"/>
        <v>1900 - MONTH 01</v>
      </c>
      <c r="O1907" s="83" t="str">
        <f ca="1" t="shared" ref="O1907:P1907" si="1945">IFERROR(AVERAGEIF(M:M,M1907,$K:$K)," ")</f>
        <v> </v>
      </c>
      <c r="P1907" s="83" t="str">
        <f ca="1" t="shared" si="1945"/>
        <v> </v>
      </c>
      <c r="Q1907" s="65" t="str">
        <f ca="1">IF(ISBLANK(A1907)," ",IF(O1907&gt;MASTER!$B$3/100,"SB",IF(O1907&gt;MASTER!$B$4/100,"B",IF(O1907&gt;MASTER!$B$5/100,"C","K"))))</f>
        <v>SB</v>
      </c>
      <c r="R1907" s="65" t="str">
        <f ca="1">IF(ISBLANK(B1907)," ",IF(P1907&gt;MASTER!$B$3/100,"SB",IF(P1907&gt;MASTER!$B$4/100,"B",IF(P1907&gt;MASTER!$B$5/100,"C","K"))))</f>
        <v>SB</v>
      </c>
    </row>
    <row r="1908" customHeight="1" spans="1:18">
      <c r="A1908" s="65">
        <f ca="1">INDIRECT(ADDRESS(2+QUOTIENT(ROW()-2,COUNTA('Form Responses 1'!$1:$1)-4),1,,TRUE,"Form Responses 1"))</f>
        <v>0</v>
      </c>
      <c r="B1908" s="65">
        <f ca="1">INDIRECT(ADDRESS(2+QUOTIENT(ROW()-2,COUNTA('Form Responses 1'!$1:$1)-4),2,,TRUE,"Form Responses 1"))</f>
        <v>0</v>
      </c>
      <c r="C1908" s="65">
        <f ca="1">INDIRECT(ADDRESS(2+QUOTIENT(ROW()-2,COUNTA('Form Responses 1'!$1:$1)-4),3,,TRUE,"Form Responses 1"))</f>
        <v>0</v>
      </c>
      <c r="D1908" s="65">
        <f ca="1">INDIRECT(ADDRESS(2+QUOTIENT(ROW()-2,COUNTA('Form Responses 1'!$1:$1)-4),4,,TRUE,"Form Responses 1"))</f>
        <v>0</v>
      </c>
      <c r="E1908" s="82">
        <f ca="1" t="shared" si="0"/>
        <v>6</v>
      </c>
      <c r="F1908" s="65" t="str">
        <f ca="1">IF(ISBLANK(A1908)," ",INDIRECT(ADDRESS(1,5+MOD(ROW()-2,COUNTA('Form Responses 1'!$1:$1)-4),,TRUE,"Form Responses 1")))</f>
        <v>Lantai 09 [Pantry]</v>
      </c>
      <c r="G1908" s="65" t="e">
        <f ca="1">IF(ISBLANK(A1908)," ",INDIRECT(ADDRESS(MATCH(A1908,'Form Responses 1'!A:A,0),5+MOD(ROW()-2,COUNTA('Form Responses 1'!$1:$1)-4),,TRUE,"Form Responses 1")))</f>
        <v>#N/A</v>
      </c>
      <c r="H1908" s="83" t="str">
        <f ca="1" t="shared" si="1"/>
        <v>Lantai 09</v>
      </c>
      <c r="I1908" s="83" t="str">
        <f ca="1" t="shared" si="1896"/>
        <v>Pantry</v>
      </c>
      <c r="J1908" s="83" t="str">
        <f ca="1" t="shared" si="2"/>
        <v>CLEANING SERVICE</v>
      </c>
      <c r="K1908" s="83" t="str">
        <f ca="1" t="array" ref="K1908">IFERROR(INDEX(MASTER!B:B,MATCH(G1908,MASTER!A:A,0))/100," ")</f>
        <v> </v>
      </c>
      <c r="L1908" s="65">
        <f ca="1" t="shared" si="3"/>
        <v>0</v>
      </c>
      <c r="M1908" s="65" t="str">
        <f ca="1" t="shared" si="4"/>
        <v>1900 - WEEK 00</v>
      </c>
      <c r="N1908" s="65" t="str">
        <f ca="1" t="shared" si="5"/>
        <v>1900 - MONTH 01</v>
      </c>
      <c r="O1908" s="83" t="str">
        <f ca="1" t="shared" ref="O1908:P1908" si="1946">IFERROR(AVERAGEIF(M:M,M1908,$K:$K)," ")</f>
        <v> </v>
      </c>
      <c r="P1908" s="83" t="str">
        <f ca="1" t="shared" si="1946"/>
        <v> </v>
      </c>
      <c r="Q1908" s="65" t="str">
        <f ca="1">IF(ISBLANK(A1908)," ",IF(O1908&gt;MASTER!$B$3/100,"SB",IF(O1908&gt;MASTER!$B$4/100,"B",IF(O1908&gt;MASTER!$B$5/100,"C","K"))))</f>
        <v>SB</v>
      </c>
      <c r="R1908" s="65" t="str">
        <f ca="1">IF(ISBLANK(B1908)," ",IF(P1908&gt;MASTER!$B$3/100,"SB",IF(P1908&gt;MASTER!$B$4/100,"B",IF(P1908&gt;MASTER!$B$5/100,"C","K"))))</f>
        <v>SB</v>
      </c>
    </row>
    <row r="1909" customHeight="1" spans="1:18">
      <c r="A1909" s="65">
        <f ca="1">INDIRECT(ADDRESS(2+QUOTIENT(ROW()-2,COUNTA('Form Responses 1'!$1:$1)-4),1,,TRUE,"Form Responses 1"))</f>
        <v>0</v>
      </c>
      <c r="B1909" s="65">
        <f ca="1">INDIRECT(ADDRESS(2+QUOTIENT(ROW()-2,COUNTA('Form Responses 1'!$1:$1)-4),2,,TRUE,"Form Responses 1"))</f>
        <v>0</v>
      </c>
      <c r="C1909" s="65">
        <f ca="1">INDIRECT(ADDRESS(2+QUOTIENT(ROW()-2,COUNTA('Form Responses 1'!$1:$1)-4),3,,TRUE,"Form Responses 1"))</f>
        <v>0</v>
      </c>
      <c r="D1909" s="65">
        <f ca="1">INDIRECT(ADDRESS(2+QUOTIENT(ROW()-2,COUNTA('Form Responses 1'!$1:$1)-4),4,,TRUE,"Form Responses 1"))</f>
        <v>0</v>
      </c>
      <c r="E1909" s="82">
        <f ca="1" t="shared" si="0"/>
        <v>6</v>
      </c>
      <c r="F1909" s="65" t="str">
        <f ca="1">IF(ISBLANK(A1909)," ",INDIRECT(ADDRESS(1,5+MOD(ROW()-2,COUNTA('Form Responses 1'!$1:$1)-4),,TRUE,"Form Responses 1")))</f>
        <v>Lantai 09 [Ruang Rapat 1-2-3]</v>
      </c>
      <c r="G1909" s="65" t="e">
        <f ca="1">IF(ISBLANK(A1909)," ",INDIRECT(ADDRESS(MATCH(A1909,'Form Responses 1'!A:A,0),5+MOD(ROW()-2,COUNTA('Form Responses 1'!$1:$1)-4),,TRUE,"Form Responses 1")))</f>
        <v>#N/A</v>
      </c>
      <c r="H1909" s="83" t="str">
        <f ca="1" t="shared" si="1"/>
        <v>Lantai 09</v>
      </c>
      <c r="I1909" s="83" t="str">
        <f ca="1" t="shared" si="1896"/>
        <v>Ruang Rapat 1-2-3</v>
      </c>
      <c r="J1909" s="83" t="str">
        <f ca="1" t="shared" si="2"/>
        <v>CLEANING SERVICE</v>
      </c>
      <c r="K1909" s="83" t="str">
        <f ca="1" t="array" ref="K1909">IFERROR(INDEX(MASTER!B:B,MATCH(G1909,MASTER!A:A,0))/100," ")</f>
        <v> </v>
      </c>
      <c r="L1909" s="65">
        <f ca="1" t="shared" si="3"/>
        <v>0</v>
      </c>
      <c r="M1909" s="65" t="str">
        <f ca="1" t="shared" si="4"/>
        <v>1900 - WEEK 00</v>
      </c>
      <c r="N1909" s="65" t="str">
        <f ca="1" t="shared" si="5"/>
        <v>1900 - MONTH 01</v>
      </c>
      <c r="O1909" s="83" t="str">
        <f ca="1" t="shared" ref="O1909:P1909" si="1947">IFERROR(AVERAGEIF(M:M,M1909,$K:$K)," ")</f>
        <v> </v>
      </c>
      <c r="P1909" s="83" t="str">
        <f ca="1" t="shared" si="1947"/>
        <v> </v>
      </c>
      <c r="Q1909" s="65" t="str">
        <f ca="1">IF(ISBLANK(A1909)," ",IF(O1909&gt;MASTER!$B$3/100,"SB",IF(O1909&gt;MASTER!$B$4/100,"B",IF(O1909&gt;MASTER!$B$5/100,"C","K"))))</f>
        <v>SB</v>
      </c>
      <c r="R1909" s="65" t="str">
        <f ca="1">IF(ISBLANK(B1909)," ",IF(P1909&gt;MASTER!$B$3/100,"SB",IF(P1909&gt;MASTER!$B$4/100,"B",IF(P1909&gt;MASTER!$B$5/100,"C","K"))))</f>
        <v>SB</v>
      </c>
    </row>
    <row r="1910" customHeight="1" spans="1:18">
      <c r="A1910" s="65">
        <f ca="1">INDIRECT(ADDRESS(2+QUOTIENT(ROW()-2,COUNTA('Form Responses 1'!$1:$1)-4),1,,TRUE,"Form Responses 1"))</f>
        <v>0</v>
      </c>
      <c r="B1910" s="65">
        <f ca="1">INDIRECT(ADDRESS(2+QUOTIENT(ROW()-2,COUNTA('Form Responses 1'!$1:$1)-4),2,,TRUE,"Form Responses 1"))</f>
        <v>0</v>
      </c>
      <c r="C1910" s="65">
        <f ca="1">INDIRECT(ADDRESS(2+QUOTIENT(ROW()-2,COUNTA('Form Responses 1'!$1:$1)-4),3,,TRUE,"Form Responses 1"))</f>
        <v>0</v>
      </c>
      <c r="D1910" s="65">
        <f ca="1">INDIRECT(ADDRESS(2+QUOTIENT(ROW()-2,COUNTA('Form Responses 1'!$1:$1)-4),4,,TRUE,"Form Responses 1"))</f>
        <v>0</v>
      </c>
      <c r="E1910" s="82">
        <f ca="1" t="shared" si="0"/>
        <v>6</v>
      </c>
      <c r="F1910" s="65" t="str">
        <f ca="1">IF(ISBLANK(A1910)," ",INDIRECT(ADDRESS(1,5+MOD(ROW()-2,COUNTA('Form Responses 1'!$1:$1)-4),,TRUE,"Form Responses 1")))</f>
        <v>Lantai 09 [Ruang Kerja]</v>
      </c>
      <c r="G1910" s="65" t="e">
        <f ca="1">IF(ISBLANK(A1910)," ",INDIRECT(ADDRESS(MATCH(A1910,'Form Responses 1'!A:A,0),5+MOD(ROW()-2,COUNTA('Form Responses 1'!$1:$1)-4),,TRUE,"Form Responses 1")))</f>
        <v>#N/A</v>
      </c>
      <c r="H1910" s="83" t="str">
        <f ca="1" t="shared" si="1"/>
        <v>Lantai 09</v>
      </c>
      <c r="I1910" s="83" t="str">
        <f ca="1" t="shared" si="1896"/>
        <v>Ruang Kerja</v>
      </c>
      <c r="J1910" s="83" t="str">
        <f ca="1" t="shared" si="2"/>
        <v>CLEANING SERVICE</v>
      </c>
      <c r="K1910" s="83" t="str">
        <f ca="1" t="array" ref="K1910">IFERROR(INDEX(MASTER!B:B,MATCH(G1910,MASTER!A:A,0))/100," ")</f>
        <v> </v>
      </c>
      <c r="L1910" s="65">
        <f ca="1" t="shared" si="3"/>
        <v>0</v>
      </c>
      <c r="M1910" s="65" t="str">
        <f ca="1" t="shared" si="4"/>
        <v>1900 - WEEK 00</v>
      </c>
      <c r="N1910" s="65" t="str">
        <f ca="1" t="shared" si="5"/>
        <v>1900 - MONTH 01</v>
      </c>
      <c r="O1910" s="83" t="str">
        <f ca="1" t="shared" ref="O1910:P1910" si="1948">IFERROR(AVERAGEIF(M:M,M1910,$K:$K)," ")</f>
        <v> </v>
      </c>
      <c r="P1910" s="83" t="str">
        <f ca="1" t="shared" si="1948"/>
        <v> </v>
      </c>
      <c r="Q1910" s="65" t="str">
        <f ca="1">IF(ISBLANK(A1910)," ",IF(O1910&gt;MASTER!$B$3/100,"SB",IF(O1910&gt;MASTER!$B$4/100,"B",IF(O1910&gt;MASTER!$B$5/100,"C","K"))))</f>
        <v>SB</v>
      </c>
      <c r="R1910" s="65" t="str">
        <f ca="1">IF(ISBLANK(B1910)," ",IF(P1910&gt;MASTER!$B$3/100,"SB",IF(P1910&gt;MASTER!$B$4/100,"B",IF(P1910&gt;MASTER!$B$5/100,"C","K"))))</f>
        <v>SB</v>
      </c>
    </row>
    <row r="1911" customHeight="1" spans="1:18">
      <c r="A1911" s="65">
        <f ca="1">INDIRECT(ADDRESS(2+QUOTIENT(ROW()-2,COUNTA('Form Responses 1'!$1:$1)-4),1,,TRUE,"Form Responses 1"))</f>
        <v>0</v>
      </c>
      <c r="B1911" s="65">
        <f ca="1">INDIRECT(ADDRESS(2+QUOTIENT(ROW()-2,COUNTA('Form Responses 1'!$1:$1)-4),2,,TRUE,"Form Responses 1"))</f>
        <v>0</v>
      </c>
      <c r="C1911" s="65">
        <f ca="1">INDIRECT(ADDRESS(2+QUOTIENT(ROW()-2,COUNTA('Form Responses 1'!$1:$1)-4),3,,TRUE,"Form Responses 1"))</f>
        <v>0</v>
      </c>
      <c r="D1911" s="65">
        <f ca="1">INDIRECT(ADDRESS(2+QUOTIENT(ROW()-2,COUNTA('Form Responses 1'!$1:$1)-4),4,,TRUE,"Form Responses 1"))</f>
        <v>0</v>
      </c>
      <c r="E1911" s="82">
        <f ca="1" t="shared" si="0"/>
        <v>6</v>
      </c>
      <c r="F1911" s="65" t="str">
        <f ca="1">IF(ISBLANK(A1911)," ",INDIRECT(ADDRESS(1,5+MOD(ROW()-2,COUNTA('Form Responses 1'!$1:$1)-4),,TRUE,"Form Responses 1")))</f>
        <v>Lantai 09 [Koridor]</v>
      </c>
      <c r="G1911" s="65" t="e">
        <f ca="1">IF(ISBLANK(A1911)," ",INDIRECT(ADDRESS(MATCH(A1911,'Form Responses 1'!A:A,0),5+MOD(ROW()-2,COUNTA('Form Responses 1'!$1:$1)-4),,TRUE,"Form Responses 1")))</f>
        <v>#N/A</v>
      </c>
      <c r="H1911" s="83" t="str">
        <f ca="1" t="shared" si="1"/>
        <v>Lantai 09</v>
      </c>
      <c r="I1911" s="83" t="str">
        <f ca="1" t="shared" si="1896"/>
        <v>Koridor</v>
      </c>
      <c r="J1911" s="83" t="str">
        <f ca="1" t="shared" si="2"/>
        <v>CLEANING SERVICE</v>
      </c>
      <c r="K1911" s="83" t="str">
        <f ca="1" t="array" ref="K1911">IFERROR(INDEX(MASTER!B:B,MATCH(G1911,MASTER!A:A,0))/100," ")</f>
        <v> </v>
      </c>
      <c r="L1911" s="65">
        <f ca="1" t="shared" si="3"/>
        <v>0</v>
      </c>
      <c r="M1911" s="65" t="str">
        <f ca="1" t="shared" si="4"/>
        <v>1900 - WEEK 00</v>
      </c>
      <c r="N1911" s="65" t="str">
        <f ca="1" t="shared" si="5"/>
        <v>1900 - MONTH 01</v>
      </c>
      <c r="O1911" s="83" t="str">
        <f ca="1" t="shared" ref="O1911:P1911" si="1949">IFERROR(AVERAGEIF(M:M,M1911,$K:$K)," ")</f>
        <v> </v>
      </c>
      <c r="P1911" s="83" t="str">
        <f ca="1" t="shared" si="1949"/>
        <v> </v>
      </c>
      <c r="Q1911" s="65" t="str">
        <f ca="1">IF(ISBLANK(A1911)," ",IF(O1911&gt;MASTER!$B$3/100,"SB",IF(O1911&gt;MASTER!$B$4/100,"B",IF(O1911&gt;MASTER!$B$5/100,"C","K"))))</f>
        <v>SB</v>
      </c>
      <c r="R1911" s="65" t="str">
        <f ca="1">IF(ISBLANK(B1911)," ",IF(P1911&gt;MASTER!$B$3/100,"SB",IF(P1911&gt;MASTER!$B$4/100,"B",IF(P1911&gt;MASTER!$B$5/100,"C","K"))))</f>
        <v>SB</v>
      </c>
    </row>
    <row r="1912" customHeight="1" spans="1:18">
      <c r="A1912" s="65">
        <f ca="1">INDIRECT(ADDRESS(2+QUOTIENT(ROW()-2,COUNTA('Form Responses 1'!$1:$1)-4),1,,TRUE,"Form Responses 1"))</f>
        <v>0</v>
      </c>
      <c r="B1912" s="65">
        <f ca="1">INDIRECT(ADDRESS(2+QUOTIENT(ROW()-2,COUNTA('Form Responses 1'!$1:$1)-4),2,,TRUE,"Form Responses 1"))</f>
        <v>0</v>
      </c>
      <c r="C1912" s="65">
        <f ca="1">INDIRECT(ADDRESS(2+QUOTIENT(ROW()-2,COUNTA('Form Responses 1'!$1:$1)-4),3,,TRUE,"Form Responses 1"))</f>
        <v>0</v>
      </c>
      <c r="D1912" s="65">
        <f ca="1">INDIRECT(ADDRESS(2+QUOTIENT(ROW()-2,COUNTA('Form Responses 1'!$1:$1)-4),4,,TRUE,"Form Responses 1"))</f>
        <v>0</v>
      </c>
      <c r="E1912" s="82">
        <f ca="1" t="shared" si="0"/>
        <v>6</v>
      </c>
      <c r="F1912" s="65" t="str">
        <f ca="1">IF(ISBLANK(A1912)," ",INDIRECT(ADDRESS(1,5+MOD(ROW()-2,COUNTA('Form Responses 1'!$1:$1)-4),,TRUE,"Form Responses 1")))</f>
        <v>Lantai 09 [Toilet Pria / Wanita]</v>
      </c>
      <c r="G1912" s="65" t="e">
        <f ca="1">IF(ISBLANK(A1912)," ",INDIRECT(ADDRESS(MATCH(A1912,'Form Responses 1'!A:A,0),5+MOD(ROW()-2,COUNTA('Form Responses 1'!$1:$1)-4),,TRUE,"Form Responses 1")))</f>
        <v>#N/A</v>
      </c>
      <c r="H1912" s="83" t="str">
        <f ca="1" t="shared" si="1"/>
        <v>Lantai 09</v>
      </c>
      <c r="I1912" s="83" t="str">
        <f ca="1" t="shared" si="1896"/>
        <v>Toilet Pria / Wanita</v>
      </c>
      <c r="J1912" s="83" t="str">
        <f ca="1" t="shared" si="2"/>
        <v>CLEANING SERVICE</v>
      </c>
      <c r="K1912" s="83" t="str">
        <f ca="1" t="array" ref="K1912">IFERROR(INDEX(MASTER!B:B,MATCH(G1912,MASTER!A:A,0))/100," ")</f>
        <v> </v>
      </c>
      <c r="L1912" s="65">
        <f ca="1" t="shared" si="3"/>
        <v>0</v>
      </c>
      <c r="M1912" s="65" t="str">
        <f ca="1" t="shared" si="4"/>
        <v>1900 - WEEK 00</v>
      </c>
      <c r="N1912" s="65" t="str">
        <f ca="1" t="shared" si="5"/>
        <v>1900 - MONTH 01</v>
      </c>
      <c r="O1912" s="83" t="str">
        <f ca="1" t="shared" ref="O1912:P1912" si="1950">IFERROR(AVERAGEIF(M:M,M1912,$K:$K)," ")</f>
        <v> </v>
      </c>
      <c r="P1912" s="83" t="str">
        <f ca="1" t="shared" si="1950"/>
        <v> </v>
      </c>
      <c r="Q1912" s="65" t="str">
        <f ca="1">IF(ISBLANK(A1912)," ",IF(O1912&gt;MASTER!$B$3/100,"SB",IF(O1912&gt;MASTER!$B$4/100,"B",IF(O1912&gt;MASTER!$B$5/100,"C","K"))))</f>
        <v>SB</v>
      </c>
      <c r="R1912" s="65" t="str">
        <f ca="1">IF(ISBLANK(B1912)," ",IF(P1912&gt;MASTER!$B$3/100,"SB",IF(P1912&gt;MASTER!$B$4/100,"B",IF(P1912&gt;MASTER!$B$5/100,"C","K"))))</f>
        <v>SB</v>
      </c>
    </row>
    <row r="1913" customHeight="1" spans="1:18">
      <c r="A1913" s="65">
        <f ca="1">INDIRECT(ADDRESS(2+QUOTIENT(ROW()-2,COUNTA('Form Responses 1'!$1:$1)-4),1,,TRUE,"Form Responses 1"))</f>
        <v>0</v>
      </c>
      <c r="B1913" s="65">
        <f ca="1">INDIRECT(ADDRESS(2+QUOTIENT(ROW()-2,COUNTA('Form Responses 1'!$1:$1)-4),2,,TRUE,"Form Responses 1"))</f>
        <v>0</v>
      </c>
      <c r="C1913" s="65">
        <f ca="1">INDIRECT(ADDRESS(2+QUOTIENT(ROW()-2,COUNTA('Form Responses 1'!$1:$1)-4),3,,TRUE,"Form Responses 1"))</f>
        <v>0</v>
      </c>
      <c r="D1913" s="65">
        <f ca="1">INDIRECT(ADDRESS(2+QUOTIENT(ROW()-2,COUNTA('Form Responses 1'!$1:$1)-4),4,,TRUE,"Form Responses 1"))</f>
        <v>0</v>
      </c>
      <c r="E1913" s="82">
        <f ca="1" t="shared" si="0"/>
        <v>6</v>
      </c>
      <c r="F1913" s="65" t="str">
        <f ca="1">IF(ISBLANK(A1913)," ",INDIRECT(ADDRESS(1,5+MOD(ROW()-2,COUNTA('Form Responses 1'!$1:$1)-4),,TRUE,"Form Responses 1")))</f>
        <v>Lantai 08 [Tangga Exit Barat]</v>
      </c>
      <c r="G1913" s="65" t="e">
        <f ca="1">IF(ISBLANK(A1913)," ",INDIRECT(ADDRESS(MATCH(A1913,'Form Responses 1'!A:A,0),5+MOD(ROW()-2,COUNTA('Form Responses 1'!$1:$1)-4),,TRUE,"Form Responses 1")))</f>
        <v>#N/A</v>
      </c>
      <c r="H1913" s="83" t="str">
        <f ca="1" t="shared" si="1"/>
        <v>Lantai 08</v>
      </c>
      <c r="I1913" s="83" t="str">
        <f ca="1" t="shared" si="1896"/>
        <v>Tangga Exit Barat</v>
      </c>
      <c r="J1913" s="83" t="str">
        <f ca="1" t="shared" si="2"/>
        <v>CLEANING SERVICE</v>
      </c>
      <c r="K1913" s="83" t="str">
        <f ca="1" t="array" ref="K1913">IFERROR(INDEX(MASTER!B:B,MATCH(G1913,MASTER!A:A,0))/100," ")</f>
        <v> </v>
      </c>
      <c r="L1913" s="65">
        <f ca="1" t="shared" si="3"/>
        <v>0</v>
      </c>
      <c r="M1913" s="65" t="str">
        <f ca="1" t="shared" si="4"/>
        <v>1900 - WEEK 00</v>
      </c>
      <c r="N1913" s="65" t="str">
        <f ca="1" t="shared" si="5"/>
        <v>1900 - MONTH 01</v>
      </c>
      <c r="O1913" s="83" t="str">
        <f ca="1" t="shared" ref="O1913:P1913" si="1951">IFERROR(AVERAGEIF(M:M,M1913,$K:$K)," ")</f>
        <v> </v>
      </c>
      <c r="P1913" s="83" t="str">
        <f ca="1" t="shared" si="1951"/>
        <v> </v>
      </c>
      <c r="Q1913" s="65" t="str">
        <f ca="1">IF(ISBLANK(A1913)," ",IF(O1913&gt;MASTER!$B$3/100,"SB",IF(O1913&gt;MASTER!$B$4/100,"B",IF(O1913&gt;MASTER!$B$5/100,"C","K"))))</f>
        <v>SB</v>
      </c>
      <c r="R1913" s="65" t="str">
        <f ca="1">IF(ISBLANK(B1913)," ",IF(P1913&gt;MASTER!$B$3/100,"SB",IF(P1913&gt;MASTER!$B$4/100,"B",IF(P1913&gt;MASTER!$B$5/100,"C","K"))))</f>
        <v>SB</v>
      </c>
    </row>
    <row r="1914" customHeight="1" spans="1:18">
      <c r="A1914" s="65">
        <f ca="1">INDIRECT(ADDRESS(2+QUOTIENT(ROW()-2,COUNTA('Form Responses 1'!$1:$1)-4),1,,TRUE,"Form Responses 1"))</f>
        <v>0</v>
      </c>
      <c r="B1914" s="65">
        <f ca="1">INDIRECT(ADDRESS(2+QUOTIENT(ROW()-2,COUNTA('Form Responses 1'!$1:$1)-4),2,,TRUE,"Form Responses 1"))</f>
        <v>0</v>
      </c>
      <c r="C1914" s="65">
        <f ca="1">INDIRECT(ADDRESS(2+QUOTIENT(ROW()-2,COUNTA('Form Responses 1'!$1:$1)-4),3,,TRUE,"Form Responses 1"))</f>
        <v>0</v>
      </c>
      <c r="D1914" s="65">
        <f ca="1">INDIRECT(ADDRESS(2+QUOTIENT(ROW()-2,COUNTA('Form Responses 1'!$1:$1)-4),4,,TRUE,"Form Responses 1"))</f>
        <v>0</v>
      </c>
      <c r="E1914" s="82">
        <f ca="1" t="shared" si="0"/>
        <v>6</v>
      </c>
      <c r="F1914" s="65" t="str">
        <f ca="1">IF(ISBLANK(A1914)," ",INDIRECT(ADDRESS(1,5+MOD(ROW()-2,COUNTA('Form Responses 1'!$1:$1)-4),,TRUE,"Form Responses 1")))</f>
        <v>Lantai 08 [ &amp; Timur]</v>
      </c>
      <c r="G1914" s="65" t="e">
        <f ca="1">IF(ISBLANK(A1914)," ",INDIRECT(ADDRESS(MATCH(A1914,'Form Responses 1'!A:A,0),5+MOD(ROW()-2,COUNTA('Form Responses 1'!$1:$1)-4),,TRUE,"Form Responses 1")))</f>
        <v>#N/A</v>
      </c>
      <c r="H1914" s="83" t="str">
        <f ca="1" t="shared" si="1"/>
        <v>Lantai 08</v>
      </c>
      <c r="I1914" s="83" t="str">
        <f ca="1" t="shared" si="1896"/>
        <v> &amp; Timur</v>
      </c>
      <c r="J1914" s="83" t="str">
        <f ca="1" t="shared" si="2"/>
        <v>CLEANING SERVICE</v>
      </c>
      <c r="K1914" s="83" t="str">
        <f ca="1" t="array" ref="K1914">IFERROR(INDEX(MASTER!B:B,MATCH(G1914,MASTER!A:A,0))/100," ")</f>
        <v> </v>
      </c>
      <c r="L1914" s="65">
        <f ca="1" t="shared" si="3"/>
        <v>0</v>
      </c>
      <c r="M1914" s="65" t="str">
        <f ca="1" t="shared" si="4"/>
        <v>1900 - WEEK 00</v>
      </c>
      <c r="N1914" s="65" t="str">
        <f ca="1" t="shared" si="5"/>
        <v>1900 - MONTH 01</v>
      </c>
      <c r="O1914" s="83" t="str">
        <f ca="1" t="shared" ref="O1914:P1914" si="1952">IFERROR(AVERAGEIF(M:M,M1914,$K:$K)," ")</f>
        <v> </v>
      </c>
      <c r="P1914" s="83" t="str">
        <f ca="1" t="shared" si="1952"/>
        <v> </v>
      </c>
      <c r="Q1914" s="65" t="str">
        <f ca="1">IF(ISBLANK(A1914)," ",IF(O1914&gt;MASTER!$B$3/100,"SB",IF(O1914&gt;MASTER!$B$4/100,"B",IF(O1914&gt;MASTER!$B$5/100,"C","K"))))</f>
        <v>SB</v>
      </c>
      <c r="R1914" s="65" t="str">
        <f ca="1">IF(ISBLANK(B1914)," ",IF(P1914&gt;MASTER!$B$3/100,"SB",IF(P1914&gt;MASTER!$B$4/100,"B",IF(P1914&gt;MASTER!$B$5/100,"C","K"))))</f>
        <v>SB</v>
      </c>
    </row>
    <row r="1915" customHeight="1" spans="1:18">
      <c r="A1915" s="65">
        <f ca="1">INDIRECT(ADDRESS(2+QUOTIENT(ROW()-2,COUNTA('Form Responses 1'!$1:$1)-4),1,,TRUE,"Form Responses 1"))</f>
        <v>0</v>
      </c>
      <c r="B1915" s="65">
        <f ca="1">INDIRECT(ADDRESS(2+QUOTIENT(ROW()-2,COUNTA('Form Responses 1'!$1:$1)-4),2,,TRUE,"Form Responses 1"))</f>
        <v>0</v>
      </c>
      <c r="C1915" s="65">
        <f ca="1">INDIRECT(ADDRESS(2+QUOTIENT(ROW()-2,COUNTA('Form Responses 1'!$1:$1)-4),3,,TRUE,"Form Responses 1"))</f>
        <v>0</v>
      </c>
      <c r="D1915" s="65">
        <f ca="1">INDIRECT(ADDRESS(2+QUOTIENT(ROW()-2,COUNTA('Form Responses 1'!$1:$1)-4),4,,TRUE,"Form Responses 1"))</f>
        <v>0</v>
      </c>
      <c r="E1915" s="82">
        <f ca="1" t="shared" si="0"/>
        <v>6</v>
      </c>
      <c r="F1915" s="65" t="str">
        <f ca="1">IF(ISBLANK(A1915)," ",INDIRECT(ADDRESS(1,5+MOD(ROW()-2,COUNTA('Form Responses 1'!$1:$1)-4),,TRUE,"Form Responses 1")))</f>
        <v>Lantai 08 [Mushola]</v>
      </c>
      <c r="G1915" s="65" t="e">
        <f ca="1">IF(ISBLANK(A1915)," ",INDIRECT(ADDRESS(MATCH(A1915,'Form Responses 1'!A:A,0),5+MOD(ROW()-2,COUNTA('Form Responses 1'!$1:$1)-4),,TRUE,"Form Responses 1")))</f>
        <v>#N/A</v>
      </c>
      <c r="H1915" s="83" t="str">
        <f ca="1" t="shared" si="1"/>
        <v>Lantai 08</v>
      </c>
      <c r="I1915" s="83" t="str">
        <f ca="1" t="shared" si="1896"/>
        <v>Mushola</v>
      </c>
      <c r="J1915" s="83" t="str">
        <f ca="1" t="shared" si="2"/>
        <v>CLEANING SERVICE</v>
      </c>
      <c r="K1915" s="83" t="str">
        <f ca="1" t="array" ref="K1915">IFERROR(INDEX(MASTER!B:B,MATCH(G1915,MASTER!A:A,0))/100," ")</f>
        <v> </v>
      </c>
      <c r="L1915" s="65">
        <f ca="1" t="shared" si="3"/>
        <v>0</v>
      </c>
      <c r="M1915" s="65" t="str">
        <f ca="1" t="shared" si="4"/>
        <v>1900 - WEEK 00</v>
      </c>
      <c r="N1915" s="65" t="str">
        <f ca="1" t="shared" si="5"/>
        <v>1900 - MONTH 01</v>
      </c>
      <c r="O1915" s="83" t="str">
        <f ca="1" t="shared" ref="O1915:P1915" si="1953">IFERROR(AVERAGEIF(M:M,M1915,$K:$K)," ")</f>
        <v> </v>
      </c>
      <c r="P1915" s="83" t="str">
        <f ca="1" t="shared" si="1953"/>
        <v> </v>
      </c>
      <c r="Q1915" s="65" t="str">
        <f ca="1">IF(ISBLANK(A1915)," ",IF(O1915&gt;MASTER!$B$3/100,"SB",IF(O1915&gt;MASTER!$B$4/100,"B",IF(O1915&gt;MASTER!$B$5/100,"C","K"))))</f>
        <v>SB</v>
      </c>
      <c r="R1915" s="65" t="str">
        <f ca="1">IF(ISBLANK(B1915)," ",IF(P1915&gt;MASTER!$B$3/100,"SB",IF(P1915&gt;MASTER!$B$4/100,"B",IF(P1915&gt;MASTER!$B$5/100,"C","K"))))</f>
        <v>SB</v>
      </c>
    </row>
    <row r="1916" customHeight="1" spans="1:18">
      <c r="A1916" s="65">
        <f ca="1">INDIRECT(ADDRESS(2+QUOTIENT(ROW()-2,COUNTA('Form Responses 1'!$1:$1)-4),1,,TRUE,"Form Responses 1"))</f>
        <v>0</v>
      </c>
      <c r="B1916" s="65">
        <f ca="1">INDIRECT(ADDRESS(2+QUOTIENT(ROW()-2,COUNTA('Form Responses 1'!$1:$1)-4),2,,TRUE,"Form Responses 1"))</f>
        <v>0</v>
      </c>
      <c r="C1916" s="65">
        <f ca="1">INDIRECT(ADDRESS(2+QUOTIENT(ROW()-2,COUNTA('Form Responses 1'!$1:$1)-4),3,,TRUE,"Form Responses 1"))</f>
        <v>0</v>
      </c>
      <c r="D1916" s="65">
        <f ca="1">INDIRECT(ADDRESS(2+QUOTIENT(ROW()-2,COUNTA('Form Responses 1'!$1:$1)-4),4,,TRUE,"Form Responses 1"))</f>
        <v>0</v>
      </c>
      <c r="E1916" s="82">
        <f ca="1" t="shared" si="0"/>
        <v>6</v>
      </c>
      <c r="F1916" s="65" t="str">
        <f ca="1">IF(ISBLANK(A1916)," ",INDIRECT(ADDRESS(1,5+MOD(ROW()-2,COUNTA('Form Responses 1'!$1:$1)-4),,TRUE,"Form Responses 1")))</f>
        <v>Lantai 08 [Pantry]</v>
      </c>
      <c r="G1916" s="65" t="e">
        <f ca="1">IF(ISBLANK(A1916)," ",INDIRECT(ADDRESS(MATCH(A1916,'Form Responses 1'!A:A,0),5+MOD(ROW()-2,COUNTA('Form Responses 1'!$1:$1)-4),,TRUE,"Form Responses 1")))</f>
        <v>#N/A</v>
      </c>
      <c r="H1916" s="83" t="str">
        <f ca="1" t="shared" si="1"/>
        <v>Lantai 08</v>
      </c>
      <c r="I1916" s="83" t="str">
        <f ca="1" t="shared" si="1896"/>
        <v>Pantry</v>
      </c>
      <c r="J1916" s="83" t="str">
        <f ca="1" t="shared" si="2"/>
        <v>CLEANING SERVICE</v>
      </c>
      <c r="K1916" s="83" t="str">
        <f ca="1" t="array" ref="K1916">IFERROR(INDEX(MASTER!B:B,MATCH(G1916,MASTER!A:A,0))/100," ")</f>
        <v> </v>
      </c>
      <c r="L1916" s="65">
        <f ca="1" t="shared" si="3"/>
        <v>0</v>
      </c>
      <c r="M1916" s="65" t="str">
        <f ca="1" t="shared" si="4"/>
        <v>1900 - WEEK 00</v>
      </c>
      <c r="N1916" s="65" t="str">
        <f ca="1" t="shared" si="5"/>
        <v>1900 - MONTH 01</v>
      </c>
      <c r="O1916" s="83" t="str">
        <f ca="1" t="shared" ref="O1916:P1916" si="1954">IFERROR(AVERAGEIF(M:M,M1916,$K:$K)," ")</f>
        <v> </v>
      </c>
      <c r="P1916" s="83" t="str">
        <f ca="1" t="shared" si="1954"/>
        <v> </v>
      </c>
      <c r="Q1916" s="65" t="str">
        <f ca="1">IF(ISBLANK(A1916)," ",IF(O1916&gt;MASTER!$B$3/100,"SB",IF(O1916&gt;MASTER!$B$4/100,"B",IF(O1916&gt;MASTER!$B$5/100,"C","K"))))</f>
        <v>SB</v>
      </c>
      <c r="R1916" s="65" t="str">
        <f ca="1">IF(ISBLANK(B1916)," ",IF(P1916&gt;MASTER!$B$3/100,"SB",IF(P1916&gt;MASTER!$B$4/100,"B",IF(P1916&gt;MASTER!$B$5/100,"C","K"))))</f>
        <v>SB</v>
      </c>
    </row>
    <row r="1917" customHeight="1" spans="1:18">
      <c r="A1917" s="65">
        <f ca="1">INDIRECT(ADDRESS(2+QUOTIENT(ROW()-2,COUNTA('Form Responses 1'!$1:$1)-4),1,,TRUE,"Form Responses 1"))</f>
        <v>0</v>
      </c>
      <c r="B1917" s="65">
        <f ca="1">INDIRECT(ADDRESS(2+QUOTIENT(ROW()-2,COUNTA('Form Responses 1'!$1:$1)-4),2,,TRUE,"Form Responses 1"))</f>
        <v>0</v>
      </c>
      <c r="C1917" s="65">
        <f ca="1">INDIRECT(ADDRESS(2+QUOTIENT(ROW()-2,COUNTA('Form Responses 1'!$1:$1)-4),3,,TRUE,"Form Responses 1"))</f>
        <v>0</v>
      </c>
      <c r="D1917" s="65">
        <f ca="1">INDIRECT(ADDRESS(2+QUOTIENT(ROW()-2,COUNTA('Form Responses 1'!$1:$1)-4),4,,TRUE,"Form Responses 1"))</f>
        <v>0</v>
      </c>
      <c r="E1917" s="82">
        <f ca="1" t="shared" si="0"/>
        <v>6</v>
      </c>
      <c r="F1917" s="65" t="str">
        <f ca="1">IF(ISBLANK(A1917)," ",INDIRECT(ADDRESS(1,5+MOD(ROW()-2,COUNTA('Form Responses 1'!$1:$1)-4),,TRUE,"Form Responses 1")))</f>
        <v>Lantai 08 [Ruang Rapat 1-2-3]</v>
      </c>
      <c r="G1917" s="65" t="e">
        <f ca="1">IF(ISBLANK(A1917)," ",INDIRECT(ADDRESS(MATCH(A1917,'Form Responses 1'!A:A,0),5+MOD(ROW()-2,COUNTA('Form Responses 1'!$1:$1)-4),,TRUE,"Form Responses 1")))</f>
        <v>#N/A</v>
      </c>
      <c r="H1917" s="83" t="str">
        <f ca="1" t="shared" si="1"/>
        <v>Lantai 08</v>
      </c>
      <c r="I1917" s="83" t="str">
        <f ca="1" t="shared" si="1896"/>
        <v>Ruang Rapat 1-2-3</v>
      </c>
      <c r="J1917" s="83" t="str">
        <f ca="1" t="shared" si="2"/>
        <v>CLEANING SERVICE</v>
      </c>
      <c r="K1917" s="83" t="str">
        <f ca="1" t="array" ref="K1917">IFERROR(INDEX(MASTER!B:B,MATCH(G1917,MASTER!A:A,0))/100," ")</f>
        <v> </v>
      </c>
      <c r="L1917" s="65">
        <f ca="1" t="shared" si="3"/>
        <v>0</v>
      </c>
      <c r="M1917" s="65" t="str">
        <f ca="1" t="shared" si="4"/>
        <v>1900 - WEEK 00</v>
      </c>
      <c r="N1917" s="65" t="str">
        <f ca="1" t="shared" si="5"/>
        <v>1900 - MONTH 01</v>
      </c>
      <c r="O1917" s="83" t="str">
        <f ca="1" t="shared" ref="O1917:P1917" si="1955">IFERROR(AVERAGEIF(M:M,M1917,$K:$K)," ")</f>
        <v> </v>
      </c>
      <c r="P1917" s="83" t="str">
        <f ca="1" t="shared" si="1955"/>
        <v> </v>
      </c>
      <c r="Q1917" s="65" t="str">
        <f ca="1">IF(ISBLANK(A1917)," ",IF(O1917&gt;MASTER!$B$3/100,"SB",IF(O1917&gt;MASTER!$B$4/100,"B",IF(O1917&gt;MASTER!$B$5/100,"C","K"))))</f>
        <v>SB</v>
      </c>
      <c r="R1917" s="65" t="str">
        <f ca="1">IF(ISBLANK(B1917)," ",IF(P1917&gt;MASTER!$B$3/100,"SB",IF(P1917&gt;MASTER!$B$4/100,"B",IF(P1917&gt;MASTER!$B$5/100,"C","K"))))</f>
        <v>SB</v>
      </c>
    </row>
    <row r="1918" customHeight="1" spans="1:18">
      <c r="A1918" s="65">
        <f ca="1">INDIRECT(ADDRESS(2+QUOTIENT(ROW()-2,COUNTA('Form Responses 1'!$1:$1)-4),1,,TRUE,"Form Responses 1"))</f>
        <v>0</v>
      </c>
      <c r="B1918" s="65">
        <f ca="1">INDIRECT(ADDRESS(2+QUOTIENT(ROW()-2,COUNTA('Form Responses 1'!$1:$1)-4),2,,TRUE,"Form Responses 1"))</f>
        <v>0</v>
      </c>
      <c r="C1918" s="65">
        <f ca="1">INDIRECT(ADDRESS(2+QUOTIENT(ROW()-2,COUNTA('Form Responses 1'!$1:$1)-4),3,,TRUE,"Form Responses 1"))</f>
        <v>0</v>
      </c>
      <c r="D1918" s="65">
        <f ca="1">INDIRECT(ADDRESS(2+QUOTIENT(ROW()-2,COUNTA('Form Responses 1'!$1:$1)-4),4,,TRUE,"Form Responses 1"))</f>
        <v>0</v>
      </c>
      <c r="E1918" s="82">
        <f ca="1" t="shared" si="0"/>
        <v>6</v>
      </c>
      <c r="F1918" s="65" t="str">
        <f ca="1">IF(ISBLANK(A1918)," ",INDIRECT(ADDRESS(1,5+MOD(ROW()-2,COUNTA('Form Responses 1'!$1:$1)-4),,TRUE,"Form Responses 1")))</f>
        <v>Lantai 08 [Ruang Kerja]</v>
      </c>
      <c r="G1918" s="65" t="e">
        <f ca="1">IF(ISBLANK(A1918)," ",INDIRECT(ADDRESS(MATCH(A1918,'Form Responses 1'!A:A,0),5+MOD(ROW()-2,COUNTA('Form Responses 1'!$1:$1)-4),,TRUE,"Form Responses 1")))</f>
        <v>#N/A</v>
      </c>
      <c r="H1918" s="83" t="str">
        <f ca="1" t="shared" si="1"/>
        <v>Lantai 08</v>
      </c>
      <c r="I1918" s="83" t="str">
        <f ca="1" t="shared" si="1896"/>
        <v>Ruang Kerja</v>
      </c>
      <c r="J1918" s="83" t="str">
        <f ca="1" t="shared" si="2"/>
        <v>CLEANING SERVICE</v>
      </c>
      <c r="K1918" s="83" t="str">
        <f ca="1" t="array" ref="K1918">IFERROR(INDEX(MASTER!B:B,MATCH(G1918,MASTER!A:A,0))/100," ")</f>
        <v> </v>
      </c>
      <c r="L1918" s="65">
        <f ca="1" t="shared" si="3"/>
        <v>0</v>
      </c>
      <c r="M1918" s="65" t="str">
        <f ca="1" t="shared" si="4"/>
        <v>1900 - WEEK 00</v>
      </c>
      <c r="N1918" s="65" t="str">
        <f ca="1" t="shared" si="5"/>
        <v>1900 - MONTH 01</v>
      </c>
      <c r="O1918" s="83" t="str">
        <f ca="1" t="shared" ref="O1918:P1918" si="1956">IFERROR(AVERAGEIF(M:M,M1918,$K:$K)," ")</f>
        <v> </v>
      </c>
      <c r="P1918" s="83" t="str">
        <f ca="1" t="shared" si="1956"/>
        <v> </v>
      </c>
      <c r="Q1918" s="65" t="str">
        <f ca="1">IF(ISBLANK(A1918)," ",IF(O1918&gt;MASTER!$B$3/100,"SB",IF(O1918&gt;MASTER!$B$4/100,"B",IF(O1918&gt;MASTER!$B$5/100,"C","K"))))</f>
        <v>SB</v>
      </c>
      <c r="R1918" s="65" t="str">
        <f ca="1">IF(ISBLANK(B1918)," ",IF(P1918&gt;MASTER!$B$3/100,"SB",IF(P1918&gt;MASTER!$B$4/100,"B",IF(P1918&gt;MASTER!$B$5/100,"C","K"))))</f>
        <v>SB</v>
      </c>
    </row>
    <row r="1919" customHeight="1" spans="1:18">
      <c r="A1919" s="65">
        <f ca="1">INDIRECT(ADDRESS(2+QUOTIENT(ROW()-2,COUNTA('Form Responses 1'!$1:$1)-4),1,,TRUE,"Form Responses 1"))</f>
        <v>0</v>
      </c>
      <c r="B1919" s="65">
        <f ca="1">INDIRECT(ADDRESS(2+QUOTIENT(ROW()-2,COUNTA('Form Responses 1'!$1:$1)-4),2,,TRUE,"Form Responses 1"))</f>
        <v>0</v>
      </c>
      <c r="C1919" s="65">
        <f ca="1">INDIRECT(ADDRESS(2+QUOTIENT(ROW()-2,COUNTA('Form Responses 1'!$1:$1)-4),3,,TRUE,"Form Responses 1"))</f>
        <v>0</v>
      </c>
      <c r="D1919" s="65">
        <f ca="1">INDIRECT(ADDRESS(2+QUOTIENT(ROW()-2,COUNTA('Form Responses 1'!$1:$1)-4),4,,TRUE,"Form Responses 1"))</f>
        <v>0</v>
      </c>
      <c r="E1919" s="82">
        <f ca="1" t="shared" si="0"/>
        <v>6</v>
      </c>
      <c r="F1919" s="65" t="str">
        <f ca="1">IF(ISBLANK(A1919)," ",INDIRECT(ADDRESS(1,5+MOD(ROW()-2,COUNTA('Form Responses 1'!$1:$1)-4),,TRUE,"Form Responses 1")))</f>
        <v>Lantai 08 [Koridor]</v>
      </c>
      <c r="G1919" s="65" t="e">
        <f ca="1">IF(ISBLANK(A1919)," ",INDIRECT(ADDRESS(MATCH(A1919,'Form Responses 1'!A:A,0),5+MOD(ROW()-2,COUNTA('Form Responses 1'!$1:$1)-4),,TRUE,"Form Responses 1")))</f>
        <v>#N/A</v>
      </c>
      <c r="H1919" s="83" t="str">
        <f ca="1" t="shared" si="1"/>
        <v>Lantai 08</v>
      </c>
      <c r="I1919" s="83" t="str">
        <f ca="1" t="shared" si="1896"/>
        <v>Koridor</v>
      </c>
      <c r="J1919" s="83" t="str">
        <f ca="1" t="shared" si="2"/>
        <v>CLEANING SERVICE</v>
      </c>
      <c r="K1919" s="83" t="str">
        <f ca="1" t="array" ref="K1919">IFERROR(INDEX(MASTER!B:B,MATCH(G1919,MASTER!A:A,0))/100," ")</f>
        <v> </v>
      </c>
      <c r="L1919" s="65">
        <f ca="1" t="shared" si="3"/>
        <v>0</v>
      </c>
      <c r="M1919" s="65" t="str">
        <f ca="1" t="shared" si="4"/>
        <v>1900 - WEEK 00</v>
      </c>
      <c r="N1919" s="65" t="str">
        <f ca="1" t="shared" si="5"/>
        <v>1900 - MONTH 01</v>
      </c>
      <c r="O1919" s="83" t="str">
        <f ca="1" t="shared" ref="O1919:P1919" si="1957">IFERROR(AVERAGEIF(M:M,M1919,$K:$K)," ")</f>
        <v> </v>
      </c>
      <c r="P1919" s="83" t="str">
        <f ca="1" t="shared" si="1957"/>
        <v> </v>
      </c>
      <c r="Q1919" s="65" t="str">
        <f ca="1">IF(ISBLANK(A1919)," ",IF(O1919&gt;MASTER!$B$3/100,"SB",IF(O1919&gt;MASTER!$B$4/100,"B",IF(O1919&gt;MASTER!$B$5/100,"C","K"))))</f>
        <v>SB</v>
      </c>
      <c r="R1919" s="65" t="str">
        <f ca="1">IF(ISBLANK(B1919)," ",IF(P1919&gt;MASTER!$B$3/100,"SB",IF(P1919&gt;MASTER!$B$4/100,"B",IF(P1919&gt;MASTER!$B$5/100,"C","K"))))</f>
        <v>SB</v>
      </c>
    </row>
    <row r="1920" customHeight="1" spans="1:18">
      <c r="A1920" s="65">
        <f ca="1">INDIRECT(ADDRESS(2+QUOTIENT(ROW()-2,COUNTA('Form Responses 1'!$1:$1)-4),1,,TRUE,"Form Responses 1"))</f>
        <v>0</v>
      </c>
      <c r="B1920" s="65">
        <f ca="1">INDIRECT(ADDRESS(2+QUOTIENT(ROW()-2,COUNTA('Form Responses 1'!$1:$1)-4),2,,TRUE,"Form Responses 1"))</f>
        <v>0</v>
      </c>
      <c r="C1920" s="65">
        <f ca="1">INDIRECT(ADDRESS(2+QUOTIENT(ROW()-2,COUNTA('Form Responses 1'!$1:$1)-4),3,,TRUE,"Form Responses 1"))</f>
        <v>0</v>
      </c>
      <c r="D1920" s="65">
        <f ca="1">INDIRECT(ADDRESS(2+QUOTIENT(ROW()-2,COUNTA('Form Responses 1'!$1:$1)-4),4,,TRUE,"Form Responses 1"))</f>
        <v>0</v>
      </c>
      <c r="E1920" s="82">
        <f ca="1" t="shared" si="0"/>
        <v>6</v>
      </c>
      <c r="F1920" s="65" t="str">
        <f ca="1">IF(ISBLANK(A1920)," ",INDIRECT(ADDRESS(1,5+MOD(ROW()-2,COUNTA('Form Responses 1'!$1:$1)-4),,TRUE,"Form Responses 1")))</f>
        <v>Lantai 08 [Toilet Pria / Wanita]</v>
      </c>
      <c r="G1920" s="65" t="e">
        <f ca="1">IF(ISBLANK(A1920)," ",INDIRECT(ADDRESS(MATCH(A1920,'Form Responses 1'!A:A,0),5+MOD(ROW()-2,COUNTA('Form Responses 1'!$1:$1)-4),,TRUE,"Form Responses 1")))</f>
        <v>#N/A</v>
      </c>
      <c r="H1920" s="83" t="str">
        <f ca="1" t="shared" si="1"/>
        <v>Lantai 08</v>
      </c>
      <c r="I1920" s="83" t="str">
        <f ca="1" t="shared" si="1896"/>
        <v>Toilet Pria / Wanita</v>
      </c>
      <c r="J1920" s="83" t="str">
        <f ca="1" t="shared" si="2"/>
        <v>CLEANING SERVICE</v>
      </c>
      <c r="K1920" s="83" t="str">
        <f ca="1" t="array" ref="K1920">IFERROR(INDEX(MASTER!B:B,MATCH(G1920,MASTER!A:A,0))/100," ")</f>
        <v> </v>
      </c>
      <c r="L1920" s="65">
        <f ca="1" t="shared" si="3"/>
        <v>0</v>
      </c>
      <c r="M1920" s="65" t="str">
        <f ca="1" t="shared" si="4"/>
        <v>1900 - WEEK 00</v>
      </c>
      <c r="N1920" s="65" t="str">
        <f ca="1" t="shared" si="5"/>
        <v>1900 - MONTH 01</v>
      </c>
      <c r="O1920" s="83" t="str">
        <f ca="1" t="shared" ref="O1920:P1920" si="1958">IFERROR(AVERAGEIF(M:M,M1920,$K:$K)," ")</f>
        <v> </v>
      </c>
      <c r="P1920" s="83" t="str">
        <f ca="1" t="shared" si="1958"/>
        <v> </v>
      </c>
      <c r="Q1920" s="65" t="str">
        <f ca="1">IF(ISBLANK(A1920)," ",IF(O1920&gt;MASTER!$B$3/100,"SB",IF(O1920&gt;MASTER!$B$4/100,"B",IF(O1920&gt;MASTER!$B$5/100,"C","K"))))</f>
        <v>SB</v>
      </c>
      <c r="R1920" s="65" t="str">
        <f ca="1">IF(ISBLANK(B1920)," ",IF(P1920&gt;MASTER!$B$3/100,"SB",IF(P1920&gt;MASTER!$B$4/100,"B",IF(P1920&gt;MASTER!$B$5/100,"C","K"))))</f>
        <v>SB</v>
      </c>
    </row>
    <row r="1921" customHeight="1" spans="1:18">
      <c r="A1921" s="65">
        <f ca="1">INDIRECT(ADDRESS(2+QUOTIENT(ROW()-2,COUNTA('Form Responses 1'!$1:$1)-4),1,,TRUE,"Form Responses 1"))</f>
        <v>0</v>
      </c>
      <c r="B1921" s="65">
        <f ca="1">INDIRECT(ADDRESS(2+QUOTIENT(ROW()-2,COUNTA('Form Responses 1'!$1:$1)-4),2,,TRUE,"Form Responses 1"))</f>
        <v>0</v>
      </c>
      <c r="C1921" s="65">
        <f ca="1">INDIRECT(ADDRESS(2+QUOTIENT(ROW()-2,COUNTA('Form Responses 1'!$1:$1)-4),3,,TRUE,"Form Responses 1"))</f>
        <v>0</v>
      </c>
      <c r="D1921" s="65">
        <f ca="1">INDIRECT(ADDRESS(2+QUOTIENT(ROW()-2,COUNTA('Form Responses 1'!$1:$1)-4),4,,TRUE,"Form Responses 1"))</f>
        <v>0</v>
      </c>
      <c r="E1921" s="82">
        <f ca="1" t="shared" si="0"/>
        <v>6</v>
      </c>
      <c r="F1921" s="65" t="str">
        <f ca="1">IF(ISBLANK(A1921)," ",INDIRECT(ADDRESS(1,5+MOD(ROW()-2,COUNTA('Form Responses 1'!$1:$1)-4),,TRUE,"Form Responses 1")))</f>
        <v>Lantai 07 [Tangga Exit Barat]</v>
      </c>
      <c r="G1921" s="65" t="e">
        <f ca="1">IF(ISBLANK(A1921)," ",INDIRECT(ADDRESS(MATCH(A1921,'Form Responses 1'!A:A,0),5+MOD(ROW()-2,COUNTA('Form Responses 1'!$1:$1)-4),,TRUE,"Form Responses 1")))</f>
        <v>#N/A</v>
      </c>
      <c r="H1921" s="83" t="str">
        <f ca="1" t="shared" si="1"/>
        <v>Lantai 07</v>
      </c>
      <c r="I1921" s="83" t="str">
        <f ca="1" t="shared" si="1896"/>
        <v>Tangga Exit Barat</v>
      </c>
      <c r="J1921" s="83" t="str">
        <f ca="1" t="shared" si="2"/>
        <v>CLEANING SERVICE</v>
      </c>
      <c r="K1921" s="83" t="str">
        <f ca="1" t="array" ref="K1921">IFERROR(INDEX(MASTER!B:B,MATCH(G1921,MASTER!A:A,0))/100," ")</f>
        <v> </v>
      </c>
      <c r="L1921" s="65">
        <f ca="1" t="shared" si="3"/>
        <v>0</v>
      </c>
      <c r="M1921" s="65" t="str">
        <f ca="1" t="shared" si="4"/>
        <v>1900 - WEEK 00</v>
      </c>
      <c r="N1921" s="65" t="str">
        <f ca="1" t="shared" si="5"/>
        <v>1900 - MONTH 01</v>
      </c>
      <c r="O1921" s="83" t="str">
        <f ca="1" t="shared" ref="O1921:P1921" si="1959">IFERROR(AVERAGEIF(M:M,M1921,$K:$K)," ")</f>
        <v> </v>
      </c>
      <c r="P1921" s="83" t="str">
        <f ca="1" t="shared" si="1959"/>
        <v> </v>
      </c>
      <c r="Q1921" s="65" t="str">
        <f ca="1">IF(ISBLANK(A1921)," ",IF(O1921&gt;MASTER!$B$3/100,"SB",IF(O1921&gt;MASTER!$B$4/100,"B",IF(O1921&gt;MASTER!$B$5/100,"C","K"))))</f>
        <v>SB</v>
      </c>
      <c r="R1921" s="65" t="str">
        <f ca="1">IF(ISBLANK(B1921)," ",IF(P1921&gt;MASTER!$B$3/100,"SB",IF(P1921&gt;MASTER!$B$4/100,"B",IF(P1921&gt;MASTER!$B$5/100,"C","K"))))</f>
        <v>SB</v>
      </c>
    </row>
    <row r="1922" customHeight="1" spans="1:18">
      <c r="A1922" s="65">
        <f ca="1">INDIRECT(ADDRESS(2+QUOTIENT(ROW()-2,COUNTA('Form Responses 1'!$1:$1)-4),1,,TRUE,"Form Responses 1"))</f>
        <v>0</v>
      </c>
      <c r="B1922" s="65">
        <f ca="1">INDIRECT(ADDRESS(2+QUOTIENT(ROW()-2,COUNTA('Form Responses 1'!$1:$1)-4),2,,TRUE,"Form Responses 1"))</f>
        <v>0</v>
      </c>
      <c r="C1922" s="65">
        <f ca="1">INDIRECT(ADDRESS(2+QUOTIENT(ROW()-2,COUNTA('Form Responses 1'!$1:$1)-4),3,,TRUE,"Form Responses 1"))</f>
        <v>0</v>
      </c>
      <c r="D1922" s="65">
        <f ca="1">INDIRECT(ADDRESS(2+QUOTIENT(ROW()-2,COUNTA('Form Responses 1'!$1:$1)-4),4,,TRUE,"Form Responses 1"))</f>
        <v>0</v>
      </c>
      <c r="E1922" s="82">
        <f ca="1" t="shared" si="0"/>
        <v>6</v>
      </c>
      <c r="F1922" s="65" t="str">
        <f ca="1">IF(ISBLANK(A1922)," ",INDIRECT(ADDRESS(1,5+MOD(ROW()-2,COUNTA('Form Responses 1'!$1:$1)-4),,TRUE,"Form Responses 1")))</f>
        <v>Lantai 07 [ &amp; Timur]</v>
      </c>
      <c r="G1922" s="65" t="e">
        <f ca="1">IF(ISBLANK(A1922)," ",INDIRECT(ADDRESS(MATCH(A1922,'Form Responses 1'!A:A,0),5+MOD(ROW()-2,COUNTA('Form Responses 1'!$1:$1)-4),,TRUE,"Form Responses 1")))</f>
        <v>#N/A</v>
      </c>
      <c r="H1922" s="83" t="str">
        <f ca="1" t="shared" si="1"/>
        <v>Lantai 07</v>
      </c>
      <c r="I1922" s="83" t="str">
        <f ca="1" t="shared" si="1896"/>
        <v> &amp; Timur</v>
      </c>
      <c r="J1922" s="83" t="str">
        <f ca="1" t="shared" si="2"/>
        <v>CLEANING SERVICE</v>
      </c>
      <c r="K1922" s="83" t="str">
        <f ca="1" t="array" ref="K1922">IFERROR(INDEX(MASTER!B:B,MATCH(G1922,MASTER!A:A,0))/100," ")</f>
        <v> </v>
      </c>
      <c r="L1922" s="65">
        <f ca="1" t="shared" si="3"/>
        <v>0</v>
      </c>
      <c r="M1922" s="65" t="str">
        <f ca="1" t="shared" si="4"/>
        <v>1900 - WEEK 00</v>
      </c>
      <c r="N1922" s="65" t="str">
        <f ca="1" t="shared" si="5"/>
        <v>1900 - MONTH 01</v>
      </c>
      <c r="O1922" s="83" t="str">
        <f ca="1" t="shared" ref="O1922:P1922" si="1960">IFERROR(AVERAGEIF(M:M,M1922,$K:$K)," ")</f>
        <v> </v>
      </c>
      <c r="P1922" s="83" t="str">
        <f ca="1" t="shared" si="1960"/>
        <v> </v>
      </c>
      <c r="Q1922" s="65" t="str">
        <f ca="1">IF(ISBLANK(A1922)," ",IF(O1922&gt;MASTER!$B$3/100,"SB",IF(O1922&gt;MASTER!$B$4/100,"B",IF(O1922&gt;MASTER!$B$5/100,"C","K"))))</f>
        <v>SB</v>
      </c>
      <c r="R1922" s="65" t="str">
        <f ca="1">IF(ISBLANK(B1922)," ",IF(P1922&gt;MASTER!$B$3/100,"SB",IF(P1922&gt;MASTER!$B$4/100,"B",IF(P1922&gt;MASTER!$B$5/100,"C","K"))))</f>
        <v>SB</v>
      </c>
    </row>
    <row r="1923" customHeight="1" spans="1:18">
      <c r="A1923" s="65">
        <f ca="1">INDIRECT(ADDRESS(2+QUOTIENT(ROW()-2,COUNTA('Form Responses 1'!$1:$1)-4),1,,TRUE,"Form Responses 1"))</f>
        <v>0</v>
      </c>
      <c r="B1923" s="65">
        <f ca="1">INDIRECT(ADDRESS(2+QUOTIENT(ROW()-2,COUNTA('Form Responses 1'!$1:$1)-4),2,,TRUE,"Form Responses 1"))</f>
        <v>0</v>
      </c>
      <c r="C1923" s="65">
        <f ca="1">INDIRECT(ADDRESS(2+QUOTIENT(ROW()-2,COUNTA('Form Responses 1'!$1:$1)-4),3,,TRUE,"Form Responses 1"))</f>
        <v>0</v>
      </c>
      <c r="D1923" s="65">
        <f ca="1">INDIRECT(ADDRESS(2+QUOTIENT(ROW()-2,COUNTA('Form Responses 1'!$1:$1)-4),4,,TRUE,"Form Responses 1"))</f>
        <v>0</v>
      </c>
      <c r="E1923" s="82">
        <f ca="1" t="shared" si="0"/>
        <v>6</v>
      </c>
      <c r="F1923" s="65" t="str">
        <f ca="1">IF(ISBLANK(A1923)," ",INDIRECT(ADDRESS(1,5+MOD(ROW()-2,COUNTA('Form Responses 1'!$1:$1)-4),,TRUE,"Form Responses 1")))</f>
        <v>Lantai 07 [Mushola]</v>
      </c>
      <c r="G1923" s="65" t="e">
        <f ca="1">IF(ISBLANK(A1923)," ",INDIRECT(ADDRESS(MATCH(A1923,'Form Responses 1'!A:A,0),5+MOD(ROW()-2,COUNTA('Form Responses 1'!$1:$1)-4),,TRUE,"Form Responses 1")))</f>
        <v>#N/A</v>
      </c>
      <c r="H1923" s="83" t="str">
        <f ca="1" t="shared" si="1"/>
        <v>Lantai 07</v>
      </c>
      <c r="I1923" s="83" t="str">
        <f ca="1" t="shared" ref="I1923:I1986" si="1961">MID(F1923,FIND("[",F1923)+1,LEN(F1923)-FIND("[",F1923)-1)</f>
        <v>Mushola</v>
      </c>
      <c r="J1923" s="83" t="str">
        <f ca="1" t="shared" si="2"/>
        <v>CLEANING SERVICE</v>
      </c>
      <c r="K1923" s="83" t="str">
        <f ca="1" t="array" ref="K1923">IFERROR(INDEX(MASTER!B:B,MATCH(G1923,MASTER!A:A,0))/100," ")</f>
        <v> </v>
      </c>
      <c r="L1923" s="65">
        <f ca="1" t="shared" si="3"/>
        <v>0</v>
      </c>
      <c r="M1923" s="65" t="str">
        <f ca="1" t="shared" si="4"/>
        <v>1900 - WEEK 00</v>
      </c>
      <c r="N1923" s="65" t="str">
        <f ca="1" t="shared" si="5"/>
        <v>1900 - MONTH 01</v>
      </c>
      <c r="O1923" s="83" t="str">
        <f ca="1" t="shared" ref="O1923:P1923" si="1962">IFERROR(AVERAGEIF(M:M,M1923,$K:$K)," ")</f>
        <v> </v>
      </c>
      <c r="P1923" s="83" t="str">
        <f ca="1" t="shared" si="1962"/>
        <v> </v>
      </c>
      <c r="Q1923" s="65" t="str">
        <f ca="1">IF(ISBLANK(A1923)," ",IF(O1923&gt;MASTER!$B$3/100,"SB",IF(O1923&gt;MASTER!$B$4/100,"B",IF(O1923&gt;MASTER!$B$5/100,"C","K"))))</f>
        <v>SB</v>
      </c>
      <c r="R1923" s="65" t="str">
        <f ca="1">IF(ISBLANK(B1923)," ",IF(P1923&gt;MASTER!$B$3/100,"SB",IF(P1923&gt;MASTER!$B$4/100,"B",IF(P1923&gt;MASTER!$B$5/100,"C","K"))))</f>
        <v>SB</v>
      </c>
    </row>
    <row r="1924" customHeight="1" spans="1:18">
      <c r="A1924" s="65">
        <f ca="1">INDIRECT(ADDRESS(2+QUOTIENT(ROW()-2,COUNTA('Form Responses 1'!$1:$1)-4),1,,TRUE,"Form Responses 1"))</f>
        <v>0</v>
      </c>
      <c r="B1924" s="65">
        <f ca="1">INDIRECT(ADDRESS(2+QUOTIENT(ROW()-2,COUNTA('Form Responses 1'!$1:$1)-4),2,,TRUE,"Form Responses 1"))</f>
        <v>0</v>
      </c>
      <c r="C1924" s="65">
        <f ca="1">INDIRECT(ADDRESS(2+QUOTIENT(ROW()-2,COUNTA('Form Responses 1'!$1:$1)-4),3,,TRUE,"Form Responses 1"))</f>
        <v>0</v>
      </c>
      <c r="D1924" s="65">
        <f ca="1">INDIRECT(ADDRESS(2+QUOTIENT(ROW()-2,COUNTA('Form Responses 1'!$1:$1)-4),4,,TRUE,"Form Responses 1"))</f>
        <v>0</v>
      </c>
      <c r="E1924" s="82">
        <f ca="1" t="shared" si="0"/>
        <v>6</v>
      </c>
      <c r="F1924" s="65" t="str">
        <f ca="1">IF(ISBLANK(A1924)," ",INDIRECT(ADDRESS(1,5+MOD(ROW()-2,COUNTA('Form Responses 1'!$1:$1)-4),,TRUE,"Form Responses 1")))</f>
        <v>Lantai 07 [Pantry]</v>
      </c>
      <c r="G1924" s="65" t="e">
        <f ca="1">IF(ISBLANK(A1924)," ",INDIRECT(ADDRESS(MATCH(A1924,'Form Responses 1'!A:A,0),5+MOD(ROW()-2,COUNTA('Form Responses 1'!$1:$1)-4),,TRUE,"Form Responses 1")))</f>
        <v>#N/A</v>
      </c>
      <c r="H1924" s="83" t="str">
        <f ca="1" t="shared" si="1"/>
        <v>Lantai 07</v>
      </c>
      <c r="I1924" s="83" t="str">
        <f ca="1" t="shared" si="1961"/>
        <v>Pantry</v>
      </c>
      <c r="J1924" s="83" t="str">
        <f ca="1" t="shared" si="2"/>
        <v>CLEANING SERVICE</v>
      </c>
      <c r="K1924" s="83" t="str">
        <f ca="1" t="array" ref="K1924">IFERROR(INDEX(MASTER!B:B,MATCH(G1924,MASTER!A:A,0))/100," ")</f>
        <v> </v>
      </c>
      <c r="L1924" s="65">
        <f ca="1" t="shared" si="3"/>
        <v>0</v>
      </c>
      <c r="M1924" s="65" t="str">
        <f ca="1" t="shared" si="4"/>
        <v>1900 - WEEK 00</v>
      </c>
      <c r="N1924" s="65" t="str">
        <f ca="1" t="shared" si="5"/>
        <v>1900 - MONTH 01</v>
      </c>
      <c r="O1924" s="83" t="str">
        <f ca="1" t="shared" ref="O1924:P1924" si="1963">IFERROR(AVERAGEIF(M:M,M1924,$K:$K)," ")</f>
        <v> </v>
      </c>
      <c r="P1924" s="83" t="str">
        <f ca="1" t="shared" si="1963"/>
        <v> </v>
      </c>
      <c r="Q1924" s="65" t="str">
        <f ca="1">IF(ISBLANK(A1924)," ",IF(O1924&gt;MASTER!$B$3/100,"SB",IF(O1924&gt;MASTER!$B$4/100,"B",IF(O1924&gt;MASTER!$B$5/100,"C","K"))))</f>
        <v>SB</v>
      </c>
      <c r="R1924" s="65" t="str">
        <f ca="1">IF(ISBLANK(B1924)," ",IF(P1924&gt;MASTER!$B$3/100,"SB",IF(P1924&gt;MASTER!$B$4/100,"B",IF(P1924&gt;MASTER!$B$5/100,"C","K"))))</f>
        <v>SB</v>
      </c>
    </row>
    <row r="1925" customHeight="1" spans="1:18">
      <c r="A1925" s="65">
        <f ca="1">INDIRECT(ADDRESS(2+QUOTIENT(ROW()-2,COUNTA('Form Responses 1'!$1:$1)-4),1,,TRUE,"Form Responses 1"))</f>
        <v>0</v>
      </c>
      <c r="B1925" s="65">
        <f ca="1">INDIRECT(ADDRESS(2+QUOTIENT(ROW()-2,COUNTA('Form Responses 1'!$1:$1)-4),2,,TRUE,"Form Responses 1"))</f>
        <v>0</v>
      </c>
      <c r="C1925" s="65">
        <f ca="1">INDIRECT(ADDRESS(2+QUOTIENT(ROW()-2,COUNTA('Form Responses 1'!$1:$1)-4),3,,TRUE,"Form Responses 1"))</f>
        <v>0</v>
      </c>
      <c r="D1925" s="65">
        <f ca="1">INDIRECT(ADDRESS(2+QUOTIENT(ROW()-2,COUNTA('Form Responses 1'!$1:$1)-4),4,,TRUE,"Form Responses 1"))</f>
        <v>0</v>
      </c>
      <c r="E1925" s="82">
        <f ca="1" t="shared" si="0"/>
        <v>6</v>
      </c>
      <c r="F1925" s="65" t="str">
        <f ca="1">IF(ISBLANK(A1925)," ",INDIRECT(ADDRESS(1,5+MOD(ROW()-2,COUNTA('Form Responses 1'!$1:$1)-4),,TRUE,"Form Responses 1")))</f>
        <v>Lantai 07 [Ruang Rapat 1-2-3]</v>
      </c>
      <c r="G1925" s="65" t="e">
        <f ca="1">IF(ISBLANK(A1925)," ",INDIRECT(ADDRESS(MATCH(A1925,'Form Responses 1'!A:A,0),5+MOD(ROW()-2,COUNTA('Form Responses 1'!$1:$1)-4),,TRUE,"Form Responses 1")))</f>
        <v>#N/A</v>
      </c>
      <c r="H1925" s="83" t="str">
        <f ca="1" t="shared" si="1"/>
        <v>Lantai 07</v>
      </c>
      <c r="I1925" s="83" t="str">
        <f ca="1" t="shared" si="1961"/>
        <v>Ruang Rapat 1-2-3</v>
      </c>
      <c r="J1925" s="83" t="str">
        <f ca="1" t="shared" si="2"/>
        <v>CLEANING SERVICE</v>
      </c>
      <c r="K1925" s="83" t="str">
        <f ca="1" t="array" ref="K1925">IFERROR(INDEX(MASTER!B:B,MATCH(G1925,MASTER!A:A,0))/100," ")</f>
        <v> </v>
      </c>
      <c r="L1925" s="65">
        <f ca="1" t="shared" si="3"/>
        <v>0</v>
      </c>
      <c r="M1925" s="65" t="str">
        <f ca="1" t="shared" si="4"/>
        <v>1900 - WEEK 00</v>
      </c>
      <c r="N1925" s="65" t="str">
        <f ca="1" t="shared" si="5"/>
        <v>1900 - MONTH 01</v>
      </c>
      <c r="O1925" s="83" t="str">
        <f ca="1" t="shared" ref="O1925:P1925" si="1964">IFERROR(AVERAGEIF(M:M,M1925,$K:$K)," ")</f>
        <v> </v>
      </c>
      <c r="P1925" s="83" t="str">
        <f ca="1" t="shared" si="1964"/>
        <v> </v>
      </c>
      <c r="Q1925" s="65" t="str">
        <f ca="1">IF(ISBLANK(A1925)," ",IF(O1925&gt;MASTER!$B$3/100,"SB",IF(O1925&gt;MASTER!$B$4/100,"B",IF(O1925&gt;MASTER!$B$5/100,"C","K"))))</f>
        <v>SB</v>
      </c>
      <c r="R1925" s="65" t="str">
        <f ca="1">IF(ISBLANK(B1925)," ",IF(P1925&gt;MASTER!$B$3/100,"SB",IF(P1925&gt;MASTER!$B$4/100,"B",IF(P1925&gt;MASTER!$B$5/100,"C","K"))))</f>
        <v>SB</v>
      </c>
    </row>
    <row r="1926" customHeight="1" spans="1:18">
      <c r="A1926" s="65">
        <f ca="1">INDIRECT(ADDRESS(2+QUOTIENT(ROW()-2,COUNTA('Form Responses 1'!$1:$1)-4),1,,TRUE,"Form Responses 1"))</f>
        <v>0</v>
      </c>
      <c r="B1926" s="65">
        <f ca="1">INDIRECT(ADDRESS(2+QUOTIENT(ROW()-2,COUNTA('Form Responses 1'!$1:$1)-4),2,,TRUE,"Form Responses 1"))</f>
        <v>0</v>
      </c>
      <c r="C1926" s="65">
        <f ca="1">INDIRECT(ADDRESS(2+QUOTIENT(ROW()-2,COUNTA('Form Responses 1'!$1:$1)-4),3,,TRUE,"Form Responses 1"))</f>
        <v>0</v>
      </c>
      <c r="D1926" s="65">
        <f ca="1">INDIRECT(ADDRESS(2+QUOTIENT(ROW()-2,COUNTA('Form Responses 1'!$1:$1)-4),4,,TRUE,"Form Responses 1"))</f>
        <v>0</v>
      </c>
      <c r="E1926" s="82">
        <f ca="1" t="shared" si="0"/>
        <v>6</v>
      </c>
      <c r="F1926" s="65" t="str">
        <f ca="1">IF(ISBLANK(A1926)," ",INDIRECT(ADDRESS(1,5+MOD(ROW()-2,COUNTA('Form Responses 1'!$1:$1)-4),,TRUE,"Form Responses 1")))</f>
        <v>Lantai 07 [Ruang Kerja]</v>
      </c>
      <c r="G1926" s="65" t="e">
        <f ca="1">IF(ISBLANK(A1926)," ",INDIRECT(ADDRESS(MATCH(A1926,'Form Responses 1'!A:A,0),5+MOD(ROW()-2,COUNTA('Form Responses 1'!$1:$1)-4),,TRUE,"Form Responses 1")))</f>
        <v>#N/A</v>
      </c>
      <c r="H1926" s="83" t="str">
        <f ca="1" t="shared" si="1"/>
        <v>Lantai 07</v>
      </c>
      <c r="I1926" s="83" t="str">
        <f ca="1" t="shared" si="1961"/>
        <v>Ruang Kerja</v>
      </c>
      <c r="J1926" s="83" t="str">
        <f ca="1" t="shared" si="2"/>
        <v>CLEANING SERVICE</v>
      </c>
      <c r="K1926" s="83" t="str">
        <f ca="1" t="array" ref="K1926">IFERROR(INDEX(MASTER!B:B,MATCH(G1926,MASTER!A:A,0))/100," ")</f>
        <v> </v>
      </c>
      <c r="L1926" s="65">
        <f ca="1" t="shared" si="3"/>
        <v>0</v>
      </c>
      <c r="M1926" s="65" t="str">
        <f ca="1" t="shared" si="4"/>
        <v>1900 - WEEK 00</v>
      </c>
      <c r="N1926" s="65" t="str">
        <f ca="1" t="shared" si="5"/>
        <v>1900 - MONTH 01</v>
      </c>
      <c r="O1926" s="83" t="str">
        <f ca="1" t="shared" ref="O1926:P1926" si="1965">IFERROR(AVERAGEIF(M:M,M1926,$K:$K)," ")</f>
        <v> </v>
      </c>
      <c r="P1926" s="83" t="str">
        <f ca="1" t="shared" si="1965"/>
        <v> </v>
      </c>
      <c r="Q1926" s="65" t="str">
        <f ca="1">IF(ISBLANK(A1926)," ",IF(O1926&gt;MASTER!$B$3/100,"SB",IF(O1926&gt;MASTER!$B$4/100,"B",IF(O1926&gt;MASTER!$B$5/100,"C","K"))))</f>
        <v>SB</v>
      </c>
      <c r="R1926" s="65" t="str">
        <f ca="1">IF(ISBLANK(B1926)," ",IF(P1926&gt;MASTER!$B$3/100,"SB",IF(P1926&gt;MASTER!$B$4/100,"B",IF(P1926&gt;MASTER!$B$5/100,"C","K"))))</f>
        <v>SB</v>
      </c>
    </row>
    <row r="1927" customHeight="1" spans="1:18">
      <c r="A1927" s="65">
        <f ca="1">INDIRECT(ADDRESS(2+QUOTIENT(ROW()-2,COUNTA('Form Responses 1'!$1:$1)-4),1,,TRUE,"Form Responses 1"))</f>
        <v>0</v>
      </c>
      <c r="B1927" s="65">
        <f ca="1">INDIRECT(ADDRESS(2+QUOTIENT(ROW()-2,COUNTA('Form Responses 1'!$1:$1)-4),2,,TRUE,"Form Responses 1"))</f>
        <v>0</v>
      </c>
      <c r="C1927" s="65">
        <f ca="1">INDIRECT(ADDRESS(2+QUOTIENT(ROW()-2,COUNTA('Form Responses 1'!$1:$1)-4),3,,TRUE,"Form Responses 1"))</f>
        <v>0</v>
      </c>
      <c r="D1927" s="65">
        <f ca="1">INDIRECT(ADDRESS(2+QUOTIENT(ROW()-2,COUNTA('Form Responses 1'!$1:$1)-4),4,,TRUE,"Form Responses 1"))</f>
        <v>0</v>
      </c>
      <c r="E1927" s="82">
        <f ca="1" t="shared" si="0"/>
        <v>6</v>
      </c>
      <c r="F1927" s="65" t="str">
        <f ca="1">IF(ISBLANK(A1927)," ",INDIRECT(ADDRESS(1,5+MOD(ROW()-2,COUNTA('Form Responses 1'!$1:$1)-4),,TRUE,"Form Responses 1")))</f>
        <v>Lantai 07 [Koridor]</v>
      </c>
      <c r="G1927" s="65" t="e">
        <f ca="1">IF(ISBLANK(A1927)," ",INDIRECT(ADDRESS(MATCH(A1927,'Form Responses 1'!A:A,0),5+MOD(ROW()-2,COUNTA('Form Responses 1'!$1:$1)-4),,TRUE,"Form Responses 1")))</f>
        <v>#N/A</v>
      </c>
      <c r="H1927" s="83" t="str">
        <f ca="1" t="shared" si="1"/>
        <v>Lantai 07</v>
      </c>
      <c r="I1927" s="83" t="str">
        <f ca="1" t="shared" si="1961"/>
        <v>Koridor</v>
      </c>
      <c r="J1927" s="83" t="str">
        <f ca="1" t="shared" si="2"/>
        <v>CLEANING SERVICE</v>
      </c>
      <c r="K1927" s="83" t="str">
        <f ca="1" t="array" ref="K1927">IFERROR(INDEX(MASTER!B:B,MATCH(G1927,MASTER!A:A,0))/100," ")</f>
        <v> </v>
      </c>
      <c r="L1927" s="65">
        <f ca="1" t="shared" si="3"/>
        <v>0</v>
      </c>
      <c r="M1927" s="65" t="str">
        <f ca="1" t="shared" si="4"/>
        <v>1900 - WEEK 00</v>
      </c>
      <c r="N1927" s="65" t="str">
        <f ca="1" t="shared" si="5"/>
        <v>1900 - MONTH 01</v>
      </c>
      <c r="O1927" s="83" t="str">
        <f ca="1" t="shared" ref="O1927:P1927" si="1966">IFERROR(AVERAGEIF(M:M,M1927,$K:$K)," ")</f>
        <v> </v>
      </c>
      <c r="P1927" s="83" t="str">
        <f ca="1" t="shared" si="1966"/>
        <v> </v>
      </c>
      <c r="Q1927" s="65" t="str">
        <f ca="1">IF(ISBLANK(A1927)," ",IF(O1927&gt;MASTER!$B$3/100,"SB",IF(O1927&gt;MASTER!$B$4/100,"B",IF(O1927&gt;MASTER!$B$5/100,"C","K"))))</f>
        <v>SB</v>
      </c>
      <c r="R1927" s="65" t="str">
        <f ca="1">IF(ISBLANK(B1927)," ",IF(P1927&gt;MASTER!$B$3/100,"SB",IF(P1927&gt;MASTER!$B$4/100,"B",IF(P1927&gt;MASTER!$B$5/100,"C","K"))))</f>
        <v>SB</v>
      </c>
    </row>
    <row r="1928" customHeight="1" spans="1:18">
      <c r="A1928" s="65">
        <f ca="1">INDIRECT(ADDRESS(2+QUOTIENT(ROW()-2,COUNTA('Form Responses 1'!$1:$1)-4),1,,TRUE,"Form Responses 1"))</f>
        <v>0</v>
      </c>
      <c r="B1928" s="65">
        <f ca="1">INDIRECT(ADDRESS(2+QUOTIENT(ROW()-2,COUNTA('Form Responses 1'!$1:$1)-4),2,,TRUE,"Form Responses 1"))</f>
        <v>0</v>
      </c>
      <c r="C1928" s="65">
        <f ca="1">INDIRECT(ADDRESS(2+QUOTIENT(ROW()-2,COUNTA('Form Responses 1'!$1:$1)-4),3,,TRUE,"Form Responses 1"))</f>
        <v>0</v>
      </c>
      <c r="D1928" s="65">
        <f ca="1">INDIRECT(ADDRESS(2+QUOTIENT(ROW()-2,COUNTA('Form Responses 1'!$1:$1)-4),4,,TRUE,"Form Responses 1"))</f>
        <v>0</v>
      </c>
      <c r="E1928" s="82">
        <f ca="1" t="shared" si="0"/>
        <v>6</v>
      </c>
      <c r="F1928" s="65" t="str">
        <f ca="1">IF(ISBLANK(A1928)," ",INDIRECT(ADDRESS(1,5+MOD(ROW()-2,COUNTA('Form Responses 1'!$1:$1)-4),,TRUE,"Form Responses 1")))</f>
        <v>Lantai 07 [Toilet Pria / Wanita]</v>
      </c>
      <c r="G1928" s="65" t="e">
        <f ca="1">IF(ISBLANK(A1928)," ",INDIRECT(ADDRESS(MATCH(A1928,'Form Responses 1'!A:A,0),5+MOD(ROW()-2,COUNTA('Form Responses 1'!$1:$1)-4),,TRUE,"Form Responses 1")))</f>
        <v>#N/A</v>
      </c>
      <c r="H1928" s="83" t="str">
        <f ca="1" t="shared" si="1"/>
        <v>Lantai 07</v>
      </c>
      <c r="I1928" s="83" t="str">
        <f ca="1" t="shared" si="1961"/>
        <v>Toilet Pria / Wanita</v>
      </c>
      <c r="J1928" s="83" t="str">
        <f ca="1" t="shared" si="2"/>
        <v>CLEANING SERVICE</v>
      </c>
      <c r="K1928" s="83" t="str">
        <f ca="1" t="array" ref="K1928">IFERROR(INDEX(MASTER!B:B,MATCH(G1928,MASTER!A:A,0))/100," ")</f>
        <v> </v>
      </c>
      <c r="L1928" s="65">
        <f ca="1" t="shared" si="3"/>
        <v>0</v>
      </c>
      <c r="M1928" s="65" t="str">
        <f ca="1" t="shared" si="4"/>
        <v>1900 - WEEK 00</v>
      </c>
      <c r="N1928" s="65" t="str">
        <f ca="1" t="shared" si="5"/>
        <v>1900 - MONTH 01</v>
      </c>
      <c r="O1928" s="83" t="str">
        <f ca="1" t="shared" ref="O1928:P1928" si="1967">IFERROR(AVERAGEIF(M:M,M1928,$K:$K)," ")</f>
        <v> </v>
      </c>
      <c r="P1928" s="83" t="str">
        <f ca="1" t="shared" si="1967"/>
        <v> </v>
      </c>
      <c r="Q1928" s="65" t="str">
        <f ca="1">IF(ISBLANK(A1928)," ",IF(O1928&gt;MASTER!$B$3/100,"SB",IF(O1928&gt;MASTER!$B$4/100,"B",IF(O1928&gt;MASTER!$B$5/100,"C","K"))))</f>
        <v>SB</v>
      </c>
      <c r="R1928" s="65" t="str">
        <f ca="1">IF(ISBLANK(B1928)," ",IF(P1928&gt;MASTER!$B$3/100,"SB",IF(P1928&gt;MASTER!$B$4/100,"B",IF(P1928&gt;MASTER!$B$5/100,"C","K"))))</f>
        <v>SB</v>
      </c>
    </row>
    <row r="1929" customHeight="1" spans="1:18">
      <c r="A1929" s="65">
        <f ca="1">INDIRECT(ADDRESS(2+QUOTIENT(ROW()-2,COUNTA('Form Responses 1'!$1:$1)-4),1,,TRUE,"Form Responses 1"))</f>
        <v>0</v>
      </c>
      <c r="B1929" s="65">
        <f ca="1">INDIRECT(ADDRESS(2+QUOTIENT(ROW()-2,COUNTA('Form Responses 1'!$1:$1)-4),2,,TRUE,"Form Responses 1"))</f>
        <v>0</v>
      </c>
      <c r="C1929" s="65">
        <f ca="1">INDIRECT(ADDRESS(2+QUOTIENT(ROW()-2,COUNTA('Form Responses 1'!$1:$1)-4),3,,TRUE,"Form Responses 1"))</f>
        <v>0</v>
      </c>
      <c r="D1929" s="65">
        <f ca="1">INDIRECT(ADDRESS(2+QUOTIENT(ROW()-2,COUNTA('Form Responses 1'!$1:$1)-4),4,,TRUE,"Form Responses 1"))</f>
        <v>0</v>
      </c>
      <c r="E1929" s="82">
        <f ca="1" t="shared" si="0"/>
        <v>6</v>
      </c>
      <c r="F1929" s="65" t="str">
        <f ca="1">IF(ISBLANK(A1929)," ",INDIRECT(ADDRESS(1,5+MOD(ROW()-2,COUNTA('Form Responses 1'!$1:$1)-4),,TRUE,"Form Responses 1")))</f>
        <v>Lantai 06 [Tangga Exit Barat]</v>
      </c>
      <c r="G1929" s="65" t="e">
        <f ca="1">IF(ISBLANK(A1929)," ",INDIRECT(ADDRESS(MATCH(A1929,'Form Responses 1'!A:A,0),5+MOD(ROW()-2,COUNTA('Form Responses 1'!$1:$1)-4),,TRUE,"Form Responses 1")))</f>
        <v>#N/A</v>
      </c>
      <c r="H1929" s="83" t="str">
        <f ca="1" t="shared" si="1"/>
        <v>Lantai 06</v>
      </c>
      <c r="I1929" s="83" t="str">
        <f ca="1" t="shared" si="1961"/>
        <v>Tangga Exit Barat</v>
      </c>
      <c r="J1929" s="83" t="str">
        <f ca="1" t="shared" si="2"/>
        <v>CLEANING SERVICE</v>
      </c>
      <c r="K1929" s="83" t="str">
        <f ca="1" t="array" ref="K1929">IFERROR(INDEX(MASTER!B:B,MATCH(G1929,MASTER!A:A,0))/100," ")</f>
        <v> </v>
      </c>
      <c r="L1929" s="65">
        <f ca="1" t="shared" si="3"/>
        <v>0</v>
      </c>
      <c r="M1929" s="65" t="str">
        <f ca="1" t="shared" si="4"/>
        <v>1900 - WEEK 00</v>
      </c>
      <c r="N1929" s="65" t="str">
        <f ca="1" t="shared" si="5"/>
        <v>1900 - MONTH 01</v>
      </c>
      <c r="O1929" s="83" t="str">
        <f ca="1" t="shared" ref="O1929:P1929" si="1968">IFERROR(AVERAGEIF(M:M,M1929,$K:$K)," ")</f>
        <v> </v>
      </c>
      <c r="P1929" s="83" t="str">
        <f ca="1" t="shared" si="1968"/>
        <v> </v>
      </c>
      <c r="Q1929" s="65" t="str">
        <f ca="1">IF(ISBLANK(A1929)," ",IF(O1929&gt;MASTER!$B$3/100,"SB",IF(O1929&gt;MASTER!$B$4/100,"B",IF(O1929&gt;MASTER!$B$5/100,"C","K"))))</f>
        <v>SB</v>
      </c>
      <c r="R1929" s="65" t="str">
        <f ca="1">IF(ISBLANK(B1929)," ",IF(P1929&gt;MASTER!$B$3/100,"SB",IF(P1929&gt;MASTER!$B$4/100,"B",IF(P1929&gt;MASTER!$B$5/100,"C","K"))))</f>
        <v>SB</v>
      </c>
    </row>
    <row r="1930" customHeight="1" spans="1:18">
      <c r="A1930" s="65">
        <f ca="1">INDIRECT(ADDRESS(2+QUOTIENT(ROW()-2,COUNTA('Form Responses 1'!$1:$1)-4),1,,TRUE,"Form Responses 1"))</f>
        <v>0</v>
      </c>
      <c r="B1930" s="65">
        <f ca="1">INDIRECT(ADDRESS(2+QUOTIENT(ROW()-2,COUNTA('Form Responses 1'!$1:$1)-4),2,,TRUE,"Form Responses 1"))</f>
        <v>0</v>
      </c>
      <c r="C1930" s="65">
        <f ca="1">INDIRECT(ADDRESS(2+QUOTIENT(ROW()-2,COUNTA('Form Responses 1'!$1:$1)-4),3,,TRUE,"Form Responses 1"))</f>
        <v>0</v>
      </c>
      <c r="D1930" s="65">
        <f ca="1">INDIRECT(ADDRESS(2+QUOTIENT(ROW()-2,COUNTA('Form Responses 1'!$1:$1)-4),4,,TRUE,"Form Responses 1"))</f>
        <v>0</v>
      </c>
      <c r="E1930" s="82">
        <f ca="1" t="shared" si="0"/>
        <v>6</v>
      </c>
      <c r="F1930" s="65" t="str">
        <f ca="1">IF(ISBLANK(A1930)," ",INDIRECT(ADDRESS(1,5+MOD(ROW()-2,COUNTA('Form Responses 1'!$1:$1)-4),,TRUE,"Form Responses 1")))</f>
        <v>Lantai 06 [ &amp; Timur]</v>
      </c>
      <c r="G1930" s="65" t="e">
        <f ca="1">IF(ISBLANK(A1930)," ",INDIRECT(ADDRESS(MATCH(A1930,'Form Responses 1'!A:A,0),5+MOD(ROW()-2,COUNTA('Form Responses 1'!$1:$1)-4),,TRUE,"Form Responses 1")))</f>
        <v>#N/A</v>
      </c>
      <c r="H1930" s="83" t="str">
        <f ca="1" t="shared" si="1"/>
        <v>Lantai 06</v>
      </c>
      <c r="I1930" s="83" t="str">
        <f ca="1" t="shared" si="1961"/>
        <v> &amp; Timur</v>
      </c>
      <c r="J1930" s="83" t="str">
        <f ca="1" t="shared" si="2"/>
        <v>CLEANING SERVICE</v>
      </c>
      <c r="K1930" s="83" t="str">
        <f ca="1" t="array" ref="K1930">IFERROR(INDEX(MASTER!B:B,MATCH(G1930,MASTER!A:A,0))/100," ")</f>
        <v> </v>
      </c>
      <c r="L1930" s="65">
        <f ca="1" t="shared" si="3"/>
        <v>0</v>
      </c>
      <c r="M1930" s="65" t="str">
        <f ca="1" t="shared" si="4"/>
        <v>1900 - WEEK 00</v>
      </c>
      <c r="N1930" s="65" t="str">
        <f ca="1" t="shared" si="5"/>
        <v>1900 - MONTH 01</v>
      </c>
      <c r="O1930" s="83" t="str">
        <f ca="1" t="shared" ref="O1930:P1930" si="1969">IFERROR(AVERAGEIF(M:M,M1930,$K:$K)," ")</f>
        <v> </v>
      </c>
      <c r="P1930" s="83" t="str">
        <f ca="1" t="shared" si="1969"/>
        <v> </v>
      </c>
      <c r="Q1930" s="65" t="str">
        <f ca="1">IF(ISBLANK(A1930)," ",IF(O1930&gt;MASTER!$B$3/100,"SB",IF(O1930&gt;MASTER!$B$4/100,"B",IF(O1930&gt;MASTER!$B$5/100,"C","K"))))</f>
        <v>SB</v>
      </c>
      <c r="R1930" s="65" t="str">
        <f ca="1">IF(ISBLANK(B1930)," ",IF(P1930&gt;MASTER!$B$3/100,"SB",IF(P1930&gt;MASTER!$B$4/100,"B",IF(P1930&gt;MASTER!$B$5/100,"C","K"))))</f>
        <v>SB</v>
      </c>
    </row>
    <row r="1931" customHeight="1" spans="1:18">
      <c r="A1931" s="65">
        <f ca="1">INDIRECT(ADDRESS(2+QUOTIENT(ROW()-2,COUNTA('Form Responses 1'!$1:$1)-4),1,,TRUE,"Form Responses 1"))</f>
        <v>0</v>
      </c>
      <c r="B1931" s="65">
        <f ca="1">INDIRECT(ADDRESS(2+QUOTIENT(ROW()-2,COUNTA('Form Responses 1'!$1:$1)-4),2,,TRUE,"Form Responses 1"))</f>
        <v>0</v>
      </c>
      <c r="C1931" s="65">
        <f ca="1">INDIRECT(ADDRESS(2+QUOTIENT(ROW()-2,COUNTA('Form Responses 1'!$1:$1)-4),3,,TRUE,"Form Responses 1"))</f>
        <v>0</v>
      </c>
      <c r="D1931" s="65">
        <f ca="1">INDIRECT(ADDRESS(2+QUOTIENT(ROW()-2,COUNTA('Form Responses 1'!$1:$1)-4),4,,TRUE,"Form Responses 1"))</f>
        <v>0</v>
      </c>
      <c r="E1931" s="82">
        <f ca="1" t="shared" si="0"/>
        <v>6</v>
      </c>
      <c r="F1931" s="65" t="str">
        <f ca="1">IF(ISBLANK(A1931)," ",INDIRECT(ADDRESS(1,5+MOD(ROW()-2,COUNTA('Form Responses 1'!$1:$1)-4),,TRUE,"Form Responses 1")))</f>
        <v>Lantai 06 [Mushola]</v>
      </c>
      <c r="G1931" s="65" t="e">
        <f ca="1">IF(ISBLANK(A1931)," ",INDIRECT(ADDRESS(MATCH(A1931,'Form Responses 1'!A:A,0),5+MOD(ROW()-2,COUNTA('Form Responses 1'!$1:$1)-4),,TRUE,"Form Responses 1")))</f>
        <v>#N/A</v>
      </c>
      <c r="H1931" s="83" t="str">
        <f ca="1" t="shared" si="1"/>
        <v>Lantai 06</v>
      </c>
      <c r="I1931" s="83" t="str">
        <f ca="1" t="shared" si="1961"/>
        <v>Mushola</v>
      </c>
      <c r="J1931" s="83" t="str">
        <f ca="1" t="shared" si="2"/>
        <v>CLEANING SERVICE</v>
      </c>
      <c r="K1931" s="83" t="str">
        <f ca="1" t="array" ref="K1931">IFERROR(INDEX(MASTER!B:B,MATCH(G1931,MASTER!A:A,0))/100," ")</f>
        <v> </v>
      </c>
      <c r="L1931" s="65">
        <f ca="1" t="shared" si="3"/>
        <v>0</v>
      </c>
      <c r="M1931" s="65" t="str">
        <f ca="1" t="shared" si="4"/>
        <v>1900 - WEEK 00</v>
      </c>
      <c r="N1931" s="65" t="str">
        <f ca="1" t="shared" si="5"/>
        <v>1900 - MONTH 01</v>
      </c>
      <c r="O1931" s="83" t="str">
        <f ca="1" t="shared" ref="O1931:P1931" si="1970">IFERROR(AVERAGEIF(M:M,M1931,$K:$K)," ")</f>
        <v> </v>
      </c>
      <c r="P1931" s="83" t="str">
        <f ca="1" t="shared" si="1970"/>
        <v> </v>
      </c>
      <c r="Q1931" s="65" t="str">
        <f ca="1">IF(ISBLANK(A1931)," ",IF(O1931&gt;MASTER!$B$3/100,"SB",IF(O1931&gt;MASTER!$B$4/100,"B",IF(O1931&gt;MASTER!$B$5/100,"C","K"))))</f>
        <v>SB</v>
      </c>
      <c r="R1931" s="65" t="str">
        <f ca="1">IF(ISBLANK(B1931)," ",IF(P1931&gt;MASTER!$B$3/100,"SB",IF(P1931&gt;MASTER!$B$4/100,"B",IF(P1931&gt;MASTER!$B$5/100,"C","K"))))</f>
        <v>SB</v>
      </c>
    </row>
    <row r="1932" customHeight="1" spans="1:18">
      <c r="A1932" s="65">
        <f ca="1">INDIRECT(ADDRESS(2+QUOTIENT(ROW()-2,COUNTA('Form Responses 1'!$1:$1)-4),1,,TRUE,"Form Responses 1"))</f>
        <v>0</v>
      </c>
      <c r="B1932" s="65">
        <f ca="1">INDIRECT(ADDRESS(2+QUOTIENT(ROW()-2,COUNTA('Form Responses 1'!$1:$1)-4),2,,TRUE,"Form Responses 1"))</f>
        <v>0</v>
      </c>
      <c r="C1932" s="65">
        <f ca="1">INDIRECT(ADDRESS(2+QUOTIENT(ROW()-2,COUNTA('Form Responses 1'!$1:$1)-4),3,,TRUE,"Form Responses 1"))</f>
        <v>0</v>
      </c>
      <c r="D1932" s="65">
        <f ca="1">INDIRECT(ADDRESS(2+QUOTIENT(ROW()-2,COUNTA('Form Responses 1'!$1:$1)-4),4,,TRUE,"Form Responses 1"))</f>
        <v>0</v>
      </c>
      <c r="E1932" s="82">
        <f ca="1" t="shared" si="0"/>
        <v>6</v>
      </c>
      <c r="F1932" s="65" t="str">
        <f ca="1">IF(ISBLANK(A1932)," ",INDIRECT(ADDRESS(1,5+MOD(ROW()-2,COUNTA('Form Responses 1'!$1:$1)-4),,TRUE,"Form Responses 1")))</f>
        <v>Lantai 06 [Pantry]</v>
      </c>
      <c r="G1932" s="65" t="e">
        <f ca="1">IF(ISBLANK(A1932)," ",INDIRECT(ADDRESS(MATCH(A1932,'Form Responses 1'!A:A,0),5+MOD(ROW()-2,COUNTA('Form Responses 1'!$1:$1)-4),,TRUE,"Form Responses 1")))</f>
        <v>#N/A</v>
      </c>
      <c r="H1932" s="83" t="str">
        <f ca="1" t="shared" si="1"/>
        <v>Lantai 06</v>
      </c>
      <c r="I1932" s="83" t="str">
        <f ca="1" t="shared" si="1961"/>
        <v>Pantry</v>
      </c>
      <c r="J1932" s="83" t="str">
        <f ca="1" t="shared" si="2"/>
        <v>CLEANING SERVICE</v>
      </c>
      <c r="K1932" s="83" t="str">
        <f ca="1" t="array" ref="K1932">IFERROR(INDEX(MASTER!B:B,MATCH(G1932,MASTER!A:A,0))/100," ")</f>
        <v> </v>
      </c>
      <c r="L1932" s="65">
        <f ca="1" t="shared" si="3"/>
        <v>0</v>
      </c>
      <c r="M1932" s="65" t="str">
        <f ca="1" t="shared" si="4"/>
        <v>1900 - WEEK 00</v>
      </c>
      <c r="N1932" s="65" t="str">
        <f ca="1" t="shared" si="5"/>
        <v>1900 - MONTH 01</v>
      </c>
      <c r="O1932" s="83" t="str">
        <f ca="1" t="shared" ref="O1932:P1932" si="1971">IFERROR(AVERAGEIF(M:M,M1932,$K:$K)," ")</f>
        <v> </v>
      </c>
      <c r="P1932" s="83" t="str">
        <f ca="1" t="shared" si="1971"/>
        <v> </v>
      </c>
      <c r="Q1932" s="65" t="str">
        <f ca="1">IF(ISBLANK(A1932)," ",IF(O1932&gt;MASTER!$B$3/100,"SB",IF(O1932&gt;MASTER!$B$4/100,"B",IF(O1932&gt;MASTER!$B$5/100,"C","K"))))</f>
        <v>SB</v>
      </c>
      <c r="R1932" s="65" t="str">
        <f ca="1">IF(ISBLANK(B1932)," ",IF(P1932&gt;MASTER!$B$3/100,"SB",IF(P1932&gt;MASTER!$B$4/100,"B",IF(P1932&gt;MASTER!$B$5/100,"C","K"))))</f>
        <v>SB</v>
      </c>
    </row>
    <row r="1933" customHeight="1" spans="1:18">
      <c r="A1933" s="65">
        <f ca="1">INDIRECT(ADDRESS(2+QUOTIENT(ROW()-2,COUNTA('Form Responses 1'!$1:$1)-4),1,,TRUE,"Form Responses 1"))</f>
        <v>0</v>
      </c>
      <c r="B1933" s="65">
        <f ca="1">INDIRECT(ADDRESS(2+QUOTIENT(ROW()-2,COUNTA('Form Responses 1'!$1:$1)-4),2,,TRUE,"Form Responses 1"))</f>
        <v>0</v>
      </c>
      <c r="C1933" s="65">
        <f ca="1">INDIRECT(ADDRESS(2+QUOTIENT(ROW()-2,COUNTA('Form Responses 1'!$1:$1)-4),3,,TRUE,"Form Responses 1"))</f>
        <v>0</v>
      </c>
      <c r="D1933" s="65">
        <f ca="1">INDIRECT(ADDRESS(2+QUOTIENT(ROW()-2,COUNTA('Form Responses 1'!$1:$1)-4),4,,TRUE,"Form Responses 1"))</f>
        <v>0</v>
      </c>
      <c r="E1933" s="82">
        <f ca="1" t="shared" si="0"/>
        <v>6</v>
      </c>
      <c r="F1933" s="65" t="str">
        <f ca="1">IF(ISBLANK(A1933)," ",INDIRECT(ADDRESS(1,5+MOD(ROW()-2,COUNTA('Form Responses 1'!$1:$1)-4),,TRUE,"Form Responses 1")))</f>
        <v>Lantai 06 [Ruang Rapat 1-2-3]</v>
      </c>
      <c r="G1933" s="65" t="e">
        <f ca="1">IF(ISBLANK(A1933)," ",INDIRECT(ADDRESS(MATCH(A1933,'Form Responses 1'!A:A,0),5+MOD(ROW()-2,COUNTA('Form Responses 1'!$1:$1)-4),,TRUE,"Form Responses 1")))</f>
        <v>#N/A</v>
      </c>
      <c r="H1933" s="83" t="str">
        <f ca="1" t="shared" si="1"/>
        <v>Lantai 06</v>
      </c>
      <c r="I1933" s="83" t="str">
        <f ca="1" t="shared" si="1961"/>
        <v>Ruang Rapat 1-2-3</v>
      </c>
      <c r="J1933" s="83" t="str">
        <f ca="1" t="shared" si="2"/>
        <v>CLEANING SERVICE</v>
      </c>
      <c r="K1933" s="83" t="str">
        <f ca="1" t="array" ref="K1933">IFERROR(INDEX(MASTER!B:B,MATCH(G1933,MASTER!A:A,0))/100," ")</f>
        <v> </v>
      </c>
      <c r="L1933" s="65">
        <f ca="1" t="shared" si="3"/>
        <v>0</v>
      </c>
      <c r="M1933" s="65" t="str">
        <f ca="1" t="shared" si="4"/>
        <v>1900 - WEEK 00</v>
      </c>
      <c r="N1933" s="65" t="str">
        <f ca="1" t="shared" si="5"/>
        <v>1900 - MONTH 01</v>
      </c>
      <c r="O1933" s="83" t="str">
        <f ca="1" t="shared" ref="O1933:P1933" si="1972">IFERROR(AVERAGEIF(M:M,M1933,$K:$K)," ")</f>
        <v> </v>
      </c>
      <c r="P1933" s="83" t="str">
        <f ca="1" t="shared" si="1972"/>
        <v> </v>
      </c>
      <c r="Q1933" s="65" t="str">
        <f ca="1">IF(ISBLANK(A1933)," ",IF(O1933&gt;MASTER!$B$3/100,"SB",IF(O1933&gt;MASTER!$B$4/100,"B",IF(O1933&gt;MASTER!$B$5/100,"C","K"))))</f>
        <v>SB</v>
      </c>
      <c r="R1933" s="65" t="str">
        <f ca="1">IF(ISBLANK(B1933)," ",IF(P1933&gt;MASTER!$B$3/100,"SB",IF(P1933&gt;MASTER!$B$4/100,"B",IF(P1933&gt;MASTER!$B$5/100,"C","K"))))</f>
        <v>SB</v>
      </c>
    </row>
    <row r="1934" customHeight="1" spans="1:18">
      <c r="A1934" s="65">
        <f ca="1">INDIRECT(ADDRESS(2+QUOTIENT(ROW()-2,COUNTA('Form Responses 1'!$1:$1)-4),1,,TRUE,"Form Responses 1"))</f>
        <v>0</v>
      </c>
      <c r="B1934" s="65">
        <f ca="1">INDIRECT(ADDRESS(2+QUOTIENT(ROW()-2,COUNTA('Form Responses 1'!$1:$1)-4),2,,TRUE,"Form Responses 1"))</f>
        <v>0</v>
      </c>
      <c r="C1934" s="65">
        <f ca="1">INDIRECT(ADDRESS(2+QUOTIENT(ROW()-2,COUNTA('Form Responses 1'!$1:$1)-4),3,,TRUE,"Form Responses 1"))</f>
        <v>0</v>
      </c>
      <c r="D1934" s="65">
        <f ca="1">INDIRECT(ADDRESS(2+QUOTIENT(ROW()-2,COUNTA('Form Responses 1'!$1:$1)-4),4,,TRUE,"Form Responses 1"))</f>
        <v>0</v>
      </c>
      <c r="E1934" s="82">
        <f ca="1" t="shared" si="0"/>
        <v>6</v>
      </c>
      <c r="F1934" s="65" t="str">
        <f ca="1">IF(ISBLANK(A1934)," ",INDIRECT(ADDRESS(1,5+MOD(ROW()-2,COUNTA('Form Responses 1'!$1:$1)-4),,TRUE,"Form Responses 1")))</f>
        <v>Lantai 06 [Ruang Kerja]</v>
      </c>
      <c r="G1934" s="65" t="e">
        <f ca="1">IF(ISBLANK(A1934)," ",INDIRECT(ADDRESS(MATCH(A1934,'Form Responses 1'!A:A,0),5+MOD(ROW()-2,COUNTA('Form Responses 1'!$1:$1)-4),,TRUE,"Form Responses 1")))</f>
        <v>#N/A</v>
      </c>
      <c r="H1934" s="83" t="str">
        <f ca="1" t="shared" si="1"/>
        <v>Lantai 06</v>
      </c>
      <c r="I1934" s="83" t="str">
        <f ca="1" t="shared" si="1961"/>
        <v>Ruang Kerja</v>
      </c>
      <c r="J1934" s="83" t="str">
        <f ca="1" t="shared" si="2"/>
        <v>CLEANING SERVICE</v>
      </c>
      <c r="K1934" s="83" t="str">
        <f ca="1" t="array" ref="K1934">IFERROR(INDEX(MASTER!B:B,MATCH(G1934,MASTER!A:A,0))/100," ")</f>
        <v> </v>
      </c>
      <c r="L1934" s="65">
        <f ca="1" t="shared" si="3"/>
        <v>0</v>
      </c>
      <c r="M1934" s="65" t="str">
        <f ca="1" t="shared" si="4"/>
        <v>1900 - WEEK 00</v>
      </c>
      <c r="N1934" s="65" t="str">
        <f ca="1" t="shared" si="5"/>
        <v>1900 - MONTH 01</v>
      </c>
      <c r="O1934" s="83" t="str">
        <f ca="1" t="shared" ref="O1934:P1934" si="1973">IFERROR(AVERAGEIF(M:M,M1934,$K:$K)," ")</f>
        <v> </v>
      </c>
      <c r="P1934" s="83" t="str">
        <f ca="1" t="shared" si="1973"/>
        <v> </v>
      </c>
      <c r="Q1934" s="65" t="str">
        <f ca="1">IF(ISBLANK(A1934)," ",IF(O1934&gt;MASTER!$B$3/100,"SB",IF(O1934&gt;MASTER!$B$4/100,"B",IF(O1934&gt;MASTER!$B$5/100,"C","K"))))</f>
        <v>SB</v>
      </c>
      <c r="R1934" s="65" t="str">
        <f ca="1">IF(ISBLANK(B1934)," ",IF(P1934&gt;MASTER!$B$3/100,"SB",IF(P1934&gt;MASTER!$B$4/100,"B",IF(P1934&gt;MASTER!$B$5/100,"C","K"))))</f>
        <v>SB</v>
      </c>
    </row>
    <row r="1935" customHeight="1" spans="1:18">
      <c r="A1935" s="65">
        <f ca="1">INDIRECT(ADDRESS(2+QUOTIENT(ROW()-2,COUNTA('Form Responses 1'!$1:$1)-4),1,,TRUE,"Form Responses 1"))</f>
        <v>0</v>
      </c>
      <c r="B1935" s="65">
        <f ca="1">INDIRECT(ADDRESS(2+QUOTIENT(ROW()-2,COUNTA('Form Responses 1'!$1:$1)-4),2,,TRUE,"Form Responses 1"))</f>
        <v>0</v>
      </c>
      <c r="C1935" s="65">
        <f ca="1">INDIRECT(ADDRESS(2+QUOTIENT(ROW()-2,COUNTA('Form Responses 1'!$1:$1)-4),3,,TRUE,"Form Responses 1"))</f>
        <v>0</v>
      </c>
      <c r="D1935" s="65">
        <f ca="1">INDIRECT(ADDRESS(2+QUOTIENT(ROW()-2,COUNTA('Form Responses 1'!$1:$1)-4),4,,TRUE,"Form Responses 1"))</f>
        <v>0</v>
      </c>
      <c r="E1935" s="82">
        <f ca="1" t="shared" si="0"/>
        <v>6</v>
      </c>
      <c r="F1935" s="65" t="str">
        <f ca="1">IF(ISBLANK(A1935)," ",INDIRECT(ADDRESS(1,5+MOD(ROW()-2,COUNTA('Form Responses 1'!$1:$1)-4),,TRUE,"Form Responses 1")))</f>
        <v>Lantai 06 [Koridor]</v>
      </c>
      <c r="G1935" s="65" t="e">
        <f ca="1">IF(ISBLANK(A1935)," ",INDIRECT(ADDRESS(MATCH(A1935,'Form Responses 1'!A:A,0),5+MOD(ROW()-2,COUNTA('Form Responses 1'!$1:$1)-4),,TRUE,"Form Responses 1")))</f>
        <v>#N/A</v>
      </c>
      <c r="H1935" s="83" t="str">
        <f ca="1" t="shared" si="1"/>
        <v>Lantai 06</v>
      </c>
      <c r="I1935" s="83" t="str">
        <f ca="1" t="shared" si="1961"/>
        <v>Koridor</v>
      </c>
      <c r="J1935" s="83" t="str">
        <f ca="1" t="shared" si="2"/>
        <v>CLEANING SERVICE</v>
      </c>
      <c r="K1935" s="83" t="str">
        <f ca="1" t="array" ref="K1935">IFERROR(INDEX(MASTER!B:B,MATCH(G1935,MASTER!A:A,0))/100," ")</f>
        <v> </v>
      </c>
      <c r="L1935" s="65">
        <f ca="1" t="shared" si="3"/>
        <v>0</v>
      </c>
      <c r="M1935" s="65" t="str">
        <f ca="1" t="shared" si="4"/>
        <v>1900 - WEEK 00</v>
      </c>
      <c r="N1935" s="65" t="str">
        <f ca="1" t="shared" si="5"/>
        <v>1900 - MONTH 01</v>
      </c>
      <c r="O1935" s="83" t="str">
        <f ca="1" t="shared" ref="O1935:P1935" si="1974">IFERROR(AVERAGEIF(M:M,M1935,$K:$K)," ")</f>
        <v> </v>
      </c>
      <c r="P1935" s="83" t="str">
        <f ca="1" t="shared" si="1974"/>
        <v> </v>
      </c>
      <c r="Q1935" s="65" t="str">
        <f ca="1">IF(ISBLANK(A1935)," ",IF(O1935&gt;MASTER!$B$3/100,"SB",IF(O1935&gt;MASTER!$B$4/100,"B",IF(O1935&gt;MASTER!$B$5/100,"C","K"))))</f>
        <v>SB</v>
      </c>
      <c r="R1935" s="65" t="str">
        <f ca="1">IF(ISBLANK(B1935)," ",IF(P1935&gt;MASTER!$B$3/100,"SB",IF(P1935&gt;MASTER!$B$4/100,"B",IF(P1935&gt;MASTER!$B$5/100,"C","K"))))</f>
        <v>SB</v>
      </c>
    </row>
    <row r="1936" customHeight="1" spans="1:18">
      <c r="A1936" s="65">
        <f ca="1">INDIRECT(ADDRESS(2+QUOTIENT(ROW()-2,COUNTA('Form Responses 1'!$1:$1)-4),1,,TRUE,"Form Responses 1"))</f>
        <v>0</v>
      </c>
      <c r="B1936" s="65">
        <f ca="1">INDIRECT(ADDRESS(2+QUOTIENT(ROW()-2,COUNTA('Form Responses 1'!$1:$1)-4),2,,TRUE,"Form Responses 1"))</f>
        <v>0</v>
      </c>
      <c r="C1936" s="65">
        <f ca="1">INDIRECT(ADDRESS(2+QUOTIENT(ROW()-2,COUNTA('Form Responses 1'!$1:$1)-4),3,,TRUE,"Form Responses 1"))</f>
        <v>0</v>
      </c>
      <c r="D1936" s="65">
        <f ca="1">INDIRECT(ADDRESS(2+QUOTIENT(ROW()-2,COUNTA('Form Responses 1'!$1:$1)-4),4,,TRUE,"Form Responses 1"))</f>
        <v>0</v>
      </c>
      <c r="E1936" s="82">
        <f ca="1" t="shared" si="0"/>
        <v>6</v>
      </c>
      <c r="F1936" s="65" t="str">
        <f ca="1">IF(ISBLANK(A1936)," ",INDIRECT(ADDRESS(1,5+MOD(ROW()-2,COUNTA('Form Responses 1'!$1:$1)-4),,TRUE,"Form Responses 1")))</f>
        <v>Lantai 06 [Toilet Pria / Wanita]</v>
      </c>
      <c r="G1936" s="65" t="e">
        <f ca="1">IF(ISBLANK(A1936)," ",INDIRECT(ADDRESS(MATCH(A1936,'Form Responses 1'!A:A,0),5+MOD(ROW()-2,COUNTA('Form Responses 1'!$1:$1)-4),,TRUE,"Form Responses 1")))</f>
        <v>#N/A</v>
      </c>
      <c r="H1936" s="83" t="str">
        <f ca="1" t="shared" si="1"/>
        <v>Lantai 06</v>
      </c>
      <c r="I1936" s="83" t="str">
        <f ca="1" t="shared" si="1961"/>
        <v>Toilet Pria / Wanita</v>
      </c>
      <c r="J1936" s="83" t="str">
        <f ca="1" t="shared" si="2"/>
        <v>CLEANING SERVICE</v>
      </c>
      <c r="K1936" s="83" t="str">
        <f ca="1" t="array" ref="K1936">IFERROR(INDEX(MASTER!B:B,MATCH(G1936,MASTER!A:A,0))/100," ")</f>
        <v> </v>
      </c>
      <c r="L1936" s="65">
        <f ca="1" t="shared" si="3"/>
        <v>0</v>
      </c>
      <c r="M1936" s="65" t="str">
        <f ca="1" t="shared" si="4"/>
        <v>1900 - WEEK 00</v>
      </c>
      <c r="N1936" s="65" t="str">
        <f ca="1" t="shared" si="5"/>
        <v>1900 - MONTH 01</v>
      </c>
      <c r="O1936" s="83" t="str">
        <f ca="1" t="shared" ref="O1936:P1936" si="1975">IFERROR(AVERAGEIF(M:M,M1936,$K:$K)," ")</f>
        <v> </v>
      </c>
      <c r="P1936" s="83" t="str">
        <f ca="1" t="shared" si="1975"/>
        <v> </v>
      </c>
      <c r="Q1936" s="65" t="str">
        <f ca="1">IF(ISBLANK(A1936)," ",IF(O1936&gt;MASTER!$B$3/100,"SB",IF(O1936&gt;MASTER!$B$4/100,"B",IF(O1936&gt;MASTER!$B$5/100,"C","K"))))</f>
        <v>SB</v>
      </c>
      <c r="R1936" s="65" t="str">
        <f ca="1">IF(ISBLANK(B1936)," ",IF(P1936&gt;MASTER!$B$3/100,"SB",IF(P1936&gt;MASTER!$B$4/100,"B",IF(P1936&gt;MASTER!$B$5/100,"C","K"))))</f>
        <v>SB</v>
      </c>
    </row>
    <row r="1937" customHeight="1" spans="1:18">
      <c r="A1937" s="65">
        <f ca="1">INDIRECT(ADDRESS(2+QUOTIENT(ROW()-2,COUNTA('Form Responses 1'!$1:$1)-4),1,,TRUE,"Form Responses 1"))</f>
        <v>0</v>
      </c>
      <c r="B1937" s="65">
        <f ca="1">INDIRECT(ADDRESS(2+QUOTIENT(ROW()-2,COUNTA('Form Responses 1'!$1:$1)-4),2,,TRUE,"Form Responses 1"))</f>
        <v>0</v>
      </c>
      <c r="C1937" s="65">
        <f ca="1">INDIRECT(ADDRESS(2+QUOTIENT(ROW()-2,COUNTA('Form Responses 1'!$1:$1)-4),3,,TRUE,"Form Responses 1"))</f>
        <v>0</v>
      </c>
      <c r="D1937" s="65">
        <f ca="1">INDIRECT(ADDRESS(2+QUOTIENT(ROW()-2,COUNTA('Form Responses 1'!$1:$1)-4),4,,TRUE,"Form Responses 1"))</f>
        <v>0</v>
      </c>
      <c r="E1937" s="82">
        <f ca="1" t="shared" si="0"/>
        <v>6</v>
      </c>
      <c r="F1937" s="65" t="str">
        <f ca="1">IF(ISBLANK(A1937)," ",INDIRECT(ADDRESS(1,5+MOD(ROW()-2,COUNTA('Form Responses 1'!$1:$1)-4),,TRUE,"Form Responses 1")))</f>
        <v>Lantai 05 [Tangga Exit Barat]</v>
      </c>
      <c r="G1937" s="65" t="e">
        <f ca="1">IF(ISBLANK(A1937)," ",INDIRECT(ADDRESS(MATCH(A1937,'Form Responses 1'!A:A,0),5+MOD(ROW()-2,COUNTA('Form Responses 1'!$1:$1)-4),,TRUE,"Form Responses 1")))</f>
        <v>#N/A</v>
      </c>
      <c r="H1937" s="83" t="str">
        <f ca="1" t="shared" si="1"/>
        <v>Lantai 05</v>
      </c>
      <c r="I1937" s="83" t="str">
        <f ca="1" t="shared" si="1961"/>
        <v>Tangga Exit Barat</v>
      </c>
      <c r="J1937" s="83" t="str">
        <f ca="1" t="shared" si="2"/>
        <v>CLEANING SERVICE</v>
      </c>
      <c r="K1937" s="83" t="str">
        <f ca="1" t="array" ref="K1937">IFERROR(INDEX(MASTER!B:B,MATCH(G1937,MASTER!A:A,0))/100," ")</f>
        <v> </v>
      </c>
      <c r="L1937" s="65">
        <f ca="1" t="shared" si="3"/>
        <v>0</v>
      </c>
      <c r="M1937" s="65" t="str">
        <f ca="1" t="shared" si="4"/>
        <v>1900 - WEEK 00</v>
      </c>
      <c r="N1937" s="65" t="str">
        <f ca="1" t="shared" si="5"/>
        <v>1900 - MONTH 01</v>
      </c>
      <c r="O1937" s="83" t="str">
        <f ca="1" t="shared" ref="O1937:P1937" si="1976">IFERROR(AVERAGEIF(M:M,M1937,$K:$K)," ")</f>
        <v> </v>
      </c>
      <c r="P1937" s="83" t="str">
        <f ca="1" t="shared" si="1976"/>
        <v> </v>
      </c>
      <c r="Q1937" s="65" t="str">
        <f ca="1">IF(ISBLANK(A1937)," ",IF(O1937&gt;MASTER!$B$3/100,"SB",IF(O1937&gt;MASTER!$B$4/100,"B",IF(O1937&gt;MASTER!$B$5/100,"C","K"))))</f>
        <v>SB</v>
      </c>
      <c r="R1937" s="65" t="str">
        <f ca="1">IF(ISBLANK(B1937)," ",IF(P1937&gt;MASTER!$B$3/100,"SB",IF(P1937&gt;MASTER!$B$4/100,"B",IF(P1937&gt;MASTER!$B$5/100,"C","K"))))</f>
        <v>SB</v>
      </c>
    </row>
    <row r="1938" customHeight="1" spans="1:18">
      <c r="A1938" s="65">
        <f ca="1">INDIRECT(ADDRESS(2+QUOTIENT(ROW()-2,COUNTA('Form Responses 1'!$1:$1)-4),1,,TRUE,"Form Responses 1"))</f>
        <v>0</v>
      </c>
      <c r="B1938" s="65">
        <f ca="1">INDIRECT(ADDRESS(2+QUOTIENT(ROW()-2,COUNTA('Form Responses 1'!$1:$1)-4),2,,TRUE,"Form Responses 1"))</f>
        <v>0</v>
      </c>
      <c r="C1938" s="65">
        <f ca="1">INDIRECT(ADDRESS(2+QUOTIENT(ROW()-2,COUNTA('Form Responses 1'!$1:$1)-4),3,,TRUE,"Form Responses 1"))</f>
        <v>0</v>
      </c>
      <c r="D1938" s="65">
        <f ca="1">INDIRECT(ADDRESS(2+QUOTIENT(ROW()-2,COUNTA('Form Responses 1'!$1:$1)-4),4,,TRUE,"Form Responses 1"))</f>
        <v>0</v>
      </c>
      <c r="E1938" s="82">
        <f ca="1" t="shared" si="0"/>
        <v>6</v>
      </c>
      <c r="F1938" s="65" t="str">
        <f ca="1">IF(ISBLANK(A1938)," ",INDIRECT(ADDRESS(1,5+MOD(ROW()-2,COUNTA('Form Responses 1'!$1:$1)-4),,TRUE,"Form Responses 1")))</f>
        <v>Lantai 05 [ &amp; Timur]</v>
      </c>
      <c r="G1938" s="65" t="e">
        <f ca="1">IF(ISBLANK(A1938)," ",INDIRECT(ADDRESS(MATCH(A1938,'Form Responses 1'!A:A,0),5+MOD(ROW()-2,COUNTA('Form Responses 1'!$1:$1)-4),,TRUE,"Form Responses 1")))</f>
        <v>#N/A</v>
      </c>
      <c r="H1938" s="83" t="str">
        <f ca="1" t="shared" si="1"/>
        <v>Lantai 05</v>
      </c>
      <c r="I1938" s="83" t="str">
        <f ca="1" t="shared" si="1961"/>
        <v> &amp; Timur</v>
      </c>
      <c r="J1938" s="83" t="str">
        <f ca="1" t="shared" si="2"/>
        <v>CLEANING SERVICE</v>
      </c>
      <c r="K1938" s="83" t="str">
        <f ca="1" t="array" ref="K1938">IFERROR(INDEX(MASTER!B:B,MATCH(G1938,MASTER!A:A,0))/100," ")</f>
        <v> </v>
      </c>
      <c r="L1938" s="65">
        <f ca="1" t="shared" si="3"/>
        <v>0</v>
      </c>
      <c r="M1938" s="65" t="str">
        <f ca="1" t="shared" si="4"/>
        <v>1900 - WEEK 00</v>
      </c>
      <c r="N1938" s="65" t="str">
        <f ca="1" t="shared" si="5"/>
        <v>1900 - MONTH 01</v>
      </c>
      <c r="O1938" s="83" t="str">
        <f ca="1" t="shared" ref="O1938:P1938" si="1977">IFERROR(AVERAGEIF(M:M,M1938,$K:$K)," ")</f>
        <v> </v>
      </c>
      <c r="P1938" s="83" t="str">
        <f ca="1" t="shared" si="1977"/>
        <v> </v>
      </c>
      <c r="Q1938" s="65" t="str">
        <f ca="1">IF(ISBLANK(A1938)," ",IF(O1938&gt;MASTER!$B$3/100,"SB",IF(O1938&gt;MASTER!$B$4/100,"B",IF(O1938&gt;MASTER!$B$5/100,"C","K"))))</f>
        <v>SB</v>
      </c>
      <c r="R1938" s="65" t="str">
        <f ca="1">IF(ISBLANK(B1938)," ",IF(P1938&gt;MASTER!$B$3/100,"SB",IF(P1938&gt;MASTER!$B$4/100,"B",IF(P1938&gt;MASTER!$B$5/100,"C","K"))))</f>
        <v>SB</v>
      </c>
    </row>
    <row r="1939" customHeight="1" spans="1:18">
      <c r="A1939" s="65">
        <f ca="1">INDIRECT(ADDRESS(2+QUOTIENT(ROW()-2,COUNTA('Form Responses 1'!$1:$1)-4),1,,TRUE,"Form Responses 1"))</f>
        <v>0</v>
      </c>
      <c r="B1939" s="65">
        <f ca="1">INDIRECT(ADDRESS(2+QUOTIENT(ROW()-2,COUNTA('Form Responses 1'!$1:$1)-4),2,,TRUE,"Form Responses 1"))</f>
        <v>0</v>
      </c>
      <c r="C1939" s="65">
        <f ca="1">INDIRECT(ADDRESS(2+QUOTIENT(ROW()-2,COUNTA('Form Responses 1'!$1:$1)-4),3,,TRUE,"Form Responses 1"))</f>
        <v>0</v>
      </c>
      <c r="D1939" s="65">
        <f ca="1">INDIRECT(ADDRESS(2+QUOTIENT(ROW()-2,COUNTA('Form Responses 1'!$1:$1)-4),4,,TRUE,"Form Responses 1"))</f>
        <v>0</v>
      </c>
      <c r="E1939" s="82">
        <f ca="1" t="shared" si="0"/>
        <v>6</v>
      </c>
      <c r="F1939" s="65" t="str">
        <f ca="1">IF(ISBLANK(A1939)," ",INDIRECT(ADDRESS(1,5+MOD(ROW()-2,COUNTA('Form Responses 1'!$1:$1)-4),,TRUE,"Form Responses 1")))</f>
        <v>Lantai 05 [Mushola]</v>
      </c>
      <c r="G1939" s="65" t="e">
        <f ca="1">IF(ISBLANK(A1939)," ",INDIRECT(ADDRESS(MATCH(A1939,'Form Responses 1'!A:A,0),5+MOD(ROW()-2,COUNTA('Form Responses 1'!$1:$1)-4),,TRUE,"Form Responses 1")))</f>
        <v>#N/A</v>
      </c>
      <c r="H1939" s="83" t="str">
        <f ca="1" t="shared" si="1"/>
        <v>Lantai 05</v>
      </c>
      <c r="I1939" s="83" t="str">
        <f ca="1" t="shared" si="1961"/>
        <v>Mushola</v>
      </c>
      <c r="J1939" s="83" t="str">
        <f ca="1" t="shared" si="2"/>
        <v>CLEANING SERVICE</v>
      </c>
      <c r="K1939" s="83" t="str">
        <f ca="1" t="array" ref="K1939">IFERROR(INDEX(MASTER!B:B,MATCH(G1939,MASTER!A:A,0))/100," ")</f>
        <v> </v>
      </c>
      <c r="L1939" s="65">
        <f ca="1" t="shared" si="3"/>
        <v>0</v>
      </c>
      <c r="M1939" s="65" t="str">
        <f ca="1" t="shared" si="4"/>
        <v>1900 - WEEK 00</v>
      </c>
      <c r="N1939" s="65" t="str">
        <f ca="1" t="shared" si="5"/>
        <v>1900 - MONTH 01</v>
      </c>
      <c r="O1939" s="83" t="str">
        <f ca="1" t="shared" ref="O1939:P1939" si="1978">IFERROR(AVERAGEIF(M:M,M1939,$K:$K)," ")</f>
        <v> </v>
      </c>
      <c r="P1939" s="83" t="str">
        <f ca="1" t="shared" si="1978"/>
        <v> </v>
      </c>
      <c r="Q1939" s="65" t="str">
        <f ca="1">IF(ISBLANK(A1939)," ",IF(O1939&gt;MASTER!$B$3/100,"SB",IF(O1939&gt;MASTER!$B$4/100,"B",IF(O1939&gt;MASTER!$B$5/100,"C","K"))))</f>
        <v>SB</v>
      </c>
      <c r="R1939" s="65" t="str">
        <f ca="1">IF(ISBLANK(B1939)," ",IF(P1939&gt;MASTER!$B$3/100,"SB",IF(P1939&gt;MASTER!$B$4/100,"B",IF(P1939&gt;MASTER!$B$5/100,"C","K"))))</f>
        <v>SB</v>
      </c>
    </row>
    <row r="1940" customHeight="1" spans="1:18">
      <c r="A1940" s="65">
        <f ca="1">INDIRECT(ADDRESS(2+QUOTIENT(ROW()-2,COUNTA('Form Responses 1'!$1:$1)-4),1,,TRUE,"Form Responses 1"))</f>
        <v>0</v>
      </c>
      <c r="B1940" s="65">
        <f ca="1">INDIRECT(ADDRESS(2+QUOTIENT(ROW()-2,COUNTA('Form Responses 1'!$1:$1)-4),2,,TRUE,"Form Responses 1"))</f>
        <v>0</v>
      </c>
      <c r="C1940" s="65">
        <f ca="1">INDIRECT(ADDRESS(2+QUOTIENT(ROW()-2,COUNTA('Form Responses 1'!$1:$1)-4),3,,TRUE,"Form Responses 1"))</f>
        <v>0</v>
      </c>
      <c r="D1940" s="65">
        <f ca="1">INDIRECT(ADDRESS(2+QUOTIENT(ROW()-2,COUNTA('Form Responses 1'!$1:$1)-4),4,,TRUE,"Form Responses 1"))</f>
        <v>0</v>
      </c>
      <c r="E1940" s="82">
        <f ca="1" t="shared" si="0"/>
        <v>6</v>
      </c>
      <c r="F1940" s="65" t="str">
        <f ca="1">IF(ISBLANK(A1940)," ",INDIRECT(ADDRESS(1,5+MOD(ROW()-2,COUNTA('Form Responses 1'!$1:$1)-4),,TRUE,"Form Responses 1")))</f>
        <v>Lantai 05 [Pantry]</v>
      </c>
      <c r="G1940" s="65" t="e">
        <f ca="1">IF(ISBLANK(A1940)," ",INDIRECT(ADDRESS(MATCH(A1940,'Form Responses 1'!A:A,0),5+MOD(ROW()-2,COUNTA('Form Responses 1'!$1:$1)-4),,TRUE,"Form Responses 1")))</f>
        <v>#N/A</v>
      </c>
      <c r="H1940" s="83" t="str">
        <f ca="1" t="shared" si="1"/>
        <v>Lantai 05</v>
      </c>
      <c r="I1940" s="83" t="str">
        <f ca="1" t="shared" si="1961"/>
        <v>Pantry</v>
      </c>
      <c r="J1940" s="83" t="str">
        <f ca="1" t="shared" si="2"/>
        <v>CLEANING SERVICE</v>
      </c>
      <c r="K1940" s="83" t="str">
        <f ca="1" t="array" ref="K1940">IFERROR(INDEX(MASTER!B:B,MATCH(G1940,MASTER!A:A,0))/100," ")</f>
        <v> </v>
      </c>
      <c r="L1940" s="65">
        <f ca="1" t="shared" si="3"/>
        <v>0</v>
      </c>
      <c r="M1940" s="65" t="str">
        <f ca="1" t="shared" si="4"/>
        <v>1900 - WEEK 00</v>
      </c>
      <c r="N1940" s="65" t="str">
        <f ca="1" t="shared" si="5"/>
        <v>1900 - MONTH 01</v>
      </c>
      <c r="O1940" s="83" t="str">
        <f ca="1" t="shared" ref="O1940:P1940" si="1979">IFERROR(AVERAGEIF(M:M,M1940,$K:$K)," ")</f>
        <v> </v>
      </c>
      <c r="P1940" s="83" t="str">
        <f ca="1" t="shared" si="1979"/>
        <v> </v>
      </c>
      <c r="Q1940" s="65" t="str">
        <f ca="1">IF(ISBLANK(A1940)," ",IF(O1940&gt;MASTER!$B$3/100,"SB",IF(O1940&gt;MASTER!$B$4/100,"B",IF(O1940&gt;MASTER!$B$5/100,"C","K"))))</f>
        <v>SB</v>
      </c>
      <c r="R1940" s="65" t="str">
        <f ca="1">IF(ISBLANK(B1940)," ",IF(P1940&gt;MASTER!$B$3/100,"SB",IF(P1940&gt;MASTER!$B$4/100,"B",IF(P1940&gt;MASTER!$B$5/100,"C","K"))))</f>
        <v>SB</v>
      </c>
    </row>
    <row r="1941" customHeight="1" spans="1:18">
      <c r="A1941" s="65">
        <f ca="1">INDIRECT(ADDRESS(2+QUOTIENT(ROW()-2,COUNTA('Form Responses 1'!$1:$1)-4),1,,TRUE,"Form Responses 1"))</f>
        <v>0</v>
      </c>
      <c r="B1941" s="65">
        <f ca="1">INDIRECT(ADDRESS(2+QUOTIENT(ROW()-2,COUNTA('Form Responses 1'!$1:$1)-4),2,,TRUE,"Form Responses 1"))</f>
        <v>0</v>
      </c>
      <c r="C1941" s="65">
        <f ca="1">INDIRECT(ADDRESS(2+QUOTIENT(ROW()-2,COUNTA('Form Responses 1'!$1:$1)-4),3,,TRUE,"Form Responses 1"))</f>
        <v>0</v>
      </c>
      <c r="D1941" s="65">
        <f ca="1">INDIRECT(ADDRESS(2+QUOTIENT(ROW()-2,COUNTA('Form Responses 1'!$1:$1)-4),4,,TRUE,"Form Responses 1"))</f>
        <v>0</v>
      </c>
      <c r="E1941" s="82">
        <f ca="1" t="shared" si="0"/>
        <v>6</v>
      </c>
      <c r="F1941" s="65" t="str">
        <f ca="1">IF(ISBLANK(A1941)," ",INDIRECT(ADDRESS(1,5+MOD(ROW()-2,COUNTA('Form Responses 1'!$1:$1)-4),,TRUE,"Form Responses 1")))</f>
        <v>Lantai 05 [Ruang Rapat 1-2-3]</v>
      </c>
      <c r="G1941" s="65" t="e">
        <f ca="1">IF(ISBLANK(A1941)," ",INDIRECT(ADDRESS(MATCH(A1941,'Form Responses 1'!A:A,0),5+MOD(ROW()-2,COUNTA('Form Responses 1'!$1:$1)-4),,TRUE,"Form Responses 1")))</f>
        <v>#N/A</v>
      </c>
      <c r="H1941" s="83" t="str">
        <f ca="1" t="shared" si="1"/>
        <v>Lantai 05</v>
      </c>
      <c r="I1941" s="83" t="str">
        <f ca="1" t="shared" si="1961"/>
        <v>Ruang Rapat 1-2-3</v>
      </c>
      <c r="J1941" s="83" t="str">
        <f ca="1" t="shared" si="2"/>
        <v>CLEANING SERVICE</v>
      </c>
      <c r="K1941" s="83" t="str">
        <f ca="1" t="array" ref="K1941">IFERROR(INDEX(MASTER!B:B,MATCH(G1941,MASTER!A:A,0))/100," ")</f>
        <v> </v>
      </c>
      <c r="L1941" s="65">
        <f ca="1" t="shared" si="3"/>
        <v>0</v>
      </c>
      <c r="M1941" s="65" t="str">
        <f ca="1" t="shared" si="4"/>
        <v>1900 - WEEK 00</v>
      </c>
      <c r="N1941" s="65" t="str">
        <f ca="1" t="shared" si="5"/>
        <v>1900 - MONTH 01</v>
      </c>
      <c r="O1941" s="83" t="str">
        <f ca="1" t="shared" ref="O1941:P1941" si="1980">IFERROR(AVERAGEIF(M:M,M1941,$K:$K)," ")</f>
        <v> </v>
      </c>
      <c r="P1941" s="83" t="str">
        <f ca="1" t="shared" si="1980"/>
        <v> </v>
      </c>
      <c r="Q1941" s="65" t="str">
        <f ca="1">IF(ISBLANK(A1941)," ",IF(O1941&gt;MASTER!$B$3/100,"SB",IF(O1941&gt;MASTER!$B$4/100,"B",IF(O1941&gt;MASTER!$B$5/100,"C","K"))))</f>
        <v>SB</v>
      </c>
      <c r="R1941" s="65" t="str">
        <f ca="1">IF(ISBLANK(B1941)," ",IF(P1941&gt;MASTER!$B$3/100,"SB",IF(P1941&gt;MASTER!$B$4/100,"B",IF(P1941&gt;MASTER!$B$5/100,"C","K"))))</f>
        <v>SB</v>
      </c>
    </row>
    <row r="1942" customHeight="1" spans="1:18">
      <c r="A1942" s="65">
        <f ca="1">INDIRECT(ADDRESS(2+QUOTIENT(ROW()-2,COUNTA('Form Responses 1'!$1:$1)-4),1,,TRUE,"Form Responses 1"))</f>
        <v>0</v>
      </c>
      <c r="B1942" s="65">
        <f ca="1">INDIRECT(ADDRESS(2+QUOTIENT(ROW()-2,COUNTA('Form Responses 1'!$1:$1)-4),2,,TRUE,"Form Responses 1"))</f>
        <v>0</v>
      </c>
      <c r="C1942" s="65">
        <f ca="1">INDIRECT(ADDRESS(2+QUOTIENT(ROW()-2,COUNTA('Form Responses 1'!$1:$1)-4),3,,TRUE,"Form Responses 1"))</f>
        <v>0</v>
      </c>
      <c r="D1942" s="65">
        <f ca="1">INDIRECT(ADDRESS(2+QUOTIENT(ROW()-2,COUNTA('Form Responses 1'!$1:$1)-4),4,,TRUE,"Form Responses 1"))</f>
        <v>0</v>
      </c>
      <c r="E1942" s="82">
        <f ca="1" t="shared" si="0"/>
        <v>6</v>
      </c>
      <c r="F1942" s="65" t="str">
        <f ca="1">IF(ISBLANK(A1942)," ",INDIRECT(ADDRESS(1,5+MOD(ROW()-2,COUNTA('Form Responses 1'!$1:$1)-4),,TRUE,"Form Responses 1")))</f>
        <v>Lantai 05 [Ruang Kerja]</v>
      </c>
      <c r="G1942" s="65" t="e">
        <f ca="1">IF(ISBLANK(A1942)," ",INDIRECT(ADDRESS(MATCH(A1942,'Form Responses 1'!A:A,0),5+MOD(ROW()-2,COUNTA('Form Responses 1'!$1:$1)-4),,TRUE,"Form Responses 1")))</f>
        <v>#N/A</v>
      </c>
      <c r="H1942" s="83" t="str">
        <f ca="1" t="shared" si="1"/>
        <v>Lantai 05</v>
      </c>
      <c r="I1942" s="83" t="str">
        <f ca="1" t="shared" si="1961"/>
        <v>Ruang Kerja</v>
      </c>
      <c r="J1942" s="83" t="str">
        <f ca="1" t="shared" si="2"/>
        <v>CLEANING SERVICE</v>
      </c>
      <c r="K1942" s="83" t="str">
        <f ca="1" t="array" ref="K1942">IFERROR(INDEX(MASTER!B:B,MATCH(G1942,MASTER!A:A,0))/100," ")</f>
        <v> </v>
      </c>
      <c r="L1942" s="65">
        <f ca="1" t="shared" si="3"/>
        <v>0</v>
      </c>
      <c r="M1942" s="65" t="str">
        <f ca="1" t="shared" si="4"/>
        <v>1900 - WEEK 00</v>
      </c>
      <c r="N1942" s="65" t="str">
        <f ca="1" t="shared" si="5"/>
        <v>1900 - MONTH 01</v>
      </c>
      <c r="O1942" s="83" t="str">
        <f ca="1" t="shared" ref="O1942:P1942" si="1981">IFERROR(AVERAGEIF(M:M,M1942,$K:$K)," ")</f>
        <v> </v>
      </c>
      <c r="P1942" s="83" t="str">
        <f ca="1" t="shared" si="1981"/>
        <v> </v>
      </c>
      <c r="Q1942" s="65" t="str">
        <f ca="1">IF(ISBLANK(A1942)," ",IF(O1942&gt;MASTER!$B$3/100,"SB",IF(O1942&gt;MASTER!$B$4/100,"B",IF(O1942&gt;MASTER!$B$5/100,"C","K"))))</f>
        <v>SB</v>
      </c>
      <c r="R1942" s="65" t="str">
        <f ca="1">IF(ISBLANK(B1942)," ",IF(P1942&gt;MASTER!$B$3/100,"SB",IF(P1942&gt;MASTER!$B$4/100,"B",IF(P1942&gt;MASTER!$B$5/100,"C","K"))))</f>
        <v>SB</v>
      </c>
    </row>
    <row r="1943" customHeight="1" spans="1:18">
      <c r="A1943" s="65">
        <f ca="1">INDIRECT(ADDRESS(2+QUOTIENT(ROW()-2,COUNTA('Form Responses 1'!$1:$1)-4),1,,TRUE,"Form Responses 1"))</f>
        <v>0</v>
      </c>
      <c r="B1943" s="65">
        <f ca="1">INDIRECT(ADDRESS(2+QUOTIENT(ROW()-2,COUNTA('Form Responses 1'!$1:$1)-4),2,,TRUE,"Form Responses 1"))</f>
        <v>0</v>
      </c>
      <c r="C1943" s="65">
        <f ca="1">INDIRECT(ADDRESS(2+QUOTIENT(ROW()-2,COUNTA('Form Responses 1'!$1:$1)-4),3,,TRUE,"Form Responses 1"))</f>
        <v>0</v>
      </c>
      <c r="D1943" s="65">
        <f ca="1">INDIRECT(ADDRESS(2+QUOTIENT(ROW()-2,COUNTA('Form Responses 1'!$1:$1)-4),4,,TRUE,"Form Responses 1"))</f>
        <v>0</v>
      </c>
      <c r="E1943" s="82">
        <f ca="1" t="shared" si="0"/>
        <v>6</v>
      </c>
      <c r="F1943" s="65" t="str">
        <f ca="1">IF(ISBLANK(A1943)," ",INDIRECT(ADDRESS(1,5+MOD(ROW()-2,COUNTA('Form Responses 1'!$1:$1)-4),,TRUE,"Form Responses 1")))</f>
        <v>Lantai 05 [Koridor]</v>
      </c>
      <c r="G1943" s="65" t="e">
        <f ca="1">IF(ISBLANK(A1943)," ",INDIRECT(ADDRESS(MATCH(A1943,'Form Responses 1'!A:A,0),5+MOD(ROW()-2,COUNTA('Form Responses 1'!$1:$1)-4),,TRUE,"Form Responses 1")))</f>
        <v>#N/A</v>
      </c>
      <c r="H1943" s="83" t="str">
        <f ca="1" t="shared" si="1"/>
        <v>Lantai 05</v>
      </c>
      <c r="I1943" s="83" t="str">
        <f ca="1" t="shared" si="1961"/>
        <v>Koridor</v>
      </c>
      <c r="J1943" s="83" t="str">
        <f ca="1" t="shared" si="2"/>
        <v>CLEANING SERVICE</v>
      </c>
      <c r="K1943" s="83" t="str">
        <f ca="1" t="array" ref="K1943">IFERROR(INDEX(MASTER!B:B,MATCH(G1943,MASTER!A:A,0))/100," ")</f>
        <v> </v>
      </c>
      <c r="L1943" s="65">
        <f ca="1" t="shared" si="3"/>
        <v>0</v>
      </c>
      <c r="M1943" s="65" t="str">
        <f ca="1" t="shared" si="4"/>
        <v>1900 - WEEK 00</v>
      </c>
      <c r="N1943" s="65" t="str">
        <f ca="1" t="shared" si="5"/>
        <v>1900 - MONTH 01</v>
      </c>
      <c r="O1943" s="83" t="str">
        <f ca="1" t="shared" ref="O1943:P1943" si="1982">IFERROR(AVERAGEIF(M:M,M1943,$K:$K)," ")</f>
        <v> </v>
      </c>
      <c r="P1943" s="83" t="str">
        <f ca="1" t="shared" si="1982"/>
        <v> </v>
      </c>
      <c r="Q1943" s="65" t="str">
        <f ca="1">IF(ISBLANK(A1943)," ",IF(O1943&gt;MASTER!$B$3/100,"SB",IF(O1943&gt;MASTER!$B$4/100,"B",IF(O1943&gt;MASTER!$B$5/100,"C","K"))))</f>
        <v>SB</v>
      </c>
      <c r="R1943" s="65" t="str">
        <f ca="1">IF(ISBLANK(B1943)," ",IF(P1943&gt;MASTER!$B$3/100,"SB",IF(P1943&gt;MASTER!$B$4/100,"B",IF(P1943&gt;MASTER!$B$5/100,"C","K"))))</f>
        <v>SB</v>
      </c>
    </row>
    <row r="1944" customHeight="1" spans="1:18">
      <c r="A1944" s="65">
        <f ca="1">INDIRECT(ADDRESS(2+QUOTIENT(ROW()-2,COUNTA('Form Responses 1'!$1:$1)-4),1,,TRUE,"Form Responses 1"))</f>
        <v>0</v>
      </c>
      <c r="B1944" s="65">
        <f ca="1">INDIRECT(ADDRESS(2+QUOTIENT(ROW()-2,COUNTA('Form Responses 1'!$1:$1)-4),2,,TRUE,"Form Responses 1"))</f>
        <v>0</v>
      </c>
      <c r="C1944" s="65">
        <f ca="1">INDIRECT(ADDRESS(2+QUOTIENT(ROW()-2,COUNTA('Form Responses 1'!$1:$1)-4),3,,TRUE,"Form Responses 1"))</f>
        <v>0</v>
      </c>
      <c r="D1944" s="65">
        <f ca="1">INDIRECT(ADDRESS(2+QUOTIENT(ROW()-2,COUNTA('Form Responses 1'!$1:$1)-4),4,,TRUE,"Form Responses 1"))</f>
        <v>0</v>
      </c>
      <c r="E1944" s="82">
        <f ca="1" t="shared" si="0"/>
        <v>6</v>
      </c>
      <c r="F1944" s="65" t="str">
        <f ca="1">IF(ISBLANK(A1944)," ",INDIRECT(ADDRESS(1,5+MOD(ROW()-2,COUNTA('Form Responses 1'!$1:$1)-4),,TRUE,"Form Responses 1")))</f>
        <v>Lantai 05 [Toilet Pria / Wanita]</v>
      </c>
      <c r="G1944" s="65" t="e">
        <f ca="1">IF(ISBLANK(A1944)," ",INDIRECT(ADDRESS(MATCH(A1944,'Form Responses 1'!A:A,0),5+MOD(ROW()-2,COUNTA('Form Responses 1'!$1:$1)-4),,TRUE,"Form Responses 1")))</f>
        <v>#N/A</v>
      </c>
      <c r="H1944" s="83" t="str">
        <f ca="1" t="shared" si="1"/>
        <v>Lantai 05</v>
      </c>
      <c r="I1944" s="83" t="str">
        <f ca="1" t="shared" si="1961"/>
        <v>Toilet Pria / Wanita</v>
      </c>
      <c r="J1944" s="83" t="str">
        <f ca="1" t="shared" si="2"/>
        <v>CLEANING SERVICE</v>
      </c>
      <c r="K1944" s="83" t="str">
        <f ca="1" t="array" ref="K1944">IFERROR(INDEX(MASTER!B:B,MATCH(G1944,MASTER!A:A,0))/100," ")</f>
        <v> </v>
      </c>
      <c r="L1944" s="65">
        <f ca="1" t="shared" si="3"/>
        <v>0</v>
      </c>
      <c r="M1944" s="65" t="str">
        <f ca="1" t="shared" si="4"/>
        <v>1900 - WEEK 00</v>
      </c>
      <c r="N1944" s="65" t="str">
        <f ca="1" t="shared" si="5"/>
        <v>1900 - MONTH 01</v>
      </c>
      <c r="O1944" s="83" t="str">
        <f ca="1" t="shared" ref="O1944:P1944" si="1983">IFERROR(AVERAGEIF(M:M,M1944,$K:$K)," ")</f>
        <v> </v>
      </c>
      <c r="P1944" s="83" t="str">
        <f ca="1" t="shared" si="1983"/>
        <v> </v>
      </c>
      <c r="Q1944" s="65" t="str">
        <f ca="1">IF(ISBLANK(A1944)," ",IF(O1944&gt;MASTER!$B$3/100,"SB",IF(O1944&gt;MASTER!$B$4/100,"B",IF(O1944&gt;MASTER!$B$5/100,"C","K"))))</f>
        <v>SB</v>
      </c>
      <c r="R1944" s="65" t="str">
        <f ca="1">IF(ISBLANK(B1944)," ",IF(P1944&gt;MASTER!$B$3/100,"SB",IF(P1944&gt;MASTER!$B$4/100,"B",IF(P1944&gt;MASTER!$B$5/100,"C","K"))))</f>
        <v>SB</v>
      </c>
    </row>
    <row r="1945" customHeight="1" spans="1:18">
      <c r="A1945" s="65">
        <f ca="1">INDIRECT(ADDRESS(2+QUOTIENT(ROW()-2,COUNTA('Form Responses 1'!$1:$1)-4),1,,TRUE,"Form Responses 1"))</f>
        <v>0</v>
      </c>
      <c r="B1945" s="65">
        <f ca="1">INDIRECT(ADDRESS(2+QUOTIENT(ROW()-2,COUNTA('Form Responses 1'!$1:$1)-4),2,,TRUE,"Form Responses 1"))</f>
        <v>0</v>
      </c>
      <c r="C1945" s="65">
        <f ca="1">INDIRECT(ADDRESS(2+QUOTIENT(ROW()-2,COUNTA('Form Responses 1'!$1:$1)-4),3,,TRUE,"Form Responses 1"))</f>
        <v>0</v>
      </c>
      <c r="D1945" s="65">
        <f ca="1">INDIRECT(ADDRESS(2+QUOTIENT(ROW()-2,COUNTA('Form Responses 1'!$1:$1)-4),4,,TRUE,"Form Responses 1"))</f>
        <v>0</v>
      </c>
      <c r="E1945" s="82">
        <f ca="1" t="shared" si="0"/>
        <v>6</v>
      </c>
      <c r="F1945" s="65" t="str">
        <f ca="1">IF(ISBLANK(A1945)," ",INDIRECT(ADDRESS(1,5+MOD(ROW()-2,COUNTA('Form Responses 1'!$1:$1)-4),,TRUE,"Form Responses 1")))</f>
        <v>Lantai 04 [Tangga Exit Barat]</v>
      </c>
      <c r="G1945" s="65" t="e">
        <f ca="1">IF(ISBLANK(A1945)," ",INDIRECT(ADDRESS(MATCH(A1945,'Form Responses 1'!A:A,0),5+MOD(ROW()-2,COUNTA('Form Responses 1'!$1:$1)-4),,TRUE,"Form Responses 1")))</f>
        <v>#N/A</v>
      </c>
      <c r="H1945" s="83" t="str">
        <f ca="1" t="shared" si="1"/>
        <v>Lantai 04</v>
      </c>
      <c r="I1945" s="83" t="str">
        <f ca="1" t="shared" si="1961"/>
        <v>Tangga Exit Barat</v>
      </c>
      <c r="J1945" s="83" t="str">
        <f ca="1" t="shared" si="2"/>
        <v>CLEANING SERVICE</v>
      </c>
      <c r="K1945" s="83" t="str">
        <f ca="1" t="array" ref="K1945">IFERROR(INDEX(MASTER!B:B,MATCH(G1945,MASTER!A:A,0))/100," ")</f>
        <v> </v>
      </c>
      <c r="L1945" s="65">
        <f ca="1" t="shared" si="3"/>
        <v>0</v>
      </c>
      <c r="M1945" s="65" t="str">
        <f ca="1" t="shared" si="4"/>
        <v>1900 - WEEK 00</v>
      </c>
      <c r="N1945" s="65" t="str">
        <f ca="1" t="shared" si="5"/>
        <v>1900 - MONTH 01</v>
      </c>
      <c r="O1945" s="83" t="str">
        <f ca="1" t="shared" ref="O1945:P1945" si="1984">IFERROR(AVERAGEIF(M:M,M1945,$K:$K)," ")</f>
        <v> </v>
      </c>
      <c r="P1945" s="83" t="str">
        <f ca="1" t="shared" si="1984"/>
        <v> </v>
      </c>
      <c r="Q1945" s="65" t="str">
        <f ca="1">IF(ISBLANK(A1945)," ",IF(O1945&gt;MASTER!$B$3/100,"SB",IF(O1945&gt;MASTER!$B$4/100,"B",IF(O1945&gt;MASTER!$B$5/100,"C","K"))))</f>
        <v>SB</v>
      </c>
      <c r="R1945" s="65" t="str">
        <f ca="1">IF(ISBLANK(B1945)," ",IF(P1945&gt;MASTER!$B$3/100,"SB",IF(P1945&gt;MASTER!$B$4/100,"B",IF(P1945&gt;MASTER!$B$5/100,"C","K"))))</f>
        <v>SB</v>
      </c>
    </row>
    <row r="1946" customHeight="1" spans="1:18">
      <c r="A1946" s="65">
        <f ca="1">INDIRECT(ADDRESS(2+QUOTIENT(ROW()-2,COUNTA('Form Responses 1'!$1:$1)-4),1,,TRUE,"Form Responses 1"))</f>
        <v>0</v>
      </c>
      <c r="B1946" s="65">
        <f ca="1">INDIRECT(ADDRESS(2+QUOTIENT(ROW()-2,COUNTA('Form Responses 1'!$1:$1)-4),2,,TRUE,"Form Responses 1"))</f>
        <v>0</v>
      </c>
      <c r="C1946" s="65">
        <f ca="1">INDIRECT(ADDRESS(2+QUOTIENT(ROW()-2,COUNTA('Form Responses 1'!$1:$1)-4),3,,TRUE,"Form Responses 1"))</f>
        <v>0</v>
      </c>
      <c r="D1946" s="65">
        <f ca="1">INDIRECT(ADDRESS(2+QUOTIENT(ROW()-2,COUNTA('Form Responses 1'!$1:$1)-4),4,,TRUE,"Form Responses 1"))</f>
        <v>0</v>
      </c>
      <c r="E1946" s="82">
        <f ca="1" t="shared" si="0"/>
        <v>6</v>
      </c>
      <c r="F1946" s="65" t="str">
        <f ca="1">IF(ISBLANK(A1946)," ",INDIRECT(ADDRESS(1,5+MOD(ROW()-2,COUNTA('Form Responses 1'!$1:$1)-4),,TRUE,"Form Responses 1")))</f>
        <v>Lantai 04 [ &amp; Timur]</v>
      </c>
      <c r="G1946" s="65" t="e">
        <f ca="1">IF(ISBLANK(A1946)," ",INDIRECT(ADDRESS(MATCH(A1946,'Form Responses 1'!A:A,0),5+MOD(ROW()-2,COUNTA('Form Responses 1'!$1:$1)-4),,TRUE,"Form Responses 1")))</f>
        <v>#N/A</v>
      </c>
      <c r="H1946" s="83" t="str">
        <f ca="1" t="shared" si="1"/>
        <v>Lantai 04</v>
      </c>
      <c r="I1946" s="83" t="str">
        <f ca="1" t="shared" si="1961"/>
        <v> &amp; Timur</v>
      </c>
      <c r="J1946" s="83" t="str">
        <f ca="1" t="shared" si="2"/>
        <v>CLEANING SERVICE</v>
      </c>
      <c r="K1946" s="83" t="str">
        <f ca="1" t="array" ref="K1946">IFERROR(INDEX(MASTER!B:B,MATCH(G1946,MASTER!A:A,0))/100," ")</f>
        <v> </v>
      </c>
      <c r="L1946" s="65">
        <f ca="1" t="shared" si="3"/>
        <v>0</v>
      </c>
      <c r="M1946" s="65" t="str">
        <f ca="1" t="shared" si="4"/>
        <v>1900 - WEEK 00</v>
      </c>
      <c r="N1946" s="65" t="str">
        <f ca="1" t="shared" si="5"/>
        <v>1900 - MONTH 01</v>
      </c>
      <c r="O1946" s="83" t="str">
        <f ca="1" t="shared" ref="O1946:P1946" si="1985">IFERROR(AVERAGEIF(M:M,M1946,$K:$K)," ")</f>
        <v> </v>
      </c>
      <c r="P1946" s="83" t="str">
        <f ca="1" t="shared" si="1985"/>
        <v> </v>
      </c>
      <c r="Q1946" s="65" t="str">
        <f ca="1">IF(ISBLANK(A1946)," ",IF(O1946&gt;MASTER!$B$3/100,"SB",IF(O1946&gt;MASTER!$B$4/100,"B",IF(O1946&gt;MASTER!$B$5/100,"C","K"))))</f>
        <v>SB</v>
      </c>
      <c r="R1946" s="65" t="str">
        <f ca="1">IF(ISBLANK(B1946)," ",IF(P1946&gt;MASTER!$B$3/100,"SB",IF(P1946&gt;MASTER!$B$4/100,"B",IF(P1946&gt;MASTER!$B$5/100,"C","K"))))</f>
        <v>SB</v>
      </c>
    </row>
    <row r="1947" customHeight="1" spans="1:18">
      <c r="A1947" s="65">
        <f ca="1">INDIRECT(ADDRESS(2+QUOTIENT(ROW()-2,COUNTA('Form Responses 1'!$1:$1)-4),1,,TRUE,"Form Responses 1"))</f>
        <v>0</v>
      </c>
      <c r="B1947" s="65">
        <f ca="1">INDIRECT(ADDRESS(2+QUOTIENT(ROW()-2,COUNTA('Form Responses 1'!$1:$1)-4),2,,TRUE,"Form Responses 1"))</f>
        <v>0</v>
      </c>
      <c r="C1947" s="65">
        <f ca="1">INDIRECT(ADDRESS(2+QUOTIENT(ROW()-2,COUNTA('Form Responses 1'!$1:$1)-4),3,,TRUE,"Form Responses 1"))</f>
        <v>0</v>
      </c>
      <c r="D1947" s="65">
        <f ca="1">INDIRECT(ADDRESS(2+QUOTIENT(ROW()-2,COUNTA('Form Responses 1'!$1:$1)-4),4,,TRUE,"Form Responses 1"))</f>
        <v>0</v>
      </c>
      <c r="E1947" s="82">
        <f ca="1" t="shared" si="0"/>
        <v>6</v>
      </c>
      <c r="F1947" s="65" t="str">
        <f ca="1">IF(ISBLANK(A1947)," ",INDIRECT(ADDRESS(1,5+MOD(ROW()-2,COUNTA('Form Responses 1'!$1:$1)-4),,TRUE,"Form Responses 1")))</f>
        <v>Lantai 04 [Mushola]</v>
      </c>
      <c r="G1947" s="65" t="e">
        <f ca="1">IF(ISBLANK(A1947)," ",INDIRECT(ADDRESS(MATCH(A1947,'Form Responses 1'!A:A,0),5+MOD(ROW()-2,COUNTA('Form Responses 1'!$1:$1)-4),,TRUE,"Form Responses 1")))</f>
        <v>#N/A</v>
      </c>
      <c r="H1947" s="83" t="str">
        <f ca="1" t="shared" si="1"/>
        <v>Lantai 04</v>
      </c>
      <c r="I1947" s="83" t="str">
        <f ca="1" t="shared" si="1961"/>
        <v>Mushola</v>
      </c>
      <c r="J1947" s="83" t="str">
        <f ca="1" t="shared" si="2"/>
        <v>CLEANING SERVICE</v>
      </c>
      <c r="K1947" s="83" t="str">
        <f ca="1" t="array" ref="K1947">IFERROR(INDEX(MASTER!B:B,MATCH(G1947,MASTER!A:A,0))/100," ")</f>
        <v> </v>
      </c>
      <c r="L1947" s="65">
        <f ca="1" t="shared" si="3"/>
        <v>0</v>
      </c>
      <c r="M1947" s="65" t="str">
        <f ca="1" t="shared" si="4"/>
        <v>1900 - WEEK 00</v>
      </c>
      <c r="N1947" s="65" t="str">
        <f ca="1" t="shared" si="5"/>
        <v>1900 - MONTH 01</v>
      </c>
      <c r="O1947" s="83" t="str">
        <f ca="1" t="shared" ref="O1947:P1947" si="1986">IFERROR(AVERAGEIF(M:M,M1947,$K:$K)," ")</f>
        <v> </v>
      </c>
      <c r="P1947" s="83" t="str">
        <f ca="1" t="shared" si="1986"/>
        <v> </v>
      </c>
      <c r="Q1947" s="65" t="str">
        <f ca="1">IF(ISBLANK(A1947)," ",IF(O1947&gt;MASTER!$B$3/100,"SB",IF(O1947&gt;MASTER!$B$4/100,"B",IF(O1947&gt;MASTER!$B$5/100,"C","K"))))</f>
        <v>SB</v>
      </c>
      <c r="R1947" s="65" t="str">
        <f ca="1">IF(ISBLANK(B1947)," ",IF(P1947&gt;MASTER!$B$3/100,"SB",IF(P1947&gt;MASTER!$B$4/100,"B",IF(P1947&gt;MASTER!$B$5/100,"C","K"))))</f>
        <v>SB</v>
      </c>
    </row>
    <row r="1948" customHeight="1" spans="1:18">
      <c r="A1948" s="65">
        <f ca="1">INDIRECT(ADDRESS(2+QUOTIENT(ROW()-2,COUNTA('Form Responses 1'!$1:$1)-4),1,,TRUE,"Form Responses 1"))</f>
        <v>0</v>
      </c>
      <c r="B1948" s="65">
        <f ca="1">INDIRECT(ADDRESS(2+QUOTIENT(ROW()-2,COUNTA('Form Responses 1'!$1:$1)-4),2,,TRUE,"Form Responses 1"))</f>
        <v>0</v>
      </c>
      <c r="C1948" s="65">
        <f ca="1">INDIRECT(ADDRESS(2+QUOTIENT(ROW()-2,COUNTA('Form Responses 1'!$1:$1)-4),3,,TRUE,"Form Responses 1"))</f>
        <v>0</v>
      </c>
      <c r="D1948" s="65">
        <f ca="1">INDIRECT(ADDRESS(2+QUOTIENT(ROW()-2,COUNTA('Form Responses 1'!$1:$1)-4),4,,TRUE,"Form Responses 1"))</f>
        <v>0</v>
      </c>
      <c r="E1948" s="82">
        <f ca="1" t="shared" si="0"/>
        <v>6</v>
      </c>
      <c r="F1948" s="65" t="str">
        <f ca="1">IF(ISBLANK(A1948)," ",INDIRECT(ADDRESS(1,5+MOD(ROW()-2,COUNTA('Form Responses 1'!$1:$1)-4),,TRUE,"Form Responses 1")))</f>
        <v>Lantai 04 [Pantry]</v>
      </c>
      <c r="G1948" s="65" t="e">
        <f ca="1">IF(ISBLANK(A1948)," ",INDIRECT(ADDRESS(MATCH(A1948,'Form Responses 1'!A:A,0),5+MOD(ROW()-2,COUNTA('Form Responses 1'!$1:$1)-4),,TRUE,"Form Responses 1")))</f>
        <v>#N/A</v>
      </c>
      <c r="H1948" s="83" t="str">
        <f ca="1" t="shared" si="1"/>
        <v>Lantai 04</v>
      </c>
      <c r="I1948" s="83" t="str">
        <f ca="1" t="shared" si="1961"/>
        <v>Pantry</v>
      </c>
      <c r="J1948" s="83" t="str">
        <f ca="1" t="shared" si="2"/>
        <v>CLEANING SERVICE</v>
      </c>
      <c r="K1948" s="83" t="str">
        <f ca="1" t="array" ref="K1948">IFERROR(INDEX(MASTER!B:B,MATCH(G1948,MASTER!A:A,0))/100," ")</f>
        <v> </v>
      </c>
      <c r="L1948" s="65">
        <f ca="1" t="shared" si="3"/>
        <v>0</v>
      </c>
      <c r="M1948" s="65" t="str">
        <f ca="1" t="shared" si="4"/>
        <v>1900 - WEEK 00</v>
      </c>
      <c r="N1948" s="65" t="str">
        <f ca="1" t="shared" si="5"/>
        <v>1900 - MONTH 01</v>
      </c>
      <c r="O1948" s="83" t="str">
        <f ca="1" t="shared" ref="O1948:P1948" si="1987">IFERROR(AVERAGEIF(M:M,M1948,$K:$K)," ")</f>
        <v> </v>
      </c>
      <c r="P1948" s="83" t="str">
        <f ca="1" t="shared" si="1987"/>
        <v> </v>
      </c>
      <c r="Q1948" s="65" t="str">
        <f ca="1">IF(ISBLANK(A1948)," ",IF(O1948&gt;MASTER!$B$3/100,"SB",IF(O1948&gt;MASTER!$B$4/100,"B",IF(O1948&gt;MASTER!$B$5/100,"C","K"))))</f>
        <v>SB</v>
      </c>
      <c r="R1948" s="65" t="str">
        <f ca="1">IF(ISBLANK(B1948)," ",IF(P1948&gt;MASTER!$B$3/100,"SB",IF(P1948&gt;MASTER!$B$4/100,"B",IF(P1948&gt;MASTER!$B$5/100,"C","K"))))</f>
        <v>SB</v>
      </c>
    </row>
    <row r="1949" customHeight="1" spans="1:18">
      <c r="A1949" s="65">
        <f ca="1">INDIRECT(ADDRESS(2+QUOTIENT(ROW()-2,COUNTA('Form Responses 1'!$1:$1)-4),1,,TRUE,"Form Responses 1"))</f>
        <v>0</v>
      </c>
      <c r="B1949" s="65">
        <f ca="1">INDIRECT(ADDRESS(2+QUOTIENT(ROW()-2,COUNTA('Form Responses 1'!$1:$1)-4),2,,TRUE,"Form Responses 1"))</f>
        <v>0</v>
      </c>
      <c r="C1949" s="65">
        <f ca="1">INDIRECT(ADDRESS(2+QUOTIENT(ROW()-2,COUNTA('Form Responses 1'!$1:$1)-4),3,,TRUE,"Form Responses 1"))</f>
        <v>0</v>
      </c>
      <c r="D1949" s="65">
        <f ca="1">INDIRECT(ADDRESS(2+QUOTIENT(ROW()-2,COUNTA('Form Responses 1'!$1:$1)-4),4,,TRUE,"Form Responses 1"))</f>
        <v>0</v>
      </c>
      <c r="E1949" s="82">
        <f ca="1" t="shared" si="0"/>
        <v>6</v>
      </c>
      <c r="F1949" s="65" t="str">
        <f ca="1">IF(ISBLANK(A1949)," ",INDIRECT(ADDRESS(1,5+MOD(ROW()-2,COUNTA('Form Responses 1'!$1:$1)-4),,TRUE,"Form Responses 1")))</f>
        <v>Lantai 04 [Ruang Rapat 1-2-3]</v>
      </c>
      <c r="G1949" s="65" t="e">
        <f ca="1">IF(ISBLANK(A1949)," ",INDIRECT(ADDRESS(MATCH(A1949,'Form Responses 1'!A:A,0),5+MOD(ROW()-2,COUNTA('Form Responses 1'!$1:$1)-4),,TRUE,"Form Responses 1")))</f>
        <v>#N/A</v>
      </c>
      <c r="H1949" s="83" t="str">
        <f ca="1" t="shared" si="1"/>
        <v>Lantai 04</v>
      </c>
      <c r="I1949" s="83" t="str">
        <f ca="1" t="shared" si="1961"/>
        <v>Ruang Rapat 1-2-3</v>
      </c>
      <c r="J1949" s="83" t="str">
        <f ca="1" t="shared" si="2"/>
        <v>CLEANING SERVICE</v>
      </c>
      <c r="K1949" s="83" t="str">
        <f ca="1" t="array" ref="K1949">IFERROR(INDEX(MASTER!B:B,MATCH(G1949,MASTER!A:A,0))/100," ")</f>
        <v> </v>
      </c>
      <c r="L1949" s="65">
        <f ca="1" t="shared" si="3"/>
        <v>0</v>
      </c>
      <c r="M1949" s="65" t="str">
        <f ca="1" t="shared" si="4"/>
        <v>1900 - WEEK 00</v>
      </c>
      <c r="N1949" s="65" t="str">
        <f ca="1" t="shared" si="5"/>
        <v>1900 - MONTH 01</v>
      </c>
      <c r="O1949" s="83" t="str">
        <f ca="1" t="shared" ref="O1949:P1949" si="1988">IFERROR(AVERAGEIF(M:M,M1949,$K:$K)," ")</f>
        <v> </v>
      </c>
      <c r="P1949" s="83" t="str">
        <f ca="1" t="shared" si="1988"/>
        <v> </v>
      </c>
      <c r="Q1949" s="65" t="str">
        <f ca="1">IF(ISBLANK(A1949)," ",IF(O1949&gt;MASTER!$B$3/100,"SB",IF(O1949&gt;MASTER!$B$4/100,"B",IF(O1949&gt;MASTER!$B$5/100,"C","K"))))</f>
        <v>SB</v>
      </c>
      <c r="R1949" s="65" t="str">
        <f ca="1">IF(ISBLANK(B1949)," ",IF(P1949&gt;MASTER!$B$3/100,"SB",IF(P1949&gt;MASTER!$B$4/100,"B",IF(P1949&gt;MASTER!$B$5/100,"C","K"))))</f>
        <v>SB</v>
      </c>
    </row>
    <row r="1950" customHeight="1" spans="1:18">
      <c r="A1950" s="65">
        <f ca="1">INDIRECT(ADDRESS(2+QUOTIENT(ROW()-2,COUNTA('Form Responses 1'!$1:$1)-4),1,,TRUE,"Form Responses 1"))</f>
        <v>0</v>
      </c>
      <c r="B1950" s="65">
        <f ca="1">INDIRECT(ADDRESS(2+QUOTIENT(ROW()-2,COUNTA('Form Responses 1'!$1:$1)-4),2,,TRUE,"Form Responses 1"))</f>
        <v>0</v>
      </c>
      <c r="C1950" s="65">
        <f ca="1">INDIRECT(ADDRESS(2+QUOTIENT(ROW()-2,COUNTA('Form Responses 1'!$1:$1)-4),3,,TRUE,"Form Responses 1"))</f>
        <v>0</v>
      </c>
      <c r="D1950" s="65">
        <f ca="1">INDIRECT(ADDRESS(2+QUOTIENT(ROW()-2,COUNTA('Form Responses 1'!$1:$1)-4),4,,TRUE,"Form Responses 1"))</f>
        <v>0</v>
      </c>
      <c r="E1950" s="82">
        <f ca="1" t="shared" si="0"/>
        <v>6</v>
      </c>
      <c r="F1950" s="65" t="str">
        <f ca="1">IF(ISBLANK(A1950)," ",INDIRECT(ADDRESS(1,5+MOD(ROW()-2,COUNTA('Form Responses 1'!$1:$1)-4),,TRUE,"Form Responses 1")))</f>
        <v>Lantai 04 [Ruang Kerja]</v>
      </c>
      <c r="G1950" s="65" t="e">
        <f ca="1">IF(ISBLANK(A1950)," ",INDIRECT(ADDRESS(MATCH(A1950,'Form Responses 1'!A:A,0),5+MOD(ROW()-2,COUNTA('Form Responses 1'!$1:$1)-4),,TRUE,"Form Responses 1")))</f>
        <v>#N/A</v>
      </c>
      <c r="H1950" s="83" t="str">
        <f ca="1" t="shared" si="1"/>
        <v>Lantai 04</v>
      </c>
      <c r="I1950" s="83" t="str">
        <f ca="1" t="shared" si="1961"/>
        <v>Ruang Kerja</v>
      </c>
      <c r="J1950" s="83" t="str">
        <f ca="1" t="shared" si="2"/>
        <v>CLEANING SERVICE</v>
      </c>
      <c r="K1950" s="83" t="str">
        <f ca="1" t="array" ref="K1950">IFERROR(INDEX(MASTER!B:B,MATCH(G1950,MASTER!A:A,0))/100," ")</f>
        <v> </v>
      </c>
      <c r="L1950" s="65">
        <f ca="1" t="shared" si="3"/>
        <v>0</v>
      </c>
      <c r="M1950" s="65" t="str">
        <f ca="1" t="shared" si="4"/>
        <v>1900 - WEEK 00</v>
      </c>
      <c r="N1950" s="65" t="str">
        <f ca="1" t="shared" si="5"/>
        <v>1900 - MONTH 01</v>
      </c>
      <c r="O1950" s="83" t="str">
        <f ca="1" t="shared" ref="O1950:P1950" si="1989">IFERROR(AVERAGEIF(M:M,M1950,$K:$K)," ")</f>
        <v> </v>
      </c>
      <c r="P1950" s="83" t="str">
        <f ca="1" t="shared" si="1989"/>
        <v> </v>
      </c>
      <c r="Q1950" s="65" t="str">
        <f ca="1">IF(ISBLANK(A1950)," ",IF(O1950&gt;MASTER!$B$3/100,"SB",IF(O1950&gt;MASTER!$B$4/100,"B",IF(O1950&gt;MASTER!$B$5/100,"C","K"))))</f>
        <v>SB</v>
      </c>
      <c r="R1950" s="65" t="str">
        <f ca="1">IF(ISBLANK(B1950)," ",IF(P1950&gt;MASTER!$B$3/100,"SB",IF(P1950&gt;MASTER!$B$4/100,"B",IF(P1950&gt;MASTER!$B$5/100,"C","K"))))</f>
        <v>SB</v>
      </c>
    </row>
    <row r="1951" customHeight="1" spans="1:18">
      <c r="A1951" s="65">
        <f ca="1">INDIRECT(ADDRESS(2+QUOTIENT(ROW()-2,COUNTA('Form Responses 1'!$1:$1)-4),1,,TRUE,"Form Responses 1"))</f>
        <v>0</v>
      </c>
      <c r="B1951" s="65">
        <f ca="1">INDIRECT(ADDRESS(2+QUOTIENT(ROW()-2,COUNTA('Form Responses 1'!$1:$1)-4),2,,TRUE,"Form Responses 1"))</f>
        <v>0</v>
      </c>
      <c r="C1951" s="65">
        <f ca="1">INDIRECT(ADDRESS(2+QUOTIENT(ROW()-2,COUNTA('Form Responses 1'!$1:$1)-4),3,,TRUE,"Form Responses 1"))</f>
        <v>0</v>
      </c>
      <c r="D1951" s="65">
        <f ca="1">INDIRECT(ADDRESS(2+QUOTIENT(ROW()-2,COUNTA('Form Responses 1'!$1:$1)-4),4,,TRUE,"Form Responses 1"))</f>
        <v>0</v>
      </c>
      <c r="E1951" s="82">
        <f ca="1" t="shared" si="0"/>
        <v>6</v>
      </c>
      <c r="F1951" s="65" t="str">
        <f ca="1">IF(ISBLANK(A1951)," ",INDIRECT(ADDRESS(1,5+MOD(ROW()-2,COUNTA('Form Responses 1'!$1:$1)-4),,TRUE,"Form Responses 1")))</f>
        <v>Lantai 04 [Koridor]</v>
      </c>
      <c r="G1951" s="65" t="e">
        <f ca="1">IF(ISBLANK(A1951)," ",INDIRECT(ADDRESS(MATCH(A1951,'Form Responses 1'!A:A,0),5+MOD(ROW()-2,COUNTA('Form Responses 1'!$1:$1)-4),,TRUE,"Form Responses 1")))</f>
        <v>#N/A</v>
      </c>
      <c r="H1951" s="83" t="str">
        <f ca="1" t="shared" si="1"/>
        <v>Lantai 04</v>
      </c>
      <c r="I1951" s="83" t="str">
        <f ca="1" t="shared" si="1961"/>
        <v>Koridor</v>
      </c>
      <c r="J1951" s="83" t="str">
        <f ca="1" t="shared" si="2"/>
        <v>CLEANING SERVICE</v>
      </c>
      <c r="K1951" s="83" t="str">
        <f ca="1" t="array" ref="K1951">IFERROR(INDEX(MASTER!B:B,MATCH(G1951,MASTER!A:A,0))/100," ")</f>
        <v> </v>
      </c>
      <c r="L1951" s="65">
        <f ca="1" t="shared" si="3"/>
        <v>0</v>
      </c>
      <c r="M1951" s="65" t="str">
        <f ca="1" t="shared" si="4"/>
        <v>1900 - WEEK 00</v>
      </c>
      <c r="N1951" s="65" t="str">
        <f ca="1" t="shared" si="5"/>
        <v>1900 - MONTH 01</v>
      </c>
      <c r="O1951" s="83" t="str">
        <f ca="1" t="shared" ref="O1951:P1951" si="1990">IFERROR(AVERAGEIF(M:M,M1951,$K:$K)," ")</f>
        <v> </v>
      </c>
      <c r="P1951" s="83" t="str">
        <f ca="1" t="shared" si="1990"/>
        <v> </v>
      </c>
      <c r="Q1951" s="65" t="str">
        <f ca="1">IF(ISBLANK(A1951)," ",IF(O1951&gt;MASTER!$B$3/100,"SB",IF(O1951&gt;MASTER!$B$4/100,"B",IF(O1951&gt;MASTER!$B$5/100,"C","K"))))</f>
        <v>SB</v>
      </c>
      <c r="R1951" s="65" t="str">
        <f ca="1">IF(ISBLANK(B1951)," ",IF(P1951&gt;MASTER!$B$3/100,"SB",IF(P1951&gt;MASTER!$B$4/100,"B",IF(P1951&gt;MASTER!$B$5/100,"C","K"))))</f>
        <v>SB</v>
      </c>
    </row>
    <row r="1952" customHeight="1" spans="1:18">
      <c r="A1952" s="65">
        <f ca="1">INDIRECT(ADDRESS(2+QUOTIENT(ROW()-2,COUNTA('Form Responses 1'!$1:$1)-4),1,,TRUE,"Form Responses 1"))</f>
        <v>0</v>
      </c>
      <c r="B1952" s="65">
        <f ca="1">INDIRECT(ADDRESS(2+QUOTIENT(ROW()-2,COUNTA('Form Responses 1'!$1:$1)-4),2,,TRUE,"Form Responses 1"))</f>
        <v>0</v>
      </c>
      <c r="C1952" s="65">
        <f ca="1">INDIRECT(ADDRESS(2+QUOTIENT(ROW()-2,COUNTA('Form Responses 1'!$1:$1)-4),3,,TRUE,"Form Responses 1"))</f>
        <v>0</v>
      </c>
      <c r="D1952" s="65">
        <f ca="1">INDIRECT(ADDRESS(2+QUOTIENT(ROW()-2,COUNTA('Form Responses 1'!$1:$1)-4),4,,TRUE,"Form Responses 1"))</f>
        <v>0</v>
      </c>
      <c r="E1952" s="82">
        <f ca="1" t="shared" si="0"/>
        <v>6</v>
      </c>
      <c r="F1952" s="65" t="str">
        <f ca="1">IF(ISBLANK(A1952)," ",INDIRECT(ADDRESS(1,5+MOD(ROW()-2,COUNTA('Form Responses 1'!$1:$1)-4),,TRUE,"Form Responses 1")))</f>
        <v>Lantai 04 [Toilet Pria / Wanita]</v>
      </c>
      <c r="G1952" s="65" t="e">
        <f ca="1">IF(ISBLANK(A1952)," ",INDIRECT(ADDRESS(MATCH(A1952,'Form Responses 1'!A:A,0),5+MOD(ROW()-2,COUNTA('Form Responses 1'!$1:$1)-4),,TRUE,"Form Responses 1")))</f>
        <v>#N/A</v>
      </c>
      <c r="H1952" s="83" t="str">
        <f ca="1" t="shared" si="1"/>
        <v>Lantai 04</v>
      </c>
      <c r="I1952" s="83" t="str">
        <f ca="1" t="shared" si="1961"/>
        <v>Toilet Pria / Wanita</v>
      </c>
      <c r="J1952" s="83" t="str">
        <f ca="1" t="shared" si="2"/>
        <v>CLEANING SERVICE</v>
      </c>
      <c r="K1952" s="83" t="str">
        <f ca="1" t="array" ref="K1952">IFERROR(INDEX(MASTER!B:B,MATCH(G1952,MASTER!A:A,0))/100," ")</f>
        <v> </v>
      </c>
      <c r="L1952" s="65">
        <f ca="1" t="shared" si="3"/>
        <v>0</v>
      </c>
      <c r="M1952" s="65" t="str">
        <f ca="1" t="shared" si="4"/>
        <v>1900 - WEEK 00</v>
      </c>
      <c r="N1952" s="65" t="str">
        <f ca="1" t="shared" si="5"/>
        <v>1900 - MONTH 01</v>
      </c>
      <c r="O1952" s="83" t="str">
        <f ca="1" t="shared" ref="O1952:P1952" si="1991">IFERROR(AVERAGEIF(M:M,M1952,$K:$K)," ")</f>
        <v> </v>
      </c>
      <c r="P1952" s="83" t="str">
        <f ca="1" t="shared" si="1991"/>
        <v> </v>
      </c>
      <c r="Q1952" s="65" t="str">
        <f ca="1">IF(ISBLANK(A1952)," ",IF(O1952&gt;MASTER!$B$3/100,"SB",IF(O1952&gt;MASTER!$B$4/100,"B",IF(O1952&gt;MASTER!$B$5/100,"C","K"))))</f>
        <v>SB</v>
      </c>
      <c r="R1952" s="65" t="str">
        <f ca="1">IF(ISBLANK(B1952)," ",IF(P1952&gt;MASTER!$B$3/100,"SB",IF(P1952&gt;MASTER!$B$4/100,"B",IF(P1952&gt;MASTER!$B$5/100,"C","K"))))</f>
        <v>SB</v>
      </c>
    </row>
    <row r="1953" customHeight="1" spans="1:18">
      <c r="A1953" s="65">
        <f ca="1">INDIRECT(ADDRESS(2+QUOTIENT(ROW()-2,COUNTA('Form Responses 1'!$1:$1)-4),1,,TRUE,"Form Responses 1"))</f>
        <v>0</v>
      </c>
      <c r="B1953" s="65">
        <f ca="1">INDIRECT(ADDRESS(2+QUOTIENT(ROW()-2,COUNTA('Form Responses 1'!$1:$1)-4),2,,TRUE,"Form Responses 1"))</f>
        <v>0</v>
      </c>
      <c r="C1953" s="65">
        <f ca="1">INDIRECT(ADDRESS(2+QUOTIENT(ROW()-2,COUNTA('Form Responses 1'!$1:$1)-4),3,,TRUE,"Form Responses 1"))</f>
        <v>0</v>
      </c>
      <c r="D1953" s="65">
        <f ca="1">INDIRECT(ADDRESS(2+QUOTIENT(ROW()-2,COUNTA('Form Responses 1'!$1:$1)-4),4,,TRUE,"Form Responses 1"))</f>
        <v>0</v>
      </c>
      <c r="E1953" s="82">
        <f ca="1" t="shared" si="0"/>
        <v>6</v>
      </c>
      <c r="F1953" s="65" t="str">
        <f ca="1">IF(ISBLANK(A1953)," ",INDIRECT(ADDRESS(1,5+MOD(ROW()-2,COUNTA('Form Responses 1'!$1:$1)-4),,TRUE,"Form Responses 1")))</f>
        <v>Lantai 03 1/2 [Ruang PNBPL]</v>
      </c>
      <c r="G1953" s="65" t="e">
        <f ca="1">IF(ISBLANK(A1953)," ",INDIRECT(ADDRESS(MATCH(A1953,'Form Responses 1'!A:A,0),5+MOD(ROW()-2,COUNTA('Form Responses 1'!$1:$1)-4),,TRUE,"Form Responses 1")))</f>
        <v>#N/A</v>
      </c>
      <c r="H1953" s="83" t="str">
        <f ca="1" t="shared" si="1"/>
        <v>Lantai 03 1/2</v>
      </c>
      <c r="I1953" s="83" t="str">
        <f ca="1" t="shared" si="1961"/>
        <v>Ruang PNBPL</v>
      </c>
      <c r="J1953" s="83" t="str">
        <f ca="1" t="shared" si="2"/>
        <v>CLEANING SERVICE</v>
      </c>
      <c r="K1953" s="83" t="str">
        <f ca="1" t="array" ref="K1953">IFERROR(INDEX(MASTER!B:B,MATCH(G1953,MASTER!A:A,0))/100," ")</f>
        <v> </v>
      </c>
      <c r="L1953" s="65">
        <f ca="1" t="shared" si="3"/>
        <v>0</v>
      </c>
      <c r="M1953" s="65" t="str">
        <f ca="1" t="shared" si="4"/>
        <v>1900 - WEEK 00</v>
      </c>
      <c r="N1953" s="65" t="str">
        <f ca="1" t="shared" si="5"/>
        <v>1900 - MONTH 01</v>
      </c>
      <c r="O1953" s="83" t="str">
        <f ca="1" t="shared" ref="O1953:P1953" si="1992">IFERROR(AVERAGEIF(M:M,M1953,$K:$K)," ")</f>
        <v> </v>
      </c>
      <c r="P1953" s="83" t="str">
        <f ca="1" t="shared" si="1992"/>
        <v> </v>
      </c>
      <c r="Q1953" s="65" t="str">
        <f ca="1">IF(ISBLANK(A1953)," ",IF(O1953&gt;MASTER!$B$3/100,"SB",IF(O1953&gt;MASTER!$B$4/100,"B",IF(O1953&gt;MASTER!$B$5/100,"C","K"))))</f>
        <v>SB</v>
      </c>
      <c r="R1953" s="65" t="str">
        <f ca="1">IF(ISBLANK(B1953)," ",IF(P1953&gt;MASTER!$B$3/100,"SB",IF(P1953&gt;MASTER!$B$4/100,"B",IF(P1953&gt;MASTER!$B$5/100,"C","K"))))</f>
        <v>SB</v>
      </c>
    </row>
    <row r="1954" customHeight="1" spans="1:18">
      <c r="A1954" s="65">
        <f ca="1">INDIRECT(ADDRESS(2+QUOTIENT(ROW()-2,COUNTA('Form Responses 1'!$1:$1)-4),1,,TRUE,"Form Responses 1"))</f>
        <v>0</v>
      </c>
      <c r="B1954" s="65">
        <f ca="1">INDIRECT(ADDRESS(2+QUOTIENT(ROW()-2,COUNTA('Form Responses 1'!$1:$1)-4),2,,TRUE,"Form Responses 1"))</f>
        <v>0</v>
      </c>
      <c r="C1954" s="65">
        <f ca="1">INDIRECT(ADDRESS(2+QUOTIENT(ROW()-2,COUNTA('Form Responses 1'!$1:$1)-4),3,,TRUE,"Form Responses 1"))</f>
        <v>0</v>
      </c>
      <c r="D1954" s="65">
        <f ca="1">INDIRECT(ADDRESS(2+QUOTIENT(ROW()-2,COUNTA('Form Responses 1'!$1:$1)-4),4,,TRUE,"Form Responses 1"))</f>
        <v>0</v>
      </c>
      <c r="E1954" s="82">
        <f ca="1" t="shared" si="0"/>
        <v>6</v>
      </c>
      <c r="F1954" s="65" t="str">
        <f ca="1">IF(ISBLANK(A1954)," ",INDIRECT(ADDRESS(1,5+MOD(ROW()-2,COUNTA('Form Responses 1'!$1:$1)-4),,TRUE,"Form Responses 1")))</f>
        <v>Lantai 03 1/2 [Lapangan Upacara]</v>
      </c>
      <c r="G1954" s="65" t="e">
        <f ca="1">IF(ISBLANK(A1954)," ",INDIRECT(ADDRESS(MATCH(A1954,'Form Responses 1'!A:A,0),5+MOD(ROW()-2,COUNTA('Form Responses 1'!$1:$1)-4),,TRUE,"Form Responses 1")))</f>
        <v>#N/A</v>
      </c>
      <c r="H1954" s="83" t="str">
        <f ca="1" t="shared" si="1"/>
        <v>Lantai 03 1/2</v>
      </c>
      <c r="I1954" s="83" t="str">
        <f ca="1" t="shared" si="1961"/>
        <v>Lapangan Upacara</v>
      </c>
      <c r="J1954" s="83" t="str">
        <f ca="1" t="shared" si="2"/>
        <v>CLEANING SERVICE</v>
      </c>
      <c r="K1954" s="83" t="str">
        <f ca="1" t="array" ref="K1954">IFERROR(INDEX(MASTER!B:B,MATCH(G1954,MASTER!A:A,0))/100," ")</f>
        <v> </v>
      </c>
      <c r="L1954" s="65">
        <f ca="1" t="shared" si="3"/>
        <v>0</v>
      </c>
      <c r="M1954" s="65" t="str">
        <f ca="1" t="shared" si="4"/>
        <v>1900 - WEEK 00</v>
      </c>
      <c r="N1954" s="65" t="str">
        <f ca="1" t="shared" si="5"/>
        <v>1900 - MONTH 01</v>
      </c>
      <c r="O1954" s="83" t="str">
        <f ca="1" t="shared" ref="O1954:P1954" si="1993">IFERROR(AVERAGEIF(M:M,M1954,$K:$K)," ")</f>
        <v> </v>
      </c>
      <c r="P1954" s="83" t="str">
        <f ca="1" t="shared" si="1993"/>
        <v> </v>
      </c>
      <c r="Q1954" s="65" t="str">
        <f ca="1">IF(ISBLANK(A1954)," ",IF(O1954&gt;MASTER!$B$3/100,"SB",IF(O1954&gt;MASTER!$B$4/100,"B",IF(O1954&gt;MASTER!$B$5/100,"C","K"))))</f>
        <v>SB</v>
      </c>
      <c r="R1954" s="65" t="str">
        <f ca="1">IF(ISBLANK(B1954)," ",IF(P1954&gt;MASTER!$B$3/100,"SB",IF(P1954&gt;MASTER!$B$4/100,"B",IF(P1954&gt;MASTER!$B$5/100,"C","K"))))</f>
        <v>SB</v>
      </c>
    </row>
    <row r="1955" customHeight="1" spans="1:18">
      <c r="A1955" s="65">
        <f ca="1">INDIRECT(ADDRESS(2+QUOTIENT(ROW()-2,COUNTA('Form Responses 1'!$1:$1)-4),1,,TRUE,"Form Responses 1"))</f>
        <v>0</v>
      </c>
      <c r="B1955" s="65">
        <f ca="1">INDIRECT(ADDRESS(2+QUOTIENT(ROW()-2,COUNTA('Form Responses 1'!$1:$1)-4),2,,TRUE,"Form Responses 1"))</f>
        <v>0</v>
      </c>
      <c r="C1955" s="65">
        <f ca="1">INDIRECT(ADDRESS(2+QUOTIENT(ROW()-2,COUNTA('Form Responses 1'!$1:$1)-4),3,,TRUE,"Form Responses 1"))</f>
        <v>0</v>
      </c>
      <c r="D1955" s="65">
        <f ca="1">INDIRECT(ADDRESS(2+QUOTIENT(ROW()-2,COUNTA('Form Responses 1'!$1:$1)-4),4,,TRUE,"Form Responses 1"))</f>
        <v>0</v>
      </c>
      <c r="E1955" s="82">
        <f ca="1" t="shared" si="0"/>
        <v>6</v>
      </c>
      <c r="F1955" s="65" t="str">
        <f ca="1">IF(ISBLANK(A1955)," ",INDIRECT(ADDRESS(1,5+MOD(ROW()-2,COUNTA('Form Responses 1'!$1:$1)-4),,TRUE,"Form Responses 1")))</f>
        <v>Lantai 03 1/2 [Pantry]</v>
      </c>
      <c r="G1955" s="65" t="e">
        <f ca="1">IF(ISBLANK(A1955)," ",INDIRECT(ADDRESS(MATCH(A1955,'Form Responses 1'!A:A,0),5+MOD(ROW()-2,COUNTA('Form Responses 1'!$1:$1)-4),,TRUE,"Form Responses 1")))</f>
        <v>#N/A</v>
      </c>
      <c r="H1955" s="83" t="str">
        <f ca="1" t="shared" si="1"/>
        <v>Lantai 03 1/2</v>
      </c>
      <c r="I1955" s="83" t="str">
        <f ca="1" t="shared" si="1961"/>
        <v>Pantry</v>
      </c>
      <c r="J1955" s="83" t="str">
        <f ca="1" t="shared" si="2"/>
        <v>CLEANING SERVICE</v>
      </c>
      <c r="K1955" s="83" t="str">
        <f ca="1" t="array" ref="K1955">IFERROR(INDEX(MASTER!B:B,MATCH(G1955,MASTER!A:A,0))/100," ")</f>
        <v> </v>
      </c>
      <c r="L1955" s="65">
        <f ca="1" t="shared" si="3"/>
        <v>0</v>
      </c>
      <c r="M1955" s="65" t="str">
        <f ca="1" t="shared" si="4"/>
        <v>1900 - WEEK 00</v>
      </c>
      <c r="N1955" s="65" t="str">
        <f ca="1" t="shared" si="5"/>
        <v>1900 - MONTH 01</v>
      </c>
      <c r="O1955" s="83" t="str">
        <f ca="1" t="shared" ref="O1955:P1955" si="1994">IFERROR(AVERAGEIF(M:M,M1955,$K:$K)," ")</f>
        <v> </v>
      </c>
      <c r="P1955" s="83" t="str">
        <f ca="1" t="shared" si="1994"/>
        <v> </v>
      </c>
      <c r="Q1955" s="65" t="str">
        <f ca="1">IF(ISBLANK(A1955)," ",IF(O1955&gt;MASTER!$B$3/100,"SB",IF(O1955&gt;MASTER!$B$4/100,"B",IF(O1955&gt;MASTER!$B$5/100,"C","K"))))</f>
        <v>SB</v>
      </c>
      <c r="R1955" s="65" t="str">
        <f ca="1">IF(ISBLANK(B1955)," ",IF(P1955&gt;MASTER!$B$3/100,"SB",IF(P1955&gt;MASTER!$B$4/100,"B",IF(P1955&gt;MASTER!$B$5/100,"C","K"))))</f>
        <v>SB</v>
      </c>
    </row>
    <row r="1956" customHeight="1" spans="1:18">
      <c r="A1956" s="65">
        <f ca="1">INDIRECT(ADDRESS(2+QUOTIENT(ROW()-2,COUNTA('Form Responses 1'!$1:$1)-4),1,,TRUE,"Form Responses 1"))</f>
        <v>0</v>
      </c>
      <c r="B1956" s="65">
        <f ca="1">INDIRECT(ADDRESS(2+QUOTIENT(ROW()-2,COUNTA('Form Responses 1'!$1:$1)-4),2,,TRUE,"Form Responses 1"))</f>
        <v>0</v>
      </c>
      <c r="C1956" s="65">
        <f ca="1">INDIRECT(ADDRESS(2+QUOTIENT(ROW()-2,COUNTA('Form Responses 1'!$1:$1)-4),3,,TRUE,"Form Responses 1"))</f>
        <v>0</v>
      </c>
      <c r="D1956" s="65">
        <f ca="1">INDIRECT(ADDRESS(2+QUOTIENT(ROW()-2,COUNTA('Form Responses 1'!$1:$1)-4),4,,TRUE,"Form Responses 1"))</f>
        <v>0</v>
      </c>
      <c r="E1956" s="82">
        <f ca="1" t="shared" si="0"/>
        <v>6</v>
      </c>
      <c r="F1956" s="65" t="str">
        <f ca="1">IF(ISBLANK(A1956)," ",INDIRECT(ADDRESS(1,5+MOD(ROW()-2,COUNTA('Form Responses 1'!$1:$1)-4),,TRUE,"Form Responses 1")))</f>
        <v>Lantai 03 1/2 [Koridor]</v>
      </c>
      <c r="G1956" s="65" t="e">
        <f ca="1">IF(ISBLANK(A1956)," ",INDIRECT(ADDRESS(MATCH(A1956,'Form Responses 1'!A:A,0),5+MOD(ROW()-2,COUNTA('Form Responses 1'!$1:$1)-4),,TRUE,"Form Responses 1")))</f>
        <v>#N/A</v>
      </c>
      <c r="H1956" s="83" t="str">
        <f ca="1" t="shared" si="1"/>
        <v>Lantai 03 1/2</v>
      </c>
      <c r="I1956" s="83" t="str">
        <f ca="1" t="shared" si="1961"/>
        <v>Koridor</v>
      </c>
      <c r="J1956" s="83" t="str">
        <f ca="1" t="shared" si="2"/>
        <v>CLEANING SERVICE</v>
      </c>
      <c r="K1956" s="83" t="str">
        <f ca="1" t="array" ref="K1956">IFERROR(INDEX(MASTER!B:B,MATCH(G1956,MASTER!A:A,0))/100," ")</f>
        <v> </v>
      </c>
      <c r="L1956" s="65">
        <f ca="1" t="shared" si="3"/>
        <v>0</v>
      </c>
      <c r="M1956" s="65" t="str">
        <f ca="1" t="shared" si="4"/>
        <v>1900 - WEEK 00</v>
      </c>
      <c r="N1956" s="65" t="str">
        <f ca="1" t="shared" si="5"/>
        <v>1900 - MONTH 01</v>
      </c>
      <c r="O1956" s="83" t="str">
        <f ca="1" t="shared" ref="O1956:P1956" si="1995">IFERROR(AVERAGEIF(M:M,M1956,$K:$K)," ")</f>
        <v> </v>
      </c>
      <c r="P1956" s="83" t="str">
        <f ca="1" t="shared" si="1995"/>
        <v> </v>
      </c>
      <c r="Q1956" s="65" t="str">
        <f ca="1">IF(ISBLANK(A1956)," ",IF(O1956&gt;MASTER!$B$3/100,"SB",IF(O1956&gt;MASTER!$B$4/100,"B",IF(O1956&gt;MASTER!$B$5/100,"C","K"))))</f>
        <v>SB</v>
      </c>
      <c r="R1956" s="65" t="str">
        <f ca="1">IF(ISBLANK(B1956)," ",IF(P1956&gt;MASTER!$B$3/100,"SB",IF(P1956&gt;MASTER!$B$4/100,"B",IF(P1956&gt;MASTER!$B$5/100,"C","K"))))</f>
        <v>SB</v>
      </c>
    </row>
    <row r="1957" customHeight="1" spans="1:18">
      <c r="A1957" s="65">
        <f ca="1">INDIRECT(ADDRESS(2+QUOTIENT(ROW()-2,COUNTA('Form Responses 1'!$1:$1)-4),1,,TRUE,"Form Responses 1"))</f>
        <v>0</v>
      </c>
      <c r="B1957" s="65">
        <f ca="1">INDIRECT(ADDRESS(2+QUOTIENT(ROW()-2,COUNTA('Form Responses 1'!$1:$1)-4),2,,TRUE,"Form Responses 1"))</f>
        <v>0</v>
      </c>
      <c r="C1957" s="65">
        <f ca="1">INDIRECT(ADDRESS(2+QUOTIENT(ROW()-2,COUNTA('Form Responses 1'!$1:$1)-4),3,,TRUE,"Form Responses 1"))</f>
        <v>0</v>
      </c>
      <c r="D1957" s="65">
        <f ca="1">INDIRECT(ADDRESS(2+QUOTIENT(ROW()-2,COUNTA('Form Responses 1'!$1:$1)-4),4,,TRUE,"Form Responses 1"))</f>
        <v>0</v>
      </c>
      <c r="E1957" s="82">
        <f ca="1" t="shared" si="0"/>
        <v>6</v>
      </c>
      <c r="F1957" s="65" t="str">
        <f ca="1">IF(ISBLANK(A1957)," ",INDIRECT(ADDRESS(1,5+MOD(ROW()-2,COUNTA('Form Responses 1'!$1:$1)-4),,TRUE,"Form Responses 1")))</f>
        <v>Lantai 03 1/2 [Toilet Pria / Wanita]</v>
      </c>
      <c r="G1957" s="65" t="e">
        <f ca="1">IF(ISBLANK(A1957)," ",INDIRECT(ADDRESS(MATCH(A1957,'Form Responses 1'!A:A,0),5+MOD(ROW()-2,COUNTA('Form Responses 1'!$1:$1)-4),,TRUE,"Form Responses 1")))</f>
        <v>#N/A</v>
      </c>
      <c r="H1957" s="83" t="str">
        <f ca="1" t="shared" si="1"/>
        <v>Lantai 03 1/2</v>
      </c>
      <c r="I1957" s="83" t="str">
        <f ca="1" t="shared" si="1961"/>
        <v>Toilet Pria / Wanita</v>
      </c>
      <c r="J1957" s="83" t="str">
        <f ca="1" t="shared" si="2"/>
        <v>CLEANING SERVICE</v>
      </c>
      <c r="K1957" s="83" t="str">
        <f ca="1" t="array" ref="K1957">IFERROR(INDEX(MASTER!B:B,MATCH(G1957,MASTER!A:A,0))/100," ")</f>
        <v> </v>
      </c>
      <c r="L1957" s="65">
        <f ca="1" t="shared" si="3"/>
        <v>0</v>
      </c>
      <c r="M1957" s="65" t="str">
        <f ca="1" t="shared" si="4"/>
        <v>1900 - WEEK 00</v>
      </c>
      <c r="N1957" s="65" t="str">
        <f ca="1" t="shared" si="5"/>
        <v>1900 - MONTH 01</v>
      </c>
      <c r="O1957" s="83" t="str">
        <f ca="1" t="shared" ref="O1957:P1957" si="1996">IFERROR(AVERAGEIF(M:M,M1957,$K:$K)," ")</f>
        <v> </v>
      </c>
      <c r="P1957" s="83" t="str">
        <f ca="1" t="shared" si="1996"/>
        <v> </v>
      </c>
      <c r="Q1957" s="65" t="str">
        <f ca="1">IF(ISBLANK(A1957)," ",IF(O1957&gt;MASTER!$B$3/100,"SB",IF(O1957&gt;MASTER!$B$4/100,"B",IF(O1957&gt;MASTER!$B$5/100,"C","K"))))</f>
        <v>SB</v>
      </c>
      <c r="R1957" s="65" t="str">
        <f ca="1">IF(ISBLANK(B1957)," ",IF(P1957&gt;MASTER!$B$3/100,"SB",IF(P1957&gt;MASTER!$B$4/100,"B",IF(P1957&gt;MASTER!$B$5/100,"C","K"))))</f>
        <v>SB</v>
      </c>
    </row>
    <row r="1958" customHeight="1" spans="1:18">
      <c r="A1958" s="65">
        <f ca="1">INDIRECT(ADDRESS(2+QUOTIENT(ROW()-2,COUNTA('Form Responses 1'!$1:$1)-4),1,,TRUE,"Form Responses 1"))</f>
        <v>0</v>
      </c>
      <c r="B1958" s="65">
        <f ca="1">INDIRECT(ADDRESS(2+QUOTIENT(ROW()-2,COUNTA('Form Responses 1'!$1:$1)-4),2,,TRUE,"Form Responses 1"))</f>
        <v>0</v>
      </c>
      <c r="C1958" s="65">
        <f ca="1">INDIRECT(ADDRESS(2+QUOTIENT(ROW()-2,COUNTA('Form Responses 1'!$1:$1)-4),3,,TRUE,"Form Responses 1"))</f>
        <v>0</v>
      </c>
      <c r="D1958" s="65">
        <f ca="1">INDIRECT(ADDRESS(2+QUOTIENT(ROW()-2,COUNTA('Form Responses 1'!$1:$1)-4),4,,TRUE,"Form Responses 1"))</f>
        <v>0</v>
      </c>
      <c r="E1958" s="82">
        <f ca="1" t="shared" si="0"/>
        <v>6</v>
      </c>
      <c r="F1958" s="65" t="str">
        <f ca="1">IF(ISBLANK(A1958)," ",INDIRECT(ADDRESS(1,5+MOD(ROW()-2,COUNTA('Form Responses 1'!$1:$1)-4),,TRUE,"Form Responses 1")))</f>
        <v>Lantai 03 [Tangga Exit Barat- &amp; Timur]</v>
      </c>
      <c r="G1958" s="65" t="e">
        <f ca="1">IF(ISBLANK(A1958)," ",INDIRECT(ADDRESS(MATCH(A1958,'Form Responses 1'!A:A,0),5+MOD(ROW()-2,COUNTA('Form Responses 1'!$1:$1)-4),,TRUE,"Form Responses 1")))</f>
        <v>#N/A</v>
      </c>
      <c r="H1958" s="83" t="str">
        <f ca="1" t="shared" si="1"/>
        <v>Lantai 03</v>
      </c>
      <c r="I1958" s="83" t="str">
        <f ca="1" t="shared" si="1961"/>
        <v>Tangga Exit Barat- &amp; Timur</v>
      </c>
      <c r="J1958" s="83" t="str">
        <f ca="1" t="shared" si="2"/>
        <v>CLEANING SERVICE</v>
      </c>
      <c r="K1958" s="83" t="str">
        <f ca="1" t="array" ref="K1958">IFERROR(INDEX(MASTER!B:B,MATCH(G1958,MASTER!A:A,0))/100," ")</f>
        <v> </v>
      </c>
      <c r="L1958" s="65">
        <f ca="1" t="shared" si="3"/>
        <v>0</v>
      </c>
      <c r="M1958" s="65" t="str">
        <f ca="1" t="shared" si="4"/>
        <v>1900 - WEEK 00</v>
      </c>
      <c r="N1958" s="65" t="str">
        <f ca="1" t="shared" si="5"/>
        <v>1900 - MONTH 01</v>
      </c>
      <c r="O1958" s="83" t="str">
        <f ca="1" t="shared" ref="O1958:P1958" si="1997">IFERROR(AVERAGEIF(M:M,M1958,$K:$K)," ")</f>
        <v> </v>
      </c>
      <c r="P1958" s="83" t="str">
        <f ca="1" t="shared" si="1997"/>
        <v> </v>
      </c>
      <c r="Q1958" s="65" t="str">
        <f ca="1">IF(ISBLANK(A1958)," ",IF(O1958&gt;MASTER!$B$3/100,"SB",IF(O1958&gt;MASTER!$B$4/100,"B",IF(O1958&gt;MASTER!$B$5/100,"C","K"))))</f>
        <v>SB</v>
      </c>
      <c r="R1958" s="65" t="str">
        <f ca="1">IF(ISBLANK(B1958)," ",IF(P1958&gt;MASTER!$B$3/100,"SB",IF(P1958&gt;MASTER!$B$4/100,"B",IF(P1958&gt;MASTER!$B$5/100,"C","K"))))</f>
        <v>SB</v>
      </c>
    </row>
    <row r="1959" customHeight="1" spans="1:18">
      <c r="A1959" s="65">
        <f ca="1">INDIRECT(ADDRESS(2+QUOTIENT(ROW()-2,COUNTA('Form Responses 1'!$1:$1)-4),1,,TRUE,"Form Responses 1"))</f>
        <v>0</v>
      </c>
      <c r="B1959" s="65">
        <f ca="1">INDIRECT(ADDRESS(2+QUOTIENT(ROW()-2,COUNTA('Form Responses 1'!$1:$1)-4),2,,TRUE,"Form Responses 1"))</f>
        <v>0</v>
      </c>
      <c r="C1959" s="65">
        <f ca="1">INDIRECT(ADDRESS(2+QUOTIENT(ROW()-2,COUNTA('Form Responses 1'!$1:$1)-4),3,,TRUE,"Form Responses 1"))</f>
        <v>0</v>
      </c>
      <c r="D1959" s="65">
        <f ca="1">INDIRECT(ADDRESS(2+QUOTIENT(ROW()-2,COUNTA('Form Responses 1'!$1:$1)-4),4,,TRUE,"Form Responses 1"))</f>
        <v>0</v>
      </c>
      <c r="E1959" s="82">
        <f ca="1" t="shared" si="0"/>
        <v>6</v>
      </c>
      <c r="F1959" s="65" t="str">
        <f ca="1">IF(ISBLANK(A1959)," ",INDIRECT(ADDRESS(1,5+MOD(ROW()-2,COUNTA('Form Responses 1'!$1:$1)-4),,TRUE,"Form Responses 1")))</f>
        <v>Lantai 03 [R. Meeting Audiotium]</v>
      </c>
      <c r="G1959" s="65" t="e">
        <f ca="1">IF(ISBLANK(A1959)," ",INDIRECT(ADDRESS(MATCH(A1959,'Form Responses 1'!A:A,0),5+MOD(ROW()-2,COUNTA('Form Responses 1'!$1:$1)-4),,TRUE,"Form Responses 1")))</f>
        <v>#N/A</v>
      </c>
      <c r="H1959" s="83" t="str">
        <f ca="1" t="shared" si="1"/>
        <v>Lantai 03</v>
      </c>
      <c r="I1959" s="83" t="str">
        <f ca="1" t="shared" si="1961"/>
        <v>R. Meeting Audiotium</v>
      </c>
      <c r="J1959" s="83" t="str">
        <f ca="1" t="shared" si="2"/>
        <v>CLEANING SERVICE</v>
      </c>
      <c r="K1959" s="83" t="str">
        <f ca="1" t="array" ref="K1959">IFERROR(INDEX(MASTER!B:B,MATCH(G1959,MASTER!A:A,0))/100," ")</f>
        <v> </v>
      </c>
      <c r="L1959" s="65">
        <f ca="1" t="shared" si="3"/>
        <v>0</v>
      </c>
      <c r="M1959" s="65" t="str">
        <f ca="1" t="shared" si="4"/>
        <v>1900 - WEEK 00</v>
      </c>
      <c r="N1959" s="65" t="str">
        <f ca="1" t="shared" si="5"/>
        <v>1900 - MONTH 01</v>
      </c>
      <c r="O1959" s="83" t="str">
        <f ca="1" t="shared" ref="O1959:P1959" si="1998">IFERROR(AVERAGEIF(M:M,M1959,$K:$K)," ")</f>
        <v> </v>
      </c>
      <c r="P1959" s="83" t="str">
        <f ca="1" t="shared" si="1998"/>
        <v> </v>
      </c>
      <c r="Q1959" s="65" t="str">
        <f ca="1">IF(ISBLANK(A1959)," ",IF(O1959&gt;MASTER!$B$3/100,"SB",IF(O1959&gt;MASTER!$B$4/100,"B",IF(O1959&gt;MASTER!$B$5/100,"C","K"))))</f>
        <v>SB</v>
      </c>
      <c r="R1959" s="65" t="str">
        <f ca="1">IF(ISBLANK(B1959)," ",IF(P1959&gt;MASTER!$B$3/100,"SB",IF(P1959&gt;MASTER!$B$4/100,"B",IF(P1959&gt;MASTER!$B$5/100,"C","K"))))</f>
        <v>SB</v>
      </c>
    </row>
    <row r="1960" customHeight="1" spans="1:18">
      <c r="A1960" s="65">
        <f ca="1">INDIRECT(ADDRESS(2+QUOTIENT(ROW()-2,COUNTA('Form Responses 1'!$1:$1)-4),1,,TRUE,"Form Responses 1"))</f>
        <v>0</v>
      </c>
      <c r="B1960" s="65">
        <f ca="1">INDIRECT(ADDRESS(2+QUOTIENT(ROW()-2,COUNTA('Form Responses 1'!$1:$1)-4),2,,TRUE,"Form Responses 1"))</f>
        <v>0</v>
      </c>
      <c r="C1960" s="65">
        <f ca="1">INDIRECT(ADDRESS(2+QUOTIENT(ROW()-2,COUNTA('Form Responses 1'!$1:$1)-4),3,,TRUE,"Form Responses 1"))</f>
        <v>0</v>
      </c>
      <c r="D1960" s="65">
        <f ca="1">INDIRECT(ADDRESS(2+QUOTIENT(ROW()-2,COUNTA('Form Responses 1'!$1:$1)-4),4,,TRUE,"Form Responses 1"))</f>
        <v>0</v>
      </c>
      <c r="E1960" s="82">
        <f ca="1" t="shared" si="0"/>
        <v>6</v>
      </c>
      <c r="F1960" s="65" t="str">
        <f ca="1">IF(ISBLANK(A1960)," ",INDIRECT(ADDRESS(1,5+MOD(ROW()-2,COUNTA('Form Responses 1'!$1:$1)-4),,TRUE,"Form Responses 1")))</f>
        <v>Lantai 03 [Pantry]</v>
      </c>
      <c r="G1960" s="65" t="e">
        <f ca="1">IF(ISBLANK(A1960)," ",INDIRECT(ADDRESS(MATCH(A1960,'Form Responses 1'!A:A,0),5+MOD(ROW()-2,COUNTA('Form Responses 1'!$1:$1)-4),,TRUE,"Form Responses 1")))</f>
        <v>#N/A</v>
      </c>
      <c r="H1960" s="83" t="str">
        <f ca="1" t="shared" si="1"/>
        <v>Lantai 03</v>
      </c>
      <c r="I1960" s="83" t="str">
        <f ca="1" t="shared" si="1961"/>
        <v>Pantry</v>
      </c>
      <c r="J1960" s="83" t="str">
        <f ca="1" t="shared" si="2"/>
        <v>CLEANING SERVICE</v>
      </c>
      <c r="K1960" s="83" t="str">
        <f ca="1" t="array" ref="K1960">IFERROR(INDEX(MASTER!B:B,MATCH(G1960,MASTER!A:A,0))/100," ")</f>
        <v> </v>
      </c>
      <c r="L1960" s="65">
        <f ca="1" t="shared" si="3"/>
        <v>0</v>
      </c>
      <c r="M1960" s="65" t="str">
        <f ca="1" t="shared" si="4"/>
        <v>1900 - WEEK 00</v>
      </c>
      <c r="N1960" s="65" t="str">
        <f ca="1" t="shared" si="5"/>
        <v>1900 - MONTH 01</v>
      </c>
      <c r="O1960" s="83" t="str">
        <f ca="1" t="shared" ref="O1960:P1960" si="1999">IFERROR(AVERAGEIF(M:M,M1960,$K:$K)," ")</f>
        <v> </v>
      </c>
      <c r="P1960" s="83" t="str">
        <f ca="1" t="shared" si="1999"/>
        <v> </v>
      </c>
      <c r="Q1960" s="65" t="str">
        <f ca="1">IF(ISBLANK(A1960)," ",IF(O1960&gt;MASTER!$B$3/100,"SB",IF(O1960&gt;MASTER!$B$4/100,"B",IF(O1960&gt;MASTER!$B$5/100,"C","K"))))</f>
        <v>SB</v>
      </c>
      <c r="R1960" s="65" t="str">
        <f ca="1">IF(ISBLANK(B1960)," ",IF(P1960&gt;MASTER!$B$3/100,"SB",IF(P1960&gt;MASTER!$B$4/100,"B",IF(P1960&gt;MASTER!$B$5/100,"C","K"))))</f>
        <v>SB</v>
      </c>
    </row>
    <row r="1961" customHeight="1" spans="1:18">
      <c r="A1961" s="65">
        <f ca="1">INDIRECT(ADDRESS(2+QUOTIENT(ROW()-2,COUNTA('Form Responses 1'!$1:$1)-4),1,,TRUE,"Form Responses 1"))</f>
        <v>0</v>
      </c>
      <c r="B1961" s="65">
        <f ca="1">INDIRECT(ADDRESS(2+QUOTIENT(ROW()-2,COUNTA('Form Responses 1'!$1:$1)-4),2,,TRUE,"Form Responses 1"))</f>
        <v>0</v>
      </c>
      <c r="C1961" s="65">
        <f ca="1">INDIRECT(ADDRESS(2+QUOTIENT(ROW()-2,COUNTA('Form Responses 1'!$1:$1)-4),3,,TRUE,"Form Responses 1"))</f>
        <v>0</v>
      </c>
      <c r="D1961" s="65">
        <f ca="1">INDIRECT(ADDRESS(2+QUOTIENT(ROW()-2,COUNTA('Form Responses 1'!$1:$1)-4),4,,TRUE,"Form Responses 1"))</f>
        <v>0</v>
      </c>
      <c r="E1961" s="82">
        <f ca="1" t="shared" si="0"/>
        <v>6</v>
      </c>
      <c r="F1961" s="65" t="str">
        <f ca="1">IF(ISBLANK(A1961)," ",INDIRECT(ADDRESS(1,5+MOD(ROW()-2,COUNTA('Form Responses 1'!$1:$1)-4),,TRUE,"Form Responses 1")))</f>
        <v>Lantai 03 [Ruang Rapat 1-2-3-4-5]</v>
      </c>
      <c r="G1961" s="65" t="e">
        <f ca="1">IF(ISBLANK(A1961)," ",INDIRECT(ADDRESS(MATCH(A1961,'Form Responses 1'!A:A,0),5+MOD(ROW()-2,COUNTA('Form Responses 1'!$1:$1)-4),,TRUE,"Form Responses 1")))</f>
        <v>#N/A</v>
      </c>
      <c r="H1961" s="83" t="str">
        <f ca="1" t="shared" si="1"/>
        <v>Lantai 03</v>
      </c>
      <c r="I1961" s="83" t="str">
        <f ca="1" t="shared" si="1961"/>
        <v>Ruang Rapat 1-2-3-4-5</v>
      </c>
      <c r="J1961" s="83" t="str">
        <f ca="1" t="shared" si="2"/>
        <v>CLEANING SERVICE</v>
      </c>
      <c r="K1961" s="83" t="str">
        <f ca="1" t="array" ref="K1961">IFERROR(INDEX(MASTER!B:B,MATCH(G1961,MASTER!A:A,0))/100," ")</f>
        <v> </v>
      </c>
      <c r="L1961" s="65">
        <f ca="1" t="shared" si="3"/>
        <v>0</v>
      </c>
      <c r="M1961" s="65" t="str">
        <f ca="1" t="shared" si="4"/>
        <v>1900 - WEEK 00</v>
      </c>
      <c r="N1961" s="65" t="str">
        <f ca="1" t="shared" si="5"/>
        <v>1900 - MONTH 01</v>
      </c>
      <c r="O1961" s="83" t="str">
        <f ca="1" t="shared" ref="O1961:P1961" si="2000">IFERROR(AVERAGEIF(M:M,M1961,$K:$K)," ")</f>
        <v> </v>
      </c>
      <c r="P1961" s="83" t="str">
        <f ca="1" t="shared" si="2000"/>
        <v> </v>
      </c>
      <c r="Q1961" s="65" t="str">
        <f ca="1">IF(ISBLANK(A1961)," ",IF(O1961&gt;MASTER!$B$3/100,"SB",IF(O1961&gt;MASTER!$B$4/100,"B",IF(O1961&gt;MASTER!$B$5/100,"C","K"))))</f>
        <v>SB</v>
      </c>
      <c r="R1961" s="65" t="str">
        <f ca="1">IF(ISBLANK(B1961)," ",IF(P1961&gt;MASTER!$B$3/100,"SB",IF(P1961&gt;MASTER!$B$4/100,"B",IF(P1961&gt;MASTER!$B$5/100,"C","K"))))</f>
        <v>SB</v>
      </c>
    </row>
    <row r="1962" customHeight="1" spans="1:18">
      <c r="A1962" s="65">
        <f ca="1">INDIRECT(ADDRESS(2+QUOTIENT(ROW()-2,COUNTA('Form Responses 1'!$1:$1)-4),1,,TRUE,"Form Responses 1"))</f>
        <v>0</v>
      </c>
      <c r="B1962" s="65">
        <f ca="1">INDIRECT(ADDRESS(2+QUOTIENT(ROW()-2,COUNTA('Form Responses 1'!$1:$1)-4),2,,TRUE,"Form Responses 1"))</f>
        <v>0</v>
      </c>
      <c r="C1962" s="65">
        <f ca="1">INDIRECT(ADDRESS(2+QUOTIENT(ROW()-2,COUNTA('Form Responses 1'!$1:$1)-4),3,,TRUE,"Form Responses 1"))</f>
        <v>0</v>
      </c>
      <c r="D1962" s="65">
        <f ca="1">INDIRECT(ADDRESS(2+QUOTIENT(ROW()-2,COUNTA('Form Responses 1'!$1:$1)-4),4,,TRUE,"Form Responses 1"))</f>
        <v>0</v>
      </c>
      <c r="E1962" s="82">
        <f ca="1" t="shared" si="0"/>
        <v>6</v>
      </c>
      <c r="F1962" s="65" t="str">
        <f ca="1">IF(ISBLANK(A1962)," ",INDIRECT(ADDRESS(1,5+MOD(ROW()-2,COUNTA('Form Responses 1'!$1:$1)-4),,TRUE,"Form Responses 1")))</f>
        <v>Lantai 03 [Ruang Smoking]</v>
      </c>
      <c r="G1962" s="65" t="e">
        <f ca="1">IF(ISBLANK(A1962)," ",INDIRECT(ADDRESS(MATCH(A1962,'Form Responses 1'!A:A,0),5+MOD(ROW()-2,COUNTA('Form Responses 1'!$1:$1)-4),,TRUE,"Form Responses 1")))</f>
        <v>#N/A</v>
      </c>
      <c r="H1962" s="83" t="str">
        <f ca="1" t="shared" si="1"/>
        <v>Lantai 03</v>
      </c>
      <c r="I1962" s="83" t="str">
        <f ca="1" t="shared" si="1961"/>
        <v>Ruang Smoking</v>
      </c>
      <c r="J1962" s="83" t="str">
        <f ca="1" t="shared" si="2"/>
        <v>CLEANING SERVICE</v>
      </c>
      <c r="K1962" s="83" t="str">
        <f ca="1" t="array" ref="K1962">IFERROR(INDEX(MASTER!B:B,MATCH(G1962,MASTER!A:A,0))/100," ")</f>
        <v> </v>
      </c>
      <c r="L1962" s="65">
        <f ca="1" t="shared" si="3"/>
        <v>0</v>
      </c>
      <c r="M1962" s="65" t="str">
        <f ca="1" t="shared" si="4"/>
        <v>1900 - WEEK 00</v>
      </c>
      <c r="N1962" s="65" t="str">
        <f ca="1" t="shared" si="5"/>
        <v>1900 - MONTH 01</v>
      </c>
      <c r="O1962" s="83" t="str">
        <f ca="1" t="shared" ref="O1962:P1962" si="2001">IFERROR(AVERAGEIF(M:M,M1962,$K:$K)," ")</f>
        <v> </v>
      </c>
      <c r="P1962" s="83" t="str">
        <f ca="1" t="shared" si="2001"/>
        <v> </v>
      </c>
      <c r="Q1962" s="65" t="str">
        <f ca="1">IF(ISBLANK(A1962)," ",IF(O1962&gt;MASTER!$B$3/100,"SB",IF(O1962&gt;MASTER!$B$4/100,"B",IF(O1962&gt;MASTER!$B$5/100,"C","K"))))</f>
        <v>SB</v>
      </c>
      <c r="R1962" s="65" t="str">
        <f ca="1">IF(ISBLANK(B1962)," ",IF(P1962&gt;MASTER!$B$3/100,"SB",IF(P1962&gt;MASTER!$B$4/100,"B",IF(P1962&gt;MASTER!$B$5/100,"C","K"))))</f>
        <v>SB</v>
      </c>
    </row>
    <row r="1963" customHeight="1" spans="1:18">
      <c r="A1963" s="65">
        <f ca="1">INDIRECT(ADDRESS(2+QUOTIENT(ROW()-2,COUNTA('Form Responses 1'!$1:$1)-4),1,,TRUE,"Form Responses 1"))</f>
        <v>0</v>
      </c>
      <c r="B1963" s="65">
        <f ca="1">INDIRECT(ADDRESS(2+QUOTIENT(ROW()-2,COUNTA('Form Responses 1'!$1:$1)-4),2,,TRUE,"Form Responses 1"))</f>
        <v>0</v>
      </c>
      <c r="C1963" s="65">
        <f ca="1">INDIRECT(ADDRESS(2+QUOTIENT(ROW()-2,COUNTA('Form Responses 1'!$1:$1)-4),3,,TRUE,"Form Responses 1"))</f>
        <v>0</v>
      </c>
      <c r="D1963" s="65">
        <f ca="1">INDIRECT(ADDRESS(2+QUOTIENT(ROW()-2,COUNTA('Form Responses 1'!$1:$1)-4),4,,TRUE,"Form Responses 1"))</f>
        <v>0</v>
      </c>
      <c r="E1963" s="82">
        <f ca="1" t="shared" si="0"/>
        <v>6</v>
      </c>
      <c r="F1963" s="65" t="str">
        <f ca="1">IF(ISBLANK(A1963)," ",INDIRECT(ADDRESS(1,5+MOD(ROW()-2,COUNTA('Form Responses 1'!$1:$1)-4),,TRUE,"Form Responses 1")))</f>
        <v>Lantai 03 [Koridor]</v>
      </c>
      <c r="G1963" s="65" t="e">
        <f ca="1">IF(ISBLANK(A1963)," ",INDIRECT(ADDRESS(MATCH(A1963,'Form Responses 1'!A:A,0),5+MOD(ROW()-2,COUNTA('Form Responses 1'!$1:$1)-4),,TRUE,"Form Responses 1")))</f>
        <v>#N/A</v>
      </c>
      <c r="H1963" s="83" t="str">
        <f ca="1" t="shared" si="1"/>
        <v>Lantai 03</v>
      </c>
      <c r="I1963" s="83" t="str">
        <f ca="1" t="shared" si="1961"/>
        <v>Koridor</v>
      </c>
      <c r="J1963" s="83" t="str">
        <f ca="1" t="shared" si="2"/>
        <v>CLEANING SERVICE</v>
      </c>
      <c r="K1963" s="83" t="str">
        <f ca="1" t="array" ref="K1963">IFERROR(INDEX(MASTER!B:B,MATCH(G1963,MASTER!A:A,0))/100," ")</f>
        <v> </v>
      </c>
      <c r="L1963" s="65">
        <f ca="1" t="shared" si="3"/>
        <v>0</v>
      </c>
      <c r="M1963" s="65" t="str">
        <f ca="1" t="shared" si="4"/>
        <v>1900 - WEEK 00</v>
      </c>
      <c r="N1963" s="65" t="str">
        <f ca="1" t="shared" si="5"/>
        <v>1900 - MONTH 01</v>
      </c>
      <c r="O1963" s="83" t="str">
        <f ca="1" t="shared" ref="O1963:P1963" si="2002">IFERROR(AVERAGEIF(M:M,M1963,$K:$K)," ")</f>
        <v> </v>
      </c>
      <c r="P1963" s="83" t="str">
        <f ca="1" t="shared" si="2002"/>
        <v> </v>
      </c>
      <c r="Q1963" s="65" t="str">
        <f ca="1">IF(ISBLANK(A1963)," ",IF(O1963&gt;MASTER!$B$3/100,"SB",IF(O1963&gt;MASTER!$B$4/100,"B",IF(O1963&gt;MASTER!$B$5/100,"C","K"))))</f>
        <v>SB</v>
      </c>
      <c r="R1963" s="65" t="str">
        <f ca="1">IF(ISBLANK(B1963)," ",IF(P1963&gt;MASTER!$B$3/100,"SB",IF(P1963&gt;MASTER!$B$4/100,"B",IF(P1963&gt;MASTER!$B$5/100,"C","K"))))</f>
        <v>SB</v>
      </c>
    </row>
    <row r="1964" customHeight="1" spans="1:18">
      <c r="A1964" s="65">
        <f ca="1">INDIRECT(ADDRESS(2+QUOTIENT(ROW()-2,COUNTA('Form Responses 1'!$1:$1)-4),1,,TRUE,"Form Responses 1"))</f>
        <v>0</v>
      </c>
      <c r="B1964" s="65">
        <f ca="1">INDIRECT(ADDRESS(2+QUOTIENT(ROW()-2,COUNTA('Form Responses 1'!$1:$1)-4),2,,TRUE,"Form Responses 1"))</f>
        <v>0</v>
      </c>
      <c r="C1964" s="65">
        <f ca="1">INDIRECT(ADDRESS(2+QUOTIENT(ROW()-2,COUNTA('Form Responses 1'!$1:$1)-4),3,,TRUE,"Form Responses 1"))</f>
        <v>0</v>
      </c>
      <c r="D1964" s="65">
        <f ca="1">INDIRECT(ADDRESS(2+QUOTIENT(ROW()-2,COUNTA('Form Responses 1'!$1:$1)-4),4,,TRUE,"Form Responses 1"))</f>
        <v>0</v>
      </c>
      <c r="E1964" s="82">
        <f ca="1" t="shared" si="0"/>
        <v>6</v>
      </c>
      <c r="F1964" s="65" t="str">
        <f ca="1">IF(ISBLANK(A1964)," ",INDIRECT(ADDRESS(1,5+MOD(ROW()-2,COUNTA('Form Responses 1'!$1:$1)-4),,TRUE,"Form Responses 1")))</f>
        <v>Lantai 03 [Kantin]</v>
      </c>
      <c r="G1964" s="65" t="e">
        <f ca="1">IF(ISBLANK(A1964)," ",INDIRECT(ADDRESS(MATCH(A1964,'Form Responses 1'!A:A,0),5+MOD(ROW()-2,COUNTA('Form Responses 1'!$1:$1)-4),,TRUE,"Form Responses 1")))</f>
        <v>#N/A</v>
      </c>
      <c r="H1964" s="83" t="str">
        <f ca="1" t="shared" si="1"/>
        <v>Lantai 03</v>
      </c>
      <c r="I1964" s="83" t="str">
        <f ca="1" t="shared" si="1961"/>
        <v>Kantin</v>
      </c>
      <c r="J1964" s="83" t="str">
        <f ca="1" t="shared" si="2"/>
        <v>CLEANING SERVICE</v>
      </c>
      <c r="K1964" s="83" t="str">
        <f ca="1" t="array" ref="K1964">IFERROR(INDEX(MASTER!B:B,MATCH(G1964,MASTER!A:A,0))/100," ")</f>
        <v> </v>
      </c>
      <c r="L1964" s="65">
        <f ca="1" t="shared" si="3"/>
        <v>0</v>
      </c>
      <c r="M1964" s="65" t="str">
        <f ca="1" t="shared" si="4"/>
        <v>1900 - WEEK 00</v>
      </c>
      <c r="N1964" s="65" t="str">
        <f ca="1" t="shared" si="5"/>
        <v>1900 - MONTH 01</v>
      </c>
      <c r="O1964" s="83" t="str">
        <f ca="1" t="shared" ref="O1964:P1964" si="2003">IFERROR(AVERAGEIF(M:M,M1964,$K:$K)," ")</f>
        <v> </v>
      </c>
      <c r="P1964" s="83" t="str">
        <f ca="1" t="shared" si="2003"/>
        <v> </v>
      </c>
      <c r="Q1964" s="65" t="str">
        <f ca="1">IF(ISBLANK(A1964)," ",IF(O1964&gt;MASTER!$B$3/100,"SB",IF(O1964&gt;MASTER!$B$4/100,"B",IF(O1964&gt;MASTER!$B$5/100,"C","K"))))</f>
        <v>SB</v>
      </c>
      <c r="R1964" s="65" t="str">
        <f ca="1">IF(ISBLANK(B1964)," ",IF(P1964&gt;MASTER!$B$3/100,"SB",IF(P1964&gt;MASTER!$B$4/100,"B",IF(P1964&gt;MASTER!$B$5/100,"C","K"))))</f>
        <v>SB</v>
      </c>
    </row>
    <row r="1965" customHeight="1" spans="1:18">
      <c r="A1965" s="65">
        <f ca="1">INDIRECT(ADDRESS(2+QUOTIENT(ROW()-2,COUNTA('Form Responses 1'!$1:$1)-4),1,,TRUE,"Form Responses 1"))</f>
        <v>0</v>
      </c>
      <c r="B1965" s="65">
        <f ca="1">INDIRECT(ADDRESS(2+QUOTIENT(ROW()-2,COUNTA('Form Responses 1'!$1:$1)-4),2,,TRUE,"Form Responses 1"))</f>
        <v>0</v>
      </c>
      <c r="C1965" s="65">
        <f ca="1">INDIRECT(ADDRESS(2+QUOTIENT(ROW()-2,COUNTA('Form Responses 1'!$1:$1)-4),3,,TRUE,"Form Responses 1"))</f>
        <v>0</v>
      </c>
      <c r="D1965" s="65">
        <f ca="1">INDIRECT(ADDRESS(2+QUOTIENT(ROW()-2,COUNTA('Form Responses 1'!$1:$1)-4),4,,TRUE,"Form Responses 1"))</f>
        <v>0</v>
      </c>
      <c r="E1965" s="82">
        <f ca="1" t="shared" si="0"/>
        <v>6</v>
      </c>
      <c r="F1965" s="65" t="str">
        <f ca="1">IF(ISBLANK(A1965)," ",INDIRECT(ADDRESS(1,5+MOD(ROW()-2,COUNTA('Form Responses 1'!$1:$1)-4),,TRUE,"Form Responses 1")))</f>
        <v>Lantai 03 [Toilet Pria / Wanita]</v>
      </c>
      <c r="G1965" s="65" t="e">
        <f ca="1">IF(ISBLANK(A1965)," ",INDIRECT(ADDRESS(MATCH(A1965,'Form Responses 1'!A:A,0),5+MOD(ROW()-2,COUNTA('Form Responses 1'!$1:$1)-4),,TRUE,"Form Responses 1")))</f>
        <v>#N/A</v>
      </c>
      <c r="H1965" s="83" t="str">
        <f ca="1" t="shared" si="1"/>
        <v>Lantai 03</v>
      </c>
      <c r="I1965" s="83" t="str">
        <f ca="1" t="shared" si="1961"/>
        <v>Toilet Pria / Wanita</v>
      </c>
      <c r="J1965" s="83" t="str">
        <f ca="1" t="shared" si="2"/>
        <v>CLEANING SERVICE</v>
      </c>
      <c r="K1965" s="83" t="str">
        <f ca="1" t="array" ref="K1965">IFERROR(INDEX(MASTER!B:B,MATCH(G1965,MASTER!A:A,0))/100," ")</f>
        <v> </v>
      </c>
      <c r="L1965" s="65">
        <f ca="1" t="shared" si="3"/>
        <v>0</v>
      </c>
      <c r="M1965" s="65" t="str">
        <f ca="1" t="shared" si="4"/>
        <v>1900 - WEEK 00</v>
      </c>
      <c r="N1965" s="65" t="str">
        <f ca="1" t="shared" si="5"/>
        <v>1900 - MONTH 01</v>
      </c>
      <c r="O1965" s="83" t="str">
        <f ca="1" t="shared" ref="O1965:P1965" si="2004">IFERROR(AVERAGEIF(M:M,M1965,$K:$K)," ")</f>
        <v> </v>
      </c>
      <c r="P1965" s="83" t="str">
        <f ca="1" t="shared" si="2004"/>
        <v> </v>
      </c>
      <c r="Q1965" s="65" t="str">
        <f ca="1">IF(ISBLANK(A1965)," ",IF(O1965&gt;MASTER!$B$3/100,"SB",IF(O1965&gt;MASTER!$B$4/100,"B",IF(O1965&gt;MASTER!$B$5/100,"C","K"))))</f>
        <v>SB</v>
      </c>
      <c r="R1965" s="65" t="str">
        <f ca="1">IF(ISBLANK(B1965)," ",IF(P1965&gt;MASTER!$B$3/100,"SB",IF(P1965&gt;MASTER!$B$4/100,"B",IF(P1965&gt;MASTER!$B$5/100,"C","K"))))</f>
        <v>SB</v>
      </c>
    </row>
    <row r="1966" customHeight="1" spans="1:18">
      <c r="A1966" s="65">
        <f ca="1">INDIRECT(ADDRESS(2+QUOTIENT(ROW()-2,COUNTA('Form Responses 1'!$1:$1)-4),1,,TRUE,"Form Responses 1"))</f>
        <v>0</v>
      </c>
      <c r="B1966" s="65">
        <f ca="1">INDIRECT(ADDRESS(2+QUOTIENT(ROW()-2,COUNTA('Form Responses 1'!$1:$1)-4),2,,TRUE,"Form Responses 1"))</f>
        <v>0</v>
      </c>
      <c r="C1966" s="65">
        <f ca="1">INDIRECT(ADDRESS(2+QUOTIENT(ROW()-2,COUNTA('Form Responses 1'!$1:$1)-4),3,,TRUE,"Form Responses 1"))</f>
        <v>0</v>
      </c>
      <c r="D1966" s="65">
        <f ca="1">INDIRECT(ADDRESS(2+QUOTIENT(ROW()-2,COUNTA('Form Responses 1'!$1:$1)-4),4,,TRUE,"Form Responses 1"))</f>
        <v>0</v>
      </c>
      <c r="E1966" s="82">
        <f ca="1" t="shared" si="0"/>
        <v>6</v>
      </c>
      <c r="F1966" s="65" t="str">
        <f ca="1">IF(ISBLANK(A1966)," ",INDIRECT(ADDRESS(1,5+MOD(ROW()-2,COUNTA('Form Responses 1'!$1:$1)-4),,TRUE,"Form Responses 1")))</f>
        <v>Lantai 02 [Tangga Exit Barat- &amp; Timur]</v>
      </c>
      <c r="G1966" s="65" t="e">
        <f ca="1">IF(ISBLANK(A1966)," ",INDIRECT(ADDRESS(MATCH(A1966,'Form Responses 1'!A:A,0),5+MOD(ROW()-2,COUNTA('Form Responses 1'!$1:$1)-4),,TRUE,"Form Responses 1")))</f>
        <v>#N/A</v>
      </c>
      <c r="H1966" s="83" t="str">
        <f ca="1" t="shared" si="1"/>
        <v>Lantai 02</v>
      </c>
      <c r="I1966" s="83" t="str">
        <f ca="1" t="shared" si="1961"/>
        <v>Tangga Exit Barat- &amp; Timur</v>
      </c>
      <c r="J1966" s="83" t="str">
        <f ca="1" t="shared" si="2"/>
        <v>CLEANING SERVICE</v>
      </c>
      <c r="K1966" s="83" t="str">
        <f ca="1" t="array" ref="K1966">IFERROR(INDEX(MASTER!B:B,MATCH(G1966,MASTER!A:A,0))/100," ")</f>
        <v> </v>
      </c>
      <c r="L1966" s="65">
        <f ca="1" t="shared" si="3"/>
        <v>0</v>
      </c>
      <c r="M1966" s="65" t="str">
        <f ca="1" t="shared" si="4"/>
        <v>1900 - WEEK 00</v>
      </c>
      <c r="N1966" s="65" t="str">
        <f ca="1" t="shared" si="5"/>
        <v>1900 - MONTH 01</v>
      </c>
      <c r="O1966" s="83" t="str">
        <f ca="1" t="shared" ref="O1966:P1966" si="2005">IFERROR(AVERAGEIF(M:M,M1966,$K:$K)," ")</f>
        <v> </v>
      </c>
      <c r="P1966" s="83" t="str">
        <f ca="1" t="shared" si="2005"/>
        <v> </v>
      </c>
      <c r="Q1966" s="65" t="str">
        <f ca="1">IF(ISBLANK(A1966)," ",IF(O1966&gt;MASTER!$B$3/100,"SB",IF(O1966&gt;MASTER!$B$4/100,"B",IF(O1966&gt;MASTER!$B$5/100,"C","K"))))</f>
        <v>SB</v>
      </c>
      <c r="R1966" s="65" t="str">
        <f ca="1">IF(ISBLANK(B1966)," ",IF(P1966&gt;MASTER!$B$3/100,"SB",IF(P1966&gt;MASTER!$B$4/100,"B",IF(P1966&gt;MASTER!$B$5/100,"C","K"))))</f>
        <v>SB</v>
      </c>
    </row>
    <row r="1967" customHeight="1" spans="1:18">
      <c r="A1967" s="65">
        <f ca="1">INDIRECT(ADDRESS(2+QUOTIENT(ROW()-2,COUNTA('Form Responses 1'!$1:$1)-4),1,,TRUE,"Form Responses 1"))</f>
        <v>0</v>
      </c>
      <c r="B1967" s="65">
        <f ca="1">INDIRECT(ADDRESS(2+QUOTIENT(ROW()-2,COUNTA('Form Responses 1'!$1:$1)-4),2,,TRUE,"Form Responses 1"))</f>
        <v>0</v>
      </c>
      <c r="C1967" s="65">
        <f ca="1">INDIRECT(ADDRESS(2+QUOTIENT(ROW()-2,COUNTA('Form Responses 1'!$1:$1)-4),3,,TRUE,"Form Responses 1"))</f>
        <v>0</v>
      </c>
      <c r="D1967" s="65">
        <f ca="1">INDIRECT(ADDRESS(2+QUOTIENT(ROW()-2,COUNTA('Form Responses 1'!$1:$1)-4),4,,TRUE,"Form Responses 1"))</f>
        <v>0</v>
      </c>
      <c r="E1967" s="82">
        <f ca="1" t="shared" si="0"/>
        <v>6</v>
      </c>
      <c r="F1967" s="65" t="str">
        <f ca="1">IF(ISBLANK(A1967)," ",INDIRECT(ADDRESS(1,5+MOD(ROW()-2,COUNTA('Form Responses 1'!$1:$1)-4),,TRUE,"Form Responses 1")))</f>
        <v>Lantai 02 [R. Dewan Pengarah]</v>
      </c>
      <c r="G1967" s="65" t="e">
        <f ca="1">IF(ISBLANK(A1967)," ",INDIRECT(ADDRESS(MATCH(A1967,'Form Responses 1'!A:A,0),5+MOD(ROW()-2,COUNTA('Form Responses 1'!$1:$1)-4),,TRUE,"Form Responses 1")))</f>
        <v>#N/A</v>
      </c>
      <c r="H1967" s="83" t="str">
        <f ca="1" t="shared" si="1"/>
        <v>Lantai 02</v>
      </c>
      <c r="I1967" s="83" t="str">
        <f ca="1" t="shared" si="1961"/>
        <v>R. Dewan Pengarah</v>
      </c>
      <c r="J1967" s="83" t="str">
        <f ca="1" t="shared" si="2"/>
        <v>CLEANING SERVICE</v>
      </c>
      <c r="K1967" s="83" t="str">
        <f ca="1" t="array" ref="K1967">IFERROR(INDEX(MASTER!B:B,MATCH(G1967,MASTER!A:A,0))/100," ")</f>
        <v> </v>
      </c>
      <c r="L1967" s="65">
        <f ca="1" t="shared" si="3"/>
        <v>0</v>
      </c>
      <c r="M1967" s="65" t="str">
        <f ca="1" t="shared" si="4"/>
        <v>1900 - WEEK 00</v>
      </c>
      <c r="N1967" s="65" t="str">
        <f ca="1" t="shared" si="5"/>
        <v>1900 - MONTH 01</v>
      </c>
      <c r="O1967" s="83" t="str">
        <f ca="1" t="shared" ref="O1967:P1967" si="2006">IFERROR(AVERAGEIF(M:M,M1967,$K:$K)," ")</f>
        <v> </v>
      </c>
      <c r="P1967" s="83" t="str">
        <f ca="1" t="shared" si="2006"/>
        <v> </v>
      </c>
      <c r="Q1967" s="65" t="str">
        <f ca="1">IF(ISBLANK(A1967)," ",IF(O1967&gt;MASTER!$B$3/100,"SB",IF(O1967&gt;MASTER!$B$4/100,"B",IF(O1967&gt;MASTER!$B$5/100,"C","K"))))</f>
        <v>SB</v>
      </c>
      <c r="R1967" s="65" t="str">
        <f ca="1">IF(ISBLANK(B1967)," ",IF(P1967&gt;MASTER!$B$3/100,"SB",IF(P1967&gt;MASTER!$B$4/100,"B",IF(P1967&gt;MASTER!$B$5/100,"C","K"))))</f>
        <v>SB</v>
      </c>
    </row>
    <row r="1968" customHeight="1" spans="1:18">
      <c r="A1968" s="65">
        <f ca="1">INDIRECT(ADDRESS(2+QUOTIENT(ROW()-2,COUNTA('Form Responses 1'!$1:$1)-4),1,,TRUE,"Form Responses 1"))</f>
        <v>0</v>
      </c>
      <c r="B1968" s="65">
        <f ca="1">INDIRECT(ADDRESS(2+QUOTIENT(ROW()-2,COUNTA('Form Responses 1'!$1:$1)-4),2,,TRUE,"Form Responses 1"))</f>
        <v>0</v>
      </c>
      <c r="C1968" s="65">
        <f ca="1">INDIRECT(ADDRESS(2+QUOTIENT(ROW()-2,COUNTA('Form Responses 1'!$1:$1)-4),3,,TRUE,"Form Responses 1"))</f>
        <v>0</v>
      </c>
      <c r="D1968" s="65">
        <f ca="1">INDIRECT(ADDRESS(2+QUOTIENT(ROW()-2,COUNTA('Form Responses 1'!$1:$1)-4),4,,TRUE,"Form Responses 1"))</f>
        <v>0</v>
      </c>
      <c r="E1968" s="82">
        <f ca="1" t="shared" si="0"/>
        <v>6</v>
      </c>
      <c r="F1968" s="65" t="str">
        <f ca="1">IF(ISBLANK(A1968)," ",INDIRECT(ADDRESS(1,5+MOD(ROW()-2,COUNTA('Form Responses 1'!$1:$1)-4),,TRUE,"Form Responses 1")))</f>
        <v>Lantai 02 [Pantry]</v>
      </c>
      <c r="G1968" s="65" t="e">
        <f ca="1">IF(ISBLANK(A1968)," ",INDIRECT(ADDRESS(MATCH(A1968,'Form Responses 1'!A:A,0),5+MOD(ROW()-2,COUNTA('Form Responses 1'!$1:$1)-4),,TRUE,"Form Responses 1")))</f>
        <v>#N/A</v>
      </c>
      <c r="H1968" s="83" t="str">
        <f ca="1" t="shared" si="1"/>
        <v>Lantai 02</v>
      </c>
      <c r="I1968" s="83" t="str">
        <f ca="1" t="shared" si="1961"/>
        <v>Pantry</v>
      </c>
      <c r="J1968" s="83" t="str">
        <f ca="1" t="shared" si="2"/>
        <v>CLEANING SERVICE</v>
      </c>
      <c r="K1968" s="83" t="str">
        <f ca="1" t="array" ref="K1968">IFERROR(INDEX(MASTER!B:B,MATCH(G1968,MASTER!A:A,0))/100," ")</f>
        <v> </v>
      </c>
      <c r="L1968" s="65">
        <f ca="1" t="shared" si="3"/>
        <v>0</v>
      </c>
      <c r="M1968" s="65" t="str">
        <f ca="1" t="shared" si="4"/>
        <v>1900 - WEEK 00</v>
      </c>
      <c r="N1968" s="65" t="str">
        <f ca="1" t="shared" si="5"/>
        <v>1900 - MONTH 01</v>
      </c>
      <c r="O1968" s="83" t="str">
        <f ca="1" t="shared" ref="O1968:P1968" si="2007">IFERROR(AVERAGEIF(M:M,M1968,$K:$K)," ")</f>
        <v> </v>
      </c>
      <c r="P1968" s="83" t="str">
        <f ca="1" t="shared" si="2007"/>
        <v> </v>
      </c>
      <c r="Q1968" s="65" t="str">
        <f ca="1">IF(ISBLANK(A1968)," ",IF(O1968&gt;MASTER!$B$3/100,"SB",IF(O1968&gt;MASTER!$B$4/100,"B",IF(O1968&gt;MASTER!$B$5/100,"C","K"))))</f>
        <v>SB</v>
      </c>
      <c r="R1968" s="65" t="str">
        <f ca="1">IF(ISBLANK(B1968)," ",IF(P1968&gt;MASTER!$B$3/100,"SB",IF(P1968&gt;MASTER!$B$4/100,"B",IF(P1968&gt;MASTER!$B$5/100,"C","K"))))</f>
        <v>SB</v>
      </c>
    </row>
    <row r="1969" customHeight="1" spans="1:18">
      <c r="A1969" s="65">
        <f ca="1">INDIRECT(ADDRESS(2+QUOTIENT(ROW()-2,COUNTA('Form Responses 1'!$1:$1)-4),1,,TRUE,"Form Responses 1"))</f>
        <v>0</v>
      </c>
      <c r="B1969" s="65">
        <f ca="1">INDIRECT(ADDRESS(2+QUOTIENT(ROW()-2,COUNTA('Form Responses 1'!$1:$1)-4),2,,TRUE,"Form Responses 1"))</f>
        <v>0</v>
      </c>
      <c r="C1969" s="65">
        <f ca="1">INDIRECT(ADDRESS(2+QUOTIENT(ROW()-2,COUNTA('Form Responses 1'!$1:$1)-4),3,,TRUE,"Form Responses 1"))</f>
        <v>0</v>
      </c>
      <c r="D1969" s="65">
        <f ca="1">INDIRECT(ADDRESS(2+QUOTIENT(ROW()-2,COUNTA('Form Responses 1'!$1:$1)-4),4,,TRUE,"Form Responses 1"))</f>
        <v>0</v>
      </c>
      <c r="E1969" s="82">
        <f ca="1" t="shared" si="0"/>
        <v>6</v>
      </c>
      <c r="F1969" s="65" t="str">
        <f ca="1">IF(ISBLANK(A1969)," ",INDIRECT(ADDRESS(1,5+MOD(ROW()-2,COUNTA('Form Responses 1'!$1:$1)-4),,TRUE,"Form Responses 1")))</f>
        <v>Lantai 02 [Ruang Rapat 1-2-3-4-5]</v>
      </c>
      <c r="G1969" s="65" t="e">
        <f ca="1">IF(ISBLANK(A1969)," ",INDIRECT(ADDRESS(MATCH(A1969,'Form Responses 1'!A:A,0),5+MOD(ROW()-2,COUNTA('Form Responses 1'!$1:$1)-4),,TRUE,"Form Responses 1")))</f>
        <v>#N/A</v>
      </c>
      <c r="H1969" s="83" t="str">
        <f ca="1" t="shared" si="1"/>
        <v>Lantai 02</v>
      </c>
      <c r="I1969" s="83" t="str">
        <f ca="1" t="shared" si="1961"/>
        <v>Ruang Rapat 1-2-3-4-5</v>
      </c>
      <c r="J1969" s="83" t="str">
        <f ca="1" t="shared" si="2"/>
        <v>CLEANING SERVICE</v>
      </c>
      <c r="K1969" s="83" t="str">
        <f ca="1" t="array" ref="K1969">IFERROR(INDEX(MASTER!B:B,MATCH(G1969,MASTER!A:A,0))/100," ")</f>
        <v> </v>
      </c>
      <c r="L1969" s="65">
        <f ca="1" t="shared" si="3"/>
        <v>0</v>
      </c>
      <c r="M1969" s="65" t="str">
        <f ca="1" t="shared" si="4"/>
        <v>1900 - WEEK 00</v>
      </c>
      <c r="N1969" s="65" t="str">
        <f ca="1" t="shared" si="5"/>
        <v>1900 - MONTH 01</v>
      </c>
      <c r="O1969" s="83" t="str">
        <f ca="1" t="shared" ref="O1969:P1969" si="2008">IFERROR(AVERAGEIF(M:M,M1969,$K:$K)," ")</f>
        <v> </v>
      </c>
      <c r="P1969" s="83" t="str">
        <f ca="1" t="shared" si="2008"/>
        <v> </v>
      </c>
      <c r="Q1969" s="65" t="str">
        <f ca="1">IF(ISBLANK(A1969)," ",IF(O1969&gt;MASTER!$B$3/100,"SB",IF(O1969&gt;MASTER!$B$4/100,"B",IF(O1969&gt;MASTER!$B$5/100,"C","K"))))</f>
        <v>SB</v>
      </c>
      <c r="R1969" s="65" t="str">
        <f ca="1">IF(ISBLANK(B1969)," ",IF(P1969&gt;MASTER!$B$3/100,"SB",IF(P1969&gt;MASTER!$B$4/100,"B",IF(P1969&gt;MASTER!$B$5/100,"C","K"))))</f>
        <v>SB</v>
      </c>
    </row>
    <row r="1970" customHeight="1" spans="1:18">
      <c r="A1970" s="65">
        <f ca="1">INDIRECT(ADDRESS(2+QUOTIENT(ROW()-2,COUNTA('Form Responses 1'!$1:$1)-4),1,,TRUE,"Form Responses 1"))</f>
        <v>0</v>
      </c>
      <c r="B1970" s="65">
        <f ca="1">INDIRECT(ADDRESS(2+QUOTIENT(ROW()-2,COUNTA('Form Responses 1'!$1:$1)-4),2,,TRUE,"Form Responses 1"))</f>
        <v>0</v>
      </c>
      <c r="C1970" s="65">
        <f ca="1">INDIRECT(ADDRESS(2+QUOTIENT(ROW()-2,COUNTA('Form Responses 1'!$1:$1)-4),3,,TRUE,"Form Responses 1"))</f>
        <v>0</v>
      </c>
      <c r="D1970" s="65">
        <f ca="1">INDIRECT(ADDRESS(2+QUOTIENT(ROW()-2,COUNTA('Form Responses 1'!$1:$1)-4),4,,TRUE,"Form Responses 1"))</f>
        <v>0</v>
      </c>
      <c r="E1970" s="82">
        <f ca="1" t="shared" si="0"/>
        <v>6</v>
      </c>
      <c r="F1970" s="65" t="str">
        <f ca="1">IF(ISBLANK(A1970)," ",INDIRECT(ADDRESS(1,5+MOD(ROW()-2,COUNTA('Form Responses 1'!$1:$1)-4),,TRUE,"Form Responses 1")))</f>
        <v>Lantai 02 [Koridor]</v>
      </c>
      <c r="G1970" s="65" t="e">
        <f ca="1">IF(ISBLANK(A1970)," ",INDIRECT(ADDRESS(MATCH(A1970,'Form Responses 1'!A:A,0),5+MOD(ROW()-2,COUNTA('Form Responses 1'!$1:$1)-4),,TRUE,"Form Responses 1")))</f>
        <v>#N/A</v>
      </c>
      <c r="H1970" s="83" t="str">
        <f ca="1" t="shared" si="1"/>
        <v>Lantai 02</v>
      </c>
      <c r="I1970" s="83" t="str">
        <f ca="1" t="shared" si="1961"/>
        <v>Koridor</v>
      </c>
      <c r="J1970" s="83" t="str">
        <f ca="1" t="shared" si="2"/>
        <v>CLEANING SERVICE</v>
      </c>
      <c r="K1970" s="83" t="str">
        <f ca="1" t="array" ref="K1970">IFERROR(INDEX(MASTER!B:B,MATCH(G1970,MASTER!A:A,0))/100," ")</f>
        <v> </v>
      </c>
      <c r="L1970" s="65">
        <f ca="1" t="shared" si="3"/>
        <v>0</v>
      </c>
      <c r="M1970" s="65" t="str">
        <f ca="1" t="shared" si="4"/>
        <v>1900 - WEEK 00</v>
      </c>
      <c r="N1970" s="65" t="str">
        <f ca="1" t="shared" si="5"/>
        <v>1900 - MONTH 01</v>
      </c>
      <c r="O1970" s="83" t="str">
        <f ca="1" t="shared" ref="O1970:P1970" si="2009">IFERROR(AVERAGEIF(M:M,M1970,$K:$K)," ")</f>
        <v> </v>
      </c>
      <c r="P1970" s="83" t="str">
        <f ca="1" t="shared" si="2009"/>
        <v> </v>
      </c>
      <c r="Q1970" s="65" t="str">
        <f ca="1">IF(ISBLANK(A1970)," ",IF(O1970&gt;MASTER!$B$3/100,"SB",IF(O1970&gt;MASTER!$B$4/100,"B",IF(O1970&gt;MASTER!$B$5/100,"C","K"))))</f>
        <v>SB</v>
      </c>
      <c r="R1970" s="65" t="str">
        <f ca="1">IF(ISBLANK(B1970)," ",IF(P1970&gt;MASTER!$B$3/100,"SB",IF(P1970&gt;MASTER!$B$4/100,"B",IF(P1970&gt;MASTER!$B$5/100,"C","K"))))</f>
        <v>SB</v>
      </c>
    </row>
    <row r="1971" customHeight="1" spans="1:18">
      <c r="A1971" s="65">
        <f ca="1">INDIRECT(ADDRESS(2+QUOTIENT(ROW()-2,COUNTA('Form Responses 1'!$1:$1)-4),1,,TRUE,"Form Responses 1"))</f>
        <v>0</v>
      </c>
      <c r="B1971" s="65">
        <f ca="1">INDIRECT(ADDRESS(2+QUOTIENT(ROW()-2,COUNTA('Form Responses 1'!$1:$1)-4),2,,TRUE,"Form Responses 1"))</f>
        <v>0</v>
      </c>
      <c r="C1971" s="65">
        <f ca="1">INDIRECT(ADDRESS(2+QUOTIENT(ROW()-2,COUNTA('Form Responses 1'!$1:$1)-4),3,,TRUE,"Form Responses 1"))</f>
        <v>0</v>
      </c>
      <c r="D1971" s="65">
        <f ca="1">INDIRECT(ADDRESS(2+QUOTIENT(ROW()-2,COUNTA('Form Responses 1'!$1:$1)-4),4,,TRUE,"Form Responses 1"))</f>
        <v>0</v>
      </c>
      <c r="E1971" s="82">
        <f ca="1" t="shared" si="0"/>
        <v>6</v>
      </c>
      <c r="F1971" s="65" t="str">
        <f ca="1">IF(ISBLANK(A1971)," ",INDIRECT(ADDRESS(1,5+MOD(ROW()-2,COUNTA('Form Responses 1'!$1:$1)-4),,TRUE,"Form Responses 1")))</f>
        <v>Lantai 02 [Mesjid]</v>
      </c>
      <c r="G1971" s="65" t="e">
        <f ca="1">IF(ISBLANK(A1971)," ",INDIRECT(ADDRESS(MATCH(A1971,'Form Responses 1'!A:A,0),5+MOD(ROW()-2,COUNTA('Form Responses 1'!$1:$1)-4),,TRUE,"Form Responses 1")))</f>
        <v>#N/A</v>
      </c>
      <c r="H1971" s="83" t="str">
        <f ca="1" t="shared" si="1"/>
        <v>Lantai 02</v>
      </c>
      <c r="I1971" s="83" t="str">
        <f ca="1" t="shared" si="1961"/>
        <v>Mesjid</v>
      </c>
      <c r="J1971" s="83" t="str">
        <f ca="1" t="shared" si="2"/>
        <v>CLEANING SERVICE</v>
      </c>
      <c r="K1971" s="83" t="str">
        <f ca="1" t="array" ref="K1971">IFERROR(INDEX(MASTER!B:B,MATCH(G1971,MASTER!A:A,0))/100," ")</f>
        <v> </v>
      </c>
      <c r="L1971" s="65">
        <f ca="1" t="shared" si="3"/>
        <v>0</v>
      </c>
      <c r="M1971" s="65" t="str">
        <f ca="1" t="shared" si="4"/>
        <v>1900 - WEEK 00</v>
      </c>
      <c r="N1971" s="65" t="str">
        <f ca="1" t="shared" si="5"/>
        <v>1900 - MONTH 01</v>
      </c>
      <c r="O1971" s="83" t="str">
        <f ca="1" t="shared" ref="O1971:P1971" si="2010">IFERROR(AVERAGEIF(M:M,M1971,$K:$K)," ")</f>
        <v> </v>
      </c>
      <c r="P1971" s="83" t="str">
        <f ca="1" t="shared" si="2010"/>
        <v> </v>
      </c>
      <c r="Q1971" s="65" t="str">
        <f ca="1">IF(ISBLANK(A1971)," ",IF(O1971&gt;MASTER!$B$3/100,"SB",IF(O1971&gt;MASTER!$B$4/100,"B",IF(O1971&gt;MASTER!$B$5/100,"C","K"))))</f>
        <v>SB</v>
      </c>
      <c r="R1971" s="65" t="str">
        <f ca="1">IF(ISBLANK(B1971)," ",IF(P1971&gt;MASTER!$B$3/100,"SB",IF(P1971&gt;MASTER!$B$4/100,"B",IF(P1971&gt;MASTER!$B$5/100,"C","K"))))</f>
        <v>SB</v>
      </c>
    </row>
    <row r="1972" customHeight="1" spans="1:18">
      <c r="A1972" s="65">
        <f ca="1">INDIRECT(ADDRESS(2+QUOTIENT(ROW()-2,COUNTA('Form Responses 1'!$1:$1)-4),1,,TRUE,"Form Responses 1"))</f>
        <v>0</v>
      </c>
      <c r="B1972" s="65">
        <f ca="1">INDIRECT(ADDRESS(2+QUOTIENT(ROW()-2,COUNTA('Form Responses 1'!$1:$1)-4),2,,TRUE,"Form Responses 1"))</f>
        <v>0</v>
      </c>
      <c r="C1972" s="65">
        <f ca="1">INDIRECT(ADDRESS(2+QUOTIENT(ROW()-2,COUNTA('Form Responses 1'!$1:$1)-4),3,,TRUE,"Form Responses 1"))</f>
        <v>0</v>
      </c>
      <c r="D1972" s="65">
        <f ca="1">INDIRECT(ADDRESS(2+QUOTIENT(ROW()-2,COUNTA('Form Responses 1'!$1:$1)-4),4,,TRUE,"Form Responses 1"))</f>
        <v>0</v>
      </c>
      <c r="E1972" s="82">
        <f ca="1" t="shared" si="0"/>
        <v>6</v>
      </c>
      <c r="F1972" s="65" t="str">
        <f ca="1">IF(ISBLANK(A1972)," ",INDIRECT(ADDRESS(1,5+MOD(ROW()-2,COUNTA('Form Responses 1'!$1:$1)-4),,TRUE,"Form Responses 1")))</f>
        <v>Lantai 02 [Toilet Pria / Wanita]</v>
      </c>
      <c r="G1972" s="65" t="e">
        <f ca="1">IF(ISBLANK(A1972)," ",INDIRECT(ADDRESS(MATCH(A1972,'Form Responses 1'!A:A,0),5+MOD(ROW()-2,COUNTA('Form Responses 1'!$1:$1)-4),,TRUE,"Form Responses 1")))</f>
        <v>#N/A</v>
      </c>
      <c r="H1972" s="83" t="str">
        <f ca="1" t="shared" si="1"/>
        <v>Lantai 02</v>
      </c>
      <c r="I1972" s="83" t="str">
        <f ca="1" t="shared" si="1961"/>
        <v>Toilet Pria / Wanita</v>
      </c>
      <c r="J1972" s="83" t="str">
        <f ca="1" t="shared" si="2"/>
        <v>CLEANING SERVICE</v>
      </c>
      <c r="K1972" s="83" t="str">
        <f ca="1" t="array" ref="K1972">IFERROR(INDEX(MASTER!B:B,MATCH(G1972,MASTER!A:A,0))/100," ")</f>
        <v> </v>
      </c>
      <c r="L1972" s="65">
        <f ca="1" t="shared" si="3"/>
        <v>0</v>
      </c>
      <c r="M1972" s="65" t="str">
        <f ca="1" t="shared" si="4"/>
        <v>1900 - WEEK 00</v>
      </c>
      <c r="N1972" s="65" t="str">
        <f ca="1" t="shared" si="5"/>
        <v>1900 - MONTH 01</v>
      </c>
      <c r="O1972" s="83" t="str">
        <f ca="1" t="shared" ref="O1972:P1972" si="2011">IFERROR(AVERAGEIF(M:M,M1972,$K:$K)," ")</f>
        <v> </v>
      </c>
      <c r="P1972" s="83" t="str">
        <f ca="1" t="shared" si="2011"/>
        <v> </v>
      </c>
      <c r="Q1972" s="65" t="str">
        <f ca="1">IF(ISBLANK(A1972)," ",IF(O1972&gt;MASTER!$B$3/100,"SB",IF(O1972&gt;MASTER!$B$4/100,"B",IF(O1972&gt;MASTER!$B$5/100,"C","K"))))</f>
        <v>SB</v>
      </c>
      <c r="R1972" s="65" t="str">
        <f ca="1">IF(ISBLANK(B1972)," ",IF(P1972&gt;MASTER!$B$3/100,"SB",IF(P1972&gt;MASTER!$B$4/100,"B",IF(P1972&gt;MASTER!$B$5/100,"C","K"))))</f>
        <v>SB</v>
      </c>
    </row>
    <row r="1973" customHeight="1" spans="1:18">
      <c r="A1973" s="65">
        <f ca="1">INDIRECT(ADDRESS(2+QUOTIENT(ROW()-2,COUNTA('Form Responses 1'!$1:$1)-4),1,,TRUE,"Form Responses 1"))</f>
        <v>0</v>
      </c>
      <c r="B1973" s="65">
        <f ca="1">INDIRECT(ADDRESS(2+QUOTIENT(ROW()-2,COUNTA('Form Responses 1'!$1:$1)-4),2,,TRUE,"Form Responses 1"))</f>
        <v>0</v>
      </c>
      <c r="C1973" s="65">
        <f ca="1">INDIRECT(ADDRESS(2+QUOTIENT(ROW()-2,COUNTA('Form Responses 1'!$1:$1)-4),3,,TRUE,"Form Responses 1"))</f>
        <v>0</v>
      </c>
      <c r="D1973" s="65">
        <f ca="1">INDIRECT(ADDRESS(2+QUOTIENT(ROW()-2,COUNTA('Form Responses 1'!$1:$1)-4),4,,TRUE,"Form Responses 1"))</f>
        <v>0</v>
      </c>
      <c r="E1973" s="82">
        <f ca="1" t="shared" si="0"/>
        <v>6</v>
      </c>
      <c r="F1973" s="65" t="str">
        <f ca="1">IF(ISBLANK(A1973)," ",INDIRECT(ADDRESS(1,5+MOD(ROW()-2,COUNTA('Form Responses 1'!$1:$1)-4),,TRUE,"Form Responses 1")))</f>
        <v>Lantai 01 [Lobby Utama]</v>
      </c>
      <c r="G1973" s="65" t="e">
        <f ca="1">IF(ISBLANK(A1973)," ",INDIRECT(ADDRESS(MATCH(A1973,'Form Responses 1'!A:A,0),5+MOD(ROW()-2,COUNTA('Form Responses 1'!$1:$1)-4),,TRUE,"Form Responses 1")))</f>
        <v>#N/A</v>
      </c>
      <c r="H1973" s="83" t="str">
        <f ca="1" t="shared" si="1"/>
        <v>Lantai 01</v>
      </c>
      <c r="I1973" s="83" t="str">
        <f ca="1" t="shared" si="1961"/>
        <v>Lobby Utama</v>
      </c>
      <c r="J1973" s="83" t="str">
        <f ca="1" t="shared" si="2"/>
        <v>CLEANING SERVICE</v>
      </c>
      <c r="K1973" s="83" t="str">
        <f ca="1" t="array" ref="K1973">IFERROR(INDEX(MASTER!B:B,MATCH(G1973,MASTER!A:A,0))/100," ")</f>
        <v> </v>
      </c>
      <c r="L1973" s="65">
        <f ca="1" t="shared" si="3"/>
        <v>0</v>
      </c>
      <c r="M1973" s="65" t="str">
        <f ca="1" t="shared" si="4"/>
        <v>1900 - WEEK 00</v>
      </c>
      <c r="N1973" s="65" t="str">
        <f ca="1" t="shared" si="5"/>
        <v>1900 - MONTH 01</v>
      </c>
      <c r="O1973" s="83" t="str">
        <f ca="1" t="shared" ref="O1973:P1973" si="2012">IFERROR(AVERAGEIF(M:M,M1973,$K:$K)," ")</f>
        <v> </v>
      </c>
      <c r="P1973" s="83" t="str">
        <f ca="1" t="shared" si="2012"/>
        <v> </v>
      </c>
      <c r="Q1973" s="65" t="str">
        <f ca="1">IF(ISBLANK(A1973)," ",IF(O1973&gt;MASTER!$B$3/100,"SB",IF(O1973&gt;MASTER!$B$4/100,"B",IF(O1973&gt;MASTER!$B$5/100,"C","K"))))</f>
        <v>SB</v>
      </c>
      <c r="R1973" s="65" t="str">
        <f ca="1">IF(ISBLANK(B1973)," ",IF(P1973&gt;MASTER!$B$3/100,"SB",IF(P1973&gt;MASTER!$B$4/100,"B",IF(P1973&gt;MASTER!$B$5/100,"C","K"))))</f>
        <v>SB</v>
      </c>
    </row>
    <row r="1974" customHeight="1" spans="1:18">
      <c r="A1974" s="65">
        <f ca="1">INDIRECT(ADDRESS(2+QUOTIENT(ROW()-2,COUNTA('Form Responses 1'!$1:$1)-4),1,,TRUE,"Form Responses 1"))</f>
        <v>0</v>
      </c>
      <c r="B1974" s="65">
        <f ca="1">INDIRECT(ADDRESS(2+QUOTIENT(ROW()-2,COUNTA('Form Responses 1'!$1:$1)-4),2,,TRUE,"Form Responses 1"))</f>
        <v>0</v>
      </c>
      <c r="C1974" s="65">
        <f ca="1">INDIRECT(ADDRESS(2+QUOTIENT(ROW()-2,COUNTA('Form Responses 1'!$1:$1)-4),3,,TRUE,"Form Responses 1"))</f>
        <v>0</v>
      </c>
      <c r="D1974" s="65">
        <f ca="1">INDIRECT(ADDRESS(2+QUOTIENT(ROW()-2,COUNTA('Form Responses 1'!$1:$1)-4),4,,TRUE,"Form Responses 1"))</f>
        <v>0</v>
      </c>
      <c r="E1974" s="82">
        <f ca="1" t="shared" si="0"/>
        <v>6</v>
      </c>
      <c r="F1974" s="65" t="str">
        <f ca="1">IF(ISBLANK(A1974)," ",INDIRECT(ADDRESS(1,5+MOD(ROW()-2,COUNTA('Form Responses 1'!$1:$1)-4),,TRUE,"Form Responses 1")))</f>
        <v>Lantai 01 [Poli klinik]</v>
      </c>
      <c r="G1974" s="65" t="e">
        <f ca="1">IF(ISBLANK(A1974)," ",INDIRECT(ADDRESS(MATCH(A1974,'Form Responses 1'!A:A,0),5+MOD(ROW()-2,COUNTA('Form Responses 1'!$1:$1)-4),,TRUE,"Form Responses 1")))</f>
        <v>#N/A</v>
      </c>
      <c r="H1974" s="83" t="str">
        <f ca="1" t="shared" si="1"/>
        <v>Lantai 01</v>
      </c>
      <c r="I1974" s="83" t="str">
        <f ca="1" t="shared" si="1961"/>
        <v>Poli klinik</v>
      </c>
      <c r="J1974" s="83" t="str">
        <f ca="1" t="shared" si="2"/>
        <v>CLEANING SERVICE</v>
      </c>
      <c r="K1974" s="83" t="str">
        <f ca="1" t="array" ref="K1974">IFERROR(INDEX(MASTER!B:B,MATCH(G1974,MASTER!A:A,0))/100," ")</f>
        <v> </v>
      </c>
      <c r="L1974" s="65">
        <f ca="1" t="shared" si="3"/>
        <v>0</v>
      </c>
      <c r="M1974" s="65" t="str">
        <f ca="1" t="shared" si="4"/>
        <v>1900 - WEEK 00</v>
      </c>
      <c r="N1974" s="65" t="str">
        <f ca="1" t="shared" si="5"/>
        <v>1900 - MONTH 01</v>
      </c>
      <c r="O1974" s="83" t="str">
        <f ca="1" t="shared" ref="O1974:P1974" si="2013">IFERROR(AVERAGEIF(M:M,M1974,$K:$K)," ")</f>
        <v> </v>
      </c>
      <c r="P1974" s="83" t="str">
        <f ca="1" t="shared" si="2013"/>
        <v> </v>
      </c>
      <c r="Q1974" s="65" t="str">
        <f ca="1">IF(ISBLANK(A1974)," ",IF(O1974&gt;MASTER!$B$3/100,"SB",IF(O1974&gt;MASTER!$B$4/100,"B",IF(O1974&gt;MASTER!$B$5/100,"C","K"))))</f>
        <v>SB</v>
      </c>
      <c r="R1974" s="65" t="str">
        <f ca="1">IF(ISBLANK(B1974)," ",IF(P1974&gt;MASTER!$B$3/100,"SB",IF(P1974&gt;MASTER!$B$4/100,"B",IF(P1974&gt;MASTER!$B$5/100,"C","K"))))</f>
        <v>SB</v>
      </c>
    </row>
    <row r="1975" customHeight="1" spans="1:18">
      <c r="A1975" s="65">
        <f ca="1">INDIRECT(ADDRESS(2+QUOTIENT(ROW()-2,COUNTA('Form Responses 1'!$1:$1)-4),1,,TRUE,"Form Responses 1"))</f>
        <v>0</v>
      </c>
      <c r="B1975" s="65">
        <f ca="1">INDIRECT(ADDRESS(2+QUOTIENT(ROW()-2,COUNTA('Form Responses 1'!$1:$1)-4),2,,TRUE,"Form Responses 1"))</f>
        <v>0</v>
      </c>
      <c r="C1975" s="65">
        <f ca="1">INDIRECT(ADDRESS(2+QUOTIENT(ROW()-2,COUNTA('Form Responses 1'!$1:$1)-4),3,,TRUE,"Form Responses 1"))</f>
        <v>0</v>
      </c>
      <c r="D1975" s="65">
        <f ca="1">INDIRECT(ADDRESS(2+QUOTIENT(ROW()-2,COUNTA('Form Responses 1'!$1:$1)-4),4,,TRUE,"Form Responses 1"))</f>
        <v>0</v>
      </c>
      <c r="E1975" s="82">
        <f ca="1" t="shared" si="0"/>
        <v>6</v>
      </c>
      <c r="F1975" s="65" t="str">
        <f ca="1">IF(ISBLANK(A1975)," ",INDIRECT(ADDRESS(1,5+MOD(ROW()-2,COUNTA('Form Responses 1'!$1:$1)-4),,TRUE,"Form Responses 1")))</f>
        <v>Lantai 01 [R.PPID]</v>
      </c>
      <c r="G1975" s="65" t="e">
        <f ca="1">IF(ISBLANK(A1975)," ",INDIRECT(ADDRESS(MATCH(A1975,'Form Responses 1'!A:A,0),5+MOD(ROW()-2,COUNTA('Form Responses 1'!$1:$1)-4),,TRUE,"Form Responses 1")))</f>
        <v>#N/A</v>
      </c>
      <c r="H1975" s="83" t="str">
        <f ca="1" t="shared" si="1"/>
        <v>Lantai 01</v>
      </c>
      <c r="I1975" s="83" t="str">
        <f ca="1" t="shared" si="1961"/>
        <v>R.PPID</v>
      </c>
      <c r="J1975" s="83" t="str">
        <f ca="1" t="shared" si="2"/>
        <v>CLEANING SERVICE</v>
      </c>
      <c r="K1975" s="83" t="str">
        <f ca="1" t="array" ref="K1975">IFERROR(INDEX(MASTER!B:B,MATCH(G1975,MASTER!A:A,0))/100," ")</f>
        <v> </v>
      </c>
      <c r="L1975" s="65">
        <f ca="1" t="shared" si="3"/>
        <v>0</v>
      </c>
      <c r="M1975" s="65" t="str">
        <f ca="1" t="shared" si="4"/>
        <v>1900 - WEEK 00</v>
      </c>
      <c r="N1975" s="65" t="str">
        <f ca="1" t="shared" si="5"/>
        <v>1900 - MONTH 01</v>
      </c>
      <c r="O1975" s="83" t="str">
        <f ca="1" t="shared" ref="O1975:P1975" si="2014">IFERROR(AVERAGEIF(M:M,M1975,$K:$K)," ")</f>
        <v> </v>
      </c>
      <c r="P1975" s="83" t="str">
        <f ca="1" t="shared" si="2014"/>
        <v> </v>
      </c>
      <c r="Q1975" s="65" t="str">
        <f ca="1">IF(ISBLANK(A1975)," ",IF(O1975&gt;MASTER!$B$3/100,"SB",IF(O1975&gt;MASTER!$B$4/100,"B",IF(O1975&gt;MASTER!$B$5/100,"C","K"))))</f>
        <v>SB</v>
      </c>
      <c r="R1975" s="65" t="str">
        <f ca="1">IF(ISBLANK(B1975)," ",IF(P1975&gt;MASTER!$B$3/100,"SB",IF(P1975&gt;MASTER!$B$4/100,"B",IF(P1975&gt;MASTER!$B$5/100,"C","K"))))</f>
        <v>SB</v>
      </c>
    </row>
    <row r="1976" customHeight="1" spans="1:18">
      <c r="A1976" s="65">
        <f ca="1">INDIRECT(ADDRESS(2+QUOTIENT(ROW()-2,COUNTA('Form Responses 1'!$1:$1)-4),1,,TRUE,"Form Responses 1"))</f>
        <v>0</v>
      </c>
      <c r="B1976" s="65">
        <f ca="1">INDIRECT(ADDRESS(2+QUOTIENT(ROW()-2,COUNTA('Form Responses 1'!$1:$1)-4),2,,TRUE,"Form Responses 1"))</f>
        <v>0</v>
      </c>
      <c r="C1976" s="65">
        <f ca="1">INDIRECT(ADDRESS(2+QUOTIENT(ROW()-2,COUNTA('Form Responses 1'!$1:$1)-4),3,,TRUE,"Form Responses 1"))</f>
        <v>0</v>
      </c>
      <c r="D1976" s="65">
        <f ca="1">INDIRECT(ADDRESS(2+QUOTIENT(ROW()-2,COUNTA('Form Responses 1'!$1:$1)-4),4,,TRUE,"Form Responses 1"))</f>
        <v>0</v>
      </c>
      <c r="E1976" s="82">
        <f ca="1" t="shared" si="0"/>
        <v>6</v>
      </c>
      <c r="F1976" s="65" t="str">
        <f ca="1">IF(ISBLANK(A1976)," ",INDIRECT(ADDRESS(1,5+MOD(ROW()-2,COUNTA('Form Responses 1'!$1:$1)-4),,TRUE,"Form Responses 1")))</f>
        <v>Lantai 01 [R. AHU]</v>
      </c>
      <c r="G1976" s="65" t="e">
        <f ca="1">IF(ISBLANK(A1976)," ",INDIRECT(ADDRESS(MATCH(A1976,'Form Responses 1'!A:A,0),5+MOD(ROW()-2,COUNTA('Form Responses 1'!$1:$1)-4),,TRUE,"Form Responses 1")))</f>
        <v>#N/A</v>
      </c>
      <c r="H1976" s="83" t="str">
        <f ca="1" t="shared" si="1"/>
        <v>Lantai 01</v>
      </c>
      <c r="I1976" s="83" t="str">
        <f ca="1" t="shared" si="1961"/>
        <v>R. AHU</v>
      </c>
      <c r="J1976" s="83" t="str">
        <f ca="1" t="shared" si="2"/>
        <v>CLEANING SERVICE</v>
      </c>
      <c r="K1976" s="83" t="str">
        <f ca="1" t="array" ref="K1976">IFERROR(INDEX(MASTER!B:B,MATCH(G1976,MASTER!A:A,0))/100," ")</f>
        <v> </v>
      </c>
      <c r="L1976" s="65">
        <f ca="1" t="shared" si="3"/>
        <v>0</v>
      </c>
      <c r="M1976" s="65" t="str">
        <f ca="1" t="shared" si="4"/>
        <v>1900 - WEEK 00</v>
      </c>
      <c r="N1976" s="65" t="str">
        <f ca="1" t="shared" si="5"/>
        <v>1900 - MONTH 01</v>
      </c>
      <c r="O1976" s="83" t="str">
        <f ca="1" t="shared" ref="O1976:P1976" si="2015">IFERROR(AVERAGEIF(M:M,M1976,$K:$K)," ")</f>
        <v> </v>
      </c>
      <c r="P1976" s="83" t="str">
        <f ca="1" t="shared" si="2015"/>
        <v> </v>
      </c>
      <c r="Q1976" s="65" t="str">
        <f ca="1">IF(ISBLANK(A1976)," ",IF(O1976&gt;MASTER!$B$3/100,"SB",IF(O1976&gt;MASTER!$B$4/100,"B",IF(O1976&gt;MASTER!$B$5/100,"C","K"))))</f>
        <v>SB</v>
      </c>
      <c r="R1976" s="65" t="str">
        <f ca="1">IF(ISBLANK(B1976)," ",IF(P1976&gt;MASTER!$B$3/100,"SB",IF(P1976&gt;MASTER!$B$4/100,"B",IF(P1976&gt;MASTER!$B$5/100,"C","K"))))</f>
        <v>SB</v>
      </c>
    </row>
    <row r="1977" customHeight="1" spans="1:18">
      <c r="A1977" s="65">
        <f ca="1">INDIRECT(ADDRESS(2+QUOTIENT(ROW()-2,COUNTA('Form Responses 1'!$1:$1)-4),1,,TRUE,"Form Responses 1"))</f>
        <v>0</v>
      </c>
      <c r="B1977" s="65">
        <f ca="1">INDIRECT(ADDRESS(2+QUOTIENT(ROW()-2,COUNTA('Form Responses 1'!$1:$1)-4),2,,TRUE,"Form Responses 1"))</f>
        <v>0</v>
      </c>
      <c r="C1977" s="65">
        <f ca="1">INDIRECT(ADDRESS(2+QUOTIENT(ROW()-2,COUNTA('Form Responses 1'!$1:$1)-4),3,,TRUE,"Form Responses 1"))</f>
        <v>0</v>
      </c>
      <c r="D1977" s="65">
        <f ca="1">INDIRECT(ADDRESS(2+QUOTIENT(ROW()-2,COUNTA('Form Responses 1'!$1:$1)-4),4,,TRUE,"Form Responses 1"))</f>
        <v>0</v>
      </c>
      <c r="E1977" s="82">
        <f ca="1" t="shared" si="0"/>
        <v>6</v>
      </c>
      <c r="F1977" s="65" t="str">
        <f ca="1">IF(ISBLANK(A1977)," ",INDIRECT(ADDRESS(1,5+MOD(ROW()-2,COUNTA('Form Responses 1'!$1:$1)-4),,TRUE,"Form Responses 1")))</f>
        <v>Lantai 01 [R. Laktasi]</v>
      </c>
      <c r="G1977" s="65" t="e">
        <f ca="1">IF(ISBLANK(A1977)," ",INDIRECT(ADDRESS(MATCH(A1977,'Form Responses 1'!A:A,0),5+MOD(ROW()-2,COUNTA('Form Responses 1'!$1:$1)-4),,TRUE,"Form Responses 1")))</f>
        <v>#N/A</v>
      </c>
      <c r="H1977" s="83" t="str">
        <f ca="1" t="shared" si="1"/>
        <v>Lantai 01</v>
      </c>
      <c r="I1977" s="83" t="str">
        <f ca="1" t="shared" si="1961"/>
        <v>R. Laktasi</v>
      </c>
      <c r="J1977" s="83" t="str">
        <f ca="1" t="shared" si="2"/>
        <v>CLEANING SERVICE</v>
      </c>
      <c r="K1977" s="83" t="str">
        <f ca="1" t="array" ref="K1977">IFERROR(INDEX(MASTER!B:B,MATCH(G1977,MASTER!A:A,0))/100," ")</f>
        <v> </v>
      </c>
      <c r="L1977" s="65">
        <f ca="1" t="shared" si="3"/>
        <v>0</v>
      </c>
      <c r="M1977" s="65" t="str">
        <f ca="1" t="shared" si="4"/>
        <v>1900 - WEEK 00</v>
      </c>
      <c r="N1977" s="65" t="str">
        <f ca="1" t="shared" si="5"/>
        <v>1900 - MONTH 01</v>
      </c>
      <c r="O1977" s="83" t="str">
        <f ca="1" t="shared" ref="O1977:P1977" si="2016">IFERROR(AVERAGEIF(M:M,M1977,$K:$K)," ")</f>
        <v> </v>
      </c>
      <c r="P1977" s="83" t="str">
        <f ca="1" t="shared" si="2016"/>
        <v> </v>
      </c>
      <c r="Q1977" s="65" t="str">
        <f ca="1">IF(ISBLANK(A1977)," ",IF(O1977&gt;MASTER!$B$3/100,"SB",IF(O1977&gt;MASTER!$B$4/100,"B",IF(O1977&gt;MASTER!$B$5/100,"C","K"))))</f>
        <v>SB</v>
      </c>
      <c r="R1977" s="65" t="str">
        <f ca="1">IF(ISBLANK(B1977)," ",IF(P1977&gt;MASTER!$B$3/100,"SB",IF(P1977&gt;MASTER!$B$4/100,"B",IF(P1977&gt;MASTER!$B$5/100,"C","K"))))</f>
        <v>SB</v>
      </c>
    </row>
    <row r="1978" customHeight="1" spans="1:18">
      <c r="A1978" s="65">
        <f ca="1">INDIRECT(ADDRESS(2+QUOTIENT(ROW()-2,COUNTA('Form Responses 1'!$1:$1)-4),1,,TRUE,"Form Responses 1"))</f>
        <v>0</v>
      </c>
      <c r="B1978" s="65">
        <f ca="1">INDIRECT(ADDRESS(2+QUOTIENT(ROW()-2,COUNTA('Form Responses 1'!$1:$1)-4),2,,TRUE,"Form Responses 1"))</f>
        <v>0</v>
      </c>
      <c r="C1978" s="65">
        <f ca="1">INDIRECT(ADDRESS(2+QUOTIENT(ROW()-2,COUNTA('Form Responses 1'!$1:$1)-4),3,,TRUE,"Form Responses 1"))</f>
        <v>0</v>
      </c>
      <c r="D1978" s="65">
        <f ca="1">INDIRECT(ADDRESS(2+QUOTIENT(ROW()-2,COUNTA('Form Responses 1'!$1:$1)-4),4,,TRUE,"Form Responses 1"))</f>
        <v>0</v>
      </c>
      <c r="E1978" s="82">
        <f ca="1" t="shared" si="0"/>
        <v>6</v>
      </c>
      <c r="F1978" s="65" t="str">
        <f ca="1">IF(ISBLANK(A1978)," ",INDIRECT(ADDRESS(1,5+MOD(ROW()-2,COUNTA('Form Responses 1'!$1:$1)-4),,TRUE,"Form Responses 1")))</f>
        <v>Lantai 01 [Toilet Pria / Wanita]</v>
      </c>
      <c r="G1978" s="65" t="e">
        <f ca="1">IF(ISBLANK(A1978)," ",INDIRECT(ADDRESS(MATCH(A1978,'Form Responses 1'!A:A,0),5+MOD(ROW()-2,COUNTA('Form Responses 1'!$1:$1)-4),,TRUE,"Form Responses 1")))</f>
        <v>#N/A</v>
      </c>
      <c r="H1978" s="83" t="str">
        <f ca="1" t="shared" si="1"/>
        <v>Lantai 01</v>
      </c>
      <c r="I1978" s="83" t="str">
        <f ca="1" t="shared" si="1961"/>
        <v>Toilet Pria / Wanita</v>
      </c>
      <c r="J1978" s="83" t="str">
        <f ca="1" t="shared" si="2"/>
        <v>CLEANING SERVICE</v>
      </c>
      <c r="K1978" s="83" t="str">
        <f ca="1" t="array" ref="K1978">IFERROR(INDEX(MASTER!B:B,MATCH(G1978,MASTER!A:A,0))/100," ")</f>
        <v> </v>
      </c>
      <c r="L1978" s="65">
        <f ca="1" t="shared" si="3"/>
        <v>0</v>
      </c>
      <c r="M1978" s="65" t="str">
        <f ca="1" t="shared" si="4"/>
        <v>1900 - WEEK 00</v>
      </c>
      <c r="N1978" s="65" t="str">
        <f ca="1" t="shared" si="5"/>
        <v>1900 - MONTH 01</v>
      </c>
      <c r="O1978" s="83" t="str">
        <f ca="1" t="shared" ref="O1978:P1978" si="2017">IFERROR(AVERAGEIF(M:M,M1978,$K:$K)," ")</f>
        <v> </v>
      </c>
      <c r="P1978" s="83" t="str">
        <f ca="1" t="shared" si="2017"/>
        <v> </v>
      </c>
      <c r="Q1978" s="65" t="str">
        <f ca="1">IF(ISBLANK(A1978)," ",IF(O1978&gt;MASTER!$B$3/100,"SB",IF(O1978&gt;MASTER!$B$4/100,"B",IF(O1978&gt;MASTER!$B$5/100,"C","K"))))</f>
        <v>SB</v>
      </c>
      <c r="R1978" s="65" t="str">
        <f ca="1">IF(ISBLANK(B1978)," ",IF(P1978&gt;MASTER!$B$3/100,"SB",IF(P1978&gt;MASTER!$B$4/100,"B",IF(P1978&gt;MASTER!$B$5/100,"C","K"))))</f>
        <v>SB</v>
      </c>
    </row>
    <row r="1979" customHeight="1" spans="1:18">
      <c r="A1979" s="65">
        <f ca="1">INDIRECT(ADDRESS(2+QUOTIENT(ROW()-2,COUNTA('Form Responses 1'!$1:$1)-4),1,,TRUE,"Form Responses 1"))</f>
        <v>0</v>
      </c>
      <c r="B1979" s="65">
        <f ca="1">INDIRECT(ADDRESS(2+QUOTIENT(ROW()-2,COUNTA('Form Responses 1'!$1:$1)-4),2,,TRUE,"Form Responses 1"))</f>
        <v>0</v>
      </c>
      <c r="C1979" s="65">
        <f ca="1">INDIRECT(ADDRESS(2+QUOTIENT(ROW()-2,COUNTA('Form Responses 1'!$1:$1)-4),3,,TRUE,"Form Responses 1"))</f>
        <v>0</v>
      </c>
      <c r="D1979" s="65">
        <f ca="1">INDIRECT(ADDRESS(2+QUOTIENT(ROW()-2,COUNTA('Form Responses 1'!$1:$1)-4),4,,TRUE,"Form Responses 1"))</f>
        <v>0</v>
      </c>
      <c r="E1979" s="82">
        <f ca="1" t="shared" si="0"/>
        <v>6</v>
      </c>
      <c r="F1979" s="65" t="str">
        <f ca="1">IF(ISBLANK(A1979)," ",INDIRECT(ADDRESS(1,5+MOD(ROW()-2,COUNTA('Form Responses 1'!$1:$1)-4),,TRUE,"Form Responses 1")))</f>
        <v>Lantai 01 [R. Media]</v>
      </c>
      <c r="G1979" s="65" t="e">
        <f ca="1">IF(ISBLANK(A1979)," ",INDIRECT(ADDRESS(MATCH(A1979,'Form Responses 1'!A:A,0),5+MOD(ROW()-2,COUNTA('Form Responses 1'!$1:$1)-4),,TRUE,"Form Responses 1")))</f>
        <v>#N/A</v>
      </c>
      <c r="H1979" s="83" t="str">
        <f ca="1" t="shared" si="1"/>
        <v>Lantai 01</v>
      </c>
      <c r="I1979" s="83" t="str">
        <f ca="1" t="shared" si="1961"/>
        <v>R. Media</v>
      </c>
      <c r="J1979" s="83" t="str">
        <f ca="1" t="shared" si="2"/>
        <v>CLEANING SERVICE</v>
      </c>
      <c r="K1979" s="83" t="str">
        <f ca="1" t="array" ref="K1979">IFERROR(INDEX(MASTER!B:B,MATCH(G1979,MASTER!A:A,0))/100," ")</f>
        <v> </v>
      </c>
      <c r="L1979" s="65">
        <f ca="1" t="shared" si="3"/>
        <v>0</v>
      </c>
      <c r="M1979" s="65" t="str">
        <f ca="1" t="shared" si="4"/>
        <v>1900 - WEEK 00</v>
      </c>
      <c r="N1979" s="65" t="str">
        <f ca="1" t="shared" si="5"/>
        <v>1900 - MONTH 01</v>
      </c>
      <c r="O1979" s="83" t="str">
        <f ca="1" t="shared" ref="O1979:P1979" si="2018">IFERROR(AVERAGEIF(M:M,M1979,$K:$K)," ")</f>
        <v> </v>
      </c>
      <c r="P1979" s="83" t="str">
        <f ca="1" t="shared" si="2018"/>
        <v> </v>
      </c>
      <c r="Q1979" s="65" t="str">
        <f ca="1">IF(ISBLANK(A1979)," ",IF(O1979&gt;MASTER!$B$3/100,"SB",IF(O1979&gt;MASTER!$B$4/100,"B",IF(O1979&gt;MASTER!$B$5/100,"C","K"))))</f>
        <v>SB</v>
      </c>
      <c r="R1979" s="65" t="str">
        <f ca="1">IF(ISBLANK(B1979)," ",IF(P1979&gt;MASTER!$B$3/100,"SB",IF(P1979&gt;MASTER!$B$4/100,"B",IF(P1979&gt;MASTER!$B$5/100,"C","K"))))</f>
        <v>SB</v>
      </c>
    </row>
    <row r="1980" customHeight="1" spans="1:18">
      <c r="A1980" s="65">
        <f ca="1">INDIRECT(ADDRESS(2+QUOTIENT(ROW()-2,COUNTA('Form Responses 1'!$1:$1)-4),1,,TRUE,"Form Responses 1"))</f>
        <v>0</v>
      </c>
      <c r="B1980" s="65">
        <f ca="1">INDIRECT(ADDRESS(2+QUOTIENT(ROW()-2,COUNTA('Form Responses 1'!$1:$1)-4),2,,TRUE,"Form Responses 1"))</f>
        <v>0</v>
      </c>
      <c r="C1980" s="65">
        <f ca="1">INDIRECT(ADDRESS(2+QUOTIENT(ROW()-2,COUNTA('Form Responses 1'!$1:$1)-4),3,,TRUE,"Form Responses 1"))</f>
        <v>0</v>
      </c>
      <c r="D1980" s="65">
        <f ca="1">INDIRECT(ADDRESS(2+QUOTIENT(ROW()-2,COUNTA('Form Responses 1'!$1:$1)-4),4,,TRUE,"Form Responses 1"))</f>
        <v>0</v>
      </c>
      <c r="E1980" s="82">
        <f ca="1" t="shared" si="0"/>
        <v>6</v>
      </c>
      <c r="F1980" s="65" t="str">
        <f ca="1">IF(ISBLANK(A1980)," ",INDIRECT(ADDRESS(1,5+MOD(ROW()-2,COUNTA('Form Responses 1'!$1:$1)-4),,TRUE,"Form Responses 1")))</f>
        <v>Lantai 01 [Lounge]</v>
      </c>
      <c r="G1980" s="65" t="e">
        <f ca="1">IF(ISBLANK(A1980)," ",INDIRECT(ADDRESS(MATCH(A1980,'Form Responses 1'!A:A,0),5+MOD(ROW()-2,COUNTA('Form Responses 1'!$1:$1)-4),,TRUE,"Form Responses 1")))</f>
        <v>#N/A</v>
      </c>
      <c r="H1980" s="83" t="str">
        <f ca="1" t="shared" si="1"/>
        <v>Lantai 01</v>
      </c>
      <c r="I1980" s="83" t="str">
        <f ca="1" t="shared" si="1961"/>
        <v>Lounge</v>
      </c>
      <c r="J1980" s="83" t="str">
        <f ca="1" t="shared" si="2"/>
        <v>CLEANING SERVICE</v>
      </c>
      <c r="K1980" s="83" t="str">
        <f ca="1" t="array" ref="K1980">IFERROR(INDEX(MASTER!B:B,MATCH(G1980,MASTER!A:A,0))/100," ")</f>
        <v> </v>
      </c>
      <c r="L1980" s="65">
        <f ca="1" t="shared" si="3"/>
        <v>0</v>
      </c>
      <c r="M1980" s="65" t="str">
        <f ca="1" t="shared" si="4"/>
        <v>1900 - WEEK 00</v>
      </c>
      <c r="N1980" s="65" t="str">
        <f ca="1" t="shared" si="5"/>
        <v>1900 - MONTH 01</v>
      </c>
      <c r="O1980" s="83" t="str">
        <f ca="1" t="shared" ref="O1980:P1980" si="2019">IFERROR(AVERAGEIF(M:M,M1980,$K:$K)," ")</f>
        <v> </v>
      </c>
      <c r="P1980" s="83" t="str">
        <f ca="1" t="shared" si="2019"/>
        <v> </v>
      </c>
      <c r="Q1980" s="65" t="str">
        <f ca="1">IF(ISBLANK(A1980)," ",IF(O1980&gt;MASTER!$B$3/100,"SB",IF(O1980&gt;MASTER!$B$4/100,"B",IF(O1980&gt;MASTER!$B$5/100,"C","K"))))</f>
        <v>SB</v>
      </c>
      <c r="R1980" s="65" t="str">
        <f ca="1">IF(ISBLANK(B1980)," ",IF(P1980&gt;MASTER!$B$3/100,"SB",IF(P1980&gt;MASTER!$B$4/100,"B",IF(P1980&gt;MASTER!$B$5/100,"C","K"))))</f>
        <v>SB</v>
      </c>
    </row>
    <row r="1981" customHeight="1" spans="1:18">
      <c r="A1981" s="65">
        <f ca="1">INDIRECT(ADDRESS(2+QUOTIENT(ROW()-2,COUNTA('Form Responses 1'!$1:$1)-4),1,,TRUE,"Form Responses 1"))</f>
        <v>0</v>
      </c>
      <c r="B1981" s="65">
        <f ca="1">INDIRECT(ADDRESS(2+QUOTIENT(ROW()-2,COUNTA('Form Responses 1'!$1:$1)-4),2,,TRUE,"Form Responses 1"))</f>
        <v>0</v>
      </c>
      <c r="C1981" s="65">
        <f ca="1">INDIRECT(ADDRESS(2+QUOTIENT(ROW()-2,COUNTA('Form Responses 1'!$1:$1)-4),3,,TRUE,"Form Responses 1"))</f>
        <v>0</v>
      </c>
      <c r="D1981" s="65">
        <f ca="1">INDIRECT(ADDRESS(2+QUOTIENT(ROW()-2,COUNTA('Form Responses 1'!$1:$1)-4),4,,TRUE,"Form Responses 1"))</f>
        <v>0</v>
      </c>
      <c r="E1981" s="82">
        <f ca="1" t="shared" si="0"/>
        <v>6</v>
      </c>
      <c r="F1981" s="65" t="str">
        <f ca="1">IF(ISBLANK(A1981)," ",INDIRECT(ADDRESS(1,5+MOD(ROW()-2,COUNTA('Form Responses 1'!$1:$1)-4),,TRUE,"Form Responses 1")))</f>
        <v>Ground [Ground]</v>
      </c>
      <c r="G1981" s="65" t="e">
        <f ca="1">IF(ISBLANK(A1981)," ",INDIRECT(ADDRESS(MATCH(A1981,'Form Responses 1'!A:A,0),5+MOD(ROW()-2,COUNTA('Form Responses 1'!$1:$1)-4),,TRUE,"Form Responses 1")))</f>
        <v>#N/A</v>
      </c>
      <c r="H1981" s="83" t="str">
        <f ca="1" t="shared" si="1"/>
        <v>Ground</v>
      </c>
      <c r="I1981" s="83" t="str">
        <f ca="1" t="shared" si="1961"/>
        <v>Ground</v>
      </c>
      <c r="J1981" s="83" t="str">
        <f ca="1" t="shared" si="2"/>
        <v>CLEANING SERVICE</v>
      </c>
      <c r="K1981" s="83" t="str">
        <f ca="1" t="array" ref="K1981">IFERROR(INDEX(MASTER!B:B,MATCH(G1981,MASTER!A:A,0))/100," ")</f>
        <v> </v>
      </c>
      <c r="L1981" s="65">
        <f ca="1" t="shared" si="3"/>
        <v>0</v>
      </c>
      <c r="M1981" s="65" t="str">
        <f ca="1" t="shared" si="4"/>
        <v>1900 - WEEK 00</v>
      </c>
      <c r="N1981" s="65" t="str">
        <f ca="1" t="shared" si="5"/>
        <v>1900 - MONTH 01</v>
      </c>
      <c r="O1981" s="83" t="str">
        <f ca="1" t="shared" ref="O1981:P1981" si="2020">IFERROR(AVERAGEIF(M:M,M1981,$K:$K)," ")</f>
        <v> </v>
      </c>
      <c r="P1981" s="83" t="str">
        <f ca="1" t="shared" si="2020"/>
        <v> </v>
      </c>
      <c r="Q1981" s="65" t="str">
        <f ca="1">IF(ISBLANK(A1981)," ",IF(O1981&gt;MASTER!$B$3/100,"SB",IF(O1981&gt;MASTER!$B$4/100,"B",IF(O1981&gt;MASTER!$B$5/100,"C","K"))))</f>
        <v>SB</v>
      </c>
      <c r="R1981" s="65" t="str">
        <f ca="1">IF(ISBLANK(B1981)," ",IF(P1981&gt;MASTER!$B$3/100,"SB",IF(P1981&gt;MASTER!$B$4/100,"B",IF(P1981&gt;MASTER!$B$5/100,"C","K"))))</f>
        <v>SB</v>
      </c>
    </row>
    <row r="1982" customHeight="1" spans="1:18">
      <c r="A1982" s="65">
        <f ca="1">INDIRECT(ADDRESS(2+QUOTIENT(ROW()-2,COUNTA('Form Responses 1'!$1:$1)-4),1,,TRUE,"Form Responses 1"))</f>
        <v>0</v>
      </c>
      <c r="B1982" s="65">
        <f ca="1">INDIRECT(ADDRESS(2+QUOTIENT(ROW()-2,COUNTA('Form Responses 1'!$1:$1)-4),2,,TRUE,"Form Responses 1"))</f>
        <v>0</v>
      </c>
      <c r="C1982" s="65">
        <f ca="1">INDIRECT(ADDRESS(2+QUOTIENT(ROW()-2,COUNTA('Form Responses 1'!$1:$1)-4),3,,TRUE,"Form Responses 1"))</f>
        <v>0</v>
      </c>
      <c r="D1982" s="65">
        <f ca="1">INDIRECT(ADDRESS(2+QUOTIENT(ROW()-2,COUNTA('Form Responses 1'!$1:$1)-4),4,,TRUE,"Form Responses 1"))</f>
        <v>0</v>
      </c>
      <c r="E1982" s="82">
        <f ca="1" t="shared" si="0"/>
        <v>6</v>
      </c>
      <c r="F1982" s="65" t="str">
        <f ca="1">IF(ISBLANK(A1982)," ",INDIRECT(ADDRESS(1,5+MOD(ROW()-2,COUNTA('Form Responses 1'!$1:$1)-4),,TRUE,"Form Responses 1")))</f>
        <v>Ground [Lift Eksekutif]</v>
      </c>
      <c r="G1982" s="65" t="e">
        <f ca="1">IF(ISBLANK(A1982)," ",INDIRECT(ADDRESS(MATCH(A1982,'Form Responses 1'!A:A,0),5+MOD(ROW()-2,COUNTA('Form Responses 1'!$1:$1)-4),,TRUE,"Form Responses 1")))</f>
        <v>#N/A</v>
      </c>
      <c r="H1982" s="83" t="str">
        <f ca="1" t="shared" si="1"/>
        <v>Ground</v>
      </c>
      <c r="I1982" s="83" t="str">
        <f ca="1" t="shared" si="1961"/>
        <v>Lift Eksekutif</v>
      </c>
      <c r="J1982" s="83" t="str">
        <f ca="1" t="shared" si="2"/>
        <v>CLEANING SERVICE</v>
      </c>
      <c r="K1982" s="83" t="str">
        <f ca="1" t="array" ref="K1982">IFERROR(INDEX(MASTER!B:B,MATCH(G1982,MASTER!A:A,0))/100," ")</f>
        <v> </v>
      </c>
      <c r="L1982" s="65">
        <f ca="1" t="shared" si="3"/>
        <v>0</v>
      </c>
      <c r="M1982" s="65" t="str">
        <f ca="1" t="shared" si="4"/>
        <v>1900 - WEEK 00</v>
      </c>
      <c r="N1982" s="65" t="str">
        <f ca="1" t="shared" si="5"/>
        <v>1900 - MONTH 01</v>
      </c>
      <c r="O1982" s="83" t="str">
        <f ca="1" t="shared" ref="O1982:P1982" si="2021">IFERROR(AVERAGEIF(M:M,M1982,$K:$K)," ")</f>
        <v> </v>
      </c>
      <c r="P1982" s="83" t="str">
        <f ca="1" t="shared" si="2021"/>
        <v> </v>
      </c>
      <c r="Q1982" s="65" t="str">
        <f ca="1">IF(ISBLANK(A1982)," ",IF(O1982&gt;MASTER!$B$3/100,"SB",IF(O1982&gt;MASTER!$B$4/100,"B",IF(O1982&gt;MASTER!$B$5/100,"C","K"))))</f>
        <v>SB</v>
      </c>
      <c r="R1982" s="65" t="str">
        <f ca="1">IF(ISBLANK(B1982)," ",IF(P1982&gt;MASTER!$B$3/100,"SB",IF(P1982&gt;MASTER!$B$4/100,"B",IF(P1982&gt;MASTER!$B$5/100,"C","K"))))</f>
        <v>SB</v>
      </c>
    </row>
    <row r="1983" customHeight="1" spans="1:18">
      <c r="A1983" s="65">
        <f ca="1">INDIRECT(ADDRESS(2+QUOTIENT(ROW()-2,COUNTA('Form Responses 1'!$1:$1)-4),1,,TRUE,"Form Responses 1"))</f>
        <v>0</v>
      </c>
      <c r="B1983" s="65">
        <f ca="1">INDIRECT(ADDRESS(2+QUOTIENT(ROW()-2,COUNTA('Form Responses 1'!$1:$1)-4),2,,TRUE,"Form Responses 1"))</f>
        <v>0</v>
      </c>
      <c r="C1983" s="65">
        <f ca="1">INDIRECT(ADDRESS(2+QUOTIENT(ROW()-2,COUNTA('Form Responses 1'!$1:$1)-4),3,,TRUE,"Form Responses 1"))</f>
        <v>0</v>
      </c>
      <c r="D1983" s="65">
        <f ca="1">INDIRECT(ADDRESS(2+QUOTIENT(ROW()-2,COUNTA('Form Responses 1'!$1:$1)-4),4,,TRUE,"Form Responses 1"))</f>
        <v>0</v>
      </c>
      <c r="E1983" s="82">
        <f ca="1" t="shared" si="0"/>
        <v>6</v>
      </c>
      <c r="F1983" s="65" t="str">
        <f ca="1">IF(ISBLANK(A1983)," ",INDIRECT(ADDRESS(1,5+MOD(ROW()-2,COUNTA('Form Responses 1'!$1:$1)-4),,TRUE,"Form Responses 1")))</f>
        <v>Ground [Lift Barang]</v>
      </c>
      <c r="G1983" s="65" t="e">
        <f ca="1">IF(ISBLANK(A1983)," ",INDIRECT(ADDRESS(MATCH(A1983,'Form Responses 1'!A:A,0),5+MOD(ROW()-2,COUNTA('Form Responses 1'!$1:$1)-4),,TRUE,"Form Responses 1")))</f>
        <v>#N/A</v>
      </c>
      <c r="H1983" s="83" t="str">
        <f ca="1" t="shared" si="1"/>
        <v>Ground</v>
      </c>
      <c r="I1983" s="83" t="str">
        <f ca="1" t="shared" si="1961"/>
        <v>Lift Barang</v>
      </c>
      <c r="J1983" s="83" t="str">
        <f ca="1" t="shared" si="2"/>
        <v>CLEANING SERVICE</v>
      </c>
      <c r="K1983" s="83" t="str">
        <f ca="1" t="array" ref="K1983">IFERROR(INDEX(MASTER!B:B,MATCH(G1983,MASTER!A:A,0))/100," ")</f>
        <v> </v>
      </c>
      <c r="L1983" s="65">
        <f ca="1" t="shared" si="3"/>
        <v>0</v>
      </c>
      <c r="M1983" s="65" t="str">
        <f ca="1" t="shared" si="4"/>
        <v>1900 - WEEK 00</v>
      </c>
      <c r="N1983" s="65" t="str">
        <f ca="1" t="shared" si="5"/>
        <v>1900 - MONTH 01</v>
      </c>
      <c r="O1983" s="83" t="str">
        <f ca="1" t="shared" ref="O1983:P1983" si="2022">IFERROR(AVERAGEIF(M:M,M1983,$K:$K)," ")</f>
        <v> </v>
      </c>
      <c r="P1983" s="83" t="str">
        <f ca="1" t="shared" si="2022"/>
        <v> </v>
      </c>
      <c r="Q1983" s="65" t="str">
        <f ca="1">IF(ISBLANK(A1983)," ",IF(O1983&gt;MASTER!$B$3/100,"SB",IF(O1983&gt;MASTER!$B$4/100,"B",IF(O1983&gt;MASTER!$B$5/100,"C","K"))))</f>
        <v>SB</v>
      </c>
      <c r="R1983" s="65" t="str">
        <f ca="1">IF(ISBLANK(B1983)," ",IF(P1983&gt;MASTER!$B$3/100,"SB",IF(P1983&gt;MASTER!$B$4/100,"B",IF(P1983&gt;MASTER!$B$5/100,"C","K"))))</f>
        <v>SB</v>
      </c>
    </row>
    <row r="1984" customHeight="1" spans="1:18">
      <c r="A1984" s="65">
        <f ca="1">INDIRECT(ADDRESS(2+QUOTIENT(ROW()-2,COUNTA('Form Responses 1'!$1:$1)-4),1,,TRUE,"Form Responses 1"))</f>
        <v>0</v>
      </c>
      <c r="B1984" s="65">
        <f ca="1">INDIRECT(ADDRESS(2+QUOTIENT(ROW()-2,COUNTA('Form Responses 1'!$1:$1)-4),2,,TRUE,"Form Responses 1"))</f>
        <v>0</v>
      </c>
      <c r="C1984" s="65">
        <f ca="1">INDIRECT(ADDRESS(2+QUOTIENT(ROW()-2,COUNTA('Form Responses 1'!$1:$1)-4),3,,TRUE,"Form Responses 1"))</f>
        <v>0</v>
      </c>
      <c r="D1984" s="65">
        <f ca="1">INDIRECT(ADDRESS(2+QUOTIENT(ROW()-2,COUNTA('Form Responses 1'!$1:$1)-4),4,,TRUE,"Form Responses 1"))</f>
        <v>0</v>
      </c>
      <c r="E1984" s="82">
        <f ca="1" t="shared" si="0"/>
        <v>6</v>
      </c>
      <c r="F1984" s="65" t="str">
        <f ca="1">IF(ISBLANK(A1984)," ",INDIRECT(ADDRESS(1,5+MOD(ROW()-2,COUNTA('Form Responses 1'!$1:$1)-4),,TRUE,"Form Responses 1")))</f>
        <v>Ground [Koridor Basement]</v>
      </c>
      <c r="G1984" s="65" t="e">
        <f ca="1">IF(ISBLANK(A1984)," ",INDIRECT(ADDRESS(MATCH(A1984,'Form Responses 1'!A:A,0),5+MOD(ROW()-2,COUNTA('Form Responses 1'!$1:$1)-4),,TRUE,"Form Responses 1")))</f>
        <v>#N/A</v>
      </c>
      <c r="H1984" s="83" t="str">
        <f ca="1" t="shared" si="1"/>
        <v>Ground</v>
      </c>
      <c r="I1984" s="83" t="str">
        <f ca="1" t="shared" si="1961"/>
        <v>Koridor Basement</v>
      </c>
      <c r="J1984" s="83" t="str">
        <f ca="1" t="shared" si="2"/>
        <v>CLEANING SERVICE</v>
      </c>
      <c r="K1984" s="83" t="str">
        <f ca="1" t="array" ref="K1984">IFERROR(INDEX(MASTER!B:B,MATCH(G1984,MASTER!A:A,0))/100," ")</f>
        <v> </v>
      </c>
      <c r="L1984" s="65">
        <f ca="1" t="shared" si="3"/>
        <v>0</v>
      </c>
      <c r="M1984" s="65" t="str">
        <f ca="1" t="shared" si="4"/>
        <v>1900 - WEEK 00</v>
      </c>
      <c r="N1984" s="65" t="str">
        <f ca="1" t="shared" si="5"/>
        <v>1900 - MONTH 01</v>
      </c>
      <c r="O1984" s="83" t="str">
        <f ca="1" t="shared" ref="O1984:P1984" si="2023">IFERROR(AVERAGEIF(M:M,M1984,$K:$K)," ")</f>
        <v> </v>
      </c>
      <c r="P1984" s="83" t="str">
        <f ca="1" t="shared" si="2023"/>
        <v> </v>
      </c>
      <c r="Q1984" s="65" t="str">
        <f ca="1">IF(ISBLANK(A1984)," ",IF(O1984&gt;MASTER!$B$3/100,"SB",IF(O1984&gt;MASTER!$B$4/100,"B",IF(O1984&gt;MASTER!$B$5/100,"C","K"))))</f>
        <v>SB</v>
      </c>
      <c r="R1984" s="65" t="str">
        <f ca="1">IF(ISBLANK(B1984)," ",IF(P1984&gt;MASTER!$B$3/100,"SB",IF(P1984&gt;MASTER!$B$4/100,"B",IF(P1984&gt;MASTER!$B$5/100,"C","K"))))</f>
        <v>SB</v>
      </c>
    </row>
    <row r="1985" customHeight="1" spans="1:18">
      <c r="A1985" s="65">
        <f ca="1">INDIRECT(ADDRESS(2+QUOTIENT(ROW()-2,COUNTA('Form Responses 1'!$1:$1)-4),1,,TRUE,"Form Responses 1"))</f>
        <v>0</v>
      </c>
      <c r="B1985" s="65">
        <f ca="1">INDIRECT(ADDRESS(2+QUOTIENT(ROW()-2,COUNTA('Form Responses 1'!$1:$1)-4),2,,TRUE,"Form Responses 1"))</f>
        <v>0</v>
      </c>
      <c r="C1985" s="65">
        <f ca="1">INDIRECT(ADDRESS(2+QUOTIENT(ROW()-2,COUNTA('Form Responses 1'!$1:$1)-4),3,,TRUE,"Form Responses 1"))</f>
        <v>0</v>
      </c>
      <c r="D1985" s="65">
        <f ca="1">INDIRECT(ADDRESS(2+QUOTIENT(ROW()-2,COUNTA('Form Responses 1'!$1:$1)-4),4,,TRUE,"Form Responses 1"))</f>
        <v>0</v>
      </c>
      <c r="E1985" s="82">
        <f ca="1" t="shared" si="0"/>
        <v>6</v>
      </c>
      <c r="F1985" s="65" t="str">
        <f ca="1">IF(ISBLANK(A1985)," ",INDIRECT(ADDRESS(1,5+MOD(ROW()-2,COUNTA('Form Responses 1'!$1:$1)-4),,TRUE,"Form Responses 1")))</f>
        <v>Ground [Gudang ATK]</v>
      </c>
      <c r="G1985" s="65" t="e">
        <f ca="1">IF(ISBLANK(A1985)," ",INDIRECT(ADDRESS(MATCH(A1985,'Form Responses 1'!A:A,0),5+MOD(ROW()-2,COUNTA('Form Responses 1'!$1:$1)-4),,TRUE,"Form Responses 1")))</f>
        <v>#N/A</v>
      </c>
      <c r="H1985" s="83" t="str">
        <f ca="1" t="shared" si="1"/>
        <v>Ground</v>
      </c>
      <c r="I1985" s="83" t="str">
        <f ca="1" t="shared" si="1961"/>
        <v>Gudang ATK</v>
      </c>
      <c r="J1985" s="83" t="str">
        <f ca="1" t="shared" si="2"/>
        <v>CLEANING SERVICE</v>
      </c>
      <c r="K1985" s="83" t="str">
        <f ca="1" t="array" ref="K1985">IFERROR(INDEX(MASTER!B:B,MATCH(G1985,MASTER!A:A,0))/100," ")</f>
        <v> </v>
      </c>
      <c r="L1985" s="65">
        <f ca="1" t="shared" si="3"/>
        <v>0</v>
      </c>
      <c r="M1985" s="65" t="str">
        <f ca="1" t="shared" si="4"/>
        <v>1900 - WEEK 00</v>
      </c>
      <c r="N1985" s="65" t="str">
        <f ca="1" t="shared" si="5"/>
        <v>1900 - MONTH 01</v>
      </c>
      <c r="O1985" s="83" t="str">
        <f ca="1" t="shared" ref="O1985:P1985" si="2024">IFERROR(AVERAGEIF(M:M,M1985,$K:$K)," ")</f>
        <v> </v>
      </c>
      <c r="P1985" s="83" t="str">
        <f ca="1" t="shared" si="2024"/>
        <v> </v>
      </c>
      <c r="Q1985" s="65" t="str">
        <f ca="1">IF(ISBLANK(A1985)," ",IF(O1985&gt;MASTER!$B$3/100,"SB",IF(O1985&gt;MASTER!$B$4/100,"B",IF(O1985&gt;MASTER!$B$5/100,"C","K"))))</f>
        <v>SB</v>
      </c>
      <c r="R1985" s="65" t="str">
        <f ca="1">IF(ISBLANK(B1985)," ",IF(P1985&gt;MASTER!$B$3/100,"SB",IF(P1985&gt;MASTER!$B$4/100,"B",IF(P1985&gt;MASTER!$B$5/100,"C","K"))))</f>
        <v>SB</v>
      </c>
    </row>
    <row r="1986" customHeight="1" spans="1:18">
      <c r="A1986" s="65">
        <f ca="1">INDIRECT(ADDRESS(2+QUOTIENT(ROW()-2,COUNTA('Form Responses 1'!$1:$1)-4),1,,TRUE,"Form Responses 1"))</f>
        <v>0</v>
      </c>
      <c r="B1986" s="65">
        <f ca="1">INDIRECT(ADDRESS(2+QUOTIENT(ROW()-2,COUNTA('Form Responses 1'!$1:$1)-4),2,,TRUE,"Form Responses 1"))</f>
        <v>0</v>
      </c>
      <c r="C1986" s="65">
        <f ca="1">INDIRECT(ADDRESS(2+QUOTIENT(ROW()-2,COUNTA('Form Responses 1'!$1:$1)-4),3,,TRUE,"Form Responses 1"))</f>
        <v>0</v>
      </c>
      <c r="D1986" s="65">
        <f ca="1">INDIRECT(ADDRESS(2+QUOTIENT(ROW()-2,COUNTA('Form Responses 1'!$1:$1)-4),4,,TRUE,"Form Responses 1"))</f>
        <v>0</v>
      </c>
      <c r="E1986" s="82">
        <f ca="1" t="shared" si="0"/>
        <v>6</v>
      </c>
      <c r="F1986" s="65" t="str">
        <f ca="1">IF(ISBLANK(A1986)," ",INDIRECT(ADDRESS(1,5+MOD(ROW()-2,COUNTA('Form Responses 1'!$1:$1)-4),,TRUE,"Form Responses 1")))</f>
        <v>Ground [Gudang Sipil]</v>
      </c>
      <c r="G1986" s="65" t="e">
        <f ca="1">IF(ISBLANK(A1986)," ",INDIRECT(ADDRESS(MATCH(A1986,'Form Responses 1'!A:A,0),5+MOD(ROW()-2,COUNTA('Form Responses 1'!$1:$1)-4),,TRUE,"Form Responses 1")))</f>
        <v>#N/A</v>
      </c>
      <c r="H1986" s="83" t="str">
        <f ca="1" t="shared" si="1"/>
        <v>Ground</v>
      </c>
      <c r="I1986" s="83" t="str">
        <f ca="1" t="shared" si="1961"/>
        <v>Gudang Sipil</v>
      </c>
      <c r="J1986" s="83" t="str">
        <f ca="1" t="shared" si="2"/>
        <v>CLEANING SERVICE</v>
      </c>
      <c r="K1986" s="83" t="str">
        <f ca="1" t="array" ref="K1986">IFERROR(INDEX(MASTER!B:B,MATCH(G1986,MASTER!A:A,0))/100," ")</f>
        <v> </v>
      </c>
      <c r="L1986" s="65">
        <f ca="1" t="shared" si="3"/>
        <v>0</v>
      </c>
      <c r="M1986" s="65" t="str">
        <f ca="1" t="shared" si="4"/>
        <v>1900 - WEEK 00</v>
      </c>
      <c r="N1986" s="65" t="str">
        <f ca="1" t="shared" si="5"/>
        <v>1900 - MONTH 01</v>
      </c>
      <c r="O1986" s="83" t="str">
        <f ca="1" t="shared" ref="O1986:P1986" si="2025">IFERROR(AVERAGEIF(M:M,M1986,$K:$K)," ")</f>
        <v> </v>
      </c>
      <c r="P1986" s="83" t="str">
        <f ca="1" t="shared" si="2025"/>
        <v> </v>
      </c>
      <c r="Q1986" s="65" t="str">
        <f ca="1">IF(ISBLANK(A1986)," ",IF(O1986&gt;MASTER!$B$3/100,"SB",IF(O1986&gt;MASTER!$B$4/100,"B",IF(O1986&gt;MASTER!$B$5/100,"C","K"))))</f>
        <v>SB</v>
      </c>
      <c r="R1986" s="65" t="str">
        <f ca="1">IF(ISBLANK(B1986)," ",IF(P1986&gt;MASTER!$B$3/100,"SB",IF(P1986&gt;MASTER!$B$4/100,"B",IF(P1986&gt;MASTER!$B$5/100,"C","K"))))</f>
        <v>SB</v>
      </c>
    </row>
    <row r="1987" customHeight="1" spans="1:18">
      <c r="A1987" s="65">
        <f ca="1">INDIRECT(ADDRESS(2+QUOTIENT(ROW()-2,COUNTA('Form Responses 1'!$1:$1)-4),1,,TRUE,"Form Responses 1"))</f>
        <v>0</v>
      </c>
      <c r="B1987" s="65">
        <f ca="1">INDIRECT(ADDRESS(2+QUOTIENT(ROW()-2,COUNTA('Form Responses 1'!$1:$1)-4),2,,TRUE,"Form Responses 1"))</f>
        <v>0</v>
      </c>
      <c r="C1987" s="65">
        <f ca="1">INDIRECT(ADDRESS(2+QUOTIENT(ROW()-2,COUNTA('Form Responses 1'!$1:$1)-4),3,,TRUE,"Form Responses 1"))</f>
        <v>0</v>
      </c>
      <c r="D1987" s="65">
        <f ca="1">INDIRECT(ADDRESS(2+QUOTIENT(ROW()-2,COUNTA('Form Responses 1'!$1:$1)-4),4,,TRUE,"Form Responses 1"))</f>
        <v>0</v>
      </c>
      <c r="E1987" s="82">
        <f ca="1" t="shared" si="0"/>
        <v>6</v>
      </c>
      <c r="F1987" s="65" t="str">
        <f ca="1">IF(ISBLANK(A1987)," ",INDIRECT(ADDRESS(1,5+MOD(ROW()-2,COUNTA('Form Responses 1'!$1:$1)-4),,TRUE,"Form Responses 1")))</f>
        <v>Ground [Mushola]</v>
      </c>
      <c r="G1987" s="65" t="e">
        <f ca="1">IF(ISBLANK(A1987)," ",INDIRECT(ADDRESS(MATCH(A1987,'Form Responses 1'!A:A,0),5+MOD(ROW()-2,COUNTA('Form Responses 1'!$1:$1)-4),,TRUE,"Form Responses 1")))</f>
        <v>#N/A</v>
      </c>
      <c r="H1987" s="83" t="str">
        <f ca="1" t="shared" si="1"/>
        <v>Ground</v>
      </c>
      <c r="I1987" s="83" t="str">
        <f ca="1" t="shared" ref="I1987:I2050" si="2026">MID(F1987,FIND("[",F1987)+1,LEN(F1987)-FIND("[",F1987)-1)</f>
        <v>Mushola</v>
      </c>
      <c r="J1987" s="83" t="str">
        <f ca="1" t="shared" si="2"/>
        <v>CLEANING SERVICE</v>
      </c>
      <c r="K1987" s="83" t="str">
        <f ca="1" t="array" ref="K1987">IFERROR(INDEX(MASTER!B:B,MATCH(G1987,MASTER!A:A,0))/100," ")</f>
        <v> </v>
      </c>
      <c r="L1987" s="65">
        <f ca="1" t="shared" si="3"/>
        <v>0</v>
      </c>
      <c r="M1987" s="65" t="str">
        <f ca="1" t="shared" si="4"/>
        <v>1900 - WEEK 00</v>
      </c>
      <c r="N1987" s="65" t="str">
        <f ca="1" t="shared" si="5"/>
        <v>1900 - MONTH 01</v>
      </c>
      <c r="O1987" s="83" t="str">
        <f ca="1" t="shared" ref="O1987:P1987" si="2027">IFERROR(AVERAGEIF(M:M,M1987,$K:$K)," ")</f>
        <v> </v>
      </c>
      <c r="P1987" s="83" t="str">
        <f ca="1" t="shared" si="2027"/>
        <v> </v>
      </c>
      <c r="Q1987" s="65" t="str">
        <f ca="1">IF(ISBLANK(A1987)," ",IF(O1987&gt;MASTER!$B$3/100,"SB",IF(O1987&gt;MASTER!$B$4/100,"B",IF(O1987&gt;MASTER!$B$5/100,"C","K"))))</f>
        <v>SB</v>
      </c>
      <c r="R1987" s="65" t="str">
        <f ca="1">IF(ISBLANK(B1987)," ",IF(P1987&gt;MASTER!$B$3/100,"SB",IF(P1987&gt;MASTER!$B$4/100,"B",IF(P1987&gt;MASTER!$B$5/100,"C","K"))))</f>
        <v>SB</v>
      </c>
    </row>
    <row r="1988" customHeight="1" spans="1:18">
      <c r="A1988" s="65">
        <f ca="1">INDIRECT(ADDRESS(2+QUOTIENT(ROW()-2,COUNTA('Form Responses 1'!$1:$1)-4),1,,TRUE,"Form Responses 1"))</f>
        <v>0</v>
      </c>
      <c r="B1988" s="65">
        <f ca="1">INDIRECT(ADDRESS(2+QUOTIENT(ROW()-2,COUNTA('Form Responses 1'!$1:$1)-4),2,,TRUE,"Form Responses 1"))</f>
        <v>0</v>
      </c>
      <c r="C1988" s="65">
        <f ca="1">INDIRECT(ADDRESS(2+QUOTIENT(ROW()-2,COUNTA('Form Responses 1'!$1:$1)-4),3,,TRUE,"Form Responses 1"))</f>
        <v>0</v>
      </c>
      <c r="D1988" s="65">
        <f ca="1">INDIRECT(ADDRESS(2+QUOTIENT(ROW()-2,COUNTA('Form Responses 1'!$1:$1)-4),4,,TRUE,"Form Responses 1"))</f>
        <v>0</v>
      </c>
      <c r="E1988" s="82">
        <f ca="1" t="shared" si="0"/>
        <v>6</v>
      </c>
      <c r="F1988" s="65" t="str">
        <f ca="1">IF(ISBLANK(A1988)," ",INDIRECT(ADDRESS(1,5+MOD(ROW()-2,COUNTA('Form Responses 1'!$1:$1)-4),,TRUE,"Form Responses 1")))</f>
        <v>Ground [Pantry]</v>
      </c>
      <c r="G1988" s="65" t="e">
        <f ca="1">IF(ISBLANK(A1988)," ",INDIRECT(ADDRESS(MATCH(A1988,'Form Responses 1'!A:A,0),5+MOD(ROW()-2,COUNTA('Form Responses 1'!$1:$1)-4),,TRUE,"Form Responses 1")))</f>
        <v>#N/A</v>
      </c>
      <c r="H1988" s="83" t="str">
        <f ca="1" t="shared" si="1"/>
        <v>Ground</v>
      </c>
      <c r="I1988" s="83" t="str">
        <f ca="1" t="shared" si="2026"/>
        <v>Pantry</v>
      </c>
      <c r="J1988" s="83" t="str">
        <f ca="1" t="shared" si="2"/>
        <v>CLEANING SERVICE</v>
      </c>
      <c r="K1988" s="83" t="str">
        <f ca="1" t="array" ref="K1988">IFERROR(INDEX(MASTER!B:B,MATCH(G1988,MASTER!A:A,0))/100," ")</f>
        <v> </v>
      </c>
      <c r="L1988" s="65">
        <f ca="1" t="shared" si="3"/>
        <v>0</v>
      </c>
      <c r="M1988" s="65" t="str">
        <f ca="1" t="shared" si="4"/>
        <v>1900 - WEEK 00</v>
      </c>
      <c r="N1988" s="65" t="str">
        <f ca="1" t="shared" si="5"/>
        <v>1900 - MONTH 01</v>
      </c>
      <c r="O1988" s="83" t="str">
        <f ca="1" t="shared" ref="O1988:P1988" si="2028">IFERROR(AVERAGEIF(M:M,M1988,$K:$K)," ")</f>
        <v> </v>
      </c>
      <c r="P1988" s="83" t="str">
        <f ca="1" t="shared" si="2028"/>
        <v> </v>
      </c>
      <c r="Q1988" s="65" t="str">
        <f ca="1">IF(ISBLANK(A1988)," ",IF(O1988&gt;MASTER!$B$3/100,"SB",IF(O1988&gt;MASTER!$B$4/100,"B",IF(O1988&gt;MASTER!$B$5/100,"C","K"))))</f>
        <v>SB</v>
      </c>
      <c r="R1988" s="65" t="str">
        <f ca="1">IF(ISBLANK(B1988)," ",IF(P1988&gt;MASTER!$B$3/100,"SB",IF(P1988&gt;MASTER!$B$4/100,"B",IF(P1988&gt;MASTER!$B$5/100,"C","K"))))</f>
        <v>SB</v>
      </c>
    </row>
    <row r="1989" customHeight="1" spans="1:18">
      <c r="A1989" s="65">
        <f ca="1">INDIRECT(ADDRESS(2+QUOTIENT(ROW()-2,COUNTA('Form Responses 1'!$1:$1)-4),1,,TRUE,"Form Responses 1"))</f>
        <v>0</v>
      </c>
      <c r="B1989" s="65">
        <f ca="1">INDIRECT(ADDRESS(2+QUOTIENT(ROW()-2,COUNTA('Form Responses 1'!$1:$1)-4),2,,TRUE,"Form Responses 1"))</f>
        <v>0</v>
      </c>
      <c r="C1989" s="65">
        <f ca="1">INDIRECT(ADDRESS(2+QUOTIENT(ROW()-2,COUNTA('Form Responses 1'!$1:$1)-4),3,,TRUE,"Form Responses 1"))</f>
        <v>0</v>
      </c>
      <c r="D1989" s="65">
        <f ca="1">INDIRECT(ADDRESS(2+QUOTIENT(ROW()-2,COUNTA('Form Responses 1'!$1:$1)-4),4,,TRUE,"Form Responses 1"))</f>
        <v>0</v>
      </c>
      <c r="E1989" s="82">
        <f ca="1" t="shared" si="0"/>
        <v>6</v>
      </c>
      <c r="F1989" s="65" t="str">
        <f ca="1">IF(ISBLANK(A1989)," ",INDIRECT(ADDRESS(1,5+MOD(ROW()-2,COUNTA('Form Responses 1'!$1:$1)-4),,TRUE,"Form Responses 1")))</f>
        <v>Ground [R. BAS]</v>
      </c>
      <c r="G1989" s="65" t="e">
        <f ca="1">IF(ISBLANK(A1989)," ",INDIRECT(ADDRESS(MATCH(A1989,'Form Responses 1'!A:A,0),5+MOD(ROW()-2,COUNTA('Form Responses 1'!$1:$1)-4),,TRUE,"Form Responses 1")))</f>
        <v>#N/A</v>
      </c>
      <c r="H1989" s="83" t="str">
        <f ca="1" t="shared" si="1"/>
        <v>Ground</v>
      </c>
      <c r="I1989" s="83" t="str">
        <f ca="1" t="shared" si="2026"/>
        <v>R. BAS</v>
      </c>
      <c r="J1989" s="83" t="str">
        <f ca="1" t="shared" si="2"/>
        <v>CLEANING SERVICE</v>
      </c>
      <c r="K1989" s="83" t="str">
        <f ca="1" t="array" ref="K1989">IFERROR(INDEX(MASTER!B:B,MATCH(G1989,MASTER!A:A,0))/100," ")</f>
        <v> </v>
      </c>
      <c r="L1989" s="65">
        <f ca="1" t="shared" si="3"/>
        <v>0</v>
      </c>
      <c r="M1989" s="65" t="str">
        <f ca="1" t="shared" si="4"/>
        <v>1900 - WEEK 00</v>
      </c>
      <c r="N1989" s="65" t="str">
        <f ca="1" t="shared" si="5"/>
        <v>1900 - MONTH 01</v>
      </c>
      <c r="O1989" s="83" t="str">
        <f ca="1" t="shared" ref="O1989:P1989" si="2029">IFERROR(AVERAGEIF(M:M,M1989,$K:$K)," ")</f>
        <v> </v>
      </c>
      <c r="P1989" s="83" t="str">
        <f ca="1" t="shared" si="2029"/>
        <v> </v>
      </c>
      <c r="Q1989" s="65" t="str">
        <f ca="1">IF(ISBLANK(A1989)," ",IF(O1989&gt;MASTER!$B$3/100,"SB",IF(O1989&gt;MASTER!$B$4/100,"B",IF(O1989&gt;MASTER!$B$5/100,"C","K"))))</f>
        <v>SB</v>
      </c>
      <c r="R1989" s="65" t="str">
        <f ca="1">IF(ISBLANK(B1989)," ",IF(P1989&gt;MASTER!$B$3/100,"SB",IF(P1989&gt;MASTER!$B$4/100,"B",IF(P1989&gt;MASTER!$B$5/100,"C","K"))))</f>
        <v>SB</v>
      </c>
    </row>
    <row r="1990" customHeight="1" spans="1:18">
      <c r="A1990" s="65">
        <f ca="1">INDIRECT(ADDRESS(2+QUOTIENT(ROW()-2,COUNTA('Form Responses 1'!$1:$1)-4),1,,TRUE,"Form Responses 1"))</f>
        <v>0</v>
      </c>
      <c r="B1990" s="65">
        <f ca="1">INDIRECT(ADDRESS(2+QUOTIENT(ROW()-2,COUNTA('Form Responses 1'!$1:$1)-4),2,,TRUE,"Form Responses 1"))</f>
        <v>0</v>
      </c>
      <c r="C1990" s="65">
        <f ca="1">INDIRECT(ADDRESS(2+QUOTIENT(ROW()-2,COUNTA('Form Responses 1'!$1:$1)-4),3,,TRUE,"Form Responses 1"))</f>
        <v>0</v>
      </c>
      <c r="D1990" s="65">
        <f ca="1">INDIRECT(ADDRESS(2+QUOTIENT(ROW()-2,COUNTA('Form Responses 1'!$1:$1)-4),4,,TRUE,"Form Responses 1"))</f>
        <v>0</v>
      </c>
      <c r="E1990" s="82">
        <f ca="1" t="shared" si="0"/>
        <v>6</v>
      </c>
      <c r="F1990" s="65" t="str">
        <f ca="1">IF(ISBLANK(A1990)," ",INDIRECT(ADDRESS(1,5+MOD(ROW()-2,COUNTA('Form Responses 1'!$1:$1)-4),,TRUE,"Form Responses 1")))</f>
        <v>Ground [R.Plumbing]</v>
      </c>
      <c r="G1990" s="65" t="e">
        <f ca="1">IF(ISBLANK(A1990)," ",INDIRECT(ADDRESS(MATCH(A1990,'Form Responses 1'!A:A,0),5+MOD(ROW()-2,COUNTA('Form Responses 1'!$1:$1)-4),,TRUE,"Form Responses 1")))</f>
        <v>#N/A</v>
      </c>
      <c r="H1990" s="83" t="str">
        <f ca="1" t="shared" si="1"/>
        <v>Ground</v>
      </c>
      <c r="I1990" s="83" t="str">
        <f ca="1" t="shared" si="2026"/>
        <v>R.Plumbing</v>
      </c>
      <c r="J1990" s="83" t="str">
        <f ca="1" t="shared" si="2"/>
        <v>CLEANING SERVICE</v>
      </c>
      <c r="K1990" s="83" t="str">
        <f ca="1" t="array" ref="K1990">IFERROR(INDEX(MASTER!B:B,MATCH(G1990,MASTER!A:A,0))/100," ")</f>
        <v> </v>
      </c>
      <c r="L1990" s="65">
        <f ca="1" t="shared" si="3"/>
        <v>0</v>
      </c>
      <c r="M1990" s="65" t="str">
        <f ca="1" t="shared" si="4"/>
        <v>1900 - WEEK 00</v>
      </c>
      <c r="N1990" s="65" t="str">
        <f ca="1" t="shared" si="5"/>
        <v>1900 - MONTH 01</v>
      </c>
      <c r="O1990" s="83" t="str">
        <f ca="1" t="shared" ref="O1990:P1990" si="2030">IFERROR(AVERAGEIF(M:M,M1990,$K:$K)," ")</f>
        <v> </v>
      </c>
      <c r="P1990" s="83" t="str">
        <f ca="1" t="shared" si="2030"/>
        <v> </v>
      </c>
      <c r="Q1990" s="65" t="str">
        <f ca="1">IF(ISBLANK(A1990)," ",IF(O1990&gt;MASTER!$B$3/100,"SB",IF(O1990&gt;MASTER!$B$4/100,"B",IF(O1990&gt;MASTER!$B$5/100,"C","K"))))</f>
        <v>SB</v>
      </c>
      <c r="R1990" s="65" t="str">
        <f ca="1">IF(ISBLANK(B1990)," ",IF(P1990&gt;MASTER!$B$3/100,"SB",IF(P1990&gt;MASTER!$B$4/100,"B",IF(P1990&gt;MASTER!$B$5/100,"C","K"))))</f>
        <v>SB</v>
      </c>
    </row>
    <row r="1991" customHeight="1" spans="1:18">
      <c r="A1991" s="65">
        <f ca="1">INDIRECT(ADDRESS(2+QUOTIENT(ROW()-2,COUNTA('Form Responses 1'!$1:$1)-4),1,,TRUE,"Form Responses 1"))</f>
        <v>0</v>
      </c>
      <c r="B1991" s="65">
        <f ca="1">INDIRECT(ADDRESS(2+QUOTIENT(ROW()-2,COUNTA('Form Responses 1'!$1:$1)-4),2,,TRUE,"Form Responses 1"))</f>
        <v>0</v>
      </c>
      <c r="C1991" s="65">
        <f ca="1">INDIRECT(ADDRESS(2+QUOTIENT(ROW()-2,COUNTA('Form Responses 1'!$1:$1)-4),3,,TRUE,"Form Responses 1"))</f>
        <v>0</v>
      </c>
      <c r="D1991" s="65">
        <f ca="1">INDIRECT(ADDRESS(2+QUOTIENT(ROW()-2,COUNTA('Form Responses 1'!$1:$1)-4),4,,TRUE,"Form Responses 1"))</f>
        <v>0</v>
      </c>
      <c r="E1991" s="82">
        <f ca="1" t="shared" si="0"/>
        <v>6</v>
      </c>
      <c r="F1991" s="65" t="str">
        <f ca="1">IF(ISBLANK(A1991)," ",INDIRECT(ADDRESS(1,5+MOD(ROW()-2,COUNTA('Form Responses 1'!$1:$1)-4),,TRUE,"Form Responses 1")))</f>
        <v>Ground [Gudang Logistik]</v>
      </c>
      <c r="G1991" s="65" t="e">
        <f ca="1">IF(ISBLANK(A1991)," ",INDIRECT(ADDRESS(MATCH(A1991,'Form Responses 1'!A:A,0),5+MOD(ROW()-2,COUNTA('Form Responses 1'!$1:$1)-4),,TRUE,"Form Responses 1")))</f>
        <v>#N/A</v>
      </c>
      <c r="H1991" s="83" t="str">
        <f ca="1" t="shared" si="1"/>
        <v>Ground</v>
      </c>
      <c r="I1991" s="83" t="str">
        <f ca="1" t="shared" si="2026"/>
        <v>Gudang Logistik</v>
      </c>
      <c r="J1991" s="83" t="str">
        <f ca="1" t="shared" si="2"/>
        <v>CLEANING SERVICE</v>
      </c>
      <c r="K1991" s="83" t="str">
        <f ca="1" t="array" ref="K1991">IFERROR(INDEX(MASTER!B:B,MATCH(G1991,MASTER!A:A,0))/100," ")</f>
        <v> </v>
      </c>
      <c r="L1991" s="65">
        <f ca="1" t="shared" si="3"/>
        <v>0</v>
      </c>
      <c r="M1991" s="65" t="str">
        <f ca="1" t="shared" si="4"/>
        <v>1900 - WEEK 00</v>
      </c>
      <c r="N1991" s="65" t="str">
        <f ca="1" t="shared" si="5"/>
        <v>1900 - MONTH 01</v>
      </c>
      <c r="O1991" s="83" t="str">
        <f ca="1" t="shared" ref="O1991:P1991" si="2031">IFERROR(AVERAGEIF(M:M,M1991,$K:$K)," ")</f>
        <v> </v>
      </c>
      <c r="P1991" s="83" t="str">
        <f ca="1" t="shared" si="2031"/>
        <v> </v>
      </c>
      <c r="Q1991" s="65" t="str">
        <f ca="1">IF(ISBLANK(A1991)," ",IF(O1991&gt;MASTER!$B$3/100,"SB",IF(O1991&gt;MASTER!$B$4/100,"B",IF(O1991&gt;MASTER!$B$5/100,"C","K"))))</f>
        <v>SB</v>
      </c>
      <c r="R1991" s="65" t="str">
        <f ca="1">IF(ISBLANK(B1991)," ",IF(P1991&gt;MASTER!$B$3/100,"SB",IF(P1991&gt;MASTER!$B$4/100,"B",IF(P1991&gt;MASTER!$B$5/100,"C","K"))))</f>
        <v>SB</v>
      </c>
    </row>
    <row r="1992" customHeight="1" spans="1:18">
      <c r="A1992" s="65">
        <f ca="1">INDIRECT(ADDRESS(2+QUOTIENT(ROW()-2,COUNTA('Form Responses 1'!$1:$1)-4),1,,TRUE,"Form Responses 1"))</f>
        <v>0</v>
      </c>
      <c r="B1992" s="65">
        <f ca="1">INDIRECT(ADDRESS(2+QUOTIENT(ROW()-2,COUNTA('Form Responses 1'!$1:$1)-4),2,,TRUE,"Form Responses 1"))</f>
        <v>0</v>
      </c>
      <c r="C1992" s="65">
        <f ca="1">INDIRECT(ADDRESS(2+QUOTIENT(ROW()-2,COUNTA('Form Responses 1'!$1:$1)-4),3,,TRUE,"Form Responses 1"))</f>
        <v>0</v>
      </c>
      <c r="D1992" s="65">
        <f ca="1">INDIRECT(ADDRESS(2+QUOTIENT(ROW()-2,COUNTA('Form Responses 1'!$1:$1)-4),4,,TRUE,"Form Responses 1"))</f>
        <v>0</v>
      </c>
      <c r="E1992" s="82">
        <f ca="1" t="shared" si="0"/>
        <v>6</v>
      </c>
      <c r="F1992" s="65" t="str">
        <f ca="1">IF(ISBLANK(A1992)," ",INDIRECT(ADDRESS(1,5+MOD(ROW()-2,COUNTA('Form Responses 1'!$1:$1)-4),,TRUE,"Form Responses 1")))</f>
        <v>Ground [Toilet]</v>
      </c>
      <c r="G1992" s="65" t="e">
        <f ca="1">IF(ISBLANK(A1992)," ",INDIRECT(ADDRESS(MATCH(A1992,'Form Responses 1'!A:A,0),5+MOD(ROW()-2,COUNTA('Form Responses 1'!$1:$1)-4),,TRUE,"Form Responses 1")))</f>
        <v>#N/A</v>
      </c>
      <c r="H1992" s="83" t="str">
        <f ca="1" t="shared" si="1"/>
        <v>Ground</v>
      </c>
      <c r="I1992" s="83" t="str">
        <f ca="1" t="shared" si="2026"/>
        <v>Toilet</v>
      </c>
      <c r="J1992" s="83" t="str">
        <f ca="1" t="shared" si="2"/>
        <v>CLEANING SERVICE</v>
      </c>
      <c r="K1992" s="83" t="str">
        <f ca="1" t="array" ref="K1992">IFERROR(INDEX(MASTER!B:B,MATCH(G1992,MASTER!A:A,0))/100," ")</f>
        <v> </v>
      </c>
      <c r="L1992" s="65">
        <f ca="1" t="shared" si="3"/>
        <v>0</v>
      </c>
      <c r="M1992" s="65" t="str">
        <f ca="1" t="shared" si="4"/>
        <v>1900 - WEEK 00</v>
      </c>
      <c r="N1992" s="65" t="str">
        <f ca="1" t="shared" si="5"/>
        <v>1900 - MONTH 01</v>
      </c>
      <c r="O1992" s="83" t="str">
        <f ca="1" t="shared" ref="O1992:P1992" si="2032">IFERROR(AVERAGEIF(M:M,M1992,$K:$K)," ")</f>
        <v> </v>
      </c>
      <c r="P1992" s="83" t="str">
        <f ca="1" t="shared" si="2032"/>
        <v> </v>
      </c>
      <c r="Q1992" s="65" t="str">
        <f ca="1">IF(ISBLANK(A1992)," ",IF(O1992&gt;MASTER!$B$3/100,"SB",IF(O1992&gt;MASTER!$B$4/100,"B",IF(O1992&gt;MASTER!$B$5/100,"C","K"))))</f>
        <v>SB</v>
      </c>
      <c r="R1992" s="65" t="str">
        <f ca="1">IF(ISBLANK(B1992)," ",IF(P1992&gt;MASTER!$B$3/100,"SB",IF(P1992&gt;MASTER!$B$4/100,"B",IF(P1992&gt;MASTER!$B$5/100,"C","K"))))</f>
        <v>SB</v>
      </c>
    </row>
    <row r="1993" customHeight="1" spans="1:18">
      <c r="A1993" s="65">
        <f ca="1">INDIRECT(ADDRESS(2+QUOTIENT(ROW()-2,COUNTA('Form Responses 1'!$1:$1)-4),1,,TRUE,"Form Responses 1"))</f>
        <v>0</v>
      </c>
      <c r="B1993" s="65">
        <f ca="1">INDIRECT(ADDRESS(2+QUOTIENT(ROW()-2,COUNTA('Form Responses 1'!$1:$1)-4),2,,TRUE,"Form Responses 1"))</f>
        <v>0</v>
      </c>
      <c r="C1993" s="65">
        <f ca="1">INDIRECT(ADDRESS(2+QUOTIENT(ROW()-2,COUNTA('Form Responses 1'!$1:$1)-4),3,,TRUE,"Form Responses 1"))</f>
        <v>0</v>
      </c>
      <c r="D1993" s="65">
        <f ca="1">INDIRECT(ADDRESS(2+QUOTIENT(ROW()-2,COUNTA('Form Responses 1'!$1:$1)-4),4,,TRUE,"Form Responses 1"))</f>
        <v>0</v>
      </c>
      <c r="E1993" s="82">
        <f ca="1" t="shared" si="0"/>
        <v>6</v>
      </c>
      <c r="F1993" s="65" t="str">
        <f ca="1">IF(ISBLANK(A1993)," ",INDIRECT(ADDRESS(1,5+MOD(ROW()-2,COUNTA('Form Responses 1'!$1:$1)-4),,TRUE,"Form Responses 1")))</f>
        <v>Ground [Mushola]</v>
      </c>
      <c r="G1993" s="65" t="e">
        <f ca="1">IF(ISBLANK(A1993)," ",INDIRECT(ADDRESS(MATCH(A1993,'Form Responses 1'!A:A,0),5+MOD(ROW()-2,COUNTA('Form Responses 1'!$1:$1)-4),,TRUE,"Form Responses 1")))</f>
        <v>#N/A</v>
      </c>
      <c r="H1993" s="83" t="str">
        <f ca="1" t="shared" si="1"/>
        <v>Ground</v>
      </c>
      <c r="I1993" s="83" t="str">
        <f ca="1" t="shared" si="2026"/>
        <v>Mushola</v>
      </c>
      <c r="J1993" s="83" t="str">
        <f ca="1" t="shared" si="2"/>
        <v>CLEANING SERVICE</v>
      </c>
      <c r="K1993" s="83" t="str">
        <f ca="1" t="array" ref="K1993">IFERROR(INDEX(MASTER!B:B,MATCH(G1993,MASTER!A:A,0))/100," ")</f>
        <v> </v>
      </c>
      <c r="L1993" s="65">
        <f ca="1" t="shared" si="3"/>
        <v>0</v>
      </c>
      <c r="M1993" s="65" t="str">
        <f ca="1" t="shared" si="4"/>
        <v>1900 - WEEK 00</v>
      </c>
      <c r="N1993" s="65" t="str">
        <f ca="1" t="shared" si="5"/>
        <v>1900 - MONTH 01</v>
      </c>
      <c r="O1993" s="83" t="str">
        <f ca="1" t="shared" ref="O1993:P1993" si="2033">IFERROR(AVERAGEIF(M:M,M1993,$K:$K)," ")</f>
        <v> </v>
      </c>
      <c r="P1993" s="83" t="str">
        <f ca="1" t="shared" si="2033"/>
        <v> </v>
      </c>
      <c r="Q1993" s="65" t="str">
        <f ca="1">IF(ISBLANK(A1993)," ",IF(O1993&gt;MASTER!$B$3/100,"SB",IF(O1993&gt;MASTER!$B$4/100,"B",IF(O1993&gt;MASTER!$B$5/100,"C","K"))))</f>
        <v>SB</v>
      </c>
      <c r="R1993" s="65" t="str">
        <f ca="1">IF(ISBLANK(B1993)," ",IF(P1993&gt;MASTER!$B$3/100,"SB",IF(P1993&gt;MASTER!$B$4/100,"B",IF(P1993&gt;MASTER!$B$5/100,"C","K"))))</f>
        <v>SB</v>
      </c>
    </row>
    <row r="1994" customHeight="1" spans="1:18">
      <c r="A1994" s="65">
        <f ca="1">INDIRECT(ADDRESS(2+QUOTIENT(ROW()-2,COUNTA('Form Responses 1'!$1:$1)-4),1,,TRUE,"Form Responses 1"))</f>
        <v>0</v>
      </c>
      <c r="B1994" s="65">
        <f ca="1">INDIRECT(ADDRESS(2+QUOTIENT(ROW()-2,COUNTA('Form Responses 1'!$1:$1)-4),2,,TRUE,"Form Responses 1"))</f>
        <v>0</v>
      </c>
      <c r="C1994" s="65">
        <f ca="1">INDIRECT(ADDRESS(2+QUOTIENT(ROW()-2,COUNTA('Form Responses 1'!$1:$1)-4),3,,TRUE,"Form Responses 1"))</f>
        <v>0</v>
      </c>
      <c r="D1994" s="65">
        <f ca="1">INDIRECT(ADDRESS(2+QUOTIENT(ROW()-2,COUNTA('Form Responses 1'!$1:$1)-4),4,,TRUE,"Form Responses 1"))</f>
        <v>0</v>
      </c>
      <c r="E1994" s="82">
        <f ca="1" t="shared" si="0"/>
        <v>6</v>
      </c>
      <c r="F1994" s="65" t="str">
        <f ca="1">IF(ISBLANK(A1994)," ",INDIRECT(ADDRESS(1,5+MOD(ROW()-2,COUNTA('Form Responses 1'!$1:$1)-4),,TRUE,"Form Responses 1")))</f>
        <v>Halaman [Halaman]</v>
      </c>
      <c r="G1994" s="65" t="e">
        <f ca="1">IF(ISBLANK(A1994)," ",INDIRECT(ADDRESS(MATCH(A1994,'Form Responses 1'!A:A,0),5+MOD(ROW()-2,COUNTA('Form Responses 1'!$1:$1)-4),,TRUE,"Form Responses 1")))</f>
        <v>#N/A</v>
      </c>
      <c r="H1994" s="83" t="str">
        <f ca="1" t="shared" si="1"/>
        <v>Halaman</v>
      </c>
      <c r="I1994" s="83" t="str">
        <f ca="1" t="shared" si="2026"/>
        <v>Halaman</v>
      </c>
      <c r="J1994" s="83" t="str">
        <f ca="1" t="shared" si="2"/>
        <v>CLEANING SERVICE</v>
      </c>
      <c r="K1994" s="83" t="str">
        <f ca="1" t="array" ref="K1994">IFERROR(INDEX(MASTER!B:B,MATCH(G1994,MASTER!A:A,0))/100," ")</f>
        <v> </v>
      </c>
      <c r="L1994" s="65">
        <f ca="1" t="shared" si="3"/>
        <v>0</v>
      </c>
      <c r="M1994" s="65" t="str">
        <f ca="1" t="shared" si="4"/>
        <v>1900 - WEEK 00</v>
      </c>
      <c r="N1994" s="65" t="str">
        <f ca="1" t="shared" si="5"/>
        <v>1900 - MONTH 01</v>
      </c>
      <c r="O1994" s="83" t="str">
        <f ca="1" t="shared" ref="O1994:P1994" si="2034">IFERROR(AVERAGEIF(M:M,M1994,$K:$K)," ")</f>
        <v> </v>
      </c>
      <c r="P1994" s="83" t="str">
        <f ca="1" t="shared" si="2034"/>
        <v> </v>
      </c>
      <c r="Q1994" s="65" t="str">
        <f ca="1">IF(ISBLANK(A1994)," ",IF(O1994&gt;MASTER!$B$3/100,"SB",IF(O1994&gt;MASTER!$B$4/100,"B",IF(O1994&gt;MASTER!$B$5/100,"C","K"))))</f>
        <v>SB</v>
      </c>
      <c r="R1994" s="65" t="str">
        <f ca="1">IF(ISBLANK(B1994)," ",IF(P1994&gt;MASTER!$B$3/100,"SB",IF(P1994&gt;MASTER!$B$4/100,"B",IF(P1994&gt;MASTER!$B$5/100,"C","K"))))</f>
        <v>SB</v>
      </c>
    </row>
    <row r="1995" customHeight="1" spans="1:18">
      <c r="A1995" s="65">
        <f ca="1">INDIRECT(ADDRESS(2+QUOTIENT(ROW()-2,COUNTA('Form Responses 1'!$1:$1)-4),1,,TRUE,"Form Responses 1"))</f>
        <v>0</v>
      </c>
      <c r="B1995" s="65">
        <f ca="1">INDIRECT(ADDRESS(2+QUOTIENT(ROW()-2,COUNTA('Form Responses 1'!$1:$1)-4),2,,TRUE,"Form Responses 1"))</f>
        <v>0</v>
      </c>
      <c r="C1995" s="65">
        <f ca="1">INDIRECT(ADDRESS(2+QUOTIENT(ROW()-2,COUNTA('Form Responses 1'!$1:$1)-4),3,,TRUE,"Form Responses 1"))</f>
        <v>0</v>
      </c>
      <c r="D1995" s="65">
        <f ca="1">INDIRECT(ADDRESS(2+QUOTIENT(ROW()-2,COUNTA('Form Responses 1'!$1:$1)-4),4,,TRUE,"Form Responses 1"))</f>
        <v>0</v>
      </c>
      <c r="E1995" s="82">
        <f ca="1" t="shared" si="0"/>
        <v>6</v>
      </c>
      <c r="F1995" s="65" t="str">
        <f ca="1">IF(ISBLANK(A1995)," ",INDIRECT(ADDRESS(1,5+MOD(ROW()-2,COUNTA('Form Responses 1'!$1:$1)-4),,TRUE,"Form Responses 1")))</f>
        <v>Halaman [Taman]</v>
      </c>
      <c r="G1995" s="65" t="e">
        <f ca="1">IF(ISBLANK(A1995)," ",INDIRECT(ADDRESS(MATCH(A1995,'Form Responses 1'!A:A,0),5+MOD(ROW()-2,COUNTA('Form Responses 1'!$1:$1)-4),,TRUE,"Form Responses 1")))</f>
        <v>#N/A</v>
      </c>
      <c r="H1995" s="83" t="str">
        <f ca="1" t="shared" si="1"/>
        <v>Halaman</v>
      </c>
      <c r="I1995" s="83" t="str">
        <f ca="1" t="shared" si="2026"/>
        <v>Taman</v>
      </c>
      <c r="J1995" s="83" t="str">
        <f ca="1" t="shared" si="2"/>
        <v>CLEANING SERVICE</v>
      </c>
      <c r="K1995" s="83" t="str">
        <f ca="1" t="array" ref="K1995">IFERROR(INDEX(MASTER!B:B,MATCH(G1995,MASTER!A:A,0))/100," ")</f>
        <v> </v>
      </c>
      <c r="L1995" s="65">
        <f ca="1" t="shared" si="3"/>
        <v>0</v>
      </c>
      <c r="M1995" s="65" t="str">
        <f ca="1" t="shared" si="4"/>
        <v>1900 - WEEK 00</v>
      </c>
      <c r="N1995" s="65" t="str">
        <f ca="1" t="shared" si="5"/>
        <v>1900 - MONTH 01</v>
      </c>
      <c r="O1995" s="83" t="str">
        <f ca="1" t="shared" ref="O1995:P1995" si="2035">IFERROR(AVERAGEIF(M:M,M1995,$K:$K)," ")</f>
        <v> </v>
      </c>
      <c r="P1995" s="83" t="str">
        <f ca="1" t="shared" si="2035"/>
        <v> </v>
      </c>
      <c r="Q1995" s="65" t="str">
        <f ca="1">IF(ISBLANK(A1995)," ",IF(O1995&gt;MASTER!$B$3/100,"SB",IF(O1995&gt;MASTER!$B$4/100,"B",IF(O1995&gt;MASTER!$B$5/100,"C","K"))))</f>
        <v>SB</v>
      </c>
      <c r="R1995" s="65" t="str">
        <f ca="1">IF(ISBLANK(B1995)," ",IF(P1995&gt;MASTER!$B$3/100,"SB",IF(P1995&gt;MASTER!$B$4/100,"B",IF(P1995&gt;MASTER!$B$5/100,"C","K"))))</f>
        <v>SB</v>
      </c>
    </row>
    <row r="1996" customHeight="1" spans="1:18">
      <c r="A1996" s="65">
        <f ca="1">INDIRECT(ADDRESS(2+QUOTIENT(ROW()-2,COUNTA('Form Responses 1'!$1:$1)-4),1,,TRUE,"Form Responses 1"))</f>
        <v>0</v>
      </c>
      <c r="B1996" s="65">
        <f ca="1">INDIRECT(ADDRESS(2+QUOTIENT(ROW()-2,COUNTA('Form Responses 1'!$1:$1)-4),2,,TRUE,"Form Responses 1"))</f>
        <v>0</v>
      </c>
      <c r="C1996" s="65">
        <f ca="1">INDIRECT(ADDRESS(2+QUOTIENT(ROW()-2,COUNTA('Form Responses 1'!$1:$1)-4),3,,TRUE,"Form Responses 1"))</f>
        <v>0</v>
      </c>
      <c r="D1996" s="65">
        <f ca="1">INDIRECT(ADDRESS(2+QUOTIENT(ROW()-2,COUNTA('Form Responses 1'!$1:$1)-4),4,,TRUE,"Form Responses 1"))</f>
        <v>0</v>
      </c>
      <c r="E1996" s="82">
        <f ca="1" t="shared" si="0"/>
        <v>6</v>
      </c>
      <c r="F1996" s="65" t="str">
        <f ca="1">IF(ISBLANK(A1996)," ",INDIRECT(ADDRESS(1,5+MOD(ROW()-2,COUNTA('Form Responses 1'!$1:$1)-4),,TRUE,"Form Responses 1")))</f>
        <v>Halaman [Parkir Motor]</v>
      </c>
      <c r="G1996" s="65" t="e">
        <f ca="1">IF(ISBLANK(A1996)," ",INDIRECT(ADDRESS(MATCH(A1996,'Form Responses 1'!A:A,0),5+MOD(ROW()-2,COUNTA('Form Responses 1'!$1:$1)-4),,TRUE,"Form Responses 1")))</f>
        <v>#N/A</v>
      </c>
      <c r="H1996" s="83" t="str">
        <f ca="1" t="shared" si="1"/>
        <v>Halaman</v>
      </c>
      <c r="I1996" s="83" t="str">
        <f ca="1" t="shared" si="2026"/>
        <v>Parkir Motor</v>
      </c>
      <c r="J1996" s="83" t="str">
        <f ca="1" t="shared" si="2"/>
        <v>CLEANING SERVICE</v>
      </c>
      <c r="K1996" s="83" t="str">
        <f ca="1" t="array" ref="K1996">IFERROR(INDEX(MASTER!B:B,MATCH(G1996,MASTER!A:A,0))/100," ")</f>
        <v> </v>
      </c>
      <c r="L1996" s="65">
        <f ca="1" t="shared" si="3"/>
        <v>0</v>
      </c>
      <c r="M1996" s="65" t="str">
        <f ca="1" t="shared" si="4"/>
        <v>1900 - WEEK 00</v>
      </c>
      <c r="N1996" s="65" t="str">
        <f ca="1" t="shared" si="5"/>
        <v>1900 - MONTH 01</v>
      </c>
      <c r="O1996" s="83" t="str">
        <f ca="1" t="shared" ref="O1996:P1996" si="2036">IFERROR(AVERAGEIF(M:M,M1996,$K:$K)," ")</f>
        <v> </v>
      </c>
      <c r="P1996" s="83" t="str">
        <f ca="1" t="shared" si="2036"/>
        <v> </v>
      </c>
      <c r="Q1996" s="65" t="str">
        <f ca="1">IF(ISBLANK(A1996)," ",IF(O1996&gt;MASTER!$B$3/100,"SB",IF(O1996&gt;MASTER!$B$4/100,"B",IF(O1996&gt;MASTER!$B$5/100,"C","K"))))</f>
        <v>SB</v>
      </c>
      <c r="R1996" s="65" t="str">
        <f ca="1">IF(ISBLANK(B1996)," ",IF(P1996&gt;MASTER!$B$3/100,"SB",IF(P1996&gt;MASTER!$B$4/100,"B",IF(P1996&gt;MASTER!$B$5/100,"C","K"))))</f>
        <v>SB</v>
      </c>
    </row>
    <row r="1997" customHeight="1" spans="1:18">
      <c r="A1997" s="65">
        <f ca="1">INDIRECT(ADDRESS(2+QUOTIENT(ROW()-2,COUNTA('Form Responses 1'!$1:$1)-4),1,,TRUE,"Form Responses 1"))</f>
        <v>0</v>
      </c>
      <c r="B1997" s="65">
        <f ca="1">INDIRECT(ADDRESS(2+QUOTIENT(ROW()-2,COUNTA('Form Responses 1'!$1:$1)-4),2,,TRUE,"Form Responses 1"))</f>
        <v>0</v>
      </c>
      <c r="C1997" s="65">
        <f ca="1">INDIRECT(ADDRESS(2+QUOTIENT(ROW()-2,COUNTA('Form Responses 1'!$1:$1)-4),3,,TRUE,"Form Responses 1"))</f>
        <v>0</v>
      </c>
      <c r="D1997" s="65">
        <f ca="1">INDIRECT(ADDRESS(2+QUOTIENT(ROW()-2,COUNTA('Form Responses 1'!$1:$1)-4),4,,TRUE,"Form Responses 1"))</f>
        <v>0</v>
      </c>
      <c r="E1997" s="82">
        <f ca="1" t="shared" si="0"/>
        <v>6</v>
      </c>
      <c r="F1997" s="65" t="str">
        <f ca="1">IF(ISBLANK(A1997)," ",INDIRECT(ADDRESS(1,5+MOD(ROW()-2,COUNTA('Form Responses 1'!$1:$1)-4),,TRUE,"Form Responses 1")))</f>
        <v>Halaman [Parkir Mobil]</v>
      </c>
      <c r="G1997" s="65" t="e">
        <f ca="1">IF(ISBLANK(A1997)," ",INDIRECT(ADDRESS(MATCH(A1997,'Form Responses 1'!A:A,0),5+MOD(ROW()-2,COUNTA('Form Responses 1'!$1:$1)-4),,TRUE,"Form Responses 1")))</f>
        <v>#N/A</v>
      </c>
      <c r="H1997" s="83" t="str">
        <f ca="1" t="shared" si="1"/>
        <v>Halaman</v>
      </c>
      <c r="I1997" s="83" t="str">
        <f ca="1" t="shared" si="2026"/>
        <v>Parkir Mobil</v>
      </c>
      <c r="J1997" s="83" t="str">
        <f ca="1" t="shared" si="2"/>
        <v>CLEANING SERVICE</v>
      </c>
      <c r="K1997" s="83" t="str">
        <f ca="1" t="array" ref="K1997">IFERROR(INDEX(MASTER!B:B,MATCH(G1997,MASTER!A:A,0))/100," ")</f>
        <v> </v>
      </c>
      <c r="L1997" s="65">
        <f ca="1" t="shared" si="3"/>
        <v>0</v>
      </c>
      <c r="M1997" s="65" t="str">
        <f ca="1" t="shared" si="4"/>
        <v>1900 - WEEK 00</v>
      </c>
      <c r="N1997" s="65" t="str">
        <f ca="1" t="shared" si="5"/>
        <v>1900 - MONTH 01</v>
      </c>
      <c r="O1997" s="83" t="str">
        <f ca="1" t="shared" ref="O1997:P1997" si="2037">IFERROR(AVERAGEIF(M:M,M1997,$K:$K)," ")</f>
        <v> </v>
      </c>
      <c r="P1997" s="83" t="str">
        <f ca="1" t="shared" si="2037"/>
        <v> </v>
      </c>
      <c r="Q1997" s="65" t="str">
        <f ca="1">IF(ISBLANK(A1997)," ",IF(O1997&gt;MASTER!$B$3/100,"SB",IF(O1997&gt;MASTER!$B$4/100,"B",IF(O1997&gt;MASTER!$B$5/100,"C","K"))))</f>
        <v>SB</v>
      </c>
      <c r="R1997" s="65" t="str">
        <f ca="1">IF(ISBLANK(B1997)," ",IF(P1997&gt;MASTER!$B$3/100,"SB",IF(P1997&gt;MASTER!$B$4/100,"B",IF(P1997&gt;MASTER!$B$5/100,"C","K"))))</f>
        <v>SB</v>
      </c>
    </row>
    <row r="1998" customHeight="1" spans="1:18">
      <c r="A1998" s="65">
        <f ca="1">INDIRECT(ADDRESS(2+QUOTIENT(ROW()-2,COUNTA('Form Responses 1'!$1:$1)-4),1,,TRUE,"Form Responses 1"))</f>
        <v>0</v>
      </c>
      <c r="B1998" s="65">
        <f ca="1">INDIRECT(ADDRESS(2+QUOTIENT(ROW()-2,COUNTA('Form Responses 1'!$1:$1)-4),2,,TRUE,"Form Responses 1"))</f>
        <v>0</v>
      </c>
      <c r="C1998" s="65">
        <f ca="1">INDIRECT(ADDRESS(2+QUOTIENT(ROW()-2,COUNTA('Form Responses 1'!$1:$1)-4),3,,TRUE,"Form Responses 1"))</f>
        <v>0</v>
      </c>
      <c r="D1998" s="65">
        <f ca="1">INDIRECT(ADDRESS(2+QUOTIENT(ROW()-2,COUNTA('Form Responses 1'!$1:$1)-4),4,,TRUE,"Form Responses 1"))</f>
        <v>0</v>
      </c>
      <c r="E1998" s="82">
        <f ca="1" t="shared" si="0"/>
        <v>6</v>
      </c>
      <c r="F1998" s="65" t="str">
        <f ca="1">IF(ISBLANK(A1998)," ",INDIRECT(ADDRESS(1,5+MOD(ROW()-2,COUNTA('Form Responses 1'!$1:$1)-4),,TRUE,"Form Responses 1")))</f>
        <v>Halaman [Halaman depan samping dan belakang]</v>
      </c>
      <c r="G1998" s="65" t="e">
        <f ca="1">IF(ISBLANK(A1998)," ",INDIRECT(ADDRESS(MATCH(A1998,'Form Responses 1'!A:A,0),5+MOD(ROW()-2,COUNTA('Form Responses 1'!$1:$1)-4),,TRUE,"Form Responses 1")))</f>
        <v>#N/A</v>
      </c>
      <c r="H1998" s="83" t="str">
        <f ca="1" t="shared" si="1"/>
        <v>Halaman</v>
      </c>
      <c r="I1998" s="83" t="str">
        <f ca="1" t="shared" si="2026"/>
        <v>Halaman depan samping dan belakang</v>
      </c>
      <c r="J1998" s="83" t="str">
        <f ca="1" t="shared" si="2"/>
        <v>CLEANING SERVICE</v>
      </c>
      <c r="K1998" s="83" t="str">
        <f ca="1" t="array" ref="K1998">IFERROR(INDEX(MASTER!B:B,MATCH(G1998,MASTER!A:A,0))/100," ")</f>
        <v> </v>
      </c>
      <c r="L1998" s="65">
        <f ca="1" t="shared" si="3"/>
        <v>0</v>
      </c>
      <c r="M1998" s="65" t="str">
        <f ca="1" t="shared" si="4"/>
        <v>1900 - WEEK 00</v>
      </c>
      <c r="N1998" s="65" t="str">
        <f ca="1" t="shared" si="5"/>
        <v>1900 - MONTH 01</v>
      </c>
      <c r="O1998" s="83" t="str">
        <f ca="1" t="shared" ref="O1998:P1998" si="2038">IFERROR(AVERAGEIF(M:M,M1998,$K:$K)," ")</f>
        <v> </v>
      </c>
      <c r="P1998" s="83" t="str">
        <f ca="1" t="shared" si="2038"/>
        <v> </v>
      </c>
      <c r="Q1998" s="65" t="str">
        <f ca="1">IF(ISBLANK(A1998)," ",IF(O1998&gt;MASTER!$B$3/100,"SB",IF(O1998&gt;MASTER!$B$4/100,"B",IF(O1998&gt;MASTER!$B$5/100,"C","K"))))</f>
        <v>SB</v>
      </c>
      <c r="R1998" s="65" t="str">
        <f ca="1">IF(ISBLANK(B1998)," ",IF(P1998&gt;MASTER!$B$3/100,"SB",IF(P1998&gt;MASTER!$B$4/100,"B",IF(P1998&gt;MASTER!$B$5/100,"C","K"))))</f>
        <v>SB</v>
      </c>
    </row>
    <row r="1999" customHeight="1" spans="1:18">
      <c r="A1999" s="65">
        <f ca="1">INDIRECT(ADDRESS(2+QUOTIENT(ROW()-2,COUNTA('Form Responses 1'!$1:$1)-4),1,,TRUE,"Form Responses 1"))</f>
        <v>0</v>
      </c>
      <c r="B1999" s="65">
        <f ca="1">INDIRECT(ADDRESS(2+QUOTIENT(ROW()-2,COUNTA('Form Responses 1'!$1:$1)-4),2,,TRUE,"Form Responses 1"))</f>
        <v>0</v>
      </c>
      <c r="C1999" s="65">
        <f ca="1">INDIRECT(ADDRESS(2+QUOTIENT(ROW()-2,COUNTA('Form Responses 1'!$1:$1)-4),3,,TRUE,"Form Responses 1"))</f>
        <v>0</v>
      </c>
      <c r="D1999" s="65">
        <f ca="1">INDIRECT(ADDRESS(2+QUOTIENT(ROW()-2,COUNTA('Form Responses 1'!$1:$1)-4),4,,TRUE,"Form Responses 1"))</f>
        <v>0</v>
      </c>
      <c r="E1999" s="82">
        <f ca="1" t="shared" si="0"/>
        <v>6</v>
      </c>
      <c r="F1999" s="65" t="str">
        <f ca="1">IF(ISBLANK(A1999)," ",INDIRECT(ADDRESS(1,5+MOD(ROW()-2,COUNTA('Form Responses 1'!$1:$1)-4),,TRUE,"Form Responses 1")))</f>
        <v>Halaman [TPS]</v>
      </c>
      <c r="G1999" s="65" t="e">
        <f ca="1">IF(ISBLANK(A1999)," ",INDIRECT(ADDRESS(MATCH(A1999,'Form Responses 1'!A:A,0),5+MOD(ROW()-2,COUNTA('Form Responses 1'!$1:$1)-4),,TRUE,"Form Responses 1")))</f>
        <v>#N/A</v>
      </c>
      <c r="H1999" s="83" t="str">
        <f ca="1" t="shared" si="1"/>
        <v>Halaman</v>
      </c>
      <c r="I1999" s="83" t="str">
        <f ca="1" t="shared" si="2026"/>
        <v>TPS</v>
      </c>
      <c r="J1999" s="83" t="str">
        <f ca="1" t="shared" si="2"/>
        <v>CLEANING SERVICE</v>
      </c>
      <c r="K1999" s="83" t="str">
        <f ca="1" t="array" ref="K1999">IFERROR(INDEX(MASTER!B:B,MATCH(G1999,MASTER!A:A,0))/100," ")</f>
        <v> </v>
      </c>
      <c r="L1999" s="65">
        <f ca="1" t="shared" si="3"/>
        <v>0</v>
      </c>
      <c r="M1999" s="65" t="str">
        <f ca="1" t="shared" si="4"/>
        <v>1900 - WEEK 00</v>
      </c>
      <c r="N1999" s="65" t="str">
        <f ca="1" t="shared" si="5"/>
        <v>1900 - MONTH 01</v>
      </c>
      <c r="O1999" s="83" t="str">
        <f ca="1" t="shared" ref="O1999:P1999" si="2039">IFERROR(AVERAGEIF(M:M,M1999,$K:$K)," ")</f>
        <v> </v>
      </c>
      <c r="P1999" s="83" t="str">
        <f ca="1" t="shared" si="2039"/>
        <v> </v>
      </c>
      <c r="Q1999" s="65" t="str">
        <f ca="1">IF(ISBLANK(A1999)," ",IF(O1999&gt;MASTER!$B$3/100,"SB",IF(O1999&gt;MASTER!$B$4/100,"B",IF(O1999&gt;MASTER!$B$5/100,"C","K"))))</f>
        <v>SB</v>
      </c>
      <c r="R1999" s="65" t="str">
        <f ca="1">IF(ISBLANK(B1999)," ",IF(P1999&gt;MASTER!$B$3/100,"SB",IF(P1999&gt;MASTER!$B$4/100,"B",IF(P1999&gt;MASTER!$B$5/100,"C","K"))))</f>
        <v>SB</v>
      </c>
    </row>
    <row r="2000" customHeight="1" spans="1:18">
      <c r="A2000" s="65">
        <f ca="1">INDIRECT(ADDRESS(2+QUOTIENT(ROW()-2,COUNTA('Form Responses 1'!$1:$1)-4),1,,TRUE,"Form Responses 1"))</f>
        <v>0</v>
      </c>
      <c r="B2000" s="65">
        <f ca="1">INDIRECT(ADDRESS(2+QUOTIENT(ROW()-2,COUNTA('Form Responses 1'!$1:$1)-4),2,,TRUE,"Form Responses 1"))</f>
        <v>0</v>
      </c>
      <c r="C2000" s="65">
        <f ca="1">INDIRECT(ADDRESS(2+QUOTIENT(ROW()-2,COUNTA('Form Responses 1'!$1:$1)-4),3,,TRUE,"Form Responses 1"))</f>
        <v>0</v>
      </c>
      <c r="D2000" s="65">
        <f ca="1">INDIRECT(ADDRESS(2+QUOTIENT(ROW()-2,COUNTA('Form Responses 1'!$1:$1)-4),4,,TRUE,"Form Responses 1"))</f>
        <v>0</v>
      </c>
      <c r="E2000" s="82">
        <f ca="1" t="shared" si="0"/>
        <v>6</v>
      </c>
      <c r="F2000" s="65" t="str">
        <f ca="1">IF(ISBLANK(A2000)," ",INDIRECT(ADDRESS(1,5+MOD(ROW()-2,COUNTA('Form Responses 1'!$1:$1)-4),,TRUE,"Form Responses 1")))</f>
        <v>Security [Security Functions]</v>
      </c>
      <c r="G2000" s="65" t="e">
        <f ca="1">IF(ISBLANK(A2000)," ",INDIRECT(ADDRESS(MATCH(A2000,'Form Responses 1'!A:A,0),5+MOD(ROW()-2,COUNTA('Form Responses 1'!$1:$1)-4),,TRUE,"Form Responses 1")))</f>
        <v>#N/A</v>
      </c>
      <c r="H2000" s="83" t="str">
        <f ca="1" t="shared" si="1"/>
        <v>Security</v>
      </c>
      <c r="I2000" s="83" t="str">
        <f ca="1" t="shared" si="2026"/>
        <v>Security Functions</v>
      </c>
      <c r="J2000" s="83" t="str">
        <f ca="1" t="shared" si="2"/>
        <v>SECURITY SERVICE</v>
      </c>
      <c r="K2000" s="83" t="str">
        <f ca="1" t="array" ref="K2000">IFERROR(INDEX(MASTER!B:B,MATCH(G2000,MASTER!A:A,0))/100," ")</f>
        <v> </v>
      </c>
      <c r="L2000" s="65">
        <f ca="1" t="shared" si="3"/>
        <v>0</v>
      </c>
      <c r="M2000" s="65" t="str">
        <f ca="1" t="shared" si="4"/>
        <v>1900 - WEEK 00</v>
      </c>
      <c r="N2000" s="65" t="str">
        <f ca="1" t="shared" si="5"/>
        <v>1900 - MONTH 01</v>
      </c>
      <c r="O2000" s="83" t="str">
        <f ca="1" t="shared" ref="O2000:P2000" si="2040">IFERROR(AVERAGEIF(M:M,M2000,$K:$K)," ")</f>
        <v> </v>
      </c>
      <c r="P2000" s="83" t="str">
        <f ca="1" t="shared" si="2040"/>
        <v> </v>
      </c>
      <c r="Q2000" s="65" t="str">
        <f ca="1">IF(ISBLANK(A2000)," ",IF(O2000&gt;MASTER!$B$3/100,"SB",IF(O2000&gt;MASTER!$B$4/100,"B",IF(O2000&gt;MASTER!$B$5/100,"C","K"))))</f>
        <v>SB</v>
      </c>
      <c r="R2000" s="65" t="str">
        <f ca="1">IF(ISBLANK(B2000)," ",IF(P2000&gt;MASTER!$B$3/100,"SB",IF(P2000&gt;MASTER!$B$4/100,"B",IF(P2000&gt;MASTER!$B$5/100,"C","K"))))</f>
        <v>SB</v>
      </c>
    </row>
    <row r="2001" customHeight="1" spans="1:18">
      <c r="A2001" s="65">
        <f ca="1">INDIRECT(ADDRESS(2+QUOTIENT(ROW()-2,COUNTA('Form Responses 1'!$1:$1)-4),1,,TRUE,"Form Responses 1"))</f>
        <v>0</v>
      </c>
      <c r="B2001" s="65">
        <f ca="1">INDIRECT(ADDRESS(2+QUOTIENT(ROW()-2,COUNTA('Form Responses 1'!$1:$1)-4),2,,TRUE,"Form Responses 1"))</f>
        <v>0</v>
      </c>
      <c r="C2001" s="65">
        <f ca="1">INDIRECT(ADDRESS(2+QUOTIENT(ROW()-2,COUNTA('Form Responses 1'!$1:$1)-4),3,,TRUE,"Form Responses 1"))</f>
        <v>0</v>
      </c>
      <c r="D2001" s="65">
        <f ca="1">INDIRECT(ADDRESS(2+QUOTIENT(ROW()-2,COUNTA('Form Responses 1'!$1:$1)-4),4,,TRUE,"Form Responses 1"))</f>
        <v>0</v>
      </c>
      <c r="E2001" s="82">
        <f ca="1" t="shared" si="0"/>
        <v>6</v>
      </c>
      <c r="F2001" s="65" t="str">
        <f ca="1">IF(ISBLANK(A2001)," ",INDIRECT(ADDRESS(1,5+MOD(ROW()-2,COUNTA('Form Responses 1'!$1:$1)-4),,TRUE,"Form Responses 1")))</f>
        <v>Driver [Driving Safety]</v>
      </c>
      <c r="G2001" s="65" t="e">
        <f ca="1">IF(ISBLANK(A2001)," ",INDIRECT(ADDRESS(MATCH(A2001,'Form Responses 1'!A:A,0),5+MOD(ROW()-2,COUNTA('Form Responses 1'!$1:$1)-4),,TRUE,"Form Responses 1")))</f>
        <v>#N/A</v>
      </c>
      <c r="H2001" s="83" t="str">
        <f ca="1" t="shared" si="1"/>
        <v>Driver</v>
      </c>
      <c r="I2001" s="83" t="str">
        <f ca="1" t="shared" si="2026"/>
        <v>Driving Safety</v>
      </c>
      <c r="J2001" s="83" t="str">
        <f ca="1" t="shared" si="2"/>
        <v>LABOR SERVICE</v>
      </c>
      <c r="K2001" s="83" t="str">
        <f ca="1" t="array" ref="K2001">IFERROR(INDEX(MASTER!B:B,MATCH(G2001,MASTER!A:A,0))/100," ")</f>
        <v> </v>
      </c>
      <c r="L2001" s="65">
        <f ca="1" t="shared" si="3"/>
        <v>0</v>
      </c>
      <c r="M2001" s="65" t="str">
        <f ca="1" t="shared" si="4"/>
        <v>1900 - WEEK 00</v>
      </c>
      <c r="N2001" s="65" t="str">
        <f ca="1" t="shared" si="5"/>
        <v>1900 - MONTH 01</v>
      </c>
      <c r="O2001" s="83" t="str">
        <f ca="1" t="shared" ref="O2001:P2001" si="2041">IFERROR(AVERAGEIF(M:M,M2001,$K:$K)," ")</f>
        <v> </v>
      </c>
      <c r="P2001" s="83" t="str">
        <f ca="1" t="shared" si="2041"/>
        <v> </v>
      </c>
      <c r="Q2001" s="65" t="str">
        <f ca="1">IF(ISBLANK(A2001)," ",IF(O2001&gt;MASTER!$B$3/100,"SB",IF(O2001&gt;MASTER!$B$4/100,"B",IF(O2001&gt;MASTER!$B$5/100,"C","K"))))</f>
        <v>SB</v>
      </c>
      <c r="R2001" s="65" t="str">
        <f ca="1">IF(ISBLANK(B2001)," ",IF(P2001&gt;MASTER!$B$3/100,"SB",IF(P2001&gt;MASTER!$B$4/100,"B",IF(P2001&gt;MASTER!$B$5/100,"C","K"))))</f>
        <v>SB</v>
      </c>
    </row>
    <row r="2002" customHeight="1" spans="1:18">
      <c r="A2002" s="65">
        <f ca="1">INDIRECT(ADDRESS(2+QUOTIENT(ROW()-2,COUNTA('Form Responses 1'!$1:$1)-4),1,,TRUE,"Form Responses 1"))</f>
        <v>0</v>
      </c>
      <c r="B2002" s="65">
        <f ca="1">INDIRECT(ADDRESS(2+QUOTIENT(ROW()-2,COUNTA('Form Responses 1'!$1:$1)-4),2,,TRUE,"Form Responses 1"))</f>
        <v>0</v>
      </c>
      <c r="C2002" s="65">
        <f ca="1">INDIRECT(ADDRESS(2+QUOTIENT(ROW()-2,COUNTA('Form Responses 1'!$1:$1)-4),3,,TRUE,"Form Responses 1"))</f>
        <v>0</v>
      </c>
      <c r="D2002" s="65">
        <f ca="1">INDIRECT(ADDRESS(2+QUOTIENT(ROW()-2,COUNTA('Form Responses 1'!$1:$1)-4),4,,TRUE,"Form Responses 1"))</f>
        <v>0</v>
      </c>
      <c r="E2002" s="82">
        <f ca="1" t="shared" si="0"/>
        <v>6</v>
      </c>
      <c r="F2002" s="65" t="str">
        <f ca="1">IF(ISBLANK(A2002)," ",INDIRECT(ADDRESS(1,5+MOD(ROW()-2,COUNTA('Form Responses 1'!$1:$1)-4),,TRUE,"Form Responses 1")))</f>
        <v>Driver [ Attendance]</v>
      </c>
      <c r="G2002" s="65" t="e">
        <f ca="1">IF(ISBLANK(A2002)," ",INDIRECT(ADDRESS(MATCH(A2002,'Form Responses 1'!A:A,0),5+MOD(ROW()-2,COUNTA('Form Responses 1'!$1:$1)-4),,TRUE,"Form Responses 1")))</f>
        <v>#N/A</v>
      </c>
      <c r="H2002" s="83" t="str">
        <f ca="1" t="shared" si="1"/>
        <v>Driver</v>
      </c>
      <c r="I2002" s="83" t="str">
        <f ca="1" t="shared" si="2026"/>
        <v> Attendance</v>
      </c>
      <c r="J2002" s="83" t="str">
        <f ca="1" t="shared" si="2"/>
        <v>LABOR SERVICE</v>
      </c>
      <c r="K2002" s="83" t="str">
        <f ca="1" t="array" ref="K2002">IFERROR(INDEX(MASTER!B:B,MATCH(G2002,MASTER!A:A,0))/100," ")</f>
        <v> </v>
      </c>
      <c r="L2002" s="65">
        <f ca="1" t="shared" si="3"/>
        <v>0</v>
      </c>
      <c r="M2002" s="65" t="str">
        <f ca="1" t="shared" si="4"/>
        <v>1900 - WEEK 00</v>
      </c>
      <c r="N2002" s="65" t="str">
        <f ca="1" t="shared" si="5"/>
        <v>1900 - MONTH 01</v>
      </c>
      <c r="O2002" s="83" t="str">
        <f ca="1" t="shared" ref="O2002:P2002" si="2042">IFERROR(AVERAGEIF(M:M,M2002,$K:$K)," ")</f>
        <v> </v>
      </c>
      <c r="P2002" s="83" t="str">
        <f ca="1" t="shared" si="2042"/>
        <v> </v>
      </c>
      <c r="Q2002" s="65" t="str">
        <f ca="1">IF(ISBLANK(A2002)," ",IF(O2002&gt;MASTER!$B$3/100,"SB",IF(O2002&gt;MASTER!$B$4/100,"B",IF(O2002&gt;MASTER!$B$5/100,"C","K"))))</f>
        <v>SB</v>
      </c>
      <c r="R2002" s="65" t="str">
        <f ca="1">IF(ISBLANK(B2002)," ",IF(P2002&gt;MASTER!$B$3/100,"SB",IF(P2002&gt;MASTER!$B$4/100,"B",IF(P2002&gt;MASTER!$B$5/100,"C","K"))))</f>
        <v>SB</v>
      </c>
    </row>
    <row r="2003" customHeight="1" spans="1:18">
      <c r="A2003" s="65">
        <f ca="1">INDIRECT(ADDRESS(2+QUOTIENT(ROW()-2,COUNTA('Form Responses 1'!$1:$1)-4),1,,TRUE,"Form Responses 1"))</f>
        <v>0</v>
      </c>
      <c r="B2003" s="65">
        <f ca="1">INDIRECT(ADDRESS(2+QUOTIENT(ROW()-2,COUNTA('Form Responses 1'!$1:$1)-4),2,,TRUE,"Form Responses 1"))</f>
        <v>0</v>
      </c>
      <c r="C2003" s="65">
        <f ca="1">INDIRECT(ADDRESS(2+QUOTIENT(ROW()-2,COUNTA('Form Responses 1'!$1:$1)-4),3,,TRUE,"Form Responses 1"))</f>
        <v>0</v>
      </c>
      <c r="D2003" s="65">
        <f ca="1">INDIRECT(ADDRESS(2+QUOTIENT(ROW()-2,COUNTA('Form Responses 1'!$1:$1)-4),4,,TRUE,"Form Responses 1"))</f>
        <v>0</v>
      </c>
      <c r="E2003" s="82">
        <f ca="1" t="shared" si="0"/>
        <v>6</v>
      </c>
      <c r="F2003" s="65" t="str">
        <f ca="1">IF(ISBLANK(A2003)," ",INDIRECT(ADDRESS(1,5+MOD(ROW()-2,COUNTA('Form Responses 1'!$1:$1)-4),,TRUE,"Form Responses 1")))</f>
        <v>Lantai 25 / Roof Top [Tangga Exit Barat]</v>
      </c>
      <c r="G2003" s="65" t="e">
        <f ca="1">IF(ISBLANK(A2003)," ",INDIRECT(ADDRESS(MATCH(A2003,'Form Responses 1'!A:A,0),5+MOD(ROW()-2,COUNTA('Form Responses 1'!$1:$1)-4),,TRUE,"Form Responses 1")))</f>
        <v>#N/A</v>
      </c>
      <c r="H2003" s="83" t="str">
        <f ca="1" t="shared" si="1"/>
        <v>Lantai 25 / Roof Top</v>
      </c>
      <c r="I2003" s="83" t="str">
        <f ca="1" t="shared" si="2026"/>
        <v>Tangga Exit Barat</v>
      </c>
      <c r="J2003" s="83" t="str">
        <f ca="1" t="shared" si="2"/>
        <v>CLEANING SERVICE</v>
      </c>
      <c r="K2003" s="83" t="str">
        <f ca="1" t="array" ref="K2003">IFERROR(INDEX(MASTER!B:B,MATCH(G2003,MASTER!A:A,0))/100," ")</f>
        <v> </v>
      </c>
      <c r="L2003" s="65">
        <f ca="1" t="shared" si="3"/>
        <v>0</v>
      </c>
      <c r="M2003" s="65" t="str">
        <f ca="1" t="shared" si="4"/>
        <v>1900 - WEEK 00</v>
      </c>
      <c r="N2003" s="65" t="str">
        <f ca="1" t="shared" si="5"/>
        <v>1900 - MONTH 01</v>
      </c>
      <c r="O2003" s="83" t="str">
        <f ca="1" t="shared" ref="O2003:P2003" si="2043">IFERROR(AVERAGEIF(M:M,M2003,$K:$K)," ")</f>
        <v> </v>
      </c>
      <c r="P2003" s="83" t="str">
        <f ca="1" t="shared" si="2043"/>
        <v> </v>
      </c>
      <c r="Q2003" s="65" t="str">
        <f ca="1">IF(ISBLANK(A2003)," ",IF(O2003&gt;MASTER!$B$3/100,"SB",IF(O2003&gt;MASTER!$B$4/100,"B",IF(O2003&gt;MASTER!$B$5/100,"C","K"))))</f>
        <v>SB</v>
      </c>
      <c r="R2003" s="65" t="str">
        <f ca="1">IF(ISBLANK(B2003)," ",IF(P2003&gt;MASTER!$B$3/100,"SB",IF(P2003&gt;MASTER!$B$4/100,"B",IF(P2003&gt;MASTER!$B$5/100,"C","K"))))</f>
        <v>SB</v>
      </c>
    </row>
    <row r="2004" customHeight="1" spans="1:18">
      <c r="A2004" s="65">
        <f ca="1">INDIRECT(ADDRESS(2+QUOTIENT(ROW()-2,COUNTA('Form Responses 1'!$1:$1)-4),1,,TRUE,"Form Responses 1"))</f>
        <v>0</v>
      </c>
      <c r="B2004" s="65">
        <f ca="1">INDIRECT(ADDRESS(2+QUOTIENT(ROW()-2,COUNTA('Form Responses 1'!$1:$1)-4),2,,TRUE,"Form Responses 1"))</f>
        <v>0</v>
      </c>
      <c r="C2004" s="65">
        <f ca="1">INDIRECT(ADDRESS(2+QUOTIENT(ROW()-2,COUNTA('Form Responses 1'!$1:$1)-4),3,,TRUE,"Form Responses 1"))</f>
        <v>0</v>
      </c>
      <c r="D2004" s="65">
        <f ca="1">INDIRECT(ADDRESS(2+QUOTIENT(ROW()-2,COUNTA('Form Responses 1'!$1:$1)-4),4,,TRUE,"Form Responses 1"))</f>
        <v>0</v>
      </c>
      <c r="E2004" s="82">
        <f ca="1" t="shared" si="0"/>
        <v>6</v>
      </c>
      <c r="F2004" s="65" t="str">
        <f ca="1">IF(ISBLANK(A2004)," ",INDIRECT(ADDRESS(1,5+MOD(ROW()-2,COUNTA('Form Responses 1'!$1:$1)-4),,TRUE,"Form Responses 1")))</f>
        <v>Lantai 25 / Roof Top [ &amp; Timur]</v>
      </c>
      <c r="G2004" s="65" t="e">
        <f ca="1">IF(ISBLANK(A2004)," ",INDIRECT(ADDRESS(MATCH(A2004,'Form Responses 1'!A:A,0),5+MOD(ROW()-2,COUNTA('Form Responses 1'!$1:$1)-4),,TRUE,"Form Responses 1")))</f>
        <v>#N/A</v>
      </c>
      <c r="H2004" s="83" t="str">
        <f ca="1" t="shared" si="1"/>
        <v>Lantai 25 / Roof Top</v>
      </c>
      <c r="I2004" s="83" t="str">
        <f ca="1" t="shared" si="2026"/>
        <v> &amp; Timur</v>
      </c>
      <c r="J2004" s="83" t="str">
        <f ca="1" t="shared" si="2"/>
        <v>CLEANING SERVICE</v>
      </c>
      <c r="K2004" s="83" t="str">
        <f ca="1" t="array" ref="K2004">IFERROR(INDEX(MASTER!B:B,MATCH(G2004,MASTER!A:A,0))/100," ")</f>
        <v> </v>
      </c>
      <c r="L2004" s="65">
        <f ca="1" t="shared" si="3"/>
        <v>0</v>
      </c>
      <c r="M2004" s="65" t="str">
        <f ca="1" t="shared" si="4"/>
        <v>1900 - WEEK 00</v>
      </c>
      <c r="N2004" s="65" t="str">
        <f ca="1" t="shared" si="5"/>
        <v>1900 - MONTH 01</v>
      </c>
      <c r="O2004" s="83" t="str">
        <f ca="1" t="shared" ref="O2004:P2004" si="2044">IFERROR(AVERAGEIF(M:M,M2004,$K:$K)," ")</f>
        <v> </v>
      </c>
      <c r="P2004" s="83" t="str">
        <f ca="1" t="shared" si="2044"/>
        <v> </v>
      </c>
      <c r="Q2004" s="65" t="str">
        <f ca="1">IF(ISBLANK(A2004)," ",IF(O2004&gt;MASTER!$B$3/100,"SB",IF(O2004&gt;MASTER!$B$4/100,"B",IF(O2004&gt;MASTER!$B$5/100,"C","K"))))</f>
        <v>SB</v>
      </c>
      <c r="R2004" s="65" t="str">
        <f ca="1">IF(ISBLANK(B2004)," ",IF(P2004&gt;MASTER!$B$3/100,"SB",IF(P2004&gt;MASTER!$B$4/100,"B",IF(P2004&gt;MASTER!$B$5/100,"C","K"))))</f>
        <v>SB</v>
      </c>
    </row>
    <row r="2005" customHeight="1" spans="1:18">
      <c r="A2005" s="65">
        <f ca="1">INDIRECT(ADDRESS(2+QUOTIENT(ROW()-2,COUNTA('Form Responses 1'!$1:$1)-4),1,,TRUE,"Form Responses 1"))</f>
        <v>0</v>
      </c>
      <c r="B2005" s="65">
        <f ca="1">INDIRECT(ADDRESS(2+QUOTIENT(ROW()-2,COUNTA('Form Responses 1'!$1:$1)-4),2,,TRUE,"Form Responses 1"))</f>
        <v>0</v>
      </c>
      <c r="C2005" s="65">
        <f ca="1">INDIRECT(ADDRESS(2+QUOTIENT(ROW()-2,COUNTA('Form Responses 1'!$1:$1)-4),3,,TRUE,"Form Responses 1"))</f>
        <v>0</v>
      </c>
      <c r="D2005" s="65">
        <f ca="1">INDIRECT(ADDRESS(2+QUOTIENT(ROW()-2,COUNTA('Form Responses 1'!$1:$1)-4),4,,TRUE,"Form Responses 1"))</f>
        <v>0</v>
      </c>
      <c r="E2005" s="82">
        <f ca="1" t="shared" si="0"/>
        <v>6</v>
      </c>
      <c r="F2005" s="65" t="str">
        <f ca="1">IF(ISBLANK(A2005)," ",INDIRECT(ADDRESS(1,5+MOD(ROW()-2,COUNTA('Form Responses 1'!$1:$1)-4),,TRUE,"Form Responses 1")))</f>
        <v>Lantai 25 / Roof Top [Ruang Tekhnsi]</v>
      </c>
      <c r="G2005" s="65" t="e">
        <f ca="1">IF(ISBLANK(A2005)," ",INDIRECT(ADDRESS(MATCH(A2005,'Form Responses 1'!A:A,0),5+MOD(ROW()-2,COUNTA('Form Responses 1'!$1:$1)-4),,TRUE,"Form Responses 1")))</f>
        <v>#N/A</v>
      </c>
      <c r="H2005" s="83" t="str">
        <f ca="1" t="shared" si="1"/>
        <v>Lantai 25 / Roof Top</v>
      </c>
      <c r="I2005" s="83" t="str">
        <f ca="1" t="shared" si="2026"/>
        <v>Ruang Tekhnsi</v>
      </c>
      <c r="J2005" s="83" t="str">
        <f ca="1" t="shared" si="2"/>
        <v>CLEANING SERVICE</v>
      </c>
      <c r="K2005" s="83" t="str">
        <f ca="1" t="array" ref="K2005">IFERROR(INDEX(MASTER!B:B,MATCH(G2005,MASTER!A:A,0))/100," ")</f>
        <v> </v>
      </c>
      <c r="L2005" s="65">
        <f ca="1" t="shared" si="3"/>
        <v>0</v>
      </c>
      <c r="M2005" s="65" t="str">
        <f ca="1" t="shared" si="4"/>
        <v>1900 - WEEK 00</v>
      </c>
      <c r="N2005" s="65" t="str">
        <f ca="1" t="shared" si="5"/>
        <v>1900 - MONTH 01</v>
      </c>
      <c r="O2005" s="83" t="str">
        <f ca="1" t="shared" ref="O2005:P2005" si="2045">IFERROR(AVERAGEIF(M:M,M2005,$K:$K)," ")</f>
        <v> </v>
      </c>
      <c r="P2005" s="83" t="str">
        <f ca="1" t="shared" si="2045"/>
        <v> </v>
      </c>
      <c r="Q2005" s="65" t="str">
        <f ca="1">IF(ISBLANK(A2005)," ",IF(O2005&gt;MASTER!$B$3/100,"SB",IF(O2005&gt;MASTER!$B$4/100,"B",IF(O2005&gt;MASTER!$B$5/100,"C","K"))))</f>
        <v>SB</v>
      </c>
      <c r="R2005" s="65" t="str">
        <f ca="1">IF(ISBLANK(B2005)," ",IF(P2005&gt;MASTER!$B$3/100,"SB",IF(P2005&gt;MASTER!$B$4/100,"B",IF(P2005&gt;MASTER!$B$5/100,"C","K"))))</f>
        <v>SB</v>
      </c>
    </row>
    <row r="2006" customHeight="1" spans="1:18">
      <c r="A2006" s="65">
        <f ca="1">INDIRECT(ADDRESS(2+QUOTIENT(ROW()-2,COUNTA('Form Responses 1'!$1:$1)-4),1,,TRUE,"Form Responses 1"))</f>
        <v>0</v>
      </c>
      <c r="B2006" s="65">
        <f ca="1">INDIRECT(ADDRESS(2+QUOTIENT(ROW()-2,COUNTA('Form Responses 1'!$1:$1)-4),2,,TRUE,"Form Responses 1"))</f>
        <v>0</v>
      </c>
      <c r="C2006" s="65">
        <f ca="1">INDIRECT(ADDRESS(2+QUOTIENT(ROW()-2,COUNTA('Form Responses 1'!$1:$1)-4),3,,TRUE,"Form Responses 1"))</f>
        <v>0</v>
      </c>
      <c r="D2006" s="65">
        <f ca="1">INDIRECT(ADDRESS(2+QUOTIENT(ROW()-2,COUNTA('Form Responses 1'!$1:$1)-4),4,,TRUE,"Form Responses 1"))</f>
        <v>0</v>
      </c>
      <c r="E2006" s="82">
        <f ca="1" t="shared" si="0"/>
        <v>6</v>
      </c>
      <c r="F2006" s="65" t="str">
        <f ca="1">IF(ISBLANK(A2006)," ",INDIRECT(ADDRESS(1,5+MOD(ROW()-2,COUNTA('Form Responses 1'!$1:$1)-4),,TRUE,"Form Responses 1")))</f>
        <v>Lantai 25 / Roof Top [Gutter]</v>
      </c>
      <c r="G2006" s="65" t="e">
        <f ca="1">IF(ISBLANK(A2006)," ",INDIRECT(ADDRESS(MATCH(A2006,'Form Responses 1'!A:A,0),5+MOD(ROW()-2,COUNTA('Form Responses 1'!$1:$1)-4),,TRUE,"Form Responses 1")))</f>
        <v>#N/A</v>
      </c>
      <c r="H2006" s="83" t="str">
        <f ca="1" t="shared" si="1"/>
        <v>Lantai 25 / Roof Top</v>
      </c>
      <c r="I2006" s="83" t="str">
        <f ca="1" t="shared" si="2026"/>
        <v>Gutter</v>
      </c>
      <c r="J2006" s="83" t="str">
        <f ca="1" t="shared" si="2"/>
        <v>CLEANING SERVICE</v>
      </c>
      <c r="K2006" s="83" t="str">
        <f ca="1" t="array" ref="K2006">IFERROR(INDEX(MASTER!B:B,MATCH(G2006,MASTER!A:A,0))/100," ")</f>
        <v> </v>
      </c>
      <c r="L2006" s="65">
        <f ca="1" t="shared" si="3"/>
        <v>0</v>
      </c>
      <c r="M2006" s="65" t="str">
        <f ca="1" t="shared" si="4"/>
        <v>1900 - WEEK 00</v>
      </c>
      <c r="N2006" s="65" t="str">
        <f ca="1" t="shared" si="5"/>
        <v>1900 - MONTH 01</v>
      </c>
      <c r="O2006" s="83" t="str">
        <f ca="1" t="shared" ref="O2006:P2006" si="2046">IFERROR(AVERAGEIF(M:M,M2006,$K:$K)," ")</f>
        <v> </v>
      </c>
      <c r="P2006" s="83" t="str">
        <f ca="1" t="shared" si="2046"/>
        <v> </v>
      </c>
      <c r="Q2006" s="65" t="str">
        <f ca="1">IF(ISBLANK(A2006)," ",IF(O2006&gt;MASTER!$B$3/100,"SB",IF(O2006&gt;MASTER!$B$4/100,"B",IF(O2006&gt;MASTER!$B$5/100,"C","K"))))</f>
        <v>SB</v>
      </c>
      <c r="R2006" s="65" t="str">
        <f ca="1">IF(ISBLANK(B2006)," ",IF(P2006&gt;MASTER!$B$3/100,"SB",IF(P2006&gt;MASTER!$B$4/100,"B",IF(P2006&gt;MASTER!$B$5/100,"C","K"))))</f>
        <v>SB</v>
      </c>
    </row>
    <row r="2007" customHeight="1" spans="1:18">
      <c r="A2007" s="65">
        <f ca="1">INDIRECT(ADDRESS(2+QUOTIENT(ROW()-2,COUNTA('Form Responses 1'!$1:$1)-4),1,,TRUE,"Form Responses 1"))</f>
        <v>0</v>
      </c>
      <c r="B2007" s="65">
        <f ca="1">INDIRECT(ADDRESS(2+QUOTIENT(ROW()-2,COUNTA('Form Responses 1'!$1:$1)-4),2,,TRUE,"Form Responses 1"))</f>
        <v>0</v>
      </c>
      <c r="C2007" s="65">
        <f ca="1">INDIRECT(ADDRESS(2+QUOTIENT(ROW()-2,COUNTA('Form Responses 1'!$1:$1)-4),3,,TRUE,"Form Responses 1"))</f>
        <v>0</v>
      </c>
      <c r="D2007" s="65">
        <f ca="1">INDIRECT(ADDRESS(2+QUOTIENT(ROW()-2,COUNTA('Form Responses 1'!$1:$1)-4),4,,TRUE,"Form Responses 1"))</f>
        <v>0</v>
      </c>
      <c r="E2007" s="82">
        <f ca="1" t="shared" si="0"/>
        <v>6</v>
      </c>
      <c r="F2007" s="65" t="str">
        <f ca="1">IF(ISBLANK(A2007)," ",INDIRECT(ADDRESS(1,5+MOD(ROW()-2,COUNTA('Form Responses 1'!$1:$1)-4),,TRUE,"Form Responses 1")))</f>
        <v>Lantai 24 [Tangga Exit Barat]</v>
      </c>
      <c r="G2007" s="65" t="e">
        <f ca="1">IF(ISBLANK(A2007)," ",INDIRECT(ADDRESS(MATCH(A2007,'Form Responses 1'!A:A,0),5+MOD(ROW()-2,COUNTA('Form Responses 1'!$1:$1)-4),,TRUE,"Form Responses 1")))</f>
        <v>#N/A</v>
      </c>
      <c r="H2007" s="83" t="str">
        <f ca="1" t="shared" si="1"/>
        <v>Lantai 24</v>
      </c>
      <c r="I2007" s="83" t="str">
        <f ca="1" t="shared" si="2026"/>
        <v>Tangga Exit Barat</v>
      </c>
      <c r="J2007" s="83" t="str">
        <f ca="1" t="shared" si="2"/>
        <v>CLEANING SERVICE</v>
      </c>
      <c r="K2007" s="83" t="str">
        <f ca="1" t="array" ref="K2007">IFERROR(INDEX(MASTER!B:B,MATCH(G2007,MASTER!A:A,0))/100," ")</f>
        <v> </v>
      </c>
      <c r="L2007" s="65">
        <f ca="1" t="shared" si="3"/>
        <v>0</v>
      </c>
      <c r="M2007" s="65" t="str">
        <f ca="1" t="shared" si="4"/>
        <v>1900 - WEEK 00</v>
      </c>
      <c r="N2007" s="65" t="str">
        <f ca="1" t="shared" si="5"/>
        <v>1900 - MONTH 01</v>
      </c>
      <c r="O2007" s="83" t="str">
        <f ca="1" t="shared" ref="O2007:P2007" si="2047">IFERROR(AVERAGEIF(M:M,M2007,$K:$K)," ")</f>
        <v> </v>
      </c>
      <c r="P2007" s="83" t="str">
        <f ca="1" t="shared" si="2047"/>
        <v> </v>
      </c>
      <c r="Q2007" s="65" t="str">
        <f ca="1">IF(ISBLANK(A2007)," ",IF(O2007&gt;MASTER!$B$3/100,"SB",IF(O2007&gt;MASTER!$B$4/100,"B",IF(O2007&gt;MASTER!$B$5/100,"C","K"))))</f>
        <v>SB</v>
      </c>
      <c r="R2007" s="65" t="str">
        <f ca="1">IF(ISBLANK(B2007)," ",IF(P2007&gt;MASTER!$B$3/100,"SB",IF(P2007&gt;MASTER!$B$4/100,"B",IF(P2007&gt;MASTER!$B$5/100,"C","K"))))</f>
        <v>SB</v>
      </c>
    </row>
    <row r="2008" customHeight="1" spans="1:18">
      <c r="A2008" s="65">
        <f ca="1">INDIRECT(ADDRESS(2+QUOTIENT(ROW()-2,COUNTA('Form Responses 1'!$1:$1)-4),1,,TRUE,"Form Responses 1"))</f>
        <v>0</v>
      </c>
      <c r="B2008" s="65">
        <f ca="1">INDIRECT(ADDRESS(2+QUOTIENT(ROW()-2,COUNTA('Form Responses 1'!$1:$1)-4),2,,TRUE,"Form Responses 1"))</f>
        <v>0</v>
      </c>
      <c r="C2008" s="65">
        <f ca="1">INDIRECT(ADDRESS(2+QUOTIENT(ROW()-2,COUNTA('Form Responses 1'!$1:$1)-4),3,,TRUE,"Form Responses 1"))</f>
        <v>0</v>
      </c>
      <c r="D2008" s="65">
        <f ca="1">INDIRECT(ADDRESS(2+QUOTIENT(ROW()-2,COUNTA('Form Responses 1'!$1:$1)-4),4,,TRUE,"Form Responses 1"))</f>
        <v>0</v>
      </c>
      <c r="E2008" s="82">
        <f ca="1" t="shared" si="0"/>
        <v>6</v>
      </c>
      <c r="F2008" s="65" t="str">
        <f ca="1">IF(ISBLANK(A2008)," ",INDIRECT(ADDRESS(1,5+MOD(ROW()-2,COUNTA('Form Responses 1'!$1:$1)-4),,TRUE,"Form Responses 1")))</f>
        <v>Lantai 24 [ &amp; Timur]</v>
      </c>
      <c r="G2008" s="65" t="e">
        <f ca="1">IF(ISBLANK(A2008)," ",INDIRECT(ADDRESS(MATCH(A2008,'Form Responses 1'!A:A,0),5+MOD(ROW()-2,COUNTA('Form Responses 1'!$1:$1)-4),,TRUE,"Form Responses 1")))</f>
        <v>#N/A</v>
      </c>
      <c r="H2008" s="83" t="str">
        <f ca="1" t="shared" si="1"/>
        <v>Lantai 24</v>
      </c>
      <c r="I2008" s="83" t="str">
        <f ca="1" t="shared" si="2026"/>
        <v> &amp; Timur</v>
      </c>
      <c r="J2008" s="83" t="str">
        <f ca="1" t="shared" si="2"/>
        <v>CLEANING SERVICE</v>
      </c>
      <c r="K2008" s="83" t="str">
        <f ca="1" t="array" ref="K2008">IFERROR(INDEX(MASTER!B:B,MATCH(G2008,MASTER!A:A,0))/100," ")</f>
        <v> </v>
      </c>
      <c r="L2008" s="65">
        <f ca="1" t="shared" si="3"/>
        <v>0</v>
      </c>
      <c r="M2008" s="65" t="str">
        <f ca="1" t="shared" si="4"/>
        <v>1900 - WEEK 00</v>
      </c>
      <c r="N2008" s="65" t="str">
        <f ca="1" t="shared" si="5"/>
        <v>1900 - MONTH 01</v>
      </c>
      <c r="O2008" s="83" t="str">
        <f ca="1" t="shared" ref="O2008:P2008" si="2048">IFERROR(AVERAGEIF(M:M,M2008,$K:$K)," ")</f>
        <v> </v>
      </c>
      <c r="P2008" s="83" t="str">
        <f ca="1" t="shared" si="2048"/>
        <v> </v>
      </c>
      <c r="Q2008" s="65" t="str">
        <f ca="1">IF(ISBLANK(A2008)," ",IF(O2008&gt;MASTER!$B$3/100,"SB",IF(O2008&gt;MASTER!$B$4/100,"B",IF(O2008&gt;MASTER!$B$5/100,"C","K"))))</f>
        <v>SB</v>
      </c>
      <c r="R2008" s="65" t="str">
        <f ca="1">IF(ISBLANK(B2008)," ",IF(P2008&gt;MASTER!$B$3/100,"SB",IF(P2008&gt;MASTER!$B$4/100,"B",IF(P2008&gt;MASTER!$B$5/100,"C","K"))))</f>
        <v>SB</v>
      </c>
    </row>
    <row r="2009" customHeight="1" spans="1:18">
      <c r="A2009" s="65">
        <f ca="1">INDIRECT(ADDRESS(2+QUOTIENT(ROW()-2,COUNTA('Form Responses 1'!$1:$1)-4),1,,TRUE,"Form Responses 1"))</f>
        <v>0</v>
      </c>
      <c r="B2009" s="65">
        <f ca="1">INDIRECT(ADDRESS(2+QUOTIENT(ROW()-2,COUNTA('Form Responses 1'!$1:$1)-4),2,,TRUE,"Form Responses 1"))</f>
        <v>0</v>
      </c>
      <c r="C2009" s="65">
        <f ca="1">INDIRECT(ADDRESS(2+QUOTIENT(ROW()-2,COUNTA('Form Responses 1'!$1:$1)-4),3,,TRUE,"Form Responses 1"))</f>
        <v>0</v>
      </c>
      <c r="D2009" s="65">
        <f ca="1">INDIRECT(ADDRESS(2+QUOTIENT(ROW()-2,COUNTA('Form Responses 1'!$1:$1)-4),4,,TRUE,"Form Responses 1"))</f>
        <v>0</v>
      </c>
      <c r="E2009" s="82">
        <f ca="1" t="shared" si="0"/>
        <v>6</v>
      </c>
      <c r="F2009" s="65" t="str">
        <f ca="1">IF(ISBLANK(A2009)," ",INDIRECT(ADDRESS(1,5+MOD(ROW()-2,COUNTA('Form Responses 1'!$1:$1)-4),,TRUE,"Form Responses 1")))</f>
        <v>Lantai 24 [Mushola]</v>
      </c>
      <c r="G2009" s="65" t="e">
        <f ca="1">IF(ISBLANK(A2009)," ",INDIRECT(ADDRESS(MATCH(A2009,'Form Responses 1'!A:A,0),5+MOD(ROW()-2,COUNTA('Form Responses 1'!$1:$1)-4),,TRUE,"Form Responses 1")))</f>
        <v>#N/A</v>
      </c>
      <c r="H2009" s="83" t="str">
        <f ca="1" t="shared" si="1"/>
        <v>Lantai 24</v>
      </c>
      <c r="I2009" s="83" t="str">
        <f ca="1" t="shared" si="2026"/>
        <v>Mushola</v>
      </c>
      <c r="J2009" s="83" t="str">
        <f ca="1" t="shared" si="2"/>
        <v>CLEANING SERVICE</v>
      </c>
      <c r="K2009" s="83" t="str">
        <f ca="1" t="array" ref="K2009">IFERROR(INDEX(MASTER!B:B,MATCH(G2009,MASTER!A:A,0))/100," ")</f>
        <v> </v>
      </c>
      <c r="L2009" s="65">
        <f ca="1" t="shared" si="3"/>
        <v>0</v>
      </c>
      <c r="M2009" s="65" t="str">
        <f ca="1" t="shared" si="4"/>
        <v>1900 - WEEK 00</v>
      </c>
      <c r="N2009" s="65" t="str">
        <f ca="1" t="shared" si="5"/>
        <v>1900 - MONTH 01</v>
      </c>
      <c r="O2009" s="83" t="str">
        <f ca="1" t="shared" ref="O2009:P2009" si="2049">IFERROR(AVERAGEIF(M:M,M2009,$K:$K)," ")</f>
        <v> </v>
      </c>
      <c r="P2009" s="83" t="str">
        <f ca="1" t="shared" si="2049"/>
        <v> </v>
      </c>
      <c r="Q2009" s="65" t="str">
        <f ca="1">IF(ISBLANK(A2009)," ",IF(O2009&gt;MASTER!$B$3/100,"SB",IF(O2009&gt;MASTER!$B$4/100,"B",IF(O2009&gt;MASTER!$B$5/100,"C","K"))))</f>
        <v>SB</v>
      </c>
      <c r="R2009" s="65" t="str">
        <f ca="1">IF(ISBLANK(B2009)," ",IF(P2009&gt;MASTER!$B$3/100,"SB",IF(P2009&gt;MASTER!$B$4/100,"B",IF(P2009&gt;MASTER!$B$5/100,"C","K"))))</f>
        <v>SB</v>
      </c>
    </row>
    <row r="2010" customHeight="1" spans="1:18">
      <c r="A2010" s="65">
        <f ca="1">INDIRECT(ADDRESS(2+QUOTIENT(ROW()-2,COUNTA('Form Responses 1'!$1:$1)-4),1,,TRUE,"Form Responses 1"))</f>
        <v>0</v>
      </c>
      <c r="B2010" s="65">
        <f ca="1">INDIRECT(ADDRESS(2+QUOTIENT(ROW()-2,COUNTA('Form Responses 1'!$1:$1)-4),2,,TRUE,"Form Responses 1"))</f>
        <v>0</v>
      </c>
      <c r="C2010" s="65">
        <f ca="1">INDIRECT(ADDRESS(2+QUOTIENT(ROW()-2,COUNTA('Form Responses 1'!$1:$1)-4),3,,TRUE,"Form Responses 1"))</f>
        <v>0</v>
      </c>
      <c r="D2010" s="65">
        <f ca="1">INDIRECT(ADDRESS(2+QUOTIENT(ROW()-2,COUNTA('Form Responses 1'!$1:$1)-4),4,,TRUE,"Form Responses 1"))</f>
        <v>0</v>
      </c>
      <c r="E2010" s="82">
        <f ca="1" t="shared" si="0"/>
        <v>6</v>
      </c>
      <c r="F2010" s="65" t="str">
        <f ca="1">IF(ISBLANK(A2010)," ",INDIRECT(ADDRESS(1,5+MOD(ROW()-2,COUNTA('Form Responses 1'!$1:$1)-4),,TRUE,"Form Responses 1")))</f>
        <v>Lantai 24 [Pantry]</v>
      </c>
      <c r="G2010" s="65" t="e">
        <f ca="1">IF(ISBLANK(A2010)," ",INDIRECT(ADDRESS(MATCH(A2010,'Form Responses 1'!A:A,0),5+MOD(ROW()-2,COUNTA('Form Responses 1'!$1:$1)-4),,TRUE,"Form Responses 1")))</f>
        <v>#N/A</v>
      </c>
      <c r="H2010" s="83" t="str">
        <f ca="1" t="shared" si="1"/>
        <v>Lantai 24</v>
      </c>
      <c r="I2010" s="83" t="str">
        <f ca="1" t="shared" si="2026"/>
        <v>Pantry</v>
      </c>
      <c r="J2010" s="83" t="str">
        <f ca="1" t="shared" si="2"/>
        <v>CLEANING SERVICE</v>
      </c>
      <c r="K2010" s="83" t="str">
        <f ca="1" t="array" ref="K2010">IFERROR(INDEX(MASTER!B:B,MATCH(G2010,MASTER!A:A,0))/100," ")</f>
        <v> </v>
      </c>
      <c r="L2010" s="65">
        <f ca="1" t="shared" si="3"/>
        <v>0</v>
      </c>
      <c r="M2010" s="65" t="str">
        <f ca="1" t="shared" si="4"/>
        <v>1900 - WEEK 00</v>
      </c>
      <c r="N2010" s="65" t="str">
        <f ca="1" t="shared" si="5"/>
        <v>1900 - MONTH 01</v>
      </c>
      <c r="O2010" s="83" t="str">
        <f ca="1" t="shared" ref="O2010:P2010" si="2050">IFERROR(AVERAGEIF(M:M,M2010,$K:$K)," ")</f>
        <v> </v>
      </c>
      <c r="P2010" s="83" t="str">
        <f ca="1" t="shared" si="2050"/>
        <v> </v>
      </c>
      <c r="Q2010" s="65" t="str">
        <f ca="1">IF(ISBLANK(A2010)," ",IF(O2010&gt;MASTER!$B$3/100,"SB",IF(O2010&gt;MASTER!$B$4/100,"B",IF(O2010&gt;MASTER!$B$5/100,"C","K"))))</f>
        <v>SB</v>
      </c>
      <c r="R2010" s="65" t="str">
        <f ca="1">IF(ISBLANK(B2010)," ",IF(P2010&gt;MASTER!$B$3/100,"SB",IF(P2010&gt;MASTER!$B$4/100,"B",IF(P2010&gt;MASTER!$B$5/100,"C","K"))))</f>
        <v>SB</v>
      </c>
    </row>
    <row r="2011" customHeight="1" spans="1:18">
      <c r="A2011" s="65">
        <f ca="1">INDIRECT(ADDRESS(2+QUOTIENT(ROW()-2,COUNTA('Form Responses 1'!$1:$1)-4),1,,TRUE,"Form Responses 1"))</f>
        <v>0</v>
      </c>
      <c r="B2011" s="65">
        <f ca="1">INDIRECT(ADDRESS(2+QUOTIENT(ROW()-2,COUNTA('Form Responses 1'!$1:$1)-4),2,,TRUE,"Form Responses 1"))</f>
        <v>0</v>
      </c>
      <c r="C2011" s="65">
        <f ca="1">INDIRECT(ADDRESS(2+QUOTIENT(ROW()-2,COUNTA('Form Responses 1'!$1:$1)-4),3,,TRUE,"Form Responses 1"))</f>
        <v>0</v>
      </c>
      <c r="D2011" s="65">
        <f ca="1">INDIRECT(ADDRESS(2+QUOTIENT(ROW()-2,COUNTA('Form Responses 1'!$1:$1)-4),4,,TRUE,"Form Responses 1"))</f>
        <v>0</v>
      </c>
      <c r="E2011" s="82">
        <f ca="1" t="shared" si="0"/>
        <v>6</v>
      </c>
      <c r="F2011" s="65" t="str">
        <f ca="1">IF(ISBLANK(A2011)," ",INDIRECT(ADDRESS(1,5+MOD(ROW()-2,COUNTA('Form Responses 1'!$1:$1)-4),,TRUE,"Form Responses 1")))</f>
        <v>Lantai 24 [Ruang Rapat 1-2-3]</v>
      </c>
      <c r="G2011" s="65" t="e">
        <f ca="1">IF(ISBLANK(A2011)," ",INDIRECT(ADDRESS(MATCH(A2011,'Form Responses 1'!A:A,0),5+MOD(ROW()-2,COUNTA('Form Responses 1'!$1:$1)-4),,TRUE,"Form Responses 1")))</f>
        <v>#N/A</v>
      </c>
      <c r="H2011" s="83" t="str">
        <f ca="1" t="shared" si="1"/>
        <v>Lantai 24</v>
      </c>
      <c r="I2011" s="83" t="str">
        <f ca="1" t="shared" si="2026"/>
        <v>Ruang Rapat 1-2-3</v>
      </c>
      <c r="J2011" s="83" t="str">
        <f ca="1" t="shared" si="2"/>
        <v>CLEANING SERVICE</v>
      </c>
      <c r="K2011" s="83" t="str">
        <f ca="1" t="array" ref="K2011">IFERROR(INDEX(MASTER!B:B,MATCH(G2011,MASTER!A:A,0))/100," ")</f>
        <v> </v>
      </c>
      <c r="L2011" s="65">
        <f ca="1" t="shared" si="3"/>
        <v>0</v>
      </c>
      <c r="M2011" s="65" t="str">
        <f ca="1" t="shared" si="4"/>
        <v>1900 - WEEK 00</v>
      </c>
      <c r="N2011" s="65" t="str">
        <f ca="1" t="shared" si="5"/>
        <v>1900 - MONTH 01</v>
      </c>
      <c r="O2011" s="83" t="str">
        <f ca="1" t="shared" ref="O2011:P2011" si="2051">IFERROR(AVERAGEIF(M:M,M2011,$K:$K)," ")</f>
        <v> </v>
      </c>
      <c r="P2011" s="83" t="str">
        <f ca="1" t="shared" si="2051"/>
        <v> </v>
      </c>
      <c r="Q2011" s="65" t="str">
        <f ca="1">IF(ISBLANK(A2011)," ",IF(O2011&gt;MASTER!$B$3/100,"SB",IF(O2011&gt;MASTER!$B$4/100,"B",IF(O2011&gt;MASTER!$B$5/100,"C","K"))))</f>
        <v>SB</v>
      </c>
      <c r="R2011" s="65" t="str">
        <f ca="1">IF(ISBLANK(B2011)," ",IF(P2011&gt;MASTER!$B$3/100,"SB",IF(P2011&gt;MASTER!$B$4/100,"B",IF(P2011&gt;MASTER!$B$5/100,"C","K"))))</f>
        <v>SB</v>
      </c>
    </row>
    <row r="2012" customHeight="1" spans="1:18">
      <c r="A2012" s="65">
        <f ca="1">INDIRECT(ADDRESS(2+QUOTIENT(ROW()-2,COUNTA('Form Responses 1'!$1:$1)-4),1,,TRUE,"Form Responses 1"))</f>
        <v>0</v>
      </c>
      <c r="B2012" s="65">
        <f ca="1">INDIRECT(ADDRESS(2+QUOTIENT(ROW()-2,COUNTA('Form Responses 1'!$1:$1)-4),2,,TRUE,"Form Responses 1"))</f>
        <v>0</v>
      </c>
      <c r="C2012" s="65">
        <f ca="1">INDIRECT(ADDRESS(2+QUOTIENT(ROW()-2,COUNTA('Form Responses 1'!$1:$1)-4),3,,TRUE,"Form Responses 1"))</f>
        <v>0</v>
      </c>
      <c r="D2012" s="65">
        <f ca="1">INDIRECT(ADDRESS(2+QUOTIENT(ROW()-2,COUNTA('Form Responses 1'!$1:$1)-4),4,,TRUE,"Form Responses 1"))</f>
        <v>0</v>
      </c>
      <c r="E2012" s="82">
        <f ca="1" t="shared" si="0"/>
        <v>6</v>
      </c>
      <c r="F2012" s="65" t="str">
        <f ca="1">IF(ISBLANK(A2012)," ",INDIRECT(ADDRESS(1,5+MOD(ROW()-2,COUNTA('Form Responses 1'!$1:$1)-4),,TRUE,"Form Responses 1")))</f>
        <v>Lantai 24 [Ruang Kerja]</v>
      </c>
      <c r="G2012" s="65" t="e">
        <f ca="1">IF(ISBLANK(A2012)," ",INDIRECT(ADDRESS(MATCH(A2012,'Form Responses 1'!A:A,0),5+MOD(ROW()-2,COUNTA('Form Responses 1'!$1:$1)-4),,TRUE,"Form Responses 1")))</f>
        <v>#N/A</v>
      </c>
      <c r="H2012" s="83" t="str">
        <f ca="1" t="shared" si="1"/>
        <v>Lantai 24</v>
      </c>
      <c r="I2012" s="83" t="str">
        <f ca="1" t="shared" si="2026"/>
        <v>Ruang Kerja</v>
      </c>
      <c r="J2012" s="83" t="str">
        <f ca="1" t="shared" si="2"/>
        <v>CLEANING SERVICE</v>
      </c>
      <c r="K2012" s="83" t="str">
        <f ca="1" t="array" ref="K2012">IFERROR(INDEX(MASTER!B:B,MATCH(G2012,MASTER!A:A,0))/100," ")</f>
        <v> </v>
      </c>
      <c r="L2012" s="65">
        <f ca="1" t="shared" si="3"/>
        <v>0</v>
      </c>
      <c r="M2012" s="65" t="str">
        <f ca="1" t="shared" si="4"/>
        <v>1900 - WEEK 00</v>
      </c>
      <c r="N2012" s="65" t="str">
        <f ca="1" t="shared" si="5"/>
        <v>1900 - MONTH 01</v>
      </c>
      <c r="O2012" s="83" t="str">
        <f ca="1" t="shared" ref="O2012:P2012" si="2052">IFERROR(AVERAGEIF(M:M,M2012,$K:$K)," ")</f>
        <v> </v>
      </c>
      <c r="P2012" s="83" t="str">
        <f ca="1" t="shared" si="2052"/>
        <v> </v>
      </c>
      <c r="Q2012" s="65" t="str">
        <f ca="1">IF(ISBLANK(A2012)," ",IF(O2012&gt;MASTER!$B$3/100,"SB",IF(O2012&gt;MASTER!$B$4/100,"B",IF(O2012&gt;MASTER!$B$5/100,"C","K"))))</f>
        <v>SB</v>
      </c>
      <c r="R2012" s="65" t="str">
        <f ca="1">IF(ISBLANK(B2012)," ",IF(P2012&gt;MASTER!$B$3/100,"SB",IF(P2012&gt;MASTER!$B$4/100,"B",IF(P2012&gt;MASTER!$B$5/100,"C","K"))))</f>
        <v>SB</v>
      </c>
    </row>
    <row r="2013" customHeight="1" spans="1:18">
      <c r="A2013" s="65">
        <f ca="1">INDIRECT(ADDRESS(2+QUOTIENT(ROW()-2,COUNTA('Form Responses 1'!$1:$1)-4),1,,TRUE,"Form Responses 1"))</f>
        <v>0</v>
      </c>
      <c r="B2013" s="65">
        <f ca="1">INDIRECT(ADDRESS(2+QUOTIENT(ROW()-2,COUNTA('Form Responses 1'!$1:$1)-4),2,,TRUE,"Form Responses 1"))</f>
        <v>0</v>
      </c>
      <c r="C2013" s="65">
        <f ca="1">INDIRECT(ADDRESS(2+QUOTIENT(ROW()-2,COUNTA('Form Responses 1'!$1:$1)-4),3,,TRUE,"Form Responses 1"))</f>
        <v>0</v>
      </c>
      <c r="D2013" s="65">
        <f ca="1">INDIRECT(ADDRESS(2+QUOTIENT(ROW()-2,COUNTA('Form Responses 1'!$1:$1)-4),4,,TRUE,"Form Responses 1"))</f>
        <v>0</v>
      </c>
      <c r="E2013" s="82">
        <f ca="1" t="shared" si="0"/>
        <v>6</v>
      </c>
      <c r="F2013" s="65" t="str">
        <f ca="1">IF(ISBLANK(A2013)," ",INDIRECT(ADDRESS(1,5+MOD(ROW()-2,COUNTA('Form Responses 1'!$1:$1)-4),,TRUE,"Form Responses 1")))</f>
        <v>Lantai 24 [Koridor]</v>
      </c>
      <c r="G2013" s="65" t="e">
        <f ca="1">IF(ISBLANK(A2013)," ",INDIRECT(ADDRESS(MATCH(A2013,'Form Responses 1'!A:A,0),5+MOD(ROW()-2,COUNTA('Form Responses 1'!$1:$1)-4),,TRUE,"Form Responses 1")))</f>
        <v>#N/A</v>
      </c>
      <c r="H2013" s="83" t="str">
        <f ca="1" t="shared" si="1"/>
        <v>Lantai 24</v>
      </c>
      <c r="I2013" s="83" t="str">
        <f ca="1" t="shared" si="2026"/>
        <v>Koridor</v>
      </c>
      <c r="J2013" s="83" t="str">
        <f ca="1" t="shared" si="2"/>
        <v>CLEANING SERVICE</v>
      </c>
      <c r="K2013" s="83" t="str">
        <f ca="1" t="array" ref="K2013">IFERROR(INDEX(MASTER!B:B,MATCH(G2013,MASTER!A:A,0))/100," ")</f>
        <v> </v>
      </c>
      <c r="L2013" s="65">
        <f ca="1" t="shared" si="3"/>
        <v>0</v>
      </c>
      <c r="M2013" s="65" t="str">
        <f ca="1" t="shared" si="4"/>
        <v>1900 - WEEK 00</v>
      </c>
      <c r="N2013" s="65" t="str">
        <f ca="1" t="shared" si="5"/>
        <v>1900 - MONTH 01</v>
      </c>
      <c r="O2013" s="83" t="str">
        <f ca="1" t="shared" ref="O2013:P2013" si="2053">IFERROR(AVERAGEIF(M:M,M2013,$K:$K)," ")</f>
        <v> </v>
      </c>
      <c r="P2013" s="83" t="str">
        <f ca="1" t="shared" si="2053"/>
        <v> </v>
      </c>
      <c r="Q2013" s="65" t="str">
        <f ca="1">IF(ISBLANK(A2013)," ",IF(O2013&gt;MASTER!$B$3/100,"SB",IF(O2013&gt;MASTER!$B$4/100,"B",IF(O2013&gt;MASTER!$B$5/100,"C","K"))))</f>
        <v>SB</v>
      </c>
      <c r="R2013" s="65" t="str">
        <f ca="1">IF(ISBLANK(B2013)," ",IF(P2013&gt;MASTER!$B$3/100,"SB",IF(P2013&gt;MASTER!$B$4/100,"B",IF(P2013&gt;MASTER!$B$5/100,"C","K"))))</f>
        <v>SB</v>
      </c>
    </row>
    <row r="2014" customHeight="1" spans="1:18">
      <c r="A2014" s="65">
        <f ca="1">INDIRECT(ADDRESS(2+QUOTIENT(ROW()-2,COUNTA('Form Responses 1'!$1:$1)-4),1,,TRUE,"Form Responses 1"))</f>
        <v>0</v>
      </c>
      <c r="B2014" s="65">
        <f ca="1">INDIRECT(ADDRESS(2+QUOTIENT(ROW()-2,COUNTA('Form Responses 1'!$1:$1)-4),2,,TRUE,"Form Responses 1"))</f>
        <v>0</v>
      </c>
      <c r="C2014" s="65">
        <f ca="1">INDIRECT(ADDRESS(2+QUOTIENT(ROW()-2,COUNTA('Form Responses 1'!$1:$1)-4),3,,TRUE,"Form Responses 1"))</f>
        <v>0</v>
      </c>
      <c r="D2014" s="65">
        <f ca="1">INDIRECT(ADDRESS(2+QUOTIENT(ROW()-2,COUNTA('Form Responses 1'!$1:$1)-4),4,,TRUE,"Form Responses 1"))</f>
        <v>0</v>
      </c>
      <c r="E2014" s="82">
        <f ca="1" t="shared" si="0"/>
        <v>6</v>
      </c>
      <c r="F2014" s="65" t="str">
        <f ca="1">IF(ISBLANK(A2014)," ",INDIRECT(ADDRESS(1,5+MOD(ROW()-2,COUNTA('Form Responses 1'!$1:$1)-4),,TRUE,"Form Responses 1")))</f>
        <v>Lantai 24 [Toilet Pria / Wanita]</v>
      </c>
      <c r="G2014" s="65" t="e">
        <f ca="1">IF(ISBLANK(A2014)," ",INDIRECT(ADDRESS(MATCH(A2014,'Form Responses 1'!A:A,0),5+MOD(ROW()-2,COUNTA('Form Responses 1'!$1:$1)-4),,TRUE,"Form Responses 1")))</f>
        <v>#N/A</v>
      </c>
      <c r="H2014" s="83" t="str">
        <f ca="1" t="shared" si="1"/>
        <v>Lantai 24</v>
      </c>
      <c r="I2014" s="83" t="str">
        <f ca="1" t="shared" si="2026"/>
        <v>Toilet Pria / Wanita</v>
      </c>
      <c r="J2014" s="83" t="str">
        <f ca="1" t="shared" si="2"/>
        <v>CLEANING SERVICE</v>
      </c>
      <c r="K2014" s="83" t="str">
        <f ca="1" t="array" ref="K2014">IFERROR(INDEX(MASTER!B:B,MATCH(G2014,MASTER!A:A,0))/100," ")</f>
        <v> </v>
      </c>
      <c r="L2014" s="65">
        <f ca="1" t="shared" si="3"/>
        <v>0</v>
      </c>
      <c r="M2014" s="65" t="str">
        <f ca="1" t="shared" si="4"/>
        <v>1900 - WEEK 00</v>
      </c>
      <c r="N2014" s="65" t="str">
        <f ca="1" t="shared" si="5"/>
        <v>1900 - MONTH 01</v>
      </c>
      <c r="O2014" s="83" t="str">
        <f ca="1" t="shared" ref="O2014:P2014" si="2054">IFERROR(AVERAGEIF(M:M,M2014,$K:$K)," ")</f>
        <v> </v>
      </c>
      <c r="P2014" s="83" t="str">
        <f ca="1" t="shared" si="2054"/>
        <v> </v>
      </c>
      <c r="Q2014" s="65" t="str">
        <f ca="1">IF(ISBLANK(A2014)," ",IF(O2014&gt;MASTER!$B$3/100,"SB",IF(O2014&gt;MASTER!$B$4/100,"B",IF(O2014&gt;MASTER!$B$5/100,"C","K"))))</f>
        <v>SB</v>
      </c>
      <c r="R2014" s="65" t="str">
        <f ca="1">IF(ISBLANK(B2014)," ",IF(P2014&gt;MASTER!$B$3/100,"SB",IF(P2014&gt;MASTER!$B$4/100,"B",IF(P2014&gt;MASTER!$B$5/100,"C","K"))))</f>
        <v>SB</v>
      </c>
    </row>
    <row r="2015" customHeight="1" spans="1:18">
      <c r="A2015" s="65">
        <f ca="1">INDIRECT(ADDRESS(2+QUOTIENT(ROW()-2,COUNTA('Form Responses 1'!$1:$1)-4),1,,TRUE,"Form Responses 1"))</f>
        <v>0</v>
      </c>
      <c r="B2015" s="65">
        <f ca="1">INDIRECT(ADDRESS(2+QUOTIENT(ROW()-2,COUNTA('Form Responses 1'!$1:$1)-4),2,,TRUE,"Form Responses 1"))</f>
        <v>0</v>
      </c>
      <c r="C2015" s="65">
        <f ca="1">INDIRECT(ADDRESS(2+QUOTIENT(ROW()-2,COUNTA('Form Responses 1'!$1:$1)-4),3,,TRUE,"Form Responses 1"))</f>
        <v>0</v>
      </c>
      <c r="D2015" s="65">
        <f ca="1">INDIRECT(ADDRESS(2+QUOTIENT(ROW()-2,COUNTA('Form Responses 1'!$1:$1)-4),4,,TRUE,"Form Responses 1"))</f>
        <v>0</v>
      </c>
      <c r="E2015" s="82">
        <f ca="1" t="shared" si="0"/>
        <v>6</v>
      </c>
      <c r="F2015" s="65" t="str">
        <f ca="1">IF(ISBLANK(A2015)," ",INDIRECT(ADDRESS(1,5+MOD(ROW()-2,COUNTA('Form Responses 1'!$1:$1)-4),,TRUE,"Form Responses 1")))</f>
        <v>Lantai 23 [Tangga Exit Barat]</v>
      </c>
      <c r="G2015" s="65" t="e">
        <f ca="1">IF(ISBLANK(A2015)," ",INDIRECT(ADDRESS(MATCH(A2015,'Form Responses 1'!A:A,0),5+MOD(ROW()-2,COUNTA('Form Responses 1'!$1:$1)-4),,TRUE,"Form Responses 1")))</f>
        <v>#N/A</v>
      </c>
      <c r="H2015" s="83" t="str">
        <f ca="1" t="shared" si="1"/>
        <v>Lantai 23</v>
      </c>
      <c r="I2015" s="83" t="str">
        <f ca="1" t="shared" si="2026"/>
        <v>Tangga Exit Barat</v>
      </c>
      <c r="J2015" s="83" t="str">
        <f ca="1" t="shared" si="2"/>
        <v>CLEANING SERVICE</v>
      </c>
      <c r="K2015" s="83" t="str">
        <f ca="1" t="array" ref="K2015">IFERROR(INDEX(MASTER!B:B,MATCH(G2015,MASTER!A:A,0))/100," ")</f>
        <v> </v>
      </c>
      <c r="L2015" s="65">
        <f ca="1" t="shared" si="3"/>
        <v>0</v>
      </c>
      <c r="M2015" s="65" t="str">
        <f ca="1" t="shared" si="4"/>
        <v>1900 - WEEK 00</v>
      </c>
      <c r="N2015" s="65" t="str">
        <f ca="1" t="shared" si="5"/>
        <v>1900 - MONTH 01</v>
      </c>
      <c r="O2015" s="83" t="str">
        <f ca="1" t="shared" ref="O2015:P2015" si="2055">IFERROR(AVERAGEIF(M:M,M2015,$K:$K)," ")</f>
        <v> </v>
      </c>
      <c r="P2015" s="83" t="str">
        <f ca="1" t="shared" si="2055"/>
        <v> </v>
      </c>
      <c r="Q2015" s="65" t="str">
        <f ca="1">IF(ISBLANK(A2015)," ",IF(O2015&gt;MASTER!$B$3/100,"SB",IF(O2015&gt;MASTER!$B$4/100,"B",IF(O2015&gt;MASTER!$B$5/100,"C","K"))))</f>
        <v>SB</v>
      </c>
      <c r="R2015" s="65" t="str">
        <f ca="1">IF(ISBLANK(B2015)," ",IF(P2015&gt;MASTER!$B$3/100,"SB",IF(P2015&gt;MASTER!$B$4/100,"B",IF(P2015&gt;MASTER!$B$5/100,"C","K"))))</f>
        <v>SB</v>
      </c>
    </row>
    <row r="2016" customHeight="1" spans="1:18">
      <c r="A2016" s="65">
        <f ca="1">INDIRECT(ADDRESS(2+QUOTIENT(ROW()-2,COUNTA('Form Responses 1'!$1:$1)-4),1,,TRUE,"Form Responses 1"))</f>
        <v>0</v>
      </c>
      <c r="B2016" s="65">
        <f ca="1">INDIRECT(ADDRESS(2+QUOTIENT(ROW()-2,COUNTA('Form Responses 1'!$1:$1)-4),2,,TRUE,"Form Responses 1"))</f>
        <v>0</v>
      </c>
      <c r="C2016" s="65">
        <f ca="1">INDIRECT(ADDRESS(2+QUOTIENT(ROW()-2,COUNTA('Form Responses 1'!$1:$1)-4),3,,TRUE,"Form Responses 1"))</f>
        <v>0</v>
      </c>
      <c r="D2016" s="65">
        <f ca="1">INDIRECT(ADDRESS(2+QUOTIENT(ROW()-2,COUNTA('Form Responses 1'!$1:$1)-4),4,,TRUE,"Form Responses 1"))</f>
        <v>0</v>
      </c>
      <c r="E2016" s="82">
        <f ca="1" t="shared" si="0"/>
        <v>6</v>
      </c>
      <c r="F2016" s="65" t="str">
        <f ca="1">IF(ISBLANK(A2016)," ",INDIRECT(ADDRESS(1,5+MOD(ROW()-2,COUNTA('Form Responses 1'!$1:$1)-4),,TRUE,"Form Responses 1")))</f>
        <v>Lantai 23 [ &amp; Timur]</v>
      </c>
      <c r="G2016" s="65" t="e">
        <f ca="1">IF(ISBLANK(A2016)," ",INDIRECT(ADDRESS(MATCH(A2016,'Form Responses 1'!A:A,0),5+MOD(ROW()-2,COUNTA('Form Responses 1'!$1:$1)-4),,TRUE,"Form Responses 1")))</f>
        <v>#N/A</v>
      </c>
      <c r="H2016" s="83" t="str">
        <f ca="1" t="shared" si="1"/>
        <v>Lantai 23</v>
      </c>
      <c r="I2016" s="83" t="str">
        <f ca="1" t="shared" si="2026"/>
        <v> &amp; Timur</v>
      </c>
      <c r="J2016" s="83" t="str">
        <f ca="1" t="shared" si="2"/>
        <v>CLEANING SERVICE</v>
      </c>
      <c r="K2016" s="83" t="str">
        <f ca="1" t="array" ref="K2016">IFERROR(INDEX(MASTER!B:B,MATCH(G2016,MASTER!A:A,0))/100," ")</f>
        <v> </v>
      </c>
      <c r="L2016" s="65">
        <f ca="1" t="shared" si="3"/>
        <v>0</v>
      </c>
      <c r="M2016" s="65" t="str">
        <f ca="1" t="shared" si="4"/>
        <v>1900 - WEEK 00</v>
      </c>
      <c r="N2016" s="65" t="str">
        <f ca="1" t="shared" si="5"/>
        <v>1900 - MONTH 01</v>
      </c>
      <c r="O2016" s="83" t="str">
        <f ca="1" t="shared" ref="O2016:P2016" si="2056">IFERROR(AVERAGEIF(M:M,M2016,$K:$K)," ")</f>
        <v> </v>
      </c>
      <c r="P2016" s="83" t="str">
        <f ca="1" t="shared" si="2056"/>
        <v> </v>
      </c>
      <c r="Q2016" s="65" t="str">
        <f ca="1">IF(ISBLANK(A2016)," ",IF(O2016&gt;MASTER!$B$3/100,"SB",IF(O2016&gt;MASTER!$B$4/100,"B",IF(O2016&gt;MASTER!$B$5/100,"C","K"))))</f>
        <v>SB</v>
      </c>
      <c r="R2016" s="65" t="str">
        <f ca="1">IF(ISBLANK(B2016)," ",IF(P2016&gt;MASTER!$B$3/100,"SB",IF(P2016&gt;MASTER!$B$4/100,"B",IF(P2016&gt;MASTER!$B$5/100,"C","K"))))</f>
        <v>SB</v>
      </c>
    </row>
    <row r="2017" customHeight="1" spans="1:18">
      <c r="A2017" s="65">
        <f ca="1">INDIRECT(ADDRESS(2+QUOTIENT(ROW()-2,COUNTA('Form Responses 1'!$1:$1)-4),1,,TRUE,"Form Responses 1"))</f>
        <v>0</v>
      </c>
      <c r="B2017" s="65">
        <f ca="1">INDIRECT(ADDRESS(2+QUOTIENT(ROW()-2,COUNTA('Form Responses 1'!$1:$1)-4),2,,TRUE,"Form Responses 1"))</f>
        <v>0</v>
      </c>
      <c r="C2017" s="65">
        <f ca="1">INDIRECT(ADDRESS(2+QUOTIENT(ROW()-2,COUNTA('Form Responses 1'!$1:$1)-4),3,,TRUE,"Form Responses 1"))</f>
        <v>0</v>
      </c>
      <c r="D2017" s="65">
        <f ca="1">INDIRECT(ADDRESS(2+QUOTIENT(ROW()-2,COUNTA('Form Responses 1'!$1:$1)-4),4,,TRUE,"Form Responses 1"))</f>
        <v>0</v>
      </c>
      <c r="E2017" s="82">
        <f ca="1" t="shared" si="0"/>
        <v>6</v>
      </c>
      <c r="F2017" s="65" t="str">
        <f ca="1">IF(ISBLANK(A2017)," ",INDIRECT(ADDRESS(1,5+MOD(ROW()-2,COUNTA('Form Responses 1'!$1:$1)-4),,TRUE,"Form Responses 1")))</f>
        <v>Lantai 23 [Mushola]</v>
      </c>
      <c r="G2017" s="65" t="e">
        <f ca="1">IF(ISBLANK(A2017)," ",INDIRECT(ADDRESS(MATCH(A2017,'Form Responses 1'!A:A,0),5+MOD(ROW()-2,COUNTA('Form Responses 1'!$1:$1)-4),,TRUE,"Form Responses 1")))</f>
        <v>#N/A</v>
      </c>
      <c r="H2017" s="83" t="str">
        <f ca="1" t="shared" si="1"/>
        <v>Lantai 23</v>
      </c>
      <c r="I2017" s="83" t="str">
        <f ca="1" t="shared" si="2026"/>
        <v>Mushola</v>
      </c>
      <c r="J2017" s="83" t="str">
        <f ca="1" t="shared" si="2"/>
        <v>CLEANING SERVICE</v>
      </c>
      <c r="K2017" s="83" t="str">
        <f ca="1" t="array" ref="K2017">IFERROR(INDEX(MASTER!B:B,MATCH(G2017,MASTER!A:A,0))/100," ")</f>
        <v> </v>
      </c>
      <c r="L2017" s="65">
        <f ca="1" t="shared" si="3"/>
        <v>0</v>
      </c>
      <c r="M2017" s="65" t="str">
        <f ca="1" t="shared" si="4"/>
        <v>1900 - WEEK 00</v>
      </c>
      <c r="N2017" s="65" t="str">
        <f ca="1" t="shared" si="5"/>
        <v>1900 - MONTH 01</v>
      </c>
      <c r="O2017" s="83" t="str">
        <f ca="1" t="shared" ref="O2017:P2017" si="2057">IFERROR(AVERAGEIF(M:M,M2017,$K:$K)," ")</f>
        <v> </v>
      </c>
      <c r="P2017" s="83" t="str">
        <f ca="1" t="shared" si="2057"/>
        <v> </v>
      </c>
      <c r="Q2017" s="65" t="str">
        <f ca="1">IF(ISBLANK(A2017)," ",IF(O2017&gt;MASTER!$B$3/100,"SB",IF(O2017&gt;MASTER!$B$4/100,"B",IF(O2017&gt;MASTER!$B$5/100,"C","K"))))</f>
        <v>SB</v>
      </c>
      <c r="R2017" s="65" t="str">
        <f ca="1">IF(ISBLANK(B2017)," ",IF(P2017&gt;MASTER!$B$3/100,"SB",IF(P2017&gt;MASTER!$B$4/100,"B",IF(P2017&gt;MASTER!$B$5/100,"C","K"))))</f>
        <v>SB</v>
      </c>
    </row>
    <row r="2018" customHeight="1" spans="1:18">
      <c r="A2018" s="65">
        <f ca="1">INDIRECT(ADDRESS(2+QUOTIENT(ROW()-2,COUNTA('Form Responses 1'!$1:$1)-4),1,,TRUE,"Form Responses 1"))</f>
        <v>0</v>
      </c>
      <c r="B2018" s="65">
        <f ca="1">INDIRECT(ADDRESS(2+QUOTIENT(ROW()-2,COUNTA('Form Responses 1'!$1:$1)-4),2,,TRUE,"Form Responses 1"))</f>
        <v>0</v>
      </c>
      <c r="C2018" s="65">
        <f ca="1">INDIRECT(ADDRESS(2+QUOTIENT(ROW()-2,COUNTA('Form Responses 1'!$1:$1)-4),3,,TRUE,"Form Responses 1"))</f>
        <v>0</v>
      </c>
      <c r="D2018" s="65">
        <f ca="1">INDIRECT(ADDRESS(2+QUOTIENT(ROW()-2,COUNTA('Form Responses 1'!$1:$1)-4),4,,TRUE,"Form Responses 1"))</f>
        <v>0</v>
      </c>
      <c r="E2018" s="82">
        <f ca="1" t="shared" si="0"/>
        <v>6</v>
      </c>
      <c r="F2018" s="65" t="str">
        <f ca="1">IF(ISBLANK(A2018)," ",INDIRECT(ADDRESS(1,5+MOD(ROW()-2,COUNTA('Form Responses 1'!$1:$1)-4),,TRUE,"Form Responses 1")))</f>
        <v>Lantai 23 [Pantry]</v>
      </c>
      <c r="G2018" s="65" t="e">
        <f ca="1">IF(ISBLANK(A2018)," ",INDIRECT(ADDRESS(MATCH(A2018,'Form Responses 1'!A:A,0),5+MOD(ROW()-2,COUNTA('Form Responses 1'!$1:$1)-4),,TRUE,"Form Responses 1")))</f>
        <v>#N/A</v>
      </c>
      <c r="H2018" s="83" t="str">
        <f ca="1" t="shared" si="1"/>
        <v>Lantai 23</v>
      </c>
      <c r="I2018" s="83" t="str">
        <f ca="1" t="shared" si="2026"/>
        <v>Pantry</v>
      </c>
      <c r="J2018" s="83" t="str">
        <f ca="1" t="shared" si="2"/>
        <v>CLEANING SERVICE</v>
      </c>
      <c r="K2018" s="83" t="str">
        <f ca="1" t="array" ref="K2018">IFERROR(INDEX(MASTER!B:B,MATCH(G2018,MASTER!A:A,0))/100," ")</f>
        <v> </v>
      </c>
      <c r="L2018" s="65">
        <f ca="1" t="shared" si="3"/>
        <v>0</v>
      </c>
      <c r="M2018" s="65" t="str">
        <f ca="1" t="shared" si="4"/>
        <v>1900 - WEEK 00</v>
      </c>
      <c r="N2018" s="65" t="str">
        <f ca="1" t="shared" si="5"/>
        <v>1900 - MONTH 01</v>
      </c>
      <c r="O2018" s="83" t="str">
        <f ca="1" t="shared" ref="O2018:P2018" si="2058">IFERROR(AVERAGEIF(M:M,M2018,$K:$K)," ")</f>
        <v> </v>
      </c>
      <c r="P2018" s="83" t="str">
        <f ca="1" t="shared" si="2058"/>
        <v> </v>
      </c>
      <c r="Q2018" s="65" t="str">
        <f ca="1">IF(ISBLANK(A2018)," ",IF(O2018&gt;MASTER!$B$3/100,"SB",IF(O2018&gt;MASTER!$B$4/100,"B",IF(O2018&gt;MASTER!$B$5/100,"C","K"))))</f>
        <v>SB</v>
      </c>
      <c r="R2018" s="65" t="str">
        <f ca="1">IF(ISBLANK(B2018)," ",IF(P2018&gt;MASTER!$B$3/100,"SB",IF(P2018&gt;MASTER!$B$4/100,"B",IF(P2018&gt;MASTER!$B$5/100,"C","K"))))</f>
        <v>SB</v>
      </c>
    </row>
    <row r="2019" customHeight="1" spans="1:18">
      <c r="A2019" s="65">
        <f ca="1">INDIRECT(ADDRESS(2+QUOTIENT(ROW()-2,COUNTA('Form Responses 1'!$1:$1)-4),1,,TRUE,"Form Responses 1"))</f>
        <v>0</v>
      </c>
      <c r="B2019" s="65">
        <f ca="1">INDIRECT(ADDRESS(2+QUOTIENT(ROW()-2,COUNTA('Form Responses 1'!$1:$1)-4),2,,TRUE,"Form Responses 1"))</f>
        <v>0</v>
      </c>
      <c r="C2019" s="65">
        <f ca="1">INDIRECT(ADDRESS(2+QUOTIENT(ROW()-2,COUNTA('Form Responses 1'!$1:$1)-4),3,,TRUE,"Form Responses 1"))</f>
        <v>0</v>
      </c>
      <c r="D2019" s="65">
        <f ca="1">INDIRECT(ADDRESS(2+QUOTIENT(ROW()-2,COUNTA('Form Responses 1'!$1:$1)-4),4,,TRUE,"Form Responses 1"))</f>
        <v>0</v>
      </c>
      <c r="E2019" s="82">
        <f ca="1" t="shared" si="0"/>
        <v>6</v>
      </c>
      <c r="F2019" s="65" t="str">
        <f ca="1">IF(ISBLANK(A2019)," ",INDIRECT(ADDRESS(1,5+MOD(ROW()-2,COUNTA('Form Responses 1'!$1:$1)-4),,TRUE,"Form Responses 1")))</f>
        <v>Lantai 23 [Ruang Rapat 1-2-3]</v>
      </c>
      <c r="G2019" s="65" t="e">
        <f ca="1">IF(ISBLANK(A2019)," ",INDIRECT(ADDRESS(MATCH(A2019,'Form Responses 1'!A:A,0),5+MOD(ROW()-2,COUNTA('Form Responses 1'!$1:$1)-4),,TRUE,"Form Responses 1")))</f>
        <v>#N/A</v>
      </c>
      <c r="H2019" s="83" t="str">
        <f ca="1" t="shared" si="1"/>
        <v>Lantai 23</v>
      </c>
      <c r="I2019" s="83" t="str">
        <f ca="1" t="shared" si="2026"/>
        <v>Ruang Rapat 1-2-3</v>
      </c>
      <c r="J2019" s="83" t="str">
        <f ca="1" t="shared" si="2"/>
        <v>CLEANING SERVICE</v>
      </c>
      <c r="K2019" s="83" t="str">
        <f ca="1" t="array" ref="K2019">IFERROR(INDEX(MASTER!B:B,MATCH(G2019,MASTER!A:A,0))/100," ")</f>
        <v> </v>
      </c>
      <c r="L2019" s="65">
        <f ca="1" t="shared" si="3"/>
        <v>0</v>
      </c>
      <c r="M2019" s="65" t="str">
        <f ca="1" t="shared" si="4"/>
        <v>1900 - WEEK 00</v>
      </c>
      <c r="N2019" s="65" t="str">
        <f ca="1" t="shared" si="5"/>
        <v>1900 - MONTH 01</v>
      </c>
      <c r="O2019" s="83" t="str">
        <f ca="1" t="shared" ref="O2019:P2019" si="2059">IFERROR(AVERAGEIF(M:M,M2019,$K:$K)," ")</f>
        <v> </v>
      </c>
      <c r="P2019" s="83" t="str">
        <f ca="1" t="shared" si="2059"/>
        <v> </v>
      </c>
      <c r="Q2019" s="65" t="str">
        <f ca="1">IF(ISBLANK(A2019)," ",IF(O2019&gt;MASTER!$B$3/100,"SB",IF(O2019&gt;MASTER!$B$4/100,"B",IF(O2019&gt;MASTER!$B$5/100,"C","K"))))</f>
        <v>SB</v>
      </c>
      <c r="R2019" s="65" t="str">
        <f ca="1">IF(ISBLANK(B2019)," ",IF(P2019&gt;MASTER!$B$3/100,"SB",IF(P2019&gt;MASTER!$B$4/100,"B",IF(P2019&gt;MASTER!$B$5/100,"C","K"))))</f>
        <v>SB</v>
      </c>
    </row>
    <row r="2020" customHeight="1" spans="1:18">
      <c r="A2020" s="65">
        <f ca="1">INDIRECT(ADDRESS(2+QUOTIENT(ROW()-2,COUNTA('Form Responses 1'!$1:$1)-4),1,,TRUE,"Form Responses 1"))</f>
        <v>0</v>
      </c>
      <c r="B2020" s="65">
        <f ca="1">INDIRECT(ADDRESS(2+QUOTIENT(ROW()-2,COUNTA('Form Responses 1'!$1:$1)-4),2,,TRUE,"Form Responses 1"))</f>
        <v>0</v>
      </c>
      <c r="C2020" s="65">
        <f ca="1">INDIRECT(ADDRESS(2+QUOTIENT(ROW()-2,COUNTA('Form Responses 1'!$1:$1)-4),3,,TRUE,"Form Responses 1"))</f>
        <v>0</v>
      </c>
      <c r="D2020" s="65">
        <f ca="1">INDIRECT(ADDRESS(2+QUOTIENT(ROW()-2,COUNTA('Form Responses 1'!$1:$1)-4),4,,TRUE,"Form Responses 1"))</f>
        <v>0</v>
      </c>
      <c r="E2020" s="82">
        <f ca="1" t="shared" si="0"/>
        <v>6</v>
      </c>
      <c r="F2020" s="65" t="str">
        <f ca="1">IF(ISBLANK(A2020)," ",INDIRECT(ADDRESS(1,5+MOD(ROW()-2,COUNTA('Form Responses 1'!$1:$1)-4),,TRUE,"Form Responses 1")))</f>
        <v>Lantai 23 [Ruang Kerja]</v>
      </c>
      <c r="G2020" s="65" t="e">
        <f ca="1">IF(ISBLANK(A2020)," ",INDIRECT(ADDRESS(MATCH(A2020,'Form Responses 1'!A:A,0),5+MOD(ROW()-2,COUNTA('Form Responses 1'!$1:$1)-4),,TRUE,"Form Responses 1")))</f>
        <v>#N/A</v>
      </c>
      <c r="H2020" s="83" t="str">
        <f ca="1" t="shared" si="1"/>
        <v>Lantai 23</v>
      </c>
      <c r="I2020" s="83" t="str">
        <f ca="1" t="shared" si="2026"/>
        <v>Ruang Kerja</v>
      </c>
      <c r="J2020" s="83" t="str">
        <f ca="1" t="shared" si="2"/>
        <v>CLEANING SERVICE</v>
      </c>
      <c r="K2020" s="83" t="str">
        <f ca="1" t="array" ref="K2020">IFERROR(INDEX(MASTER!B:B,MATCH(G2020,MASTER!A:A,0))/100," ")</f>
        <v> </v>
      </c>
      <c r="L2020" s="65">
        <f ca="1" t="shared" si="3"/>
        <v>0</v>
      </c>
      <c r="M2020" s="65" t="str">
        <f ca="1" t="shared" si="4"/>
        <v>1900 - WEEK 00</v>
      </c>
      <c r="N2020" s="65" t="str">
        <f ca="1" t="shared" si="5"/>
        <v>1900 - MONTH 01</v>
      </c>
      <c r="O2020" s="83" t="str">
        <f ca="1" t="shared" ref="O2020:P2020" si="2060">IFERROR(AVERAGEIF(M:M,M2020,$K:$K)," ")</f>
        <v> </v>
      </c>
      <c r="P2020" s="83" t="str">
        <f ca="1" t="shared" si="2060"/>
        <v> </v>
      </c>
      <c r="Q2020" s="65" t="str">
        <f ca="1">IF(ISBLANK(A2020)," ",IF(O2020&gt;MASTER!$B$3/100,"SB",IF(O2020&gt;MASTER!$B$4/100,"B",IF(O2020&gt;MASTER!$B$5/100,"C","K"))))</f>
        <v>SB</v>
      </c>
      <c r="R2020" s="65" t="str">
        <f ca="1">IF(ISBLANK(B2020)," ",IF(P2020&gt;MASTER!$B$3/100,"SB",IF(P2020&gt;MASTER!$B$4/100,"B",IF(P2020&gt;MASTER!$B$5/100,"C","K"))))</f>
        <v>SB</v>
      </c>
    </row>
    <row r="2021" customHeight="1" spans="1:18">
      <c r="A2021" s="65">
        <f ca="1">INDIRECT(ADDRESS(2+QUOTIENT(ROW()-2,COUNTA('Form Responses 1'!$1:$1)-4),1,,TRUE,"Form Responses 1"))</f>
        <v>0</v>
      </c>
      <c r="B2021" s="65">
        <f ca="1">INDIRECT(ADDRESS(2+QUOTIENT(ROW()-2,COUNTA('Form Responses 1'!$1:$1)-4),2,,TRUE,"Form Responses 1"))</f>
        <v>0</v>
      </c>
      <c r="C2021" s="65">
        <f ca="1">INDIRECT(ADDRESS(2+QUOTIENT(ROW()-2,COUNTA('Form Responses 1'!$1:$1)-4),3,,TRUE,"Form Responses 1"))</f>
        <v>0</v>
      </c>
      <c r="D2021" s="65">
        <f ca="1">INDIRECT(ADDRESS(2+QUOTIENT(ROW()-2,COUNTA('Form Responses 1'!$1:$1)-4),4,,TRUE,"Form Responses 1"))</f>
        <v>0</v>
      </c>
      <c r="E2021" s="82">
        <f ca="1" t="shared" si="0"/>
        <v>6</v>
      </c>
      <c r="F2021" s="65" t="str">
        <f ca="1">IF(ISBLANK(A2021)," ",INDIRECT(ADDRESS(1,5+MOD(ROW()-2,COUNTA('Form Responses 1'!$1:$1)-4),,TRUE,"Form Responses 1")))</f>
        <v>Lantai 23 [Koridor]</v>
      </c>
      <c r="G2021" s="65" t="e">
        <f ca="1">IF(ISBLANK(A2021)," ",INDIRECT(ADDRESS(MATCH(A2021,'Form Responses 1'!A:A,0),5+MOD(ROW()-2,COUNTA('Form Responses 1'!$1:$1)-4),,TRUE,"Form Responses 1")))</f>
        <v>#N/A</v>
      </c>
      <c r="H2021" s="83" t="str">
        <f ca="1" t="shared" si="1"/>
        <v>Lantai 23</v>
      </c>
      <c r="I2021" s="83" t="str">
        <f ca="1" t="shared" si="2026"/>
        <v>Koridor</v>
      </c>
      <c r="J2021" s="83" t="str">
        <f ca="1" t="shared" si="2"/>
        <v>CLEANING SERVICE</v>
      </c>
      <c r="K2021" s="83" t="str">
        <f ca="1" t="array" ref="K2021">IFERROR(INDEX(MASTER!B:B,MATCH(G2021,MASTER!A:A,0))/100," ")</f>
        <v> </v>
      </c>
      <c r="L2021" s="65">
        <f ca="1" t="shared" si="3"/>
        <v>0</v>
      </c>
      <c r="M2021" s="65" t="str">
        <f ca="1" t="shared" si="4"/>
        <v>1900 - WEEK 00</v>
      </c>
      <c r="N2021" s="65" t="str">
        <f ca="1" t="shared" si="5"/>
        <v>1900 - MONTH 01</v>
      </c>
      <c r="O2021" s="83" t="str">
        <f ca="1" t="shared" ref="O2021:P2021" si="2061">IFERROR(AVERAGEIF(M:M,M2021,$K:$K)," ")</f>
        <v> </v>
      </c>
      <c r="P2021" s="83" t="str">
        <f ca="1" t="shared" si="2061"/>
        <v> </v>
      </c>
      <c r="Q2021" s="65" t="str">
        <f ca="1">IF(ISBLANK(A2021)," ",IF(O2021&gt;MASTER!$B$3/100,"SB",IF(O2021&gt;MASTER!$B$4/100,"B",IF(O2021&gt;MASTER!$B$5/100,"C","K"))))</f>
        <v>SB</v>
      </c>
      <c r="R2021" s="65" t="str">
        <f ca="1">IF(ISBLANK(B2021)," ",IF(P2021&gt;MASTER!$B$3/100,"SB",IF(P2021&gt;MASTER!$B$4/100,"B",IF(P2021&gt;MASTER!$B$5/100,"C","K"))))</f>
        <v>SB</v>
      </c>
    </row>
    <row r="2022" customHeight="1" spans="1:18">
      <c r="A2022" s="65">
        <f ca="1">INDIRECT(ADDRESS(2+QUOTIENT(ROW()-2,COUNTA('Form Responses 1'!$1:$1)-4),1,,TRUE,"Form Responses 1"))</f>
        <v>0</v>
      </c>
      <c r="B2022" s="65">
        <f ca="1">INDIRECT(ADDRESS(2+QUOTIENT(ROW()-2,COUNTA('Form Responses 1'!$1:$1)-4),2,,TRUE,"Form Responses 1"))</f>
        <v>0</v>
      </c>
      <c r="C2022" s="65">
        <f ca="1">INDIRECT(ADDRESS(2+QUOTIENT(ROW()-2,COUNTA('Form Responses 1'!$1:$1)-4),3,,TRUE,"Form Responses 1"))</f>
        <v>0</v>
      </c>
      <c r="D2022" s="65">
        <f ca="1">INDIRECT(ADDRESS(2+QUOTIENT(ROW()-2,COUNTA('Form Responses 1'!$1:$1)-4),4,,TRUE,"Form Responses 1"))</f>
        <v>0</v>
      </c>
      <c r="E2022" s="82">
        <f ca="1" t="shared" si="0"/>
        <v>6</v>
      </c>
      <c r="F2022" s="65" t="str">
        <f ca="1">IF(ISBLANK(A2022)," ",INDIRECT(ADDRESS(1,5+MOD(ROW()-2,COUNTA('Form Responses 1'!$1:$1)-4),,TRUE,"Form Responses 1")))</f>
        <v>Lantai 23 [Toilet Pria / Wanita]</v>
      </c>
      <c r="G2022" s="65" t="e">
        <f ca="1">IF(ISBLANK(A2022)," ",INDIRECT(ADDRESS(MATCH(A2022,'Form Responses 1'!A:A,0),5+MOD(ROW()-2,COUNTA('Form Responses 1'!$1:$1)-4),,TRUE,"Form Responses 1")))</f>
        <v>#N/A</v>
      </c>
      <c r="H2022" s="83" t="str">
        <f ca="1" t="shared" si="1"/>
        <v>Lantai 23</v>
      </c>
      <c r="I2022" s="83" t="str">
        <f ca="1" t="shared" si="2026"/>
        <v>Toilet Pria / Wanita</v>
      </c>
      <c r="J2022" s="83" t="str">
        <f ca="1" t="shared" si="2"/>
        <v>CLEANING SERVICE</v>
      </c>
      <c r="K2022" s="83" t="str">
        <f ca="1" t="array" ref="K2022">IFERROR(INDEX(MASTER!B:B,MATCH(G2022,MASTER!A:A,0))/100," ")</f>
        <v> </v>
      </c>
      <c r="L2022" s="65">
        <f ca="1" t="shared" si="3"/>
        <v>0</v>
      </c>
      <c r="M2022" s="65" t="str">
        <f ca="1" t="shared" si="4"/>
        <v>1900 - WEEK 00</v>
      </c>
      <c r="N2022" s="65" t="str">
        <f ca="1" t="shared" si="5"/>
        <v>1900 - MONTH 01</v>
      </c>
      <c r="O2022" s="83" t="str">
        <f ca="1" t="shared" ref="O2022:P2022" si="2062">IFERROR(AVERAGEIF(M:M,M2022,$K:$K)," ")</f>
        <v> </v>
      </c>
      <c r="P2022" s="83" t="str">
        <f ca="1" t="shared" si="2062"/>
        <v> </v>
      </c>
      <c r="Q2022" s="65" t="str">
        <f ca="1">IF(ISBLANK(A2022)," ",IF(O2022&gt;MASTER!$B$3/100,"SB",IF(O2022&gt;MASTER!$B$4/100,"B",IF(O2022&gt;MASTER!$B$5/100,"C","K"))))</f>
        <v>SB</v>
      </c>
      <c r="R2022" s="65" t="str">
        <f ca="1">IF(ISBLANK(B2022)," ",IF(P2022&gt;MASTER!$B$3/100,"SB",IF(P2022&gt;MASTER!$B$4/100,"B",IF(P2022&gt;MASTER!$B$5/100,"C","K"))))</f>
        <v>SB</v>
      </c>
    </row>
    <row r="2023" customHeight="1" spans="1:18">
      <c r="A2023" s="65">
        <f ca="1">INDIRECT(ADDRESS(2+QUOTIENT(ROW()-2,COUNTA('Form Responses 1'!$1:$1)-4),1,,TRUE,"Form Responses 1"))</f>
        <v>0</v>
      </c>
      <c r="B2023" s="65">
        <f ca="1">INDIRECT(ADDRESS(2+QUOTIENT(ROW()-2,COUNTA('Form Responses 1'!$1:$1)-4),2,,TRUE,"Form Responses 1"))</f>
        <v>0</v>
      </c>
      <c r="C2023" s="65">
        <f ca="1">INDIRECT(ADDRESS(2+QUOTIENT(ROW()-2,COUNTA('Form Responses 1'!$1:$1)-4),3,,TRUE,"Form Responses 1"))</f>
        <v>0</v>
      </c>
      <c r="D2023" s="65">
        <f ca="1">INDIRECT(ADDRESS(2+QUOTIENT(ROW()-2,COUNTA('Form Responses 1'!$1:$1)-4),4,,TRUE,"Form Responses 1"))</f>
        <v>0</v>
      </c>
      <c r="E2023" s="82">
        <f ca="1" t="shared" si="0"/>
        <v>6</v>
      </c>
      <c r="F2023" s="65" t="str">
        <f ca="1">IF(ISBLANK(A2023)," ",INDIRECT(ADDRESS(1,5+MOD(ROW()-2,COUNTA('Form Responses 1'!$1:$1)-4),,TRUE,"Form Responses 1")))</f>
        <v>Lantai 22 [Tangga Exit Barat]</v>
      </c>
      <c r="G2023" s="65" t="e">
        <f ca="1">IF(ISBLANK(A2023)," ",INDIRECT(ADDRESS(MATCH(A2023,'Form Responses 1'!A:A,0),5+MOD(ROW()-2,COUNTA('Form Responses 1'!$1:$1)-4),,TRUE,"Form Responses 1")))</f>
        <v>#N/A</v>
      </c>
      <c r="H2023" s="83" t="str">
        <f ca="1" t="shared" si="1"/>
        <v>Lantai 22</v>
      </c>
      <c r="I2023" s="83" t="str">
        <f ca="1" t="shared" si="2026"/>
        <v>Tangga Exit Barat</v>
      </c>
      <c r="J2023" s="83" t="str">
        <f ca="1" t="shared" si="2"/>
        <v>CLEANING SERVICE</v>
      </c>
      <c r="K2023" s="83" t="str">
        <f ca="1" t="array" ref="K2023">IFERROR(INDEX(MASTER!B:B,MATCH(G2023,MASTER!A:A,0))/100," ")</f>
        <v> </v>
      </c>
      <c r="L2023" s="65">
        <f ca="1" t="shared" si="3"/>
        <v>0</v>
      </c>
      <c r="M2023" s="65" t="str">
        <f ca="1" t="shared" si="4"/>
        <v>1900 - WEEK 00</v>
      </c>
      <c r="N2023" s="65" t="str">
        <f ca="1" t="shared" si="5"/>
        <v>1900 - MONTH 01</v>
      </c>
      <c r="O2023" s="83" t="str">
        <f ca="1" t="shared" ref="O2023:P2023" si="2063">IFERROR(AVERAGEIF(M:M,M2023,$K:$K)," ")</f>
        <v> </v>
      </c>
      <c r="P2023" s="83" t="str">
        <f ca="1" t="shared" si="2063"/>
        <v> </v>
      </c>
      <c r="Q2023" s="65" t="str">
        <f ca="1">IF(ISBLANK(A2023)," ",IF(O2023&gt;MASTER!$B$3/100,"SB",IF(O2023&gt;MASTER!$B$4/100,"B",IF(O2023&gt;MASTER!$B$5/100,"C","K"))))</f>
        <v>SB</v>
      </c>
      <c r="R2023" s="65" t="str">
        <f ca="1">IF(ISBLANK(B2023)," ",IF(P2023&gt;MASTER!$B$3/100,"SB",IF(P2023&gt;MASTER!$B$4/100,"B",IF(P2023&gt;MASTER!$B$5/100,"C","K"))))</f>
        <v>SB</v>
      </c>
    </row>
    <row r="2024" customHeight="1" spans="1:18">
      <c r="A2024" s="65">
        <f ca="1">INDIRECT(ADDRESS(2+QUOTIENT(ROW()-2,COUNTA('Form Responses 1'!$1:$1)-4),1,,TRUE,"Form Responses 1"))</f>
        <v>0</v>
      </c>
      <c r="B2024" s="65">
        <f ca="1">INDIRECT(ADDRESS(2+QUOTIENT(ROW()-2,COUNTA('Form Responses 1'!$1:$1)-4),2,,TRUE,"Form Responses 1"))</f>
        <v>0</v>
      </c>
      <c r="C2024" s="65">
        <f ca="1">INDIRECT(ADDRESS(2+QUOTIENT(ROW()-2,COUNTA('Form Responses 1'!$1:$1)-4),3,,TRUE,"Form Responses 1"))</f>
        <v>0</v>
      </c>
      <c r="D2024" s="65">
        <f ca="1">INDIRECT(ADDRESS(2+QUOTIENT(ROW()-2,COUNTA('Form Responses 1'!$1:$1)-4),4,,TRUE,"Form Responses 1"))</f>
        <v>0</v>
      </c>
      <c r="E2024" s="82">
        <f ca="1" t="shared" si="0"/>
        <v>6</v>
      </c>
      <c r="F2024" s="65" t="str">
        <f ca="1">IF(ISBLANK(A2024)," ",INDIRECT(ADDRESS(1,5+MOD(ROW()-2,COUNTA('Form Responses 1'!$1:$1)-4),,TRUE,"Form Responses 1")))</f>
        <v>Lantai 22 [ &amp; Timur]</v>
      </c>
      <c r="G2024" s="65" t="e">
        <f ca="1">IF(ISBLANK(A2024)," ",INDIRECT(ADDRESS(MATCH(A2024,'Form Responses 1'!A:A,0),5+MOD(ROW()-2,COUNTA('Form Responses 1'!$1:$1)-4),,TRUE,"Form Responses 1")))</f>
        <v>#N/A</v>
      </c>
      <c r="H2024" s="83" t="str">
        <f ca="1" t="shared" si="1"/>
        <v>Lantai 22</v>
      </c>
      <c r="I2024" s="83" t="str">
        <f ca="1" t="shared" si="2026"/>
        <v> &amp; Timur</v>
      </c>
      <c r="J2024" s="83" t="str">
        <f ca="1" t="shared" si="2"/>
        <v>CLEANING SERVICE</v>
      </c>
      <c r="K2024" s="83" t="str">
        <f ca="1" t="array" ref="K2024">IFERROR(INDEX(MASTER!B:B,MATCH(G2024,MASTER!A:A,0))/100," ")</f>
        <v> </v>
      </c>
      <c r="L2024" s="65">
        <f ca="1" t="shared" si="3"/>
        <v>0</v>
      </c>
      <c r="M2024" s="65" t="str">
        <f ca="1" t="shared" si="4"/>
        <v>1900 - WEEK 00</v>
      </c>
      <c r="N2024" s="65" t="str">
        <f ca="1" t="shared" si="5"/>
        <v>1900 - MONTH 01</v>
      </c>
      <c r="O2024" s="83" t="str">
        <f ca="1" t="shared" ref="O2024:P2024" si="2064">IFERROR(AVERAGEIF(M:M,M2024,$K:$K)," ")</f>
        <v> </v>
      </c>
      <c r="P2024" s="83" t="str">
        <f ca="1" t="shared" si="2064"/>
        <v> </v>
      </c>
      <c r="Q2024" s="65" t="str">
        <f ca="1">IF(ISBLANK(A2024)," ",IF(O2024&gt;MASTER!$B$3/100,"SB",IF(O2024&gt;MASTER!$B$4/100,"B",IF(O2024&gt;MASTER!$B$5/100,"C","K"))))</f>
        <v>SB</v>
      </c>
      <c r="R2024" s="65" t="str">
        <f ca="1">IF(ISBLANK(B2024)," ",IF(P2024&gt;MASTER!$B$3/100,"SB",IF(P2024&gt;MASTER!$B$4/100,"B",IF(P2024&gt;MASTER!$B$5/100,"C","K"))))</f>
        <v>SB</v>
      </c>
    </row>
    <row r="2025" customHeight="1" spans="1:18">
      <c r="A2025" s="65">
        <f ca="1">INDIRECT(ADDRESS(2+QUOTIENT(ROW()-2,COUNTA('Form Responses 1'!$1:$1)-4),1,,TRUE,"Form Responses 1"))</f>
        <v>0</v>
      </c>
      <c r="B2025" s="65">
        <f ca="1">INDIRECT(ADDRESS(2+QUOTIENT(ROW()-2,COUNTA('Form Responses 1'!$1:$1)-4),2,,TRUE,"Form Responses 1"))</f>
        <v>0</v>
      </c>
      <c r="C2025" s="65">
        <f ca="1">INDIRECT(ADDRESS(2+QUOTIENT(ROW()-2,COUNTA('Form Responses 1'!$1:$1)-4),3,,TRUE,"Form Responses 1"))</f>
        <v>0</v>
      </c>
      <c r="D2025" s="65">
        <f ca="1">INDIRECT(ADDRESS(2+QUOTIENT(ROW()-2,COUNTA('Form Responses 1'!$1:$1)-4),4,,TRUE,"Form Responses 1"))</f>
        <v>0</v>
      </c>
      <c r="E2025" s="82">
        <f ca="1" t="shared" si="0"/>
        <v>6</v>
      </c>
      <c r="F2025" s="65" t="str">
        <f ca="1">IF(ISBLANK(A2025)," ",INDIRECT(ADDRESS(1,5+MOD(ROW()-2,COUNTA('Form Responses 1'!$1:$1)-4),,TRUE,"Form Responses 1")))</f>
        <v>Lantai 22 [Mushola]</v>
      </c>
      <c r="G2025" s="65" t="e">
        <f ca="1">IF(ISBLANK(A2025)," ",INDIRECT(ADDRESS(MATCH(A2025,'Form Responses 1'!A:A,0),5+MOD(ROW()-2,COUNTA('Form Responses 1'!$1:$1)-4),,TRUE,"Form Responses 1")))</f>
        <v>#N/A</v>
      </c>
      <c r="H2025" s="83" t="str">
        <f ca="1" t="shared" si="1"/>
        <v>Lantai 22</v>
      </c>
      <c r="I2025" s="83" t="str">
        <f ca="1" t="shared" si="2026"/>
        <v>Mushola</v>
      </c>
      <c r="J2025" s="83" t="str">
        <f ca="1" t="shared" si="2"/>
        <v>CLEANING SERVICE</v>
      </c>
      <c r="K2025" s="83" t="str">
        <f ca="1" t="array" ref="K2025">IFERROR(INDEX(MASTER!B:B,MATCH(G2025,MASTER!A:A,0))/100," ")</f>
        <v> </v>
      </c>
      <c r="L2025" s="65">
        <f ca="1" t="shared" si="3"/>
        <v>0</v>
      </c>
      <c r="M2025" s="65" t="str">
        <f ca="1" t="shared" si="4"/>
        <v>1900 - WEEK 00</v>
      </c>
      <c r="N2025" s="65" t="str">
        <f ca="1" t="shared" si="5"/>
        <v>1900 - MONTH 01</v>
      </c>
      <c r="O2025" s="83" t="str">
        <f ca="1" t="shared" ref="O2025:P2025" si="2065">IFERROR(AVERAGEIF(M:M,M2025,$K:$K)," ")</f>
        <v> </v>
      </c>
      <c r="P2025" s="83" t="str">
        <f ca="1" t="shared" si="2065"/>
        <v> </v>
      </c>
      <c r="Q2025" s="65" t="str">
        <f ca="1">IF(ISBLANK(A2025)," ",IF(O2025&gt;MASTER!$B$3/100,"SB",IF(O2025&gt;MASTER!$B$4/100,"B",IF(O2025&gt;MASTER!$B$5/100,"C","K"))))</f>
        <v>SB</v>
      </c>
      <c r="R2025" s="65" t="str">
        <f ca="1">IF(ISBLANK(B2025)," ",IF(P2025&gt;MASTER!$B$3/100,"SB",IF(P2025&gt;MASTER!$B$4/100,"B",IF(P2025&gt;MASTER!$B$5/100,"C","K"))))</f>
        <v>SB</v>
      </c>
    </row>
    <row r="2026" customHeight="1" spans="1:18">
      <c r="A2026" s="65">
        <f ca="1">INDIRECT(ADDRESS(2+QUOTIENT(ROW()-2,COUNTA('Form Responses 1'!$1:$1)-4),1,,TRUE,"Form Responses 1"))</f>
        <v>0</v>
      </c>
      <c r="B2026" s="65">
        <f ca="1">INDIRECT(ADDRESS(2+QUOTIENT(ROW()-2,COUNTA('Form Responses 1'!$1:$1)-4),2,,TRUE,"Form Responses 1"))</f>
        <v>0</v>
      </c>
      <c r="C2026" s="65">
        <f ca="1">INDIRECT(ADDRESS(2+QUOTIENT(ROW()-2,COUNTA('Form Responses 1'!$1:$1)-4),3,,TRUE,"Form Responses 1"))</f>
        <v>0</v>
      </c>
      <c r="D2026" s="65">
        <f ca="1">INDIRECT(ADDRESS(2+QUOTIENT(ROW()-2,COUNTA('Form Responses 1'!$1:$1)-4),4,,TRUE,"Form Responses 1"))</f>
        <v>0</v>
      </c>
      <c r="E2026" s="82">
        <f ca="1" t="shared" si="0"/>
        <v>6</v>
      </c>
      <c r="F2026" s="65" t="str">
        <f ca="1">IF(ISBLANK(A2026)," ",INDIRECT(ADDRESS(1,5+MOD(ROW()-2,COUNTA('Form Responses 1'!$1:$1)-4),,TRUE,"Form Responses 1")))</f>
        <v>Lantai 22 [Pantry]</v>
      </c>
      <c r="G2026" s="65" t="e">
        <f ca="1">IF(ISBLANK(A2026)," ",INDIRECT(ADDRESS(MATCH(A2026,'Form Responses 1'!A:A,0),5+MOD(ROW()-2,COUNTA('Form Responses 1'!$1:$1)-4),,TRUE,"Form Responses 1")))</f>
        <v>#N/A</v>
      </c>
      <c r="H2026" s="83" t="str">
        <f ca="1" t="shared" si="1"/>
        <v>Lantai 22</v>
      </c>
      <c r="I2026" s="83" t="str">
        <f ca="1" t="shared" si="2026"/>
        <v>Pantry</v>
      </c>
      <c r="J2026" s="83" t="str">
        <f ca="1" t="shared" si="2"/>
        <v>CLEANING SERVICE</v>
      </c>
      <c r="K2026" s="83" t="str">
        <f ca="1" t="array" ref="K2026">IFERROR(INDEX(MASTER!B:B,MATCH(G2026,MASTER!A:A,0))/100," ")</f>
        <v> </v>
      </c>
      <c r="L2026" s="65">
        <f ca="1" t="shared" si="3"/>
        <v>0</v>
      </c>
      <c r="M2026" s="65" t="str">
        <f ca="1" t="shared" si="4"/>
        <v>1900 - WEEK 00</v>
      </c>
      <c r="N2026" s="65" t="str">
        <f ca="1" t="shared" si="5"/>
        <v>1900 - MONTH 01</v>
      </c>
      <c r="O2026" s="83" t="str">
        <f ca="1" t="shared" ref="O2026:P2026" si="2066">IFERROR(AVERAGEIF(M:M,M2026,$K:$K)," ")</f>
        <v> </v>
      </c>
      <c r="P2026" s="83" t="str">
        <f ca="1" t="shared" si="2066"/>
        <v> </v>
      </c>
      <c r="Q2026" s="65" t="str">
        <f ca="1">IF(ISBLANK(A2026)," ",IF(O2026&gt;MASTER!$B$3/100,"SB",IF(O2026&gt;MASTER!$B$4/100,"B",IF(O2026&gt;MASTER!$B$5/100,"C","K"))))</f>
        <v>SB</v>
      </c>
      <c r="R2026" s="65" t="str">
        <f ca="1">IF(ISBLANK(B2026)," ",IF(P2026&gt;MASTER!$B$3/100,"SB",IF(P2026&gt;MASTER!$B$4/100,"B",IF(P2026&gt;MASTER!$B$5/100,"C","K"))))</f>
        <v>SB</v>
      </c>
    </row>
    <row r="2027" customHeight="1" spans="1:18">
      <c r="A2027" s="65">
        <f ca="1">INDIRECT(ADDRESS(2+QUOTIENT(ROW()-2,COUNTA('Form Responses 1'!$1:$1)-4),1,,TRUE,"Form Responses 1"))</f>
        <v>0</v>
      </c>
      <c r="B2027" s="65">
        <f ca="1">INDIRECT(ADDRESS(2+QUOTIENT(ROW()-2,COUNTA('Form Responses 1'!$1:$1)-4),2,,TRUE,"Form Responses 1"))</f>
        <v>0</v>
      </c>
      <c r="C2027" s="65">
        <f ca="1">INDIRECT(ADDRESS(2+QUOTIENT(ROW()-2,COUNTA('Form Responses 1'!$1:$1)-4),3,,TRUE,"Form Responses 1"))</f>
        <v>0</v>
      </c>
      <c r="D2027" s="65">
        <f ca="1">INDIRECT(ADDRESS(2+QUOTIENT(ROW()-2,COUNTA('Form Responses 1'!$1:$1)-4),4,,TRUE,"Form Responses 1"))</f>
        <v>0</v>
      </c>
      <c r="E2027" s="82">
        <f ca="1" t="shared" si="0"/>
        <v>6</v>
      </c>
      <c r="F2027" s="65" t="str">
        <f ca="1">IF(ISBLANK(A2027)," ",INDIRECT(ADDRESS(1,5+MOD(ROW()-2,COUNTA('Form Responses 1'!$1:$1)-4),,TRUE,"Form Responses 1")))</f>
        <v>Lantai 22 [Ruang Rapat 1-2-3]</v>
      </c>
      <c r="G2027" s="65" t="e">
        <f ca="1">IF(ISBLANK(A2027)," ",INDIRECT(ADDRESS(MATCH(A2027,'Form Responses 1'!A:A,0),5+MOD(ROW()-2,COUNTA('Form Responses 1'!$1:$1)-4),,TRUE,"Form Responses 1")))</f>
        <v>#N/A</v>
      </c>
      <c r="H2027" s="83" t="str">
        <f ca="1" t="shared" si="1"/>
        <v>Lantai 22</v>
      </c>
      <c r="I2027" s="83" t="str">
        <f ca="1" t="shared" si="2026"/>
        <v>Ruang Rapat 1-2-3</v>
      </c>
      <c r="J2027" s="83" t="str">
        <f ca="1" t="shared" si="2"/>
        <v>CLEANING SERVICE</v>
      </c>
      <c r="K2027" s="83" t="str">
        <f ca="1" t="array" ref="K2027">IFERROR(INDEX(MASTER!B:B,MATCH(G2027,MASTER!A:A,0))/100," ")</f>
        <v> </v>
      </c>
      <c r="L2027" s="65">
        <f ca="1" t="shared" si="3"/>
        <v>0</v>
      </c>
      <c r="M2027" s="65" t="str">
        <f ca="1" t="shared" si="4"/>
        <v>1900 - WEEK 00</v>
      </c>
      <c r="N2027" s="65" t="str">
        <f ca="1" t="shared" si="5"/>
        <v>1900 - MONTH 01</v>
      </c>
      <c r="O2027" s="83" t="str">
        <f ca="1" t="shared" ref="O2027:P2027" si="2067">IFERROR(AVERAGEIF(M:M,M2027,$K:$K)," ")</f>
        <v> </v>
      </c>
      <c r="P2027" s="83" t="str">
        <f ca="1" t="shared" si="2067"/>
        <v> </v>
      </c>
      <c r="Q2027" s="65" t="str">
        <f ca="1">IF(ISBLANK(A2027)," ",IF(O2027&gt;MASTER!$B$3/100,"SB",IF(O2027&gt;MASTER!$B$4/100,"B",IF(O2027&gt;MASTER!$B$5/100,"C","K"))))</f>
        <v>SB</v>
      </c>
      <c r="R2027" s="65" t="str">
        <f ca="1">IF(ISBLANK(B2027)," ",IF(P2027&gt;MASTER!$B$3/100,"SB",IF(P2027&gt;MASTER!$B$4/100,"B",IF(P2027&gt;MASTER!$B$5/100,"C","K"))))</f>
        <v>SB</v>
      </c>
    </row>
    <row r="2028" customHeight="1" spans="1:18">
      <c r="A2028" s="65">
        <f ca="1">INDIRECT(ADDRESS(2+QUOTIENT(ROW()-2,COUNTA('Form Responses 1'!$1:$1)-4),1,,TRUE,"Form Responses 1"))</f>
        <v>0</v>
      </c>
      <c r="B2028" s="65">
        <f ca="1">INDIRECT(ADDRESS(2+QUOTIENT(ROW()-2,COUNTA('Form Responses 1'!$1:$1)-4),2,,TRUE,"Form Responses 1"))</f>
        <v>0</v>
      </c>
      <c r="C2028" s="65">
        <f ca="1">INDIRECT(ADDRESS(2+QUOTIENT(ROW()-2,COUNTA('Form Responses 1'!$1:$1)-4),3,,TRUE,"Form Responses 1"))</f>
        <v>0</v>
      </c>
      <c r="D2028" s="65">
        <f ca="1">INDIRECT(ADDRESS(2+QUOTIENT(ROW()-2,COUNTA('Form Responses 1'!$1:$1)-4),4,,TRUE,"Form Responses 1"))</f>
        <v>0</v>
      </c>
      <c r="E2028" s="82">
        <f ca="1" t="shared" si="0"/>
        <v>6</v>
      </c>
      <c r="F2028" s="65" t="str">
        <f ca="1">IF(ISBLANK(A2028)," ",INDIRECT(ADDRESS(1,5+MOD(ROW()-2,COUNTA('Form Responses 1'!$1:$1)-4),,TRUE,"Form Responses 1")))</f>
        <v>Lantai 22 [Ruang Kerja]</v>
      </c>
      <c r="G2028" s="65" t="e">
        <f ca="1">IF(ISBLANK(A2028)," ",INDIRECT(ADDRESS(MATCH(A2028,'Form Responses 1'!A:A,0),5+MOD(ROW()-2,COUNTA('Form Responses 1'!$1:$1)-4),,TRUE,"Form Responses 1")))</f>
        <v>#N/A</v>
      </c>
      <c r="H2028" s="83" t="str">
        <f ca="1" t="shared" si="1"/>
        <v>Lantai 22</v>
      </c>
      <c r="I2028" s="83" t="str">
        <f ca="1" t="shared" si="2026"/>
        <v>Ruang Kerja</v>
      </c>
      <c r="J2028" s="83" t="str">
        <f ca="1" t="shared" si="2"/>
        <v>CLEANING SERVICE</v>
      </c>
      <c r="K2028" s="83" t="str">
        <f ca="1" t="array" ref="K2028">IFERROR(INDEX(MASTER!B:B,MATCH(G2028,MASTER!A:A,0))/100," ")</f>
        <v> </v>
      </c>
      <c r="L2028" s="65">
        <f ca="1" t="shared" si="3"/>
        <v>0</v>
      </c>
      <c r="M2028" s="65" t="str">
        <f ca="1" t="shared" si="4"/>
        <v>1900 - WEEK 00</v>
      </c>
      <c r="N2028" s="65" t="str">
        <f ca="1" t="shared" si="5"/>
        <v>1900 - MONTH 01</v>
      </c>
      <c r="O2028" s="83" t="str">
        <f ca="1" t="shared" ref="O2028:P2028" si="2068">IFERROR(AVERAGEIF(M:M,M2028,$K:$K)," ")</f>
        <v> </v>
      </c>
      <c r="P2028" s="83" t="str">
        <f ca="1" t="shared" si="2068"/>
        <v> </v>
      </c>
      <c r="Q2028" s="65" t="str">
        <f ca="1">IF(ISBLANK(A2028)," ",IF(O2028&gt;MASTER!$B$3/100,"SB",IF(O2028&gt;MASTER!$B$4/100,"B",IF(O2028&gt;MASTER!$B$5/100,"C","K"))))</f>
        <v>SB</v>
      </c>
      <c r="R2028" s="65" t="str">
        <f ca="1">IF(ISBLANK(B2028)," ",IF(P2028&gt;MASTER!$B$3/100,"SB",IF(P2028&gt;MASTER!$B$4/100,"B",IF(P2028&gt;MASTER!$B$5/100,"C","K"))))</f>
        <v>SB</v>
      </c>
    </row>
    <row r="2029" customHeight="1" spans="1:18">
      <c r="A2029" s="65">
        <f ca="1">INDIRECT(ADDRESS(2+QUOTIENT(ROW()-2,COUNTA('Form Responses 1'!$1:$1)-4),1,,TRUE,"Form Responses 1"))</f>
        <v>0</v>
      </c>
      <c r="B2029" s="65">
        <f ca="1">INDIRECT(ADDRESS(2+QUOTIENT(ROW()-2,COUNTA('Form Responses 1'!$1:$1)-4),2,,TRUE,"Form Responses 1"))</f>
        <v>0</v>
      </c>
      <c r="C2029" s="65">
        <f ca="1">INDIRECT(ADDRESS(2+QUOTIENT(ROW()-2,COUNTA('Form Responses 1'!$1:$1)-4),3,,TRUE,"Form Responses 1"))</f>
        <v>0</v>
      </c>
      <c r="D2029" s="65">
        <f ca="1">INDIRECT(ADDRESS(2+QUOTIENT(ROW()-2,COUNTA('Form Responses 1'!$1:$1)-4),4,,TRUE,"Form Responses 1"))</f>
        <v>0</v>
      </c>
      <c r="E2029" s="82">
        <f ca="1" t="shared" si="0"/>
        <v>6</v>
      </c>
      <c r="F2029" s="65" t="str">
        <f ca="1">IF(ISBLANK(A2029)," ",INDIRECT(ADDRESS(1,5+MOD(ROW()-2,COUNTA('Form Responses 1'!$1:$1)-4),,TRUE,"Form Responses 1")))</f>
        <v>Lantai 22 [Koridor]</v>
      </c>
      <c r="G2029" s="65" t="e">
        <f ca="1">IF(ISBLANK(A2029)," ",INDIRECT(ADDRESS(MATCH(A2029,'Form Responses 1'!A:A,0),5+MOD(ROW()-2,COUNTA('Form Responses 1'!$1:$1)-4),,TRUE,"Form Responses 1")))</f>
        <v>#N/A</v>
      </c>
      <c r="H2029" s="83" t="str">
        <f ca="1" t="shared" si="1"/>
        <v>Lantai 22</v>
      </c>
      <c r="I2029" s="83" t="str">
        <f ca="1" t="shared" si="2026"/>
        <v>Koridor</v>
      </c>
      <c r="J2029" s="83" t="str">
        <f ca="1" t="shared" si="2"/>
        <v>CLEANING SERVICE</v>
      </c>
      <c r="K2029" s="83" t="str">
        <f ca="1" t="array" ref="K2029">IFERROR(INDEX(MASTER!B:B,MATCH(G2029,MASTER!A:A,0))/100," ")</f>
        <v> </v>
      </c>
      <c r="L2029" s="65">
        <f ca="1" t="shared" si="3"/>
        <v>0</v>
      </c>
      <c r="M2029" s="65" t="str">
        <f ca="1" t="shared" si="4"/>
        <v>1900 - WEEK 00</v>
      </c>
      <c r="N2029" s="65" t="str">
        <f ca="1" t="shared" si="5"/>
        <v>1900 - MONTH 01</v>
      </c>
      <c r="O2029" s="83" t="str">
        <f ca="1" t="shared" ref="O2029:P2029" si="2069">IFERROR(AVERAGEIF(M:M,M2029,$K:$K)," ")</f>
        <v> </v>
      </c>
      <c r="P2029" s="83" t="str">
        <f ca="1" t="shared" si="2069"/>
        <v> </v>
      </c>
      <c r="Q2029" s="65" t="str">
        <f ca="1">IF(ISBLANK(A2029)," ",IF(O2029&gt;MASTER!$B$3/100,"SB",IF(O2029&gt;MASTER!$B$4/100,"B",IF(O2029&gt;MASTER!$B$5/100,"C","K"))))</f>
        <v>SB</v>
      </c>
      <c r="R2029" s="65" t="str">
        <f ca="1">IF(ISBLANK(B2029)," ",IF(P2029&gt;MASTER!$B$3/100,"SB",IF(P2029&gt;MASTER!$B$4/100,"B",IF(P2029&gt;MASTER!$B$5/100,"C","K"))))</f>
        <v>SB</v>
      </c>
    </row>
    <row r="2030" customHeight="1" spans="1:18">
      <c r="A2030" s="65">
        <f ca="1">INDIRECT(ADDRESS(2+QUOTIENT(ROW()-2,COUNTA('Form Responses 1'!$1:$1)-4),1,,TRUE,"Form Responses 1"))</f>
        <v>0</v>
      </c>
      <c r="B2030" s="65">
        <f ca="1">INDIRECT(ADDRESS(2+QUOTIENT(ROW()-2,COUNTA('Form Responses 1'!$1:$1)-4),2,,TRUE,"Form Responses 1"))</f>
        <v>0</v>
      </c>
      <c r="C2030" s="65">
        <f ca="1">INDIRECT(ADDRESS(2+QUOTIENT(ROW()-2,COUNTA('Form Responses 1'!$1:$1)-4),3,,TRUE,"Form Responses 1"))</f>
        <v>0</v>
      </c>
      <c r="D2030" s="65">
        <f ca="1">INDIRECT(ADDRESS(2+QUOTIENT(ROW()-2,COUNTA('Form Responses 1'!$1:$1)-4),4,,TRUE,"Form Responses 1"))</f>
        <v>0</v>
      </c>
      <c r="E2030" s="82">
        <f ca="1" t="shared" si="0"/>
        <v>6</v>
      </c>
      <c r="F2030" s="65" t="str">
        <f ca="1">IF(ISBLANK(A2030)," ",INDIRECT(ADDRESS(1,5+MOD(ROW()-2,COUNTA('Form Responses 1'!$1:$1)-4),,TRUE,"Form Responses 1")))</f>
        <v>Lantai 22 [Toilet Pria / Wanita]</v>
      </c>
      <c r="G2030" s="65" t="e">
        <f ca="1">IF(ISBLANK(A2030)," ",INDIRECT(ADDRESS(MATCH(A2030,'Form Responses 1'!A:A,0),5+MOD(ROW()-2,COUNTA('Form Responses 1'!$1:$1)-4),,TRUE,"Form Responses 1")))</f>
        <v>#N/A</v>
      </c>
      <c r="H2030" s="83" t="str">
        <f ca="1" t="shared" si="1"/>
        <v>Lantai 22</v>
      </c>
      <c r="I2030" s="83" t="str">
        <f ca="1" t="shared" si="2026"/>
        <v>Toilet Pria / Wanita</v>
      </c>
      <c r="J2030" s="83" t="str">
        <f ca="1" t="shared" si="2"/>
        <v>CLEANING SERVICE</v>
      </c>
      <c r="K2030" s="83" t="str">
        <f ca="1" t="array" ref="K2030">IFERROR(INDEX(MASTER!B:B,MATCH(G2030,MASTER!A:A,0))/100," ")</f>
        <v> </v>
      </c>
      <c r="L2030" s="65">
        <f ca="1" t="shared" si="3"/>
        <v>0</v>
      </c>
      <c r="M2030" s="65" t="str">
        <f ca="1" t="shared" si="4"/>
        <v>1900 - WEEK 00</v>
      </c>
      <c r="N2030" s="65" t="str">
        <f ca="1" t="shared" si="5"/>
        <v>1900 - MONTH 01</v>
      </c>
      <c r="O2030" s="83" t="str">
        <f ca="1" t="shared" ref="O2030:P2030" si="2070">IFERROR(AVERAGEIF(M:M,M2030,$K:$K)," ")</f>
        <v> </v>
      </c>
      <c r="P2030" s="83" t="str">
        <f ca="1" t="shared" si="2070"/>
        <v> </v>
      </c>
      <c r="Q2030" s="65" t="str">
        <f ca="1">IF(ISBLANK(A2030)," ",IF(O2030&gt;MASTER!$B$3/100,"SB",IF(O2030&gt;MASTER!$B$4/100,"B",IF(O2030&gt;MASTER!$B$5/100,"C","K"))))</f>
        <v>SB</v>
      </c>
      <c r="R2030" s="65" t="str">
        <f ca="1">IF(ISBLANK(B2030)," ",IF(P2030&gt;MASTER!$B$3/100,"SB",IF(P2030&gt;MASTER!$B$4/100,"B",IF(P2030&gt;MASTER!$B$5/100,"C","K"))))</f>
        <v>SB</v>
      </c>
    </row>
    <row r="2031" customHeight="1" spans="1:18">
      <c r="A2031" s="65">
        <f ca="1">INDIRECT(ADDRESS(2+QUOTIENT(ROW()-2,COUNTA('Form Responses 1'!$1:$1)-4),1,,TRUE,"Form Responses 1"))</f>
        <v>0</v>
      </c>
      <c r="B2031" s="65">
        <f ca="1">INDIRECT(ADDRESS(2+QUOTIENT(ROW()-2,COUNTA('Form Responses 1'!$1:$1)-4),2,,TRUE,"Form Responses 1"))</f>
        <v>0</v>
      </c>
      <c r="C2031" s="65">
        <f ca="1">INDIRECT(ADDRESS(2+QUOTIENT(ROW()-2,COUNTA('Form Responses 1'!$1:$1)-4),3,,TRUE,"Form Responses 1"))</f>
        <v>0</v>
      </c>
      <c r="D2031" s="65">
        <f ca="1">INDIRECT(ADDRESS(2+QUOTIENT(ROW()-2,COUNTA('Form Responses 1'!$1:$1)-4),4,,TRUE,"Form Responses 1"))</f>
        <v>0</v>
      </c>
      <c r="E2031" s="82">
        <f ca="1" t="shared" si="0"/>
        <v>6</v>
      </c>
      <c r="F2031" s="65" t="str">
        <f ca="1">IF(ISBLANK(A2031)," ",INDIRECT(ADDRESS(1,5+MOD(ROW()-2,COUNTA('Form Responses 1'!$1:$1)-4),,TRUE,"Form Responses 1")))</f>
        <v>Lantai 21 [Tangga Exit Barat]</v>
      </c>
      <c r="G2031" s="65" t="e">
        <f ca="1">IF(ISBLANK(A2031)," ",INDIRECT(ADDRESS(MATCH(A2031,'Form Responses 1'!A:A,0),5+MOD(ROW()-2,COUNTA('Form Responses 1'!$1:$1)-4),,TRUE,"Form Responses 1")))</f>
        <v>#N/A</v>
      </c>
      <c r="H2031" s="83" t="str">
        <f ca="1" t="shared" si="1"/>
        <v>Lantai 21</v>
      </c>
      <c r="I2031" s="83" t="str">
        <f ca="1" t="shared" si="2026"/>
        <v>Tangga Exit Barat</v>
      </c>
      <c r="J2031" s="83" t="str">
        <f ca="1" t="shared" si="2"/>
        <v>CLEANING SERVICE</v>
      </c>
      <c r="K2031" s="83" t="str">
        <f ca="1" t="array" ref="K2031">IFERROR(INDEX(MASTER!B:B,MATCH(G2031,MASTER!A:A,0))/100," ")</f>
        <v> </v>
      </c>
      <c r="L2031" s="65">
        <f ca="1" t="shared" si="3"/>
        <v>0</v>
      </c>
      <c r="M2031" s="65" t="str">
        <f ca="1" t="shared" si="4"/>
        <v>1900 - WEEK 00</v>
      </c>
      <c r="N2031" s="65" t="str">
        <f ca="1" t="shared" si="5"/>
        <v>1900 - MONTH 01</v>
      </c>
      <c r="O2031" s="83" t="str">
        <f ca="1" t="shared" ref="O2031:P2031" si="2071">IFERROR(AVERAGEIF(M:M,M2031,$K:$K)," ")</f>
        <v> </v>
      </c>
      <c r="P2031" s="83" t="str">
        <f ca="1" t="shared" si="2071"/>
        <v> </v>
      </c>
      <c r="Q2031" s="65" t="str">
        <f ca="1">IF(ISBLANK(A2031)," ",IF(O2031&gt;MASTER!$B$3/100,"SB",IF(O2031&gt;MASTER!$B$4/100,"B",IF(O2031&gt;MASTER!$B$5/100,"C","K"))))</f>
        <v>SB</v>
      </c>
      <c r="R2031" s="65" t="str">
        <f ca="1">IF(ISBLANK(B2031)," ",IF(P2031&gt;MASTER!$B$3/100,"SB",IF(P2031&gt;MASTER!$B$4/100,"B",IF(P2031&gt;MASTER!$B$5/100,"C","K"))))</f>
        <v>SB</v>
      </c>
    </row>
    <row r="2032" customHeight="1" spans="1:18">
      <c r="A2032" s="65">
        <f ca="1">INDIRECT(ADDRESS(2+QUOTIENT(ROW()-2,COUNTA('Form Responses 1'!$1:$1)-4),1,,TRUE,"Form Responses 1"))</f>
        <v>0</v>
      </c>
      <c r="B2032" s="65">
        <f ca="1">INDIRECT(ADDRESS(2+QUOTIENT(ROW()-2,COUNTA('Form Responses 1'!$1:$1)-4),2,,TRUE,"Form Responses 1"))</f>
        <v>0</v>
      </c>
      <c r="C2032" s="65">
        <f ca="1">INDIRECT(ADDRESS(2+QUOTIENT(ROW()-2,COUNTA('Form Responses 1'!$1:$1)-4),3,,TRUE,"Form Responses 1"))</f>
        <v>0</v>
      </c>
      <c r="D2032" s="65">
        <f ca="1">INDIRECT(ADDRESS(2+QUOTIENT(ROW()-2,COUNTA('Form Responses 1'!$1:$1)-4),4,,TRUE,"Form Responses 1"))</f>
        <v>0</v>
      </c>
      <c r="E2032" s="82">
        <f ca="1" t="shared" si="0"/>
        <v>6</v>
      </c>
      <c r="F2032" s="65" t="str">
        <f ca="1">IF(ISBLANK(A2032)," ",INDIRECT(ADDRESS(1,5+MOD(ROW()-2,COUNTA('Form Responses 1'!$1:$1)-4),,TRUE,"Form Responses 1")))</f>
        <v>Lantai 21 [ &amp; Timur]</v>
      </c>
      <c r="G2032" s="65" t="e">
        <f ca="1">IF(ISBLANK(A2032)," ",INDIRECT(ADDRESS(MATCH(A2032,'Form Responses 1'!A:A,0),5+MOD(ROW()-2,COUNTA('Form Responses 1'!$1:$1)-4),,TRUE,"Form Responses 1")))</f>
        <v>#N/A</v>
      </c>
      <c r="H2032" s="83" t="str">
        <f ca="1" t="shared" si="1"/>
        <v>Lantai 21</v>
      </c>
      <c r="I2032" s="83" t="str">
        <f ca="1" t="shared" si="2026"/>
        <v> &amp; Timur</v>
      </c>
      <c r="J2032" s="83" t="str">
        <f ca="1" t="shared" si="2"/>
        <v>CLEANING SERVICE</v>
      </c>
      <c r="K2032" s="83" t="str">
        <f ca="1" t="array" ref="K2032">IFERROR(INDEX(MASTER!B:B,MATCH(G2032,MASTER!A:A,0))/100," ")</f>
        <v> </v>
      </c>
      <c r="L2032" s="65">
        <f ca="1" t="shared" si="3"/>
        <v>0</v>
      </c>
      <c r="M2032" s="65" t="str">
        <f ca="1" t="shared" si="4"/>
        <v>1900 - WEEK 00</v>
      </c>
      <c r="N2032" s="65" t="str">
        <f ca="1" t="shared" si="5"/>
        <v>1900 - MONTH 01</v>
      </c>
      <c r="O2032" s="83" t="str">
        <f ca="1" t="shared" ref="O2032:P2032" si="2072">IFERROR(AVERAGEIF(M:M,M2032,$K:$K)," ")</f>
        <v> </v>
      </c>
      <c r="P2032" s="83" t="str">
        <f ca="1" t="shared" si="2072"/>
        <v> </v>
      </c>
      <c r="Q2032" s="65" t="str">
        <f ca="1">IF(ISBLANK(A2032)," ",IF(O2032&gt;MASTER!$B$3/100,"SB",IF(O2032&gt;MASTER!$B$4/100,"B",IF(O2032&gt;MASTER!$B$5/100,"C","K"))))</f>
        <v>SB</v>
      </c>
      <c r="R2032" s="65" t="str">
        <f ca="1">IF(ISBLANK(B2032)," ",IF(P2032&gt;MASTER!$B$3/100,"SB",IF(P2032&gt;MASTER!$B$4/100,"B",IF(P2032&gt;MASTER!$B$5/100,"C","K"))))</f>
        <v>SB</v>
      </c>
    </row>
    <row r="2033" customHeight="1" spans="1:18">
      <c r="A2033" s="65">
        <f ca="1">INDIRECT(ADDRESS(2+QUOTIENT(ROW()-2,COUNTA('Form Responses 1'!$1:$1)-4),1,,TRUE,"Form Responses 1"))</f>
        <v>0</v>
      </c>
      <c r="B2033" s="65">
        <f ca="1">INDIRECT(ADDRESS(2+QUOTIENT(ROW()-2,COUNTA('Form Responses 1'!$1:$1)-4),2,,TRUE,"Form Responses 1"))</f>
        <v>0</v>
      </c>
      <c r="C2033" s="65">
        <f ca="1">INDIRECT(ADDRESS(2+QUOTIENT(ROW()-2,COUNTA('Form Responses 1'!$1:$1)-4),3,,TRUE,"Form Responses 1"))</f>
        <v>0</v>
      </c>
      <c r="D2033" s="65">
        <f ca="1">INDIRECT(ADDRESS(2+QUOTIENT(ROW()-2,COUNTA('Form Responses 1'!$1:$1)-4),4,,TRUE,"Form Responses 1"))</f>
        <v>0</v>
      </c>
      <c r="E2033" s="82">
        <f ca="1" t="shared" si="0"/>
        <v>6</v>
      </c>
      <c r="F2033" s="65" t="str">
        <f ca="1">IF(ISBLANK(A2033)," ",INDIRECT(ADDRESS(1,5+MOD(ROW()-2,COUNTA('Form Responses 1'!$1:$1)-4),,TRUE,"Form Responses 1")))</f>
        <v>Lantai 21 [Mushola]</v>
      </c>
      <c r="G2033" s="65" t="e">
        <f ca="1">IF(ISBLANK(A2033)," ",INDIRECT(ADDRESS(MATCH(A2033,'Form Responses 1'!A:A,0),5+MOD(ROW()-2,COUNTA('Form Responses 1'!$1:$1)-4),,TRUE,"Form Responses 1")))</f>
        <v>#N/A</v>
      </c>
      <c r="H2033" s="83" t="str">
        <f ca="1" t="shared" si="1"/>
        <v>Lantai 21</v>
      </c>
      <c r="I2033" s="83" t="str">
        <f ca="1" t="shared" si="2026"/>
        <v>Mushola</v>
      </c>
      <c r="J2033" s="83" t="str">
        <f ca="1" t="shared" si="2"/>
        <v>CLEANING SERVICE</v>
      </c>
      <c r="K2033" s="83" t="str">
        <f ca="1" t="array" ref="K2033">IFERROR(INDEX(MASTER!B:B,MATCH(G2033,MASTER!A:A,0))/100," ")</f>
        <v> </v>
      </c>
      <c r="L2033" s="65">
        <f ca="1" t="shared" si="3"/>
        <v>0</v>
      </c>
      <c r="M2033" s="65" t="str">
        <f ca="1" t="shared" si="4"/>
        <v>1900 - WEEK 00</v>
      </c>
      <c r="N2033" s="65" t="str">
        <f ca="1" t="shared" si="5"/>
        <v>1900 - MONTH 01</v>
      </c>
      <c r="O2033" s="83" t="str">
        <f ca="1" t="shared" ref="O2033:P2033" si="2073">IFERROR(AVERAGEIF(M:M,M2033,$K:$K)," ")</f>
        <v> </v>
      </c>
      <c r="P2033" s="83" t="str">
        <f ca="1" t="shared" si="2073"/>
        <v> </v>
      </c>
      <c r="Q2033" s="65" t="str">
        <f ca="1">IF(ISBLANK(A2033)," ",IF(O2033&gt;MASTER!$B$3/100,"SB",IF(O2033&gt;MASTER!$B$4/100,"B",IF(O2033&gt;MASTER!$B$5/100,"C","K"))))</f>
        <v>SB</v>
      </c>
      <c r="R2033" s="65" t="str">
        <f ca="1">IF(ISBLANK(B2033)," ",IF(P2033&gt;MASTER!$B$3/100,"SB",IF(P2033&gt;MASTER!$B$4/100,"B",IF(P2033&gt;MASTER!$B$5/100,"C","K"))))</f>
        <v>SB</v>
      </c>
    </row>
    <row r="2034" customHeight="1" spans="1:18">
      <c r="A2034" s="65">
        <f ca="1">INDIRECT(ADDRESS(2+QUOTIENT(ROW()-2,COUNTA('Form Responses 1'!$1:$1)-4),1,,TRUE,"Form Responses 1"))</f>
        <v>0</v>
      </c>
      <c r="B2034" s="65">
        <f ca="1">INDIRECT(ADDRESS(2+QUOTIENT(ROW()-2,COUNTA('Form Responses 1'!$1:$1)-4),2,,TRUE,"Form Responses 1"))</f>
        <v>0</v>
      </c>
      <c r="C2034" s="65">
        <f ca="1">INDIRECT(ADDRESS(2+QUOTIENT(ROW()-2,COUNTA('Form Responses 1'!$1:$1)-4),3,,TRUE,"Form Responses 1"))</f>
        <v>0</v>
      </c>
      <c r="D2034" s="65">
        <f ca="1">INDIRECT(ADDRESS(2+QUOTIENT(ROW()-2,COUNTA('Form Responses 1'!$1:$1)-4),4,,TRUE,"Form Responses 1"))</f>
        <v>0</v>
      </c>
      <c r="E2034" s="82">
        <f ca="1" t="shared" si="0"/>
        <v>6</v>
      </c>
      <c r="F2034" s="65" t="str">
        <f ca="1">IF(ISBLANK(A2034)," ",INDIRECT(ADDRESS(1,5+MOD(ROW()-2,COUNTA('Form Responses 1'!$1:$1)-4),,TRUE,"Form Responses 1")))</f>
        <v>Lantai 21 [Pantry]</v>
      </c>
      <c r="G2034" s="65" t="e">
        <f ca="1">IF(ISBLANK(A2034)," ",INDIRECT(ADDRESS(MATCH(A2034,'Form Responses 1'!A:A,0),5+MOD(ROW()-2,COUNTA('Form Responses 1'!$1:$1)-4),,TRUE,"Form Responses 1")))</f>
        <v>#N/A</v>
      </c>
      <c r="H2034" s="83" t="str">
        <f ca="1" t="shared" si="1"/>
        <v>Lantai 21</v>
      </c>
      <c r="I2034" s="83" t="str">
        <f ca="1" t="shared" si="2026"/>
        <v>Pantry</v>
      </c>
      <c r="J2034" s="83" t="str">
        <f ca="1" t="shared" si="2"/>
        <v>CLEANING SERVICE</v>
      </c>
      <c r="K2034" s="83" t="str">
        <f ca="1" t="array" ref="K2034">IFERROR(INDEX(MASTER!B:B,MATCH(G2034,MASTER!A:A,0))/100," ")</f>
        <v> </v>
      </c>
      <c r="L2034" s="65">
        <f ca="1" t="shared" si="3"/>
        <v>0</v>
      </c>
      <c r="M2034" s="65" t="str">
        <f ca="1" t="shared" si="4"/>
        <v>1900 - WEEK 00</v>
      </c>
      <c r="N2034" s="65" t="str">
        <f ca="1" t="shared" si="5"/>
        <v>1900 - MONTH 01</v>
      </c>
      <c r="O2034" s="83" t="str">
        <f ca="1" t="shared" ref="O2034:P2034" si="2074">IFERROR(AVERAGEIF(M:M,M2034,$K:$K)," ")</f>
        <v> </v>
      </c>
      <c r="P2034" s="83" t="str">
        <f ca="1" t="shared" si="2074"/>
        <v> </v>
      </c>
      <c r="Q2034" s="65" t="str">
        <f ca="1">IF(ISBLANK(A2034)," ",IF(O2034&gt;MASTER!$B$3/100,"SB",IF(O2034&gt;MASTER!$B$4/100,"B",IF(O2034&gt;MASTER!$B$5/100,"C","K"))))</f>
        <v>SB</v>
      </c>
      <c r="R2034" s="65" t="str">
        <f ca="1">IF(ISBLANK(B2034)," ",IF(P2034&gt;MASTER!$B$3/100,"SB",IF(P2034&gt;MASTER!$B$4/100,"B",IF(P2034&gt;MASTER!$B$5/100,"C","K"))))</f>
        <v>SB</v>
      </c>
    </row>
    <row r="2035" customHeight="1" spans="1:18">
      <c r="A2035" s="65">
        <f ca="1">INDIRECT(ADDRESS(2+QUOTIENT(ROW()-2,COUNTA('Form Responses 1'!$1:$1)-4),1,,TRUE,"Form Responses 1"))</f>
        <v>0</v>
      </c>
      <c r="B2035" s="65">
        <f ca="1">INDIRECT(ADDRESS(2+QUOTIENT(ROW()-2,COUNTA('Form Responses 1'!$1:$1)-4),2,,TRUE,"Form Responses 1"))</f>
        <v>0</v>
      </c>
      <c r="C2035" s="65">
        <f ca="1">INDIRECT(ADDRESS(2+QUOTIENT(ROW()-2,COUNTA('Form Responses 1'!$1:$1)-4),3,,TRUE,"Form Responses 1"))</f>
        <v>0</v>
      </c>
      <c r="D2035" s="65">
        <f ca="1">INDIRECT(ADDRESS(2+QUOTIENT(ROW()-2,COUNTA('Form Responses 1'!$1:$1)-4),4,,TRUE,"Form Responses 1"))</f>
        <v>0</v>
      </c>
      <c r="E2035" s="82">
        <f ca="1" t="shared" si="0"/>
        <v>6</v>
      </c>
      <c r="F2035" s="65" t="str">
        <f ca="1">IF(ISBLANK(A2035)," ",INDIRECT(ADDRESS(1,5+MOD(ROW()-2,COUNTA('Form Responses 1'!$1:$1)-4),,TRUE,"Form Responses 1")))</f>
        <v>Lantai 21 [Ruang Rapat 1-2-3]</v>
      </c>
      <c r="G2035" s="65" t="e">
        <f ca="1">IF(ISBLANK(A2035)," ",INDIRECT(ADDRESS(MATCH(A2035,'Form Responses 1'!A:A,0),5+MOD(ROW()-2,COUNTA('Form Responses 1'!$1:$1)-4),,TRUE,"Form Responses 1")))</f>
        <v>#N/A</v>
      </c>
      <c r="H2035" s="83" t="str">
        <f ca="1" t="shared" si="1"/>
        <v>Lantai 21</v>
      </c>
      <c r="I2035" s="83" t="str">
        <f ca="1" t="shared" si="2026"/>
        <v>Ruang Rapat 1-2-3</v>
      </c>
      <c r="J2035" s="83" t="str">
        <f ca="1" t="shared" si="2"/>
        <v>CLEANING SERVICE</v>
      </c>
      <c r="K2035" s="83" t="str">
        <f ca="1" t="array" ref="K2035">IFERROR(INDEX(MASTER!B:B,MATCH(G2035,MASTER!A:A,0))/100," ")</f>
        <v> </v>
      </c>
      <c r="L2035" s="65">
        <f ca="1" t="shared" si="3"/>
        <v>0</v>
      </c>
      <c r="M2035" s="65" t="str">
        <f ca="1" t="shared" si="4"/>
        <v>1900 - WEEK 00</v>
      </c>
      <c r="N2035" s="65" t="str">
        <f ca="1" t="shared" si="5"/>
        <v>1900 - MONTH 01</v>
      </c>
      <c r="O2035" s="83" t="str">
        <f ca="1" t="shared" ref="O2035:P2035" si="2075">IFERROR(AVERAGEIF(M:M,M2035,$K:$K)," ")</f>
        <v> </v>
      </c>
      <c r="P2035" s="83" t="str">
        <f ca="1" t="shared" si="2075"/>
        <v> </v>
      </c>
      <c r="Q2035" s="65" t="str">
        <f ca="1">IF(ISBLANK(A2035)," ",IF(O2035&gt;MASTER!$B$3/100,"SB",IF(O2035&gt;MASTER!$B$4/100,"B",IF(O2035&gt;MASTER!$B$5/100,"C","K"))))</f>
        <v>SB</v>
      </c>
      <c r="R2035" s="65" t="str">
        <f ca="1">IF(ISBLANK(B2035)," ",IF(P2035&gt;MASTER!$B$3/100,"SB",IF(P2035&gt;MASTER!$B$4/100,"B",IF(P2035&gt;MASTER!$B$5/100,"C","K"))))</f>
        <v>SB</v>
      </c>
    </row>
    <row r="2036" customHeight="1" spans="1:18">
      <c r="A2036" s="65">
        <f ca="1">INDIRECT(ADDRESS(2+QUOTIENT(ROW()-2,COUNTA('Form Responses 1'!$1:$1)-4),1,,TRUE,"Form Responses 1"))</f>
        <v>0</v>
      </c>
      <c r="B2036" s="65">
        <f ca="1">INDIRECT(ADDRESS(2+QUOTIENT(ROW()-2,COUNTA('Form Responses 1'!$1:$1)-4),2,,TRUE,"Form Responses 1"))</f>
        <v>0</v>
      </c>
      <c r="C2036" s="65">
        <f ca="1">INDIRECT(ADDRESS(2+QUOTIENT(ROW()-2,COUNTA('Form Responses 1'!$1:$1)-4),3,,TRUE,"Form Responses 1"))</f>
        <v>0</v>
      </c>
      <c r="D2036" s="65">
        <f ca="1">INDIRECT(ADDRESS(2+QUOTIENT(ROW()-2,COUNTA('Form Responses 1'!$1:$1)-4),4,,TRUE,"Form Responses 1"))</f>
        <v>0</v>
      </c>
      <c r="E2036" s="82">
        <f ca="1" t="shared" si="0"/>
        <v>6</v>
      </c>
      <c r="F2036" s="65" t="str">
        <f ca="1">IF(ISBLANK(A2036)," ",INDIRECT(ADDRESS(1,5+MOD(ROW()-2,COUNTA('Form Responses 1'!$1:$1)-4),,TRUE,"Form Responses 1")))</f>
        <v>Lantai 21 [Ruang Kerja]</v>
      </c>
      <c r="G2036" s="65" t="e">
        <f ca="1">IF(ISBLANK(A2036)," ",INDIRECT(ADDRESS(MATCH(A2036,'Form Responses 1'!A:A,0),5+MOD(ROW()-2,COUNTA('Form Responses 1'!$1:$1)-4),,TRUE,"Form Responses 1")))</f>
        <v>#N/A</v>
      </c>
      <c r="H2036" s="83" t="str">
        <f ca="1" t="shared" si="1"/>
        <v>Lantai 21</v>
      </c>
      <c r="I2036" s="83" t="str">
        <f ca="1" t="shared" si="2026"/>
        <v>Ruang Kerja</v>
      </c>
      <c r="J2036" s="83" t="str">
        <f ca="1" t="shared" si="2"/>
        <v>CLEANING SERVICE</v>
      </c>
      <c r="K2036" s="83" t="str">
        <f ca="1" t="array" ref="K2036">IFERROR(INDEX(MASTER!B:B,MATCH(G2036,MASTER!A:A,0))/100," ")</f>
        <v> </v>
      </c>
      <c r="L2036" s="65">
        <f ca="1" t="shared" si="3"/>
        <v>0</v>
      </c>
      <c r="M2036" s="65" t="str">
        <f ca="1" t="shared" si="4"/>
        <v>1900 - WEEK 00</v>
      </c>
      <c r="N2036" s="65" t="str">
        <f ca="1" t="shared" si="5"/>
        <v>1900 - MONTH 01</v>
      </c>
      <c r="O2036" s="83" t="str">
        <f ca="1" t="shared" ref="O2036:P2036" si="2076">IFERROR(AVERAGEIF(M:M,M2036,$K:$K)," ")</f>
        <v> </v>
      </c>
      <c r="P2036" s="83" t="str">
        <f ca="1" t="shared" si="2076"/>
        <v> </v>
      </c>
      <c r="Q2036" s="65" t="str">
        <f ca="1">IF(ISBLANK(A2036)," ",IF(O2036&gt;MASTER!$B$3/100,"SB",IF(O2036&gt;MASTER!$B$4/100,"B",IF(O2036&gt;MASTER!$B$5/100,"C","K"))))</f>
        <v>SB</v>
      </c>
      <c r="R2036" s="65" t="str">
        <f ca="1">IF(ISBLANK(B2036)," ",IF(P2036&gt;MASTER!$B$3/100,"SB",IF(P2036&gt;MASTER!$B$4/100,"B",IF(P2036&gt;MASTER!$B$5/100,"C","K"))))</f>
        <v>SB</v>
      </c>
    </row>
    <row r="2037" customHeight="1" spans="1:18">
      <c r="A2037" s="65">
        <f ca="1">INDIRECT(ADDRESS(2+QUOTIENT(ROW()-2,COUNTA('Form Responses 1'!$1:$1)-4),1,,TRUE,"Form Responses 1"))</f>
        <v>0</v>
      </c>
      <c r="B2037" s="65">
        <f ca="1">INDIRECT(ADDRESS(2+QUOTIENT(ROW()-2,COUNTA('Form Responses 1'!$1:$1)-4),2,,TRUE,"Form Responses 1"))</f>
        <v>0</v>
      </c>
      <c r="C2037" s="65">
        <f ca="1">INDIRECT(ADDRESS(2+QUOTIENT(ROW()-2,COUNTA('Form Responses 1'!$1:$1)-4),3,,TRUE,"Form Responses 1"))</f>
        <v>0</v>
      </c>
      <c r="D2037" s="65">
        <f ca="1">INDIRECT(ADDRESS(2+QUOTIENT(ROW()-2,COUNTA('Form Responses 1'!$1:$1)-4),4,,TRUE,"Form Responses 1"))</f>
        <v>0</v>
      </c>
      <c r="E2037" s="82">
        <f ca="1" t="shared" si="0"/>
        <v>6</v>
      </c>
      <c r="F2037" s="65" t="str">
        <f ca="1">IF(ISBLANK(A2037)," ",INDIRECT(ADDRESS(1,5+MOD(ROW()-2,COUNTA('Form Responses 1'!$1:$1)-4),,TRUE,"Form Responses 1")))</f>
        <v>Lantai 21 [Koridor]</v>
      </c>
      <c r="G2037" s="65" t="e">
        <f ca="1">IF(ISBLANK(A2037)," ",INDIRECT(ADDRESS(MATCH(A2037,'Form Responses 1'!A:A,0),5+MOD(ROW()-2,COUNTA('Form Responses 1'!$1:$1)-4),,TRUE,"Form Responses 1")))</f>
        <v>#N/A</v>
      </c>
      <c r="H2037" s="83" t="str">
        <f ca="1" t="shared" si="1"/>
        <v>Lantai 21</v>
      </c>
      <c r="I2037" s="83" t="str">
        <f ca="1" t="shared" si="2026"/>
        <v>Koridor</v>
      </c>
      <c r="J2037" s="83" t="str">
        <f ca="1" t="shared" si="2"/>
        <v>CLEANING SERVICE</v>
      </c>
      <c r="K2037" s="83" t="str">
        <f ca="1" t="array" ref="K2037">IFERROR(INDEX(MASTER!B:B,MATCH(G2037,MASTER!A:A,0))/100," ")</f>
        <v> </v>
      </c>
      <c r="L2037" s="65">
        <f ca="1" t="shared" si="3"/>
        <v>0</v>
      </c>
      <c r="M2037" s="65" t="str">
        <f ca="1" t="shared" si="4"/>
        <v>1900 - WEEK 00</v>
      </c>
      <c r="N2037" s="65" t="str">
        <f ca="1" t="shared" si="5"/>
        <v>1900 - MONTH 01</v>
      </c>
      <c r="O2037" s="83" t="str">
        <f ca="1" t="shared" ref="O2037:P2037" si="2077">IFERROR(AVERAGEIF(M:M,M2037,$K:$K)," ")</f>
        <v> </v>
      </c>
      <c r="P2037" s="83" t="str">
        <f ca="1" t="shared" si="2077"/>
        <v> </v>
      </c>
      <c r="Q2037" s="65" t="str">
        <f ca="1">IF(ISBLANK(A2037)," ",IF(O2037&gt;MASTER!$B$3/100,"SB",IF(O2037&gt;MASTER!$B$4/100,"B",IF(O2037&gt;MASTER!$B$5/100,"C","K"))))</f>
        <v>SB</v>
      </c>
      <c r="R2037" s="65" t="str">
        <f ca="1">IF(ISBLANK(B2037)," ",IF(P2037&gt;MASTER!$B$3/100,"SB",IF(P2037&gt;MASTER!$B$4/100,"B",IF(P2037&gt;MASTER!$B$5/100,"C","K"))))</f>
        <v>SB</v>
      </c>
    </row>
    <row r="2038" customHeight="1" spans="1:18">
      <c r="A2038" s="65">
        <f ca="1">INDIRECT(ADDRESS(2+QUOTIENT(ROW()-2,COUNTA('Form Responses 1'!$1:$1)-4),1,,TRUE,"Form Responses 1"))</f>
        <v>0</v>
      </c>
      <c r="B2038" s="65">
        <f ca="1">INDIRECT(ADDRESS(2+QUOTIENT(ROW()-2,COUNTA('Form Responses 1'!$1:$1)-4),2,,TRUE,"Form Responses 1"))</f>
        <v>0</v>
      </c>
      <c r="C2038" s="65">
        <f ca="1">INDIRECT(ADDRESS(2+QUOTIENT(ROW()-2,COUNTA('Form Responses 1'!$1:$1)-4),3,,TRUE,"Form Responses 1"))</f>
        <v>0</v>
      </c>
      <c r="D2038" s="65">
        <f ca="1">INDIRECT(ADDRESS(2+QUOTIENT(ROW()-2,COUNTA('Form Responses 1'!$1:$1)-4),4,,TRUE,"Form Responses 1"))</f>
        <v>0</v>
      </c>
      <c r="E2038" s="82">
        <f ca="1" t="shared" si="0"/>
        <v>6</v>
      </c>
      <c r="F2038" s="65" t="str">
        <f ca="1">IF(ISBLANK(A2038)," ",INDIRECT(ADDRESS(1,5+MOD(ROW()-2,COUNTA('Form Responses 1'!$1:$1)-4),,TRUE,"Form Responses 1")))</f>
        <v>Lantai 21 [Toilet Pria / Wanita]</v>
      </c>
      <c r="G2038" s="65" t="e">
        <f ca="1">IF(ISBLANK(A2038)," ",INDIRECT(ADDRESS(MATCH(A2038,'Form Responses 1'!A:A,0),5+MOD(ROW()-2,COUNTA('Form Responses 1'!$1:$1)-4),,TRUE,"Form Responses 1")))</f>
        <v>#N/A</v>
      </c>
      <c r="H2038" s="83" t="str">
        <f ca="1" t="shared" si="1"/>
        <v>Lantai 21</v>
      </c>
      <c r="I2038" s="83" t="str">
        <f ca="1" t="shared" si="2026"/>
        <v>Toilet Pria / Wanita</v>
      </c>
      <c r="J2038" s="83" t="str">
        <f ca="1" t="shared" si="2"/>
        <v>CLEANING SERVICE</v>
      </c>
      <c r="K2038" s="83" t="str">
        <f ca="1" t="array" ref="K2038">IFERROR(INDEX(MASTER!B:B,MATCH(G2038,MASTER!A:A,0))/100," ")</f>
        <v> </v>
      </c>
      <c r="L2038" s="65">
        <f ca="1" t="shared" si="3"/>
        <v>0</v>
      </c>
      <c r="M2038" s="65" t="str">
        <f ca="1" t="shared" si="4"/>
        <v>1900 - WEEK 00</v>
      </c>
      <c r="N2038" s="65" t="str">
        <f ca="1" t="shared" si="5"/>
        <v>1900 - MONTH 01</v>
      </c>
      <c r="O2038" s="83" t="str">
        <f ca="1" t="shared" ref="O2038:P2038" si="2078">IFERROR(AVERAGEIF(M:M,M2038,$K:$K)," ")</f>
        <v> </v>
      </c>
      <c r="P2038" s="83" t="str">
        <f ca="1" t="shared" si="2078"/>
        <v> </v>
      </c>
      <c r="Q2038" s="65" t="str">
        <f ca="1">IF(ISBLANK(A2038)," ",IF(O2038&gt;MASTER!$B$3/100,"SB",IF(O2038&gt;MASTER!$B$4/100,"B",IF(O2038&gt;MASTER!$B$5/100,"C","K"))))</f>
        <v>SB</v>
      </c>
      <c r="R2038" s="65" t="str">
        <f ca="1">IF(ISBLANK(B2038)," ",IF(P2038&gt;MASTER!$B$3/100,"SB",IF(P2038&gt;MASTER!$B$4/100,"B",IF(P2038&gt;MASTER!$B$5/100,"C","K"))))</f>
        <v>SB</v>
      </c>
    </row>
    <row r="2039" customHeight="1" spans="1:18">
      <c r="A2039" s="65">
        <f ca="1">INDIRECT(ADDRESS(2+QUOTIENT(ROW()-2,COUNTA('Form Responses 1'!$1:$1)-4),1,,TRUE,"Form Responses 1"))</f>
        <v>0</v>
      </c>
      <c r="B2039" s="65">
        <f ca="1">INDIRECT(ADDRESS(2+QUOTIENT(ROW()-2,COUNTA('Form Responses 1'!$1:$1)-4),2,,TRUE,"Form Responses 1"))</f>
        <v>0</v>
      </c>
      <c r="C2039" s="65">
        <f ca="1">INDIRECT(ADDRESS(2+QUOTIENT(ROW()-2,COUNTA('Form Responses 1'!$1:$1)-4),3,,TRUE,"Form Responses 1"))</f>
        <v>0</v>
      </c>
      <c r="D2039" s="65">
        <f ca="1">INDIRECT(ADDRESS(2+QUOTIENT(ROW()-2,COUNTA('Form Responses 1'!$1:$1)-4),4,,TRUE,"Form Responses 1"))</f>
        <v>0</v>
      </c>
      <c r="E2039" s="82">
        <f ca="1" t="shared" si="0"/>
        <v>6</v>
      </c>
      <c r="F2039" s="65" t="str">
        <f ca="1">IF(ISBLANK(A2039)," ",INDIRECT(ADDRESS(1,5+MOD(ROW()-2,COUNTA('Form Responses 1'!$1:$1)-4),,TRUE,"Form Responses 1")))</f>
        <v>Lantai 20 [Tangga Exit Barat]</v>
      </c>
      <c r="G2039" s="65" t="e">
        <f ca="1">IF(ISBLANK(A2039)," ",INDIRECT(ADDRESS(MATCH(A2039,'Form Responses 1'!A:A,0),5+MOD(ROW()-2,COUNTA('Form Responses 1'!$1:$1)-4),,TRUE,"Form Responses 1")))</f>
        <v>#N/A</v>
      </c>
      <c r="H2039" s="83" t="str">
        <f ca="1" t="shared" si="1"/>
        <v>Lantai 20</v>
      </c>
      <c r="I2039" s="83" t="str">
        <f ca="1" t="shared" si="2026"/>
        <v>Tangga Exit Barat</v>
      </c>
      <c r="J2039" s="83" t="str">
        <f ca="1" t="shared" si="2"/>
        <v>CLEANING SERVICE</v>
      </c>
      <c r="K2039" s="83" t="str">
        <f ca="1" t="array" ref="K2039">IFERROR(INDEX(MASTER!B:B,MATCH(G2039,MASTER!A:A,0))/100," ")</f>
        <v> </v>
      </c>
      <c r="L2039" s="65">
        <f ca="1" t="shared" si="3"/>
        <v>0</v>
      </c>
      <c r="M2039" s="65" t="str">
        <f ca="1" t="shared" si="4"/>
        <v>1900 - WEEK 00</v>
      </c>
      <c r="N2039" s="65" t="str">
        <f ca="1" t="shared" si="5"/>
        <v>1900 - MONTH 01</v>
      </c>
      <c r="O2039" s="83" t="str">
        <f ca="1" t="shared" ref="O2039:P2039" si="2079">IFERROR(AVERAGEIF(M:M,M2039,$K:$K)," ")</f>
        <v> </v>
      </c>
      <c r="P2039" s="83" t="str">
        <f ca="1" t="shared" si="2079"/>
        <v> </v>
      </c>
      <c r="Q2039" s="65" t="str">
        <f ca="1">IF(ISBLANK(A2039)," ",IF(O2039&gt;MASTER!$B$3/100,"SB",IF(O2039&gt;MASTER!$B$4/100,"B",IF(O2039&gt;MASTER!$B$5/100,"C","K"))))</f>
        <v>SB</v>
      </c>
      <c r="R2039" s="65" t="str">
        <f ca="1">IF(ISBLANK(B2039)," ",IF(P2039&gt;MASTER!$B$3/100,"SB",IF(P2039&gt;MASTER!$B$4/100,"B",IF(P2039&gt;MASTER!$B$5/100,"C","K"))))</f>
        <v>SB</v>
      </c>
    </row>
    <row r="2040" customHeight="1" spans="1:18">
      <c r="A2040" s="65">
        <f ca="1">INDIRECT(ADDRESS(2+QUOTIENT(ROW()-2,COUNTA('Form Responses 1'!$1:$1)-4),1,,TRUE,"Form Responses 1"))</f>
        <v>0</v>
      </c>
      <c r="B2040" s="65">
        <f ca="1">INDIRECT(ADDRESS(2+QUOTIENT(ROW()-2,COUNTA('Form Responses 1'!$1:$1)-4),2,,TRUE,"Form Responses 1"))</f>
        <v>0</v>
      </c>
      <c r="C2040" s="65">
        <f ca="1">INDIRECT(ADDRESS(2+QUOTIENT(ROW()-2,COUNTA('Form Responses 1'!$1:$1)-4),3,,TRUE,"Form Responses 1"))</f>
        <v>0</v>
      </c>
      <c r="D2040" s="65">
        <f ca="1">INDIRECT(ADDRESS(2+QUOTIENT(ROW()-2,COUNTA('Form Responses 1'!$1:$1)-4),4,,TRUE,"Form Responses 1"))</f>
        <v>0</v>
      </c>
      <c r="E2040" s="82">
        <f ca="1" t="shared" si="0"/>
        <v>6</v>
      </c>
      <c r="F2040" s="65" t="str">
        <f ca="1">IF(ISBLANK(A2040)," ",INDIRECT(ADDRESS(1,5+MOD(ROW()-2,COUNTA('Form Responses 1'!$1:$1)-4),,TRUE,"Form Responses 1")))</f>
        <v>Lantai 20 [ &amp; Timur]</v>
      </c>
      <c r="G2040" s="65" t="e">
        <f ca="1">IF(ISBLANK(A2040)," ",INDIRECT(ADDRESS(MATCH(A2040,'Form Responses 1'!A:A,0),5+MOD(ROW()-2,COUNTA('Form Responses 1'!$1:$1)-4),,TRUE,"Form Responses 1")))</f>
        <v>#N/A</v>
      </c>
      <c r="H2040" s="83" t="str">
        <f ca="1" t="shared" si="1"/>
        <v>Lantai 20</v>
      </c>
      <c r="I2040" s="83" t="str">
        <f ca="1" t="shared" si="2026"/>
        <v> &amp; Timur</v>
      </c>
      <c r="J2040" s="83" t="str">
        <f ca="1" t="shared" si="2"/>
        <v>CLEANING SERVICE</v>
      </c>
      <c r="K2040" s="83" t="str">
        <f ca="1" t="array" ref="K2040">IFERROR(INDEX(MASTER!B:B,MATCH(G2040,MASTER!A:A,0))/100," ")</f>
        <v> </v>
      </c>
      <c r="L2040" s="65">
        <f ca="1" t="shared" si="3"/>
        <v>0</v>
      </c>
      <c r="M2040" s="65" t="str">
        <f ca="1" t="shared" si="4"/>
        <v>1900 - WEEK 00</v>
      </c>
      <c r="N2040" s="65" t="str">
        <f ca="1" t="shared" si="5"/>
        <v>1900 - MONTH 01</v>
      </c>
      <c r="O2040" s="83" t="str">
        <f ca="1" t="shared" ref="O2040:P2040" si="2080">IFERROR(AVERAGEIF(M:M,M2040,$K:$K)," ")</f>
        <v> </v>
      </c>
      <c r="P2040" s="83" t="str">
        <f ca="1" t="shared" si="2080"/>
        <v> </v>
      </c>
      <c r="Q2040" s="65" t="str">
        <f ca="1">IF(ISBLANK(A2040)," ",IF(O2040&gt;MASTER!$B$3/100,"SB",IF(O2040&gt;MASTER!$B$4/100,"B",IF(O2040&gt;MASTER!$B$5/100,"C","K"))))</f>
        <v>SB</v>
      </c>
      <c r="R2040" s="65" t="str">
        <f ca="1">IF(ISBLANK(B2040)," ",IF(P2040&gt;MASTER!$B$3/100,"SB",IF(P2040&gt;MASTER!$B$4/100,"B",IF(P2040&gt;MASTER!$B$5/100,"C","K"))))</f>
        <v>SB</v>
      </c>
    </row>
    <row r="2041" customHeight="1" spans="1:18">
      <c r="A2041" s="65">
        <f ca="1">INDIRECT(ADDRESS(2+QUOTIENT(ROW()-2,COUNTA('Form Responses 1'!$1:$1)-4),1,,TRUE,"Form Responses 1"))</f>
        <v>0</v>
      </c>
      <c r="B2041" s="65">
        <f ca="1">INDIRECT(ADDRESS(2+QUOTIENT(ROW()-2,COUNTA('Form Responses 1'!$1:$1)-4),2,,TRUE,"Form Responses 1"))</f>
        <v>0</v>
      </c>
      <c r="C2041" s="65">
        <f ca="1">INDIRECT(ADDRESS(2+QUOTIENT(ROW()-2,COUNTA('Form Responses 1'!$1:$1)-4),3,,TRUE,"Form Responses 1"))</f>
        <v>0</v>
      </c>
      <c r="D2041" s="65">
        <f ca="1">INDIRECT(ADDRESS(2+QUOTIENT(ROW()-2,COUNTA('Form Responses 1'!$1:$1)-4),4,,TRUE,"Form Responses 1"))</f>
        <v>0</v>
      </c>
      <c r="E2041" s="82">
        <f ca="1" t="shared" si="0"/>
        <v>6</v>
      </c>
      <c r="F2041" s="65" t="str">
        <f ca="1">IF(ISBLANK(A2041)," ",INDIRECT(ADDRESS(1,5+MOD(ROW()-2,COUNTA('Form Responses 1'!$1:$1)-4),,TRUE,"Form Responses 1")))</f>
        <v>Lantai 20 [Mushola]</v>
      </c>
      <c r="G2041" s="65" t="e">
        <f ca="1">IF(ISBLANK(A2041)," ",INDIRECT(ADDRESS(MATCH(A2041,'Form Responses 1'!A:A,0),5+MOD(ROW()-2,COUNTA('Form Responses 1'!$1:$1)-4),,TRUE,"Form Responses 1")))</f>
        <v>#N/A</v>
      </c>
      <c r="H2041" s="83" t="str">
        <f ca="1" t="shared" si="1"/>
        <v>Lantai 20</v>
      </c>
      <c r="I2041" s="83" t="str">
        <f ca="1" t="shared" si="2026"/>
        <v>Mushola</v>
      </c>
      <c r="J2041" s="83" t="str">
        <f ca="1" t="shared" si="2"/>
        <v>CLEANING SERVICE</v>
      </c>
      <c r="K2041" s="83" t="str">
        <f ca="1" t="array" ref="K2041">IFERROR(INDEX(MASTER!B:B,MATCH(G2041,MASTER!A:A,0))/100," ")</f>
        <v> </v>
      </c>
      <c r="L2041" s="65">
        <f ca="1" t="shared" si="3"/>
        <v>0</v>
      </c>
      <c r="M2041" s="65" t="str">
        <f ca="1" t="shared" si="4"/>
        <v>1900 - WEEK 00</v>
      </c>
      <c r="N2041" s="65" t="str">
        <f ca="1" t="shared" si="5"/>
        <v>1900 - MONTH 01</v>
      </c>
      <c r="O2041" s="83" t="str">
        <f ca="1" t="shared" ref="O2041:P2041" si="2081">IFERROR(AVERAGEIF(M:M,M2041,$K:$K)," ")</f>
        <v> </v>
      </c>
      <c r="P2041" s="83" t="str">
        <f ca="1" t="shared" si="2081"/>
        <v> </v>
      </c>
      <c r="Q2041" s="65" t="str">
        <f ca="1">IF(ISBLANK(A2041)," ",IF(O2041&gt;MASTER!$B$3/100,"SB",IF(O2041&gt;MASTER!$B$4/100,"B",IF(O2041&gt;MASTER!$B$5/100,"C","K"))))</f>
        <v>SB</v>
      </c>
      <c r="R2041" s="65" t="str">
        <f ca="1">IF(ISBLANK(B2041)," ",IF(P2041&gt;MASTER!$B$3/100,"SB",IF(P2041&gt;MASTER!$B$4/100,"B",IF(P2041&gt;MASTER!$B$5/100,"C","K"))))</f>
        <v>SB</v>
      </c>
    </row>
    <row r="2042" customHeight="1" spans="1:18">
      <c r="A2042" s="65">
        <f ca="1">INDIRECT(ADDRESS(2+QUOTIENT(ROW()-2,COUNTA('Form Responses 1'!$1:$1)-4),1,,TRUE,"Form Responses 1"))</f>
        <v>0</v>
      </c>
      <c r="B2042" s="65">
        <f ca="1">INDIRECT(ADDRESS(2+QUOTIENT(ROW()-2,COUNTA('Form Responses 1'!$1:$1)-4),2,,TRUE,"Form Responses 1"))</f>
        <v>0</v>
      </c>
      <c r="C2042" s="65">
        <f ca="1">INDIRECT(ADDRESS(2+QUOTIENT(ROW()-2,COUNTA('Form Responses 1'!$1:$1)-4),3,,TRUE,"Form Responses 1"))</f>
        <v>0</v>
      </c>
      <c r="D2042" s="65">
        <f ca="1">INDIRECT(ADDRESS(2+QUOTIENT(ROW()-2,COUNTA('Form Responses 1'!$1:$1)-4),4,,TRUE,"Form Responses 1"))</f>
        <v>0</v>
      </c>
      <c r="E2042" s="82">
        <f ca="1" t="shared" si="0"/>
        <v>6</v>
      </c>
      <c r="F2042" s="65" t="str">
        <f ca="1">IF(ISBLANK(A2042)," ",INDIRECT(ADDRESS(1,5+MOD(ROW()-2,COUNTA('Form Responses 1'!$1:$1)-4),,TRUE,"Form Responses 1")))</f>
        <v>Lantai 20 [Pantry]</v>
      </c>
      <c r="G2042" s="65" t="e">
        <f ca="1">IF(ISBLANK(A2042)," ",INDIRECT(ADDRESS(MATCH(A2042,'Form Responses 1'!A:A,0),5+MOD(ROW()-2,COUNTA('Form Responses 1'!$1:$1)-4),,TRUE,"Form Responses 1")))</f>
        <v>#N/A</v>
      </c>
      <c r="H2042" s="83" t="str">
        <f ca="1" t="shared" si="1"/>
        <v>Lantai 20</v>
      </c>
      <c r="I2042" s="83" t="str">
        <f ca="1" t="shared" si="2026"/>
        <v>Pantry</v>
      </c>
      <c r="J2042" s="83" t="str">
        <f ca="1" t="shared" si="2"/>
        <v>CLEANING SERVICE</v>
      </c>
      <c r="K2042" s="83" t="str">
        <f ca="1" t="array" ref="K2042">IFERROR(INDEX(MASTER!B:B,MATCH(G2042,MASTER!A:A,0))/100," ")</f>
        <v> </v>
      </c>
      <c r="L2042" s="65">
        <f ca="1" t="shared" si="3"/>
        <v>0</v>
      </c>
      <c r="M2042" s="65" t="str">
        <f ca="1" t="shared" si="4"/>
        <v>1900 - WEEK 00</v>
      </c>
      <c r="N2042" s="65" t="str">
        <f ca="1" t="shared" si="5"/>
        <v>1900 - MONTH 01</v>
      </c>
      <c r="O2042" s="83" t="str">
        <f ca="1" t="shared" ref="O2042:P2042" si="2082">IFERROR(AVERAGEIF(M:M,M2042,$K:$K)," ")</f>
        <v> </v>
      </c>
      <c r="P2042" s="83" t="str">
        <f ca="1" t="shared" si="2082"/>
        <v> </v>
      </c>
      <c r="Q2042" s="65" t="str">
        <f ca="1">IF(ISBLANK(A2042)," ",IF(O2042&gt;MASTER!$B$3/100,"SB",IF(O2042&gt;MASTER!$B$4/100,"B",IF(O2042&gt;MASTER!$B$5/100,"C","K"))))</f>
        <v>SB</v>
      </c>
      <c r="R2042" s="65" t="str">
        <f ca="1">IF(ISBLANK(B2042)," ",IF(P2042&gt;MASTER!$B$3/100,"SB",IF(P2042&gt;MASTER!$B$4/100,"B",IF(P2042&gt;MASTER!$B$5/100,"C","K"))))</f>
        <v>SB</v>
      </c>
    </row>
    <row r="2043" customHeight="1" spans="1:18">
      <c r="A2043" s="65">
        <f ca="1">INDIRECT(ADDRESS(2+QUOTIENT(ROW()-2,COUNTA('Form Responses 1'!$1:$1)-4),1,,TRUE,"Form Responses 1"))</f>
        <v>0</v>
      </c>
      <c r="B2043" s="65">
        <f ca="1">INDIRECT(ADDRESS(2+QUOTIENT(ROW()-2,COUNTA('Form Responses 1'!$1:$1)-4),2,,TRUE,"Form Responses 1"))</f>
        <v>0</v>
      </c>
      <c r="C2043" s="65">
        <f ca="1">INDIRECT(ADDRESS(2+QUOTIENT(ROW()-2,COUNTA('Form Responses 1'!$1:$1)-4),3,,TRUE,"Form Responses 1"))</f>
        <v>0</v>
      </c>
      <c r="D2043" s="65">
        <f ca="1">INDIRECT(ADDRESS(2+QUOTIENT(ROW()-2,COUNTA('Form Responses 1'!$1:$1)-4),4,,TRUE,"Form Responses 1"))</f>
        <v>0</v>
      </c>
      <c r="E2043" s="82">
        <f ca="1" t="shared" si="0"/>
        <v>6</v>
      </c>
      <c r="F2043" s="65" t="str">
        <f ca="1">IF(ISBLANK(A2043)," ",INDIRECT(ADDRESS(1,5+MOD(ROW()-2,COUNTA('Form Responses 1'!$1:$1)-4),,TRUE,"Form Responses 1")))</f>
        <v>Lantai 20 [Ruang Rapat 1-2-3]</v>
      </c>
      <c r="G2043" s="65" t="e">
        <f ca="1">IF(ISBLANK(A2043)," ",INDIRECT(ADDRESS(MATCH(A2043,'Form Responses 1'!A:A,0),5+MOD(ROW()-2,COUNTA('Form Responses 1'!$1:$1)-4),,TRUE,"Form Responses 1")))</f>
        <v>#N/A</v>
      </c>
      <c r="H2043" s="83" t="str">
        <f ca="1" t="shared" si="1"/>
        <v>Lantai 20</v>
      </c>
      <c r="I2043" s="83" t="str">
        <f ca="1" t="shared" si="2026"/>
        <v>Ruang Rapat 1-2-3</v>
      </c>
      <c r="J2043" s="83" t="str">
        <f ca="1" t="shared" si="2"/>
        <v>CLEANING SERVICE</v>
      </c>
      <c r="K2043" s="83" t="str">
        <f ca="1" t="array" ref="K2043">IFERROR(INDEX(MASTER!B:B,MATCH(G2043,MASTER!A:A,0))/100," ")</f>
        <v> </v>
      </c>
      <c r="L2043" s="65">
        <f ca="1" t="shared" si="3"/>
        <v>0</v>
      </c>
      <c r="M2043" s="65" t="str">
        <f ca="1" t="shared" si="4"/>
        <v>1900 - WEEK 00</v>
      </c>
      <c r="N2043" s="65" t="str">
        <f ca="1" t="shared" si="5"/>
        <v>1900 - MONTH 01</v>
      </c>
      <c r="O2043" s="83" t="str">
        <f ca="1" t="shared" ref="O2043:P2043" si="2083">IFERROR(AVERAGEIF(M:M,M2043,$K:$K)," ")</f>
        <v> </v>
      </c>
      <c r="P2043" s="83" t="str">
        <f ca="1" t="shared" si="2083"/>
        <v> </v>
      </c>
      <c r="Q2043" s="65" t="str">
        <f ca="1">IF(ISBLANK(A2043)," ",IF(O2043&gt;MASTER!$B$3/100,"SB",IF(O2043&gt;MASTER!$B$4/100,"B",IF(O2043&gt;MASTER!$B$5/100,"C","K"))))</f>
        <v>SB</v>
      </c>
      <c r="R2043" s="65" t="str">
        <f ca="1">IF(ISBLANK(B2043)," ",IF(P2043&gt;MASTER!$B$3/100,"SB",IF(P2043&gt;MASTER!$B$4/100,"B",IF(P2043&gt;MASTER!$B$5/100,"C","K"))))</f>
        <v>SB</v>
      </c>
    </row>
    <row r="2044" customHeight="1" spans="1:18">
      <c r="A2044" s="65">
        <f ca="1">INDIRECT(ADDRESS(2+QUOTIENT(ROW()-2,COUNTA('Form Responses 1'!$1:$1)-4),1,,TRUE,"Form Responses 1"))</f>
        <v>0</v>
      </c>
      <c r="B2044" s="65">
        <f ca="1">INDIRECT(ADDRESS(2+QUOTIENT(ROW()-2,COUNTA('Form Responses 1'!$1:$1)-4),2,,TRUE,"Form Responses 1"))</f>
        <v>0</v>
      </c>
      <c r="C2044" s="65">
        <f ca="1">INDIRECT(ADDRESS(2+QUOTIENT(ROW()-2,COUNTA('Form Responses 1'!$1:$1)-4),3,,TRUE,"Form Responses 1"))</f>
        <v>0</v>
      </c>
      <c r="D2044" s="65">
        <f ca="1">INDIRECT(ADDRESS(2+QUOTIENT(ROW()-2,COUNTA('Form Responses 1'!$1:$1)-4),4,,TRUE,"Form Responses 1"))</f>
        <v>0</v>
      </c>
      <c r="E2044" s="82">
        <f ca="1" t="shared" si="0"/>
        <v>6</v>
      </c>
      <c r="F2044" s="65" t="str">
        <f ca="1">IF(ISBLANK(A2044)," ",INDIRECT(ADDRESS(1,5+MOD(ROW()-2,COUNTA('Form Responses 1'!$1:$1)-4),,TRUE,"Form Responses 1")))</f>
        <v>Lantai 20 [Ruang Kerja]</v>
      </c>
      <c r="G2044" s="65" t="e">
        <f ca="1">IF(ISBLANK(A2044)," ",INDIRECT(ADDRESS(MATCH(A2044,'Form Responses 1'!A:A,0),5+MOD(ROW()-2,COUNTA('Form Responses 1'!$1:$1)-4),,TRUE,"Form Responses 1")))</f>
        <v>#N/A</v>
      </c>
      <c r="H2044" s="83" t="str">
        <f ca="1" t="shared" si="1"/>
        <v>Lantai 20</v>
      </c>
      <c r="I2044" s="83" t="str">
        <f ca="1" t="shared" si="2026"/>
        <v>Ruang Kerja</v>
      </c>
      <c r="J2044" s="83" t="str">
        <f ca="1" t="shared" si="2"/>
        <v>CLEANING SERVICE</v>
      </c>
      <c r="K2044" s="83" t="str">
        <f ca="1" t="array" ref="K2044">IFERROR(INDEX(MASTER!B:B,MATCH(G2044,MASTER!A:A,0))/100," ")</f>
        <v> </v>
      </c>
      <c r="L2044" s="65">
        <f ca="1" t="shared" si="3"/>
        <v>0</v>
      </c>
      <c r="M2044" s="65" t="str">
        <f ca="1" t="shared" si="4"/>
        <v>1900 - WEEK 00</v>
      </c>
      <c r="N2044" s="65" t="str">
        <f ca="1" t="shared" si="5"/>
        <v>1900 - MONTH 01</v>
      </c>
      <c r="O2044" s="83" t="str">
        <f ca="1" t="shared" ref="O2044:P2044" si="2084">IFERROR(AVERAGEIF(M:M,M2044,$K:$K)," ")</f>
        <v> </v>
      </c>
      <c r="P2044" s="83" t="str">
        <f ca="1" t="shared" si="2084"/>
        <v> </v>
      </c>
      <c r="Q2044" s="65" t="str">
        <f ca="1">IF(ISBLANK(A2044)," ",IF(O2044&gt;MASTER!$B$3/100,"SB",IF(O2044&gt;MASTER!$B$4/100,"B",IF(O2044&gt;MASTER!$B$5/100,"C","K"))))</f>
        <v>SB</v>
      </c>
      <c r="R2044" s="65" t="str">
        <f ca="1">IF(ISBLANK(B2044)," ",IF(P2044&gt;MASTER!$B$3/100,"SB",IF(P2044&gt;MASTER!$B$4/100,"B",IF(P2044&gt;MASTER!$B$5/100,"C","K"))))</f>
        <v>SB</v>
      </c>
    </row>
    <row r="2045" customHeight="1" spans="1:18">
      <c r="A2045" s="65">
        <f ca="1">INDIRECT(ADDRESS(2+QUOTIENT(ROW()-2,COUNTA('Form Responses 1'!$1:$1)-4),1,,TRUE,"Form Responses 1"))</f>
        <v>0</v>
      </c>
      <c r="B2045" s="65">
        <f ca="1">INDIRECT(ADDRESS(2+QUOTIENT(ROW()-2,COUNTA('Form Responses 1'!$1:$1)-4),2,,TRUE,"Form Responses 1"))</f>
        <v>0</v>
      </c>
      <c r="C2045" s="65">
        <f ca="1">INDIRECT(ADDRESS(2+QUOTIENT(ROW()-2,COUNTA('Form Responses 1'!$1:$1)-4),3,,TRUE,"Form Responses 1"))</f>
        <v>0</v>
      </c>
      <c r="D2045" s="65">
        <f ca="1">INDIRECT(ADDRESS(2+QUOTIENT(ROW()-2,COUNTA('Form Responses 1'!$1:$1)-4),4,,TRUE,"Form Responses 1"))</f>
        <v>0</v>
      </c>
      <c r="E2045" s="82">
        <f ca="1" t="shared" si="0"/>
        <v>6</v>
      </c>
      <c r="F2045" s="65" t="str">
        <f ca="1">IF(ISBLANK(A2045)," ",INDIRECT(ADDRESS(1,5+MOD(ROW()-2,COUNTA('Form Responses 1'!$1:$1)-4),,TRUE,"Form Responses 1")))</f>
        <v>Lantai 20 [Koridor]</v>
      </c>
      <c r="G2045" s="65" t="e">
        <f ca="1">IF(ISBLANK(A2045)," ",INDIRECT(ADDRESS(MATCH(A2045,'Form Responses 1'!A:A,0),5+MOD(ROW()-2,COUNTA('Form Responses 1'!$1:$1)-4),,TRUE,"Form Responses 1")))</f>
        <v>#N/A</v>
      </c>
      <c r="H2045" s="83" t="str">
        <f ca="1" t="shared" si="1"/>
        <v>Lantai 20</v>
      </c>
      <c r="I2045" s="83" t="str">
        <f ca="1" t="shared" si="2026"/>
        <v>Koridor</v>
      </c>
      <c r="J2045" s="83" t="str">
        <f ca="1" t="shared" si="2"/>
        <v>CLEANING SERVICE</v>
      </c>
      <c r="K2045" s="83" t="str">
        <f ca="1" t="array" ref="K2045">IFERROR(INDEX(MASTER!B:B,MATCH(G2045,MASTER!A:A,0))/100," ")</f>
        <v> </v>
      </c>
      <c r="L2045" s="65">
        <f ca="1" t="shared" si="3"/>
        <v>0</v>
      </c>
      <c r="M2045" s="65" t="str">
        <f ca="1" t="shared" si="4"/>
        <v>1900 - WEEK 00</v>
      </c>
      <c r="N2045" s="65" t="str">
        <f ca="1" t="shared" si="5"/>
        <v>1900 - MONTH 01</v>
      </c>
      <c r="O2045" s="83" t="str">
        <f ca="1" t="shared" ref="O2045:P2045" si="2085">IFERROR(AVERAGEIF(M:M,M2045,$K:$K)," ")</f>
        <v> </v>
      </c>
      <c r="P2045" s="83" t="str">
        <f ca="1" t="shared" si="2085"/>
        <v> </v>
      </c>
      <c r="Q2045" s="65" t="str">
        <f ca="1">IF(ISBLANK(A2045)," ",IF(O2045&gt;MASTER!$B$3/100,"SB",IF(O2045&gt;MASTER!$B$4/100,"B",IF(O2045&gt;MASTER!$B$5/100,"C","K"))))</f>
        <v>SB</v>
      </c>
      <c r="R2045" s="65" t="str">
        <f ca="1">IF(ISBLANK(B2045)," ",IF(P2045&gt;MASTER!$B$3/100,"SB",IF(P2045&gt;MASTER!$B$4/100,"B",IF(P2045&gt;MASTER!$B$5/100,"C","K"))))</f>
        <v>SB</v>
      </c>
    </row>
    <row r="2046" customHeight="1" spans="1:18">
      <c r="A2046" s="65">
        <f ca="1">INDIRECT(ADDRESS(2+QUOTIENT(ROW()-2,COUNTA('Form Responses 1'!$1:$1)-4),1,,TRUE,"Form Responses 1"))</f>
        <v>0</v>
      </c>
      <c r="B2046" s="65">
        <f ca="1">INDIRECT(ADDRESS(2+QUOTIENT(ROW()-2,COUNTA('Form Responses 1'!$1:$1)-4),2,,TRUE,"Form Responses 1"))</f>
        <v>0</v>
      </c>
      <c r="C2046" s="65">
        <f ca="1">INDIRECT(ADDRESS(2+QUOTIENT(ROW()-2,COUNTA('Form Responses 1'!$1:$1)-4),3,,TRUE,"Form Responses 1"))</f>
        <v>0</v>
      </c>
      <c r="D2046" s="65">
        <f ca="1">INDIRECT(ADDRESS(2+QUOTIENT(ROW()-2,COUNTA('Form Responses 1'!$1:$1)-4),4,,TRUE,"Form Responses 1"))</f>
        <v>0</v>
      </c>
      <c r="E2046" s="82">
        <f ca="1" t="shared" si="0"/>
        <v>6</v>
      </c>
      <c r="F2046" s="65" t="str">
        <f ca="1">IF(ISBLANK(A2046)," ",INDIRECT(ADDRESS(1,5+MOD(ROW()-2,COUNTA('Form Responses 1'!$1:$1)-4),,TRUE,"Form Responses 1")))</f>
        <v>Lantai 20 [Toilet Pria / Wanita]</v>
      </c>
      <c r="G2046" s="65" t="e">
        <f ca="1">IF(ISBLANK(A2046)," ",INDIRECT(ADDRESS(MATCH(A2046,'Form Responses 1'!A:A,0),5+MOD(ROW()-2,COUNTA('Form Responses 1'!$1:$1)-4),,TRUE,"Form Responses 1")))</f>
        <v>#N/A</v>
      </c>
      <c r="H2046" s="83" t="str">
        <f ca="1" t="shared" si="1"/>
        <v>Lantai 20</v>
      </c>
      <c r="I2046" s="83" t="str">
        <f ca="1" t="shared" si="2026"/>
        <v>Toilet Pria / Wanita</v>
      </c>
      <c r="J2046" s="83" t="str">
        <f ca="1" t="shared" si="2"/>
        <v>CLEANING SERVICE</v>
      </c>
      <c r="K2046" s="83" t="str">
        <f ca="1" t="array" ref="K2046">IFERROR(INDEX(MASTER!B:B,MATCH(G2046,MASTER!A:A,0))/100," ")</f>
        <v> </v>
      </c>
      <c r="L2046" s="65">
        <f ca="1" t="shared" si="3"/>
        <v>0</v>
      </c>
      <c r="M2046" s="65" t="str">
        <f ca="1" t="shared" si="4"/>
        <v>1900 - WEEK 00</v>
      </c>
      <c r="N2046" s="65" t="str">
        <f ca="1" t="shared" si="5"/>
        <v>1900 - MONTH 01</v>
      </c>
      <c r="O2046" s="83" t="str">
        <f ca="1" t="shared" ref="O2046:P2046" si="2086">IFERROR(AVERAGEIF(M:M,M2046,$K:$K)," ")</f>
        <v> </v>
      </c>
      <c r="P2046" s="83" t="str">
        <f ca="1" t="shared" si="2086"/>
        <v> </v>
      </c>
      <c r="Q2046" s="65" t="str">
        <f ca="1">IF(ISBLANK(A2046)," ",IF(O2046&gt;MASTER!$B$3/100,"SB",IF(O2046&gt;MASTER!$B$4/100,"B",IF(O2046&gt;MASTER!$B$5/100,"C","K"))))</f>
        <v>SB</v>
      </c>
      <c r="R2046" s="65" t="str">
        <f ca="1">IF(ISBLANK(B2046)," ",IF(P2046&gt;MASTER!$B$3/100,"SB",IF(P2046&gt;MASTER!$B$4/100,"B",IF(P2046&gt;MASTER!$B$5/100,"C","K"))))</f>
        <v>SB</v>
      </c>
    </row>
    <row r="2047" customHeight="1" spans="1:18">
      <c r="A2047" s="65">
        <f ca="1">INDIRECT(ADDRESS(2+QUOTIENT(ROW()-2,COUNTA('Form Responses 1'!$1:$1)-4),1,,TRUE,"Form Responses 1"))</f>
        <v>0</v>
      </c>
      <c r="B2047" s="65">
        <f ca="1">INDIRECT(ADDRESS(2+QUOTIENT(ROW()-2,COUNTA('Form Responses 1'!$1:$1)-4),2,,TRUE,"Form Responses 1"))</f>
        <v>0</v>
      </c>
      <c r="C2047" s="65">
        <f ca="1">INDIRECT(ADDRESS(2+QUOTIENT(ROW()-2,COUNTA('Form Responses 1'!$1:$1)-4),3,,TRUE,"Form Responses 1"))</f>
        <v>0</v>
      </c>
      <c r="D2047" s="65">
        <f ca="1">INDIRECT(ADDRESS(2+QUOTIENT(ROW()-2,COUNTA('Form Responses 1'!$1:$1)-4),4,,TRUE,"Form Responses 1"))</f>
        <v>0</v>
      </c>
      <c r="E2047" s="82">
        <f ca="1" t="shared" si="0"/>
        <v>6</v>
      </c>
      <c r="F2047" s="65" t="str">
        <f ca="1">IF(ISBLANK(A2047)," ",INDIRECT(ADDRESS(1,5+MOD(ROW()-2,COUNTA('Form Responses 1'!$1:$1)-4),,TRUE,"Form Responses 1")))</f>
        <v>Lantai 19 [Tangga Exit Barat]</v>
      </c>
      <c r="G2047" s="65" t="e">
        <f ca="1">IF(ISBLANK(A2047)," ",INDIRECT(ADDRESS(MATCH(A2047,'Form Responses 1'!A:A,0),5+MOD(ROW()-2,COUNTA('Form Responses 1'!$1:$1)-4),,TRUE,"Form Responses 1")))</f>
        <v>#N/A</v>
      </c>
      <c r="H2047" s="83" t="str">
        <f ca="1" t="shared" si="1"/>
        <v>Lantai 19</v>
      </c>
      <c r="I2047" s="83" t="str">
        <f ca="1" t="shared" si="2026"/>
        <v>Tangga Exit Barat</v>
      </c>
      <c r="J2047" s="83" t="str">
        <f ca="1" t="shared" si="2"/>
        <v>CLEANING SERVICE</v>
      </c>
      <c r="K2047" s="83" t="str">
        <f ca="1" t="array" ref="K2047">IFERROR(INDEX(MASTER!B:B,MATCH(G2047,MASTER!A:A,0))/100," ")</f>
        <v> </v>
      </c>
      <c r="L2047" s="65">
        <f ca="1" t="shared" si="3"/>
        <v>0</v>
      </c>
      <c r="M2047" s="65" t="str">
        <f ca="1" t="shared" si="4"/>
        <v>1900 - WEEK 00</v>
      </c>
      <c r="N2047" s="65" t="str">
        <f ca="1" t="shared" si="5"/>
        <v>1900 - MONTH 01</v>
      </c>
      <c r="O2047" s="83" t="str">
        <f ca="1" t="shared" ref="O2047:P2047" si="2087">IFERROR(AVERAGEIF(M:M,M2047,$K:$K)," ")</f>
        <v> </v>
      </c>
      <c r="P2047" s="83" t="str">
        <f ca="1" t="shared" si="2087"/>
        <v> </v>
      </c>
      <c r="Q2047" s="65" t="str">
        <f ca="1">IF(ISBLANK(A2047)," ",IF(O2047&gt;MASTER!$B$3/100,"SB",IF(O2047&gt;MASTER!$B$4/100,"B",IF(O2047&gt;MASTER!$B$5/100,"C","K"))))</f>
        <v>SB</v>
      </c>
      <c r="R2047" s="65" t="str">
        <f ca="1">IF(ISBLANK(B2047)," ",IF(P2047&gt;MASTER!$B$3/100,"SB",IF(P2047&gt;MASTER!$B$4/100,"B",IF(P2047&gt;MASTER!$B$5/100,"C","K"))))</f>
        <v>SB</v>
      </c>
    </row>
    <row r="2048" customHeight="1" spans="1:18">
      <c r="A2048" s="65">
        <f ca="1">INDIRECT(ADDRESS(2+QUOTIENT(ROW()-2,COUNTA('Form Responses 1'!$1:$1)-4),1,,TRUE,"Form Responses 1"))</f>
        <v>0</v>
      </c>
      <c r="B2048" s="65">
        <f ca="1">INDIRECT(ADDRESS(2+QUOTIENT(ROW()-2,COUNTA('Form Responses 1'!$1:$1)-4),2,,TRUE,"Form Responses 1"))</f>
        <v>0</v>
      </c>
      <c r="C2048" s="65">
        <f ca="1">INDIRECT(ADDRESS(2+QUOTIENT(ROW()-2,COUNTA('Form Responses 1'!$1:$1)-4),3,,TRUE,"Form Responses 1"))</f>
        <v>0</v>
      </c>
      <c r="D2048" s="65">
        <f ca="1">INDIRECT(ADDRESS(2+QUOTIENT(ROW()-2,COUNTA('Form Responses 1'!$1:$1)-4),4,,TRUE,"Form Responses 1"))</f>
        <v>0</v>
      </c>
      <c r="E2048" s="82">
        <f ca="1" t="shared" si="0"/>
        <v>6</v>
      </c>
      <c r="F2048" s="65" t="str">
        <f ca="1">IF(ISBLANK(A2048)," ",INDIRECT(ADDRESS(1,5+MOD(ROW()-2,COUNTA('Form Responses 1'!$1:$1)-4),,TRUE,"Form Responses 1")))</f>
        <v>Lantai 19 [ &amp; Timur]</v>
      </c>
      <c r="G2048" s="65" t="e">
        <f ca="1">IF(ISBLANK(A2048)," ",INDIRECT(ADDRESS(MATCH(A2048,'Form Responses 1'!A:A,0),5+MOD(ROW()-2,COUNTA('Form Responses 1'!$1:$1)-4),,TRUE,"Form Responses 1")))</f>
        <v>#N/A</v>
      </c>
      <c r="H2048" s="83" t="str">
        <f ca="1" t="shared" si="1"/>
        <v>Lantai 19</v>
      </c>
      <c r="I2048" s="83" t="str">
        <f ca="1" t="shared" si="2026"/>
        <v> &amp; Timur</v>
      </c>
      <c r="J2048" s="83" t="str">
        <f ca="1" t="shared" si="2"/>
        <v>CLEANING SERVICE</v>
      </c>
      <c r="K2048" s="83" t="str">
        <f ca="1" t="array" ref="K2048">IFERROR(INDEX(MASTER!B:B,MATCH(G2048,MASTER!A:A,0))/100," ")</f>
        <v> </v>
      </c>
      <c r="L2048" s="65">
        <f ca="1" t="shared" si="3"/>
        <v>0</v>
      </c>
      <c r="M2048" s="65" t="str">
        <f ca="1" t="shared" si="4"/>
        <v>1900 - WEEK 00</v>
      </c>
      <c r="N2048" s="65" t="str">
        <f ca="1" t="shared" si="5"/>
        <v>1900 - MONTH 01</v>
      </c>
      <c r="O2048" s="83" t="str">
        <f ca="1" t="shared" ref="O2048:P2048" si="2088">IFERROR(AVERAGEIF(M:M,M2048,$K:$K)," ")</f>
        <v> </v>
      </c>
      <c r="P2048" s="83" t="str">
        <f ca="1" t="shared" si="2088"/>
        <v> </v>
      </c>
      <c r="Q2048" s="65" t="str">
        <f ca="1">IF(ISBLANK(A2048)," ",IF(O2048&gt;MASTER!$B$3/100,"SB",IF(O2048&gt;MASTER!$B$4/100,"B",IF(O2048&gt;MASTER!$B$5/100,"C","K"))))</f>
        <v>SB</v>
      </c>
      <c r="R2048" s="65" t="str">
        <f ca="1">IF(ISBLANK(B2048)," ",IF(P2048&gt;MASTER!$B$3/100,"SB",IF(P2048&gt;MASTER!$B$4/100,"B",IF(P2048&gt;MASTER!$B$5/100,"C","K"))))</f>
        <v>SB</v>
      </c>
    </row>
    <row r="2049" customHeight="1" spans="1:18">
      <c r="A2049" s="65">
        <f ca="1">INDIRECT(ADDRESS(2+QUOTIENT(ROW()-2,COUNTA('Form Responses 1'!$1:$1)-4),1,,TRUE,"Form Responses 1"))</f>
        <v>0</v>
      </c>
      <c r="B2049" s="65">
        <f ca="1">INDIRECT(ADDRESS(2+QUOTIENT(ROW()-2,COUNTA('Form Responses 1'!$1:$1)-4),2,,TRUE,"Form Responses 1"))</f>
        <v>0</v>
      </c>
      <c r="C2049" s="65">
        <f ca="1">INDIRECT(ADDRESS(2+QUOTIENT(ROW()-2,COUNTA('Form Responses 1'!$1:$1)-4),3,,TRUE,"Form Responses 1"))</f>
        <v>0</v>
      </c>
      <c r="D2049" s="65">
        <f ca="1">INDIRECT(ADDRESS(2+QUOTIENT(ROW()-2,COUNTA('Form Responses 1'!$1:$1)-4),4,,TRUE,"Form Responses 1"))</f>
        <v>0</v>
      </c>
      <c r="E2049" s="82">
        <f ca="1" t="shared" si="0"/>
        <v>6</v>
      </c>
      <c r="F2049" s="65" t="str">
        <f ca="1">IF(ISBLANK(A2049)," ",INDIRECT(ADDRESS(1,5+MOD(ROW()-2,COUNTA('Form Responses 1'!$1:$1)-4),,TRUE,"Form Responses 1")))</f>
        <v>Lantai 19 [Mushola]</v>
      </c>
      <c r="G2049" s="65" t="e">
        <f ca="1">IF(ISBLANK(A2049)," ",INDIRECT(ADDRESS(MATCH(A2049,'Form Responses 1'!A:A,0),5+MOD(ROW()-2,COUNTA('Form Responses 1'!$1:$1)-4),,TRUE,"Form Responses 1")))</f>
        <v>#N/A</v>
      </c>
      <c r="H2049" s="83" t="str">
        <f ca="1" t="shared" si="1"/>
        <v>Lantai 19</v>
      </c>
      <c r="I2049" s="83" t="str">
        <f ca="1" t="shared" si="2026"/>
        <v>Mushola</v>
      </c>
      <c r="J2049" s="83" t="str">
        <f ca="1" t="shared" si="2"/>
        <v>CLEANING SERVICE</v>
      </c>
      <c r="K2049" s="83" t="str">
        <f ca="1" t="array" ref="K2049">IFERROR(INDEX(MASTER!B:B,MATCH(G2049,MASTER!A:A,0))/100," ")</f>
        <v> </v>
      </c>
      <c r="L2049" s="65">
        <f ca="1" t="shared" si="3"/>
        <v>0</v>
      </c>
      <c r="M2049" s="65" t="str">
        <f ca="1" t="shared" si="4"/>
        <v>1900 - WEEK 00</v>
      </c>
      <c r="N2049" s="65" t="str">
        <f ca="1" t="shared" si="5"/>
        <v>1900 - MONTH 01</v>
      </c>
      <c r="O2049" s="83" t="str">
        <f ca="1" t="shared" ref="O2049:P2049" si="2089">IFERROR(AVERAGEIF(M:M,M2049,$K:$K)," ")</f>
        <v> </v>
      </c>
      <c r="P2049" s="83" t="str">
        <f ca="1" t="shared" si="2089"/>
        <v> </v>
      </c>
      <c r="Q2049" s="65" t="str">
        <f ca="1">IF(ISBLANK(A2049)," ",IF(O2049&gt;MASTER!$B$3/100,"SB",IF(O2049&gt;MASTER!$B$4/100,"B",IF(O2049&gt;MASTER!$B$5/100,"C","K"))))</f>
        <v>SB</v>
      </c>
      <c r="R2049" s="65" t="str">
        <f ca="1">IF(ISBLANK(B2049)," ",IF(P2049&gt;MASTER!$B$3/100,"SB",IF(P2049&gt;MASTER!$B$4/100,"B",IF(P2049&gt;MASTER!$B$5/100,"C","K"))))</f>
        <v>SB</v>
      </c>
    </row>
    <row r="2050" customHeight="1" spans="1:18">
      <c r="A2050" s="65">
        <f ca="1">INDIRECT(ADDRESS(2+QUOTIENT(ROW()-2,COUNTA('Form Responses 1'!$1:$1)-4),1,,TRUE,"Form Responses 1"))</f>
        <v>0</v>
      </c>
      <c r="B2050" s="65">
        <f ca="1">INDIRECT(ADDRESS(2+QUOTIENT(ROW()-2,COUNTA('Form Responses 1'!$1:$1)-4),2,,TRUE,"Form Responses 1"))</f>
        <v>0</v>
      </c>
      <c r="C2050" s="65">
        <f ca="1">INDIRECT(ADDRESS(2+QUOTIENT(ROW()-2,COUNTA('Form Responses 1'!$1:$1)-4),3,,TRUE,"Form Responses 1"))</f>
        <v>0</v>
      </c>
      <c r="D2050" s="65">
        <f ca="1">INDIRECT(ADDRESS(2+QUOTIENT(ROW()-2,COUNTA('Form Responses 1'!$1:$1)-4),4,,TRUE,"Form Responses 1"))</f>
        <v>0</v>
      </c>
      <c r="E2050" s="82">
        <f ca="1" t="shared" si="0"/>
        <v>6</v>
      </c>
      <c r="F2050" s="65" t="str">
        <f ca="1">IF(ISBLANK(A2050)," ",INDIRECT(ADDRESS(1,5+MOD(ROW()-2,COUNTA('Form Responses 1'!$1:$1)-4),,TRUE,"Form Responses 1")))</f>
        <v>Lantai 19 [Pantry]</v>
      </c>
      <c r="G2050" s="65" t="e">
        <f ca="1">IF(ISBLANK(A2050)," ",INDIRECT(ADDRESS(MATCH(A2050,'Form Responses 1'!A:A,0),5+MOD(ROW()-2,COUNTA('Form Responses 1'!$1:$1)-4),,TRUE,"Form Responses 1")))</f>
        <v>#N/A</v>
      </c>
      <c r="H2050" s="83" t="str">
        <f ca="1" t="shared" si="1"/>
        <v>Lantai 19</v>
      </c>
      <c r="I2050" s="83" t="str">
        <f ca="1" t="shared" si="2026"/>
        <v>Pantry</v>
      </c>
      <c r="J2050" s="83" t="str">
        <f ca="1" t="shared" si="2"/>
        <v>CLEANING SERVICE</v>
      </c>
      <c r="K2050" s="83" t="str">
        <f ca="1" t="array" ref="K2050">IFERROR(INDEX(MASTER!B:B,MATCH(G2050,MASTER!A:A,0))/100," ")</f>
        <v> </v>
      </c>
      <c r="L2050" s="65">
        <f ca="1" t="shared" si="3"/>
        <v>0</v>
      </c>
      <c r="M2050" s="65" t="str">
        <f ca="1" t="shared" si="4"/>
        <v>1900 - WEEK 00</v>
      </c>
      <c r="N2050" s="65" t="str">
        <f ca="1" t="shared" si="5"/>
        <v>1900 - MONTH 01</v>
      </c>
      <c r="O2050" s="83" t="str">
        <f ca="1" t="shared" ref="O2050:P2050" si="2090">IFERROR(AVERAGEIF(M:M,M2050,$K:$K)," ")</f>
        <v> </v>
      </c>
      <c r="P2050" s="83" t="str">
        <f ca="1" t="shared" si="2090"/>
        <v> </v>
      </c>
      <c r="Q2050" s="65" t="str">
        <f ca="1">IF(ISBLANK(A2050)," ",IF(O2050&gt;MASTER!$B$3/100,"SB",IF(O2050&gt;MASTER!$B$4/100,"B",IF(O2050&gt;MASTER!$B$5/100,"C","K"))))</f>
        <v>SB</v>
      </c>
      <c r="R2050" s="65" t="str">
        <f ca="1">IF(ISBLANK(B2050)," ",IF(P2050&gt;MASTER!$B$3/100,"SB",IF(P2050&gt;MASTER!$B$4/100,"B",IF(P2050&gt;MASTER!$B$5/100,"C","K"))))</f>
        <v>SB</v>
      </c>
    </row>
    <row r="2051" customHeight="1" spans="1:18">
      <c r="A2051" s="65">
        <f ca="1">INDIRECT(ADDRESS(2+QUOTIENT(ROW()-2,COUNTA('Form Responses 1'!$1:$1)-4),1,,TRUE,"Form Responses 1"))</f>
        <v>0</v>
      </c>
      <c r="B2051" s="65">
        <f ca="1">INDIRECT(ADDRESS(2+QUOTIENT(ROW()-2,COUNTA('Form Responses 1'!$1:$1)-4),2,,TRUE,"Form Responses 1"))</f>
        <v>0</v>
      </c>
      <c r="C2051" s="65">
        <f ca="1">INDIRECT(ADDRESS(2+QUOTIENT(ROW()-2,COUNTA('Form Responses 1'!$1:$1)-4),3,,TRUE,"Form Responses 1"))</f>
        <v>0</v>
      </c>
      <c r="D2051" s="65">
        <f ca="1">INDIRECT(ADDRESS(2+QUOTIENT(ROW()-2,COUNTA('Form Responses 1'!$1:$1)-4),4,,TRUE,"Form Responses 1"))</f>
        <v>0</v>
      </c>
      <c r="E2051" s="82">
        <f ca="1" t="shared" si="0"/>
        <v>6</v>
      </c>
      <c r="F2051" s="65" t="str">
        <f ca="1">IF(ISBLANK(A2051)," ",INDIRECT(ADDRESS(1,5+MOD(ROW()-2,COUNTA('Form Responses 1'!$1:$1)-4),,TRUE,"Form Responses 1")))</f>
        <v>Lantai 19 [Ruang Rapat 1-2-3]</v>
      </c>
      <c r="G2051" s="65" t="e">
        <f ca="1">IF(ISBLANK(A2051)," ",INDIRECT(ADDRESS(MATCH(A2051,'Form Responses 1'!A:A,0),5+MOD(ROW()-2,COUNTA('Form Responses 1'!$1:$1)-4),,TRUE,"Form Responses 1")))</f>
        <v>#N/A</v>
      </c>
      <c r="H2051" s="83" t="str">
        <f ca="1" t="shared" si="1"/>
        <v>Lantai 19</v>
      </c>
      <c r="I2051" s="83" t="str">
        <f ca="1" t="shared" ref="I2051:I2114" si="2091">MID(F2051,FIND("[",F2051)+1,LEN(F2051)-FIND("[",F2051)-1)</f>
        <v>Ruang Rapat 1-2-3</v>
      </c>
      <c r="J2051" s="83" t="str">
        <f ca="1" t="shared" si="2"/>
        <v>CLEANING SERVICE</v>
      </c>
      <c r="K2051" s="83" t="str">
        <f ca="1" t="array" ref="K2051">IFERROR(INDEX(MASTER!B:B,MATCH(G2051,MASTER!A:A,0))/100," ")</f>
        <v> </v>
      </c>
      <c r="L2051" s="65">
        <f ca="1" t="shared" si="3"/>
        <v>0</v>
      </c>
      <c r="M2051" s="65" t="str">
        <f ca="1" t="shared" si="4"/>
        <v>1900 - WEEK 00</v>
      </c>
      <c r="N2051" s="65" t="str">
        <f ca="1" t="shared" si="5"/>
        <v>1900 - MONTH 01</v>
      </c>
      <c r="O2051" s="83" t="str">
        <f ca="1" t="shared" ref="O2051:P2051" si="2092">IFERROR(AVERAGEIF(M:M,M2051,$K:$K)," ")</f>
        <v> </v>
      </c>
      <c r="P2051" s="83" t="str">
        <f ca="1" t="shared" si="2092"/>
        <v> </v>
      </c>
      <c r="Q2051" s="65" t="str">
        <f ca="1">IF(ISBLANK(A2051)," ",IF(O2051&gt;MASTER!$B$3/100,"SB",IF(O2051&gt;MASTER!$B$4/100,"B",IF(O2051&gt;MASTER!$B$5/100,"C","K"))))</f>
        <v>SB</v>
      </c>
      <c r="R2051" s="65" t="str">
        <f ca="1">IF(ISBLANK(B2051)," ",IF(P2051&gt;MASTER!$B$3/100,"SB",IF(P2051&gt;MASTER!$B$4/100,"B",IF(P2051&gt;MASTER!$B$5/100,"C","K"))))</f>
        <v>SB</v>
      </c>
    </row>
    <row r="2052" customHeight="1" spans="1:18">
      <c r="A2052" s="65">
        <f ca="1">INDIRECT(ADDRESS(2+QUOTIENT(ROW()-2,COUNTA('Form Responses 1'!$1:$1)-4),1,,TRUE,"Form Responses 1"))</f>
        <v>0</v>
      </c>
      <c r="B2052" s="65">
        <f ca="1">INDIRECT(ADDRESS(2+QUOTIENT(ROW()-2,COUNTA('Form Responses 1'!$1:$1)-4),2,,TRUE,"Form Responses 1"))</f>
        <v>0</v>
      </c>
      <c r="C2052" s="65">
        <f ca="1">INDIRECT(ADDRESS(2+QUOTIENT(ROW()-2,COUNTA('Form Responses 1'!$1:$1)-4),3,,TRUE,"Form Responses 1"))</f>
        <v>0</v>
      </c>
      <c r="D2052" s="65">
        <f ca="1">INDIRECT(ADDRESS(2+QUOTIENT(ROW()-2,COUNTA('Form Responses 1'!$1:$1)-4),4,,TRUE,"Form Responses 1"))</f>
        <v>0</v>
      </c>
      <c r="E2052" s="82">
        <f ca="1" t="shared" si="0"/>
        <v>6</v>
      </c>
      <c r="F2052" s="65" t="str">
        <f ca="1">IF(ISBLANK(A2052)," ",INDIRECT(ADDRESS(1,5+MOD(ROW()-2,COUNTA('Form Responses 1'!$1:$1)-4),,TRUE,"Form Responses 1")))</f>
        <v>Lantai 19 [Ruang Kerja]</v>
      </c>
      <c r="G2052" s="65" t="e">
        <f ca="1">IF(ISBLANK(A2052)," ",INDIRECT(ADDRESS(MATCH(A2052,'Form Responses 1'!A:A,0),5+MOD(ROW()-2,COUNTA('Form Responses 1'!$1:$1)-4),,TRUE,"Form Responses 1")))</f>
        <v>#N/A</v>
      </c>
      <c r="H2052" s="83" t="str">
        <f ca="1" t="shared" si="1"/>
        <v>Lantai 19</v>
      </c>
      <c r="I2052" s="83" t="str">
        <f ca="1" t="shared" si="2091"/>
        <v>Ruang Kerja</v>
      </c>
      <c r="J2052" s="83" t="str">
        <f ca="1" t="shared" si="2"/>
        <v>CLEANING SERVICE</v>
      </c>
      <c r="K2052" s="83" t="str">
        <f ca="1" t="array" ref="K2052">IFERROR(INDEX(MASTER!B:B,MATCH(G2052,MASTER!A:A,0))/100," ")</f>
        <v> </v>
      </c>
      <c r="L2052" s="65">
        <f ca="1" t="shared" si="3"/>
        <v>0</v>
      </c>
      <c r="M2052" s="65" t="str">
        <f ca="1" t="shared" si="4"/>
        <v>1900 - WEEK 00</v>
      </c>
      <c r="N2052" s="65" t="str">
        <f ca="1" t="shared" si="5"/>
        <v>1900 - MONTH 01</v>
      </c>
      <c r="O2052" s="83" t="str">
        <f ca="1" t="shared" ref="O2052:P2052" si="2093">IFERROR(AVERAGEIF(M:M,M2052,$K:$K)," ")</f>
        <v> </v>
      </c>
      <c r="P2052" s="83" t="str">
        <f ca="1" t="shared" si="2093"/>
        <v> </v>
      </c>
      <c r="Q2052" s="65" t="str">
        <f ca="1">IF(ISBLANK(A2052)," ",IF(O2052&gt;MASTER!$B$3/100,"SB",IF(O2052&gt;MASTER!$B$4/100,"B",IF(O2052&gt;MASTER!$B$5/100,"C","K"))))</f>
        <v>SB</v>
      </c>
      <c r="R2052" s="65" t="str">
        <f ca="1">IF(ISBLANK(B2052)," ",IF(P2052&gt;MASTER!$B$3/100,"SB",IF(P2052&gt;MASTER!$B$4/100,"B",IF(P2052&gt;MASTER!$B$5/100,"C","K"))))</f>
        <v>SB</v>
      </c>
    </row>
    <row r="2053" customHeight="1" spans="1:18">
      <c r="A2053" s="65">
        <f ca="1">INDIRECT(ADDRESS(2+QUOTIENT(ROW()-2,COUNTA('Form Responses 1'!$1:$1)-4),1,,TRUE,"Form Responses 1"))</f>
        <v>0</v>
      </c>
      <c r="B2053" s="65">
        <f ca="1">INDIRECT(ADDRESS(2+QUOTIENT(ROW()-2,COUNTA('Form Responses 1'!$1:$1)-4),2,,TRUE,"Form Responses 1"))</f>
        <v>0</v>
      </c>
      <c r="C2053" s="65">
        <f ca="1">INDIRECT(ADDRESS(2+QUOTIENT(ROW()-2,COUNTA('Form Responses 1'!$1:$1)-4),3,,TRUE,"Form Responses 1"))</f>
        <v>0</v>
      </c>
      <c r="D2053" s="65">
        <f ca="1">INDIRECT(ADDRESS(2+QUOTIENT(ROW()-2,COUNTA('Form Responses 1'!$1:$1)-4),4,,TRUE,"Form Responses 1"))</f>
        <v>0</v>
      </c>
      <c r="E2053" s="82">
        <f ca="1" t="shared" si="0"/>
        <v>6</v>
      </c>
      <c r="F2053" s="65" t="str">
        <f ca="1">IF(ISBLANK(A2053)," ",INDIRECT(ADDRESS(1,5+MOD(ROW()-2,COUNTA('Form Responses 1'!$1:$1)-4),,TRUE,"Form Responses 1")))</f>
        <v>Lantai 19 [Koridor]</v>
      </c>
      <c r="G2053" s="65" t="e">
        <f ca="1">IF(ISBLANK(A2053)," ",INDIRECT(ADDRESS(MATCH(A2053,'Form Responses 1'!A:A,0),5+MOD(ROW()-2,COUNTA('Form Responses 1'!$1:$1)-4),,TRUE,"Form Responses 1")))</f>
        <v>#N/A</v>
      </c>
      <c r="H2053" s="83" t="str">
        <f ca="1" t="shared" si="1"/>
        <v>Lantai 19</v>
      </c>
      <c r="I2053" s="83" t="str">
        <f ca="1" t="shared" si="2091"/>
        <v>Koridor</v>
      </c>
      <c r="J2053" s="83" t="str">
        <f ca="1" t="shared" si="2"/>
        <v>CLEANING SERVICE</v>
      </c>
      <c r="K2053" s="83" t="str">
        <f ca="1" t="array" ref="K2053">IFERROR(INDEX(MASTER!B:B,MATCH(G2053,MASTER!A:A,0))/100," ")</f>
        <v> </v>
      </c>
      <c r="L2053" s="65">
        <f ca="1" t="shared" si="3"/>
        <v>0</v>
      </c>
      <c r="M2053" s="65" t="str">
        <f ca="1" t="shared" si="4"/>
        <v>1900 - WEEK 00</v>
      </c>
      <c r="N2053" s="65" t="str">
        <f ca="1" t="shared" si="5"/>
        <v>1900 - MONTH 01</v>
      </c>
      <c r="O2053" s="83" t="str">
        <f ca="1" t="shared" ref="O2053:P2053" si="2094">IFERROR(AVERAGEIF(M:M,M2053,$K:$K)," ")</f>
        <v> </v>
      </c>
      <c r="P2053" s="83" t="str">
        <f ca="1" t="shared" si="2094"/>
        <v> </v>
      </c>
      <c r="Q2053" s="65" t="str">
        <f ca="1">IF(ISBLANK(A2053)," ",IF(O2053&gt;MASTER!$B$3/100,"SB",IF(O2053&gt;MASTER!$B$4/100,"B",IF(O2053&gt;MASTER!$B$5/100,"C","K"))))</f>
        <v>SB</v>
      </c>
      <c r="R2053" s="65" t="str">
        <f ca="1">IF(ISBLANK(B2053)," ",IF(P2053&gt;MASTER!$B$3/100,"SB",IF(P2053&gt;MASTER!$B$4/100,"B",IF(P2053&gt;MASTER!$B$5/100,"C","K"))))</f>
        <v>SB</v>
      </c>
    </row>
    <row r="2054" customHeight="1" spans="1:18">
      <c r="A2054" s="65">
        <f ca="1">INDIRECT(ADDRESS(2+QUOTIENT(ROW()-2,COUNTA('Form Responses 1'!$1:$1)-4),1,,TRUE,"Form Responses 1"))</f>
        <v>0</v>
      </c>
      <c r="B2054" s="65">
        <f ca="1">INDIRECT(ADDRESS(2+QUOTIENT(ROW()-2,COUNTA('Form Responses 1'!$1:$1)-4),2,,TRUE,"Form Responses 1"))</f>
        <v>0</v>
      </c>
      <c r="C2054" s="65">
        <f ca="1">INDIRECT(ADDRESS(2+QUOTIENT(ROW()-2,COUNTA('Form Responses 1'!$1:$1)-4),3,,TRUE,"Form Responses 1"))</f>
        <v>0</v>
      </c>
      <c r="D2054" s="65">
        <f ca="1">INDIRECT(ADDRESS(2+QUOTIENT(ROW()-2,COUNTA('Form Responses 1'!$1:$1)-4),4,,TRUE,"Form Responses 1"))</f>
        <v>0</v>
      </c>
      <c r="E2054" s="82">
        <f ca="1" t="shared" si="0"/>
        <v>6</v>
      </c>
      <c r="F2054" s="65" t="str">
        <f ca="1">IF(ISBLANK(A2054)," ",INDIRECT(ADDRESS(1,5+MOD(ROW()-2,COUNTA('Form Responses 1'!$1:$1)-4),,TRUE,"Form Responses 1")))</f>
        <v>Lantai 19 [Toilet Pria / Wanita]</v>
      </c>
      <c r="G2054" s="65" t="e">
        <f ca="1">IF(ISBLANK(A2054)," ",INDIRECT(ADDRESS(MATCH(A2054,'Form Responses 1'!A:A,0),5+MOD(ROW()-2,COUNTA('Form Responses 1'!$1:$1)-4),,TRUE,"Form Responses 1")))</f>
        <v>#N/A</v>
      </c>
      <c r="H2054" s="83" t="str">
        <f ca="1" t="shared" si="1"/>
        <v>Lantai 19</v>
      </c>
      <c r="I2054" s="83" t="str">
        <f ca="1" t="shared" si="2091"/>
        <v>Toilet Pria / Wanita</v>
      </c>
      <c r="J2054" s="83" t="str">
        <f ca="1" t="shared" si="2"/>
        <v>CLEANING SERVICE</v>
      </c>
      <c r="K2054" s="83" t="str">
        <f ca="1" t="array" ref="K2054">IFERROR(INDEX(MASTER!B:B,MATCH(G2054,MASTER!A:A,0))/100," ")</f>
        <v> </v>
      </c>
      <c r="L2054" s="65">
        <f ca="1" t="shared" si="3"/>
        <v>0</v>
      </c>
      <c r="M2054" s="65" t="str">
        <f ca="1" t="shared" si="4"/>
        <v>1900 - WEEK 00</v>
      </c>
      <c r="N2054" s="65" t="str">
        <f ca="1" t="shared" si="5"/>
        <v>1900 - MONTH 01</v>
      </c>
      <c r="O2054" s="83" t="str">
        <f ca="1" t="shared" ref="O2054:P2054" si="2095">IFERROR(AVERAGEIF(M:M,M2054,$K:$K)," ")</f>
        <v> </v>
      </c>
      <c r="P2054" s="83" t="str">
        <f ca="1" t="shared" si="2095"/>
        <v> </v>
      </c>
      <c r="Q2054" s="65" t="str">
        <f ca="1">IF(ISBLANK(A2054)," ",IF(O2054&gt;MASTER!$B$3/100,"SB",IF(O2054&gt;MASTER!$B$4/100,"B",IF(O2054&gt;MASTER!$B$5/100,"C","K"))))</f>
        <v>SB</v>
      </c>
      <c r="R2054" s="65" t="str">
        <f ca="1">IF(ISBLANK(B2054)," ",IF(P2054&gt;MASTER!$B$3/100,"SB",IF(P2054&gt;MASTER!$B$4/100,"B",IF(P2054&gt;MASTER!$B$5/100,"C","K"))))</f>
        <v>SB</v>
      </c>
    </row>
    <row r="2055" customHeight="1" spans="1:18">
      <c r="A2055" s="65">
        <f ca="1">INDIRECT(ADDRESS(2+QUOTIENT(ROW()-2,COUNTA('Form Responses 1'!$1:$1)-4),1,,TRUE,"Form Responses 1"))</f>
        <v>0</v>
      </c>
      <c r="B2055" s="65">
        <f ca="1">INDIRECT(ADDRESS(2+QUOTIENT(ROW()-2,COUNTA('Form Responses 1'!$1:$1)-4),2,,TRUE,"Form Responses 1"))</f>
        <v>0</v>
      </c>
      <c r="C2055" s="65">
        <f ca="1">INDIRECT(ADDRESS(2+QUOTIENT(ROW()-2,COUNTA('Form Responses 1'!$1:$1)-4),3,,TRUE,"Form Responses 1"))</f>
        <v>0</v>
      </c>
      <c r="D2055" s="65">
        <f ca="1">INDIRECT(ADDRESS(2+QUOTIENT(ROW()-2,COUNTA('Form Responses 1'!$1:$1)-4),4,,TRUE,"Form Responses 1"))</f>
        <v>0</v>
      </c>
      <c r="E2055" s="82">
        <f ca="1" t="shared" si="0"/>
        <v>6</v>
      </c>
      <c r="F2055" s="65" t="str">
        <f ca="1">IF(ISBLANK(A2055)," ",INDIRECT(ADDRESS(1,5+MOD(ROW()-2,COUNTA('Form Responses 1'!$1:$1)-4),,TRUE,"Form Responses 1")))</f>
        <v>Lantai 18 [Tangga Exit Barat]</v>
      </c>
      <c r="G2055" s="65" t="e">
        <f ca="1">IF(ISBLANK(A2055)," ",INDIRECT(ADDRESS(MATCH(A2055,'Form Responses 1'!A:A,0),5+MOD(ROW()-2,COUNTA('Form Responses 1'!$1:$1)-4),,TRUE,"Form Responses 1")))</f>
        <v>#N/A</v>
      </c>
      <c r="H2055" s="83" t="str">
        <f ca="1" t="shared" si="1"/>
        <v>Lantai 18</v>
      </c>
      <c r="I2055" s="83" t="str">
        <f ca="1" t="shared" si="2091"/>
        <v>Tangga Exit Barat</v>
      </c>
      <c r="J2055" s="83" t="str">
        <f ca="1" t="shared" si="2"/>
        <v>CLEANING SERVICE</v>
      </c>
      <c r="K2055" s="83" t="str">
        <f ca="1" t="array" ref="K2055">IFERROR(INDEX(MASTER!B:B,MATCH(G2055,MASTER!A:A,0))/100," ")</f>
        <v> </v>
      </c>
      <c r="L2055" s="65">
        <f ca="1" t="shared" si="3"/>
        <v>0</v>
      </c>
      <c r="M2055" s="65" t="str">
        <f ca="1" t="shared" si="4"/>
        <v>1900 - WEEK 00</v>
      </c>
      <c r="N2055" s="65" t="str">
        <f ca="1" t="shared" si="5"/>
        <v>1900 - MONTH 01</v>
      </c>
      <c r="O2055" s="83" t="str">
        <f ca="1" t="shared" ref="O2055:P2055" si="2096">IFERROR(AVERAGEIF(M:M,M2055,$K:$K)," ")</f>
        <v> </v>
      </c>
      <c r="P2055" s="83" t="str">
        <f ca="1" t="shared" si="2096"/>
        <v> </v>
      </c>
      <c r="Q2055" s="65" t="str">
        <f ca="1">IF(ISBLANK(A2055)," ",IF(O2055&gt;MASTER!$B$3/100,"SB",IF(O2055&gt;MASTER!$B$4/100,"B",IF(O2055&gt;MASTER!$B$5/100,"C","K"))))</f>
        <v>SB</v>
      </c>
      <c r="R2055" s="65" t="str">
        <f ca="1">IF(ISBLANK(B2055)," ",IF(P2055&gt;MASTER!$B$3/100,"SB",IF(P2055&gt;MASTER!$B$4/100,"B",IF(P2055&gt;MASTER!$B$5/100,"C","K"))))</f>
        <v>SB</v>
      </c>
    </row>
    <row r="2056" customHeight="1" spans="1:18">
      <c r="A2056" s="65">
        <f ca="1">INDIRECT(ADDRESS(2+QUOTIENT(ROW()-2,COUNTA('Form Responses 1'!$1:$1)-4),1,,TRUE,"Form Responses 1"))</f>
        <v>0</v>
      </c>
      <c r="B2056" s="65">
        <f ca="1">INDIRECT(ADDRESS(2+QUOTIENT(ROW()-2,COUNTA('Form Responses 1'!$1:$1)-4),2,,TRUE,"Form Responses 1"))</f>
        <v>0</v>
      </c>
      <c r="C2056" s="65">
        <f ca="1">INDIRECT(ADDRESS(2+QUOTIENT(ROW()-2,COUNTA('Form Responses 1'!$1:$1)-4),3,,TRUE,"Form Responses 1"))</f>
        <v>0</v>
      </c>
      <c r="D2056" s="65">
        <f ca="1">INDIRECT(ADDRESS(2+QUOTIENT(ROW()-2,COUNTA('Form Responses 1'!$1:$1)-4),4,,TRUE,"Form Responses 1"))</f>
        <v>0</v>
      </c>
      <c r="E2056" s="82">
        <f ca="1" t="shared" si="0"/>
        <v>6</v>
      </c>
      <c r="F2056" s="65" t="str">
        <f ca="1">IF(ISBLANK(A2056)," ",INDIRECT(ADDRESS(1,5+MOD(ROW()-2,COUNTA('Form Responses 1'!$1:$1)-4),,TRUE,"Form Responses 1")))</f>
        <v>Lantai 18 [ &amp; Timur]</v>
      </c>
      <c r="G2056" s="65" t="e">
        <f ca="1">IF(ISBLANK(A2056)," ",INDIRECT(ADDRESS(MATCH(A2056,'Form Responses 1'!A:A,0),5+MOD(ROW()-2,COUNTA('Form Responses 1'!$1:$1)-4),,TRUE,"Form Responses 1")))</f>
        <v>#N/A</v>
      </c>
      <c r="H2056" s="83" t="str">
        <f ca="1" t="shared" si="1"/>
        <v>Lantai 18</v>
      </c>
      <c r="I2056" s="83" t="str">
        <f ca="1" t="shared" si="2091"/>
        <v> &amp; Timur</v>
      </c>
      <c r="J2056" s="83" t="str">
        <f ca="1" t="shared" si="2"/>
        <v>CLEANING SERVICE</v>
      </c>
      <c r="K2056" s="83" t="str">
        <f ca="1" t="array" ref="K2056">IFERROR(INDEX(MASTER!B:B,MATCH(G2056,MASTER!A:A,0))/100," ")</f>
        <v> </v>
      </c>
      <c r="L2056" s="65">
        <f ca="1" t="shared" si="3"/>
        <v>0</v>
      </c>
      <c r="M2056" s="65" t="str">
        <f ca="1" t="shared" si="4"/>
        <v>1900 - WEEK 00</v>
      </c>
      <c r="N2056" s="65" t="str">
        <f ca="1" t="shared" si="5"/>
        <v>1900 - MONTH 01</v>
      </c>
      <c r="O2056" s="83" t="str">
        <f ca="1" t="shared" ref="O2056:P2056" si="2097">IFERROR(AVERAGEIF(M:M,M2056,$K:$K)," ")</f>
        <v> </v>
      </c>
      <c r="P2056" s="83" t="str">
        <f ca="1" t="shared" si="2097"/>
        <v> </v>
      </c>
      <c r="Q2056" s="65" t="str">
        <f ca="1">IF(ISBLANK(A2056)," ",IF(O2056&gt;MASTER!$B$3/100,"SB",IF(O2056&gt;MASTER!$B$4/100,"B",IF(O2056&gt;MASTER!$B$5/100,"C","K"))))</f>
        <v>SB</v>
      </c>
      <c r="R2056" s="65" t="str">
        <f ca="1">IF(ISBLANK(B2056)," ",IF(P2056&gt;MASTER!$B$3/100,"SB",IF(P2056&gt;MASTER!$B$4/100,"B",IF(P2056&gt;MASTER!$B$5/100,"C","K"))))</f>
        <v>SB</v>
      </c>
    </row>
    <row r="2057" customHeight="1" spans="1:18">
      <c r="A2057" s="65">
        <f ca="1">INDIRECT(ADDRESS(2+QUOTIENT(ROW()-2,COUNTA('Form Responses 1'!$1:$1)-4),1,,TRUE,"Form Responses 1"))</f>
        <v>0</v>
      </c>
      <c r="B2057" s="65">
        <f ca="1">INDIRECT(ADDRESS(2+QUOTIENT(ROW()-2,COUNTA('Form Responses 1'!$1:$1)-4),2,,TRUE,"Form Responses 1"))</f>
        <v>0</v>
      </c>
      <c r="C2057" s="65">
        <f ca="1">INDIRECT(ADDRESS(2+QUOTIENT(ROW()-2,COUNTA('Form Responses 1'!$1:$1)-4),3,,TRUE,"Form Responses 1"))</f>
        <v>0</v>
      </c>
      <c r="D2057" s="65">
        <f ca="1">INDIRECT(ADDRESS(2+QUOTIENT(ROW()-2,COUNTA('Form Responses 1'!$1:$1)-4),4,,TRUE,"Form Responses 1"))</f>
        <v>0</v>
      </c>
      <c r="E2057" s="82">
        <f ca="1" t="shared" si="0"/>
        <v>6</v>
      </c>
      <c r="F2057" s="65" t="str">
        <f ca="1">IF(ISBLANK(A2057)," ",INDIRECT(ADDRESS(1,5+MOD(ROW()-2,COUNTA('Form Responses 1'!$1:$1)-4),,TRUE,"Form Responses 1")))</f>
        <v>Lantai 18 [Mushola]</v>
      </c>
      <c r="G2057" s="65" t="e">
        <f ca="1">IF(ISBLANK(A2057)," ",INDIRECT(ADDRESS(MATCH(A2057,'Form Responses 1'!A:A,0),5+MOD(ROW()-2,COUNTA('Form Responses 1'!$1:$1)-4),,TRUE,"Form Responses 1")))</f>
        <v>#N/A</v>
      </c>
      <c r="H2057" s="83" t="str">
        <f ca="1" t="shared" si="1"/>
        <v>Lantai 18</v>
      </c>
      <c r="I2057" s="83" t="str">
        <f ca="1" t="shared" si="2091"/>
        <v>Mushola</v>
      </c>
      <c r="J2057" s="83" t="str">
        <f ca="1" t="shared" si="2"/>
        <v>CLEANING SERVICE</v>
      </c>
      <c r="K2057" s="83" t="str">
        <f ca="1" t="array" ref="K2057">IFERROR(INDEX(MASTER!B:B,MATCH(G2057,MASTER!A:A,0))/100," ")</f>
        <v> </v>
      </c>
      <c r="L2057" s="65">
        <f ca="1" t="shared" si="3"/>
        <v>0</v>
      </c>
      <c r="M2057" s="65" t="str">
        <f ca="1" t="shared" si="4"/>
        <v>1900 - WEEK 00</v>
      </c>
      <c r="N2057" s="65" t="str">
        <f ca="1" t="shared" si="5"/>
        <v>1900 - MONTH 01</v>
      </c>
      <c r="O2057" s="83" t="str">
        <f ca="1" t="shared" ref="O2057:P2057" si="2098">IFERROR(AVERAGEIF(M:M,M2057,$K:$K)," ")</f>
        <v> </v>
      </c>
      <c r="P2057" s="83" t="str">
        <f ca="1" t="shared" si="2098"/>
        <v> </v>
      </c>
      <c r="Q2057" s="65" t="str">
        <f ca="1">IF(ISBLANK(A2057)," ",IF(O2057&gt;MASTER!$B$3/100,"SB",IF(O2057&gt;MASTER!$B$4/100,"B",IF(O2057&gt;MASTER!$B$5/100,"C","K"))))</f>
        <v>SB</v>
      </c>
      <c r="R2057" s="65" t="str">
        <f ca="1">IF(ISBLANK(B2057)," ",IF(P2057&gt;MASTER!$B$3/100,"SB",IF(P2057&gt;MASTER!$B$4/100,"B",IF(P2057&gt;MASTER!$B$5/100,"C","K"))))</f>
        <v>SB</v>
      </c>
    </row>
    <row r="2058" customHeight="1" spans="1:18">
      <c r="A2058" s="65">
        <f ca="1">INDIRECT(ADDRESS(2+QUOTIENT(ROW()-2,COUNTA('Form Responses 1'!$1:$1)-4),1,,TRUE,"Form Responses 1"))</f>
        <v>0</v>
      </c>
      <c r="B2058" s="65">
        <f ca="1">INDIRECT(ADDRESS(2+QUOTIENT(ROW()-2,COUNTA('Form Responses 1'!$1:$1)-4),2,,TRUE,"Form Responses 1"))</f>
        <v>0</v>
      </c>
      <c r="C2058" s="65">
        <f ca="1">INDIRECT(ADDRESS(2+QUOTIENT(ROW()-2,COUNTA('Form Responses 1'!$1:$1)-4),3,,TRUE,"Form Responses 1"))</f>
        <v>0</v>
      </c>
      <c r="D2058" s="65">
        <f ca="1">INDIRECT(ADDRESS(2+QUOTIENT(ROW()-2,COUNTA('Form Responses 1'!$1:$1)-4),4,,TRUE,"Form Responses 1"))</f>
        <v>0</v>
      </c>
      <c r="E2058" s="82">
        <f ca="1" t="shared" si="0"/>
        <v>6</v>
      </c>
      <c r="F2058" s="65" t="str">
        <f ca="1">IF(ISBLANK(A2058)," ",INDIRECT(ADDRESS(1,5+MOD(ROW()-2,COUNTA('Form Responses 1'!$1:$1)-4),,TRUE,"Form Responses 1")))</f>
        <v>Lantai 18 [Pantry]</v>
      </c>
      <c r="G2058" s="65" t="e">
        <f ca="1">IF(ISBLANK(A2058)," ",INDIRECT(ADDRESS(MATCH(A2058,'Form Responses 1'!A:A,0),5+MOD(ROW()-2,COUNTA('Form Responses 1'!$1:$1)-4),,TRUE,"Form Responses 1")))</f>
        <v>#N/A</v>
      </c>
      <c r="H2058" s="83" t="str">
        <f ca="1" t="shared" si="1"/>
        <v>Lantai 18</v>
      </c>
      <c r="I2058" s="83" t="str">
        <f ca="1" t="shared" si="2091"/>
        <v>Pantry</v>
      </c>
      <c r="J2058" s="83" t="str">
        <f ca="1" t="shared" si="2"/>
        <v>CLEANING SERVICE</v>
      </c>
      <c r="K2058" s="83" t="str">
        <f ca="1" t="array" ref="K2058">IFERROR(INDEX(MASTER!B:B,MATCH(G2058,MASTER!A:A,0))/100," ")</f>
        <v> </v>
      </c>
      <c r="L2058" s="65">
        <f ca="1" t="shared" si="3"/>
        <v>0</v>
      </c>
      <c r="M2058" s="65" t="str">
        <f ca="1" t="shared" si="4"/>
        <v>1900 - WEEK 00</v>
      </c>
      <c r="N2058" s="65" t="str">
        <f ca="1" t="shared" si="5"/>
        <v>1900 - MONTH 01</v>
      </c>
      <c r="O2058" s="83" t="str">
        <f ca="1" t="shared" ref="O2058:P2058" si="2099">IFERROR(AVERAGEIF(M:M,M2058,$K:$K)," ")</f>
        <v> </v>
      </c>
      <c r="P2058" s="83" t="str">
        <f ca="1" t="shared" si="2099"/>
        <v> </v>
      </c>
      <c r="Q2058" s="65" t="str">
        <f ca="1">IF(ISBLANK(A2058)," ",IF(O2058&gt;MASTER!$B$3/100,"SB",IF(O2058&gt;MASTER!$B$4/100,"B",IF(O2058&gt;MASTER!$B$5/100,"C","K"))))</f>
        <v>SB</v>
      </c>
      <c r="R2058" s="65" t="str">
        <f ca="1">IF(ISBLANK(B2058)," ",IF(P2058&gt;MASTER!$B$3/100,"SB",IF(P2058&gt;MASTER!$B$4/100,"B",IF(P2058&gt;MASTER!$B$5/100,"C","K"))))</f>
        <v>SB</v>
      </c>
    </row>
    <row r="2059" customHeight="1" spans="1:18">
      <c r="A2059" s="65">
        <f ca="1">INDIRECT(ADDRESS(2+QUOTIENT(ROW()-2,COUNTA('Form Responses 1'!$1:$1)-4),1,,TRUE,"Form Responses 1"))</f>
        <v>0</v>
      </c>
      <c r="B2059" s="65">
        <f ca="1">INDIRECT(ADDRESS(2+QUOTIENT(ROW()-2,COUNTA('Form Responses 1'!$1:$1)-4),2,,TRUE,"Form Responses 1"))</f>
        <v>0</v>
      </c>
      <c r="C2059" s="65">
        <f ca="1">INDIRECT(ADDRESS(2+QUOTIENT(ROW()-2,COUNTA('Form Responses 1'!$1:$1)-4),3,,TRUE,"Form Responses 1"))</f>
        <v>0</v>
      </c>
      <c r="D2059" s="65">
        <f ca="1">INDIRECT(ADDRESS(2+QUOTIENT(ROW()-2,COUNTA('Form Responses 1'!$1:$1)-4),4,,TRUE,"Form Responses 1"))</f>
        <v>0</v>
      </c>
      <c r="E2059" s="82">
        <f ca="1" t="shared" si="0"/>
        <v>6</v>
      </c>
      <c r="F2059" s="65" t="str">
        <f ca="1">IF(ISBLANK(A2059)," ",INDIRECT(ADDRESS(1,5+MOD(ROW()-2,COUNTA('Form Responses 1'!$1:$1)-4),,TRUE,"Form Responses 1")))</f>
        <v>Lantai 18 [Ruang Rapat 1-2-3]</v>
      </c>
      <c r="G2059" s="65" t="e">
        <f ca="1">IF(ISBLANK(A2059)," ",INDIRECT(ADDRESS(MATCH(A2059,'Form Responses 1'!A:A,0),5+MOD(ROW()-2,COUNTA('Form Responses 1'!$1:$1)-4),,TRUE,"Form Responses 1")))</f>
        <v>#N/A</v>
      </c>
      <c r="H2059" s="83" t="str">
        <f ca="1" t="shared" si="1"/>
        <v>Lantai 18</v>
      </c>
      <c r="I2059" s="83" t="str">
        <f ca="1" t="shared" si="2091"/>
        <v>Ruang Rapat 1-2-3</v>
      </c>
      <c r="J2059" s="83" t="str">
        <f ca="1" t="shared" si="2"/>
        <v>CLEANING SERVICE</v>
      </c>
      <c r="K2059" s="83" t="str">
        <f ca="1" t="array" ref="K2059">IFERROR(INDEX(MASTER!B:B,MATCH(G2059,MASTER!A:A,0))/100," ")</f>
        <v> </v>
      </c>
      <c r="L2059" s="65">
        <f ca="1" t="shared" si="3"/>
        <v>0</v>
      </c>
      <c r="M2059" s="65" t="str">
        <f ca="1" t="shared" si="4"/>
        <v>1900 - WEEK 00</v>
      </c>
      <c r="N2059" s="65" t="str">
        <f ca="1" t="shared" si="5"/>
        <v>1900 - MONTH 01</v>
      </c>
      <c r="O2059" s="83" t="str">
        <f ca="1" t="shared" ref="O2059:P2059" si="2100">IFERROR(AVERAGEIF(M:M,M2059,$K:$K)," ")</f>
        <v> </v>
      </c>
      <c r="P2059" s="83" t="str">
        <f ca="1" t="shared" si="2100"/>
        <v> </v>
      </c>
      <c r="Q2059" s="65" t="str">
        <f ca="1">IF(ISBLANK(A2059)," ",IF(O2059&gt;MASTER!$B$3/100,"SB",IF(O2059&gt;MASTER!$B$4/100,"B",IF(O2059&gt;MASTER!$B$5/100,"C","K"))))</f>
        <v>SB</v>
      </c>
      <c r="R2059" s="65" t="str">
        <f ca="1">IF(ISBLANK(B2059)," ",IF(P2059&gt;MASTER!$B$3/100,"SB",IF(P2059&gt;MASTER!$B$4/100,"B",IF(P2059&gt;MASTER!$B$5/100,"C","K"))))</f>
        <v>SB</v>
      </c>
    </row>
    <row r="2060" customHeight="1" spans="1:18">
      <c r="A2060" s="65">
        <f ca="1">INDIRECT(ADDRESS(2+QUOTIENT(ROW()-2,COUNTA('Form Responses 1'!$1:$1)-4),1,,TRUE,"Form Responses 1"))</f>
        <v>0</v>
      </c>
      <c r="B2060" s="65">
        <f ca="1">INDIRECT(ADDRESS(2+QUOTIENT(ROW()-2,COUNTA('Form Responses 1'!$1:$1)-4),2,,TRUE,"Form Responses 1"))</f>
        <v>0</v>
      </c>
      <c r="C2060" s="65">
        <f ca="1">INDIRECT(ADDRESS(2+QUOTIENT(ROW()-2,COUNTA('Form Responses 1'!$1:$1)-4),3,,TRUE,"Form Responses 1"))</f>
        <v>0</v>
      </c>
      <c r="D2060" s="65">
        <f ca="1">INDIRECT(ADDRESS(2+QUOTIENT(ROW()-2,COUNTA('Form Responses 1'!$1:$1)-4),4,,TRUE,"Form Responses 1"))</f>
        <v>0</v>
      </c>
      <c r="E2060" s="82">
        <f ca="1" t="shared" si="0"/>
        <v>6</v>
      </c>
      <c r="F2060" s="65" t="str">
        <f ca="1">IF(ISBLANK(A2060)," ",INDIRECT(ADDRESS(1,5+MOD(ROW()-2,COUNTA('Form Responses 1'!$1:$1)-4),,TRUE,"Form Responses 1")))</f>
        <v>Lantai 18 [Ruang Kerja]</v>
      </c>
      <c r="G2060" s="65" t="e">
        <f ca="1">IF(ISBLANK(A2060)," ",INDIRECT(ADDRESS(MATCH(A2060,'Form Responses 1'!A:A,0),5+MOD(ROW()-2,COUNTA('Form Responses 1'!$1:$1)-4),,TRUE,"Form Responses 1")))</f>
        <v>#N/A</v>
      </c>
      <c r="H2060" s="83" t="str">
        <f ca="1" t="shared" si="1"/>
        <v>Lantai 18</v>
      </c>
      <c r="I2060" s="83" t="str">
        <f ca="1" t="shared" si="2091"/>
        <v>Ruang Kerja</v>
      </c>
      <c r="J2060" s="83" t="str">
        <f ca="1" t="shared" si="2"/>
        <v>CLEANING SERVICE</v>
      </c>
      <c r="K2060" s="83" t="str">
        <f ca="1" t="array" ref="K2060">IFERROR(INDEX(MASTER!B:B,MATCH(G2060,MASTER!A:A,0))/100," ")</f>
        <v> </v>
      </c>
      <c r="L2060" s="65">
        <f ca="1" t="shared" si="3"/>
        <v>0</v>
      </c>
      <c r="M2060" s="65" t="str">
        <f ca="1" t="shared" si="4"/>
        <v>1900 - WEEK 00</v>
      </c>
      <c r="N2060" s="65" t="str">
        <f ca="1" t="shared" si="5"/>
        <v>1900 - MONTH 01</v>
      </c>
      <c r="O2060" s="83" t="str">
        <f ca="1" t="shared" ref="O2060:P2060" si="2101">IFERROR(AVERAGEIF(M:M,M2060,$K:$K)," ")</f>
        <v> </v>
      </c>
      <c r="P2060" s="83" t="str">
        <f ca="1" t="shared" si="2101"/>
        <v> </v>
      </c>
      <c r="Q2060" s="65" t="str">
        <f ca="1">IF(ISBLANK(A2060)," ",IF(O2060&gt;MASTER!$B$3/100,"SB",IF(O2060&gt;MASTER!$B$4/100,"B",IF(O2060&gt;MASTER!$B$5/100,"C","K"))))</f>
        <v>SB</v>
      </c>
      <c r="R2060" s="65" t="str">
        <f ca="1">IF(ISBLANK(B2060)," ",IF(P2060&gt;MASTER!$B$3/100,"SB",IF(P2060&gt;MASTER!$B$4/100,"B",IF(P2060&gt;MASTER!$B$5/100,"C","K"))))</f>
        <v>SB</v>
      </c>
    </row>
    <row r="2061" customHeight="1" spans="1:18">
      <c r="A2061" s="65">
        <f ca="1">INDIRECT(ADDRESS(2+QUOTIENT(ROW()-2,COUNTA('Form Responses 1'!$1:$1)-4),1,,TRUE,"Form Responses 1"))</f>
        <v>0</v>
      </c>
      <c r="B2061" s="65">
        <f ca="1">INDIRECT(ADDRESS(2+QUOTIENT(ROW()-2,COUNTA('Form Responses 1'!$1:$1)-4),2,,TRUE,"Form Responses 1"))</f>
        <v>0</v>
      </c>
      <c r="C2061" s="65">
        <f ca="1">INDIRECT(ADDRESS(2+QUOTIENT(ROW()-2,COUNTA('Form Responses 1'!$1:$1)-4),3,,TRUE,"Form Responses 1"))</f>
        <v>0</v>
      </c>
      <c r="D2061" s="65">
        <f ca="1">INDIRECT(ADDRESS(2+QUOTIENT(ROW()-2,COUNTA('Form Responses 1'!$1:$1)-4),4,,TRUE,"Form Responses 1"))</f>
        <v>0</v>
      </c>
      <c r="E2061" s="82">
        <f ca="1" t="shared" si="0"/>
        <v>6</v>
      </c>
      <c r="F2061" s="65" t="str">
        <f ca="1">IF(ISBLANK(A2061)," ",INDIRECT(ADDRESS(1,5+MOD(ROW()-2,COUNTA('Form Responses 1'!$1:$1)-4),,TRUE,"Form Responses 1")))</f>
        <v>Lantai 18 [Koridor]</v>
      </c>
      <c r="G2061" s="65" t="e">
        <f ca="1">IF(ISBLANK(A2061)," ",INDIRECT(ADDRESS(MATCH(A2061,'Form Responses 1'!A:A,0),5+MOD(ROW()-2,COUNTA('Form Responses 1'!$1:$1)-4),,TRUE,"Form Responses 1")))</f>
        <v>#N/A</v>
      </c>
      <c r="H2061" s="83" t="str">
        <f ca="1" t="shared" si="1"/>
        <v>Lantai 18</v>
      </c>
      <c r="I2061" s="83" t="str">
        <f ca="1" t="shared" si="2091"/>
        <v>Koridor</v>
      </c>
      <c r="J2061" s="83" t="str">
        <f ca="1" t="shared" si="2"/>
        <v>CLEANING SERVICE</v>
      </c>
      <c r="K2061" s="83" t="str">
        <f ca="1" t="array" ref="K2061">IFERROR(INDEX(MASTER!B:B,MATCH(G2061,MASTER!A:A,0))/100," ")</f>
        <v> </v>
      </c>
      <c r="L2061" s="65">
        <f ca="1" t="shared" si="3"/>
        <v>0</v>
      </c>
      <c r="M2061" s="65" t="str">
        <f ca="1" t="shared" si="4"/>
        <v>1900 - WEEK 00</v>
      </c>
      <c r="N2061" s="65" t="str">
        <f ca="1" t="shared" si="5"/>
        <v>1900 - MONTH 01</v>
      </c>
      <c r="O2061" s="83" t="str">
        <f ca="1" t="shared" ref="O2061:P2061" si="2102">IFERROR(AVERAGEIF(M:M,M2061,$K:$K)," ")</f>
        <v> </v>
      </c>
      <c r="P2061" s="83" t="str">
        <f ca="1" t="shared" si="2102"/>
        <v> </v>
      </c>
      <c r="Q2061" s="65" t="str">
        <f ca="1">IF(ISBLANK(A2061)," ",IF(O2061&gt;MASTER!$B$3/100,"SB",IF(O2061&gt;MASTER!$B$4/100,"B",IF(O2061&gt;MASTER!$B$5/100,"C","K"))))</f>
        <v>SB</v>
      </c>
      <c r="R2061" s="65" t="str">
        <f ca="1">IF(ISBLANK(B2061)," ",IF(P2061&gt;MASTER!$B$3/100,"SB",IF(P2061&gt;MASTER!$B$4/100,"B",IF(P2061&gt;MASTER!$B$5/100,"C","K"))))</f>
        <v>SB</v>
      </c>
    </row>
    <row r="2062" customHeight="1" spans="1:18">
      <c r="A2062" s="65">
        <f ca="1">INDIRECT(ADDRESS(2+QUOTIENT(ROW()-2,COUNTA('Form Responses 1'!$1:$1)-4),1,,TRUE,"Form Responses 1"))</f>
        <v>0</v>
      </c>
      <c r="B2062" s="65">
        <f ca="1">INDIRECT(ADDRESS(2+QUOTIENT(ROW()-2,COUNTA('Form Responses 1'!$1:$1)-4),2,,TRUE,"Form Responses 1"))</f>
        <v>0</v>
      </c>
      <c r="C2062" s="65">
        <f ca="1">INDIRECT(ADDRESS(2+QUOTIENT(ROW()-2,COUNTA('Form Responses 1'!$1:$1)-4),3,,TRUE,"Form Responses 1"))</f>
        <v>0</v>
      </c>
      <c r="D2062" s="65">
        <f ca="1">INDIRECT(ADDRESS(2+QUOTIENT(ROW()-2,COUNTA('Form Responses 1'!$1:$1)-4),4,,TRUE,"Form Responses 1"))</f>
        <v>0</v>
      </c>
      <c r="E2062" s="82">
        <f ca="1" t="shared" si="0"/>
        <v>6</v>
      </c>
      <c r="F2062" s="65" t="str">
        <f ca="1">IF(ISBLANK(A2062)," ",INDIRECT(ADDRESS(1,5+MOD(ROW()-2,COUNTA('Form Responses 1'!$1:$1)-4),,TRUE,"Form Responses 1")))</f>
        <v>Lantai 18 [Toilet Pria / Wanita]</v>
      </c>
      <c r="G2062" s="65" t="e">
        <f ca="1">IF(ISBLANK(A2062)," ",INDIRECT(ADDRESS(MATCH(A2062,'Form Responses 1'!A:A,0),5+MOD(ROW()-2,COUNTA('Form Responses 1'!$1:$1)-4),,TRUE,"Form Responses 1")))</f>
        <v>#N/A</v>
      </c>
      <c r="H2062" s="83" t="str">
        <f ca="1" t="shared" si="1"/>
        <v>Lantai 18</v>
      </c>
      <c r="I2062" s="83" t="str">
        <f ca="1" t="shared" si="2091"/>
        <v>Toilet Pria / Wanita</v>
      </c>
      <c r="J2062" s="83" t="str">
        <f ca="1" t="shared" si="2"/>
        <v>CLEANING SERVICE</v>
      </c>
      <c r="K2062" s="83" t="str">
        <f ca="1" t="array" ref="K2062">IFERROR(INDEX(MASTER!B:B,MATCH(G2062,MASTER!A:A,0))/100," ")</f>
        <v> </v>
      </c>
      <c r="L2062" s="65">
        <f ca="1" t="shared" si="3"/>
        <v>0</v>
      </c>
      <c r="M2062" s="65" t="str">
        <f ca="1" t="shared" si="4"/>
        <v>1900 - WEEK 00</v>
      </c>
      <c r="N2062" s="65" t="str">
        <f ca="1" t="shared" si="5"/>
        <v>1900 - MONTH 01</v>
      </c>
      <c r="O2062" s="83" t="str">
        <f ca="1" t="shared" ref="O2062:P2062" si="2103">IFERROR(AVERAGEIF(M:M,M2062,$K:$K)," ")</f>
        <v> </v>
      </c>
      <c r="P2062" s="83" t="str">
        <f ca="1" t="shared" si="2103"/>
        <v> </v>
      </c>
      <c r="Q2062" s="65" t="str">
        <f ca="1">IF(ISBLANK(A2062)," ",IF(O2062&gt;MASTER!$B$3/100,"SB",IF(O2062&gt;MASTER!$B$4/100,"B",IF(O2062&gt;MASTER!$B$5/100,"C","K"))))</f>
        <v>SB</v>
      </c>
      <c r="R2062" s="65" t="str">
        <f ca="1">IF(ISBLANK(B2062)," ",IF(P2062&gt;MASTER!$B$3/100,"SB",IF(P2062&gt;MASTER!$B$4/100,"B",IF(P2062&gt;MASTER!$B$5/100,"C","K"))))</f>
        <v>SB</v>
      </c>
    </row>
    <row r="2063" customHeight="1" spans="1:18">
      <c r="A2063" s="65">
        <f ca="1">INDIRECT(ADDRESS(2+QUOTIENT(ROW()-2,COUNTA('Form Responses 1'!$1:$1)-4),1,,TRUE,"Form Responses 1"))</f>
        <v>0</v>
      </c>
      <c r="B2063" s="65">
        <f ca="1">INDIRECT(ADDRESS(2+QUOTIENT(ROW()-2,COUNTA('Form Responses 1'!$1:$1)-4),2,,TRUE,"Form Responses 1"))</f>
        <v>0</v>
      </c>
      <c r="C2063" s="65">
        <f ca="1">INDIRECT(ADDRESS(2+QUOTIENT(ROW()-2,COUNTA('Form Responses 1'!$1:$1)-4),3,,TRUE,"Form Responses 1"))</f>
        <v>0</v>
      </c>
      <c r="D2063" s="65">
        <f ca="1">INDIRECT(ADDRESS(2+QUOTIENT(ROW()-2,COUNTA('Form Responses 1'!$1:$1)-4),4,,TRUE,"Form Responses 1"))</f>
        <v>0</v>
      </c>
      <c r="E2063" s="82">
        <f ca="1" t="shared" si="0"/>
        <v>6</v>
      </c>
      <c r="F2063" s="65" t="str">
        <f ca="1">IF(ISBLANK(A2063)," ",INDIRECT(ADDRESS(1,5+MOD(ROW()-2,COUNTA('Form Responses 1'!$1:$1)-4),,TRUE,"Form Responses 1")))</f>
        <v>Lantai 17 [Tangga Exit Barat]</v>
      </c>
      <c r="G2063" s="65" t="e">
        <f ca="1">IF(ISBLANK(A2063)," ",INDIRECT(ADDRESS(MATCH(A2063,'Form Responses 1'!A:A,0),5+MOD(ROW()-2,COUNTA('Form Responses 1'!$1:$1)-4),,TRUE,"Form Responses 1")))</f>
        <v>#N/A</v>
      </c>
      <c r="H2063" s="83" t="str">
        <f ca="1" t="shared" si="1"/>
        <v>Lantai 17</v>
      </c>
      <c r="I2063" s="83" t="str">
        <f ca="1" t="shared" si="2091"/>
        <v>Tangga Exit Barat</v>
      </c>
      <c r="J2063" s="83" t="str">
        <f ca="1" t="shared" si="2"/>
        <v>CLEANING SERVICE</v>
      </c>
      <c r="K2063" s="83" t="str">
        <f ca="1" t="array" ref="K2063">IFERROR(INDEX(MASTER!B:B,MATCH(G2063,MASTER!A:A,0))/100," ")</f>
        <v> </v>
      </c>
      <c r="L2063" s="65">
        <f ca="1" t="shared" si="3"/>
        <v>0</v>
      </c>
      <c r="M2063" s="65" t="str">
        <f ca="1" t="shared" si="4"/>
        <v>1900 - WEEK 00</v>
      </c>
      <c r="N2063" s="65" t="str">
        <f ca="1" t="shared" si="5"/>
        <v>1900 - MONTH 01</v>
      </c>
      <c r="O2063" s="83" t="str">
        <f ca="1" t="shared" ref="O2063:P2063" si="2104">IFERROR(AVERAGEIF(M:M,M2063,$K:$K)," ")</f>
        <v> </v>
      </c>
      <c r="P2063" s="83" t="str">
        <f ca="1" t="shared" si="2104"/>
        <v> </v>
      </c>
      <c r="Q2063" s="65" t="str">
        <f ca="1">IF(ISBLANK(A2063)," ",IF(O2063&gt;MASTER!$B$3/100,"SB",IF(O2063&gt;MASTER!$B$4/100,"B",IF(O2063&gt;MASTER!$B$5/100,"C","K"))))</f>
        <v>SB</v>
      </c>
      <c r="R2063" s="65" t="str">
        <f ca="1">IF(ISBLANK(B2063)," ",IF(P2063&gt;MASTER!$B$3/100,"SB",IF(P2063&gt;MASTER!$B$4/100,"B",IF(P2063&gt;MASTER!$B$5/100,"C","K"))))</f>
        <v>SB</v>
      </c>
    </row>
    <row r="2064" customHeight="1" spans="1:18">
      <c r="A2064" s="65">
        <f ca="1">INDIRECT(ADDRESS(2+QUOTIENT(ROW()-2,COUNTA('Form Responses 1'!$1:$1)-4),1,,TRUE,"Form Responses 1"))</f>
        <v>0</v>
      </c>
      <c r="B2064" s="65">
        <f ca="1">INDIRECT(ADDRESS(2+QUOTIENT(ROW()-2,COUNTA('Form Responses 1'!$1:$1)-4),2,,TRUE,"Form Responses 1"))</f>
        <v>0</v>
      </c>
      <c r="C2064" s="65">
        <f ca="1">INDIRECT(ADDRESS(2+QUOTIENT(ROW()-2,COUNTA('Form Responses 1'!$1:$1)-4),3,,TRUE,"Form Responses 1"))</f>
        <v>0</v>
      </c>
      <c r="D2064" s="65">
        <f ca="1">INDIRECT(ADDRESS(2+QUOTIENT(ROW()-2,COUNTA('Form Responses 1'!$1:$1)-4),4,,TRUE,"Form Responses 1"))</f>
        <v>0</v>
      </c>
      <c r="E2064" s="82">
        <f ca="1" t="shared" si="0"/>
        <v>6</v>
      </c>
      <c r="F2064" s="65" t="str">
        <f ca="1">IF(ISBLANK(A2064)," ",INDIRECT(ADDRESS(1,5+MOD(ROW()-2,COUNTA('Form Responses 1'!$1:$1)-4),,TRUE,"Form Responses 1")))</f>
        <v>Lantai 17 [ &amp; Timur]</v>
      </c>
      <c r="G2064" s="65" t="e">
        <f ca="1">IF(ISBLANK(A2064)," ",INDIRECT(ADDRESS(MATCH(A2064,'Form Responses 1'!A:A,0),5+MOD(ROW()-2,COUNTA('Form Responses 1'!$1:$1)-4),,TRUE,"Form Responses 1")))</f>
        <v>#N/A</v>
      </c>
      <c r="H2064" s="83" t="str">
        <f ca="1" t="shared" si="1"/>
        <v>Lantai 17</v>
      </c>
      <c r="I2064" s="83" t="str">
        <f ca="1" t="shared" si="2091"/>
        <v> &amp; Timur</v>
      </c>
      <c r="J2064" s="83" t="str">
        <f ca="1" t="shared" si="2"/>
        <v>CLEANING SERVICE</v>
      </c>
      <c r="K2064" s="83" t="str">
        <f ca="1" t="array" ref="K2064">IFERROR(INDEX(MASTER!B:B,MATCH(G2064,MASTER!A:A,0))/100," ")</f>
        <v> </v>
      </c>
      <c r="L2064" s="65">
        <f ca="1" t="shared" si="3"/>
        <v>0</v>
      </c>
      <c r="M2064" s="65" t="str">
        <f ca="1" t="shared" si="4"/>
        <v>1900 - WEEK 00</v>
      </c>
      <c r="N2064" s="65" t="str">
        <f ca="1" t="shared" si="5"/>
        <v>1900 - MONTH 01</v>
      </c>
      <c r="O2064" s="83" t="str">
        <f ca="1" t="shared" ref="O2064:P2064" si="2105">IFERROR(AVERAGEIF(M:M,M2064,$K:$K)," ")</f>
        <v> </v>
      </c>
      <c r="P2064" s="83" t="str">
        <f ca="1" t="shared" si="2105"/>
        <v> </v>
      </c>
      <c r="Q2064" s="65" t="str">
        <f ca="1">IF(ISBLANK(A2064)," ",IF(O2064&gt;MASTER!$B$3/100,"SB",IF(O2064&gt;MASTER!$B$4/100,"B",IF(O2064&gt;MASTER!$B$5/100,"C","K"))))</f>
        <v>SB</v>
      </c>
      <c r="R2064" s="65" t="str">
        <f ca="1">IF(ISBLANK(B2064)," ",IF(P2064&gt;MASTER!$B$3/100,"SB",IF(P2064&gt;MASTER!$B$4/100,"B",IF(P2064&gt;MASTER!$B$5/100,"C","K"))))</f>
        <v>SB</v>
      </c>
    </row>
    <row r="2065" customHeight="1" spans="1:18">
      <c r="A2065" s="65">
        <f ca="1">INDIRECT(ADDRESS(2+QUOTIENT(ROW()-2,COUNTA('Form Responses 1'!$1:$1)-4),1,,TRUE,"Form Responses 1"))</f>
        <v>0</v>
      </c>
      <c r="B2065" s="65">
        <f ca="1">INDIRECT(ADDRESS(2+QUOTIENT(ROW()-2,COUNTA('Form Responses 1'!$1:$1)-4),2,,TRUE,"Form Responses 1"))</f>
        <v>0</v>
      </c>
      <c r="C2065" s="65">
        <f ca="1">INDIRECT(ADDRESS(2+QUOTIENT(ROW()-2,COUNTA('Form Responses 1'!$1:$1)-4),3,,TRUE,"Form Responses 1"))</f>
        <v>0</v>
      </c>
      <c r="D2065" s="65">
        <f ca="1">INDIRECT(ADDRESS(2+QUOTIENT(ROW()-2,COUNTA('Form Responses 1'!$1:$1)-4),4,,TRUE,"Form Responses 1"))</f>
        <v>0</v>
      </c>
      <c r="E2065" s="82">
        <f ca="1" t="shared" si="0"/>
        <v>6</v>
      </c>
      <c r="F2065" s="65" t="str">
        <f ca="1">IF(ISBLANK(A2065)," ",INDIRECT(ADDRESS(1,5+MOD(ROW()-2,COUNTA('Form Responses 1'!$1:$1)-4),,TRUE,"Form Responses 1")))</f>
        <v>Lantai 17 [Mushola]</v>
      </c>
      <c r="G2065" s="65" t="e">
        <f ca="1">IF(ISBLANK(A2065)," ",INDIRECT(ADDRESS(MATCH(A2065,'Form Responses 1'!A:A,0),5+MOD(ROW()-2,COUNTA('Form Responses 1'!$1:$1)-4),,TRUE,"Form Responses 1")))</f>
        <v>#N/A</v>
      </c>
      <c r="H2065" s="83" t="str">
        <f ca="1" t="shared" si="1"/>
        <v>Lantai 17</v>
      </c>
      <c r="I2065" s="83" t="str">
        <f ca="1" t="shared" si="2091"/>
        <v>Mushola</v>
      </c>
      <c r="J2065" s="83" t="str">
        <f ca="1" t="shared" si="2"/>
        <v>CLEANING SERVICE</v>
      </c>
      <c r="K2065" s="83" t="str">
        <f ca="1" t="array" ref="K2065">IFERROR(INDEX(MASTER!B:B,MATCH(G2065,MASTER!A:A,0))/100," ")</f>
        <v> </v>
      </c>
      <c r="L2065" s="65">
        <f ca="1" t="shared" si="3"/>
        <v>0</v>
      </c>
      <c r="M2065" s="65" t="str">
        <f ca="1" t="shared" si="4"/>
        <v>1900 - WEEK 00</v>
      </c>
      <c r="N2065" s="65" t="str">
        <f ca="1" t="shared" si="5"/>
        <v>1900 - MONTH 01</v>
      </c>
      <c r="O2065" s="83" t="str">
        <f ca="1" t="shared" ref="O2065:P2065" si="2106">IFERROR(AVERAGEIF(M:M,M2065,$K:$K)," ")</f>
        <v> </v>
      </c>
      <c r="P2065" s="83" t="str">
        <f ca="1" t="shared" si="2106"/>
        <v> </v>
      </c>
      <c r="Q2065" s="65" t="str">
        <f ca="1">IF(ISBLANK(A2065)," ",IF(O2065&gt;MASTER!$B$3/100,"SB",IF(O2065&gt;MASTER!$B$4/100,"B",IF(O2065&gt;MASTER!$B$5/100,"C","K"))))</f>
        <v>SB</v>
      </c>
      <c r="R2065" s="65" t="str">
        <f ca="1">IF(ISBLANK(B2065)," ",IF(P2065&gt;MASTER!$B$3/100,"SB",IF(P2065&gt;MASTER!$B$4/100,"B",IF(P2065&gt;MASTER!$B$5/100,"C","K"))))</f>
        <v>SB</v>
      </c>
    </row>
    <row r="2066" customHeight="1" spans="1:18">
      <c r="A2066" s="65">
        <f ca="1">INDIRECT(ADDRESS(2+QUOTIENT(ROW()-2,COUNTA('Form Responses 1'!$1:$1)-4),1,,TRUE,"Form Responses 1"))</f>
        <v>0</v>
      </c>
      <c r="B2066" s="65">
        <f ca="1">INDIRECT(ADDRESS(2+QUOTIENT(ROW()-2,COUNTA('Form Responses 1'!$1:$1)-4),2,,TRUE,"Form Responses 1"))</f>
        <v>0</v>
      </c>
      <c r="C2066" s="65">
        <f ca="1">INDIRECT(ADDRESS(2+QUOTIENT(ROW()-2,COUNTA('Form Responses 1'!$1:$1)-4),3,,TRUE,"Form Responses 1"))</f>
        <v>0</v>
      </c>
      <c r="D2066" s="65">
        <f ca="1">INDIRECT(ADDRESS(2+QUOTIENT(ROW()-2,COUNTA('Form Responses 1'!$1:$1)-4),4,,TRUE,"Form Responses 1"))</f>
        <v>0</v>
      </c>
      <c r="E2066" s="82">
        <f ca="1" t="shared" si="0"/>
        <v>6</v>
      </c>
      <c r="F2066" s="65" t="str">
        <f ca="1">IF(ISBLANK(A2066)," ",INDIRECT(ADDRESS(1,5+MOD(ROW()-2,COUNTA('Form Responses 1'!$1:$1)-4),,TRUE,"Form Responses 1")))</f>
        <v>Lantai 17 [Pantry]</v>
      </c>
      <c r="G2066" s="65" t="e">
        <f ca="1">IF(ISBLANK(A2066)," ",INDIRECT(ADDRESS(MATCH(A2066,'Form Responses 1'!A:A,0),5+MOD(ROW()-2,COUNTA('Form Responses 1'!$1:$1)-4),,TRUE,"Form Responses 1")))</f>
        <v>#N/A</v>
      </c>
      <c r="H2066" s="83" t="str">
        <f ca="1" t="shared" si="1"/>
        <v>Lantai 17</v>
      </c>
      <c r="I2066" s="83" t="str">
        <f ca="1" t="shared" si="2091"/>
        <v>Pantry</v>
      </c>
      <c r="J2066" s="83" t="str">
        <f ca="1" t="shared" si="2"/>
        <v>CLEANING SERVICE</v>
      </c>
      <c r="K2066" s="83" t="str">
        <f ca="1" t="array" ref="K2066">IFERROR(INDEX(MASTER!B:B,MATCH(G2066,MASTER!A:A,0))/100," ")</f>
        <v> </v>
      </c>
      <c r="L2066" s="65">
        <f ca="1" t="shared" si="3"/>
        <v>0</v>
      </c>
      <c r="M2066" s="65" t="str">
        <f ca="1" t="shared" si="4"/>
        <v>1900 - WEEK 00</v>
      </c>
      <c r="N2066" s="65" t="str">
        <f ca="1" t="shared" si="5"/>
        <v>1900 - MONTH 01</v>
      </c>
      <c r="O2066" s="83" t="str">
        <f ca="1" t="shared" ref="O2066:P2066" si="2107">IFERROR(AVERAGEIF(M:M,M2066,$K:$K)," ")</f>
        <v> </v>
      </c>
      <c r="P2066" s="83" t="str">
        <f ca="1" t="shared" si="2107"/>
        <v> </v>
      </c>
      <c r="Q2066" s="65" t="str">
        <f ca="1">IF(ISBLANK(A2066)," ",IF(O2066&gt;MASTER!$B$3/100,"SB",IF(O2066&gt;MASTER!$B$4/100,"B",IF(O2066&gt;MASTER!$B$5/100,"C","K"))))</f>
        <v>SB</v>
      </c>
      <c r="R2066" s="65" t="str">
        <f ca="1">IF(ISBLANK(B2066)," ",IF(P2066&gt;MASTER!$B$3/100,"SB",IF(P2066&gt;MASTER!$B$4/100,"B",IF(P2066&gt;MASTER!$B$5/100,"C","K"))))</f>
        <v>SB</v>
      </c>
    </row>
    <row r="2067" customHeight="1" spans="1:18">
      <c r="A2067" s="65">
        <f ca="1">INDIRECT(ADDRESS(2+QUOTIENT(ROW()-2,COUNTA('Form Responses 1'!$1:$1)-4),1,,TRUE,"Form Responses 1"))</f>
        <v>0</v>
      </c>
      <c r="B2067" s="65">
        <f ca="1">INDIRECT(ADDRESS(2+QUOTIENT(ROW()-2,COUNTA('Form Responses 1'!$1:$1)-4),2,,TRUE,"Form Responses 1"))</f>
        <v>0</v>
      </c>
      <c r="C2067" s="65">
        <f ca="1">INDIRECT(ADDRESS(2+QUOTIENT(ROW()-2,COUNTA('Form Responses 1'!$1:$1)-4),3,,TRUE,"Form Responses 1"))</f>
        <v>0</v>
      </c>
      <c r="D2067" s="65">
        <f ca="1">INDIRECT(ADDRESS(2+QUOTIENT(ROW()-2,COUNTA('Form Responses 1'!$1:$1)-4),4,,TRUE,"Form Responses 1"))</f>
        <v>0</v>
      </c>
      <c r="E2067" s="82">
        <f ca="1" t="shared" si="0"/>
        <v>6</v>
      </c>
      <c r="F2067" s="65" t="str">
        <f ca="1">IF(ISBLANK(A2067)," ",INDIRECT(ADDRESS(1,5+MOD(ROW()-2,COUNTA('Form Responses 1'!$1:$1)-4),,TRUE,"Form Responses 1")))</f>
        <v>Lantai 17 [Ruang Rapat 1-2-3]</v>
      </c>
      <c r="G2067" s="65" t="e">
        <f ca="1">IF(ISBLANK(A2067)," ",INDIRECT(ADDRESS(MATCH(A2067,'Form Responses 1'!A:A,0),5+MOD(ROW()-2,COUNTA('Form Responses 1'!$1:$1)-4),,TRUE,"Form Responses 1")))</f>
        <v>#N/A</v>
      </c>
      <c r="H2067" s="83" t="str">
        <f ca="1" t="shared" si="1"/>
        <v>Lantai 17</v>
      </c>
      <c r="I2067" s="83" t="str">
        <f ca="1" t="shared" si="2091"/>
        <v>Ruang Rapat 1-2-3</v>
      </c>
      <c r="J2067" s="83" t="str">
        <f ca="1" t="shared" si="2"/>
        <v>CLEANING SERVICE</v>
      </c>
      <c r="K2067" s="83" t="str">
        <f ca="1" t="array" ref="K2067">IFERROR(INDEX(MASTER!B:B,MATCH(G2067,MASTER!A:A,0))/100," ")</f>
        <v> </v>
      </c>
      <c r="L2067" s="65">
        <f ca="1" t="shared" si="3"/>
        <v>0</v>
      </c>
      <c r="M2067" s="65" t="str">
        <f ca="1" t="shared" si="4"/>
        <v>1900 - WEEK 00</v>
      </c>
      <c r="N2067" s="65" t="str">
        <f ca="1" t="shared" si="5"/>
        <v>1900 - MONTH 01</v>
      </c>
      <c r="O2067" s="83" t="str">
        <f ca="1" t="shared" ref="O2067:P2067" si="2108">IFERROR(AVERAGEIF(M:M,M2067,$K:$K)," ")</f>
        <v> </v>
      </c>
      <c r="P2067" s="83" t="str">
        <f ca="1" t="shared" si="2108"/>
        <v> </v>
      </c>
      <c r="Q2067" s="65" t="str">
        <f ca="1">IF(ISBLANK(A2067)," ",IF(O2067&gt;MASTER!$B$3/100,"SB",IF(O2067&gt;MASTER!$B$4/100,"B",IF(O2067&gt;MASTER!$B$5/100,"C","K"))))</f>
        <v>SB</v>
      </c>
      <c r="R2067" s="65" t="str">
        <f ca="1">IF(ISBLANK(B2067)," ",IF(P2067&gt;MASTER!$B$3/100,"SB",IF(P2067&gt;MASTER!$B$4/100,"B",IF(P2067&gt;MASTER!$B$5/100,"C","K"))))</f>
        <v>SB</v>
      </c>
    </row>
    <row r="2068" customHeight="1" spans="1:18">
      <c r="A2068" s="65">
        <f ca="1">INDIRECT(ADDRESS(2+QUOTIENT(ROW()-2,COUNTA('Form Responses 1'!$1:$1)-4),1,,TRUE,"Form Responses 1"))</f>
        <v>0</v>
      </c>
      <c r="B2068" s="65">
        <f ca="1">INDIRECT(ADDRESS(2+QUOTIENT(ROW()-2,COUNTA('Form Responses 1'!$1:$1)-4),2,,TRUE,"Form Responses 1"))</f>
        <v>0</v>
      </c>
      <c r="C2068" s="65">
        <f ca="1">INDIRECT(ADDRESS(2+QUOTIENT(ROW()-2,COUNTA('Form Responses 1'!$1:$1)-4),3,,TRUE,"Form Responses 1"))</f>
        <v>0</v>
      </c>
      <c r="D2068" s="65">
        <f ca="1">INDIRECT(ADDRESS(2+QUOTIENT(ROW()-2,COUNTA('Form Responses 1'!$1:$1)-4),4,,TRUE,"Form Responses 1"))</f>
        <v>0</v>
      </c>
      <c r="E2068" s="82">
        <f ca="1" t="shared" si="0"/>
        <v>6</v>
      </c>
      <c r="F2068" s="65" t="str">
        <f ca="1">IF(ISBLANK(A2068)," ",INDIRECT(ADDRESS(1,5+MOD(ROW()-2,COUNTA('Form Responses 1'!$1:$1)-4),,TRUE,"Form Responses 1")))</f>
        <v>Lantai 17 [Ruang Kerja]</v>
      </c>
      <c r="G2068" s="65" t="e">
        <f ca="1">IF(ISBLANK(A2068)," ",INDIRECT(ADDRESS(MATCH(A2068,'Form Responses 1'!A:A,0),5+MOD(ROW()-2,COUNTA('Form Responses 1'!$1:$1)-4),,TRUE,"Form Responses 1")))</f>
        <v>#N/A</v>
      </c>
      <c r="H2068" s="83" t="str">
        <f ca="1" t="shared" si="1"/>
        <v>Lantai 17</v>
      </c>
      <c r="I2068" s="83" t="str">
        <f ca="1" t="shared" si="2091"/>
        <v>Ruang Kerja</v>
      </c>
      <c r="J2068" s="83" t="str">
        <f ca="1" t="shared" si="2"/>
        <v>CLEANING SERVICE</v>
      </c>
      <c r="K2068" s="83" t="str">
        <f ca="1" t="array" ref="K2068">IFERROR(INDEX(MASTER!B:B,MATCH(G2068,MASTER!A:A,0))/100," ")</f>
        <v> </v>
      </c>
      <c r="L2068" s="65">
        <f ca="1" t="shared" si="3"/>
        <v>0</v>
      </c>
      <c r="M2068" s="65" t="str">
        <f ca="1" t="shared" si="4"/>
        <v>1900 - WEEK 00</v>
      </c>
      <c r="N2068" s="65" t="str">
        <f ca="1" t="shared" si="5"/>
        <v>1900 - MONTH 01</v>
      </c>
      <c r="O2068" s="83" t="str">
        <f ca="1" t="shared" ref="O2068:P2068" si="2109">IFERROR(AVERAGEIF(M:M,M2068,$K:$K)," ")</f>
        <v> </v>
      </c>
      <c r="P2068" s="83" t="str">
        <f ca="1" t="shared" si="2109"/>
        <v> </v>
      </c>
      <c r="Q2068" s="65" t="str">
        <f ca="1">IF(ISBLANK(A2068)," ",IF(O2068&gt;MASTER!$B$3/100,"SB",IF(O2068&gt;MASTER!$B$4/100,"B",IF(O2068&gt;MASTER!$B$5/100,"C","K"))))</f>
        <v>SB</v>
      </c>
      <c r="R2068" s="65" t="str">
        <f ca="1">IF(ISBLANK(B2068)," ",IF(P2068&gt;MASTER!$B$3/100,"SB",IF(P2068&gt;MASTER!$B$4/100,"B",IF(P2068&gt;MASTER!$B$5/100,"C","K"))))</f>
        <v>SB</v>
      </c>
    </row>
    <row r="2069" customHeight="1" spans="1:18">
      <c r="A2069" s="65">
        <f ca="1">INDIRECT(ADDRESS(2+QUOTIENT(ROW()-2,COUNTA('Form Responses 1'!$1:$1)-4),1,,TRUE,"Form Responses 1"))</f>
        <v>0</v>
      </c>
      <c r="B2069" s="65">
        <f ca="1">INDIRECT(ADDRESS(2+QUOTIENT(ROW()-2,COUNTA('Form Responses 1'!$1:$1)-4),2,,TRUE,"Form Responses 1"))</f>
        <v>0</v>
      </c>
      <c r="C2069" s="65">
        <f ca="1">INDIRECT(ADDRESS(2+QUOTIENT(ROW()-2,COUNTA('Form Responses 1'!$1:$1)-4),3,,TRUE,"Form Responses 1"))</f>
        <v>0</v>
      </c>
      <c r="D2069" s="65">
        <f ca="1">INDIRECT(ADDRESS(2+QUOTIENT(ROW()-2,COUNTA('Form Responses 1'!$1:$1)-4),4,,TRUE,"Form Responses 1"))</f>
        <v>0</v>
      </c>
      <c r="E2069" s="82">
        <f ca="1" t="shared" si="0"/>
        <v>6</v>
      </c>
      <c r="F2069" s="65" t="str">
        <f ca="1">IF(ISBLANK(A2069)," ",INDIRECT(ADDRESS(1,5+MOD(ROW()-2,COUNTA('Form Responses 1'!$1:$1)-4),,TRUE,"Form Responses 1")))</f>
        <v>Lantai 17 [Koridor]</v>
      </c>
      <c r="G2069" s="65" t="e">
        <f ca="1">IF(ISBLANK(A2069)," ",INDIRECT(ADDRESS(MATCH(A2069,'Form Responses 1'!A:A,0),5+MOD(ROW()-2,COUNTA('Form Responses 1'!$1:$1)-4),,TRUE,"Form Responses 1")))</f>
        <v>#N/A</v>
      </c>
      <c r="H2069" s="83" t="str">
        <f ca="1" t="shared" si="1"/>
        <v>Lantai 17</v>
      </c>
      <c r="I2069" s="83" t="str">
        <f ca="1" t="shared" si="2091"/>
        <v>Koridor</v>
      </c>
      <c r="J2069" s="83" t="str">
        <f ca="1" t="shared" si="2"/>
        <v>CLEANING SERVICE</v>
      </c>
      <c r="K2069" s="83" t="str">
        <f ca="1" t="array" ref="K2069">IFERROR(INDEX(MASTER!B:B,MATCH(G2069,MASTER!A:A,0))/100," ")</f>
        <v> </v>
      </c>
      <c r="L2069" s="65">
        <f ca="1" t="shared" si="3"/>
        <v>0</v>
      </c>
      <c r="M2069" s="65" t="str">
        <f ca="1" t="shared" si="4"/>
        <v>1900 - WEEK 00</v>
      </c>
      <c r="N2069" s="65" t="str">
        <f ca="1" t="shared" si="5"/>
        <v>1900 - MONTH 01</v>
      </c>
      <c r="O2069" s="83" t="str">
        <f ca="1" t="shared" ref="O2069:P2069" si="2110">IFERROR(AVERAGEIF(M:M,M2069,$K:$K)," ")</f>
        <v> </v>
      </c>
      <c r="P2069" s="83" t="str">
        <f ca="1" t="shared" si="2110"/>
        <v> </v>
      </c>
      <c r="Q2069" s="65" t="str">
        <f ca="1">IF(ISBLANK(A2069)," ",IF(O2069&gt;MASTER!$B$3/100,"SB",IF(O2069&gt;MASTER!$B$4/100,"B",IF(O2069&gt;MASTER!$B$5/100,"C","K"))))</f>
        <v>SB</v>
      </c>
      <c r="R2069" s="65" t="str">
        <f ca="1">IF(ISBLANK(B2069)," ",IF(P2069&gt;MASTER!$B$3/100,"SB",IF(P2069&gt;MASTER!$B$4/100,"B",IF(P2069&gt;MASTER!$B$5/100,"C","K"))))</f>
        <v>SB</v>
      </c>
    </row>
    <row r="2070" customHeight="1" spans="1:18">
      <c r="A2070" s="65">
        <f ca="1">INDIRECT(ADDRESS(2+QUOTIENT(ROW()-2,COUNTA('Form Responses 1'!$1:$1)-4),1,,TRUE,"Form Responses 1"))</f>
        <v>0</v>
      </c>
      <c r="B2070" s="65">
        <f ca="1">INDIRECT(ADDRESS(2+QUOTIENT(ROW()-2,COUNTA('Form Responses 1'!$1:$1)-4),2,,TRUE,"Form Responses 1"))</f>
        <v>0</v>
      </c>
      <c r="C2070" s="65">
        <f ca="1">INDIRECT(ADDRESS(2+QUOTIENT(ROW()-2,COUNTA('Form Responses 1'!$1:$1)-4),3,,TRUE,"Form Responses 1"))</f>
        <v>0</v>
      </c>
      <c r="D2070" s="65">
        <f ca="1">INDIRECT(ADDRESS(2+QUOTIENT(ROW()-2,COUNTA('Form Responses 1'!$1:$1)-4),4,,TRUE,"Form Responses 1"))</f>
        <v>0</v>
      </c>
      <c r="E2070" s="82">
        <f ca="1" t="shared" si="0"/>
        <v>6</v>
      </c>
      <c r="F2070" s="65" t="str">
        <f ca="1">IF(ISBLANK(A2070)," ",INDIRECT(ADDRESS(1,5+MOD(ROW()-2,COUNTA('Form Responses 1'!$1:$1)-4),,TRUE,"Form Responses 1")))</f>
        <v>Lantai 17 [Toilet Pria / Wanita]</v>
      </c>
      <c r="G2070" s="65" t="e">
        <f ca="1">IF(ISBLANK(A2070)," ",INDIRECT(ADDRESS(MATCH(A2070,'Form Responses 1'!A:A,0),5+MOD(ROW()-2,COUNTA('Form Responses 1'!$1:$1)-4),,TRUE,"Form Responses 1")))</f>
        <v>#N/A</v>
      </c>
      <c r="H2070" s="83" t="str">
        <f ca="1" t="shared" si="1"/>
        <v>Lantai 17</v>
      </c>
      <c r="I2070" s="83" t="str">
        <f ca="1" t="shared" si="2091"/>
        <v>Toilet Pria / Wanita</v>
      </c>
      <c r="J2070" s="83" t="str">
        <f ca="1" t="shared" si="2"/>
        <v>CLEANING SERVICE</v>
      </c>
      <c r="K2070" s="83" t="str">
        <f ca="1" t="array" ref="K2070">IFERROR(INDEX(MASTER!B:B,MATCH(G2070,MASTER!A:A,0))/100," ")</f>
        <v> </v>
      </c>
      <c r="L2070" s="65">
        <f ca="1" t="shared" si="3"/>
        <v>0</v>
      </c>
      <c r="M2070" s="65" t="str">
        <f ca="1" t="shared" si="4"/>
        <v>1900 - WEEK 00</v>
      </c>
      <c r="N2070" s="65" t="str">
        <f ca="1" t="shared" si="5"/>
        <v>1900 - MONTH 01</v>
      </c>
      <c r="O2070" s="83" t="str">
        <f ca="1" t="shared" ref="O2070:P2070" si="2111">IFERROR(AVERAGEIF(M:M,M2070,$K:$K)," ")</f>
        <v> </v>
      </c>
      <c r="P2070" s="83" t="str">
        <f ca="1" t="shared" si="2111"/>
        <v> </v>
      </c>
      <c r="Q2070" s="65" t="str">
        <f ca="1">IF(ISBLANK(A2070)," ",IF(O2070&gt;MASTER!$B$3/100,"SB",IF(O2070&gt;MASTER!$B$4/100,"B",IF(O2070&gt;MASTER!$B$5/100,"C","K"))))</f>
        <v>SB</v>
      </c>
      <c r="R2070" s="65" t="str">
        <f ca="1">IF(ISBLANK(B2070)," ",IF(P2070&gt;MASTER!$B$3/100,"SB",IF(P2070&gt;MASTER!$B$4/100,"B",IF(P2070&gt;MASTER!$B$5/100,"C","K"))))</f>
        <v>SB</v>
      </c>
    </row>
    <row r="2071" customHeight="1" spans="1:18">
      <c r="A2071" s="65">
        <f ca="1">INDIRECT(ADDRESS(2+QUOTIENT(ROW()-2,COUNTA('Form Responses 1'!$1:$1)-4),1,,TRUE,"Form Responses 1"))</f>
        <v>0</v>
      </c>
      <c r="B2071" s="65">
        <f ca="1">INDIRECT(ADDRESS(2+QUOTIENT(ROW()-2,COUNTA('Form Responses 1'!$1:$1)-4),2,,TRUE,"Form Responses 1"))</f>
        <v>0</v>
      </c>
      <c r="C2071" s="65">
        <f ca="1">INDIRECT(ADDRESS(2+QUOTIENT(ROW()-2,COUNTA('Form Responses 1'!$1:$1)-4),3,,TRUE,"Form Responses 1"))</f>
        <v>0</v>
      </c>
      <c r="D2071" s="65">
        <f ca="1">INDIRECT(ADDRESS(2+QUOTIENT(ROW()-2,COUNTA('Form Responses 1'!$1:$1)-4),4,,TRUE,"Form Responses 1"))</f>
        <v>0</v>
      </c>
      <c r="E2071" s="82">
        <f ca="1" t="shared" si="0"/>
        <v>6</v>
      </c>
      <c r="F2071" s="65" t="str">
        <f ca="1">IF(ISBLANK(A2071)," ",INDIRECT(ADDRESS(1,5+MOD(ROW()-2,COUNTA('Form Responses 1'!$1:$1)-4),,TRUE,"Form Responses 1")))</f>
        <v>Lantai 16 [Tangga Exit Barat]</v>
      </c>
      <c r="G2071" s="65" t="e">
        <f ca="1">IF(ISBLANK(A2071)," ",INDIRECT(ADDRESS(MATCH(A2071,'Form Responses 1'!A:A,0),5+MOD(ROW()-2,COUNTA('Form Responses 1'!$1:$1)-4),,TRUE,"Form Responses 1")))</f>
        <v>#N/A</v>
      </c>
      <c r="H2071" s="83" t="str">
        <f ca="1" t="shared" si="1"/>
        <v>Lantai 16</v>
      </c>
      <c r="I2071" s="83" t="str">
        <f ca="1" t="shared" si="2091"/>
        <v>Tangga Exit Barat</v>
      </c>
      <c r="J2071" s="83" t="str">
        <f ca="1" t="shared" si="2"/>
        <v>CLEANING SERVICE</v>
      </c>
      <c r="K2071" s="83" t="str">
        <f ca="1" t="array" ref="K2071">IFERROR(INDEX(MASTER!B:B,MATCH(G2071,MASTER!A:A,0))/100," ")</f>
        <v> </v>
      </c>
      <c r="L2071" s="65">
        <f ca="1" t="shared" si="3"/>
        <v>0</v>
      </c>
      <c r="M2071" s="65" t="str">
        <f ca="1" t="shared" si="4"/>
        <v>1900 - WEEK 00</v>
      </c>
      <c r="N2071" s="65" t="str">
        <f ca="1" t="shared" si="5"/>
        <v>1900 - MONTH 01</v>
      </c>
      <c r="O2071" s="83" t="str">
        <f ca="1" t="shared" ref="O2071:P2071" si="2112">IFERROR(AVERAGEIF(M:M,M2071,$K:$K)," ")</f>
        <v> </v>
      </c>
      <c r="P2071" s="83" t="str">
        <f ca="1" t="shared" si="2112"/>
        <v> </v>
      </c>
      <c r="Q2071" s="65" t="str">
        <f ca="1">IF(ISBLANK(A2071)," ",IF(O2071&gt;MASTER!$B$3/100,"SB",IF(O2071&gt;MASTER!$B$4/100,"B",IF(O2071&gt;MASTER!$B$5/100,"C","K"))))</f>
        <v>SB</v>
      </c>
      <c r="R2071" s="65" t="str">
        <f ca="1">IF(ISBLANK(B2071)," ",IF(P2071&gt;MASTER!$B$3/100,"SB",IF(P2071&gt;MASTER!$B$4/100,"B",IF(P2071&gt;MASTER!$B$5/100,"C","K"))))</f>
        <v>SB</v>
      </c>
    </row>
    <row r="2072" customHeight="1" spans="1:18">
      <c r="A2072" s="65">
        <f ca="1">INDIRECT(ADDRESS(2+QUOTIENT(ROW()-2,COUNTA('Form Responses 1'!$1:$1)-4),1,,TRUE,"Form Responses 1"))</f>
        <v>0</v>
      </c>
      <c r="B2072" s="65">
        <f ca="1">INDIRECT(ADDRESS(2+QUOTIENT(ROW()-2,COUNTA('Form Responses 1'!$1:$1)-4),2,,TRUE,"Form Responses 1"))</f>
        <v>0</v>
      </c>
      <c r="C2072" s="65">
        <f ca="1">INDIRECT(ADDRESS(2+QUOTIENT(ROW()-2,COUNTA('Form Responses 1'!$1:$1)-4),3,,TRUE,"Form Responses 1"))</f>
        <v>0</v>
      </c>
      <c r="D2072" s="65">
        <f ca="1">INDIRECT(ADDRESS(2+QUOTIENT(ROW()-2,COUNTA('Form Responses 1'!$1:$1)-4),4,,TRUE,"Form Responses 1"))</f>
        <v>0</v>
      </c>
      <c r="E2072" s="82">
        <f ca="1" t="shared" si="0"/>
        <v>6</v>
      </c>
      <c r="F2072" s="65" t="str">
        <f ca="1">IF(ISBLANK(A2072)," ",INDIRECT(ADDRESS(1,5+MOD(ROW()-2,COUNTA('Form Responses 1'!$1:$1)-4),,TRUE,"Form Responses 1")))</f>
        <v>Lantai 16 [ &amp; Timur]</v>
      </c>
      <c r="G2072" s="65" t="e">
        <f ca="1">IF(ISBLANK(A2072)," ",INDIRECT(ADDRESS(MATCH(A2072,'Form Responses 1'!A:A,0),5+MOD(ROW()-2,COUNTA('Form Responses 1'!$1:$1)-4),,TRUE,"Form Responses 1")))</f>
        <v>#N/A</v>
      </c>
      <c r="H2072" s="83" t="str">
        <f ca="1" t="shared" si="1"/>
        <v>Lantai 16</v>
      </c>
      <c r="I2072" s="83" t="str">
        <f ca="1" t="shared" si="2091"/>
        <v> &amp; Timur</v>
      </c>
      <c r="J2072" s="83" t="str">
        <f ca="1" t="shared" si="2"/>
        <v>CLEANING SERVICE</v>
      </c>
      <c r="K2072" s="83" t="str">
        <f ca="1" t="array" ref="K2072">IFERROR(INDEX(MASTER!B:B,MATCH(G2072,MASTER!A:A,0))/100," ")</f>
        <v> </v>
      </c>
      <c r="L2072" s="65">
        <f ca="1" t="shared" si="3"/>
        <v>0</v>
      </c>
      <c r="M2072" s="65" t="str">
        <f ca="1" t="shared" si="4"/>
        <v>1900 - WEEK 00</v>
      </c>
      <c r="N2072" s="65" t="str">
        <f ca="1" t="shared" si="5"/>
        <v>1900 - MONTH 01</v>
      </c>
      <c r="O2072" s="83" t="str">
        <f ca="1" t="shared" ref="O2072:P2072" si="2113">IFERROR(AVERAGEIF(M:M,M2072,$K:$K)," ")</f>
        <v> </v>
      </c>
      <c r="P2072" s="83" t="str">
        <f ca="1" t="shared" si="2113"/>
        <v> </v>
      </c>
      <c r="Q2072" s="65" t="str">
        <f ca="1">IF(ISBLANK(A2072)," ",IF(O2072&gt;MASTER!$B$3/100,"SB",IF(O2072&gt;MASTER!$B$4/100,"B",IF(O2072&gt;MASTER!$B$5/100,"C","K"))))</f>
        <v>SB</v>
      </c>
      <c r="R2072" s="65" t="str">
        <f ca="1">IF(ISBLANK(B2072)," ",IF(P2072&gt;MASTER!$B$3/100,"SB",IF(P2072&gt;MASTER!$B$4/100,"B",IF(P2072&gt;MASTER!$B$5/100,"C","K"))))</f>
        <v>SB</v>
      </c>
    </row>
    <row r="2073" customHeight="1" spans="1:18">
      <c r="A2073" s="65">
        <f ca="1">INDIRECT(ADDRESS(2+QUOTIENT(ROW()-2,COUNTA('Form Responses 1'!$1:$1)-4),1,,TRUE,"Form Responses 1"))</f>
        <v>0</v>
      </c>
      <c r="B2073" s="65">
        <f ca="1">INDIRECT(ADDRESS(2+QUOTIENT(ROW()-2,COUNTA('Form Responses 1'!$1:$1)-4),2,,TRUE,"Form Responses 1"))</f>
        <v>0</v>
      </c>
      <c r="C2073" s="65">
        <f ca="1">INDIRECT(ADDRESS(2+QUOTIENT(ROW()-2,COUNTA('Form Responses 1'!$1:$1)-4),3,,TRUE,"Form Responses 1"))</f>
        <v>0</v>
      </c>
      <c r="D2073" s="65">
        <f ca="1">INDIRECT(ADDRESS(2+QUOTIENT(ROW()-2,COUNTA('Form Responses 1'!$1:$1)-4),4,,TRUE,"Form Responses 1"))</f>
        <v>0</v>
      </c>
      <c r="E2073" s="82">
        <f ca="1" t="shared" si="0"/>
        <v>6</v>
      </c>
      <c r="F2073" s="65" t="str">
        <f ca="1">IF(ISBLANK(A2073)," ",INDIRECT(ADDRESS(1,5+MOD(ROW()-2,COUNTA('Form Responses 1'!$1:$1)-4),,TRUE,"Form Responses 1")))</f>
        <v>Lantai 16 [Mushola]</v>
      </c>
      <c r="G2073" s="65" t="e">
        <f ca="1">IF(ISBLANK(A2073)," ",INDIRECT(ADDRESS(MATCH(A2073,'Form Responses 1'!A:A,0),5+MOD(ROW()-2,COUNTA('Form Responses 1'!$1:$1)-4),,TRUE,"Form Responses 1")))</f>
        <v>#N/A</v>
      </c>
      <c r="H2073" s="83" t="str">
        <f ca="1" t="shared" si="1"/>
        <v>Lantai 16</v>
      </c>
      <c r="I2073" s="83" t="str">
        <f ca="1" t="shared" si="2091"/>
        <v>Mushola</v>
      </c>
      <c r="J2073" s="83" t="str">
        <f ca="1" t="shared" si="2"/>
        <v>CLEANING SERVICE</v>
      </c>
      <c r="K2073" s="83" t="str">
        <f ca="1" t="array" ref="K2073">IFERROR(INDEX(MASTER!B:B,MATCH(G2073,MASTER!A:A,0))/100," ")</f>
        <v> </v>
      </c>
      <c r="L2073" s="65">
        <f ca="1" t="shared" si="3"/>
        <v>0</v>
      </c>
      <c r="M2073" s="65" t="str">
        <f ca="1" t="shared" si="4"/>
        <v>1900 - WEEK 00</v>
      </c>
      <c r="N2073" s="65" t="str">
        <f ca="1" t="shared" si="5"/>
        <v>1900 - MONTH 01</v>
      </c>
      <c r="O2073" s="83" t="str">
        <f ca="1" t="shared" ref="O2073:P2073" si="2114">IFERROR(AVERAGEIF(M:M,M2073,$K:$K)," ")</f>
        <v> </v>
      </c>
      <c r="P2073" s="83" t="str">
        <f ca="1" t="shared" si="2114"/>
        <v> </v>
      </c>
      <c r="Q2073" s="65" t="str">
        <f ca="1">IF(ISBLANK(A2073)," ",IF(O2073&gt;MASTER!$B$3/100,"SB",IF(O2073&gt;MASTER!$B$4/100,"B",IF(O2073&gt;MASTER!$B$5/100,"C","K"))))</f>
        <v>SB</v>
      </c>
      <c r="R2073" s="65" t="str">
        <f ca="1">IF(ISBLANK(B2073)," ",IF(P2073&gt;MASTER!$B$3/100,"SB",IF(P2073&gt;MASTER!$B$4/100,"B",IF(P2073&gt;MASTER!$B$5/100,"C","K"))))</f>
        <v>SB</v>
      </c>
    </row>
    <row r="2074" customHeight="1" spans="1:18">
      <c r="A2074" s="65">
        <f ca="1">INDIRECT(ADDRESS(2+QUOTIENT(ROW()-2,COUNTA('Form Responses 1'!$1:$1)-4),1,,TRUE,"Form Responses 1"))</f>
        <v>0</v>
      </c>
      <c r="B2074" s="65">
        <f ca="1">INDIRECT(ADDRESS(2+QUOTIENT(ROW()-2,COUNTA('Form Responses 1'!$1:$1)-4),2,,TRUE,"Form Responses 1"))</f>
        <v>0</v>
      </c>
      <c r="C2074" s="65">
        <f ca="1">INDIRECT(ADDRESS(2+QUOTIENT(ROW()-2,COUNTA('Form Responses 1'!$1:$1)-4),3,,TRUE,"Form Responses 1"))</f>
        <v>0</v>
      </c>
      <c r="D2074" s="65">
        <f ca="1">INDIRECT(ADDRESS(2+QUOTIENT(ROW()-2,COUNTA('Form Responses 1'!$1:$1)-4),4,,TRUE,"Form Responses 1"))</f>
        <v>0</v>
      </c>
      <c r="E2074" s="82">
        <f ca="1" t="shared" si="0"/>
        <v>6</v>
      </c>
      <c r="F2074" s="65" t="str">
        <f ca="1">IF(ISBLANK(A2074)," ",INDIRECT(ADDRESS(1,5+MOD(ROW()-2,COUNTA('Form Responses 1'!$1:$1)-4),,TRUE,"Form Responses 1")))</f>
        <v>Lantai 16 [Pantry]</v>
      </c>
      <c r="G2074" s="65" t="e">
        <f ca="1">IF(ISBLANK(A2074)," ",INDIRECT(ADDRESS(MATCH(A2074,'Form Responses 1'!A:A,0),5+MOD(ROW()-2,COUNTA('Form Responses 1'!$1:$1)-4),,TRUE,"Form Responses 1")))</f>
        <v>#N/A</v>
      </c>
      <c r="H2074" s="83" t="str">
        <f ca="1" t="shared" si="1"/>
        <v>Lantai 16</v>
      </c>
      <c r="I2074" s="83" t="str">
        <f ca="1" t="shared" si="2091"/>
        <v>Pantry</v>
      </c>
      <c r="J2074" s="83" t="str">
        <f ca="1" t="shared" si="2"/>
        <v>CLEANING SERVICE</v>
      </c>
      <c r="K2074" s="83" t="str">
        <f ca="1" t="array" ref="K2074">IFERROR(INDEX(MASTER!B:B,MATCH(G2074,MASTER!A:A,0))/100," ")</f>
        <v> </v>
      </c>
      <c r="L2074" s="65">
        <f ca="1" t="shared" si="3"/>
        <v>0</v>
      </c>
      <c r="M2074" s="65" t="str">
        <f ca="1" t="shared" si="4"/>
        <v>1900 - WEEK 00</v>
      </c>
      <c r="N2074" s="65" t="str">
        <f ca="1" t="shared" si="5"/>
        <v>1900 - MONTH 01</v>
      </c>
      <c r="O2074" s="83" t="str">
        <f ca="1" t="shared" ref="O2074:P2074" si="2115">IFERROR(AVERAGEIF(M:M,M2074,$K:$K)," ")</f>
        <v> </v>
      </c>
      <c r="P2074" s="83" t="str">
        <f ca="1" t="shared" si="2115"/>
        <v> </v>
      </c>
      <c r="Q2074" s="65" t="str">
        <f ca="1">IF(ISBLANK(A2074)," ",IF(O2074&gt;MASTER!$B$3/100,"SB",IF(O2074&gt;MASTER!$B$4/100,"B",IF(O2074&gt;MASTER!$B$5/100,"C","K"))))</f>
        <v>SB</v>
      </c>
      <c r="R2074" s="65" t="str">
        <f ca="1">IF(ISBLANK(B2074)," ",IF(P2074&gt;MASTER!$B$3/100,"SB",IF(P2074&gt;MASTER!$B$4/100,"B",IF(P2074&gt;MASTER!$B$5/100,"C","K"))))</f>
        <v>SB</v>
      </c>
    </row>
    <row r="2075" customHeight="1" spans="1:18">
      <c r="A2075" s="65">
        <f ca="1">INDIRECT(ADDRESS(2+QUOTIENT(ROW()-2,COUNTA('Form Responses 1'!$1:$1)-4),1,,TRUE,"Form Responses 1"))</f>
        <v>0</v>
      </c>
      <c r="B2075" s="65">
        <f ca="1">INDIRECT(ADDRESS(2+QUOTIENT(ROW()-2,COUNTA('Form Responses 1'!$1:$1)-4),2,,TRUE,"Form Responses 1"))</f>
        <v>0</v>
      </c>
      <c r="C2075" s="65">
        <f ca="1">INDIRECT(ADDRESS(2+QUOTIENT(ROW()-2,COUNTA('Form Responses 1'!$1:$1)-4),3,,TRUE,"Form Responses 1"))</f>
        <v>0</v>
      </c>
      <c r="D2075" s="65">
        <f ca="1">INDIRECT(ADDRESS(2+QUOTIENT(ROW()-2,COUNTA('Form Responses 1'!$1:$1)-4),4,,TRUE,"Form Responses 1"))</f>
        <v>0</v>
      </c>
      <c r="E2075" s="82">
        <f ca="1" t="shared" si="0"/>
        <v>6</v>
      </c>
      <c r="F2075" s="65" t="str">
        <f ca="1">IF(ISBLANK(A2075)," ",INDIRECT(ADDRESS(1,5+MOD(ROW()-2,COUNTA('Form Responses 1'!$1:$1)-4),,TRUE,"Form Responses 1")))</f>
        <v>Lantai 16 [Ruang Rapat 1-2-3]</v>
      </c>
      <c r="G2075" s="65" t="e">
        <f ca="1">IF(ISBLANK(A2075)," ",INDIRECT(ADDRESS(MATCH(A2075,'Form Responses 1'!A:A,0),5+MOD(ROW()-2,COUNTA('Form Responses 1'!$1:$1)-4),,TRUE,"Form Responses 1")))</f>
        <v>#N/A</v>
      </c>
      <c r="H2075" s="83" t="str">
        <f ca="1" t="shared" si="1"/>
        <v>Lantai 16</v>
      </c>
      <c r="I2075" s="83" t="str">
        <f ca="1" t="shared" si="2091"/>
        <v>Ruang Rapat 1-2-3</v>
      </c>
      <c r="J2075" s="83" t="str">
        <f ca="1" t="shared" si="2"/>
        <v>CLEANING SERVICE</v>
      </c>
      <c r="K2075" s="83" t="str">
        <f ca="1" t="array" ref="K2075">IFERROR(INDEX(MASTER!B:B,MATCH(G2075,MASTER!A:A,0))/100," ")</f>
        <v> </v>
      </c>
      <c r="L2075" s="65">
        <f ca="1" t="shared" si="3"/>
        <v>0</v>
      </c>
      <c r="M2075" s="65" t="str">
        <f ca="1" t="shared" si="4"/>
        <v>1900 - WEEK 00</v>
      </c>
      <c r="N2075" s="65" t="str">
        <f ca="1" t="shared" si="5"/>
        <v>1900 - MONTH 01</v>
      </c>
      <c r="O2075" s="83" t="str">
        <f ca="1" t="shared" ref="O2075:P2075" si="2116">IFERROR(AVERAGEIF(M:M,M2075,$K:$K)," ")</f>
        <v> </v>
      </c>
      <c r="P2075" s="83" t="str">
        <f ca="1" t="shared" si="2116"/>
        <v> </v>
      </c>
      <c r="Q2075" s="65" t="str">
        <f ca="1">IF(ISBLANK(A2075)," ",IF(O2075&gt;MASTER!$B$3/100,"SB",IF(O2075&gt;MASTER!$B$4/100,"B",IF(O2075&gt;MASTER!$B$5/100,"C","K"))))</f>
        <v>SB</v>
      </c>
      <c r="R2075" s="65" t="str">
        <f ca="1">IF(ISBLANK(B2075)," ",IF(P2075&gt;MASTER!$B$3/100,"SB",IF(P2075&gt;MASTER!$B$4/100,"B",IF(P2075&gt;MASTER!$B$5/100,"C","K"))))</f>
        <v>SB</v>
      </c>
    </row>
    <row r="2076" customHeight="1" spans="1:18">
      <c r="A2076" s="65">
        <f ca="1">INDIRECT(ADDRESS(2+QUOTIENT(ROW()-2,COUNTA('Form Responses 1'!$1:$1)-4),1,,TRUE,"Form Responses 1"))</f>
        <v>0</v>
      </c>
      <c r="B2076" s="65">
        <f ca="1">INDIRECT(ADDRESS(2+QUOTIENT(ROW()-2,COUNTA('Form Responses 1'!$1:$1)-4),2,,TRUE,"Form Responses 1"))</f>
        <v>0</v>
      </c>
      <c r="C2076" s="65">
        <f ca="1">INDIRECT(ADDRESS(2+QUOTIENT(ROW()-2,COUNTA('Form Responses 1'!$1:$1)-4),3,,TRUE,"Form Responses 1"))</f>
        <v>0</v>
      </c>
      <c r="D2076" s="65">
        <f ca="1">INDIRECT(ADDRESS(2+QUOTIENT(ROW()-2,COUNTA('Form Responses 1'!$1:$1)-4),4,,TRUE,"Form Responses 1"))</f>
        <v>0</v>
      </c>
      <c r="E2076" s="82">
        <f ca="1" t="shared" si="0"/>
        <v>6</v>
      </c>
      <c r="F2076" s="65" t="str">
        <f ca="1">IF(ISBLANK(A2076)," ",INDIRECT(ADDRESS(1,5+MOD(ROW()-2,COUNTA('Form Responses 1'!$1:$1)-4),,TRUE,"Form Responses 1")))</f>
        <v>Lantai 16 [Ruang Kerja]</v>
      </c>
      <c r="G2076" s="65" t="e">
        <f ca="1">IF(ISBLANK(A2076)," ",INDIRECT(ADDRESS(MATCH(A2076,'Form Responses 1'!A:A,0),5+MOD(ROW()-2,COUNTA('Form Responses 1'!$1:$1)-4),,TRUE,"Form Responses 1")))</f>
        <v>#N/A</v>
      </c>
      <c r="H2076" s="83" t="str">
        <f ca="1" t="shared" si="1"/>
        <v>Lantai 16</v>
      </c>
      <c r="I2076" s="83" t="str">
        <f ca="1" t="shared" si="2091"/>
        <v>Ruang Kerja</v>
      </c>
      <c r="J2076" s="83" t="str">
        <f ca="1" t="shared" si="2"/>
        <v>CLEANING SERVICE</v>
      </c>
      <c r="K2076" s="83" t="str">
        <f ca="1" t="array" ref="K2076">IFERROR(INDEX(MASTER!B:B,MATCH(G2076,MASTER!A:A,0))/100," ")</f>
        <v> </v>
      </c>
      <c r="L2076" s="65">
        <f ca="1" t="shared" si="3"/>
        <v>0</v>
      </c>
      <c r="M2076" s="65" t="str">
        <f ca="1" t="shared" si="4"/>
        <v>1900 - WEEK 00</v>
      </c>
      <c r="N2076" s="65" t="str">
        <f ca="1" t="shared" si="5"/>
        <v>1900 - MONTH 01</v>
      </c>
      <c r="O2076" s="83" t="str">
        <f ca="1" t="shared" ref="O2076:P2076" si="2117">IFERROR(AVERAGEIF(M:M,M2076,$K:$K)," ")</f>
        <v> </v>
      </c>
      <c r="P2076" s="83" t="str">
        <f ca="1" t="shared" si="2117"/>
        <v> </v>
      </c>
      <c r="Q2076" s="65" t="str">
        <f ca="1">IF(ISBLANK(A2076)," ",IF(O2076&gt;MASTER!$B$3/100,"SB",IF(O2076&gt;MASTER!$B$4/100,"B",IF(O2076&gt;MASTER!$B$5/100,"C","K"))))</f>
        <v>SB</v>
      </c>
      <c r="R2076" s="65" t="str">
        <f ca="1">IF(ISBLANK(B2076)," ",IF(P2076&gt;MASTER!$B$3/100,"SB",IF(P2076&gt;MASTER!$B$4/100,"B",IF(P2076&gt;MASTER!$B$5/100,"C","K"))))</f>
        <v>SB</v>
      </c>
    </row>
    <row r="2077" customHeight="1" spans="1:18">
      <c r="A2077" s="65">
        <f ca="1">INDIRECT(ADDRESS(2+QUOTIENT(ROW()-2,COUNTA('Form Responses 1'!$1:$1)-4),1,,TRUE,"Form Responses 1"))</f>
        <v>0</v>
      </c>
      <c r="B2077" s="65">
        <f ca="1">INDIRECT(ADDRESS(2+QUOTIENT(ROW()-2,COUNTA('Form Responses 1'!$1:$1)-4),2,,TRUE,"Form Responses 1"))</f>
        <v>0</v>
      </c>
      <c r="C2077" s="65">
        <f ca="1">INDIRECT(ADDRESS(2+QUOTIENT(ROW()-2,COUNTA('Form Responses 1'!$1:$1)-4),3,,TRUE,"Form Responses 1"))</f>
        <v>0</v>
      </c>
      <c r="D2077" s="65">
        <f ca="1">INDIRECT(ADDRESS(2+QUOTIENT(ROW()-2,COUNTA('Form Responses 1'!$1:$1)-4),4,,TRUE,"Form Responses 1"))</f>
        <v>0</v>
      </c>
      <c r="E2077" s="82">
        <f ca="1" t="shared" si="0"/>
        <v>6</v>
      </c>
      <c r="F2077" s="65" t="str">
        <f ca="1">IF(ISBLANK(A2077)," ",INDIRECT(ADDRESS(1,5+MOD(ROW()-2,COUNTA('Form Responses 1'!$1:$1)-4),,TRUE,"Form Responses 1")))</f>
        <v>Lantai 16 [Koridor]</v>
      </c>
      <c r="G2077" s="65" t="e">
        <f ca="1">IF(ISBLANK(A2077)," ",INDIRECT(ADDRESS(MATCH(A2077,'Form Responses 1'!A:A,0),5+MOD(ROW()-2,COUNTA('Form Responses 1'!$1:$1)-4),,TRUE,"Form Responses 1")))</f>
        <v>#N/A</v>
      </c>
      <c r="H2077" s="83" t="str">
        <f ca="1" t="shared" si="1"/>
        <v>Lantai 16</v>
      </c>
      <c r="I2077" s="83" t="str">
        <f ca="1" t="shared" si="2091"/>
        <v>Koridor</v>
      </c>
      <c r="J2077" s="83" t="str">
        <f ca="1" t="shared" si="2"/>
        <v>CLEANING SERVICE</v>
      </c>
      <c r="K2077" s="83" t="str">
        <f ca="1" t="array" ref="K2077">IFERROR(INDEX(MASTER!B:B,MATCH(G2077,MASTER!A:A,0))/100," ")</f>
        <v> </v>
      </c>
      <c r="L2077" s="65">
        <f ca="1" t="shared" si="3"/>
        <v>0</v>
      </c>
      <c r="M2077" s="65" t="str">
        <f ca="1" t="shared" si="4"/>
        <v>1900 - WEEK 00</v>
      </c>
      <c r="N2077" s="65" t="str">
        <f ca="1" t="shared" si="5"/>
        <v>1900 - MONTH 01</v>
      </c>
      <c r="O2077" s="83" t="str">
        <f ca="1" t="shared" ref="O2077:P2077" si="2118">IFERROR(AVERAGEIF(M:M,M2077,$K:$K)," ")</f>
        <v> </v>
      </c>
      <c r="P2077" s="83" t="str">
        <f ca="1" t="shared" si="2118"/>
        <v> </v>
      </c>
      <c r="Q2077" s="65" t="str">
        <f ca="1">IF(ISBLANK(A2077)," ",IF(O2077&gt;MASTER!$B$3/100,"SB",IF(O2077&gt;MASTER!$B$4/100,"B",IF(O2077&gt;MASTER!$B$5/100,"C","K"))))</f>
        <v>SB</v>
      </c>
      <c r="R2077" s="65" t="str">
        <f ca="1">IF(ISBLANK(B2077)," ",IF(P2077&gt;MASTER!$B$3/100,"SB",IF(P2077&gt;MASTER!$B$4/100,"B",IF(P2077&gt;MASTER!$B$5/100,"C","K"))))</f>
        <v>SB</v>
      </c>
    </row>
    <row r="2078" customHeight="1" spans="1:18">
      <c r="A2078" s="65">
        <f ca="1">INDIRECT(ADDRESS(2+QUOTIENT(ROW()-2,COUNTA('Form Responses 1'!$1:$1)-4),1,,TRUE,"Form Responses 1"))</f>
        <v>0</v>
      </c>
      <c r="B2078" s="65">
        <f ca="1">INDIRECT(ADDRESS(2+QUOTIENT(ROW()-2,COUNTA('Form Responses 1'!$1:$1)-4),2,,TRUE,"Form Responses 1"))</f>
        <v>0</v>
      </c>
      <c r="C2078" s="65">
        <f ca="1">INDIRECT(ADDRESS(2+QUOTIENT(ROW()-2,COUNTA('Form Responses 1'!$1:$1)-4),3,,TRUE,"Form Responses 1"))</f>
        <v>0</v>
      </c>
      <c r="D2078" s="65">
        <f ca="1">INDIRECT(ADDRESS(2+QUOTIENT(ROW()-2,COUNTA('Form Responses 1'!$1:$1)-4),4,,TRUE,"Form Responses 1"))</f>
        <v>0</v>
      </c>
      <c r="E2078" s="82">
        <f ca="1" t="shared" si="0"/>
        <v>6</v>
      </c>
      <c r="F2078" s="65" t="str">
        <f ca="1">IF(ISBLANK(A2078)," ",INDIRECT(ADDRESS(1,5+MOD(ROW()-2,COUNTA('Form Responses 1'!$1:$1)-4),,TRUE,"Form Responses 1")))</f>
        <v>Lantai 16 [Toilet Pria / Wanita]</v>
      </c>
      <c r="G2078" s="65" t="e">
        <f ca="1">IF(ISBLANK(A2078)," ",INDIRECT(ADDRESS(MATCH(A2078,'Form Responses 1'!A:A,0),5+MOD(ROW()-2,COUNTA('Form Responses 1'!$1:$1)-4),,TRUE,"Form Responses 1")))</f>
        <v>#N/A</v>
      </c>
      <c r="H2078" s="83" t="str">
        <f ca="1" t="shared" si="1"/>
        <v>Lantai 16</v>
      </c>
      <c r="I2078" s="83" t="str">
        <f ca="1" t="shared" si="2091"/>
        <v>Toilet Pria / Wanita</v>
      </c>
      <c r="J2078" s="83" t="str">
        <f ca="1" t="shared" si="2"/>
        <v>CLEANING SERVICE</v>
      </c>
      <c r="K2078" s="83" t="str">
        <f ca="1" t="array" ref="K2078">IFERROR(INDEX(MASTER!B:B,MATCH(G2078,MASTER!A:A,0))/100," ")</f>
        <v> </v>
      </c>
      <c r="L2078" s="65">
        <f ca="1" t="shared" si="3"/>
        <v>0</v>
      </c>
      <c r="M2078" s="65" t="str">
        <f ca="1" t="shared" si="4"/>
        <v>1900 - WEEK 00</v>
      </c>
      <c r="N2078" s="65" t="str">
        <f ca="1" t="shared" si="5"/>
        <v>1900 - MONTH 01</v>
      </c>
      <c r="O2078" s="83" t="str">
        <f ca="1" t="shared" ref="O2078:P2078" si="2119">IFERROR(AVERAGEIF(M:M,M2078,$K:$K)," ")</f>
        <v> </v>
      </c>
      <c r="P2078" s="83" t="str">
        <f ca="1" t="shared" si="2119"/>
        <v> </v>
      </c>
      <c r="Q2078" s="65" t="str">
        <f ca="1">IF(ISBLANK(A2078)," ",IF(O2078&gt;MASTER!$B$3/100,"SB",IF(O2078&gt;MASTER!$B$4/100,"B",IF(O2078&gt;MASTER!$B$5/100,"C","K"))))</f>
        <v>SB</v>
      </c>
      <c r="R2078" s="65" t="str">
        <f ca="1">IF(ISBLANK(B2078)," ",IF(P2078&gt;MASTER!$B$3/100,"SB",IF(P2078&gt;MASTER!$B$4/100,"B",IF(P2078&gt;MASTER!$B$5/100,"C","K"))))</f>
        <v>SB</v>
      </c>
    </row>
    <row r="2079" customHeight="1" spans="1:18">
      <c r="A2079" s="65">
        <f ca="1">INDIRECT(ADDRESS(2+QUOTIENT(ROW()-2,COUNTA('Form Responses 1'!$1:$1)-4),1,,TRUE,"Form Responses 1"))</f>
        <v>0</v>
      </c>
      <c r="B2079" s="65">
        <f ca="1">INDIRECT(ADDRESS(2+QUOTIENT(ROW()-2,COUNTA('Form Responses 1'!$1:$1)-4),2,,TRUE,"Form Responses 1"))</f>
        <v>0</v>
      </c>
      <c r="C2079" s="65">
        <f ca="1">INDIRECT(ADDRESS(2+QUOTIENT(ROW()-2,COUNTA('Form Responses 1'!$1:$1)-4),3,,TRUE,"Form Responses 1"))</f>
        <v>0</v>
      </c>
      <c r="D2079" s="65">
        <f ca="1">INDIRECT(ADDRESS(2+QUOTIENT(ROW()-2,COUNTA('Form Responses 1'!$1:$1)-4),4,,TRUE,"Form Responses 1"))</f>
        <v>0</v>
      </c>
      <c r="E2079" s="82">
        <f ca="1" t="shared" si="0"/>
        <v>6</v>
      </c>
      <c r="F2079" s="65" t="str">
        <f ca="1">IF(ISBLANK(A2079)," ",INDIRECT(ADDRESS(1,5+MOD(ROW()-2,COUNTA('Form Responses 1'!$1:$1)-4),,TRUE,"Form Responses 1")))</f>
        <v>Lantai 15 [Tangga Exit Barat]</v>
      </c>
      <c r="G2079" s="65" t="e">
        <f ca="1">IF(ISBLANK(A2079)," ",INDIRECT(ADDRESS(MATCH(A2079,'Form Responses 1'!A:A,0),5+MOD(ROW()-2,COUNTA('Form Responses 1'!$1:$1)-4),,TRUE,"Form Responses 1")))</f>
        <v>#N/A</v>
      </c>
      <c r="H2079" s="83" t="str">
        <f ca="1" t="shared" si="1"/>
        <v>Lantai 15</v>
      </c>
      <c r="I2079" s="83" t="str">
        <f ca="1" t="shared" si="2091"/>
        <v>Tangga Exit Barat</v>
      </c>
      <c r="J2079" s="83" t="str">
        <f ca="1" t="shared" si="2"/>
        <v>CLEANING SERVICE</v>
      </c>
      <c r="K2079" s="83" t="str">
        <f ca="1" t="array" ref="K2079">IFERROR(INDEX(MASTER!B:B,MATCH(G2079,MASTER!A:A,0))/100," ")</f>
        <v> </v>
      </c>
      <c r="L2079" s="65">
        <f ca="1" t="shared" si="3"/>
        <v>0</v>
      </c>
      <c r="M2079" s="65" t="str">
        <f ca="1" t="shared" si="4"/>
        <v>1900 - WEEK 00</v>
      </c>
      <c r="N2079" s="65" t="str">
        <f ca="1" t="shared" si="5"/>
        <v>1900 - MONTH 01</v>
      </c>
      <c r="O2079" s="83" t="str">
        <f ca="1" t="shared" ref="O2079:P2079" si="2120">IFERROR(AVERAGEIF(M:M,M2079,$K:$K)," ")</f>
        <v> </v>
      </c>
      <c r="P2079" s="83" t="str">
        <f ca="1" t="shared" si="2120"/>
        <v> </v>
      </c>
      <c r="Q2079" s="65" t="str">
        <f ca="1">IF(ISBLANK(A2079)," ",IF(O2079&gt;MASTER!$B$3/100,"SB",IF(O2079&gt;MASTER!$B$4/100,"B",IF(O2079&gt;MASTER!$B$5/100,"C","K"))))</f>
        <v>SB</v>
      </c>
      <c r="R2079" s="65" t="str">
        <f ca="1">IF(ISBLANK(B2079)," ",IF(P2079&gt;MASTER!$B$3/100,"SB",IF(P2079&gt;MASTER!$B$4/100,"B",IF(P2079&gt;MASTER!$B$5/100,"C","K"))))</f>
        <v>SB</v>
      </c>
    </row>
    <row r="2080" customHeight="1" spans="1:18">
      <c r="A2080" s="65">
        <f ca="1">INDIRECT(ADDRESS(2+QUOTIENT(ROW()-2,COUNTA('Form Responses 1'!$1:$1)-4),1,,TRUE,"Form Responses 1"))</f>
        <v>0</v>
      </c>
      <c r="B2080" s="65">
        <f ca="1">INDIRECT(ADDRESS(2+QUOTIENT(ROW()-2,COUNTA('Form Responses 1'!$1:$1)-4),2,,TRUE,"Form Responses 1"))</f>
        <v>0</v>
      </c>
      <c r="C2080" s="65">
        <f ca="1">INDIRECT(ADDRESS(2+QUOTIENT(ROW()-2,COUNTA('Form Responses 1'!$1:$1)-4),3,,TRUE,"Form Responses 1"))</f>
        <v>0</v>
      </c>
      <c r="D2080" s="65">
        <f ca="1">INDIRECT(ADDRESS(2+QUOTIENT(ROW()-2,COUNTA('Form Responses 1'!$1:$1)-4),4,,TRUE,"Form Responses 1"))</f>
        <v>0</v>
      </c>
      <c r="E2080" s="82">
        <f ca="1" t="shared" si="0"/>
        <v>6</v>
      </c>
      <c r="F2080" s="65" t="str">
        <f ca="1">IF(ISBLANK(A2080)," ",INDIRECT(ADDRESS(1,5+MOD(ROW()-2,COUNTA('Form Responses 1'!$1:$1)-4),,TRUE,"Form Responses 1")))</f>
        <v>Lantai 15 [ &amp; Timur]</v>
      </c>
      <c r="G2080" s="65" t="e">
        <f ca="1">IF(ISBLANK(A2080)," ",INDIRECT(ADDRESS(MATCH(A2080,'Form Responses 1'!A:A,0),5+MOD(ROW()-2,COUNTA('Form Responses 1'!$1:$1)-4),,TRUE,"Form Responses 1")))</f>
        <v>#N/A</v>
      </c>
      <c r="H2080" s="83" t="str">
        <f ca="1" t="shared" si="1"/>
        <v>Lantai 15</v>
      </c>
      <c r="I2080" s="83" t="str">
        <f ca="1" t="shared" si="2091"/>
        <v> &amp; Timur</v>
      </c>
      <c r="J2080" s="83" t="str">
        <f ca="1" t="shared" si="2"/>
        <v>CLEANING SERVICE</v>
      </c>
      <c r="K2080" s="83" t="str">
        <f ca="1" t="array" ref="K2080">IFERROR(INDEX(MASTER!B:B,MATCH(G2080,MASTER!A:A,0))/100," ")</f>
        <v> </v>
      </c>
      <c r="L2080" s="65">
        <f ca="1" t="shared" si="3"/>
        <v>0</v>
      </c>
      <c r="M2080" s="65" t="str">
        <f ca="1" t="shared" si="4"/>
        <v>1900 - WEEK 00</v>
      </c>
      <c r="N2080" s="65" t="str">
        <f ca="1" t="shared" si="5"/>
        <v>1900 - MONTH 01</v>
      </c>
      <c r="O2080" s="83" t="str">
        <f ca="1" t="shared" ref="O2080:P2080" si="2121">IFERROR(AVERAGEIF(M:M,M2080,$K:$K)," ")</f>
        <v> </v>
      </c>
      <c r="P2080" s="83" t="str">
        <f ca="1" t="shared" si="2121"/>
        <v> </v>
      </c>
      <c r="Q2080" s="65" t="str">
        <f ca="1">IF(ISBLANK(A2080)," ",IF(O2080&gt;MASTER!$B$3/100,"SB",IF(O2080&gt;MASTER!$B$4/100,"B",IF(O2080&gt;MASTER!$B$5/100,"C","K"))))</f>
        <v>SB</v>
      </c>
      <c r="R2080" s="65" t="str">
        <f ca="1">IF(ISBLANK(B2080)," ",IF(P2080&gt;MASTER!$B$3/100,"SB",IF(P2080&gt;MASTER!$B$4/100,"B",IF(P2080&gt;MASTER!$B$5/100,"C","K"))))</f>
        <v>SB</v>
      </c>
    </row>
    <row r="2081" customHeight="1" spans="1:18">
      <c r="A2081" s="65">
        <f ca="1">INDIRECT(ADDRESS(2+QUOTIENT(ROW()-2,COUNTA('Form Responses 1'!$1:$1)-4),1,,TRUE,"Form Responses 1"))</f>
        <v>0</v>
      </c>
      <c r="B2081" s="65">
        <f ca="1">INDIRECT(ADDRESS(2+QUOTIENT(ROW()-2,COUNTA('Form Responses 1'!$1:$1)-4),2,,TRUE,"Form Responses 1"))</f>
        <v>0</v>
      </c>
      <c r="C2081" s="65">
        <f ca="1">INDIRECT(ADDRESS(2+QUOTIENT(ROW()-2,COUNTA('Form Responses 1'!$1:$1)-4),3,,TRUE,"Form Responses 1"))</f>
        <v>0</v>
      </c>
      <c r="D2081" s="65">
        <f ca="1">INDIRECT(ADDRESS(2+QUOTIENT(ROW()-2,COUNTA('Form Responses 1'!$1:$1)-4),4,,TRUE,"Form Responses 1"))</f>
        <v>0</v>
      </c>
      <c r="E2081" s="82">
        <f ca="1" t="shared" si="0"/>
        <v>6</v>
      </c>
      <c r="F2081" s="65" t="str">
        <f ca="1">IF(ISBLANK(A2081)," ",INDIRECT(ADDRESS(1,5+MOD(ROW()-2,COUNTA('Form Responses 1'!$1:$1)-4),,TRUE,"Form Responses 1")))</f>
        <v>Lantai 15 [Mushola]</v>
      </c>
      <c r="G2081" s="65" t="e">
        <f ca="1">IF(ISBLANK(A2081)," ",INDIRECT(ADDRESS(MATCH(A2081,'Form Responses 1'!A:A,0),5+MOD(ROW()-2,COUNTA('Form Responses 1'!$1:$1)-4),,TRUE,"Form Responses 1")))</f>
        <v>#N/A</v>
      </c>
      <c r="H2081" s="83" t="str">
        <f ca="1" t="shared" si="1"/>
        <v>Lantai 15</v>
      </c>
      <c r="I2081" s="83" t="str">
        <f ca="1" t="shared" si="2091"/>
        <v>Mushola</v>
      </c>
      <c r="J2081" s="83" t="str">
        <f ca="1" t="shared" si="2"/>
        <v>CLEANING SERVICE</v>
      </c>
      <c r="K2081" s="83" t="str">
        <f ca="1" t="array" ref="K2081">IFERROR(INDEX(MASTER!B:B,MATCH(G2081,MASTER!A:A,0))/100," ")</f>
        <v> </v>
      </c>
      <c r="L2081" s="65">
        <f ca="1" t="shared" si="3"/>
        <v>0</v>
      </c>
      <c r="M2081" s="65" t="str">
        <f ca="1" t="shared" si="4"/>
        <v>1900 - WEEK 00</v>
      </c>
      <c r="N2081" s="65" t="str">
        <f ca="1" t="shared" si="5"/>
        <v>1900 - MONTH 01</v>
      </c>
      <c r="O2081" s="83" t="str">
        <f ca="1" t="shared" ref="O2081:P2081" si="2122">IFERROR(AVERAGEIF(M:M,M2081,$K:$K)," ")</f>
        <v> </v>
      </c>
      <c r="P2081" s="83" t="str">
        <f ca="1" t="shared" si="2122"/>
        <v> </v>
      </c>
      <c r="Q2081" s="65" t="str">
        <f ca="1">IF(ISBLANK(A2081)," ",IF(O2081&gt;MASTER!$B$3/100,"SB",IF(O2081&gt;MASTER!$B$4/100,"B",IF(O2081&gt;MASTER!$B$5/100,"C","K"))))</f>
        <v>SB</v>
      </c>
      <c r="R2081" s="65" t="str">
        <f ca="1">IF(ISBLANK(B2081)," ",IF(P2081&gt;MASTER!$B$3/100,"SB",IF(P2081&gt;MASTER!$B$4/100,"B",IF(P2081&gt;MASTER!$B$5/100,"C","K"))))</f>
        <v>SB</v>
      </c>
    </row>
    <row r="2082" customHeight="1" spans="1:18">
      <c r="A2082" s="65">
        <f ca="1">INDIRECT(ADDRESS(2+QUOTIENT(ROW()-2,COUNTA('Form Responses 1'!$1:$1)-4),1,,TRUE,"Form Responses 1"))</f>
        <v>0</v>
      </c>
      <c r="B2082" s="65">
        <f ca="1">INDIRECT(ADDRESS(2+QUOTIENT(ROW()-2,COUNTA('Form Responses 1'!$1:$1)-4),2,,TRUE,"Form Responses 1"))</f>
        <v>0</v>
      </c>
      <c r="C2082" s="65">
        <f ca="1">INDIRECT(ADDRESS(2+QUOTIENT(ROW()-2,COUNTA('Form Responses 1'!$1:$1)-4),3,,TRUE,"Form Responses 1"))</f>
        <v>0</v>
      </c>
      <c r="D2082" s="65">
        <f ca="1">INDIRECT(ADDRESS(2+QUOTIENT(ROW()-2,COUNTA('Form Responses 1'!$1:$1)-4),4,,TRUE,"Form Responses 1"))</f>
        <v>0</v>
      </c>
      <c r="E2082" s="82">
        <f ca="1" t="shared" si="0"/>
        <v>6</v>
      </c>
      <c r="F2082" s="65" t="str">
        <f ca="1">IF(ISBLANK(A2082)," ",INDIRECT(ADDRESS(1,5+MOD(ROW()-2,COUNTA('Form Responses 1'!$1:$1)-4),,TRUE,"Form Responses 1")))</f>
        <v>Lantai 15 [Pantry]</v>
      </c>
      <c r="G2082" s="65" t="e">
        <f ca="1">IF(ISBLANK(A2082)," ",INDIRECT(ADDRESS(MATCH(A2082,'Form Responses 1'!A:A,0),5+MOD(ROW()-2,COUNTA('Form Responses 1'!$1:$1)-4),,TRUE,"Form Responses 1")))</f>
        <v>#N/A</v>
      </c>
      <c r="H2082" s="83" t="str">
        <f ca="1" t="shared" si="1"/>
        <v>Lantai 15</v>
      </c>
      <c r="I2082" s="83" t="str">
        <f ca="1" t="shared" si="2091"/>
        <v>Pantry</v>
      </c>
      <c r="J2082" s="83" t="str">
        <f ca="1" t="shared" si="2"/>
        <v>CLEANING SERVICE</v>
      </c>
      <c r="K2082" s="83" t="str">
        <f ca="1" t="array" ref="K2082">IFERROR(INDEX(MASTER!B:B,MATCH(G2082,MASTER!A:A,0))/100," ")</f>
        <v> </v>
      </c>
      <c r="L2082" s="65">
        <f ca="1" t="shared" si="3"/>
        <v>0</v>
      </c>
      <c r="M2082" s="65" t="str">
        <f ca="1" t="shared" si="4"/>
        <v>1900 - WEEK 00</v>
      </c>
      <c r="N2082" s="65" t="str">
        <f ca="1" t="shared" si="5"/>
        <v>1900 - MONTH 01</v>
      </c>
      <c r="O2082" s="83" t="str">
        <f ca="1" t="shared" ref="O2082:P2082" si="2123">IFERROR(AVERAGEIF(M:M,M2082,$K:$K)," ")</f>
        <v> </v>
      </c>
      <c r="P2082" s="83" t="str">
        <f ca="1" t="shared" si="2123"/>
        <v> </v>
      </c>
      <c r="Q2082" s="65" t="str">
        <f ca="1">IF(ISBLANK(A2082)," ",IF(O2082&gt;MASTER!$B$3/100,"SB",IF(O2082&gt;MASTER!$B$4/100,"B",IF(O2082&gt;MASTER!$B$5/100,"C","K"))))</f>
        <v>SB</v>
      </c>
      <c r="R2082" s="65" t="str">
        <f ca="1">IF(ISBLANK(B2082)," ",IF(P2082&gt;MASTER!$B$3/100,"SB",IF(P2082&gt;MASTER!$B$4/100,"B",IF(P2082&gt;MASTER!$B$5/100,"C","K"))))</f>
        <v>SB</v>
      </c>
    </row>
    <row r="2083" customHeight="1" spans="1:18">
      <c r="A2083" s="65">
        <f ca="1">INDIRECT(ADDRESS(2+QUOTIENT(ROW()-2,COUNTA('Form Responses 1'!$1:$1)-4),1,,TRUE,"Form Responses 1"))</f>
        <v>0</v>
      </c>
      <c r="B2083" s="65">
        <f ca="1">INDIRECT(ADDRESS(2+QUOTIENT(ROW()-2,COUNTA('Form Responses 1'!$1:$1)-4),2,,TRUE,"Form Responses 1"))</f>
        <v>0</v>
      </c>
      <c r="C2083" s="65">
        <f ca="1">INDIRECT(ADDRESS(2+QUOTIENT(ROW()-2,COUNTA('Form Responses 1'!$1:$1)-4),3,,TRUE,"Form Responses 1"))</f>
        <v>0</v>
      </c>
      <c r="D2083" s="65">
        <f ca="1">INDIRECT(ADDRESS(2+QUOTIENT(ROW()-2,COUNTA('Form Responses 1'!$1:$1)-4),4,,TRUE,"Form Responses 1"))</f>
        <v>0</v>
      </c>
      <c r="E2083" s="82">
        <f ca="1" t="shared" si="0"/>
        <v>6</v>
      </c>
      <c r="F2083" s="65" t="str">
        <f ca="1">IF(ISBLANK(A2083)," ",INDIRECT(ADDRESS(1,5+MOD(ROW()-2,COUNTA('Form Responses 1'!$1:$1)-4),,TRUE,"Form Responses 1")))</f>
        <v>Lantai 15 [Ruang Rapat 1-2-3]</v>
      </c>
      <c r="G2083" s="65" t="e">
        <f ca="1">IF(ISBLANK(A2083)," ",INDIRECT(ADDRESS(MATCH(A2083,'Form Responses 1'!A:A,0),5+MOD(ROW()-2,COUNTA('Form Responses 1'!$1:$1)-4),,TRUE,"Form Responses 1")))</f>
        <v>#N/A</v>
      </c>
      <c r="H2083" s="83" t="str">
        <f ca="1" t="shared" si="1"/>
        <v>Lantai 15</v>
      </c>
      <c r="I2083" s="83" t="str">
        <f ca="1" t="shared" si="2091"/>
        <v>Ruang Rapat 1-2-3</v>
      </c>
      <c r="J2083" s="83" t="str">
        <f ca="1" t="shared" si="2"/>
        <v>CLEANING SERVICE</v>
      </c>
      <c r="K2083" s="83" t="str">
        <f ca="1" t="array" ref="K2083">IFERROR(INDEX(MASTER!B:B,MATCH(G2083,MASTER!A:A,0))/100," ")</f>
        <v> </v>
      </c>
      <c r="L2083" s="65">
        <f ca="1" t="shared" si="3"/>
        <v>0</v>
      </c>
      <c r="M2083" s="65" t="str">
        <f ca="1" t="shared" si="4"/>
        <v>1900 - WEEK 00</v>
      </c>
      <c r="N2083" s="65" t="str">
        <f ca="1" t="shared" si="5"/>
        <v>1900 - MONTH 01</v>
      </c>
      <c r="O2083" s="83" t="str">
        <f ca="1" t="shared" ref="O2083:P2083" si="2124">IFERROR(AVERAGEIF(M:M,M2083,$K:$K)," ")</f>
        <v> </v>
      </c>
      <c r="P2083" s="83" t="str">
        <f ca="1" t="shared" si="2124"/>
        <v> </v>
      </c>
      <c r="Q2083" s="65" t="str">
        <f ca="1">IF(ISBLANK(A2083)," ",IF(O2083&gt;MASTER!$B$3/100,"SB",IF(O2083&gt;MASTER!$B$4/100,"B",IF(O2083&gt;MASTER!$B$5/100,"C","K"))))</f>
        <v>SB</v>
      </c>
      <c r="R2083" s="65" t="str">
        <f ca="1">IF(ISBLANK(B2083)," ",IF(P2083&gt;MASTER!$B$3/100,"SB",IF(P2083&gt;MASTER!$B$4/100,"B",IF(P2083&gt;MASTER!$B$5/100,"C","K"))))</f>
        <v>SB</v>
      </c>
    </row>
    <row r="2084" customHeight="1" spans="1:18">
      <c r="A2084" s="65">
        <f ca="1">INDIRECT(ADDRESS(2+QUOTIENT(ROW()-2,COUNTA('Form Responses 1'!$1:$1)-4),1,,TRUE,"Form Responses 1"))</f>
        <v>0</v>
      </c>
      <c r="B2084" s="65">
        <f ca="1">INDIRECT(ADDRESS(2+QUOTIENT(ROW()-2,COUNTA('Form Responses 1'!$1:$1)-4),2,,TRUE,"Form Responses 1"))</f>
        <v>0</v>
      </c>
      <c r="C2084" s="65">
        <f ca="1">INDIRECT(ADDRESS(2+QUOTIENT(ROW()-2,COUNTA('Form Responses 1'!$1:$1)-4),3,,TRUE,"Form Responses 1"))</f>
        <v>0</v>
      </c>
      <c r="D2084" s="65">
        <f ca="1">INDIRECT(ADDRESS(2+QUOTIENT(ROW()-2,COUNTA('Form Responses 1'!$1:$1)-4),4,,TRUE,"Form Responses 1"))</f>
        <v>0</v>
      </c>
      <c r="E2084" s="82">
        <f ca="1" t="shared" si="0"/>
        <v>6</v>
      </c>
      <c r="F2084" s="65" t="str">
        <f ca="1">IF(ISBLANK(A2084)," ",INDIRECT(ADDRESS(1,5+MOD(ROW()-2,COUNTA('Form Responses 1'!$1:$1)-4),,TRUE,"Form Responses 1")))</f>
        <v>Lantai 15 [Ruang Kerja]</v>
      </c>
      <c r="G2084" s="65" t="e">
        <f ca="1">IF(ISBLANK(A2084)," ",INDIRECT(ADDRESS(MATCH(A2084,'Form Responses 1'!A:A,0),5+MOD(ROW()-2,COUNTA('Form Responses 1'!$1:$1)-4),,TRUE,"Form Responses 1")))</f>
        <v>#N/A</v>
      </c>
      <c r="H2084" s="83" t="str">
        <f ca="1" t="shared" si="1"/>
        <v>Lantai 15</v>
      </c>
      <c r="I2084" s="83" t="str">
        <f ca="1" t="shared" si="2091"/>
        <v>Ruang Kerja</v>
      </c>
      <c r="J2084" s="83" t="str">
        <f ca="1" t="shared" si="2"/>
        <v>CLEANING SERVICE</v>
      </c>
      <c r="K2084" s="83" t="str">
        <f ca="1" t="array" ref="K2084">IFERROR(INDEX(MASTER!B:B,MATCH(G2084,MASTER!A:A,0))/100," ")</f>
        <v> </v>
      </c>
      <c r="L2084" s="65">
        <f ca="1" t="shared" si="3"/>
        <v>0</v>
      </c>
      <c r="M2084" s="65" t="str">
        <f ca="1" t="shared" si="4"/>
        <v>1900 - WEEK 00</v>
      </c>
      <c r="N2084" s="65" t="str">
        <f ca="1" t="shared" si="5"/>
        <v>1900 - MONTH 01</v>
      </c>
      <c r="O2084" s="83" t="str">
        <f ca="1" t="shared" ref="O2084:P2084" si="2125">IFERROR(AVERAGEIF(M:M,M2084,$K:$K)," ")</f>
        <v> </v>
      </c>
      <c r="P2084" s="83" t="str">
        <f ca="1" t="shared" si="2125"/>
        <v> </v>
      </c>
      <c r="Q2084" s="65" t="str">
        <f ca="1">IF(ISBLANK(A2084)," ",IF(O2084&gt;MASTER!$B$3/100,"SB",IF(O2084&gt;MASTER!$B$4/100,"B",IF(O2084&gt;MASTER!$B$5/100,"C","K"))))</f>
        <v>SB</v>
      </c>
      <c r="R2084" s="65" t="str">
        <f ca="1">IF(ISBLANK(B2084)," ",IF(P2084&gt;MASTER!$B$3/100,"SB",IF(P2084&gt;MASTER!$B$4/100,"B",IF(P2084&gt;MASTER!$B$5/100,"C","K"))))</f>
        <v>SB</v>
      </c>
    </row>
    <row r="2085" customHeight="1" spans="1:18">
      <c r="A2085" s="65">
        <f ca="1">INDIRECT(ADDRESS(2+QUOTIENT(ROW()-2,COUNTA('Form Responses 1'!$1:$1)-4),1,,TRUE,"Form Responses 1"))</f>
        <v>0</v>
      </c>
      <c r="B2085" s="65">
        <f ca="1">INDIRECT(ADDRESS(2+QUOTIENT(ROW()-2,COUNTA('Form Responses 1'!$1:$1)-4),2,,TRUE,"Form Responses 1"))</f>
        <v>0</v>
      </c>
      <c r="C2085" s="65">
        <f ca="1">INDIRECT(ADDRESS(2+QUOTIENT(ROW()-2,COUNTA('Form Responses 1'!$1:$1)-4),3,,TRUE,"Form Responses 1"))</f>
        <v>0</v>
      </c>
      <c r="D2085" s="65">
        <f ca="1">INDIRECT(ADDRESS(2+QUOTIENT(ROW()-2,COUNTA('Form Responses 1'!$1:$1)-4),4,,TRUE,"Form Responses 1"))</f>
        <v>0</v>
      </c>
      <c r="E2085" s="82">
        <f ca="1" t="shared" si="0"/>
        <v>6</v>
      </c>
      <c r="F2085" s="65" t="str">
        <f ca="1">IF(ISBLANK(A2085)," ",INDIRECT(ADDRESS(1,5+MOD(ROW()-2,COUNTA('Form Responses 1'!$1:$1)-4),,TRUE,"Form Responses 1")))</f>
        <v>Lantai 15 [Koridor]</v>
      </c>
      <c r="G2085" s="65" t="e">
        <f ca="1">IF(ISBLANK(A2085)," ",INDIRECT(ADDRESS(MATCH(A2085,'Form Responses 1'!A:A,0),5+MOD(ROW()-2,COUNTA('Form Responses 1'!$1:$1)-4),,TRUE,"Form Responses 1")))</f>
        <v>#N/A</v>
      </c>
      <c r="H2085" s="83" t="str">
        <f ca="1" t="shared" si="1"/>
        <v>Lantai 15</v>
      </c>
      <c r="I2085" s="83" t="str">
        <f ca="1" t="shared" si="2091"/>
        <v>Koridor</v>
      </c>
      <c r="J2085" s="83" t="str">
        <f ca="1" t="shared" si="2"/>
        <v>CLEANING SERVICE</v>
      </c>
      <c r="K2085" s="83" t="str">
        <f ca="1" t="array" ref="K2085">IFERROR(INDEX(MASTER!B:B,MATCH(G2085,MASTER!A:A,0))/100," ")</f>
        <v> </v>
      </c>
      <c r="L2085" s="65">
        <f ca="1" t="shared" si="3"/>
        <v>0</v>
      </c>
      <c r="M2085" s="65" t="str">
        <f ca="1" t="shared" si="4"/>
        <v>1900 - WEEK 00</v>
      </c>
      <c r="N2085" s="65" t="str">
        <f ca="1" t="shared" si="5"/>
        <v>1900 - MONTH 01</v>
      </c>
      <c r="O2085" s="83" t="str">
        <f ca="1" t="shared" ref="O2085:P2085" si="2126">IFERROR(AVERAGEIF(M:M,M2085,$K:$K)," ")</f>
        <v> </v>
      </c>
      <c r="P2085" s="83" t="str">
        <f ca="1" t="shared" si="2126"/>
        <v> </v>
      </c>
      <c r="Q2085" s="65" t="str">
        <f ca="1">IF(ISBLANK(A2085)," ",IF(O2085&gt;MASTER!$B$3/100,"SB",IF(O2085&gt;MASTER!$B$4/100,"B",IF(O2085&gt;MASTER!$B$5/100,"C","K"))))</f>
        <v>SB</v>
      </c>
      <c r="R2085" s="65" t="str">
        <f ca="1">IF(ISBLANK(B2085)," ",IF(P2085&gt;MASTER!$B$3/100,"SB",IF(P2085&gt;MASTER!$B$4/100,"B",IF(P2085&gt;MASTER!$B$5/100,"C","K"))))</f>
        <v>SB</v>
      </c>
    </row>
    <row r="2086" customHeight="1" spans="1:18">
      <c r="A2086" s="65">
        <f ca="1">INDIRECT(ADDRESS(2+QUOTIENT(ROW()-2,COUNTA('Form Responses 1'!$1:$1)-4),1,,TRUE,"Form Responses 1"))</f>
        <v>0</v>
      </c>
      <c r="B2086" s="65">
        <f ca="1">INDIRECT(ADDRESS(2+QUOTIENT(ROW()-2,COUNTA('Form Responses 1'!$1:$1)-4),2,,TRUE,"Form Responses 1"))</f>
        <v>0</v>
      </c>
      <c r="C2086" s="65">
        <f ca="1">INDIRECT(ADDRESS(2+QUOTIENT(ROW()-2,COUNTA('Form Responses 1'!$1:$1)-4),3,,TRUE,"Form Responses 1"))</f>
        <v>0</v>
      </c>
      <c r="D2086" s="65">
        <f ca="1">INDIRECT(ADDRESS(2+QUOTIENT(ROW()-2,COUNTA('Form Responses 1'!$1:$1)-4),4,,TRUE,"Form Responses 1"))</f>
        <v>0</v>
      </c>
      <c r="E2086" s="82">
        <f ca="1" t="shared" si="0"/>
        <v>6</v>
      </c>
      <c r="F2086" s="65" t="str">
        <f ca="1">IF(ISBLANK(A2086)," ",INDIRECT(ADDRESS(1,5+MOD(ROW()-2,COUNTA('Form Responses 1'!$1:$1)-4),,TRUE,"Form Responses 1")))</f>
        <v>Lantai 15 [Toilet Pria / Wanita]</v>
      </c>
      <c r="G2086" s="65" t="e">
        <f ca="1">IF(ISBLANK(A2086)," ",INDIRECT(ADDRESS(MATCH(A2086,'Form Responses 1'!A:A,0),5+MOD(ROW()-2,COUNTA('Form Responses 1'!$1:$1)-4),,TRUE,"Form Responses 1")))</f>
        <v>#N/A</v>
      </c>
      <c r="H2086" s="83" t="str">
        <f ca="1" t="shared" si="1"/>
        <v>Lantai 15</v>
      </c>
      <c r="I2086" s="83" t="str">
        <f ca="1" t="shared" si="2091"/>
        <v>Toilet Pria / Wanita</v>
      </c>
      <c r="J2086" s="83" t="str">
        <f ca="1" t="shared" si="2"/>
        <v>CLEANING SERVICE</v>
      </c>
      <c r="K2086" s="83" t="str">
        <f ca="1" t="array" ref="K2086">IFERROR(INDEX(MASTER!B:B,MATCH(G2086,MASTER!A:A,0))/100," ")</f>
        <v> </v>
      </c>
      <c r="L2086" s="65">
        <f ca="1" t="shared" si="3"/>
        <v>0</v>
      </c>
      <c r="M2086" s="65" t="str">
        <f ca="1" t="shared" si="4"/>
        <v>1900 - WEEK 00</v>
      </c>
      <c r="N2086" s="65" t="str">
        <f ca="1" t="shared" si="5"/>
        <v>1900 - MONTH 01</v>
      </c>
      <c r="O2086" s="83" t="str">
        <f ca="1" t="shared" ref="O2086:P2086" si="2127">IFERROR(AVERAGEIF(M:M,M2086,$K:$K)," ")</f>
        <v> </v>
      </c>
      <c r="P2086" s="83" t="str">
        <f ca="1" t="shared" si="2127"/>
        <v> </v>
      </c>
      <c r="Q2086" s="65" t="str">
        <f ca="1">IF(ISBLANK(A2086)," ",IF(O2086&gt;MASTER!$B$3/100,"SB",IF(O2086&gt;MASTER!$B$4/100,"B",IF(O2086&gt;MASTER!$B$5/100,"C","K"))))</f>
        <v>SB</v>
      </c>
      <c r="R2086" s="65" t="str">
        <f ca="1">IF(ISBLANK(B2086)," ",IF(P2086&gt;MASTER!$B$3/100,"SB",IF(P2086&gt;MASTER!$B$4/100,"B",IF(P2086&gt;MASTER!$B$5/100,"C","K"))))</f>
        <v>SB</v>
      </c>
    </row>
    <row r="2087" customHeight="1" spans="1:18">
      <c r="A2087" s="65">
        <f ca="1">INDIRECT(ADDRESS(2+QUOTIENT(ROW()-2,COUNTA('Form Responses 1'!$1:$1)-4),1,,TRUE,"Form Responses 1"))</f>
        <v>0</v>
      </c>
      <c r="B2087" s="65">
        <f ca="1">INDIRECT(ADDRESS(2+QUOTIENT(ROW()-2,COUNTA('Form Responses 1'!$1:$1)-4),2,,TRUE,"Form Responses 1"))</f>
        <v>0</v>
      </c>
      <c r="C2087" s="65">
        <f ca="1">INDIRECT(ADDRESS(2+QUOTIENT(ROW()-2,COUNTA('Form Responses 1'!$1:$1)-4),3,,TRUE,"Form Responses 1"))</f>
        <v>0</v>
      </c>
      <c r="D2087" s="65">
        <f ca="1">INDIRECT(ADDRESS(2+QUOTIENT(ROW()-2,COUNTA('Form Responses 1'!$1:$1)-4),4,,TRUE,"Form Responses 1"))</f>
        <v>0</v>
      </c>
      <c r="E2087" s="82">
        <f ca="1" t="shared" si="0"/>
        <v>6</v>
      </c>
      <c r="F2087" s="65" t="str">
        <f ca="1">IF(ISBLANK(A2087)," ",INDIRECT(ADDRESS(1,5+MOD(ROW()-2,COUNTA('Form Responses 1'!$1:$1)-4),,TRUE,"Form Responses 1")))</f>
        <v>Lantai 14 [Tangga Exit Barat]</v>
      </c>
      <c r="G2087" s="65" t="e">
        <f ca="1">IF(ISBLANK(A2087)," ",INDIRECT(ADDRESS(MATCH(A2087,'Form Responses 1'!A:A,0),5+MOD(ROW()-2,COUNTA('Form Responses 1'!$1:$1)-4),,TRUE,"Form Responses 1")))</f>
        <v>#N/A</v>
      </c>
      <c r="H2087" s="83" t="str">
        <f ca="1" t="shared" si="1"/>
        <v>Lantai 14</v>
      </c>
      <c r="I2087" s="83" t="str">
        <f ca="1" t="shared" si="2091"/>
        <v>Tangga Exit Barat</v>
      </c>
      <c r="J2087" s="83" t="str">
        <f ca="1" t="shared" si="2"/>
        <v>CLEANING SERVICE</v>
      </c>
      <c r="K2087" s="83" t="str">
        <f ca="1" t="array" ref="K2087">IFERROR(INDEX(MASTER!B:B,MATCH(G2087,MASTER!A:A,0))/100," ")</f>
        <v> </v>
      </c>
      <c r="L2087" s="65">
        <f ca="1" t="shared" si="3"/>
        <v>0</v>
      </c>
      <c r="M2087" s="65" t="str">
        <f ca="1" t="shared" si="4"/>
        <v>1900 - WEEK 00</v>
      </c>
      <c r="N2087" s="65" t="str">
        <f ca="1" t="shared" si="5"/>
        <v>1900 - MONTH 01</v>
      </c>
      <c r="O2087" s="83" t="str">
        <f ca="1" t="shared" ref="O2087:P2087" si="2128">IFERROR(AVERAGEIF(M:M,M2087,$K:$K)," ")</f>
        <v> </v>
      </c>
      <c r="P2087" s="83" t="str">
        <f ca="1" t="shared" si="2128"/>
        <v> </v>
      </c>
      <c r="Q2087" s="65" t="str">
        <f ca="1">IF(ISBLANK(A2087)," ",IF(O2087&gt;MASTER!$B$3/100,"SB",IF(O2087&gt;MASTER!$B$4/100,"B",IF(O2087&gt;MASTER!$B$5/100,"C","K"))))</f>
        <v>SB</v>
      </c>
      <c r="R2087" s="65" t="str">
        <f ca="1">IF(ISBLANK(B2087)," ",IF(P2087&gt;MASTER!$B$3/100,"SB",IF(P2087&gt;MASTER!$B$4/100,"B",IF(P2087&gt;MASTER!$B$5/100,"C","K"))))</f>
        <v>SB</v>
      </c>
    </row>
    <row r="2088" customHeight="1" spans="1:18">
      <c r="A2088" s="65">
        <f ca="1">INDIRECT(ADDRESS(2+QUOTIENT(ROW()-2,COUNTA('Form Responses 1'!$1:$1)-4),1,,TRUE,"Form Responses 1"))</f>
        <v>0</v>
      </c>
      <c r="B2088" s="65">
        <f ca="1">INDIRECT(ADDRESS(2+QUOTIENT(ROW()-2,COUNTA('Form Responses 1'!$1:$1)-4),2,,TRUE,"Form Responses 1"))</f>
        <v>0</v>
      </c>
      <c r="C2088" s="65">
        <f ca="1">INDIRECT(ADDRESS(2+QUOTIENT(ROW()-2,COUNTA('Form Responses 1'!$1:$1)-4),3,,TRUE,"Form Responses 1"))</f>
        <v>0</v>
      </c>
      <c r="D2088" s="65">
        <f ca="1">INDIRECT(ADDRESS(2+QUOTIENT(ROW()-2,COUNTA('Form Responses 1'!$1:$1)-4),4,,TRUE,"Form Responses 1"))</f>
        <v>0</v>
      </c>
      <c r="E2088" s="82">
        <f ca="1" t="shared" si="0"/>
        <v>6</v>
      </c>
      <c r="F2088" s="65" t="str">
        <f ca="1">IF(ISBLANK(A2088)," ",INDIRECT(ADDRESS(1,5+MOD(ROW()-2,COUNTA('Form Responses 1'!$1:$1)-4),,TRUE,"Form Responses 1")))</f>
        <v>Lantai 14 [ &amp; Timur]</v>
      </c>
      <c r="G2088" s="65" t="e">
        <f ca="1">IF(ISBLANK(A2088)," ",INDIRECT(ADDRESS(MATCH(A2088,'Form Responses 1'!A:A,0),5+MOD(ROW()-2,COUNTA('Form Responses 1'!$1:$1)-4),,TRUE,"Form Responses 1")))</f>
        <v>#N/A</v>
      </c>
      <c r="H2088" s="83" t="str">
        <f ca="1" t="shared" si="1"/>
        <v>Lantai 14</v>
      </c>
      <c r="I2088" s="83" t="str">
        <f ca="1" t="shared" si="2091"/>
        <v> &amp; Timur</v>
      </c>
      <c r="J2088" s="83" t="str">
        <f ca="1" t="shared" si="2"/>
        <v>CLEANING SERVICE</v>
      </c>
      <c r="K2088" s="83" t="str">
        <f ca="1" t="array" ref="K2088">IFERROR(INDEX(MASTER!B:B,MATCH(G2088,MASTER!A:A,0))/100," ")</f>
        <v> </v>
      </c>
      <c r="L2088" s="65">
        <f ca="1" t="shared" si="3"/>
        <v>0</v>
      </c>
      <c r="M2088" s="65" t="str">
        <f ca="1" t="shared" si="4"/>
        <v>1900 - WEEK 00</v>
      </c>
      <c r="N2088" s="65" t="str">
        <f ca="1" t="shared" si="5"/>
        <v>1900 - MONTH 01</v>
      </c>
      <c r="O2088" s="83" t="str">
        <f ca="1" t="shared" ref="O2088:P2088" si="2129">IFERROR(AVERAGEIF(M:M,M2088,$K:$K)," ")</f>
        <v> </v>
      </c>
      <c r="P2088" s="83" t="str">
        <f ca="1" t="shared" si="2129"/>
        <v> </v>
      </c>
      <c r="Q2088" s="65" t="str">
        <f ca="1">IF(ISBLANK(A2088)," ",IF(O2088&gt;MASTER!$B$3/100,"SB",IF(O2088&gt;MASTER!$B$4/100,"B",IF(O2088&gt;MASTER!$B$5/100,"C","K"))))</f>
        <v>SB</v>
      </c>
      <c r="R2088" s="65" t="str">
        <f ca="1">IF(ISBLANK(B2088)," ",IF(P2088&gt;MASTER!$B$3/100,"SB",IF(P2088&gt;MASTER!$B$4/100,"B",IF(P2088&gt;MASTER!$B$5/100,"C","K"))))</f>
        <v>SB</v>
      </c>
    </row>
    <row r="2089" customHeight="1" spans="1:18">
      <c r="A2089" s="65">
        <f ca="1">INDIRECT(ADDRESS(2+QUOTIENT(ROW()-2,COUNTA('Form Responses 1'!$1:$1)-4),1,,TRUE,"Form Responses 1"))</f>
        <v>0</v>
      </c>
      <c r="B2089" s="65">
        <f ca="1">INDIRECT(ADDRESS(2+QUOTIENT(ROW()-2,COUNTA('Form Responses 1'!$1:$1)-4),2,,TRUE,"Form Responses 1"))</f>
        <v>0</v>
      </c>
      <c r="C2089" s="65">
        <f ca="1">INDIRECT(ADDRESS(2+QUOTIENT(ROW()-2,COUNTA('Form Responses 1'!$1:$1)-4),3,,TRUE,"Form Responses 1"))</f>
        <v>0</v>
      </c>
      <c r="D2089" s="65">
        <f ca="1">INDIRECT(ADDRESS(2+QUOTIENT(ROW()-2,COUNTA('Form Responses 1'!$1:$1)-4),4,,TRUE,"Form Responses 1"))</f>
        <v>0</v>
      </c>
      <c r="E2089" s="82">
        <f ca="1" t="shared" si="0"/>
        <v>6</v>
      </c>
      <c r="F2089" s="65" t="str">
        <f ca="1">IF(ISBLANK(A2089)," ",INDIRECT(ADDRESS(1,5+MOD(ROW()-2,COUNTA('Form Responses 1'!$1:$1)-4),,TRUE,"Form Responses 1")))</f>
        <v>Lantai 14 [Mushola]</v>
      </c>
      <c r="G2089" s="65" t="e">
        <f ca="1">IF(ISBLANK(A2089)," ",INDIRECT(ADDRESS(MATCH(A2089,'Form Responses 1'!A:A,0),5+MOD(ROW()-2,COUNTA('Form Responses 1'!$1:$1)-4),,TRUE,"Form Responses 1")))</f>
        <v>#N/A</v>
      </c>
      <c r="H2089" s="83" t="str">
        <f ca="1" t="shared" si="1"/>
        <v>Lantai 14</v>
      </c>
      <c r="I2089" s="83" t="str">
        <f ca="1" t="shared" si="2091"/>
        <v>Mushola</v>
      </c>
      <c r="J2089" s="83" t="str">
        <f ca="1" t="shared" si="2"/>
        <v>CLEANING SERVICE</v>
      </c>
      <c r="K2089" s="83" t="str">
        <f ca="1" t="array" ref="K2089">IFERROR(INDEX(MASTER!B:B,MATCH(G2089,MASTER!A:A,0))/100," ")</f>
        <v> </v>
      </c>
      <c r="L2089" s="65">
        <f ca="1" t="shared" si="3"/>
        <v>0</v>
      </c>
      <c r="M2089" s="65" t="str">
        <f ca="1" t="shared" si="4"/>
        <v>1900 - WEEK 00</v>
      </c>
      <c r="N2089" s="65" t="str">
        <f ca="1" t="shared" si="5"/>
        <v>1900 - MONTH 01</v>
      </c>
      <c r="O2089" s="83" t="str">
        <f ca="1" t="shared" ref="O2089:P2089" si="2130">IFERROR(AVERAGEIF(M:M,M2089,$K:$K)," ")</f>
        <v> </v>
      </c>
      <c r="P2089" s="83" t="str">
        <f ca="1" t="shared" si="2130"/>
        <v> </v>
      </c>
      <c r="Q2089" s="65" t="str">
        <f ca="1">IF(ISBLANK(A2089)," ",IF(O2089&gt;MASTER!$B$3/100,"SB",IF(O2089&gt;MASTER!$B$4/100,"B",IF(O2089&gt;MASTER!$B$5/100,"C","K"))))</f>
        <v>SB</v>
      </c>
      <c r="R2089" s="65" t="str">
        <f ca="1">IF(ISBLANK(B2089)," ",IF(P2089&gt;MASTER!$B$3/100,"SB",IF(P2089&gt;MASTER!$B$4/100,"B",IF(P2089&gt;MASTER!$B$5/100,"C","K"))))</f>
        <v>SB</v>
      </c>
    </row>
    <row r="2090" customHeight="1" spans="1:18">
      <c r="A2090" s="65">
        <f ca="1">INDIRECT(ADDRESS(2+QUOTIENT(ROW()-2,COUNTA('Form Responses 1'!$1:$1)-4),1,,TRUE,"Form Responses 1"))</f>
        <v>0</v>
      </c>
      <c r="B2090" s="65">
        <f ca="1">INDIRECT(ADDRESS(2+QUOTIENT(ROW()-2,COUNTA('Form Responses 1'!$1:$1)-4),2,,TRUE,"Form Responses 1"))</f>
        <v>0</v>
      </c>
      <c r="C2090" s="65">
        <f ca="1">INDIRECT(ADDRESS(2+QUOTIENT(ROW()-2,COUNTA('Form Responses 1'!$1:$1)-4),3,,TRUE,"Form Responses 1"))</f>
        <v>0</v>
      </c>
      <c r="D2090" s="65">
        <f ca="1">INDIRECT(ADDRESS(2+QUOTIENT(ROW()-2,COUNTA('Form Responses 1'!$1:$1)-4),4,,TRUE,"Form Responses 1"))</f>
        <v>0</v>
      </c>
      <c r="E2090" s="82">
        <f ca="1" t="shared" si="0"/>
        <v>6</v>
      </c>
      <c r="F2090" s="65" t="str">
        <f ca="1">IF(ISBLANK(A2090)," ",INDIRECT(ADDRESS(1,5+MOD(ROW()-2,COUNTA('Form Responses 1'!$1:$1)-4),,TRUE,"Form Responses 1")))</f>
        <v>Lantai 14 [Pantry]</v>
      </c>
      <c r="G2090" s="65" t="e">
        <f ca="1">IF(ISBLANK(A2090)," ",INDIRECT(ADDRESS(MATCH(A2090,'Form Responses 1'!A:A,0),5+MOD(ROW()-2,COUNTA('Form Responses 1'!$1:$1)-4),,TRUE,"Form Responses 1")))</f>
        <v>#N/A</v>
      </c>
      <c r="H2090" s="83" t="str">
        <f ca="1" t="shared" si="1"/>
        <v>Lantai 14</v>
      </c>
      <c r="I2090" s="83" t="str">
        <f ca="1" t="shared" si="2091"/>
        <v>Pantry</v>
      </c>
      <c r="J2090" s="83" t="str">
        <f ca="1" t="shared" si="2"/>
        <v>CLEANING SERVICE</v>
      </c>
      <c r="K2090" s="83" t="str">
        <f ca="1" t="array" ref="K2090">IFERROR(INDEX(MASTER!B:B,MATCH(G2090,MASTER!A:A,0))/100," ")</f>
        <v> </v>
      </c>
      <c r="L2090" s="65">
        <f ca="1" t="shared" si="3"/>
        <v>0</v>
      </c>
      <c r="M2090" s="65" t="str">
        <f ca="1" t="shared" si="4"/>
        <v>1900 - WEEK 00</v>
      </c>
      <c r="N2090" s="65" t="str">
        <f ca="1" t="shared" si="5"/>
        <v>1900 - MONTH 01</v>
      </c>
      <c r="O2090" s="83" t="str">
        <f ca="1" t="shared" ref="O2090:P2090" si="2131">IFERROR(AVERAGEIF(M:M,M2090,$K:$K)," ")</f>
        <v> </v>
      </c>
      <c r="P2090" s="83" t="str">
        <f ca="1" t="shared" si="2131"/>
        <v> </v>
      </c>
      <c r="Q2090" s="65" t="str">
        <f ca="1">IF(ISBLANK(A2090)," ",IF(O2090&gt;MASTER!$B$3/100,"SB",IF(O2090&gt;MASTER!$B$4/100,"B",IF(O2090&gt;MASTER!$B$5/100,"C","K"))))</f>
        <v>SB</v>
      </c>
      <c r="R2090" s="65" t="str">
        <f ca="1">IF(ISBLANK(B2090)," ",IF(P2090&gt;MASTER!$B$3/100,"SB",IF(P2090&gt;MASTER!$B$4/100,"B",IF(P2090&gt;MASTER!$B$5/100,"C","K"))))</f>
        <v>SB</v>
      </c>
    </row>
    <row r="2091" customHeight="1" spans="1:18">
      <c r="A2091" s="65">
        <f ca="1">INDIRECT(ADDRESS(2+QUOTIENT(ROW()-2,COUNTA('Form Responses 1'!$1:$1)-4),1,,TRUE,"Form Responses 1"))</f>
        <v>0</v>
      </c>
      <c r="B2091" s="65">
        <f ca="1">INDIRECT(ADDRESS(2+QUOTIENT(ROW()-2,COUNTA('Form Responses 1'!$1:$1)-4),2,,TRUE,"Form Responses 1"))</f>
        <v>0</v>
      </c>
      <c r="C2091" s="65">
        <f ca="1">INDIRECT(ADDRESS(2+QUOTIENT(ROW()-2,COUNTA('Form Responses 1'!$1:$1)-4),3,,TRUE,"Form Responses 1"))</f>
        <v>0</v>
      </c>
      <c r="D2091" s="65">
        <f ca="1">INDIRECT(ADDRESS(2+QUOTIENT(ROW()-2,COUNTA('Form Responses 1'!$1:$1)-4),4,,TRUE,"Form Responses 1"))</f>
        <v>0</v>
      </c>
      <c r="E2091" s="82">
        <f ca="1" t="shared" si="0"/>
        <v>6</v>
      </c>
      <c r="F2091" s="65" t="str">
        <f ca="1">IF(ISBLANK(A2091)," ",INDIRECT(ADDRESS(1,5+MOD(ROW()-2,COUNTA('Form Responses 1'!$1:$1)-4),,TRUE,"Form Responses 1")))</f>
        <v>Lantai 14 [Ruang Rapat 1-2-3]</v>
      </c>
      <c r="G2091" s="65" t="e">
        <f ca="1">IF(ISBLANK(A2091)," ",INDIRECT(ADDRESS(MATCH(A2091,'Form Responses 1'!A:A,0),5+MOD(ROW()-2,COUNTA('Form Responses 1'!$1:$1)-4),,TRUE,"Form Responses 1")))</f>
        <v>#N/A</v>
      </c>
      <c r="H2091" s="83" t="str">
        <f ca="1" t="shared" si="1"/>
        <v>Lantai 14</v>
      </c>
      <c r="I2091" s="83" t="str">
        <f ca="1" t="shared" si="2091"/>
        <v>Ruang Rapat 1-2-3</v>
      </c>
      <c r="J2091" s="83" t="str">
        <f ca="1" t="shared" si="2"/>
        <v>CLEANING SERVICE</v>
      </c>
      <c r="K2091" s="83" t="str">
        <f ca="1" t="array" ref="K2091">IFERROR(INDEX(MASTER!B:B,MATCH(G2091,MASTER!A:A,0))/100," ")</f>
        <v> </v>
      </c>
      <c r="L2091" s="65">
        <f ca="1" t="shared" si="3"/>
        <v>0</v>
      </c>
      <c r="M2091" s="65" t="str">
        <f ca="1" t="shared" si="4"/>
        <v>1900 - WEEK 00</v>
      </c>
      <c r="N2091" s="65" t="str">
        <f ca="1" t="shared" si="5"/>
        <v>1900 - MONTH 01</v>
      </c>
      <c r="O2091" s="83" t="str">
        <f ca="1" t="shared" ref="O2091:P2091" si="2132">IFERROR(AVERAGEIF(M:M,M2091,$K:$K)," ")</f>
        <v> </v>
      </c>
      <c r="P2091" s="83" t="str">
        <f ca="1" t="shared" si="2132"/>
        <v> </v>
      </c>
      <c r="Q2091" s="65" t="str">
        <f ca="1">IF(ISBLANK(A2091)," ",IF(O2091&gt;MASTER!$B$3/100,"SB",IF(O2091&gt;MASTER!$B$4/100,"B",IF(O2091&gt;MASTER!$B$5/100,"C","K"))))</f>
        <v>SB</v>
      </c>
      <c r="R2091" s="65" t="str">
        <f ca="1">IF(ISBLANK(B2091)," ",IF(P2091&gt;MASTER!$B$3/100,"SB",IF(P2091&gt;MASTER!$B$4/100,"B",IF(P2091&gt;MASTER!$B$5/100,"C","K"))))</f>
        <v>SB</v>
      </c>
    </row>
    <row r="2092" customHeight="1" spans="1:18">
      <c r="A2092" s="65">
        <f ca="1">INDIRECT(ADDRESS(2+QUOTIENT(ROW()-2,COUNTA('Form Responses 1'!$1:$1)-4),1,,TRUE,"Form Responses 1"))</f>
        <v>0</v>
      </c>
      <c r="B2092" s="65">
        <f ca="1">INDIRECT(ADDRESS(2+QUOTIENT(ROW()-2,COUNTA('Form Responses 1'!$1:$1)-4),2,,TRUE,"Form Responses 1"))</f>
        <v>0</v>
      </c>
      <c r="C2092" s="65">
        <f ca="1">INDIRECT(ADDRESS(2+QUOTIENT(ROW()-2,COUNTA('Form Responses 1'!$1:$1)-4),3,,TRUE,"Form Responses 1"))</f>
        <v>0</v>
      </c>
      <c r="D2092" s="65">
        <f ca="1">INDIRECT(ADDRESS(2+QUOTIENT(ROW()-2,COUNTA('Form Responses 1'!$1:$1)-4),4,,TRUE,"Form Responses 1"))</f>
        <v>0</v>
      </c>
      <c r="E2092" s="82">
        <f ca="1" t="shared" si="0"/>
        <v>6</v>
      </c>
      <c r="F2092" s="65" t="str">
        <f ca="1">IF(ISBLANK(A2092)," ",INDIRECT(ADDRESS(1,5+MOD(ROW()-2,COUNTA('Form Responses 1'!$1:$1)-4),,TRUE,"Form Responses 1")))</f>
        <v>Lantai 14 [Ruang Kerja]</v>
      </c>
      <c r="G2092" s="65" t="e">
        <f ca="1">IF(ISBLANK(A2092)," ",INDIRECT(ADDRESS(MATCH(A2092,'Form Responses 1'!A:A,0),5+MOD(ROW()-2,COUNTA('Form Responses 1'!$1:$1)-4),,TRUE,"Form Responses 1")))</f>
        <v>#N/A</v>
      </c>
      <c r="H2092" s="83" t="str">
        <f ca="1" t="shared" si="1"/>
        <v>Lantai 14</v>
      </c>
      <c r="I2092" s="83" t="str">
        <f ca="1" t="shared" si="2091"/>
        <v>Ruang Kerja</v>
      </c>
      <c r="J2092" s="83" t="str">
        <f ca="1" t="shared" si="2"/>
        <v>CLEANING SERVICE</v>
      </c>
      <c r="K2092" s="83" t="str">
        <f ca="1" t="array" ref="K2092">IFERROR(INDEX(MASTER!B:B,MATCH(G2092,MASTER!A:A,0))/100," ")</f>
        <v> </v>
      </c>
      <c r="L2092" s="65">
        <f ca="1" t="shared" si="3"/>
        <v>0</v>
      </c>
      <c r="M2092" s="65" t="str">
        <f ca="1" t="shared" si="4"/>
        <v>1900 - WEEK 00</v>
      </c>
      <c r="N2092" s="65" t="str">
        <f ca="1" t="shared" si="5"/>
        <v>1900 - MONTH 01</v>
      </c>
      <c r="O2092" s="83" t="str">
        <f ca="1" t="shared" ref="O2092:P2092" si="2133">IFERROR(AVERAGEIF(M:M,M2092,$K:$K)," ")</f>
        <v> </v>
      </c>
      <c r="P2092" s="83" t="str">
        <f ca="1" t="shared" si="2133"/>
        <v> </v>
      </c>
      <c r="Q2092" s="65" t="str">
        <f ca="1">IF(ISBLANK(A2092)," ",IF(O2092&gt;MASTER!$B$3/100,"SB",IF(O2092&gt;MASTER!$B$4/100,"B",IF(O2092&gt;MASTER!$B$5/100,"C","K"))))</f>
        <v>SB</v>
      </c>
      <c r="R2092" s="65" t="str">
        <f ca="1">IF(ISBLANK(B2092)," ",IF(P2092&gt;MASTER!$B$3/100,"SB",IF(P2092&gt;MASTER!$B$4/100,"B",IF(P2092&gt;MASTER!$B$5/100,"C","K"))))</f>
        <v>SB</v>
      </c>
    </row>
    <row r="2093" customHeight="1" spans="1:18">
      <c r="A2093" s="65">
        <f ca="1">INDIRECT(ADDRESS(2+QUOTIENT(ROW()-2,COUNTA('Form Responses 1'!$1:$1)-4),1,,TRUE,"Form Responses 1"))</f>
        <v>0</v>
      </c>
      <c r="B2093" s="65">
        <f ca="1">INDIRECT(ADDRESS(2+QUOTIENT(ROW()-2,COUNTA('Form Responses 1'!$1:$1)-4),2,,TRUE,"Form Responses 1"))</f>
        <v>0</v>
      </c>
      <c r="C2093" s="65">
        <f ca="1">INDIRECT(ADDRESS(2+QUOTIENT(ROW()-2,COUNTA('Form Responses 1'!$1:$1)-4),3,,TRUE,"Form Responses 1"))</f>
        <v>0</v>
      </c>
      <c r="D2093" s="65">
        <f ca="1">INDIRECT(ADDRESS(2+QUOTIENT(ROW()-2,COUNTA('Form Responses 1'!$1:$1)-4),4,,TRUE,"Form Responses 1"))</f>
        <v>0</v>
      </c>
      <c r="E2093" s="82">
        <f ca="1" t="shared" si="0"/>
        <v>6</v>
      </c>
      <c r="F2093" s="65" t="str">
        <f ca="1">IF(ISBLANK(A2093)," ",INDIRECT(ADDRESS(1,5+MOD(ROW()-2,COUNTA('Form Responses 1'!$1:$1)-4),,TRUE,"Form Responses 1")))</f>
        <v>Lantai 14 [Koridor]</v>
      </c>
      <c r="G2093" s="65" t="e">
        <f ca="1">IF(ISBLANK(A2093)," ",INDIRECT(ADDRESS(MATCH(A2093,'Form Responses 1'!A:A,0),5+MOD(ROW()-2,COUNTA('Form Responses 1'!$1:$1)-4),,TRUE,"Form Responses 1")))</f>
        <v>#N/A</v>
      </c>
      <c r="H2093" s="83" t="str">
        <f ca="1" t="shared" si="1"/>
        <v>Lantai 14</v>
      </c>
      <c r="I2093" s="83" t="str">
        <f ca="1" t="shared" si="2091"/>
        <v>Koridor</v>
      </c>
      <c r="J2093" s="83" t="str">
        <f ca="1" t="shared" si="2"/>
        <v>CLEANING SERVICE</v>
      </c>
      <c r="K2093" s="83" t="str">
        <f ca="1" t="array" ref="K2093">IFERROR(INDEX(MASTER!B:B,MATCH(G2093,MASTER!A:A,0))/100," ")</f>
        <v> </v>
      </c>
      <c r="L2093" s="65">
        <f ca="1" t="shared" si="3"/>
        <v>0</v>
      </c>
      <c r="M2093" s="65" t="str">
        <f ca="1" t="shared" si="4"/>
        <v>1900 - WEEK 00</v>
      </c>
      <c r="N2093" s="65" t="str">
        <f ca="1" t="shared" si="5"/>
        <v>1900 - MONTH 01</v>
      </c>
      <c r="O2093" s="83" t="str">
        <f ca="1" t="shared" ref="O2093:P2093" si="2134">IFERROR(AVERAGEIF(M:M,M2093,$K:$K)," ")</f>
        <v> </v>
      </c>
      <c r="P2093" s="83" t="str">
        <f ca="1" t="shared" si="2134"/>
        <v> </v>
      </c>
      <c r="Q2093" s="65" t="str">
        <f ca="1">IF(ISBLANK(A2093)," ",IF(O2093&gt;MASTER!$B$3/100,"SB",IF(O2093&gt;MASTER!$B$4/100,"B",IF(O2093&gt;MASTER!$B$5/100,"C","K"))))</f>
        <v>SB</v>
      </c>
      <c r="R2093" s="65" t="str">
        <f ca="1">IF(ISBLANK(B2093)," ",IF(P2093&gt;MASTER!$B$3/100,"SB",IF(P2093&gt;MASTER!$B$4/100,"B",IF(P2093&gt;MASTER!$B$5/100,"C","K"))))</f>
        <v>SB</v>
      </c>
    </row>
    <row r="2094" customHeight="1" spans="1:18">
      <c r="A2094" s="65">
        <f ca="1">INDIRECT(ADDRESS(2+QUOTIENT(ROW()-2,COUNTA('Form Responses 1'!$1:$1)-4),1,,TRUE,"Form Responses 1"))</f>
        <v>0</v>
      </c>
      <c r="B2094" s="65">
        <f ca="1">INDIRECT(ADDRESS(2+QUOTIENT(ROW()-2,COUNTA('Form Responses 1'!$1:$1)-4),2,,TRUE,"Form Responses 1"))</f>
        <v>0</v>
      </c>
      <c r="C2094" s="65">
        <f ca="1">INDIRECT(ADDRESS(2+QUOTIENT(ROW()-2,COUNTA('Form Responses 1'!$1:$1)-4),3,,TRUE,"Form Responses 1"))</f>
        <v>0</v>
      </c>
      <c r="D2094" s="65">
        <f ca="1">INDIRECT(ADDRESS(2+QUOTIENT(ROW()-2,COUNTA('Form Responses 1'!$1:$1)-4),4,,TRUE,"Form Responses 1"))</f>
        <v>0</v>
      </c>
      <c r="E2094" s="82">
        <f ca="1" t="shared" si="0"/>
        <v>6</v>
      </c>
      <c r="F2094" s="65" t="str">
        <f ca="1">IF(ISBLANK(A2094)," ",INDIRECT(ADDRESS(1,5+MOD(ROW()-2,COUNTA('Form Responses 1'!$1:$1)-4),,TRUE,"Form Responses 1")))</f>
        <v>Lantai 14 [Toilet Pria / Wanita]</v>
      </c>
      <c r="G2094" s="65" t="e">
        <f ca="1">IF(ISBLANK(A2094)," ",INDIRECT(ADDRESS(MATCH(A2094,'Form Responses 1'!A:A,0),5+MOD(ROW()-2,COUNTA('Form Responses 1'!$1:$1)-4),,TRUE,"Form Responses 1")))</f>
        <v>#N/A</v>
      </c>
      <c r="H2094" s="83" t="str">
        <f ca="1" t="shared" si="1"/>
        <v>Lantai 14</v>
      </c>
      <c r="I2094" s="83" t="str">
        <f ca="1" t="shared" si="2091"/>
        <v>Toilet Pria / Wanita</v>
      </c>
      <c r="J2094" s="83" t="str">
        <f ca="1" t="shared" si="2"/>
        <v>CLEANING SERVICE</v>
      </c>
      <c r="K2094" s="83" t="str">
        <f ca="1" t="array" ref="K2094">IFERROR(INDEX(MASTER!B:B,MATCH(G2094,MASTER!A:A,0))/100," ")</f>
        <v> </v>
      </c>
      <c r="L2094" s="65">
        <f ca="1" t="shared" si="3"/>
        <v>0</v>
      </c>
      <c r="M2094" s="65" t="str">
        <f ca="1" t="shared" si="4"/>
        <v>1900 - WEEK 00</v>
      </c>
      <c r="N2094" s="65" t="str">
        <f ca="1" t="shared" si="5"/>
        <v>1900 - MONTH 01</v>
      </c>
      <c r="O2094" s="83" t="str">
        <f ca="1" t="shared" ref="O2094:P2094" si="2135">IFERROR(AVERAGEIF(M:M,M2094,$K:$K)," ")</f>
        <v> </v>
      </c>
      <c r="P2094" s="83" t="str">
        <f ca="1" t="shared" si="2135"/>
        <v> </v>
      </c>
      <c r="Q2094" s="65" t="str">
        <f ca="1">IF(ISBLANK(A2094)," ",IF(O2094&gt;MASTER!$B$3/100,"SB",IF(O2094&gt;MASTER!$B$4/100,"B",IF(O2094&gt;MASTER!$B$5/100,"C","K"))))</f>
        <v>SB</v>
      </c>
      <c r="R2094" s="65" t="str">
        <f ca="1">IF(ISBLANK(B2094)," ",IF(P2094&gt;MASTER!$B$3/100,"SB",IF(P2094&gt;MASTER!$B$4/100,"B",IF(P2094&gt;MASTER!$B$5/100,"C","K"))))</f>
        <v>SB</v>
      </c>
    </row>
    <row r="2095" customHeight="1" spans="1:18">
      <c r="A2095" s="65">
        <f ca="1">INDIRECT(ADDRESS(2+QUOTIENT(ROW()-2,COUNTA('Form Responses 1'!$1:$1)-4),1,,TRUE,"Form Responses 1"))</f>
        <v>0</v>
      </c>
      <c r="B2095" s="65">
        <f ca="1">INDIRECT(ADDRESS(2+QUOTIENT(ROW()-2,COUNTA('Form Responses 1'!$1:$1)-4),2,,TRUE,"Form Responses 1"))</f>
        <v>0</v>
      </c>
      <c r="C2095" s="65">
        <f ca="1">INDIRECT(ADDRESS(2+QUOTIENT(ROW()-2,COUNTA('Form Responses 1'!$1:$1)-4),3,,TRUE,"Form Responses 1"))</f>
        <v>0</v>
      </c>
      <c r="D2095" s="65">
        <f ca="1">INDIRECT(ADDRESS(2+QUOTIENT(ROW()-2,COUNTA('Form Responses 1'!$1:$1)-4),4,,TRUE,"Form Responses 1"))</f>
        <v>0</v>
      </c>
      <c r="E2095" s="82">
        <f ca="1" t="shared" si="0"/>
        <v>6</v>
      </c>
      <c r="F2095" s="65" t="str">
        <f ca="1">IF(ISBLANK(A2095)," ",INDIRECT(ADDRESS(1,5+MOD(ROW()-2,COUNTA('Form Responses 1'!$1:$1)-4),,TRUE,"Form Responses 1")))</f>
        <v>Lantai 13 [Tangga Exit Barat]</v>
      </c>
      <c r="G2095" s="65" t="e">
        <f ca="1">IF(ISBLANK(A2095)," ",INDIRECT(ADDRESS(MATCH(A2095,'Form Responses 1'!A:A,0),5+MOD(ROW()-2,COUNTA('Form Responses 1'!$1:$1)-4),,TRUE,"Form Responses 1")))</f>
        <v>#N/A</v>
      </c>
      <c r="H2095" s="83" t="str">
        <f ca="1" t="shared" si="1"/>
        <v>Lantai 13</v>
      </c>
      <c r="I2095" s="83" t="str">
        <f ca="1" t="shared" si="2091"/>
        <v>Tangga Exit Barat</v>
      </c>
      <c r="J2095" s="83" t="str">
        <f ca="1" t="shared" si="2"/>
        <v>CLEANING SERVICE</v>
      </c>
      <c r="K2095" s="83" t="str">
        <f ca="1" t="array" ref="K2095">IFERROR(INDEX(MASTER!B:B,MATCH(G2095,MASTER!A:A,0))/100," ")</f>
        <v> </v>
      </c>
      <c r="L2095" s="65">
        <f ca="1" t="shared" si="3"/>
        <v>0</v>
      </c>
      <c r="M2095" s="65" t="str">
        <f ca="1" t="shared" si="4"/>
        <v>1900 - WEEK 00</v>
      </c>
      <c r="N2095" s="65" t="str">
        <f ca="1" t="shared" si="5"/>
        <v>1900 - MONTH 01</v>
      </c>
      <c r="O2095" s="83" t="str">
        <f ca="1" t="shared" ref="O2095:P2095" si="2136">IFERROR(AVERAGEIF(M:M,M2095,$K:$K)," ")</f>
        <v> </v>
      </c>
      <c r="P2095" s="83" t="str">
        <f ca="1" t="shared" si="2136"/>
        <v> </v>
      </c>
      <c r="Q2095" s="65" t="str">
        <f ca="1">IF(ISBLANK(A2095)," ",IF(O2095&gt;MASTER!$B$3/100,"SB",IF(O2095&gt;MASTER!$B$4/100,"B",IF(O2095&gt;MASTER!$B$5/100,"C","K"))))</f>
        <v>SB</v>
      </c>
      <c r="R2095" s="65" t="str">
        <f ca="1">IF(ISBLANK(B2095)," ",IF(P2095&gt;MASTER!$B$3/100,"SB",IF(P2095&gt;MASTER!$B$4/100,"B",IF(P2095&gt;MASTER!$B$5/100,"C","K"))))</f>
        <v>SB</v>
      </c>
    </row>
    <row r="2096" customHeight="1" spans="1:18">
      <c r="A2096" s="65">
        <f ca="1">INDIRECT(ADDRESS(2+QUOTIENT(ROW()-2,COUNTA('Form Responses 1'!$1:$1)-4),1,,TRUE,"Form Responses 1"))</f>
        <v>0</v>
      </c>
      <c r="B2096" s="65">
        <f ca="1">INDIRECT(ADDRESS(2+QUOTIENT(ROW()-2,COUNTA('Form Responses 1'!$1:$1)-4),2,,TRUE,"Form Responses 1"))</f>
        <v>0</v>
      </c>
      <c r="C2096" s="65">
        <f ca="1">INDIRECT(ADDRESS(2+QUOTIENT(ROW()-2,COUNTA('Form Responses 1'!$1:$1)-4),3,,TRUE,"Form Responses 1"))</f>
        <v>0</v>
      </c>
      <c r="D2096" s="65">
        <f ca="1">INDIRECT(ADDRESS(2+QUOTIENT(ROW()-2,COUNTA('Form Responses 1'!$1:$1)-4),4,,TRUE,"Form Responses 1"))</f>
        <v>0</v>
      </c>
      <c r="E2096" s="82">
        <f ca="1" t="shared" si="0"/>
        <v>6</v>
      </c>
      <c r="F2096" s="65" t="str">
        <f ca="1">IF(ISBLANK(A2096)," ",INDIRECT(ADDRESS(1,5+MOD(ROW()-2,COUNTA('Form Responses 1'!$1:$1)-4),,TRUE,"Form Responses 1")))</f>
        <v>Lantai 13 [ &amp; Timur]</v>
      </c>
      <c r="G2096" s="65" t="e">
        <f ca="1">IF(ISBLANK(A2096)," ",INDIRECT(ADDRESS(MATCH(A2096,'Form Responses 1'!A:A,0),5+MOD(ROW()-2,COUNTA('Form Responses 1'!$1:$1)-4),,TRUE,"Form Responses 1")))</f>
        <v>#N/A</v>
      </c>
      <c r="H2096" s="83" t="str">
        <f ca="1" t="shared" si="1"/>
        <v>Lantai 13</v>
      </c>
      <c r="I2096" s="83" t="str">
        <f ca="1" t="shared" si="2091"/>
        <v> &amp; Timur</v>
      </c>
      <c r="J2096" s="83" t="str">
        <f ca="1" t="shared" si="2"/>
        <v>CLEANING SERVICE</v>
      </c>
      <c r="K2096" s="83" t="str">
        <f ca="1" t="array" ref="K2096">IFERROR(INDEX(MASTER!B:B,MATCH(G2096,MASTER!A:A,0))/100," ")</f>
        <v> </v>
      </c>
      <c r="L2096" s="65">
        <f ca="1" t="shared" si="3"/>
        <v>0</v>
      </c>
      <c r="M2096" s="65" t="str">
        <f ca="1" t="shared" si="4"/>
        <v>1900 - WEEK 00</v>
      </c>
      <c r="N2096" s="65" t="str">
        <f ca="1" t="shared" si="5"/>
        <v>1900 - MONTH 01</v>
      </c>
      <c r="O2096" s="83" t="str">
        <f ca="1" t="shared" ref="O2096:P2096" si="2137">IFERROR(AVERAGEIF(M:M,M2096,$K:$K)," ")</f>
        <v> </v>
      </c>
      <c r="P2096" s="83" t="str">
        <f ca="1" t="shared" si="2137"/>
        <v> </v>
      </c>
      <c r="Q2096" s="65" t="str">
        <f ca="1">IF(ISBLANK(A2096)," ",IF(O2096&gt;MASTER!$B$3/100,"SB",IF(O2096&gt;MASTER!$B$4/100,"B",IF(O2096&gt;MASTER!$B$5/100,"C","K"))))</f>
        <v>SB</v>
      </c>
      <c r="R2096" s="65" t="str">
        <f ca="1">IF(ISBLANK(B2096)," ",IF(P2096&gt;MASTER!$B$3/100,"SB",IF(P2096&gt;MASTER!$B$4/100,"B",IF(P2096&gt;MASTER!$B$5/100,"C","K"))))</f>
        <v>SB</v>
      </c>
    </row>
    <row r="2097" customHeight="1" spans="1:18">
      <c r="A2097" s="65">
        <f ca="1">INDIRECT(ADDRESS(2+QUOTIENT(ROW()-2,COUNTA('Form Responses 1'!$1:$1)-4),1,,TRUE,"Form Responses 1"))</f>
        <v>0</v>
      </c>
      <c r="B2097" s="65">
        <f ca="1">INDIRECT(ADDRESS(2+QUOTIENT(ROW()-2,COUNTA('Form Responses 1'!$1:$1)-4),2,,TRUE,"Form Responses 1"))</f>
        <v>0</v>
      </c>
      <c r="C2097" s="65">
        <f ca="1">INDIRECT(ADDRESS(2+QUOTIENT(ROW()-2,COUNTA('Form Responses 1'!$1:$1)-4),3,,TRUE,"Form Responses 1"))</f>
        <v>0</v>
      </c>
      <c r="D2097" s="65">
        <f ca="1">INDIRECT(ADDRESS(2+QUOTIENT(ROW()-2,COUNTA('Form Responses 1'!$1:$1)-4),4,,TRUE,"Form Responses 1"))</f>
        <v>0</v>
      </c>
      <c r="E2097" s="82">
        <f ca="1" t="shared" si="0"/>
        <v>6</v>
      </c>
      <c r="F2097" s="65" t="str">
        <f ca="1">IF(ISBLANK(A2097)," ",INDIRECT(ADDRESS(1,5+MOD(ROW()-2,COUNTA('Form Responses 1'!$1:$1)-4),,TRUE,"Form Responses 1")))</f>
        <v>Lantai 13 [Mushola]</v>
      </c>
      <c r="G2097" s="65" t="e">
        <f ca="1">IF(ISBLANK(A2097)," ",INDIRECT(ADDRESS(MATCH(A2097,'Form Responses 1'!A:A,0),5+MOD(ROW()-2,COUNTA('Form Responses 1'!$1:$1)-4),,TRUE,"Form Responses 1")))</f>
        <v>#N/A</v>
      </c>
      <c r="H2097" s="83" t="str">
        <f ca="1" t="shared" si="1"/>
        <v>Lantai 13</v>
      </c>
      <c r="I2097" s="83" t="str">
        <f ca="1" t="shared" si="2091"/>
        <v>Mushola</v>
      </c>
      <c r="J2097" s="83" t="str">
        <f ca="1" t="shared" si="2"/>
        <v>CLEANING SERVICE</v>
      </c>
      <c r="K2097" s="83" t="str">
        <f ca="1" t="array" ref="K2097">IFERROR(INDEX(MASTER!B:B,MATCH(G2097,MASTER!A:A,0))/100," ")</f>
        <v> </v>
      </c>
      <c r="L2097" s="65">
        <f ca="1" t="shared" si="3"/>
        <v>0</v>
      </c>
      <c r="M2097" s="65" t="str">
        <f ca="1" t="shared" si="4"/>
        <v>1900 - WEEK 00</v>
      </c>
      <c r="N2097" s="65" t="str">
        <f ca="1" t="shared" si="5"/>
        <v>1900 - MONTH 01</v>
      </c>
      <c r="O2097" s="83" t="str">
        <f ca="1" t="shared" ref="O2097:P2097" si="2138">IFERROR(AVERAGEIF(M:M,M2097,$K:$K)," ")</f>
        <v> </v>
      </c>
      <c r="P2097" s="83" t="str">
        <f ca="1" t="shared" si="2138"/>
        <v> </v>
      </c>
      <c r="Q2097" s="65" t="str">
        <f ca="1">IF(ISBLANK(A2097)," ",IF(O2097&gt;MASTER!$B$3/100,"SB",IF(O2097&gt;MASTER!$B$4/100,"B",IF(O2097&gt;MASTER!$B$5/100,"C","K"))))</f>
        <v>SB</v>
      </c>
      <c r="R2097" s="65" t="str">
        <f ca="1">IF(ISBLANK(B2097)," ",IF(P2097&gt;MASTER!$B$3/100,"SB",IF(P2097&gt;MASTER!$B$4/100,"B",IF(P2097&gt;MASTER!$B$5/100,"C","K"))))</f>
        <v>SB</v>
      </c>
    </row>
    <row r="2098" customHeight="1" spans="1:18">
      <c r="A2098" s="65">
        <f ca="1">INDIRECT(ADDRESS(2+QUOTIENT(ROW()-2,COUNTA('Form Responses 1'!$1:$1)-4),1,,TRUE,"Form Responses 1"))</f>
        <v>0</v>
      </c>
      <c r="B2098" s="65">
        <f ca="1">INDIRECT(ADDRESS(2+QUOTIENT(ROW()-2,COUNTA('Form Responses 1'!$1:$1)-4),2,,TRUE,"Form Responses 1"))</f>
        <v>0</v>
      </c>
      <c r="C2098" s="65">
        <f ca="1">INDIRECT(ADDRESS(2+QUOTIENT(ROW()-2,COUNTA('Form Responses 1'!$1:$1)-4),3,,TRUE,"Form Responses 1"))</f>
        <v>0</v>
      </c>
      <c r="D2098" s="65">
        <f ca="1">INDIRECT(ADDRESS(2+QUOTIENT(ROW()-2,COUNTA('Form Responses 1'!$1:$1)-4),4,,TRUE,"Form Responses 1"))</f>
        <v>0</v>
      </c>
      <c r="E2098" s="82">
        <f ca="1" t="shared" si="0"/>
        <v>6</v>
      </c>
      <c r="F2098" s="65" t="str">
        <f ca="1">IF(ISBLANK(A2098)," ",INDIRECT(ADDRESS(1,5+MOD(ROW()-2,COUNTA('Form Responses 1'!$1:$1)-4),,TRUE,"Form Responses 1")))</f>
        <v>Lantai 13 [Pantry]</v>
      </c>
      <c r="G2098" s="65" t="e">
        <f ca="1">IF(ISBLANK(A2098)," ",INDIRECT(ADDRESS(MATCH(A2098,'Form Responses 1'!A:A,0),5+MOD(ROW()-2,COUNTA('Form Responses 1'!$1:$1)-4),,TRUE,"Form Responses 1")))</f>
        <v>#N/A</v>
      </c>
      <c r="H2098" s="83" t="str">
        <f ca="1" t="shared" si="1"/>
        <v>Lantai 13</v>
      </c>
      <c r="I2098" s="83" t="str">
        <f ca="1" t="shared" si="2091"/>
        <v>Pantry</v>
      </c>
      <c r="J2098" s="83" t="str">
        <f ca="1" t="shared" si="2"/>
        <v>CLEANING SERVICE</v>
      </c>
      <c r="K2098" s="83" t="str">
        <f ca="1" t="array" ref="K2098">IFERROR(INDEX(MASTER!B:B,MATCH(G2098,MASTER!A:A,0))/100," ")</f>
        <v> </v>
      </c>
      <c r="L2098" s="65">
        <f ca="1" t="shared" si="3"/>
        <v>0</v>
      </c>
      <c r="M2098" s="65" t="str">
        <f ca="1" t="shared" si="4"/>
        <v>1900 - WEEK 00</v>
      </c>
      <c r="N2098" s="65" t="str">
        <f ca="1" t="shared" si="5"/>
        <v>1900 - MONTH 01</v>
      </c>
      <c r="O2098" s="83" t="str">
        <f ca="1" t="shared" ref="O2098:P2098" si="2139">IFERROR(AVERAGEIF(M:M,M2098,$K:$K)," ")</f>
        <v> </v>
      </c>
      <c r="P2098" s="83" t="str">
        <f ca="1" t="shared" si="2139"/>
        <v> </v>
      </c>
      <c r="Q2098" s="65" t="str">
        <f ca="1">IF(ISBLANK(A2098)," ",IF(O2098&gt;MASTER!$B$3/100,"SB",IF(O2098&gt;MASTER!$B$4/100,"B",IF(O2098&gt;MASTER!$B$5/100,"C","K"))))</f>
        <v>SB</v>
      </c>
      <c r="R2098" s="65" t="str">
        <f ca="1">IF(ISBLANK(B2098)," ",IF(P2098&gt;MASTER!$B$3/100,"SB",IF(P2098&gt;MASTER!$B$4/100,"B",IF(P2098&gt;MASTER!$B$5/100,"C","K"))))</f>
        <v>SB</v>
      </c>
    </row>
    <row r="2099" customHeight="1" spans="1:18">
      <c r="A2099" s="65">
        <f ca="1">INDIRECT(ADDRESS(2+QUOTIENT(ROW()-2,COUNTA('Form Responses 1'!$1:$1)-4),1,,TRUE,"Form Responses 1"))</f>
        <v>0</v>
      </c>
      <c r="B2099" s="65">
        <f ca="1">INDIRECT(ADDRESS(2+QUOTIENT(ROW()-2,COUNTA('Form Responses 1'!$1:$1)-4),2,,TRUE,"Form Responses 1"))</f>
        <v>0</v>
      </c>
      <c r="C2099" s="65">
        <f ca="1">INDIRECT(ADDRESS(2+QUOTIENT(ROW()-2,COUNTA('Form Responses 1'!$1:$1)-4),3,,TRUE,"Form Responses 1"))</f>
        <v>0</v>
      </c>
      <c r="D2099" s="65">
        <f ca="1">INDIRECT(ADDRESS(2+QUOTIENT(ROW()-2,COUNTA('Form Responses 1'!$1:$1)-4),4,,TRUE,"Form Responses 1"))</f>
        <v>0</v>
      </c>
      <c r="E2099" s="82">
        <f ca="1" t="shared" si="0"/>
        <v>6</v>
      </c>
      <c r="F2099" s="65" t="str">
        <f ca="1">IF(ISBLANK(A2099)," ",INDIRECT(ADDRESS(1,5+MOD(ROW()-2,COUNTA('Form Responses 1'!$1:$1)-4),,TRUE,"Form Responses 1")))</f>
        <v>Lantai 13 [Ruang Rapat 1-2-3]</v>
      </c>
      <c r="G2099" s="65" t="e">
        <f ca="1">IF(ISBLANK(A2099)," ",INDIRECT(ADDRESS(MATCH(A2099,'Form Responses 1'!A:A,0),5+MOD(ROW()-2,COUNTA('Form Responses 1'!$1:$1)-4),,TRUE,"Form Responses 1")))</f>
        <v>#N/A</v>
      </c>
      <c r="H2099" s="83" t="str">
        <f ca="1" t="shared" si="1"/>
        <v>Lantai 13</v>
      </c>
      <c r="I2099" s="83" t="str">
        <f ca="1" t="shared" si="2091"/>
        <v>Ruang Rapat 1-2-3</v>
      </c>
      <c r="J2099" s="83" t="str">
        <f ca="1" t="shared" si="2"/>
        <v>CLEANING SERVICE</v>
      </c>
      <c r="K2099" s="83" t="str">
        <f ca="1" t="array" ref="K2099">IFERROR(INDEX(MASTER!B:B,MATCH(G2099,MASTER!A:A,0))/100," ")</f>
        <v> </v>
      </c>
      <c r="L2099" s="65">
        <f ca="1" t="shared" si="3"/>
        <v>0</v>
      </c>
      <c r="M2099" s="65" t="str">
        <f ca="1" t="shared" si="4"/>
        <v>1900 - WEEK 00</v>
      </c>
      <c r="N2099" s="65" t="str">
        <f ca="1" t="shared" si="5"/>
        <v>1900 - MONTH 01</v>
      </c>
      <c r="O2099" s="83" t="str">
        <f ca="1" t="shared" ref="O2099:P2099" si="2140">IFERROR(AVERAGEIF(M:M,M2099,$K:$K)," ")</f>
        <v> </v>
      </c>
      <c r="P2099" s="83" t="str">
        <f ca="1" t="shared" si="2140"/>
        <v> </v>
      </c>
      <c r="Q2099" s="65" t="str">
        <f ca="1">IF(ISBLANK(A2099)," ",IF(O2099&gt;MASTER!$B$3/100,"SB",IF(O2099&gt;MASTER!$B$4/100,"B",IF(O2099&gt;MASTER!$B$5/100,"C","K"))))</f>
        <v>SB</v>
      </c>
      <c r="R2099" s="65" t="str">
        <f ca="1">IF(ISBLANK(B2099)," ",IF(P2099&gt;MASTER!$B$3/100,"SB",IF(P2099&gt;MASTER!$B$4/100,"B",IF(P2099&gt;MASTER!$B$5/100,"C","K"))))</f>
        <v>SB</v>
      </c>
    </row>
    <row r="2100" customHeight="1" spans="1:18">
      <c r="A2100" s="65">
        <f ca="1">INDIRECT(ADDRESS(2+QUOTIENT(ROW()-2,COUNTA('Form Responses 1'!$1:$1)-4),1,,TRUE,"Form Responses 1"))</f>
        <v>0</v>
      </c>
      <c r="B2100" s="65">
        <f ca="1">INDIRECT(ADDRESS(2+QUOTIENT(ROW()-2,COUNTA('Form Responses 1'!$1:$1)-4),2,,TRUE,"Form Responses 1"))</f>
        <v>0</v>
      </c>
      <c r="C2100" s="65">
        <f ca="1">INDIRECT(ADDRESS(2+QUOTIENT(ROW()-2,COUNTA('Form Responses 1'!$1:$1)-4),3,,TRUE,"Form Responses 1"))</f>
        <v>0</v>
      </c>
      <c r="D2100" s="65">
        <f ca="1">INDIRECT(ADDRESS(2+QUOTIENT(ROW()-2,COUNTA('Form Responses 1'!$1:$1)-4),4,,TRUE,"Form Responses 1"))</f>
        <v>0</v>
      </c>
      <c r="E2100" s="82">
        <f ca="1" t="shared" si="0"/>
        <v>6</v>
      </c>
      <c r="F2100" s="65" t="str">
        <f ca="1">IF(ISBLANK(A2100)," ",INDIRECT(ADDRESS(1,5+MOD(ROW()-2,COUNTA('Form Responses 1'!$1:$1)-4),,TRUE,"Form Responses 1")))</f>
        <v>Lantai 13 [Ruang Kerja]</v>
      </c>
      <c r="G2100" s="65" t="e">
        <f ca="1">IF(ISBLANK(A2100)," ",INDIRECT(ADDRESS(MATCH(A2100,'Form Responses 1'!A:A,0),5+MOD(ROW()-2,COUNTA('Form Responses 1'!$1:$1)-4),,TRUE,"Form Responses 1")))</f>
        <v>#N/A</v>
      </c>
      <c r="H2100" s="83" t="str">
        <f ca="1" t="shared" si="1"/>
        <v>Lantai 13</v>
      </c>
      <c r="I2100" s="83" t="str">
        <f ca="1" t="shared" si="2091"/>
        <v>Ruang Kerja</v>
      </c>
      <c r="J2100" s="83" t="str">
        <f ca="1" t="shared" si="2"/>
        <v>CLEANING SERVICE</v>
      </c>
      <c r="K2100" s="83" t="str">
        <f ca="1" t="array" ref="K2100">IFERROR(INDEX(MASTER!B:B,MATCH(G2100,MASTER!A:A,0))/100," ")</f>
        <v> </v>
      </c>
      <c r="L2100" s="65">
        <f ca="1" t="shared" si="3"/>
        <v>0</v>
      </c>
      <c r="M2100" s="65" t="str">
        <f ca="1" t="shared" si="4"/>
        <v>1900 - WEEK 00</v>
      </c>
      <c r="N2100" s="65" t="str">
        <f ca="1" t="shared" si="5"/>
        <v>1900 - MONTH 01</v>
      </c>
      <c r="O2100" s="83" t="str">
        <f ca="1" t="shared" ref="O2100:P2100" si="2141">IFERROR(AVERAGEIF(M:M,M2100,$K:$K)," ")</f>
        <v> </v>
      </c>
      <c r="P2100" s="83" t="str">
        <f ca="1" t="shared" si="2141"/>
        <v> </v>
      </c>
      <c r="Q2100" s="65" t="str">
        <f ca="1">IF(ISBLANK(A2100)," ",IF(O2100&gt;MASTER!$B$3/100,"SB",IF(O2100&gt;MASTER!$B$4/100,"B",IF(O2100&gt;MASTER!$B$5/100,"C","K"))))</f>
        <v>SB</v>
      </c>
      <c r="R2100" s="65" t="str">
        <f ca="1">IF(ISBLANK(B2100)," ",IF(P2100&gt;MASTER!$B$3/100,"SB",IF(P2100&gt;MASTER!$B$4/100,"B",IF(P2100&gt;MASTER!$B$5/100,"C","K"))))</f>
        <v>SB</v>
      </c>
    </row>
    <row r="2101" customHeight="1" spans="1:18">
      <c r="A2101" s="65">
        <f ca="1">INDIRECT(ADDRESS(2+QUOTIENT(ROW()-2,COUNTA('Form Responses 1'!$1:$1)-4),1,,TRUE,"Form Responses 1"))</f>
        <v>0</v>
      </c>
      <c r="B2101" s="65">
        <f ca="1">INDIRECT(ADDRESS(2+QUOTIENT(ROW()-2,COUNTA('Form Responses 1'!$1:$1)-4),2,,TRUE,"Form Responses 1"))</f>
        <v>0</v>
      </c>
      <c r="C2101" s="65">
        <f ca="1">INDIRECT(ADDRESS(2+QUOTIENT(ROW()-2,COUNTA('Form Responses 1'!$1:$1)-4),3,,TRUE,"Form Responses 1"))</f>
        <v>0</v>
      </c>
      <c r="D2101" s="65">
        <f ca="1">INDIRECT(ADDRESS(2+QUOTIENT(ROW()-2,COUNTA('Form Responses 1'!$1:$1)-4),4,,TRUE,"Form Responses 1"))</f>
        <v>0</v>
      </c>
      <c r="E2101" s="82">
        <f ca="1" t="shared" si="0"/>
        <v>6</v>
      </c>
      <c r="F2101" s="65" t="str">
        <f ca="1">IF(ISBLANK(A2101)," ",INDIRECT(ADDRESS(1,5+MOD(ROW()-2,COUNTA('Form Responses 1'!$1:$1)-4),,TRUE,"Form Responses 1")))</f>
        <v>Lantai 13 [Koridor]</v>
      </c>
      <c r="G2101" s="65" t="e">
        <f ca="1">IF(ISBLANK(A2101)," ",INDIRECT(ADDRESS(MATCH(A2101,'Form Responses 1'!A:A,0),5+MOD(ROW()-2,COUNTA('Form Responses 1'!$1:$1)-4),,TRUE,"Form Responses 1")))</f>
        <v>#N/A</v>
      </c>
      <c r="H2101" s="83" t="str">
        <f ca="1" t="shared" si="1"/>
        <v>Lantai 13</v>
      </c>
      <c r="I2101" s="83" t="str">
        <f ca="1" t="shared" si="2091"/>
        <v>Koridor</v>
      </c>
      <c r="J2101" s="83" t="str">
        <f ca="1" t="shared" si="2"/>
        <v>CLEANING SERVICE</v>
      </c>
      <c r="K2101" s="83" t="str">
        <f ca="1" t="array" ref="K2101">IFERROR(INDEX(MASTER!B:B,MATCH(G2101,MASTER!A:A,0))/100," ")</f>
        <v> </v>
      </c>
      <c r="L2101" s="65">
        <f ca="1" t="shared" si="3"/>
        <v>0</v>
      </c>
      <c r="M2101" s="65" t="str">
        <f ca="1" t="shared" si="4"/>
        <v>1900 - WEEK 00</v>
      </c>
      <c r="N2101" s="65" t="str">
        <f ca="1" t="shared" si="5"/>
        <v>1900 - MONTH 01</v>
      </c>
      <c r="O2101" s="83" t="str">
        <f ca="1" t="shared" ref="O2101:P2101" si="2142">IFERROR(AVERAGEIF(M:M,M2101,$K:$K)," ")</f>
        <v> </v>
      </c>
      <c r="P2101" s="83" t="str">
        <f ca="1" t="shared" si="2142"/>
        <v> </v>
      </c>
      <c r="Q2101" s="65" t="str">
        <f ca="1">IF(ISBLANK(A2101)," ",IF(O2101&gt;MASTER!$B$3/100,"SB",IF(O2101&gt;MASTER!$B$4/100,"B",IF(O2101&gt;MASTER!$B$5/100,"C","K"))))</f>
        <v>SB</v>
      </c>
      <c r="R2101" s="65" t="str">
        <f ca="1">IF(ISBLANK(B2101)," ",IF(P2101&gt;MASTER!$B$3/100,"SB",IF(P2101&gt;MASTER!$B$4/100,"B",IF(P2101&gt;MASTER!$B$5/100,"C","K"))))</f>
        <v>SB</v>
      </c>
    </row>
    <row r="2102" customHeight="1" spans="1:18">
      <c r="A2102" s="65">
        <f ca="1">INDIRECT(ADDRESS(2+QUOTIENT(ROW()-2,COUNTA('Form Responses 1'!$1:$1)-4),1,,TRUE,"Form Responses 1"))</f>
        <v>0</v>
      </c>
      <c r="B2102" s="65">
        <f ca="1">INDIRECT(ADDRESS(2+QUOTIENT(ROW()-2,COUNTA('Form Responses 1'!$1:$1)-4),2,,TRUE,"Form Responses 1"))</f>
        <v>0</v>
      </c>
      <c r="C2102" s="65">
        <f ca="1">INDIRECT(ADDRESS(2+QUOTIENT(ROW()-2,COUNTA('Form Responses 1'!$1:$1)-4),3,,TRUE,"Form Responses 1"))</f>
        <v>0</v>
      </c>
      <c r="D2102" s="65">
        <f ca="1">INDIRECT(ADDRESS(2+QUOTIENT(ROW()-2,COUNTA('Form Responses 1'!$1:$1)-4),4,,TRUE,"Form Responses 1"))</f>
        <v>0</v>
      </c>
      <c r="E2102" s="82">
        <f ca="1" t="shared" si="0"/>
        <v>6</v>
      </c>
      <c r="F2102" s="65" t="str">
        <f ca="1">IF(ISBLANK(A2102)," ",INDIRECT(ADDRESS(1,5+MOD(ROW()-2,COUNTA('Form Responses 1'!$1:$1)-4),,TRUE,"Form Responses 1")))</f>
        <v>Lantai 13 [Toilet Pria / Wanita]</v>
      </c>
      <c r="G2102" s="65" t="e">
        <f ca="1">IF(ISBLANK(A2102)," ",INDIRECT(ADDRESS(MATCH(A2102,'Form Responses 1'!A:A,0),5+MOD(ROW()-2,COUNTA('Form Responses 1'!$1:$1)-4),,TRUE,"Form Responses 1")))</f>
        <v>#N/A</v>
      </c>
      <c r="H2102" s="83" t="str">
        <f ca="1" t="shared" si="1"/>
        <v>Lantai 13</v>
      </c>
      <c r="I2102" s="83" t="str">
        <f ca="1" t="shared" si="2091"/>
        <v>Toilet Pria / Wanita</v>
      </c>
      <c r="J2102" s="83" t="str">
        <f ca="1" t="shared" si="2"/>
        <v>CLEANING SERVICE</v>
      </c>
      <c r="K2102" s="83" t="str">
        <f ca="1" t="array" ref="K2102">IFERROR(INDEX(MASTER!B:B,MATCH(G2102,MASTER!A:A,0))/100," ")</f>
        <v> </v>
      </c>
      <c r="L2102" s="65">
        <f ca="1" t="shared" si="3"/>
        <v>0</v>
      </c>
      <c r="M2102" s="65" t="str">
        <f ca="1" t="shared" si="4"/>
        <v>1900 - WEEK 00</v>
      </c>
      <c r="N2102" s="65" t="str">
        <f ca="1" t="shared" si="5"/>
        <v>1900 - MONTH 01</v>
      </c>
      <c r="O2102" s="83" t="str">
        <f ca="1" t="shared" ref="O2102:P2102" si="2143">IFERROR(AVERAGEIF(M:M,M2102,$K:$K)," ")</f>
        <v> </v>
      </c>
      <c r="P2102" s="83" t="str">
        <f ca="1" t="shared" si="2143"/>
        <v> </v>
      </c>
      <c r="Q2102" s="65" t="str">
        <f ca="1">IF(ISBLANK(A2102)," ",IF(O2102&gt;MASTER!$B$3/100,"SB",IF(O2102&gt;MASTER!$B$4/100,"B",IF(O2102&gt;MASTER!$B$5/100,"C","K"))))</f>
        <v>SB</v>
      </c>
      <c r="R2102" s="65" t="str">
        <f ca="1">IF(ISBLANK(B2102)," ",IF(P2102&gt;MASTER!$B$3/100,"SB",IF(P2102&gt;MASTER!$B$4/100,"B",IF(P2102&gt;MASTER!$B$5/100,"C","K"))))</f>
        <v>SB</v>
      </c>
    </row>
    <row r="2103" customHeight="1" spans="1:18">
      <c r="A2103" s="65">
        <f ca="1">INDIRECT(ADDRESS(2+QUOTIENT(ROW()-2,COUNTA('Form Responses 1'!$1:$1)-4),1,,TRUE,"Form Responses 1"))</f>
        <v>0</v>
      </c>
      <c r="B2103" s="65">
        <f ca="1">INDIRECT(ADDRESS(2+QUOTIENT(ROW()-2,COUNTA('Form Responses 1'!$1:$1)-4),2,,TRUE,"Form Responses 1"))</f>
        <v>0</v>
      </c>
      <c r="C2103" s="65">
        <f ca="1">INDIRECT(ADDRESS(2+QUOTIENT(ROW()-2,COUNTA('Form Responses 1'!$1:$1)-4),3,,TRUE,"Form Responses 1"))</f>
        <v>0</v>
      </c>
      <c r="D2103" s="65">
        <f ca="1">INDIRECT(ADDRESS(2+QUOTIENT(ROW()-2,COUNTA('Form Responses 1'!$1:$1)-4),4,,TRUE,"Form Responses 1"))</f>
        <v>0</v>
      </c>
      <c r="E2103" s="82">
        <f ca="1" t="shared" si="0"/>
        <v>6</v>
      </c>
      <c r="F2103" s="65" t="str">
        <f ca="1">IF(ISBLANK(A2103)," ",INDIRECT(ADDRESS(1,5+MOD(ROW()-2,COUNTA('Form Responses 1'!$1:$1)-4),,TRUE,"Form Responses 1")))</f>
        <v>Lantai 12 [Tangga Exit Barat]</v>
      </c>
      <c r="G2103" s="65" t="e">
        <f ca="1">IF(ISBLANK(A2103)," ",INDIRECT(ADDRESS(MATCH(A2103,'Form Responses 1'!A:A,0),5+MOD(ROW()-2,COUNTA('Form Responses 1'!$1:$1)-4),,TRUE,"Form Responses 1")))</f>
        <v>#N/A</v>
      </c>
      <c r="H2103" s="83" t="str">
        <f ca="1" t="shared" si="1"/>
        <v>Lantai 12</v>
      </c>
      <c r="I2103" s="83" t="str">
        <f ca="1" t="shared" si="2091"/>
        <v>Tangga Exit Barat</v>
      </c>
      <c r="J2103" s="83" t="str">
        <f ca="1" t="shared" si="2"/>
        <v>CLEANING SERVICE</v>
      </c>
      <c r="K2103" s="83" t="str">
        <f ca="1" t="array" ref="K2103">IFERROR(INDEX(MASTER!B:B,MATCH(G2103,MASTER!A:A,0))/100," ")</f>
        <v> </v>
      </c>
      <c r="L2103" s="65">
        <f ca="1" t="shared" si="3"/>
        <v>0</v>
      </c>
      <c r="M2103" s="65" t="str">
        <f ca="1" t="shared" si="4"/>
        <v>1900 - WEEK 00</v>
      </c>
      <c r="N2103" s="65" t="str">
        <f ca="1" t="shared" si="5"/>
        <v>1900 - MONTH 01</v>
      </c>
      <c r="O2103" s="83" t="str">
        <f ca="1" t="shared" ref="O2103:P2103" si="2144">IFERROR(AVERAGEIF(M:M,M2103,$K:$K)," ")</f>
        <v> </v>
      </c>
      <c r="P2103" s="83" t="str">
        <f ca="1" t="shared" si="2144"/>
        <v> </v>
      </c>
      <c r="Q2103" s="65" t="str">
        <f ca="1">IF(ISBLANK(A2103)," ",IF(O2103&gt;MASTER!$B$3/100,"SB",IF(O2103&gt;MASTER!$B$4/100,"B",IF(O2103&gt;MASTER!$B$5/100,"C","K"))))</f>
        <v>SB</v>
      </c>
      <c r="R2103" s="65" t="str">
        <f ca="1">IF(ISBLANK(B2103)," ",IF(P2103&gt;MASTER!$B$3/100,"SB",IF(P2103&gt;MASTER!$B$4/100,"B",IF(P2103&gt;MASTER!$B$5/100,"C","K"))))</f>
        <v>SB</v>
      </c>
    </row>
    <row r="2104" customHeight="1" spans="1:18">
      <c r="A2104" s="65">
        <f ca="1">INDIRECT(ADDRESS(2+QUOTIENT(ROW()-2,COUNTA('Form Responses 1'!$1:$1)-4),1,,TRUE,"Form Responses 1"))</f>
        <v>0</v>
      </c>
      <c r="B2104" s="65">
        <f ca="1">INDIRECT(ADDRESS(2+QUOTIENT(ROW()-2,COUNTA('Form Responses 1'!$1:$1)-4),2,,TRUE,"Form Responses 1"))</f>
        <v>0</v>
      </c>
      <c r="C2104" s="65">
        <f ca="1">INDIRECT(ADDRESS(2+QUOTIENT(ROW()-2,COUNTA('Form Responses 1'!$1:$1)-4),3,,TRUE,"Form Responses 1"))</f>
        <v>0</v>
      </c>
      <c r="D2104" s="65">
        <f ca="1">INDIRECT(ADDRESS(2+QUOTIENT(ROW()-2,COUNTA('Form Responses 1'!$1:$1)-4),4,,TRUE,"Form Responses 1"))</f>
        <v>0</v>
      </c>
      <c r="E2104" s="82">
        <f ca="1" t="shared" si="0"/>
        <v>6</v>
      </c>
      <c r="F2104" s="65" t="str">
        <f ca="1">IF(ISBLANK(A2104)," ",INDIRECT(ADDRESS(1,5+MOD(ROW()-2,COUNTA('Form Responses 1'!$1:$1)-4),,TRUE,"Form Responses 1")))</f>
        <v>Lantai 12 [ &amp; Timur]</v>
      </c>
      <c r="G2104" s="65" t="e">
        <f ca="1">IF(ISBLANK(A2104)," ",INDIRECT(ADDRESS(MATCH(A2104,'Form Responses 1'!A:A,0),5+MOD(ROW()-2,COUNTA('Form Responses 1'!$1:$1)-4),,TRUE,"Form Responses 1")))</f>
        <v>#N/A</v>
      </c>
      <c r="H2104" s="83" t="str">
        <f ca="1" t="shared" si="1"/>
        <v>Lantai 12</v>
      </c>
      <c r="I2104" s="83" t="str">
        <f ca="1" t="shared" si="2091"/>
        <v> &amp; Timur</v>
      </c>
      <c r="J2104" s="83" t="str">
        <f ca="1" t="shared" si="2"/>
        <v>CLEANING SERVICE</v>
      </c>
      <c r="K2104" s="83" t="str">
        <f ca="1" t="array" ref="K2104">IFERROR(INDEX(MASTER!B:B,MATCH(G2104,MASTER!A:A,0))/100," ")</f>
        <v> </v>
      </c>
      <c r="L2104" s="65">
        <f ca="1" t="shared" si="3"/>
        <v>0</v>
      </c>
      <c r="M2104" s="65" t="str">
        <f ca="1" t="shared" si="4"/>
        <v>1900 - WEEK 00</v>
      </c>
      <c r="N2104" s="65" t="str">
        <f ca="1" t="shared" si="5"/>
        <v>1900 - MONTH 01</v>
      </c>
      <c r="O2104" s="83" t="str">
        <f ca="1" t="shared" ref="O2104:P2104" si="2145">IFERROR(AVERAGEIF(M:M,M2104,$K:$K)," ")</f>
        <v> </v>
      </c>
      <c r="P2104" s="83" t="str">
        <f ca="1" t="shared" si="2145"/>
        <v> </v>
      </c>
      <c r="Q2104" s="65" t="str">
        <f ca="1">IF(ISBLANK(A2104)," ",IF(O2104&gt;MASTER!$B$3/100,"SB",IF(O2104&gt;MASTER!$B$4/100,"B",IF(O2104&gt;MASTER!$B$5/100,"C","K"))))</f>
        <v>SB</v>
      </c>
      <c r="R2104" s="65" t="str">
        <f ca="1">IF(ISBLANK(B2104)," ",IF(P2104&gt;MASTER!$B$3/100,"SB",IF(P2104&gt;MASTER!$B$4/100,"B",IF(P2104&gt;MASTER!$B$5/100,"C","K"))))</f>
        <v>SB</v>
      </c>
    </row>
    <row r="2105" customHeight="1" spans="1:18">
      <c r="A2105" s="65">
        <f ca="1">INDIRECT(ADDRESS(2+QUOTIENT(ROW()-2,COUNTA('Form Responses 1'!$1:$1)-4),1,,TRUE,"Form Responses 1"))</f>
        <v>0</v>
      </c>
      <c r="B2105" s="65">
        <f ca="1">INDIRECT(ADDRESS(2+QUOTIENT(ROW()-2,COUNTA('Form Responses 1'!$1:$1)-4),2,,TRUE,"Form Responses 1"))</f>
        <v>0</v>
      </c>
      <c r="C2105" s="65">
        <f ca="1">INDIRECT(ADDRESS(2+QUOTIENT(ROW()-2,COUNTA('Form Responses 1'!$1:$1)-4),3,,TRUE,"Form Responses 1"))</f>
        <v>0</v>
      </c>
      <c r="D2105" s="65">
        <f ca="1">INDIRECT(ADDRESS(2+QUOTIENT(ROW()-2,COUNTA('Form Responses 1'!$1:$1)-4),4,,TRUE,"Form Responses 1"))</f>
        <v>0</v>
      </c>
      <c r="E2105" s="82">
        <f ca="1" t="shared" si="0"/>
        <v>6</v>
      </c>
      <c r="F2105" s="65" t="str">
        <f ca="1">IF(ISBLANK(A2105)," ",INDIRECT(ADDRESS(1,5+MOD(ROW()-2,COUNTA('Form Responses 1'!$1:$1)-4),,TRUE,"Form Responses 1")))</f>
        <v>Lantai 12 [Mushola]</v>
      </c>
      <c r="G2105" s="65" t="e">
        <f ca="1">IF(ISBLANK(A2105)," ",INDIRECT(ADDRESS(MATCH(A2105,'Form Responses 1'!A:A,0),5+MOD(ROW()-2,COUNTA('Form Responses 1'!$1:$1)-4),,TRUE,"Form Responses 1")))</f>
        <v>#N/A</v>
      </c>
      <c r="H2105" s="83" t="str">
        <f ca="1" t="shared" si="1"/>
        <v>Lantai 12</v>
      </c>
      <c r="I2105" s="83" t="str">
        <f ca="1" t="shared" si="2091"/>
        <v>Mushola</v>
      </c>
      <c r="J2105" s="83" t="str">
        <f ca="1" t="shared" si="2"/>
        <v>CLEANING SERVICE</v>
      </c>
      <c r="K2105" s="83" t="str">
        <f ca="1" t="array" ref="K2105">IFERROR(INDEX(MASTER!B:B,MATCH(G2105,MASTER!A:A,0))/100," ")</f>
        <v> </v>
      </c>
      <c r="L2105" s="65">
        <f ca="1" t="shared" si="3"/>
        <v>0</v>
      </c>
      <c r="M2105" s="65" t="str">
        <f ca="1" t="shared" si="4"/>
        <v>1900 - WEEK 00</v>
      </c>
      <c r="N2105" s="65" t="str">
        <f ca="1" t="shared" si="5"/>
        <v>1900 - MONTH 01</v>
      </c>
      <c r="O2105" s="83" t="str">
        <f ca="1" t="shared" ref="O2105:P2105" si="2146">IFERROR(AVERAGEIF(M:M,M2105,$K:$K)," ")</f>
        <v> </v>
      </c>
      <c r="P2105" s="83" t="str">
        <f ca="1" t="shared" si="2146"/>
        <v> </v>
      </c>
      <c r="Q2105" s="65" t="str">
        <f ca="1">IF(ISBLANK(A2105)," ",IF(O2105&gt;MASTER!$B$3/100,"SB",IF(O2105&gt;MASTER!$B$4/100,"B",IF(O2105&gt;MASTER!$B$5/100,"C","K"))))</f>
        <v>SB</v>
      </c>
      <c r="R2105" s="65" t="str">
        <f ca="1">IF(ISBLANK(B2105)," ",IF(P2105&gt;MASTER!$B$3/100,"SB",IF(P2105&gt;MASTER!$B$4/100,"B",IF(P2105&gt;MASTER!$B$5/100,"C","K"))))</f>
        <v>SB</v>
      </c>
    </row>
    <row r="2106" customHeight="1" spans="1:18">
      <c r="A2106" s="65">
        <f ca="1">INDIRECT(ADDRESS(2+QUOTIENT(ROW()-2,COUNTA('Form Responses 1'!$1:$1)-4),1,,TRUE,"Form Responses 1"))</f>
        <v>0</v>
      </c>
      <c r="B2106" s="65">
        <f ca="1">INDIRECT(ADDRESS(2+QUOTIENT(ROW()-2,COUNTA('Form Responses 1'!$1:$1)-4),2,,TRUE,"Form Responses 1"))</f>
        <v>0</v>
      </c>
      <c r="C2106" s="65">
        <f ca="1">INDIRECT(ADDRESS(2+QUOTIENT(ROW()-2,COUNTA('Form Responses 1'!$1:$1)-4),3,,TRUE,"Form Responses 1"))</f>
        <v>0</v>
      </c>
      <c r="D2106" s="65">
        <f ca="1">INDIRECT(ADDRESS(2+QUOTIENT(ROW()-2,COUNTA('Form Responses 1'!$1:$1)-4),4,,TRUE,"Form Responses 1"))</f>
        <v>0</v>
      </c>
      <c r="E2106" s="82">
        <f ca="1" t="shared" si="0"/>
        <v>6</v>
      </c>
      <c r="F2106" s="65" t="str">
        <f ca="1">IF(ISBLANK(A2106)," ",INDIRECT(ADDRESS(1,5+MOD(ROW()-2,COUNTA('Form Responses 1'!$1:$1)-4),,TRUE,"Form Responses 1")))</f>
        <v>Lantai 12 [Pantry]</v>
      </c>
      <c r="G2106" s="65" t="e">
        <f ca="1">IF(ISBLANK(A2106)," ",INDIRECT(ADDRESS(MATCH(A2106,'Form Responses 1'!A:A,0),5+MOD(ROW()-2,COUNTA('Form Responses 1'!$1:$1)-4),,TRUE,"Form Responses 1")))</f>
        <v>#N/A</v>
      </c>
      <c r="H2106" s="83" t="str">
        <f ca="1" t="shared" si="1"/>
        <v>Lantai 12</v>
      </c>
      <c r="I2106" s="83" t="str">
        <f ca="1" t="shared" si="2091"/>
        <v>Pantry</v>
      </c>
      <c r="J2106" s="83" t="str">
        <f ca="1" t="shared" si="2"/>
        <v>CLEANING SERVICE</v>
      </c>
      <c r="K2106" s="83" t="str">
        <f ca="1" t="array" ref="K2106">IFERROR(INDEX(MASTER!B:B,MATCH(G2106,MASTER!A:A,0))/100," ")</f>
        <v> </v>
      </c>
      <c r="L2106" s="65">
        <f ca="1" t="shared" si="3"/>
        <v>0</v>
      </c>
      <c r="M2106" s="65" t="str">
        <f ca="1" t="shared" si="4"/>
        <v>1900 - WEEK 00</v>
      </c>
      <c r="N2106" s="65" t="str">
        <f ca="1" t="shared" si="5"/>
        <v>1900 - MONTH 01</v>
      </c>
      <c r="O2106" s="83" t="str">
        <f ca="1" t="shared" ref="O2106:P2106" si="2147">IFERROR(AVERAGEIF(M:M,M2106,$K:$K)," ")</f>
        <v> </v>
      </c>
      <c r="P2106" s="83" t="str">
        <f ca="1" t="shared" si="2147"/>
        <v> </v>
      </c>
      <c r="Q2106" s="65" t="str">
        <f ca="1">IF(ISBLANK(A2106)," ",IF(O2106&gt;MASTER!$B$3/100,"SB",IF(O2106&gt;MASTER!$B$4/100,"B",IF(O2106&gt;MASTER!$B$5/100,"C","K"))))</f>
        <v>SB</v>
      </c>
      <c r="R2106" s="65" t="str">
        <f ca="1">IF(ISBLANK(B2106)," ",IF(P2106&gt;MASTER!$B$3/100,"SB",IF(P2106&gt;MASTER!$B$4/100,"B",IF(P2106&gt;MASTER!$B$5/100,"C","K"))))</f>
        <v>SB</v>
      </c>
    </row>
    <row r="2107" customHeight="1" spans="1:18">
      <c r="A2107" s="65">
        <f ca="1">INDIRECT(ADDRESS(2+QUOTIENT(ROW()-2,COUNTA('Form Responses 1'!$1:$1)-4),1,,TRUE,"Form Responses 1"))</f>
        <v>0</v>
      </c>
      <c r="B2107" s="65">
        <f ca="1">INDIRECT(ADDRESS(2+QUOTIENT(ROW()-2,COUNTA('Form Responses 1'!$1:$1)-4),2,,TRUE,"Form Responses 1"))</f>
        <v>0</v>
      </c>
      <c r="C2107" s="65">
        <f ca="1">INDIRECT(ADDRESS(2+QUOTIENT(ROW()-2,COUNTA('Form Responses 1'!$1:$1)-4),3,,TRUE,"Form Responses 1"))</f>
        <v>0</v>
      </c>
      <c r="D2107" s="65">
        <f ca="1">INDIRECT(ADDRESS(2+QUOTIENT(ROW()-2,COUNTA('Form Responses 1'!$1:$1)-4),4,,TRUE,"Form Responses 1"))</f>
        <v>0</v>
      </c>
      <c r="E2107" s="82">
        <f ca="1" t="shared" si="0"/>
        <v>6</v>
      </c>
      <c r="F2107" s="65" t="str">
        <f ca="1">IF(ISBLANK(A2107)," ",INDIRECT(ADDRESS(1,5+MOD(ROW()-2,COUNTA('Form Responses 1'!$1:$1)-4),,TRUE,"Form Responses 1")))</f>
        <v>Lantai 12 [Ruang Rapat 1-2-3]</v>
      </c>
      <c r="G2107" s="65" t="e">
        <f ca="1">IF(ISBLANK(A2107)," ",INDIRECT(ADDRESS(MATCH(A2107,'Form Responses 1'!A:A,0),5+MOD(ROW()-2,COUNTA('Form Responses 1'!$1:$1)-4),,TRUE,"Form Responses 1")))</f>
        <v>#N/A</v>
      </c>
      <c r="H2107" s="83" t="str">
        <f ca="1" t="shared" si="1"/>
        <v>Lantai 12</v>
      </c>
      <c r="I2107" s="83" t="str">
        <f ca="1" t="shared" si="2091"/>
        <v>Ruang Rapat 1-2-3</v>
      </c>
      <c r="J2107" s="83" t="str">
        <f ca="1" t="shared" si="2"/>
        <v>CLEANING SERVICE</v>
      </c>
      <c r="K2107" s="83" t="str">
        <f ca="1" t="array" ref="K2107">IFERROR(INDEX(MASTER!B:B,MATCH(G2107,MASTER!A:A,0))/100," ")</f>
        <v> </v>
      </c>
      <c r="L2107" s="65">
        <f ca="1" t="shared" si="3"/>
        <v>0</v>
      </c>
      <c r="M2107" s="65" t="str">
        <f ca="1" t="shared" si="4"/>
        <v>1900 - WEEK 00</v>
      </c>
      <c r="N2107" s="65" t="str">
        <f ca="1" t="shared" si="5"/>
        <v>1900 - MONTH 01</v>
      </c>
      <c r="O2107" s="83" t="str">
        <f ca="1" t="shared" ref="O2107:P2107" si="2148">IFERROR(AVERAGEIF(M:M,M2107,$K:$K)," ")</f>
        <v> </v>
      </c>
      <c r="P2107" s="83" t="str">
        <f ca="1" t="shared" si="2148"/>
        <v> </v>
      </c>
      <c r="Q2107" s="65" t="str">
        <f ca="1">IF(ISBLANK(A2107)," ",IF(O2107&gt;MASTER!$B$3/100,"SB",IF(O2107&gt;MASTER!$B$4/100,"B",IF(O2107&gt;MASTER!$B$5/100,"C","K"))))</f>
        <v>SB</v>
      </c>
      <c r="R2107" s="65" t="str">
        <f ca="1">IF(ISBLANK(B2107)," ",IF(P2107&gt;MASTER!$B$3/100,"SB",IF(P2107&gt;MASTER!$B$4/100,"B",IF(P2107&gt;MASTER!$B$5/100,"C","K"))))</f>
        <v>SB</v>
      </c>
    </row>
    <row r="2108" customHeight="1" spans="1:18">
      <c r="A2108" s="65">
        <f ca="1">INDIRECT(ADDRESS(2+QUOTIENT(ROW()-2,COUNTA('Form Responses 1'!$1:$1)-4),1,,TRUE,"Form Responses 1"))</f>
        <v>0</v>
      </c>
      <c r="B2108" s="65">
        <f ca="1">INDIRECT(ADDRESS(2+QUOTIENT(ROW()-2,COUNTA('Form Responses 1'!$1:$1)-4),2,,TRUE,"Form Responses 1"))</f>
        <v>0</v>
      </c>
      <c r="C2108" s="65">
        <f ca="1">INDIRECT(ADDRESS(2+QUOTIENT(ROW()-2,COUNTA('Form Responses 1'!$1:$1)-4),3,,TRUE,"Form Responses 1"))</f>
        <v>0</v>
      </c>
      <c r="D2108" s="65">
        <f ca="1">INDIRECT(ADDRESS(2+QUOTIENT(ROW()-2,COUNTA('Form Responses 1'!$1:$1)-4),4,,TRUE,"Form Responses 1"))</f>
        <v>0</v>
      </c>
      <c r="E2108" s="82">
        <f ca="1" t="shared" si="0"/>
        <v>6</v>
      </c>
      <c r="F2108" s="65" t="str">
        <f ca="1">IF(ISBLANK(A2108)," ",INDIRECT(ADDRESS(1,5+MOD(ROW()-2,COUNTA('Form Responses 1'!$1:$1)-4),,TRUE,"Form Responses 1")))</f>
        <v>Lantai 12 [Ruang Kerja]</v>
      </c>
      <c r="G2108" s="65" t="e">
        <f ca="1">IF(ISBLANK(A2108)," ",INDIRECT(ADDRESS(MATCH(A2108,'Form Responses 1'!A:A,0),5+MOD(ROW()-2,COUNTA('Form Responses 1'!$1:$1)-4),,TRUE,"Form Responses 1")))</f>
        <v>#N/A</v>
      </c>
      <c r="H2108" s="83" t="str">
        <f ca="1" t="shared" si="1"/>
        <v>Lantai 12</v>
      </c>
      <c r="I2108" s="83" t="str">
        <f ca="1" t="shared" si="2091"/>
        <v>Ruang Kerja</v>
      </c>
      <c r="J2108" s="83" t="str">
        <f ca="1" t="shared" si="2"/>
        <v>CLEANING SERVICE</v>
      </c>
      <c r="K2108" s="83" t="str">
        <f ca="1" t="array" ref="K2108">IFERROR(INDEX(MASTER!B:B,MATCH(G2108,MASTER!A:A,0))/100," ")</f>
        <v> </v>
      </c>
      <c r="L2108" s="65">
        <f ca="1" t="shared" si="3"/>
        <v>0</v>
      </c>
      <c r="M2108" s="65" t="str">
        <f ca="1" t="shared" si="4"/>
        <v>1900 - WEEK 00</v>
      </c>
      <c r="N2108" s="65" t="str">
        <f ca="1" t="shared" si="5"/>
        <v>1900 - MONTH 01</v>
      </c>
      <c r="O2108" s="83" t="str">
        <f ca="1" t="shared" ref="O2108:P2108" si="2149">IFERROR(AVERAGEIF(M:M,M2108,$K:$K)," ")</f>
        <v> </v>
      </c>
      <c r="P2108" s="83" t="str">
        <f ca="1" t="shared" si="2149"/>
        <v> </v>
      </c>
      <c r="Q2108" s="65" t="str">
        <f ca="1">IF(ISBLANK(A2108)," ",IF(O2108&gt;MASTER!$B$3/100,"SB",IF(O2108&gt;MASTER!$B$4/100,"B",IF(O2108&gt;MASTER!$B$5/100,"C","K"))))</f>
        <v>SB</v>
      </c>
      <c r="R2108" s="65" t="str">
        <f ca="1">IF(ISBLANK(B2108)," ",IF(P2108&gt;MASTER!$B$3/100,"SB",IF(P2108&gt;MASTER!$B$4/100,"B",IF(P2108&gt;MASTER!$B$5/100,"C","K"))))</f>
        <v>SB</v>
      </c>
    </row>
    <row r="2109" customHeight="1" spans="1:18">
      <c r="A2109" s="65">
        <f ca="1">INDIRECT(ADDRESS(2+QUOTIENT(ROW()-2,COUNTA('Form Responses 1'!$1:$1)-4),1,,TRUE,"Form Responses 1"))</f>
        <v>0</v>
      </c>
      <c r="B2109" s="65">
        <f ca="1">INDIRECT(ADDRESS(2+QUOTIENT(ROW()-2,COUNTA('Form Responses 1'!$1:$1)-4),2,,TRUE,"Form Responses 1"))</f>
        <v>0</v>
      </c>
      <c r="C2109" s="65">
        <f ca="1">INDIRECT(ADDRESS(2+QUOTIENT(ROW()-2,COUNTA('Form Responses 1'!$1:$1)-4),3,,TRUE,"Form Responses 1"))</f>
        <v>0</v>
      </c>
      <c r="D2109" s="65">
        <f ca="1">INDIRECT(ADDRESS(2+QUOTIENT(ROW()-2,COUNTA('Form Responses 1'!$1:$1)-4),4,,TRUE,"Form Responses 1"))</f>
        <v>0</v>
      </c>
      <c r="E2109" s="82">
        <f ca="1" t="shared" si="0"/>
        <v>6</v>
      </c>
      <c r="F2109" s="65" t="str">
        <f ca="1">IF(ISBLANK(A2109)," ",INDIRECT(ADDRESS(1,5+MOD(ROW()-2,COUNTA('Form Responses 1'!$1:$1)-4),,TRUE,"Form Responses 1")))</f>
        <v>Lantai 12 [Koridor]</v>
      </c>
      <c r="G2109" s="65" t="e">
        <f ca="1">IF(ISBLANK(A2109)," ",INDIRECT(ADDRESS(MATCH(A2109,'Form Responses 1'!A:A,0),5+MOD(ROW()-2,COUNTA('Form Responses 1'!$1:$1)-4),,TRUE,"Form Responses 1")))</f>
        <v>#N/A</v>
      </c>
      <c r="H2109" s="83" t="str">
        <f ca="1" t="shared" si="1"/>
        <v>Lantai 12</v>
      </c>
      <c r="I2109" s="83" t="str">
        <f ca="1" t="shared" si="2091"/>
        <v>Koridor</v>
      </c>
      <c r="J2109" s="83" t="str">
        <f ca="1" t="shared" si="2"/>
        <v>CLEANING SERVICE</v>
      </c>
      <c r="K2109" s="83" t="str">
        <f ca="1" t="array" ref="K2109">IFERROR(INDEX(MASTER!B:B,MATCH(G2109,MASTER!A:A,0))/100," ")</f>
        <v> </v>
      </c>
      <c r="L2109" s="65">
        <f ca="1" t="shared" si="3"/>
        <v>0</v>
      </c>
      <c r="M2109" s="65" t="str">
        <f ca="1" t="shared" si="4"/>
        <v>1900 - WEEK 00</v>
      </c>
      <c r="N2109" s="65" t="str">
        <f ca="1" t="shared" si="5"/>
        <v>1900 - MONTH 01</v>
      </c>
      <c r="O2109" s="83" t="str">
        <f ca="1" t="shared" ref="O2109:P2109" si="2150">IFERROR(AVERAGEIF(M:M,M2109,$K:$K)," ")</f>
        <v> </v>
      </c>
      <c r="P2109" s="83" t="str">
        <f ca="1" t="shared" si="2150"/>
        <v> </v>
      </c>
      <c r="Q2109" s="65" t="str">
        <f ca="1">IF(ISBLANK(A2109)," ",IF(O2109&gt;MASTER!$B$3/100,"SB",IF(O2109&gt;MASTER!$B$4/100,"B",IF(O2109&gt;MASTER!$B$5/100,"C","K"))))</f>
        <v>SB</v>
      </c>
      <c r="R2109" s="65" t="str">
        <f ca="1">IF(ISBLANK(B2109)," ",IF(P2109&gt;MASTER!$B$3/100,"SB",IF(P2109&gt;MASTER!$B$4/100,"B",IF(P2109&gt;MASTER!$B$5/100,"C","K"))))</f>
        <v>SB</v>
      </c>
    </row>
    <row r="2110" customHeight="1" spans="1:18">
      <c r="A2110" s="65">
        <f ca="1">INDIRECT(ADDRESS(2+QUOTIENT(ROW()-2,COUNTA('Form Responses 1'!$1:$1)-4),1,,TRUE,"Form Responses 1"))</f>
        <v>0</v>
      </c>
      <c r="B2110" s="65">
        <f ca="1">INDIRECT(ADDRESS(2+QUOTIENT(ROW()-2,COUNTA('Form Responses 1'!$1:$1)-4),2,,TRUE,"Form Responses 1"))</f>
        <v>0</v>
      </c>
      <c r="C2110" s="65">
        <f ca="1">INDIRECT(ADDRESS(2+QUOTIENT(ROW()-2,COUNTA('Form Responses 1'!$1:$1)-4),3,,TRUE,"Form Responses 1"))</f>
        <v>0</v>
      </c>
      <c r="D2110" s="65">
        <f ca="1">INDIRECT(ADDRESS(2+QUOTIENT(ROW()-2,COUNTA('Form Responses 1'!$1:$1)-4),4,,TRUE,"Form Responses 1"))</f>
        <v>0</v>
      </c>
      <c r="E2110" s="82">
        <f ca="1" t="shared" si="0"/>
        <v>6</v>
      </c>
      <c r="F2110" s="65" t="str">
        <f ca="1">IF(ISBLANK(A2110)," ",INDIRECT(ADDRESS(1,5+MOD(ROW()-2,COUNTA('Form Responses 1'!$1:$1)-4),,TRUE,"Form Responses 1")))</f>
        <v>Lantai 12 [Toilet Pria / Wanita]</v>
      </c>
      <c r="G2110" s="65" t="e">
        <f ca="1">IF(ISBLANK(A2110)," ",INDIRECT(ADDRESS(MATCH(A2110,'Form Responses 1'!A:A,0),5+MOD(ROW()-2,COUNTA('Form Responses 1'!$1:$1)-4),,TRUE,"Form Responses 1")))</f>
        <v>#N/A</v>
      </c>
      <c r="H2110" s="83" t="str">
        <f ca="1" t="shared" si="1"/>
        <v>Lantai 12</v>
      </c>
      <c r="I2110" s="83" t="str">
        <f ca="1" t="shared" si="2091"/>
        <v>Toilet Pria / Wanita</v>
      </c>
      <c r="J2110" s="83" t="str">
        <f ca="1" t="shared" si="2"/>
        <v>CLEANING SERVICE</v>
      </c>
      <c r="K2110" s="83" t="str">
        <f ca="1" t="array" ref="K2110">IFERROR(INDEX(MASTER!B:B,MATCH(G2110,MASTER!A:A,0))/100," ")</f>
        <v> </v>
      </c>
      <c r="L2110" s="65">
        <f ca="1" t="shared" si="3"/>
        <v>0</v>
      </c>
      <c r="M2110" s="65" t="str">
        <f ca="1" t="shared" si="4"/>
        <v>1900 - WEEK 00</v>
      </c>
      <c r="N2110" s="65" t="str">
        <f ca="1" t="shared" si="5"/>
        <v>1900 - MONTH 01</v>
      </c>
      <c r="O2110" s="83" t="str">
        <f ca="1" t="shared" ref="O2110:P2110" si="2151">IFERROR(AVERAGEIF(M:M,M2110,$K:$K)," ")</f>
        <v> </v>
      </c>
      <c r="P2110" s="83" t="str">
        <f ca="1" t="shared" si="2151"/>
        <v> </v>
      </c>
      <c r="Q2110" s="65" t="str">
        <f ca="1">IF(ISBLANK(A2110)," ",IF(O2110&gt;MASTER!$B$3/100,"SB",IF(O2110&gt;MASTER!$B$4/100,"B",IF(O2110&gt;MASTER!$B$5/100,"C","K"))))</f>
        <v>SB</v>
      </c>
      <c r="R2110" s="65" t="str">
        <f ca="1">IF(ISBLANK(B2110)," ",IF(P2110&gt;MASTER!$B$3/100,"SB",IF(P2110&gt;MASTER!$B$4/100,"B",IF(P2110&gt;MASTER!$B$5/100,"C","K"))))</f>
        <v>SB</v>
      </c>
    </row>
    <row r="2111" customHeight="1" spans="1:18">
      <c r="A2111" s="65">
        <f ca="1">INDIRECT(ADDRESS(2+QUOTIENT(ROW()-2,COUNTA('Form Responses 1'!$1:$1)-4),1,,TRUE,"Form Responses 1"))</f>
        <v>0</v>
      </c>
      <c r="B2111" s="65">
        <f ca="1">INDIRECT(ADDRESS(2+QUOTIENT(ROW()-2,COUNTA('Form Responses 1'!$1:$1)-4),2,,TRUE,"Form Responses 1"))</f>
        <v>0</v>
      </c>
      <c r="C2111" s="65">
        <f ca="1">INDIRECT(ADDRESS(2+QUOTIENT(ROW()-2,COUNTA('Form Responses 1'!$1:$1)-4),3,,TRUE,"Form Responses 1"))</f>
        <v>0</v>
      </c>
      <c r="D2111" s="65">
        <f ca="1">INDIRECT(ADDRESS(2+QUOTIENT(ROW()-2,COUNTA('Form Responses 1'!$1:$1)-4),4,,TRUE,"Form Responses 1"))</f>
        <v>0</v>
      </c>
      <c r="E2111" s="82">
        <f ca="1" t="shared" si="0"/>
        <v>6</v>
      </c>
      <c r="F2111" s="65" t="str">
        <f ca="1">IF(ISBLANK(A2111)," ",INDIRECT(ADDRESS(1,5+MOD(ROW()-2,COUNTA('Form Responses 1'!$1:$1)-4),,TRUE,"Form Responses 1")))</f>
        <v>Lantai 11 [Tangga Exit Barat]</v>
      </c>
      <c r="G2111" s="65" t="e">
        <f ca="1">IF(ISBLANK(A2111)," ",INDIRECT(ADDRESS(MATCH(A2111,'Form Responses 1'!A:A,0),5+MOD(ROW()-2,COUNTA('Form Responses 1'!$1:$1)-4),,TRUE,"Form Responses 1")))</f>
        <v>#N/A</v>
      </c>
      <c r="H2111" s="83" t="str">
        <f ca="1" t="shared" si="1"/>
        <v>Lantai 11</v>
      </c>
      <c r="I2111" s="83" t="str">
        <f ca="1" t="shared" si="2091"/>
        <v>Tangga Exit Barat</v>
      </c>
      <c r="J2111" s="83" t="str">
        <f ca="1" t="shared" si="2"/>
        <v>CLEANING SERVICE</v>
      </c>
      <c r="K2111" s="83" t="str">
        <f ca="1" t="array" ref="K2111">IFERROR(INDEX(MASTER!B:B,MATCH(G2111,MASTER!A:A,0))/100," ")</f>
        <v> </v>
      </c>
      <c r="L2111" s="65">
        <f ca="1" t="shared" si="3"/>
        <v>0</v>
      </c>
      <c r="M2111" s="65" t="str">
        <f ca="1" t="shared" si="4"/>
        <v>1900 - WEEK 00</v>
      </c>
      <c r="N2111" s="65" t="str">
        <f ca="1" t="shared" si="5"/>
        <v>1900 - MONTH 01</v>
      </c>
      <c r="O2111" s="83" t="str">
        <f ca="1" t="shared" ref="O2111:P2111" si="2152">IFERROR(AVERAGEIF(M:M,M2111,$K:$K)," ")</f>
        <v> </v>
      </c>
      <c r="P2111" s="83" t="str">
        <f ca="1" t="shared" si="2152"/>
        <v> </v>
      </c>
      <c r="Q2111" s="65" t="str">
        <f ca="1">IF(ISBLANK(A2111)," ",IF(O2111&gt;MASTER!$B$3/100,"SB",IF(O2111&gt;MASTER!$B$4/100,"B",IF(O2111&gt;MASTER!$B$5/100,"C","K"))))</f>
        <v>SB</v>
      </c>
      <c r="R2111" s="65" t="str">
        <f ca="1">IF(ISBLANK(B2111)," ",IF(P2111&gt;MASTER!$B$3/100,"SB",IF(P2111&gt;MASTER!$B$4/100,"B",IF(P2111&gt;MASTER!$B$5/100,"C","K"))))</f>
        <v>SB</v>
      </c>
    </row>
    <row r="2112" customHeight="1" spans="1:18">
      <c r="A2112" s="65">
        <f ca="1">INDIRECT(ADDRESS(2+QUOTIENT(ROW()-2,COUNTA('Form Responses 1'!$1:$1)-4),1,,TRUE,"Form Responses 1"))</f>
        <v>0</v>
      </c>
      <c r="B2112" s="65">
        <f ca="1">INDIRECT(ADDRESS(2+QUOTIENT(ROW()-2,COUNTA('Form Responses 1'!$1:$1)-4),2,,TRUE,"Form Responses 1"))</f>
        <v>0</v>
      </c>
      <c r="C2112" s="65">
        <f ca="1">INDIRECT(ADDRESS(2+QUOTIENT(ROW()-2,COUNTA('Form Responses 1'!$1:$1)-4),3,,TRUE,"Form Responses 1"))</f>
        <v>0</v>
      </c>
      <c r="D2112" s="65">
        <f ca="1">INDIRECT(ADDRESS(2+QUOTIENT(ROW()-2,COUNTA('Form Responses 1'!$1:$1)-4),4,,TRUE,"Form Responses 1"))</f>
        <v>0</v>
      </c>
      <c r="E2112" s="82">
        <f ca="1" t="shared" si="0"/>
        <v>6</v>
      </c>
      <c r="F2112" s="65" t="str">
        <f ca="1">IF(ISBLANK(A2112)," ",INDIRECT(ADDRESS(1,5+MOD(ROW()-2,COUNTA('Form Responses 1'!$1:$1)-4),,TRUE,"Form Responses 1")))</f>
        <v>Lantai 11 [ &amp; Timur]</v>
      </c>
      <c r="G2112" s="65" t="e">
        <f ca="1">IF(ISBLANK(A2112)," ",INDIRECT(ADDRESS(MATCH(A2112,'Form Responses 1'!A:A,0),5+MOD(ROW()-2,COUNTA('Form Responses 1'!$1:$1)-4),,TRUE,"Form Responses 1")))</f>
        <v>#N/A</v>
      </c>
      <c r="H2112" s="83" t="str">
        <f ca="1" t="shared" si="1"/>
        <v>Lantai 11</v>
      </c>
      <c r="I2112" s="83" t="str">
        <f ca="1" t="shared" si="2091"/>
        <v> &amp; Timur</v>
      </c>
      <c r="J2112" s="83" t="str">
        <f ca="1" t="shared" si="2"/>
        <v>CLEANING SERVICE</v>
      </c>
      <c r="K2112" s="83" t="str">
        <f ca="1" t="array" ref="K2112">IFERROR(INDEX(MASTER!B:B,MATCH(G2112,MASTER!A:A,0))/100," ")</f>
        <v> </v>
      </c>
      <c r="L2112" s="65">
        <f ca="1" t="shared" si="3"/>
        <v>0</v>
      </c>
      <c r="M2112" s="65" t="str">
        <f ca="1" t="shared" si="4"/>
        <v>1900 - WEEK 00</v>
      </c>
      <c r="N2112" s="65" t="str">
        <f ca="1" t="shared" si="5"/>
        <v>1900 - MONTH 01</v>
      </c>
      <c r="O2112" s="83" t="str">
        <f ca="1" t="shared" ref="O2112:P2112" si="2153">IFERROR(AVERAGEIF(M:M,M2112,$K:$K)," ")</f>
        <v> </v>
      </c>
      <c r="P2112" s="83" t="str">
        <f ca="1" t="shared" si="2153"/>
        <v> </v>
      </c>
      <c r="Q2112" s="65" t="str">
        <f ca="1">IF(ISBLANK(A2112)," ",IF(O2112&gt;MASTER!$B$3/100,"SB",IF(O2112&gt;MASTER!$B$4/100,"B",IF(O2112&gt;MASTER!$B$5/100,"C","K"))))</f>
        <v>SB</v>
      </c>
      <c r="R2112" s="65" t="str">
        <f ca="1">IF(ISBLANK(B2112)," ",IF(P2112&gt;MASTER!$B$3/100,"SB",IF(P2112&gt;MASTER!$B$4/100,"B",IF(P2112&gt;MASTER!$B$5/100,"C","K"))))</f>
        <v>SB</v>
      </c>
    </row>
    <row r="2113" customHeight="1" spans="1:18">
      <c r="A2113" s="65">
        <f ca="1">INDIRECT(ADDRESS(2+QUOTIENT(ROW()-2,COUNTA('Form Responses 1'!$1:$1)-4),1,,TRUE,"Form Responses 1"))</f>
        <v>0</v>
      </c>
      <c r="B2113" s="65">
        <f ca="1">INDIRECT(ADDRESS(2+QUOTIENT(ROW()-2,COUNTA('Form Responses 1'!$1:$1)-4),2,,TRUE,"Form Responses 1"))</f>
        <v>0</v>
      </c>
      <c r="C2113" s="65">
        <f ca="1">INDIRECT(ADDRESS(2+QUOTIENT(ROW()-2,COUNTA('Form Responses 1'!$1:$1)-4),3,,TRUE,"Form Responses 1"))</f>
        <v>0</v>
      </c>
      <c r="D2113" s="65">
        <f ca="1">INDIRECT(ADDRESS(2+QUOTIENT(ROW()-2,COUNTA('Form Responses 1'!$1:$1)-4),4,,TRUE,"Form Responses 1"))</f>
        <v>0</v>
      </c>
      <c r="E2113" s="82">
        <f ca="1" t="shared" si="0"/>
        <v>6</v>
      </c>
      <c r="F2113" s="65" t="str">
        <f ca="1">IF(ISBLANK(A2113)," ",INDIRECT(ADDRESS(1,5+MOD(ROW()-2,COUNTA('Form Responses 1'!$1:$1)-4),,TRUE,"Form Responses 1")))</f>
        <v>Lantai 11 [Mushola]</v>
      </c>
      <c r="G2113" s="65" t="e">
        <f ca="1">IF(ISBLANK(A2113)," ",INDIRECT(ADDRESS(MATCH(A2113,'Form Responses 1'!A:A,0),5+MOD(ROW()-2,COUNTA('Form Responses 1'!$1:$1)-4),,TRUE,"Form Responses 1")))</f>
        <v>#N/A</v>
      </c>
      <c r="H2113" s="83" t="str">
        <f ca="1" t="shared" si="1"/>
        <v>Lantai 11</v>
      </c>
      <c r="I2113" s="83" t="str">
        <f ca="1" t="shared" si="2091"/>
        <v>Mushola</v>
      </c>
      <c r="J2113" s="83" t="str">
        <f ca="1" t="shared" si="2"/>
        <v>CLEANING SERVICE</v>
      </c>
      <c r="K2113" s="83" t="str">
        <f ca="1" t="array" ref="K2113">IFERROR(INDEX(MASTER!B:B,MATCH(G2113,MASTER!A:A,0))/100," ")</f>
        <v> </v>
      </c>
      <c r="L2113" s="65">
        <f ca="1" t="shared" si="3"/>
        <v>0</v>
      </c>
      <c r="M2113" s="65" t="str">
        <f ca="1" t="shared" si="4"/>
        <v>1900 - WEEK 00</v>
      </c>
      <c r="N2113" s="65" t="str">
        <f ca="1" t="shared" si="5"/>
        <v>1900 - MONTH 01</v>
      </c>
      <c r="O2113" s="83" t="str">
        <f ca="1" t="shared" ref="O2113:P2113" si="2154">IFERROR(AVERAGEIF(M:M,M2113,$K:$K)," ")</f>
        <v> </v>
      </c>
      <c r="P2113" s="83" t="str">
        <f ca="1" t="shared" si="2154"/>
        <v> </v>
      </c>
      <c r="Q2113" s="65" t="str">
        <f ca="1">IF(ISBLANK(A2113)," ",IF(O2113&gt;MASTER!$B$3/100,"SB",IF(O2113&gt;MASTER!$B$4/100,"B",IF(O2113&gt;MASTER!$B$5/100,"C","K"))))</f>
        <v>SB</v>
      </c>
      <c r="R2113" s="65" t="str">
        <f ca="1">IF(ISBLANK(B2113)," ",IF(P2113&gt;MASTER!$B$3/100,"SB",IF(P2113&gt;MASTER!$B$4/100,"B",IF(P2113&gt;MASTER!$B$5/100,"C","K"))))</f>
        <v>SB</v>
      </c>
    </row>
    <row r="2114" customHeight="1" spans="1:18">
      <c r="A2114" s="65">
        <f ca="1">INDIRECT(ADDRESS(2+QUOTIENT(ROW()-2,COUNTA('Form Responses 1'!$1:$1)-4),1,,TRUE,"Form Responses 1"))</f>
        <v>0</v>
      </c>
      <c r="B2114" s="65">
        <f ca="1">INDIRECT(ADDRESS(2+QUOTIENT(ROW()-2,COUNTA('Form Responses 1'!$1:$1)-4),2,,TRUE,"Form Responses 1"))</f>
        <v>0</v>
      </c>
      <c r="C2114" s="65">
        <f ca="1">INDIRECT(ADDRESS(2+QUOTIENT(ROW()-2,COUNTA('Form Responses 1'!$1:$1)-4),3,,TRUE,"Form Responses 1"))</f>
        <v>0</v>
      </c>
      <c r="D2114" s="65">
        <f ca="1">INDIRECT(ADDRESS(2+QUOTIENT(ROW()-2,COUNTA('Form Responses 1'!$1:$1)-4),4,,TRUE,"Form Responses 1"))</f>
        <v>0</v>
      </c>
      <c r="E2114" s="82">
        <f ca="1" t="shared" si="0"/>
        <v>6</v>
      </c>
      <c r="F2114" s="65" t="str">
        <f ca="1">IF(ISBLANK(A2114)," ",INDIRECT(ADDRESS(1,5+MOD(ROW()-2,COUNTA('Form Responses 1'!$1:$1)-4),,TRUE,"Form Responses 1")))</f>
        <v>Lantai 11 [Pantry]</v>
      </c>
      <c r="G2114" s="65" t="e">
        <f ca="1">IF(ISBLANK(A2114)," ",INDIRECT(ADDRESS(MATCH(A2114,'Form Responses 1'!A:A,0),5+MOD(ROW()-2,COUNTA('Form Responses 1'!$1:$1)-4),,TRUE,"Form Responses 1")))</f>
        <v>#N/A</v>
      </c>
      <c r="H2114" s="83" t="str">
        <f ca="1" t="shared" si="1"/>
        <v>Lantai 11</v>
      </c>
      <c r="I2114" s="83" t="str">
        <f ca="1" t="shared" si="2091"/>
        <v>Pantry</v>
      </c>
      <c r="J2114" s="83" t="str">
        <f ca="1" t="shared" si="2"/>
        <v>CLEANING SERVICE</v>
      </c>
      <c r="K2114" s="83" t="str">
        <f ca="1" t="array" ref="K2114">IFERROR(INDEX(MASTER!B:B,MATCH(G2114,MASTER!A:A,0))/100," ")</f>
        <v> </v>
      </c>
      <c r="L2114" s="65">
        <f ca="1" t="shared" si="3"/>
        <v>0</v>
      </c>
      <c r="M2114" s="65" t="str">
        <f ca="1" t="shared" si="4"/>
        <v>1900 - WEEK 00</v>
      </c>
      <c r="N2114" s="65" t="str">
        <f ca="1" t="shared" si="5"/>
        <v>1900 - MONTH 01</v>
      </c>
      <c r="O2114" s="83" t="str">
        <f ca="1" t="shared" ref="O2114:P2114" si="2155">IFERROR(AVERAGEIF(M:M,M2114,$K:$K)," ")</f>
        <v> </v>
      </c>
      <c r="P2114" s="83" t="str">
        <f ca="1" t="shared" si="2155"/>
        <v> </v>
      </c>
      <c r="Q2114" s="65" t="str">
        <f ca="1">IF(ISBLANK(A2114)," ",IF(O2114&gt;MASTER!$B$3/100,"SB",IF(O2114&gt;MASTER!$B$4/100,"B",IF(O2114&gt;MASTER!$B$5/100,"C","K"))))</f>
        <v>SB</v>
      </c>
      <c r="R2114" s="65" t="str">
        <f ca="1">IF(ISBLANK(B2114)," ",IF(P2114&gt;MASTER!$B$3/100,"SB",IF(P2114&gt;MASTER!$B$4/100,"B",IF(P2114&gt;MASTER!$B$5/100,"C","K"))))</f>
        <v>SB</v>
      </c>
    </row>
    <row r="2115" customHeight="1" spans="1:18">
      <c r="A2115" s="65">
        <f ca="1">INDIRECT(ADDRESS(2+QUOTIENT(ROW()-2,COUNTA('Form Responses 1'!$1:$1)-4),1,,TRUE,"Form Responses 1"))</f>
        <v>0</v>
      </c>
      <c r="B2115" s="65">
        <f ca="1">INDIRECT(ADDRESS(2+QUOTIENT(ROW()-2,COUNTA('Form Responses 1'!$1:$1)-4),2,,TRUE,"Form Responses 1"))</f>
        <v>0</v>
      </c>
      <c r="C2115" s="65">
        <f ca="1">INDIRECT(ADDRESS(2+QUOTIENT(ROW()-2,COUNTA('Form Responses 1'!$1:$1)-4),3,,TRUE,"Form Responses 1"))</f>
        <v>0</v>
      </c>
      <c r="D2115" s="65">
        <f ca="1">INDIRECT(ADDRESS(2+QUOTIENT(ROW()-2,COUNTA('Form Responses 1'!$1:$1)-4),4,,TRUE,"Form Responses 1"))</f>
        <v>0</v>
      </c>
      <c r="E2115" s="82">
        <f ca="1" t="shared" si="0"/>
        <v>6</v>
      </c>
      <c r="F2115" s="65" t="str">
        <f ca="1">IF(ISBLANK(A2115)," ",INDIRECT(ADDRESS(1,5+MOD(ROW()-2,COUNTA('Form Responses 1'!$1:$1)-4),,TRUE,"Form Responses 1")))</f>
        <v>Lantai 11 [Ruang Rapat 1-2-3]</v>
      </c>
      <c r="G2115" s="65" t="e">
        <f ca="1">IF(ISBLANK(A2115)," ",INDIRECT(ADDRESS(MATCH(A2115,'Form Responses 1'!A:A,0),5+MOD(ROW()-2,COUNTA('Form Responses 1'!$1:$1)-4),,TRUE,"Form Responses 1")))</f>
        <v>#N/A</v>
      </c>
      <c r="H2115" s="83" t="str">
        <f ca="1" t="shared" si="1"/>
        <v>Lantai 11</v>
      </c>
      <c r="I2115" s="83" t="str">
        <f ca="1" t="shared" ref="I2115:I2178" si="2156">MID(F2115,FIND("[",F2115)+1,LEN(F2115)-FIND("[",F2115)-1)</f>
        <v>Ruang Rapat 1-2-3</v>
      </c>
      <c r="J2115" s="83" t="str">
        <f ca="1" t="shared" si="2"/>
        <v>CLEANING SERVICE</v>
      </c>
      <c r="K2115" s="83" t="str">
        <f ca="1" t="array" ref="K2115">IFERROR(INDEX(MASTER!B:B,MATCH(G2115,MASTER!A:A,0))/100," ")</f>
        <v> </v>
      </c>
      <c r="L2115" s="65">
        <f ca="1" t="shared" si="3"/>
        <v>0</v>
      </c>
      <c r="M2115" s="65" t="str">
        <f ca="1" t="shared" si="4"/>
        <v>1900 - WEEK 00</v>
      </c>
      <c r="N2115" s="65" t="str">
        <f ca="1" t="shared" si="5"/>
        <v>1900 - MONTH 01</v>
      </c>
      <c r="O2115" s="83" t="str">
        <f ca="1" t="shared" ref="O2115:P2115" si="2157">IFERROR(AVERAGEIF(M:M,M2115,$K:$K)," ")</f>
        <v> </v>
      </c>
      <c r="P2115" s="83" t="str">
        <f ca="1" t="shared" si="2157"/>
        <v> </v>
      </c>
      <c r="Q2115" s="65" t="str">
        <f ca="1">IF(ISBLANK(A2115)," ",IF(O2115&gt;MASTER!$B$3/100,"SB",IF(O2115&gt;MASTER!$B$4/100,"B",IF(O2115&gt;MASTER!$B$5/100,"C","K"))))</f>
        <v>SB</v>
      </c>
      <c r="R2115" s="65" t="str">
        <f ca="1">IF(ISBLANK(B2115)," ",IF(P2115&gt;MASTER!$B$3/100,"SB",IF(P2115&gt;MASTER!$B$4/100,"B",IF(P2115&gt;MASTER!$B$5/100,"C","K"))))</f>
        <v>SB</v>
      </c>
    </row>
    <row r="2116" customHeight="1" spans="1:18">
      <c r="A2116" s="65">
        <f ca="1">INDIRECT(ADDRESS(2+QUOTIENT(ROW()-2,COUNTA('Form Responses 1'!$1:$1)-4),1,,TRUE,"Form Responses 1"))</f>
        <v>0</v>
      </c>
      <c r="B2116" s="65">
        <f ca="1">INDIRECT(ADDRESS(2+QUOTIENT(ROW()-2,COUNTA('Form Responses 1'!$1:$1)-4),2,,TRUE,"Form Responses 1"))</f>
        <v>0</v>
      </c>
      <c r="C2116" s="65">
        <f ca="1">INDIRECT(ADDRESS(2+QUOTIENT(ROW()-2,COUNTA('Form Responses 1'!$1:$1)-4),3,,TRUE,"Form Responses 1"))</f>
        <v>0</v>
      </c>
      <c r="D2116" s="65">
        <f ca="1">INDIRECT(ADDRESS(2+QUOTIENT(ROW()-2,COUNTA('Form Responses 1'!$1:$1)-4),4,,TRUE,"Form Responses 1"))</f>
        <v>0</v>
      </c>
      <c r="E2116" s="82">
        <f ca="1" t="shared" si="0"/>
        <v>6</v>
      </c>
      <c r="F2116" s="65" t="str">
        <f ca="1">IF(ISBLANK(A2116)," ",INDIRECT(ADDRESS(1,5+MOD(ROW()-2,COUNTA('Form Responses 1'!$1:$1)-4),,TRUE,"Form Responses 1")))</f>
        <v>Lantai 11 [Ruang Kerja]</v>
      </c>
      <c r="G2116" s="65" t="e">
        <f ca="1">IF(ISBLANK(A2116)," ",INDIRECT(ADDRESS(MATCH(A2116,'Form Responses 1'!A:A,0),5+MOD(ROW()-2,COUNTA('Form Responses 1'!$1:$1)-4),,TRUE,"Form Responses 1")))</f>
        <v>#N/A</v>
      </c>
      <c r="H2116" s="83" t="str">
        <f ca="1" t="shared" si="1"/>
        <v>Lantai 11</v>
      </c>
      <c r="I2116" s="83" t="str">
        <f ca="1" t="shared" si="2156"/>
        <v>Ruang Kerja</v>
      </c>
      <c r="J2116" s="83" t="str">
        <f ca="1" t="shared" si="2"/>
        <v>CLEANING SERVICE</v>
      </c>
      <c r="K2116" s="83" t="str">
        <f ca="1" t="array" ref="K2116">IFERROR(INDEX(MASTER!B:B,MATCH(G2116,MASTER!A:A,0))/100," ")</f>
        <v> </v>
      </c>
      <c r="L2116" s="65">
        <f ca="1" t="shared" si="3"/>
        <v>0</v>
      </c>
      <c r="M2116" s="65" t="str">
        <f ca="1" t="shared" si="4"/>
        <v>1900 - WEEK 00</v>
      </c>
      <c r="N2116" s="65" t="str">
        <f ca="1" t="shared" si="5"/>
        <v>1900 - MONTH 01</v>
      </c>
      <c r="O2116" s="83" t="str">
        <f ca="1" t="shared" ref="O2116:P2116" si="2158">IFERROR(AVERAGEIF(M:M,M2116,$K:$K)," ")</f>
        <v> </v>
      </c>
      <c r="P2116" s="83" t="str">
        <f ca="1" t="shared" si="2158"/>
        <v> </v>
      </c>
      <c r="Q2116" s="65" t="str">
        <f ca="1">IF(ISBLANK(A2116)," ",IF(O2116&gt;MASTER!$B$3/100,"SB",IF(O2116&gt;MASTER!$B$4/100,"B",IF(O2116&gt;MASTER!$B$5/100,"C","K"))))</f>
        <v>SB</v>
      </c>
      <c r="R2116" s="65" t="str">
        <f ca="1">IF(ISBLANK(B2116)," ",IF(P2116&gt;MASTER!$B$3/100,"SB",IF(P2116&gt;MASTER!$B$4/100,"B",IF(P2116&gt;MASTER!$B$5/100,"C","K"))))</f>
        <v>SB</v>
      </c>
    </row>
    <row r="2117" customHeight="1" spans="1:18">
      <c r="A2117" s="65">
        <f ca="1">INDIRECT(ADDRESS(2+QUOTIENT(ROW()-2,COUNTA('Form Responses 1'!$1:$1)-4),1,,TRUE,"Form Responses 1"))</f>
        <v>0</v>
      </c>
      <c r="B2117" s="65">
        <f ca="1">INDIRECT(ADDRESS(2+QUOTIENT(ROW()-2,COUNTA('Form Responses 1'!$1:$1)-4),2,,TRUE,"Form Responses 1"))</f>
        <v>0</v>
      </c>
      <c r="C2117" s="65">
        <f ca="1">INDIRECT(ADDRESS(2+QUOTIENT(ROW()-2,COUNTA('Form Responses 1'!$1:$1)-4),3,,TRUE,"Form Responses 1"))</f>
        <v>0</v>
      </c>
      <c r="D2117" s="65">
        <f ca="1">INDIRECT(ADDRESS(2+QUOTIENT(ROW()-2,COUNTA('Form Responses 1'!$1:$1)-4),4,,TRUE,"Form Responses 1"))</f>
        <v>0</v>
      </c>
      <c r="E2117" s="82">
        <f ca="1" t="shared" si="0"/>
        <v>6</v>
      </c>
      <c r="F2117" s="65" t="str">
        <f ca="1">IF(ISBLANK(A2117)," ",INDIRECT(ADDRESS(1,5+MOD(ROW()-2,COUNTA('Form Responses 1'!$1:$1)-4),,TRUE,"Form Responses 1")))</f>
        <v>Lantai 11 [Koridor]</v>
      </c>
      <c r="G2117" s="65" t="e">
        <f ca="1">IF(ISBLANK(A2117)," ",INDIRECT(ADDRESS(MATCH(A2117,'Form Responses 1'!A:A,0),5+MOD(ROW()-2,COUNTA('Form Responses 1'!$1:$1)-4),,TRUE,"Form Responses 1")))</f>
        <v>#N/A</v>
      </c>
      <c r="H2117" s="83" t="str">
        <f ca="1" t="shared" si="1"/>
        <v>Lantai 11</v>
      </c>
      <c r="I2117" s="83" t="str">
        <f ca="1" t="shared" si="2156"/>
        <v>Koridor</v>
      </c>
      <c r="J2117" s="83" t="str">
        <f ca="1" t="shared" si="2"/>
        <v>CLEANING SERVICE</v>
      </c>
      <c r="K2117" s="83" t="str">
        <f ca="1" t="array" ref="K2117">IFERROR(INDEX(MASTER!B:B,MATCH(G2117,MASTER!A:A,0))/100," ")</f>
        <v> </v>
      </c>
      <c r="L2117" s="65">
        <f ca="1" t="shared" si="3"/>
        <v>0</v>
      </c>
      <c r="M2117" s="65" t="str">
        <f ca="1" t="shared" si="4"/>
        <v>1900 - WEEK 00</v>
      </c>
      <c r="N2117" s="65" t="str">
        <f ca="1" t="shared" si="5"/>
        <v>1900 - MONTH 01</v>
      </c>
      <c r="O2117" s="83" t="str">
        <f ca="1" t="shared" ref="O2117:P2117" si="2159">IFERROR(AVERAGEIF(M:M,M2117,$K:$K)," ")</f>
        <v> </v>
      </c>
      <c r="P2117" s="83" t="str">
        <f ca="1" t="shared" si="2159"/>
        <v> </v>
      </c>
      <c r="Q2117" s="65" t="str">
        <f ca="1">IF(ISBLANK(A2117)," ",IF(O2117&gt;MASTER!$B$3/100,"SB",IF(O2117&gt;MASTER!$B$4/100,"B",IF(O2117&gt;MASTER!$B$5/100,"C","K"))))</f>
        <v>SB</v>
      </c>
      <c r="R2117" s="65" t="str">
        <f ca="1">IF(ISBLANK(B2117)," ",IF(P2117&gt;MASTER!$B$3/100,"SB",IF(P2117&gt;MASTER!$B$4/100,"B",IF(P2117&gt;MASTER!$B$5/100,"C","K"))))</f>
        <v>SB</v>
      </c>
    </row>
    <row r="2118" customHeight="1" spans="1:18">
      <c r="A2118" s="65">
        <f ca="1">INDIRECT(ADDRESS(2+QUOTIENT(ROW()-2,COUNTA('Form Responses 1'!$1:$1)-4),1,,TRUE,"Form Responses 1"))</f>
        <v>0</v>
      </c>
      <c r="B2118" s="65">
        <f ca="1">INDIRECT(ADDRESS(2+QUOTIENT(ROW()-2,COUNTA('Form Responses 1'!$1:$1)-4),2,,TRUE,"Form Responses 1"))</f>
        <v>0</v>
      </c>
      <c r="C2118" s="65">
        <f ca="1">INDIRECT(ADDRESS(2+QUOTIENT(ROW()-2,COUNTA('Form Responses 1'!$1:$1)-4),3,,TRUE,"Form Responses 1"))</f>
        <v>0</v>
      </c>
      <c r="D2118" s="65">
        <f ca="1">INDIRECT(ADDRESS(2+QUOTIENT(ROW()-2,COUNTA('Form Responses 1'!$1:$1)-4),4,,TRUE,"Form Responses 1"))</f>
        <v>0</v>
      </c>
      <c r="E2118" s="82">
        <f ca="1" t="shared" si="0"/>
        <v>6</v>
      </c>
      <c r="F2118" s="65" t="str">
        <f ca="1">IF(ISBLANK(A2118)," ",INDIRECT(ADDRESS(1,5+MOD(ROW()-2,COUNTA('Form Responses 1'!$1:$1)-4),,TRUE,"Form Responses 1")))</f>
        <v>Lantai 11 [Toilet Pria / Wanita]</v>
      </c>
      <c r="G2118" s="65" t="e">
        <f ca="1">IF(ISBLANK(A2118)," ",INDIRECT(ADDRESS(MATCH(A2118,'Form Responses 1'!A:A,0),5+MOD(ROW()-2,COUNTA('Form Responses 1'!$1:$1)-4),,TRUE,"Form Responses 1")))</f>
        <v>#N/A</v>
      </c>
      <c r="H2118" s="83" t="str">
        <f ca="1" t="shared" si="1"/>
        <v>Lantai 11</v>
      </c>
      <c r="I2118" s="83" t="str">
        <f ca="1" t="shared" si="2156"/>
        <v>Toilet Pria / Wanita</v>
      </c>
      <c r="J2118" s="83" t="str">
        <f ca="1" t="shared" si="2"/>
        <v>CLEANING SERVICE</v>
      </c>
      <c r="K2118" s="83" t="str">
        <f ca="1" t="array" ref="K2118">IFERROR(INDEX(MASTER!B:B,MATCH(G2118,MASTER!A:A,0))/100," ")</f>
        <v> </v>
      </c>
      <c r="L2118" s="65">
        <f ca="1" t="shared" si="3"/>
        <v>0</v>
      </c>
      <c r="M2118" s="65" t="str">
        <f ca="1" t="shared" si="4"/>
        <v>1900 - WEEK 00</v>
      </c>
      <c r="N2118" s="65" t="str">
        <f ca="1" t="shared" si="5"/>
        <v>1900 - MONTH 01</v>
      </c>
      <c r="O2118" s="83" t="str">
        <f ca="1" t="shared" ref="O2118:P2118" si="2160">IFERROR(AVERAGEIF(M:M,M2118,$K:$K)," ")</f>
        <v> </v>
      </c>
      <c r="P2118" s="83" t="str">
        <f ca="1" t="shared" si="2160"/>
        <v> </v>
      </c>
      <c r="Q2118" s="65" t="str">
        <f ca="1">IF(ISBLANK(A2118)," ",IF(O2118&gt;MASTER!$B$3/100,"SB",IF(O2118&gt;MASTER!$B$4/100,"B",IF(O2118&gt;MASTER!$B$5/100,"C","K"))))</f>
        <v>SB</v>
      </c>
      <c r="R2118" s="65" t="str">
        <f ca="1">IF(ISBLANK(B2118)," ",IF(P2118&gt;MASTER!$B$3/100,"SB",IF(P2118&gt;MASTER!$B$4/100,"B",IF(P2118&gt;MASTER!$B$5/100,"C","K"))))</f>
        <v>SB</v>
      </c>
    </row>
    <row r="2119" customHeight="1" spans="1:18">
      <c r="A2119" s="65">
        <f ca="1">INDIRECT(ADDRESS(2+QUOTIENT(ROW()-2,COUNTA('Form Responses 1'!$1:$1)-4),1,,TRUE,"Form Responses 1"))</f>
        <v>0</v>
      </c>
      <c r="B2119" s="65">
        <f ca="1">INDIRECT(ADDRESS(2+QUOTIENT(ROW()-2,COUNTA('Form Responses 1'!$1:$1)-4),2,,TRUE,"Form Responses 1"))</f>
        <v>0</v>
      </c>
      <c r="C2119" s="65">
        <f ca="1">INDIRECT(ADDRESS(2+QUOTIENT(ROW()-2,COUNTA('Form Responses 1'!$1:$1)-4),3,,TRUE,"Form Responses 1"))</f>
        <v>0</v>
      </c>
      <c r="D2119" s="65">
        <f ca="1">INDIRECT(ADDRESS(2+QUOTIENT(ROW()-2,COUNTA('Form Responses 1'!$1:$1)-4),4,,TRUE,"Form Responses 1"))</f>
        <v>0</v>
      </c>
      <c r="E2119" s="82">
        <f ca="1" t="shared" si="0"/>
        <v>6</v>
      </c>
      <c r="F2119" s="65" t="str">
        <f ca="1">IF(ISBLANK(A2119)," ",INDIRECT(ADDRESS(1,5+MOD(ROW()-2,COUNTA('Form Responses 1'!$1:$1)-4),,TRUE,"Form Responses 1")))</f>
        <v>Lantai 10 [Tangga Exit Barat]</v>
      </c>
      <c r="G2119" s="65" t="e">
        <f ca="1">IF(ISBLANK(A2119)," ",INDIRECT(ADDRESS(MATCH(A2119,'Form Responses 1'!A:A,0),5+MOD(ROW()-2,COUNTA('Form Responses 1'!$1:$1)-4),,TRUE,"Form Responses 1")))</f>
        <v>#N/A</v>
      </c>
      <c r="H2119" s="83" t="str">
        <f ca="1" t="shared" si="1"/>
        <v>Lantai 10</v>
      </c>
      <c r="I2119" s="83" t="str">
        <f ca="1" t="shared" si="2156"/>
        <v>Tangga Exit Barat</v>
      </c>
      <c r="J2119" s="83" t="str">
        <f ca="1" t="shared" si="2"/>
        <v>CLEANING SERVICE</v>
      </c>
      <c r="K2119" s="83" t="str">
        <f ca="1" t="array" ref="K2119">IFERROR(INDEX(MASTER!B:B,MATCH(G2119,MASTER!A:A,0))/100," ")</f>
        <v> </v>
      </c>
      <c r="L2119" s="65">
        <f ca="1" t="shared" si="3"/>
        <v>0</v>
      </c>
      <c r="M2119" s="65" t="str">
        <f ca="1" t="shared" si="4"/>
        <v>1900 - WEEK 00</v>
      </c>
      <c r="N2119" s="65" t="str">
        <f ca="1" t="shared" si="5"/>
        <v>1900 - MONTH 01</v>
      </c>
      <c r="O2119" s="83" t="str">
        <f ca="1" t="shared" ref="O2119:P2119" si="2161">IFERROR(AVERAGEIF(M:M,M2119,$K:$K)," ")</f>
        <v> </v>
      </c>
      <c r="P2119" s="83" t="str">
        <f ca="1" t="shared" si="2161"/>
        <v> </v>
      </c>
      <c r="Q2119" s="65" t="str">
        <f ca="1">IF(ISBLANK(A2119)," ",IF(O2119&gt;MASTER!$B$3/100,"SB",IF(O2119&gt;MASTER!$B$4/100,"B",IF(O2119&gt;MASTER!$B$5/100,"C","K"))))</f>
        <v>SB</v>
      </c>
      <c r="R2119" s="65" t="str">
        <f ca="1">IF(ISBLANK(B2119)," ",IF(P2119&gt;MASTER!$B$3/100,"SB",IF(P2119&gt;MASTER!$B$4/100,"B",IF(P2119&gt;MASTER!$B$5/100,"C","K"))))</f>
        <v>SB</v>
      </c>
    </row>
    <row r="2120" customHeight="1" spans="1:18">
      <c r="A2120" s="65">
        <f ca="1">INDIRECT(ADDRESS(2+QUOTIENT(ROW()-2,COUNTA('Form Responses 1'!$1:$1)-4),1,,TRUE,"Form Responses 1"))</f>
        <v>0</v>
      </c>
      <c r="B2120" s="65">
        <f ca="1">INDIRECT(ADDRESS(2+QUOTIENT(ROW()-2,COUNTA('Form Responses 1'!$1:$1)-4),2,,TRUE,"Form Responses 1"))</f>
        <v>0</v>
      </c>
      <c r="C2120" s="65">
        <f ca="1">INDIRECT(ADDRESS(2+QUOTIENT(ROW()-2,COUNTA('Form Responses 1'!$1:$1)-4),3,,TRUE,"Form Responses 1"))</f>
        <v>0</v>
      </c>
      <c r="D2120" s="65">
        <f ca="1">INDIRECT(ADDRESS(2+QUOTIENT(ROW()-2,COUNTA('Form Responses 1'!$1:$1)-4),4,,TRUE,"Form Responses 1"))</f>
        <v>0</v>
      </c>
      <c r="E2120" s="82">
        <f ca="1" t="shared" si="0"/>
        <v>6</v>
      </c>
      <c r="F2120" s="65" t="str">
        <f ca="1">IF(ISBLANK(A2120)," ",INDIRECT(ADDRESS(1,5+MOD(ROW()-2,COUNTA('Form Responses 1'!$1:$1)-4),,TRUE,"Form Responses 1")))</f>
        <v>Lantai 10 [ &amp; Timur]</v>
      </c>
      <c r="G2120" s="65" t="e">
        <f ca="1">IF(ISBLANK(A2120)," ",INDIRECT(ADDRESS(MATCH(A2120,'Form Responses 1'!A:A,0),5+MOD(ROW()-2,COUNTA('Form Responses 1'!$1:$1)-4),,TRUE,"Form Responses 1")))</f>
        <v>#N/A</v>
      </c>
      <c r="H2120" s="83" t="str">
        <f ca="1" t="shared" si="1"/>
        <v>Lantai 10</v>
      </c>
      <c r="I2120" s="83" t="str">
        <f ca="1" t="shared" si="2156"/>
        <v> &amp; Timur</v>
      </c>
      <c r="J2120" s="83" t="str">
        <f ca="1" t="shared" si="2"/>
        <v>CLEANING SERVICE</v>
      </c>
      <c r="K2120" s="83" t="str">
        <f ca="1" t="array" ref="K2120">IFERROR(INDEX(MASTER!B:B,MATCH(G2120,MASTER!A:A,0))/100," ")</f>
        <v> </v>
      </c>
      <c r="L2120" s="65">
        <f ca="1" t="shared" si="3"/>
        <v>0</v>
      </c>
      <c r="M2120" s="65" t="str">
        <f ca="1" t="shared" si="4"/>
        <v>1900 - WEEK 00</v>
      </c>
      <c r="N2120" s="65" t="str">
        <f ca="1" t="shared" si="5"/>
        <v>1900 - MONTH 01</v>
      </c>
      <c r="O2120" s="83" t="str">
        <f ca="1" t="shared" ref="O2120:P2120" si="2162">IFERROR(AVERAGEIF(M:M,M2120,$K:$K)," ")</f>
        <v> </v>
      </c>
      <c r="P2120" s="83" t="str">
        <f ca="1" t="shared" si="2162"/>
        <v> </v>
      </c>
      <c r="Q2120" s="65" t="str">
        <f ca="1">IF(ISBLANK(A2120)," ",IF(O2120&gt;MASTER!$B$3/100,"SB",IF(O2120&gt;MASTER!$B$4/100,"B",IF(O2120&gt;MASTER!$B$5/100,"C","K"))))</f>
        <v>SB</v>
      </c>
      <c r="R2120" s="65" t="str">
        <f ca="1">IF(ISBLANK(B2120)," ",IF(P2120&gt;MASTER!$B$3/100,"SB",IF(P2120&gt;MASTER!$B$4/100,"B",IF(P2120&gt;MASTER!$B$5/100,"C","K"))))</f>
        <v>SB</v>
      </c>
    </row>
    <row r="2121" customHeight="1" spans="1:18">
      <c r="A2121" s="65">
        <f ca="1">INDIRECT(ADDRESS(2+QUOTIENT(ROW()-2,COUNTA('Form Responses 1'!$1:$1)-4),1,,TRUE,"Form Responses 1"))</f>
        <v>0</v>
      </c>
      <c r="B2121" s="65">
        <f ca="1">INDIRECT(ADDRESS(2+QUOTIENT(ROW()-2,COUNTA('Form Responses 1'!$1:$1)-4),2,,TRUE,"Form Responses 1"))</f>
        <v>0</v>
      </c>
      <c r="C2121" s="65">
        <f ca="1">INDIRECT(ADDRESS(2+QUOTIENT(ROW()-2,COUNTA('Form Responses 1'!$1:$1)-4),3,,TRUE,"Form Responses 1"))</f>
        <v>0</v>
      </c>
      <c r="D2121" s="65">
        <f ca="1">INDIRECT(ADDRESS(2+QUOTIENT(ROW()-2,COUNTA('Form Responses 1'!$1:$1)-4),4,,TRUE,"Form Responses 1"))</f>
        <v>0</v>
      </c>
      <c r="E2121" s="82">
        <f ca="1" t="shared" si="0"/>
        <v>6</v>
      </c>
      <c r="F2121" s="65" t="str">
        <f ca="1">IF(ISBLANK(A2121)," ",INDIRECT(ADDRESS(1,5+MOD(ROW()-2,COUNTA('Form Responses 1'!$1:$1)-4),,TRUE,"Form Responses 1")))</f>
        <v>Lantai 10 [Mushola]</v>
      </c>
      <c r="G2121" s="65" t="e">
        <f ca="1">IF(ISBLANK(A2121)," ",INDIRECT(ADDRESS(MATCH(A2121,'Form Responses 1'!A:A,0),5+MOD(ROW()-2,COUNTA('Form Responses 1'!$1:$1)-4),,TRUE,"Form Responses 1")))</f>
        <v>#N/A</v>
      </c>
      <c r="H2121" s="83" t="str">
        <f ca="1" t="shared" si="1"/>
        <v>Lantai 10</v>
      </c>
      <c r="I2121" s="83" t="str">
        <f ca="1" t="shared" si="2156"/>
        <v>Mushola</v>
      </c>
      <c r="J2121" s="83" t="str">
        <f ca="1" t="shared" si="2"/>
        <v>CLEANING SERVICE</v>
      </c>
      <c r="K2121" s="83" t="str">
        <f ca="1" t="array" ref="K2121">IFERROR(INDEX(MASTER!B:B,MATCH(G2121,MASTER!A:A,0))/100," ")</f>
        <v> </v>
      </c>
      <c r="L2121" s="65">
        <f ca="1" t="shared" si="3"/>
        <v>0</v>
      </c>
      <c r="M2121" s="65" t="str">
        <f ca="1" t="shared" si="4"/>
        <v>1900 - WEEK 00</v>
      </c>
      <c r="N2121" s="65" t="str">
        <f ca="1" t="shared" si="5"/>
        <v>1900 - MONTH 01</v>
      </c>
      <c r="O2121" s="83" t="str">
        <f ca="1" t="shared" ref="O2121:P2121" si="2163">IFERROR(AVERAGEIF(M:M,M2121,$K:$K)," ")</f>
        <v> </v>
      </c>
      <c r="P2121" s="83" t="str">
        <f ca="1" t="shared" si="2163"/>
        <v> </v>
      </c>
      <c r="Q2121" s="65" t="str">
        <f ca="1">IF(ISBLANK(A2121)," ",IF(O2121&gt;MASTER!$B$3/100,"SB",IF(O2121&gt;MASTER!$B$4/100,"B",IF(O2121&gt;MASTER!$B$5/100,"C","K"))))</f>
        <v>SB</v>
      </c>
      <c r="R2121" s="65" t="str">
        <f ca="1">IF(ISBLANK(B2121)," ",IF(P2121&gt;MASTER!$B$3/100,"SB",IF(P2121&gt;MASTER!$B$4/100,"B",IF(P2121&gt;MASTER!$B$5/100,"C","K"))))</f>
        <v>SB</v>
      </c>
    </row>
    <row r="2122" customHeight="1" spans="1:18">
      <c r="A2122" s="65">
        <f ca="1">INDIRECT(ADDRESS(2+QUOTIENT(ROW()-2,COUNTA('Form Responses 1'!$1:$1)-4),1,,TRUE,"Form Responses 1"))</f>
        <v>0</v>
      </c>
      <c r="B2122" s="65">
        <f ca="1">INDIRECT(ADDRESS(2+QUOTIENT(ROW()-2,COUNTA('Form Responses 1'!$1:$1)-4),2,,TRUE,"Form Responses 1"))</f>
        <v>0</v>
      </c>
      <c r="C2122" s="65">
        <f ca="1">INDIRECT(ADDRESS(2+QUOTIENT(ROW()-2,COUNTA('Form Responses 1'!$1:$1)-4),3,,TRUE,"Form Responses 1"))</f>
        <v>0</v>
      </c>
      <c r="D2122" s="65">
        <f ca="1">INDIRECT(ADDRESS(2+QUOTIENT(ROW()-2,COUNTA('Form Responses 1'!$1:$1)-4),4,,TRUE,"Form Responses 1"))</f>
        <v>0</v>
      </c>
      <c r="E2122" s="82">
        <f ca="1" t="shared" si="0"/>
        <v>6</v>
      </c>
      <c r="F2122" s="65" t="str">
        <f ca="1">IF(ISBLANK(A2122)," ",INDIRECT(ADDRESS(1,5+MOD(ROW()-2,COUNTA('Form Responses 1'!$1:$1)-4),,TRUE,"Form Responses 1")))</f>
        <v>Lantai 10 [Pantry]</v>
      </c>
      <c r="G2122" s="65" t="e">
        <f ca="1">IF(ISBLANK(A2122)," ",INDIRECT(ADDRESS(MATCH(A2122,'Form Responses 1'!A:A,0),5+MOD(ROW()-2,COUNTA('Form Responses 1'!$1:$1)-4),,TRUE,"Form Responses 1")))</f>
        <v>#N/A</v>
      </c>
      <c r="H2122" s="83" t="str">
        <f ca="1" t="shared" si="1"/>
        <v>Lantai 10</v>
      </c>
      <c r="I2122" s="83" t="str">
        <f ca="1" t="shared" si="2156"/>
        <v>Pantry</v>
      </c>
      <c r="J2122" s="83" t="str">
        <f ca="1" t="shared" si="2"/>
        <v>CLEANING SERVICE</v>
      </c>
      <c r="K2122" s="83" t="str">
        <f ca="1" t="array" ref="K2122">IFERROR(INDEX(MASTER!B:B,MATCH(G2122,MASTER!A:A,0))/100," ")</f>
        <v> </v>
      </c>
      <c r="L2122" s="65">
        <f ca="1" t="shared" si="3"/>
        <v>0</v>
      </c>
      <c r="M2122" s="65" t="str">
        <f ca="1" t="shared" si="4"/>
        <v>1900 - WEEK 00</v>
      </c>
      <c r="N2122" s="65" t="str">
        <f ca="1" t="shared" si="5"/>
        <v>1900 - MONTH 01</v>
      </c>
      <c r="O2122" s="83" t="str">
        <f ca="1" t="shared" ref="O2122:P2122" si="2164">IFERROR(AVERAGEIF(M:M,M2122,$K:$K)," ")</f>
        <v> </v>
      </c>
      <c r="P2122" s="83" t="str">
        <f ca="1" t="shared" si="2164"/>
        <v> </v>
      </c>
      <c r="Q2122" s="65" t="str">
        <f ca="1">IF(ISBLANK(A2122)," ",IF(O2122&gt;MASTER!$B$3/100,"SB",IF(O2122&gt;MASTER!$B$4/100,"B",IF(O2122&gt;MASTER!$B$5/100,"C","K"))))</f>
        <v>SB</v>
      </c>
      <c r="R2122" s="65" t="str">
        <f ca="1">IF(ISBLANK(B2122)," ",IF(P2122&gt;MASTER!$B$3/100,"SB",IF(P2122&gt;MASTER!$B$4/100,"B",IF(P2122&gt;MASTER!$B$5/100,"C","K"))))</f>
        <v>SB</v>
      </c>
    </row>
    <row r="2123" customHeight="1" spans="1:18">
      <c r="A2123" s="65">
        <f ca="1">INDIRECT(ADDRESS(2+QUOTIENT(ROW()-2,COUNTA('Form Responses 1'!$1:$1)-4),1,,TRUE,"Form Responses 1"))</f>
        <v>0</v>
      </c>
      <c r="B2123" s="65">
        <f ca="1">INDIRECT(ADDRESS(2+QUOTIENT(ROW()-2,COUNTA('Form Responses 1'!$1:$1)-4),2,,TRUE,"Form Responses 1"))</f>
        <v>0</v>
      </c>
      <c r="C2123" s="65">
        <f ca="1">INDIRECT(ADDRESS(2+QUOTIENT(ROW()-2,COUNTA('Form Responses 1'!$1:$1)-4),3,,TRUE,"Form Responses 1"))</f>
        <v>0</v>
      </c>
      <c r="D2123" s="65">
        <f ca="1">INDIRECT(ADDRESS(2+QUOTIENT(ROW()-2,COUNTA('Form Responses 1'!$1:$1)-4),4,,TRUE,"Form Responses 1"))</f>
        <v>0</v>
      </c>
      <c r="E2123" s="82">
        <f ca="1" t="shared" si="0"/>
        <v>6</v>
      </c>
      <c r="F2123" s="65" t="str">
        <f ca="1">IF(ISBLANK(A2123)," ",INDIRECT(ADDRESS(1,5+MOD(ROW()-2,COUNTA('Form Responses 1'!$1:$1)-4),,TRUE,"Form Responses 1")))</f>
        <v>Lantai 10 [Ruang Rapat 1-2-3]</v>
      </c>
      <c r="G2123" s="65" t="e">
        <f ca="1">IF(ISBLANK(A2123)," ",INDIRECT(ADDRESS(MATCH(A2123,'Form Responses 1'!A:A,0),5+MOD(ROW()-2,COUNTA('Form Responses 1'!$1:$1)-4),,TRUE,"Form Responses 1")))</f>
        <v>#N/A</v>
      </c>
      <c r="H2123" s="83" t="str">
        <f ca="1" t="shared" si="1"/>
        <v>Lantai 10</v>
      </c>
      <c r="I2123" s="83" t="str">
        <f ca="1" t="shared" si="2156"/>
        <v>Ruang Rapat 1-2-3</v>
      </c>
      <c r="J2123" s="83" t="str">
        <f ca="1" t="shared" si="2"/>
        <v>CLEANING SERVICE</v>
      </c>
      <c r="K2123" s="83" t="str">
        <f ca="1" t="array" ref="K2123">IFERROR(INDEX(MASTER!B:B,MATCH(G2123,MASTER!A:A,0))/100," ")</f>
        <v> </v>
      </c>
      <c r="L2123" s="65">
        <f ca="1" t="shared" si="3"/>
        <v>0</v>
      </c>
      <c r="M2123" s="65" t="str">
        <f ca="1" t="shared" si="4"/>
        <v>1900 - WEEK 00</v>
      </c>
      <c r="N2123" s="65" t="str">
        <f ca="1" t="shared" si="5"/>
        <v>1900 - MONTH 01</v>
      </c>
      <c r="O2123" s="83" t="str">
        <f ca="1" t="shared" ref="O2123:P2123" si="2165">IFERROR(AVERAGEIF(M:M,M2123,$K:$K)," ")</f>
        <v> </v>
      </c>
      <c r="P2123" s="83" t="str">
        <f ca="1" t="shared" si="2165"/>
        <v> </v>
      </c>
      <c r="Q2123" s="65" t="str">
        <f ca="1">IF(ISBLANK(A2123)," ",IF(O2123&gt;MASTER!$B$3/100,"SB",IF(O2123&gt;MASTER!$B$4/100,"B",IF(O2123&gt;MASTER!$B$5/100,"C","K"))))</f>
        <v>SB</v>
      </c>
      <c r="R2123" s="65" t="str">
        <f ca="1">IF(ISBLANK(B2123)," ",IF(P2123&gt;MASTER!$B$3/100,"SB",IF(P2123&gt;MASTER!$B$4/100,"B",IF(P2123&gt;MASTER!$B$5/100,"C","K"))))</f>
        <v>SB</v>
      </c>
    </row>
    <row r="2124" customHeight="1" spans="1:18">
      <c r="A2124" s="65">
        <f ca="1">INDIRECT(ADDRESS(2+QUOTIENT(ROW()-2,COUNTA('Form Responses 1'!$1:$1)-4),1,,TRUE,"Form Responses 1"))</f>
        <v>0</v>
      </c>
      <c r="B2124" s="65">
        <f ca="1">INDIRECT(ADDRESS(2+QUOTIENT(ROW()-2,COUNTA('Form Responses 1'!$1:$1)-4),2,,TRUE,"Form Responses 1"))</f>
        <v>0</v>
      </c>
      <c r="C2124" s="65">
        <f ca="1">INDIRECT(ADDRESS(2+QUOTIENT(ROW()-2,COUNTA('Form Responses 1'!$1:$1)-4),3,,TRUE,"Form Responses 1"))</f>
        <v>0</v>
      </c>
      <c r="D2124" s="65">
        <f ca="1">INDIRECT(ADDRESS(2+QUOTIENT(ROW()-2,COUNTA('Form Responses 1'!$1:$1)-4),4,,TRUE,"Form Responses 1"))</f>
        <v>0</v>
      </c>
      <c r="E2124" s="82">
        <f ca="1" t="shared" si="0"/>
        <v>6</v>
      </c>
      <c r="F2124" s="65" t="str">
        <f ca="1">IF(ISBLANK(A2124)," ",INDIRECT(ADDRESS(1,5+MOD(ROW()-2,COUNTA('Form Responses 1'!$1:$1)-4),,TRUE,"Form Responses 1")))</f>
        <v>Lantai 10 [Ruang Kerja]</v>
      </c>
      <c r="G2124" s="65" t="e">
        <f ca="1">IF(ISBLANK(A2124)," ",INDIRECT(ADDRESS(MATCH(A2124,'Form Responses 1'!A:A,0),5+MOD(ROW()-2,COUNTA('Form Responses 1'!$1:$1)-4),,TRUE,"Form Responses 1")))</f>
        <v>#N/A</v>
      </c>
      <c r="H2124" s="83" t="str">
        <f ca="1" t="shared" si="1"/>
        <v>Lantai 10</v>
      </c>
      <c r="I2124" s="83" t="str">
        <f ca="1" t="shared" si="2156"/>
        <v>Ruang Kerja</v>
      </c>
      <c r="J2124" s="83" t="str">
        <f ca="1" t="shared" si="2"/>
        <v>CLEANING SERVICE</v>
      </c>
      <c r="K2124" s="83" t="str">
        <f ca="1" t="array" ref="K2124">IFERROR(INDEX(MASTER!B:B,MATCH(G2124,MASTER!A:A,0))/100," ")</f>
        <v> </v>
      </c>
      <c r="L2124" s="65">
        <f ca="1" t="shared" si="3"/>
        <v>0</v>
      </c>
      <c r="M2124" s="65" t="str">
        <f ca="1" t="shared" si="4"/>
        <v>1900 - WEEK 00</v>
      </c>
      <c r="N2124" s="65" t="str">
        <f ca="1" t="shared" si="5"/>
        <v>1900 - MONTH 01</v>
      </c>
      <c r="O2124" s="83" t="str">
        <f ca="1" t="shared" ref="O2124:P2124" si="2166">IFERROR(AVERAGEIF(M:M,M2124,$K:$K)," ")</f>
        <v> </v>
      </c>
      <c r="P2124" s="83" t="str">
        <f ca="1" t="shared" si="2166"/>
        <v> </v>
      </c>
      <c r="Q2124" s="65" t="str">
        <f ca="1">IF(ISBLANK(A2124)," ",IF(O2124&gt;MASTER!$B$3/100,"SB",IF(O2124&gt;MASTER!$B$4/100,"B",IF(O2124&gt;MASTER!$B$5/100,"C","K"))))</f>
        <v>SB</v>
      </c>
      <c r="R2124" s="65" t="str">
        <f ca="1">IF(ISBLANK(B2124)," ",IF(P2124&gt;MASTER!$B$3/100,"SB",IF(P2124&gt;MASTER!$B$4/100,"B",IF(P2124&gt;MASTER!$B$5/100,"C","K"))))</f>
        <v>SB</v>
      </c>
    </row>
    <row r="2125" customHeight="1" spans="1:18">
      <c r="A2125" s="65">
        <f ca="1">INDIRECT(ADDRESS(2+QUOTIENT(ROW()-2,COUNTA('Form Responses 1'!$1:$1)-4),1,,TRUE,"Form Responses 1"))</f>
        <v>0</v>
      </c>
      <c r="B2125" s="65">
        <f ca="1">INDIRECT(ADDRESS(2+QUOTIENT(ROW()-2,COUNTA('Form Responses 1'!$1:$1)-4),2,,TRUE,"Form Responses 1"))</f>
        <v>0</v>
      </c>
      <c r="C2125" s="65">
        <f ca="1">INDIRECT(ADDRESS(2+QUOTIENT(ROW()-2,COUNTA('Form Responses 1'!$1:$1)-4),3,,TRUE,"Form Responses 1"))</f>
        <v>0</v>
      </c>
      <c r="D2125" s="65">
        <f ca="1">INDIRECT(ADDRESS(2+QUOTIENT(ROW()-2,COUNTA('Form Responses 1'!$1:$1)-4),4,,TRUE,"Form Responses 1"))</f>
        <v>0</v>
      </c>
      <c r="E2125" s="82">
        <f ca="1" t="shared" si="0"/>
        <v>6</v>
      </c>
      <c r="F2125" s="65" t="str">
        <f ca="1">IF(ISBLANK(A2125)," ",INDIRECT(ADDRESS(1,5+MOD(ROW()-2,COUNTA('Form Responses 1'!$1:$1)-4),,TRUE,"Form Responses 1")))</f>
        <v>Lantai 10 [Koridor]</v>
      </c>
      <c r="G2125" s="65" t="e">
        <f ca="1">IF(ISBLANK(A2125)," ",INDIRECT(ADDRESS(MATCH(A2125,'Form Responses 1'!A:A,0),5+MOD(ROW()-2,COUNTA('Form Responses 1'!$1:$1)-4),,TRUE,"Form Responses 1")))</f>
        <v>#N/A</v>
      </c>
      <c r="H2125" s="83" t="str">
        <f ca="1" t="shared" si="1"/>
        <v>Lantai 10</v>
      </c>
      <c r="I2125" s="83" t="str">
        <f ca="1" t="shared" si="2156"/>
        <v>Koridor</v>
      </c>
      <c r="J2125" s="83" t="str">
        <f ca="1" t="shared" si="2"/>
        <v>CLEANING SERVICE</v>
      </c>
      <c r="K2125" s="83" t="str">
        <f ca="1" t="array" ref="K2125">IFERROR(INDEX(MASTER!B:B,MATCH(G2125,MASTER!A:A,0))/100," ")</f>
        <v> </v>
      </c>
      <c r="L2125" s="65">
        <f ca="1" t="shared" si="3"/>
        <v>0</v>
      </c>
      <c r="M2125" s="65" t="str">
        <f ca="1" t="shared" si="4"/>
        <v>1900 - WEEK 00</v>
      </c>
      <c r="N2125" s="65" t="str">
        <f ca="1" t="shared" si="5"/>
        <v>1900 - MONTH 01</v>
      </c>
      <c r="O2125" s="83" t="str">
        <f ca="1" t="shared" ref="O2125:P2125" si="2167">IFERROR(AVERAGEIF(M:M,M2125,$K:$K)," ")</f>
        <v> </v>
      </c>
      <c r="P2125" s="83" t="str">
        <f ca="1" t="shared" si="2167"/>
        <v> </v>
      </c>
      <c r="Q2125" s="65" t="str">
        <f ca="1">IF(ISBLANK(A2125)," ",IF(O2125&gt;MASTER!$B$3/100,"SB",IF(O2125&gt;MASTER!$B$4/100,"B",IF(O2125&gt;MASTER!$B$5/100,"C","K"))))</f>
        <v>SB</v>
      </c>
      <c r="R2125" s="65" t="str">
        <f ca="1">IF(ISBLANK(B2125)," ",IF(P2125&gt;MASTER!$B$3/100,"SB",IF(P2125&gt;MASTER!$B$4/100,"B",IF(P2125&gt;MASTER!$B$5/100,"C","K"))))</f>
        <v>SB</v>
      </c>
    </row>
    <row r="2126" customHeight="1" spans="1:18">
      <c r="A2126" s="65">
        <f ca="1">INDIRECT(ADDRESS(2+QUOTIENT(ROW()-2,COUNTA('Form Responses 1'!$1:$1)-4),1,,TRUE,"Form Responses 1"))</f>
        <v>0</v>
      </c>
      <c r="B2126" s="65">
        <f ca="1">INDIRECT(ADDRESS(2+QUOTIENT(ROW()-2,COUNTA('Form Responses 1'!$1:$1)-4),2,,TRUE,"Form Responses 1"))</f>
        <v>0</v>
      </c>
      <c r="C2126" s="65">
        <f ca="1">INDIRECT(ADDRESS(2+QUOTIENT(ROW()-2,COUNTA('Form Responses 1'!$1:$1)-4),3,,TRUE,"Form Responses 1"))</f>
        <v>0</v>
      </c>
      <c r="D2126" s="65">
        <f ca="1">INDIRECT(ADDRESS(2+QUOTIENT(ROW()-2,COUNTA('Form Responses 1'!$1:$1)-4),4,,TRUE,"Form Responses 1"))</f>
        <v>0</v>
      </c>
      <c r="E2126" s="82">
        <f ca="1" t="shared" si="0"/>
        <v>6</v>
      </c>
      <c r="F2126" s="65" t="str">
        <f ca="1">IF(ISBLANK(A2126)," ",INDIRECT(ADDRESS(1,5+MOD(ROW()-2,COUNTA('Form Responses 1'!$1:$1)-4),,TRUE,"Form Responses 1")))</f>
        <v>Lantai 10 [Toilet Pria / Wanita]</v>
      </c>
      <c r="G2126" s="65" t="e">
        <f ca="1">IF(ISBLANK(A2126)," ",INDIRECT(ADDRESS(MATCH(A2126,'Form Responses 1'!A:A,0),5+MOD(ROW()-2,COUNTA('Form Responses 1'!$1:$1)-4),,TRUE,"Form Responses 1")))</f>
        <v>#N/A</v>
      </c>
      <c r="H2126" s="83" t="str">
        <f ca="1" t="shared" si="1"/>
        <v>Lantai 10</v>
      </c>
      <c r="I2126" s="83" t="str">
        <f ca="1" t="shared" si="2156"/>
        <v>Toilet Pria / Wanita</v>
      </c>
      <c r="J2126" s="83" t="str">
        <f ca="1" t="shared" si="2"/>
        <v>CLEANING SERVICE</v>
      </c>
      <c r="K2126" s="83" t="str">
        <f ca="1" t="array" ref="K2126">IFERROR(INDEX(MASTER!B:B,MATCH(G2126,MASTER!A:A,0))/100," ")</f>
        <v> </v>
      </c>
      <c r="L2126" s="65">
        <f ca="1" t="shared" si="3"/>
        <v>0</v>
      </c>
      <c r="M2126" s="65" t="str">
        <f ca="1" t="shared" si="4"/>
        <v>1900 - WEEK 00</v>
      </c>
      <c r="N2126" s="65" t="str">
        <f ca="1" t="shared" si="5"/>
        <v>1900 - MONTH 01</v>
      </c>
      <c r="O2126" s="83" t="str">
        <f ca="1" t="shared" ref="O2126:P2126" si="2168">IFERROR(AVERAGEIF(M:M,M2126,$K:$K)," ")</f>
        <v> </v>
      </c>
      <c r="P2126" s="83" t="str">
        <f ca="1" t="shared" si="2168"/>
        <v> </v>
      </c>
      <c r="Q2126" s="65" t="str">
        <f ca="1">IF(ISBLANK(A2126)," ",IF(O2126&gt;MASTER!$B$3/100,"SB",IF(O2126&gt;MASTER!$B$4/100,"B",IF(O2126&gt;MASTER!$B$5/100,"C","K"))))</f>
        <v>SB</v>
      </c>
      <c r="R2126" s="65" t="str">
        <f ca="1">IF(ISBLANK(B2126)," ",IF(P2126&gt;MASTER!$B$3/100,"SB",IF(P2126&gt;MASTER!$B$4/100,"B",IF(P2126&gt;MASTER!$B$5/100,"C","K"))))</f>
        <v>SB</v>
      </c>
    </row>
    <row r="2127" customHeight="1" spans="1:18">
      <c r="A2127" s="65">
        <f ca="1">INDIRECT(ADDRESS(2+QUOTIENT(ROW()-2,COUNTA('Form Responses 1'!$1:$1)-4),1,,TRUE,"Form Responses 1"))</f>
        <v>0</v>
      </c>
      <c r="B2127" s="65">
        <f ca="1">INDIRECT(ADDRESS(2+QUOTIENT(ROW()-2,COUNTA('Form Responses 1'!$1:$1)-4),2,,TRUE,"Form Responses 1"))</f>
        <v>0</v>
      </c>
      <c r="C2127" s="65">
        <f ca="1">INDIRECT(ADDRESS(2+QUOTIENT(ROW()-2,COUNTA('Form Responses 1'!$1:$1)-4),3,,TRUE,"Form Responses 1"))</f>
        <v>0</v>
      </c>
      <c r="D2127" s="65">
        <f ca="1">INDIRECT(ADDRESS(2+QUOTIENT(ROW()-2,COUNTA('Form Responses 1'!$1:$1)-4),4,,TRUE,"Form Responses 1"))</f>
        <v>0</v>
      </c>
      <c r="E2127" s="82">
        <f ca="1" t="shared" si="0"/>
        <v>6</v>
      </c>
      <c r="F2127" s="65" t="str">
        <f ca="1">IF(ISBLANK(A2127)," ",INDIRECT(ADDRESS(1,5+MOD(ROW()-2,COUNTA('Form Responses 1'!$1:$1)-4),,TRUE,"Form Responses 1")))</f>
        <v>Lantai 09 [Tangga Exit Barat]</v>
      </c>
      <c r="G2127" s="65" t="e">
        <f ca="1">IF(ISBLANK(A2127)," ",INDIRECT(ADDRESS(MATCH(A2127,'Form Responses 1'!A:A,0),5+MOD(ROW()-2,COUNTA('Form Responses 1'!$1:$1)-4),,TRUE,"Form Responses 1")))</f>
        <v>#N/A</v>
      </c>
      <c r="H2127" s="83" t="str">
        <f ca="1" t="shared" si="1"/>
        <v>Lantai 09</v>
      </c>
      <c r="I2127" s="83" t="str">
        <f ca="1" t="shared" si="2156"/>
        <v>Tangga Exit Barat</v>
      </c>
      <c r="J2127" s="83" t="str">
        <f ca="1" t="shared" si="2"/>
        <v>CLEANING SERVICE</v>
      </c>
      <c r="K2127" s="83" t="str">
        <f ca="1" t="array" ref="K2127">IFERROR(INDEX(MASTER!B:B,MATCH(G2127,MASTER!A:A,0))/100," ")</f>
        <v> </v>
      </c>
      <c r="L2127" s="65">
        <f ca="1" t="shared" si="3"/>
        <v>0</v>
      </c>
      <c r="M2127" s="65" t="str">
        <f ca="1" t="shared" si="4"/>
        <v>1900 - WEEK 00</v>
      </c>
      <c r="N2127" s="65" t="str">
        <f ca="1" t="shared" si="5"/>
        <v>1900 - MONTH 01</v>
      </c>
      <c r="O2127" s="83" t="str">
        <f ca="1" t="shared" ref="O2127:P2127" si="2169">IFERROR(AVERAGEIF(M:M,M2127,$K:$K)," ")</f>
        <v> </v>
      </c>
      <c r="P2127" s="83" t="str">
        <f ca="1" t="shared" si="2169"/>
        <v> </v>
      </c>
      <c r="Q2127" s="65" t="str">
        <f ca="1">IF(ISBLANK(A2127)," ",IF(O2127&gt;MASTER!$B$3/100,"SB",IF(O2127&gt;MASTER!$B$4/100,"B",IF(O2127&gt;MASTER!$B$5/100,"C","K"))))</f>
        <v>SB</v>
      </c>
      <c r="R2127" s="65" t="str">
        <f ca="1">IF(ISBLANK(B2127)," ",IF(P2127&gt;MASTER!$B$3/100,"SB",IF(P2127&gt;MASTER!$B$4/100,"B",IF(P2127&gt;MASTER!$B$5/100,"C","K"))))</f>
        <v>SB</v>
      </c>
    </row>
    <row r="2128" customHeight="1" spans="1:18">
      <c r="A2128" s="65">
        <f ca="1">INDIRECT(ADDRESS(2+QUOTIENT(ROW()-2,COUNTA('Form Responses 1'!$1:$1)-4),1,,TRUE,"Form Responses 1"))</f>
        <v>0</v>
      </c>
      <c r="B2128" s="65">
        <f ca="1">INDIRECT(ADDRESS(2+QUOTIENT(ROW()-2,COUNTA('Form Responses 1'!$1:$1)-4),2,,TRUE,"Form Responses 1"))</f>
        <v>0</v>
      </c>
      <c r="C2128" s="65">
        <f ca="1">INDIRECT(ADDRESS(2+QUOTIENT(ROW()-2,COUNTA('Form Responses 1'!$1:$1)-4),3,,TRUE,"Form Responses 1"))</f>
        <v>0</v>
      </c>
      <c r="D2128" s="65">
        <f ca="1">INDIRECT(ADDRESS(2+QUOTIENT(ROW()-2,COUNTA('Form Responses 1'!$1:$1)-4),4,,TRUE,"Form Responses 1"))</f>
        <v>0</v>
      </c>
      <c r="E2128" s="82">
        <f ca="1" t="shared" si="0"/>
        <v>6</v>
      </c>
      <c r="F2128" s="65" t="str">
        <f ca="1">IF(ISBLANK(A2128)," ",INDIRECT(ADDRESS(1,5+MOD(ROW()-2,COUNTA('Form Responses 1'!$1:$1)-4),,TRUE,"Form Responses 1")))</f>
        <v>Lantai 09 [ &amp; Timur]</v>
      </c>
      <c r="G2128" s="65" t="e">
        <f ca="1">IF(ISBLANK(A2128)," ",INDIRECT(ADDRESS(MATCH(A2128,'Form Responses 1'!A:A,0),5+MOD(ROW()-2,COUNTA('Form Responses 1'!$1:$1)-4),,TRUE,"Form Responses 1")))</f>
        <v>#N/A</v>
      </c>
      <c r="H2128" s="83" t="str">
        <f ca="1" t="shared" si="1"/>
        <v>Lantai 09</v>
      </c>
      <c r="I2128" s="83" t="str">
        <f ca="1" t="shared" si="2156"/>
        <v> &amp; Timur</v>
      </c>
      <c r="J2128" s="83" t="str">
        <f ca="1" t="shared" si="2"/>
        <v>CLEANING SERVICE</v>
      </c>
      <c r="K2128" s="83" t="str">
        <f ca="1" t="array" ref="K2128">IFERROR(INDEX(MASTER!B:B,MATCH(G2128,MASTER!A:A,0))/100," ")</f>
        <v> </v>
      </c>
      <c r="L2128" s="65">
        <f ca="1" t="shared" si="3"/>
        <v>0</v>
      </c>
      <c r="M2128" s="65" t="str">
        <f ca="1" t="shared" si="4"/>
        <v>1900 - WEEK 00</v>
      </c>
      <c r="N2128" s="65" t="str">
        <f ca="1" t="shared" si="5"/>
        <v>1900 - MONTH 01</v>
      </c>
      <c r="O2128" s="83" t="str">
        <f ca="1" t="shared" ref="O2128:P2128" si="2170">IFERROR(AVERAGEIF(M:M,M2128,$K:$K)," ")</f>
        <v> </v>
      </c>
      <c r="P2128" s="83" t="str">
        <f ca="1" t="shared" si="2170"/>
        <v> </v>
      </c>
      <c r="Q2128" s="65" t="str">
        <f ca="1">IF(ISBLANK(A2128)," ",IF(O2128&gt;MASTER!$B$3/100,"SB",IF(O2128&gt;MASTER!$B$4/100,"B",IF(O2128&gt;MASTER!$B$5/100,"C","K"))))</f>
        <v>SB</v>
      </c>
      <c r="R2128" s="65" t="str">
        <f ca="1">IF(ISBLANK(B2128)," ",IF(P2128&gt;MASTER!$B$3/100,"SB",IF(P2128&gt;MASTER!$B$4/100,"B",IF(P2128&gt;MASTER!$B$5/100,"C","K"))))</f>
        <v>SB</v>
      </c>
    </row>
    <row r="2129" customHeight="1" spans="1:18">
      <c r="A2129" s="65">
        <f ca="1">INDIRECT(ADDRESS(2+QUOTIENT(ROW()-2,COUNTA('Form Responses 1'!$1:$1)-4),1,,TRUE,"Form Responses 1"))</f>
        <v>0</v>
      </c>
      <c r="B2129" s="65">
        <f ca="1">INDIRECT(ADDRESS(2+QUOTIENT(ROW()-2,COUNTA('Form Responses 1'!$1:$1)-4),2,,TRUE,"Form Responses 1"))</f>
        <v>0</v>
      </c>
      <c r="C2129" s="65">
        <f ca="1">INDIRECT(ADDRESS(2+QUOTIENT(ROW()-2,COUNTA('Form Responses 1'!$1:$1)-4),3,,TRUE,"Form Responses 1"))</f>
        <v>0</v>
      </c>
      <c r="D2129" s="65">
        <f ca="1">INDIRECT(ADDRESS(2+QUOTIENT(ROW()-2,COUNTA('Form Responses 1'!$1:$1)-4),4,,TRUE,"Form Responses 1"))</f>
        <v>0</v>
      </c>
      <c r="E2129" s="82">
        <f ca="1" t="shared" si="0"/>
        <v>6</v>
      </c>
      <c r="F2129" s="65" t="str">
        <f ca="1">IF(ISBLANK(A2129)," ",INDIRECT(ADDRESS(1,5+MOD(ROW()-2,COUNTA('Form Responses 1'!$1:$1)-4),,TRUE,"Form Responses 1")))</f>
        <v>Lantai 09 [Mushola]</v>
      </c>
      <c r="G2129" s="65" t="e">
        <f ca="1">IF(ISBLANK(A2129)," ",INDIRECT(ADDRESS(MATCH(A2129,'Form Responses 1'!A:A,0),5+MOD(ROW()-2,COUNTA('Form Responses 1'!$1:$1)-4),,TRUE,"Form Responses 1")))</f>
        <v>#N/A</v>
      </c>
      <c r="H2129" s="83" t="str">
        <f ca="1" t="shared" si="1"/>
        <v>Lantai 09</v>
      </c>
      <c r="I2129" s="83" t="str">
        <f ca="1" t="shared" si="2156"/>
        <v>Mushola</v>
      </c>
      <c r="J2129" s="83" t="str">
        <f ca="1" t="shared" si="2"/>
        <v>CLEANING SERVICE</v>
      </c>
      <c r="K2129" s="83" t="str">
        <f ca="1" t="array" ref="K2129">IFERROR(INDEX(MASTER!B:B,MATCH(G2129,MASTER!A:A,0))/100," ")</f>
        <v> </v>
      </c>
      <c r="L2129" s="65">
        <f ca="1" t="shared" si="3"/>
        <v>0</v>
      </c>
      <c r="M2129" s="65" t="str">
        <f ca="1" t="shared" si="4"/>
        <v>1900 - WEEK 00</v>
      </c>
      <c r="N2129" s="65" t="str">
        <f ca="1" t="shared" si="5"/>
        <v>1900 - MONTH 01</v>
      </c>
      <c r="O2129" s="83" t="str">
        <f ca="1" t="shared" ref="O2129:P2129" si="2171">IFERROR(AVERAGEIF(M:M,M2129,$K:$K)," ")</f>
        <v> </v>
      </c>
      <c r="P2129" s="83" t="str">
        <f ca="1" t="shared" si="2171"/>
        <v> </v>
      </c>
      <c r="Q2129" s="65" t="str">
        <f ca="1">IF(ISBLANK(A2129)," ",IF(O2129&gt;MASTER!$B$3/100,"SB",IF(O2129&gt;MASTER!$B$4/100,"B",IF(O2129&gt;MASTER!$B$5/100,"C","K"))))</f>
        <v>SB</v>
      </c>
      <c r="R2129" s="65" t="str">
        <f ca="1">IF(ISBLANK(B2129)," ",IF(P2129&gt;MASTER!$B$3/100,"SB",IF(P2129&gt;MASTER!$B$4/100,"B",IF(P2129&gt;MASTER!$B$5/100,"C","K"))))</f>
        <v>SB</v>
      </c>
    </row>
    <row r="2130" customHeight="1" spans="1:18">
      <c r="A2130" s="65">
        <f ca="1">INDIRECT(ADDRESS(2+QUOTIENT(ROW()-2,COUNTA('Form Responses 1'!$1:$1)-4),1,,TRUE,"Form Responses 1"))</f>
        <v>0</v>
      </c>
      <c r="B2130" s="65">
        <f ca="1">INDIRECT(ADDRESS(2+QUOTIENT(ROW()-2,COUNTA('Form Responses 1'!$1:$1)-4),2,,TRUE,"Form Responses 1"))</f>
        <v>0</v>
      </c>
      <c r="C2130" s="65">
        <f ca="1">INDIRECT(ADDRESS(2+QUOTIENT(ROW()-2,COUNTA('Form Responses 1'!$1:$1)-4),3,,TRUE,"Form Responses 1"))</f>
        <v>0</v>
      </c>
      <c r="D2130" s="65">
        <f ca="1">INDIRECT(ADDRESS(2+QUOTIENT(ROW()-2,COUNTA('Form Responses 1'!$1:$1)-4),4,,TRUE,"Form Responses 1"))</f>
        <v>0</v>
      </c>
      <c r="E2130" s="82">
        <f ca="1" t="shared" si="0"/>
        <v>6</v>
      </c>
      <c r="F2130" s="65" t="str">
        <f ca="1">IF(ISBLANK(A2130)," ",INDIRECT(ADDRESS(1,5+MOD(ROW()-2,COUNTA('Form Responses 1'!$1:$1)-4),,TRUE,"Form Responses 1")))</f>
        <v>Lantai 09 [Pantry]</v>
      </c>
      <c r="G2130" s="65" t="e">
        <f ca="1">IF(ISBLANK(A2130)," ",INDIRECT(ADDRESS(MATCH(A2130,'Form Responses 1'!A:A,0),5+MOD(ROW()-2,COUNTA('Form Responses 1'!$1:$1)-4),,TRUE,"Form Responses 1")))</f>
        <v>#N/A</v>
      </c>
      <c r="H2130" s="83" t="str">
        <f ca="1" t="shared" si="1"/>
        <v>Lantai 09</v>
      </c>
      <c r="I2130" s="83" t="str">
        <f ca="1" t="shared" si="2156"/>
        <v>Pantry</v>
      </c>
      <c r="J2130" s="83" t="str">
        <f ca="1" t="shared" si="2"/>
        <v>CLEANING SERVICE</v>
      </c>
      <c r="K2130" s="83" t="str">
        <f ca="1" t="array" ref="K2130">IFERROR(INDEX(MASTER!B:B,MATCH(G2130,MASTER!A:A,0))/100," ")</f>
        <v> </v>
      </c>
      <c r="L2130" s="65">
        <f ca="1" t="shared" si="3"/>
        <v>0</v>
      </c>
      <c r="M2130" s="65" t="str">
        <f ca="1" t="shared" si="4"/>
        <v>1900 - WEEK 00</v>
      </c>
      <c r="N2130" s="65" t="str">
        <f ca="1" t="shared" si="5"/>
        <v>1900 - MONTH 01</v>
      </c>
      <c r="O2130" s="83" t="str">
        <f ca="1" t="shared" ref="O2130:P2130" si="2172">IFERROR(AVERAGEIF(M:M,M2130,$K:$K)," ")</f>
        <v> </v>
      </c>
      <c r="P2130" s="83" t="str">
        <f ca="1" t="shared" si="2172"/>
        <v> </v>
      </c>
      <c r="Q2130" s="65" t="str">
        <f ca="1">IF(ISBLANK(A2130)," ",IF(O2130&gt;MASTER!$B$3/100,"SB",IF(O2130&gt;MASTER!$B$4/100,"B",IF(O2130&gt;MASTER!$B$5/100,"C","K"))))</f>
        <v>SB</v>
      </c>
      <c r="R2130" s="65" t="str">
        <f ca="1">IF(ISBLANK(B2130)," ",IF(P2130&gt;MASTER!$B$3/100,"SB",IF(P2130&gt;MASTER!$B$4/100,"B",IF(P2130&gt;MASTER!$B$5/100,"C","K"))))</f>
        <v>SB</v>
      </c>
    </row>
    <row r="2131" customHeight="1" spans="1:18">
      <c r="A2131" s="65">
        <f ca="1">INDIRECT(ADDRESS(2+QUOTIENT(ROW()-2,COUNTA('Form Responses 1'!$1:$1)-4),1,,TRUE,"Form Responses 1"))</f>
        <v>0</v>
      </c>
      <c r="B2131" s="65">
        <f ca="1">INDIRECT(ADDRESS(2+QUOTIENT(ROW()-2,COUNTA('Form Responses 1'!$1:$1)-4),2,,TRUE,"Form Responses 1"))</f>
        <v>0</v>
      </c>
      <c r="C2131" s="65">
        <f ca="1">INDIRECT(ADDRESS(2+QUOTIENT(ROW()-2,COUNTA('Form Responses 1'!$1:$1)-4),3,,TRUE,"Form Responses 1"))</f>
        <v>0</v>
      </c>
      <c r="D2131" s="65">
        <f ca="1">INDIRECT(ADDRESS(2+QUOTIENT(ROW()-2,COUNTA('Form Responses 1'!$1:$1)-4),4,,TRUE,"Form Responses 1"))</f>
        <v>0</v>
      </c>
      <c r="E2131" s="82">
        <f ca="1" t="shared" si="0"/>
        <v>6</v>
      </c>
      <c r="F2131" s="65" t="str">
        <f ca="1">IF(ISBLANK(A2131)," ",INDIRECT(ADDRESS(1,5+MOD(ROW()-2,COUNTA('Form Responses 1'!$1:$1)-4),,TRUE,"Form Responses 1")))</f>
        <v>Lantai 09 [Ruang Rapat 1-2-3]</v>
      </c>
      <c r="G2131" s="65" t="e">
        <f ca="1">IF(ISBLANK(A2131)," ",INDIRECT(ADDRESS(MATCH(A2131,'Form Responses 1'!A:A,0),5+MOD(ROW()-2,COUNTA('Form Responses 1'!$1:$1)-4),,TRUE,"Form Responses 1")))</f>
        <v>#N/A</v>
      </c>
      <c r="H2131" s="83" t="str">
        <f ca="1" t="shared" si="1"/>
        <v>Lantai 09</v>
      </c>
      <c r="I2131" s="83" t="str">
        <f ca="1" t="shared" si="2156"/>
        <v>Ruang Rapat 1-2-3</v>
      </c>
      <c r="J2131" s="83" t="str">
        <f ca="1" t="shared" si="2"/>
        <v>CLEANING SERVICE</v>
      </c>
      <c r="K2131" s="83" t="str">
        <f ca="1" t="array" ref="K2131">IFERROR(INDEX(MASTER!B:B,MATCH(G2131,MASTER!A:A,0))/100," ")</f>
        <v> </v>
      </c>
      <c r="L2131" s="65">
        <f ca="1" t="shared" si="3"/>
        <v>0</v>
      </c>
      <c r="M2131" s="65" t="str">
        <f ca="1" t="shared" si="4"/>
        <v>1900 - WEEK 00</v>
      </c>
      <c r="N2131" s="65" t="str">
        <f ca="1" t="shared" si="5"/>
        <v>1900 - MONTH 01</v>
      </c>
      <c r="O2131" s="83" t="str">
        <f ca="1" t="shared" ref="O2131:P2131" si="2173">IFERROR(AVERAGEIF(M:M,M2131,$K:$K)," ")</f>
        <v> </v>
      </c>
      <c r="P2131" s="83" t="str">
        <f ca="1" t="shared" si="2173"/>
        <v> </v>
      </c>
      <c r="Q2131" s="65" t="str">
        <f ca="1">IF(ISBLANK(A2131)," ",IF(O2131&gt;MASTER!$B$3/100,"SB",IF(O2131&gt;MASTER!$B$4/100,"B",IF(O2131&gt;MASTER!$B$5/100,"C","K"))))</f>
        <v>SB</v>
      </c>
      <c r="R2131" s="65" t="str">
        <f ca="1">IF(ISBLANK(B2131)," ",IF(P2131&gt;MASTER!$B$3/100,"SB",IF(P2131&gt;MASTER!$B$4/100,"B",IF(P2131&gt;MASTER!$B$5/100,"C","K"))))</f>
        <v>SB</v>
      </c>
    </row>
    <row r="2132" customHeight="1" spans="1:18">
      <c r="A2132" s="65">
        <f ca="1">INDIRECT(ADDRESS(2+QUOTIENT(ROW()-2,COUNTA('Form Responses 1'!$1:$1)-4),1,,TRUE,"Form Responses 1"))</f>
        <v>0</v>
      </c>
      <c r="B2132" s="65">
        <f ca="1">INDIRECT(ADDRESS(2+QUOTIENT(ROW()-2,COUNTA('Form Responses 1'!$1:$1)-4),2,,TRUE,"Form Responses 1"))</f>
        <v>0</v>
      </c>
      <c r="C2132" s="65">
        <f ca="1">INDIRECT(ADDRESS(2+QUOTIENT(ROW()-2,COUNTA('Form Responses 1'!$1:$1)-4),3,,TRUE,"Form Responses 1"))</f>
        <v>0</v>
      </c>
      <c r="D2132" s="65">
        <f ca="1">INDIRECT(ADDRESS(2+QUOTIENT(ROW()-2,COUNTA('Form Responses 1'!$1:$1)-4),4,,TRUE,"Form Responses 1"))</f>
        <v>0</v>
      </c>
      <c r="E2132" s="82">
        <f ca="1" t="shared" si="0"/>
        <v>6</v>
      </c>
      <c r="F2132" s="65" t="str">
        <f ca="1">IF(ISBLANK(A2132)," ",INDIRECT(ADDRESS(1,5+MOD(ROW()-2,COUNTA('Form Responses 1'!$1:$1)-4),,TRUE,"Form Responses 1")))</f>
        <v>Lantai 09 [Ruang Kerja]</v>
      </c>
      <c r="G2132" s="65" t="e">
        <f ca="1">IF(ISBLANK(A2132)," ",INDIRECT(ADDRESS(MATCH(A2132,'Form Responses 1'!A:A,0),5+MOD(ROW()-2,COUNTA('Form Responses 1'!$1:$1)-4),,TRUE,"Form Responses 1")))</f>
        <v>#N/A</v>
      </c>
      <c r="H2132" s="83" t="str">
        <f ca="1" t="shared" si="1"/>
        <v>Lantai 09</v>
      </c>
      <c r="I2132" s="83" t="str">
        <f ca="1" t="shared" si="2156"/>
        <v>Ruang Kerja</v>
      </c>
      <c r="J2132" s="83" t="str">
        <f ca="1" t="shared" si="2"/>
        <v>CLEANING SERVICE</v>
      </c>
      <c r="K2132" s="83" t="str">
        <f ca="1" t="array" ref="K2132">IFERROR(INDEX(MASTER!B:B,MATCH(G2132,MASTER!A:A,0))/100," ")</f>
        <v> </v>
      </c>
      <c r="L2132" s="65">
        <f ca="1" t="shared" si="3"/>
        <v>0</v>
      </c>
      <c r="M2132" s="65" t="str">
        <f ca="1" t="shared" si="4"/>
        <v>1900 - WEEK 00</v>
      </c>
      <c r="N2132" s="65" t="str">
        <f ca="1" t="shared" si="5"/>
        <v>1900 - MONTH 01</v>
      </c>
      <c r="O2132" s="83" t="str">
        <f ca="1" t="shared" ref="O2132:P2132" si="2174">IFERROR(AVERAGEIF(M:M,M2132,$K:$K)," ")</f>
        <v> </v>
      </c>
      <c r="P2132" s="83" t="str">
        <f ca="1" t="shared" si="2174"/>
        <v> </v>
      </c>
      <c r="Q2132" s="65" t="str">
        <f ca="1">IF(ISBLANK(A2132)," ",IF(O2132&gt;MASTER!$B$3/100,"SB",IF(O2132&gt;MASTER!$B$4/100,"B",IF(O2132&gt;MASTER!$B$5/100,"C","K"))))</f>
        <v>SB</v>
      </c>
      <c r="R2132" s="65" t="str">
        <f ca="1">IF(ISBLANK(B2132)," ",IF(P2132&gt;MASTER!$B$3/100,"SB",IF(P2132&gt;MASTER!$B$4/100,"B",IF(P2132&gt;MASTER!$B$5/100,"C","K"))))</f>
        <v>SB</v>
      </c>
    </row>
    <row r="2133" customHeight="1" spans="1:18">
      <c r="A2133" s="65">
        <f ca="1">INDIRECT(ADDRESS(2+QUOTIENT(ROW()-2,COUNTA('Form Responses 1'!$1:$1)-4),1,,TRUE,"Form Responses 1"))</f>
        <v>0</v>
      </c>
      <c r="B2133" s="65">
        <f ca="1">INDIRECT(ADDRESS(2+QUOTIENT(ROW()-2,COUNTA('Form Responses 1'!$1:$1)-4),2,,TRUE,"Form Responses 1"))</f>
        <v>0</v>
      </c>
      <c r="C2133" s="65">
        <f ca="1">INDIRECT(ADDRESS(2+QUOTIENT(ROW()-2,COUNTA('Form Responses 1'!$1:$1)-4),3,,TRUE,"Form Responses 1"))</f>
        <v>0</v>
      </c>
      <c r="D2133" s="65">
        <f ca="1">INDIRECT(ADDRESS(2+QUOTIENT(ROW()-2,COUNTA('Form Responses 1'!$1:$1)-4),4,,TRUE,"Form Responses 1"))</f>
        <v>0</v>
      </c>
      <c r="E2133" s="82">
        <f ca="1" t="shared" si="0"/>
        <v>6</v>
      </c>
      <c r="F2133" s="65" t="str">
        <f ca="1">IF(ISBLANK(A2133)," ",INDIRECT(ADDRESS(1,5+MOD(ROW()-2,COUNTA('Form Responses 1'!$1:$1)-4),,TRUE,"Form Responses 1")))</f>
        <v>Lantai 09 [Koridor]</v>
      </c>
      <c r="G2133" s="65" t="e">
        <f ca="1">IF(ISBLANK(A2133)," ",INDIRECT(ADDRESS(MATCH(A2133,'Form Responses 1'!A:A,0),5+MOD(ROW()-2,COUNTA('Form Responses 1'!$1:$1)-4),,TRUE,"Form Responses 1")))</f>
        <v>#N/A</v>
      </c>
      <c r="H2133" s="83" t="str">
        <f ca="1" t="shared" si="1"/>
        <v>Lantai 09</v>
      </c>
      <c r="I2133" s="83" t="str">
        <f ca="1" t="shared" si="2156"/>
        <v>Koridor</v>
      </c>
      <c r="J2133" s="83" t="str">
        <f ca="1" t="shared" si="2"/>
        <v>CLEANING SERVICE</v>
      </c>
      <c r="K2133" s="83" t="str">
        <f ca="1" t="array" ref="K2133">IFERROR(INDEX(MASTER!B:B,MATCH(G2133,MASTER!A:A,0))/100," ")</f>
        <v> </v>
      </c>
      <c r="L2133" s="65">
        <f ca="1" t="shared" si="3"/>
        <v>0</v>
      </c>
      <c r="M2133" s="65" t="str">
        <f ca="1" t="shared" si="4"/>
        <v>1900 - WEEK 00</v>
      </c>
      <c r="N2133" s="65" t="str">
        <f ca="1" t="shared" si="5"/>
        <v>1900 - MONTH 01</v>
      </c>
      <c r="O2133" s="83" t="str">
        <f ca="1" t="shared" ref="O2133:P2133" si="2175">IFERROR(AVERAGEIF(M:M,M2133,$K:$K)," ")</f>
        <v> </v>
      </c>
      <c r="P2133" s="83" t="str">
        <f ca="1" t="shared" si="2175"/>
        <v> </v>
      </c>
      <c r="Q2133" s="65" t="str">
        <f ca="1">IF(ISBLANK(A2133)," ",IF(O2133&gt;MASTER!$B$3/100,"SB",IF(O2133&gt;MASTER!$B$4/100,"B",IF(O2133&gt;MASTER!$B$5/100,"C","K"))))</f>
        <v>SB</v>
      </c>
      <c r="R2133" s="65" t="str">
        <f ca="1">IF(ISBLANK(B2133)," ",IF(P2133&gt;MASTER!$B$3/100,"SB",IF(P2133&gt;MASTER!$B$4/100,"B",IF(P2133&gt;MASTER!$B$5/100,"C","K"))))</f>
        <v>SB</v>
      </c>
    </row>
    <row r="2134" customHeight="1" spans="1:18">
      <c r="A2134" s="65">
        <f ca="1">INDIRECT(ADDRESS(2+QUOTIENT(ROW()-2,COUNTA('Form Responses 1'!$1:$1)-4),1,,TRUE,"Form Responses 1"))</f>
        <v>0</v>
      </c>
      <c r="B2134" s="65">
        <f ca="1">INDIRECT(ADDRESS(2+QUOTIENT(ROW()-2,COUNTA('Form Responses 1'!$1:$1)-4),2,,TRUE,"Form Responses 1"))</f>
        <v>0</v>
      </c>
      <c r="C2134" s="65">
        <f ca="1">INDIRECT(ADDRESS(2+QUOTIENT(ROW()-2,COUNTA('Form Responses 1'!$1:$1)-4),3,,TRUE,"Form Responses 1"))</f>
        <v>0</v>
      </c>
      <c r="D2134" s="65">
        <f ca="1">INDIRECT(ADDRESS(2+QUOTIENT(ROW()-2,COUNTA('Form Responses 1'!$1:$1)-4),4,,TRUE,"Form Responses 1"))</f>
        <v>0</v>
      </c>
      <c r="E2134" s="82">
        <f ca="1" t="shared" si="0"/>
        <v>6</v>
      </c>
      <c r="F2134" s="65" t="str">
        <f ca="1">IF(ISBLANK(A2134)," ",INDIRECT(ADDRESS(1,5+MOD(ROW()-2,COUNTA('Form Responses 1'!$1:$1)-4),,TRUE,"Form Responses 1")))</f>
        <v>Lantai 09 [Toilet Pria / Wanita]</v>
      </c>
      <c r="G2134" s="65" t="e">
        <f ca="1">IF(ISBLANK(A2134)," ",INDIRECT(ADDRESS(MATCH(A2134,'Form Responses 1'!A:A,0),5+MOD(ROW()-2,COUNTA('Form Responses 1'!$1:$1)-4),,TRUE,"Form Responses 1")))</f>
        <v>#N/A</v>
      </c>
      <c r="H2134" s="83" t="str">
        <f ca="1" t="shared" si="1"/>
        <v>Lantai 09</v>
      </c>
      <c r="I2134" s="83" t="str">
        <f ca="1" t="shared" si="2156"/>
        <v>Toilet Pria / Wanita</v>
      </c>
      <c r="J2134" s="83" t="str">
        <f ca="1" t="shared" si="2"/>
        <v>CLEANING SERVICE</v>
      </c>
      <c r="K2134" s="83" t="str">
        <f ca="1" t="array" ref="K2134">IFERROR(INDEX(MASTER!B:B,MATCH(G2134,MASTER!A:A,0))/100," ")</f>
        <v> </v>
      </c>
      <c r="L2134" s="65">
        <f ca="1" t="shared" si="3"/>
        <v>0</v>
      </c>
      <c r="M2134" s="65" t="str">
        <f ca="1" t="shared" si="4"/>
        <v>1900 - WEEK 00</v>
      </c>
      <c r="N2134" s="65" t="str">
        <f ca="1" t="shared" si="5"/>
        <v>1900 - MONTH 01</v>
      </c>
      <c r="O2134" s="83" t="str">
        <f ca="1" t="shared" ref="O2134:P2134" si="2176">IFERROR(AVERAGEIF(M:M,M2134,$K:$K)," ")</f>
        <v> </v>
      </c>
      <c r="P2134" s="83" t="str">
        <f ca="1" t="shared" si="2176"/>
        <v> </v>
      </c>
      <c r="Q2134" s="65" t="str">
        <f ca="1">IF(ISBLANK(A2134)," ",IF(O2134&gt;MASTER!$B$3/100,"SB",IF(O2134&gt;MASTER!$B$4/100,"B",IF(O2134&gt;MASTER!$B$5/100,"C","K"))))</f>
        <v>SB</v>
      </c>
      <c r="R2134" s="65" t="str">
        <f ca="1">IF(ISBLANK(B2134)," ",IF(P2134&gt;MASTER!$B$3/100,"SB",IF(P2134&gt;MASTER!$B$4/100,"B",IF(P2134&gt;MASTER!$B$5/100,"C","K"))))</f>
        <v>SB</v>
      </c>
    </row>
    <row r="2135" customHeight="1" spans="1:18">
      <c r="A2135" s="65">
        <f ca="1">INDIRECT(ADDRESS(2+QUOTIENT(ROW()-2,COUNTA('Form Responses 1'!$1:$1)-4),1,,TRUE,"Form Responses 1"))</f>
        <v>0</v>
      </c>
      <c r="B2135" s="65">
        <f ca="1">INDIRECT(ADDRESS(2+QUOTIENT(ROW()-2,COUNTA('Form Responses 1'!$1:$1)-4),2,,TRUE,"Form Responses 1"))</f>
        <v>0</v>
      </c>
      <c r="C2135" s="65">
        <f ca="1">INDIRECT(ADDRESS(2+QUOTIENT(ROW()-2,COUNTA('Form Responses 1'!$1:$1)-4),3,,TRUE,"Form Responses 1"))</f>
        <v>0</v>
      </c>
      <c r="D2135" s="65">
        <f ca="1">INDIRECT(ADDRESS(2+QUOTIENT(ROW()-2,COUNTA('Form Responses 1'!$1:$1)-4),4,,TRUE,"Form Responses 1"))</f>
        <v>0</v>
      </c>
      <c r="E2135" s="82">
        <f ca="1" t="shared" si="0"/>
        <v>6</v>
      </c>
      <c r="F2135" s="65" t="str">
        <f ca="1">IF(ISBLANK(A2135)," ",INDIRECT(ADDRESS(1,5+MOD(ROW()-2,COUNTA('Form Responses 1'!$1:$1)-4),,TRUE,"Form Responses 1")))</f>
        <v>Lantai 08 [Tangga Exit Barat]</v>
      </c>
      <c r="G2135" s="65" t="e">
        <f ca="1">IF(ISBLANK(A2135)," ",INDIRECT(ADDRESS(MATCH(A2135,'Form Responses 1'!A:A,0),5+MOD(ROW()-2,COUNTA('Form Responses 1'!$1:$1)-4),,TRUE,"Form Responses 1")))</f>
        <v>#N/A</v>
      </c>
      <c r="H2135" s="83" t="str">
        <f ca="1" t="shared" si="1"/>
        <v>Lantai 08</v>
      </c>
      <c r="I2135" s="83" t="str">
        <f ca="1" t="shared" si="2156"/>
        <v>Tangga Exit Barat</v>
      </c>
      <c r="J2135" s="83" t="str">
        <f ca="1" t="shared" si="2"/>
        <v>CLEANING SERVICE</v>
      </c>
      <c r="K2135" s="83" t="str">
        <f ca="1" t="array" ref="K2135">IFERROR(INDEX(MASTER!B:B,MATCH(G2135,MASTER!A:A,0))/100," ")</f>
        <v> </v>
      </c>
      <c r="L2135" s="65">
        <f ca="1" t="shared" si="3"/>
        <v>0</v>
      </c>
      <c r="M2135" s="65" t="str">
        <f ca="1" t="shared" si="4"/>
        <v>1900 - WEEK 00</v>
      </c>
      <c r="N2135" s="65" t="str">
        <f ca="1" t="shared" si="5"/>
        <v>1900 - MONTH 01</v>
      </c>
      <c r="O2135" s="83" t="str">
        <f ca="1" t="shared" ref="O2135:P2135" si="2177">IFERROR(AVERAGEIF(M:M,M2135,$K:$K)," ")</f>
        <v> </v>
      </c>
      <c r="P2135" s="83" t="str">
        <f ca="1" t="shared" si="2177"/>
        <v> </v>
      </c>
      <c r="Q2135" s="65" t="str">
        <f ca="1">IF(ISBLANK(A2135)," ",IF(O2135&gt;MASTER!$B$3/100,"SB",IF(O2135&gt;MASTER!$B$4/100,"B",IF(O2135&gt;MASTER!$B$5/100,"C","K"))))</f>
        <v>SB</v>
      </c>
      <c r="R2135" s="65" t="str">
        <f ca="1">IF(ISBLANK(B2135)," ",IF(P2135&gt;MASTER!$B$3/100,"SB",IF(P2135&gt;MASTER!$B$4/100,"B",IF(P2135&gt;MASTER!$B$5/100,"C","K"))))</f>
        <v>SB</v>
      </c>
    </row>
    <row r="2136" customHeight="1" spans="1:18">
      <c r="A2136" s="65">
        <f ca="1">INDIRECT(ADDRESS(2+QUOTIENT(ROW()-2,COUNTA('Form Responses 1'!$1:$1)-4),1,,TRUE,"Form Responses 1"))</f>
        <v>0</v>
      </c>
      <c r="B2136" s="65">
        <f ca="1">INDIRECT(ADDRESS(2+QUOTIENT(ROW()-2,COUNTA('Form Responses 1'!$1:$1)-4),2,,TRUE,"Form Responses 1"))</f>
        <v>0</v>
      </c>
      <c r="C2136" s="65">
        <f ca="1">INDIRECT(ADDRESS(2+QUOTIENT(ROW()-2,COUNTA('Form Responses 1'!$1:$1)-4),3,,TRUE,"Form Responses 1"))</f>
        <v>0</v>
      </c>
      <c r="D2136" s="65">
        <f ca="1">INDIRECT(ADDRESS(2+QUOTIENT(ROW()-2,COUNTA('Form Responses 1'!$1:$1)-4),4,,TRUE,"Form Responses 1"))</f>
        <v>0</v>
      </c>
      <c r="E2136" s="82">
        <f ca="1" t="shared" si="0"/>
        <v>6</v>
      </c>
      <c r="F2136" s="65" t="str">
        <f ca="1">IF(ISBLANK(A2136)," ",INDIRECT(ADDRESS(1,5+MOD(ROW()-2,COUNTA('Form Responses 1'!$1:$1)-4),,TRUE,"Form Responses 1")))</f>
        <v>Lantai 08 [ &amp; Timur]</v>
      </c>
      <c r="G2136" s="65" t="e">
        <f ca="1">IF(ISBLANK(A2136)," ",INDIRECT(ADDRESS(MATCH(A2136,'Form Responses 1'!A:A,0),5+MOD(ROW()-2,COUNTA('Form Responses 1'!$1:$1)-4),,TRUE,"Form Responses 1")))</f>
        <v>#N/A</v>
      </c>
      <c r="H2136" s="83" t="str">
        <f ca="1" t="shared" si="1"/>
        <v>Lantai 08</v>
      </c>
      <c r="I2136" s="83" t="str">
        <f ca="1" t="shared" si="2156"/>
        <v> &amp; Timur</v>
      </c>
      <c r="J2136" s="83" t="str">
        <f ca="1" t="shared" si="2"/>
        <v>CLEANING SERVICE</v>
      </c>
      <c r="K2136" s="83" t="str">
        <f ca="1" t="array" ref="K2136">IFERROR(INDEX(MASTER!B:B,MATCH(G2136,MASTER!A:A,0))/100," ")</f>
        <v> </v>
      </c>
      <c r="L2136" s="65">
        <f ca="1" t="shared" si="3"/>
        <v>0</v>
      </c>
      <c r="M2136" s="65" t="str">
        <f ca="1" t="shared" si="4"/>
        <v>1900 - WEEK 00</v>
      </c>
      <c r="N2136" s="65" t="str">
        <f ca="1" t="shared" si="5"/>
        <v>1900 - MONTH 01</v>
      </c>
      <c r="O2136" s="83" t="str">
        <f ca="1" t="shared" ref="O2136:P2136" si="2178">IFERROR(AVERAGEIF(M:M,M2136,$K:$K)," ")</f>
        <v> </v>
      </c>
      <c r="P2136" s="83" t="str">
        <f ca="1" t="shared" si="2178"/>
        <v> </v>
      </c>
      <c r="Q2136" s="65" t="str">
        <f ca="1">IF(ISBLANK(A2136)," ",IF(O2136&gt;MASTER!$B$3/100,"SB",IF(O2136&gt;MASTER!$B$4/100,"B",IF(O2136&gt;MASTER!$B$5/100,"C","K"))))</f>
        <v>SB</v>
      </c>
      <c r="R2136" s="65" t="str">
        <f ca="1">IF(ISBLANK(B2136)," ",IF(P2136&gt;MASTER!$B$3/100,"SB",IF(P2136&gt;MASTER!$B$4/100,"B",IF(P2136&gt;MASTER!$B$5/100,"C","K"))))</f>
        <v>SB</v>
      </c>
    </row>
    <row r="2137" customHeight="1" spans="1:18">
      <c r="A2137" s="65">
        <f ca="1">INDIRECT(ADDRESS(2+QUOTIENT(ROW()-2,COUNTA('Form Responses 1'!$1:$1)-4),1,,TRUE,"Form Responses 1"))</f>
        <v>0</v>
      </c>
      <c r="B2137" s="65">
        <f ca="1">INDIRECT(ADDRESS(2+QUOTIENT(ROW()-2,COUNTA('Form Responses 1'!$1:$1)-4),2,,TRUE,"Form Responses 1"))</f>
        <v>0</v>
      </c>
      <c r="C2137" s="65">
        <f ca="1">INDIRECT(ADDRESS(2+QUOTIENT(ROW()-2,COUNTA('Form Responses 1'!$1:$1)-4),3,,TRUE,"Form Responses 1"))</f>
        <v>0</v>
      </c>
      <c r="D2137" s="65">
        <f ca="1">INDIRECT(ADDRESS(2+QUOTIENT(ROW()-2,COUNTA('Form Responses 1'!$1:$1)-4),4,,TRUE,"Form Responses 1"))</f>
        <v>0</v>
      </c>
      <c r="E2137" s="82">
        <f ca="1" t="shared" si="0"/>
        <v>6</v>
      </c>
      <c r="F2137" s="65" t="str">
        <f ca="1">IF(ISBLANK(A2137)," ",INDIRECT(ADDRESS(1,5+MOD(ROW()-2,COUNTA('Form Responses 1'!$1:$1)-4),,TRUE,"Form Responses 1")))</f>
        <v>Lantai 08 [Mushola]</v>
      </c>
      <c r="G2137" s="65" t="e">
        <f ca="1">IF(ISBLANK(A2137)," ",INDIRECT(ADDRESS(MATCH(A2137,'Form Responses 1'!A:A,0),5+MOD(ROW()-2,COUNTA('Form Responses 1'!$1:$1)-4),,TRUE,"Form Responses 1")))</f>
        <v>#N/A</v>
      </c>
      <c r="H2137" s="83" t="str">
        <f ca="1" t="shared" si="1"/>
        <v>Lantai 08</v>
      </c>
      <c r="I2137" s="83" t="str">
        <f ca="1" t="shared" si="2156"/>
        <v>Mushola</v>
      </c>
      <c r="J2137" s="83" t="str">
        <f ca="1" t="shared" si="2"/>
        <v>CLEANING SERVICE</v>
      </c>
      <c r="K2137" s="83" t="str">
        <f ca="1" t="array" ref="K2137">IFERROR(INDEX(MASTER!B:B,MATCH(G2137,MASTER!A:A,0))/100," ")</f>
        <v> </v>
      </c>
      <c r="L2137" s="65">
        <f ca="1" t="shared" si="3"/>
        <v>0</v>
      </c>
      <c r="M2137" s="65" t="str">
        <f ca="1" t="shared" si="4"/>
        <v>1900 - WEEK 00</v>
      </c>
      <c r="N2137" s="65" t="str">
        <f ca="1" t="shared" si="5"/>
        <v>1900 - MONTH 01</v>
      </c>
      <c r="O2137" s="83" t="str">
        <f ca="1" t="shared" ref="O2137:P2137" si="2179">IFERROR(AVERAGEIF(M:M,M2137,$K:$K)," ")</f>
        <v> </v>
      </c>
      <c r="P2137" s="83" t="str">
        <f ca="1" t="shared" si="2179"/>
        <v> </v>
      </c>
      <c r="Q2137" s="65" t="str">
        <f ca="1">IF(ISBLANK(A2137)," ",IF(O2137&gt;MASTER!$B$3/100,"SB",IF(O2137&gt;MASTER!$B$4/100,"B",IF(O2137&gt;MASTER!$B$5/100,"C","K"))))</f>
        <v>SB</v>
      </c>
      <c r="R2137" s="65" t="str">
        <f ca="1">IF(ISBLANK(B2137)," ",IF(P2137&gt;MASTER!$B$3/100,"SB",IF(P2137&gt;MASTER!$B$4/100,"B",IF(P2137&gt;MASTER!$B$5/100,"C","K"))))</f>
        <v>SB</v>
      </c>
    </row>
    <row r="2138" customHeight="1" spans="1:18">
      <c r="A2138" s="65">
        <f ca="1">INDIRECT(ADDRESS(2+QUOTIENT(ROW()-2,COUNTA('Form Responses 1'!$1:$1)-4),1,,TRUE,"Form Responses 1"))</f>
        <v>0</v>
      </c>
      <c r="B2138" s="65">
        <f ca="1">INDIRECT(ADDRESS(2+QUOTIENT(ROW()-2,COUNTA('Form Responses 1'!$1:$1)-4),2,,TRUE,"Form Responses 1"))</f>
        <v>0</v>
      </c>
      <c r="C2138" s="65">
        <f ca="1">INDIRECT(ADDRESS(2+QUOTIENT(ROW()-2,COUNTA('Form Responses 1'!$1:$1)-4),3,,TRUE,"Form Responses 1"))</f>
        <v>0</v>
      </c>
      <c r="D2138" s="65">
        <f ca="1">INDIRECT(ADDRESS(2+QUOTIENT(ROW()-2,COUNTA('Form Responses 1'!$1:$1)-4),4,,TRUE,"Form Responses 1"))</f>
        <v>0</v>
      </c>
      <c r="E2138" s="82">
        <f ca="1" t="shared" si="0"/>
        <v>6</v>
      </c>
      <c r="F2138" s="65" t="str">
        <f ca="1">IF(ISBLANK(A2138)," ",INDIRECT(ADDRESS(1,5+MOD(ROW()-2,COUNTA('Form Responses 1'!$1:$1)-4),,TRUE,"Form Responses 1")))</f>
        <v>Lantai 08 [Pantry]</v>
      </c>
      <c r="G2138" s="65" t="e">
        <f ca="1">IF(ISBLANK(A2138)," ",INDIRECT(ADDRESS(MATCH(A2138,'Form Responses 1'!A:A,0),5+MOD(ROW()-2,COUNTA('Form Responses 1'!$1:$1)-4),,TRUE,"Form Responses 1")))</f>
        <v>#N/A</v>
      </c>
      <c r="H2138" s="83" t="str">
        <f ca="1" t="shared" si="1"/>
        <v>Lantai 08</v>
      </c>
      <c r="I2138" s="83" t="str">
        <f ca="1" t="shared" si="2156"/>
        <v>Pantry</v>
      </c>
      <c r="J2138" s="83" t="str">
        <f ca="1" t="shared" si="2"/>
        <v>CLEANING SERVICE</v>
      </c>
      <c r="K2138" s="83" t="str">
        <f ca="1" t="array" ref="K2138">IFERROR(INDEX(MASTER!B:B,MATCH(G2138,MASTER!A:A,0))/100," ")</f>
        <v> </v>
      </c>
      <c r="L2138" s="65">
        <f ca="1" t="shared" si="3"/>
        <v>0</v>
      </c>
      <c r="M2138" s="65" t="str">
        <f ca="1" t="shared" si="4"/>
        <v>1900 - WEEK 00</v>
      </c>
      <c r="N2138" s="65" t="str">
        <f ca="1" t="shared" si="5"/>
        <v>1900 - MONTH 01</v>
      </c>
      <c r="O2138" s="83" t="str">
        <f ca="1" t="shared" ref="O2138:P2138" si="2180">IFERROR(AVERAGEIF(M:M,M2138,$K:$K)," ")</f>
        <v> </v>
      </c>
      <c r="P2138" s="83" t="str">
        <f ca="1" t="shared" si="2180"/>
        <v> </v>
      </c>
      <c r="Q2138" s="65" t="str">
        <f ca="1">IF(ISBLANK(A2138)," ",IF(O2138&gt;MASTER!$B$3/100,"SB",IF(O2138&gt;MASTER!$B$4/100,"B",IF(O2138&gt;MASTER!$B$5/100,"C","K"))))</f>
        <v>SB</v>
      </c>
      <c r="R2138" s="65" t="str">
        <f ca="1">IF(ISBLANK(B2138)," ",IF(P2138&gt;MASTER!$B$3/100,"SB",IF(P2138&gt;MASTER!$B$4/100,"B",IF(P2138&gt;MASTER!$B$5/100,"C","K"))))</f>
        <v>SB</v>
      </c>
    </row>
    <row r="2139" customHeight="1" spans="1:18">
      <c r="A2139" s="65">
        <f ca="1">INDIRECT(ADDRESS(2+QUOTIENT(ROW()-2,COUNTA('Form Responses 1'!$1:$1)-4),1,,TRUE,"Form Responses 1"))</f>
        <v>0</v>
      </c>
      <c r="B2139" s="65">
        <f ca="1">INDIRECT(ADDRESS(2+QUOTIENT(ROW()-2,COUNTA('Form Responses 1'!$1:$1)-4),2,,TRUE,"Form Responses 1"))</f>
        <v>0</v>
      </c>
      <c r="C2139" s="65">
        <f ca="1">INDIRECT(ADDRESS(2+QUOTIENT(ROW()-2,COUNTA('Form Responses 1'!$1:$1)-4),3,,TRUE,"Form Responses 1"))</f>
        <v>0</v>
      </c>
      <c r="D2139" s="65">
        <f ca="1">INDIRECT(ADDRESS(2+QUOTIENT(ROW()-2,COUNTA('Form Responses 1'!$1:$1)-4),4,,TRUE,"Form Responses 1"))</f>
        <v>0</v>
      </c>
      <c r="E2139" s="82">
        <f ca="1" t="shared" si="0"/>
        <v>6</v>
      </c>
      <c r="F2139" s="65" t="str">
        <f ca="1">IF(ISBLANK(A2139)," ",INDIRECT(ADDRESS(1,5+MOD(ROW()-2,COUNTA('Form Responses 1'!$1:$1)-4),,TRUE,"Form Responses 1")))</f>
        <v>Lantai 08 [Ruang Rapat 1-2-3]</v>
      </c>
      <c r="G2139" s="65" t="e">
        <f ca="1">IF(ISBLANK(A2139)," ",INDIRECT(ADDRESS(MATCH(A2139,'Form Responses 1'!A:A,0),5+MOD(ROW()-2,COUNTA('Form Responses 1'!$1:$1)-4),,TRUE,"Form Responses 1")))</f>
        <v>#N/A</v>
      </c>
      <c r="H2139" s="83" t="str">
        <f ca="1" t="shared" si="1"/>
        <v>Lantai 08</v>
      </c>
      <c r="I2139" s="83" t="str">
        <f ca="1" t="shared" si="2156"/>
        <v>Ruang Rapat 1-2-3</v>
      </c>
      <c r="J2139" s="83" t="str">
        <f ca="1" t="shared" si="2"/>
        <v>CLEANING SERVICE</v>
      </c>
      <c r="K2139" s="83" t="str">
        <f ca="1" t="array" ref="K2139">IFERROR(INDEX(MASTER!B:B,MATCH(G2139,MASTER!A:A,0))/100," ")</f>
        <v> </v>
      </c>
      <c r="L2139" s="65">
        <f ca="1" t="shared" si="3"/>
        <v>0</v>
      </c>
      <c r="M2139" s="65" t="str">
        <f ca="1" t="shared" si="4"/>
        <v>1900 - WEEK 00</v>
      </c>
      <c r="N2139" s="65" t="str">
        <f ca="1" t="shared" si="5"/>
        <v>1900 - MONTH 01</v>
      </c>
      <c r="O2139" s="83" t="str">
        <f ca="1" t="shared" ref="O2139:P2139" si="2181">IFERROR(AVERAGEIF(M:M,M2139,$K:$K)," ")</f>
        <v> </v>
      </c>
      <c r="P2139" s="83" t="str">
        <f ca="1" t="shared" si="2181"/>
        <v> </v>
      </c>
      <c r="Q2139" s="65" t="str">
        <f ca="1">IF(ISBLANK(A2139)," ",IF(O2139&gt;MASTER!$B$3/100,"SB",IF(O2139&gt;MASTER!$B$4/100,"B",IF(O2139&gt;MASTER!$B$5/100,"C","K"))))</f>
        <v>SB</v>
      </c>
      <c r="R2139" s="65" t="str">
        <f ca="1">IF(ISBLANK(B2139)," ",IF(P2139&gt;MASTER!$B$3/100,"SB",IF(P2139&gt;MASTER!$B$4/100,"B",IF(P2139&gt;MASTER!$B$5/100,"C","K"))))</f>
        <v>SB</v>
      </c>
    </row>
    <row r="2140" customHeight="1" spans="1:18">
      <c r="A2140" s="65">
        <f ca="1">INDIRECT(ADDRESS(2+QUOTIENT(ROW()-2,COUNTA('Form Responses 1'!$1:$1)-4),1,,TRUE,"Form Responses 1"))</f>
        <v>0</v>
      </c>
      <c r="B2140" s="65">
        <f ca="1">INDIRECT(ADDRESS(2+QUOTIENT(ROW()-2,COUNTA('Form Responses 1'!$1:$1)-4),2,,TRUE,"Form Responses 1"))</f>
        <v>0</v>
      </c>
      <c r="C2140" s="65">
        <f ca="1">INDIRECT(ADDRESS(2+QUOTIENT(ROW()-2,COUNTA('Form Responses 1'!$1:$1)-4),3,,TRUE,"Form Responses 1"))</f>
        <v>0</v>
      </c>
      <c r="D2140" s="65">
        <f ca="1">INDIRECT(ADDRESS(2+QUOTIENT(ROW()-2,COUNTA('Form Responses 1'!$1:$1)-4),4,,TRUE,"Form Responses 1"))</f>
        <v>0</v>
      </c>
      <c r="E2140" s="82">
        <f ca="1" t="shared" si="0"/>
        <v>6</v>
      </c>
      <c r="F2140" s="65" t="str">
        <f ca="1">IF(ISBLANK(A2140)," ",INDIRECT(ADDRESS(1,5+MOD(ROW()-2,COUNTA('Form Responses 1'!$1:$1)-4),,TRUE,"Form Responses 1")))</f>
        <v>Lantai 08 [Ruang Kerja]</v>
      </c>
      <c r="G2140" s="65" t="e">
        <f ca="1">IF(ISBLANK(A2140)," ",INDIRECT(ADDRESS(MATCH(A2140,'Form Responses 1'!A:A,0),5+MOD(ROW()-2,COUNTA('Form Responses 1'!$1:$1)-4),,TRUE,"Form Responses 1")))</f>
        <v>#N/A</v>
      </c>
      <c r="H2140" s="83" t="str">
        <f ca="1" t="shared" si="1"/>
        <v>Lantai 08</v>
      </c>
      <c r="I2140" s="83" t="str">
        <f ca="1" t="shared" si="2156"/>
        <v>Ruang Kerja</v>
      </c>
      <c r="J2140" s="83" t="str">
        <f ca="1" t="shared" si="2"/>
        <v>CLEANING SERVICE</v>
      </c>
      <c r="K2140" s="83" t="str">
        <f ca="1" t="array" ref="K2140">IFERROR(INDEX(MASTER!B:B,MATCH(G2140,MASTER!A:A,0))/100," ")</f>
        <v> </v>
      </c>
      <c r="L2140" s="65">
        <f ca="1" t="shared" si="3"/>
        <v>0</v>
      </c>
      <c r="M2140" s="65" t="str">
        <f ca="1" t="shared" si="4"/>
        <v>1900 - WEEK 00</v>
      </c>
      <c r="N2140" s="65" t="str">
        <f ca="1" t="shared" si="5"/>
        <v>1900 - MONTH 01</v>
      </c>
      <c r="O2140" s="83" t="str">
        <f ca="1" t="shared" ref="O2140:P2140" si="2182">IFERROR(AVERAGEIF(M:M,M2140,$K:$K)," ")</f>
        <v> </v>
      </c>
      <c r="P2140" s="83" t="str">
        <f ca="1" t="shared" si="2182"/>
        <v> </v>
      </c>
      <c r="Q2140" s="65" t="str">
        <f ca="1">IF(ISBLANK(A2140)," ",IF(O2140&gt;MASTER!$B$3/100,"SB",IF(O2140&gt;MASTER!$B$4/100,"B",IF(O2140&gt;MASTER!$B$5/100,"C","K"))))</f>
        <v>SB</v>
      </c>
      <c r="R2140" s="65" t="str">
        <f ca="1">IF(ISBLANK(B2140)," ",IF(P2140&gt;MASTER!$B$3/100,"SB",IF(P2140&gt;MASTER!$B$4/100,"B",IF(P2140&gt;MASTER!$B$5/100,"C","K"))))</f>
        <v>SB</v>
      </c>
    </row>
    <row r="2141" customHeight="1" spans="1:18">
      <c r="A2141" s="65">
        <f ca="1">INDIRECT(ADDRESS(2+QUOTIENT(ROW()-2,COUNTA('Form Responses 1'!$1:$1)-4),1,,TRUE,"Form Responses 1"))</f>
        <v>0</v>
      </c>
      <c r="B2141" s="65">
        <f ca="1">INDIRECT(ADDRESS(2+QUOTIENT(ROW()-2,COUNTA('Form Responses 1'!$1:$1)-4),2,,TRUE,"Form Responses 1"))</f>
        <v>0</v>
      </c>
      <c r="C2141" s="65">
        <f ca="1">INDIRECT(ADDRESS(2+QUOTIENT(ROW()-2,COUNTA('Form Responses 1'!$1:$1)-4),3,,TRUE,"Form Responses 1"))</f>
        <v>0</v>
      </c>
      <c r="D2141" s="65">
        <f ca="1">INDIRECT(ADDRESS(2+QUOTIENT(ROW()-2,COUNTA('Form Responses 1'!$1:$1)-4),4,,TRUE,"Form Responses 1"))</f>
        <v>0</v>
      </c>
      <c r="E2141" s="82">
        <f ca="1" t="shared" si="0"/>
        <v>6</v>
      </c>
      <c r="F2141" s="65" t="str">
        <f ca="1">IF(ISBLANK(A2141)," ",INDIRECT(ADDRESS(1,5+MOD(ROW()-2,COUNTA('Form Responses 1'!$1:$1)-4),,TRUE,"Form Responses 1")))</f>
        <v>Lantai 08 [Koridor]</v>
      </c>
      <c r="G2141" s="65" t="e">
        <f ca="1">IF(ISBLANK(A2141)," ",INDIRECT(ADDRESS(MATCH(A2141,'Form Responses 1'!A:A,0),5+MOD(ROW()-2,COUNTA('Form Responses 1'!$1:$1)-4),,TRUE,"Form Responses 1")))</f>
        <v>#N/A</v>
      </c>
      <c r="H2141" s="83" t="str">
        <f ca="1" t="shared" si="1"/>
        <v>Lantai 08</v>
      </c>
      <c r="I2141" s="83" t="str">
        <f ca="1" t="shared" si="2156"/>
        <v>Koridor</v>
      </c>
      <c r="J2141" s="83" t="str">
        <f ca="1" t="shared" si="2"/>
        <v>CLEANING SERVICE</v>
      </c>
      <c r="K2141" s="83" t="str">
        <f ca="1" t="array" ref="K2141">IFERROR(INDEX(MASTER!B:B,MATCH(G2141,MASTER!A:A,0))/100," ")</f>
        <v> </v>
      </c>
      <c r="L2141" s="65">
        <f ca="1" t="shared" si="3"/>
        <v>0</v>
      </c>
      <c r="M2141" s="65" t="str">
        <f ca="1" t="shared" si="4"/>
        <v>1900 - WEEK 00</v>
      </c>
      <c r="N2141" s="65" t="str">
        <f ca="1" t="shared" si="5"/>
        <v>1900 - MONTH 01</v>
      </c>
      <c r="O2141" s="83" t="str">
        <f ca="1" t="shared" ref="O2141:P2141" si="2183">IFERROR(AVERAGEIF(M:M,M2141,$K:$K)," ")</f>
        <v> </v>
      </c>
      <c r="P2141" s="83" t="str">
        <f ca="1" t="shared" si="2183"/>
        <v> </v>
      </c>
      <c r="Q2141" s="65" t="str">
        <f ca="1">IF(ISBLANK(A2141)," ",IF(O2141&gt;MASTER!$B$3/100,"SB",IF(O2141&gt;MASTER!$B$4/100,"B",IF(O2141&gt;MASTER!$B$5/100,"C","K"))))</f>
        <v>SB</v>
      </c>
      <c r="R2141" s="65" t="str">
        <f ca="1">IF(ISBLANK(B2141)," ",IF(P2141&gt;MASTER!$B$3/100,"SB",IF(P2141&gt;MASTER!$B$4/100,"B",IF(P2141&gt;MASTER!$B$5/100,"C","K"))))</f>
        <v>SB</v>
      </c>
    </row>
    <row r="2142" customHeight="1" spans="1:18">
      <c r="A2142" s="65">
        <f ca="1">INDIRECT(ADDRESS(2+QUOTIENT(ROW()-2,COUNTA('Form Responses 1'!$1:$1)-4),1,,TRUE,"Form Responses 1"))</f>
        <v>0</v>
      </c>
      <c r="B2142" s="65">
        <f ca="1">INDIRECT(ADDRESS(2+QUOTIENT(ROW()-2,COUNTA('Form Responses 1'!$1:$1)-4),2,,TRUE,"Form Responses 1"))</f>
        <v>0</v>
      </c>
      <c r="C2142" s="65">
        <f ca="1">INDIRECT(ADDRESS(2+QUOTIENT(ROW()-2,COUNTA('Form Responses 1'!$1:$1)-4),3,,TRUE,"Form Responses 1"))</f>
        <v>0</v>
      </c>
      <c r="D2142" s="65">
        <f ca="1">INDIRECT(ADDRESS(2+QUOTIENT(ROW()-2,COUNTA('Form Responses 1'!$1:$1)-4),4,,TRUE,"Form Responses 1"))</f>
        <v>0</v>
      </c>
      <c r="E2142" s="82">
        <f ca="1" t="shared" si="0"/>
        <v>6</v>
      </c>
      <c r="F2142" s="65" t="str">
        <f ca="1">IF(ISBLANK(A2142)," ",INDIRECT(ADDRESS(1,5+MOD(ROW()-2,COUNTA('Form Responses 1'!$1:$1)-4),,TRUE,"Form Responses 1")))</f>
        <v>Lantai 08 [Toilet Pria / Wanita]</v>
      </c>
      <c r="G2142" s="65" t="e">
        <f ca="1">IF(ISBLANK(A2142)," ",INDIRECT(ADDRESS(MATCH(A2142,'Form Responses 1'!A:A,0),5+MOD(ROW()-2,COUNTA('Form Responses 1'!$1:$1)-4),,TRUE,"Form Responses 1")))</f>
        <v>#N/A</v>
      </c>
      <c r="H2142" s="83" t="str">
        <f ca="1" t="shared" si="1"/>
        <v>Lantai 08</v>
      </c>
      <c r="I2142" s="83" t="str">
        <f ca="1" t="shared" si="2156"/>
        <v>Toilet Pria / Wanita</v>
      </c>
      <c r="J2142" s="83" t="str">
        <f ca="1" t="shared" si="2"/>
        <v>CLEANING SERVICE</v>
      </c>
      <c r="K2142" s="83" t="str">
        <f ca="1" t="array" ref="K2142">IFERROR(INDEX(MASTER!B:B,MATCH(G2142,MASTER!A:A,0))/100," ")</f>
        <v> </v>
      </c>
      <c r="L2142" s="65">
        <f ca="1" t="shared" si="3"/>
        <v>0</v>
      </c>
      <c r="M2142" s="65" t="str">
        <f ca="1" t="shared" si="4"/>
        <v>1900 - WEEK 00</v>
      </c>
      <c r="N2142" s="65" t="str">
        <f ca="1" t="shared" si="5"/>
        <v>1900 - MONTH 01</v>
      </c>
      <c r="O2142" s="83" t="str">
        <f ca="1" t="shared" ref="O2142:P2142" si="2184">IFERROR(AVERAGEIF(M:M,M2142,$K:$K)," ")</f>
        <v> </v>
      </c>
      <c r="P2142" s="83" t="str">
        <f ca="1" t="shared" si="2184"/>
        <v> </v>
      </c>
      <c r="Q2142" s="65" t="str">
        <f ca="1">IF(ISBLANK(A2142)," ",IF(O2142&gt;MASTER!$B$3/100,"SB",IF(O2142&gt;MASTER!$B$4/100,"B",IF(O2142&gt;MASTER!$B$5/100,"C","K"))))</f>
        <v>SB</v>
      </c>
      <c r="R2142" s="65" t="str">
        <f ca="1">IF(ISBLANK(B2142)," ",IF(P2142&gt;MASTER!$B$3/100,"SB",IF(P2142&gt;MASTER!$B$4/100,"B",IF(P2142&gt;MASTER!$B$5/100,"C","K"))))</f>
        <v>SB</v>
      </c>
    </row>
    <row r="2143" customHeight="1" spans="1:18">
      <c r="A2143" s="65">
        <f ca="1">INDIRECT(ADDRESS(2+QUOTIENT(ROW()-2,COUNTA('Form Responses 1'!$1:$1)-4),1,,TRUE,"Form Responses 1"))</f>
        <v>0</v>
      </c>
      <c r="B2143" s="65">
        <f ca="1">INDIRECT(ADDRESS(2+QUOTIENT(ROW()-2,COUNTA('Form Responses 1'!$1:$1)-4),2,,TRUE,"Form Responses 1"))</f>
        <v>0</v>
      </c>
      <c r="C2143" s="65">
        <f ca="1">INDIRECT(ADDRESS(2+QUOTIENT(ROW()-2,COUNTA('Form Responses 1'!$1:$1)-4),3,,TRUE,"Form Responses 1"))</f>
        <v>0</v>
      </c>
      <c r="D2143" s="65">
        <f ca="1">INDIRECT(ADDRESS(2+QUOTIENT(ROW()-2,COUNTA('Form Responses 1'!$1:$1)-4),4,,TRUE,"Form Responses 1"))</f>
        <v>0</v>
      </c>
      <c r="E2143" s="82">
        <f ca="1" t="shared" si="0"/>
        <v>6</v>
      </c>
      <c r="F2143" s="65" t="str">
        <f ca="1">IF(ISBLANK(A2143)," ",INDIRECT(ADDRESS(1,5+MOD(ROW()-2,COUNTA('Form Responses 1'!$1:$1)-4),,TRUE,"Form Responses 1")))</f>
        <v>Lantai 07 [Tangga Exit Barat]</v>
      </c>
      <c r="G2143" s="65" t="e">
        <f ca="1">IF(ISBLANK(A2143)," ",INDIRECT(ADDRESS(MATCH(A2143,'Form Responses 1'!A:A,0),5+MOD(ROW()-2,COUNTA('Form Responses 1'!$1:$1)-4),,TRUE,"Form Responses 1")))</f>
        <v>#N/A</v>
      </c>
      <c r="H2143" s="83" t="str">
        <f ca="1" t="shared" si="1"/>
        <v>Lantai 07</v>
      </c>
      <c r="I2143" s="83" t="str">
        <f ca="1" t="shared" si="2156"/>
        <v>Tangga Exit Barat</v>
      </c>
      <c r="J2143" s="83" t="str">
        <f ca="1" t="shared" si="2"/>
        <v>CLEANING SERVICE</v>
      </c>
      <c r="K2143" s="83" t="str">
        <f ca="1" t="array" ref="K2143">IFERROR(INDEX(MASTER!B:B,MATCH(G2143,MASTER!A:A,0))/100," ")</f>
        <v> </v>
      </c>
      <c r="L2143" s="65">
        <f ca="1" t="shared" si="3"/>
        <v>0</v>
      </c>
      <c r="M2143" s="65" t="str">
        <f ca="1" t="shared" si="4"/>
        <v>1900 - WEEK 00</v>
      </c>
      <c r="N2143" s="65" t="str">
        <f ca="1" t="shared" si="5"/>
        <v>1900 - MONTH 01</v>
      </c>
      <c r="O2143" s="83" t="str">
        <f ca="1" t="shared" ref="O2143:P2143" si="2185">IFERROR(AVERAGEIF(M:M,M2143,$K:$K)," ")</f>
        <v> </v>
      </c>
      <c r="P2143" s="83" t="str">
        <f ca="1" t="shared" si="2185"/>
        <v> </v>
      </c>
      <c r="Q2143" s="65" t="str">
        <f ca="1">IF(ISBLANK(A2143)," ",IF(O2143&gt;MASTER!$B$3/100,"SB",IF(O2143&gt;MASTER!$B$4/100,"B",IF(O2143&gt;MASTER!$B$5/100,"C","K"))))</f>
        <v>SB</v>
      </c>
      <c r="R2143" s="65" t="str">
        <f ca="1">IF(ISBLANK(B2143)," ",IF(P2143&gt;MASTER!$B$3/100,"SB",IF(P2143&gt;MASTER!$B$4/100,"B",IF(P2143&gt;MASTER!$B$5/100,"C","K"))))</f>
        <v>SB</v>
      </c>
    </row>
    <row r="2144" customHeight="1" spans="1:18">
      <c r="A2144" s="65">
        <f ca="1">INDIRECT(ADDRESS(2+QUOTIENT(ROW()-2,COUNTA('Form Responses 1'!$1:$1)-4),1,,TRUE,"Form Responses 1"))</f>
        <v>0</v>
      </c>
      <c r="B2144" s="65">
        <f ca="1">INDIRECT(ADDRESS(2+QUOTIENT(ROW()-2,COUNTA('Form Responses 1'!$1:$1)-4),2,,TRUE,"Form Responses 1"))</f>
        <v>0</v>
      </c>
      <c r="C2144" s="65">
        <f ca="1">INDIRECT(ADDRESS(2+QUOTIENT(ROW()-2,COUNTA('Form Responses 1'!$1:$1)-4),3,,TRUE,"Form Responses 1"))</f>
        <v>0</v>
      </c>
      <c r="D2144" s="65">
        <f ca="1">INDIRECT(ADDRESS(2+QUOTIENT(ROW()-2,COUNTA('Form Responses 1'!$1:$1)-4),4,,TRUE,"Form Responses 1"))</f>
        <v>0</v>
      </c>
      <c r="E2144" s="82">
        <f ca="1" t="shared" si="0"/>
        <v>6</v>
      </c>
      <c r="F2144" s="65" t="str">
        <f ca="1">IF(ISBLANK(A2144)," ",INDIRECT(ADDRESS(1,5+MOD(ROW()-2,COUNTA('Form Responses 1'!$1:$1)-4),,TRUE,"Form Responses 1")))</f>
        <v>Lantai 07 [ &amp; Timur]</v>
      </c>
      <c r="G2144" s="65" t="e">
        <f ca="1">IF(ISBLANK(A2144)," ",INDIRECT(ADDRESS(MATCH(A2144,'Form Responses 1'!A:A,0),5+MOD(ROW()-2,COUNTA('Form Responses 1'!$1:$1)-4),,TRUE,"Form Responses 1")))</f>
        <v>#N/A</v>
      </c>
      <c r="H2144" s="83" t="str">
        <f ca="1" t="shared" si="1"/>
        <v>Lantai 07</v>
      </c>
      <c r="I2144" s="83" t="str">
        <f ca="1" t="shared" si="2156"/>
        <v> &amp; Timur</v>
      </c>
      <c r="J2144" s="83" t="str">
        <f ca="1" t="shared" si="2"/>
        <v>CLEANING SERVICE</v>
      </c>
      <c r="K2144" s="83" t="str">
        <f ca="1" t="array" ref="K2144">IFERROR(INDEX(MASTER!B:B,MATCH(G2144,MASTER!A:A,0))/100," ")</f>
        <v> </v>
      </c>
      <c r="L2144" s="65">
        <f ca="1" t="shared" si="3"/>
        <v>0</v>
      </c>
      <c r="M2144" s="65" t="str">
        <f ca="1" t="shared" si="4"/>
        <v>1900 - WEEK 00</v>
      </c>
      <c r="N2144" s="65" t="str">
        <f ca="1" t="shared" si="5"/>
        <v>1900 - MONTH 01</v>
      </c>
      <c r="O2144" s="83" t="str">
        <f ca="1" t="shared" ref="O2144:P2144" si="2186">IFERROR(AVERAGEIF(M:M,M2144,$K:$K)," ")</f>
        <v> </v>
      </c>
      <c r="P2144" s="83" t="str">
        <f ca="1" t="shared" si="2186"/>
        <v> </v>
      </c>
      <c r="Q2144" s="65" t="str">
        <f ca="1">IF(ISBLANK(A2144)," ",IF(O2144&gt;MASTER!$B$3/100,"SB",IF(O2144&gt;MASTER!$B$4/100,"B",IF(O2144&gt;MASTER!$B$5/100,"C","K"))))</f>
        <v>SB</v>
      </c>
      <c r="R2144" s="65" t="str">
        <f ca="1">IF(ISBLANK(B2144)," ",IF(P2144&gt;MASTER!$B$3/100,"SB",IF(P2144&gt;MASTER!$B$4/100,"B",IF(P2144&gt;MASTER!$B$5/100,"C","K"))))</f>
        <v>SB</v>
      </c>
    </row>
    <row r="2145" customHeight="1" spans="1:18">
      <c r="A2145" s="65">
        <f ca="1">INDIRECT(ADDRESS(2+QUOTIENT(ROW()-2,COUNTA('Form Responses 1'!$1:$1)-4),1,,TRUE,"Form Responses 1"))</f>
        <v>0</v>
      </c>
      <c r="B2145" s="65">
        <f ca="1">INDIRECT(ADDRESS(2+QUOTIENT(ROW()-2,COUNTA('Form Responses 1'!$1:$1)-4),2,,TRUE,"Form Responses 1"))</f>
        <v>0</v>
      </c>
      <c r="C2145" s="65">
        <f ca="1">INDIRECT(ADDRESS(2+QUOTIENT(ROW()-2,COUNTA('Form Responses 1'!$1:$1)-4),3,,TRUE,"Form Responses 1"))</f>
        <v>0</v>
      </c>
      <c r="D2145" s="65">
        <f ca="1">INDIRECT(ADDRESS(2+QUOTIENT(ROW()-2,COUNTA('Form Responses 1'!$1:$1)-4),4,,TRUE,"Form Responses 1"))</f>
        <v>0</v>
      </c>
      <c r="E2145" s="82">
        <f ca="1" t="shared" si="0"/>
        <v>6</v>
      </c>
      <c r="F2145" s="65" t="str">
        <f ca="1">IF(ISBLANK(A2145)," ",INDIRECT(ADDRESS(1,5+MOD(ROW()-2,COUNTA('Form Responses 1'!$1:$1)-4),,TRUE,"Form Responses 1")))</f>
        <v>Lantai 07 [Mushola]</v>
      </c>
      <c r="G2145" s="65" t="e">
        <f ca="1">IF(ISBLANK(A2145)," ",INDIRECT(ADDRESS(MATCH(A2145,'Form Responses 1'!A:A,0),5+MOD(ROW()-2,COUNTA('Form Responses 1'!$1:$1)-4),,TRUE,"Form Responses 1")))</f>
        <v>#N/A</v>
      </c>
      <c r="H2145" s="83" t="str">
        <f ca="1" t="shared" si="1"/>
        <v>Lantai 07</v>
      </c>
      <c r="I2145" s="83" t="str">
        <f ca="1" t="shared" si="2156"/>
        <v>Mushola</v>
      </c>
      <c r="J2145" s="83" t="str">
        <f ca="1" t="shared" si="2"/>
        <v>CLEANING SERVICE</v>
      </c>
      <c r="K2145" s="83" t="str">
        <f ca="1" t="array" ref="K2145">IFERROR(INDEX(MASTER!B:B,MATCH(G2145,MASTER!A:A,0))/100," ")</f>
        <v> </v>
      </c>
      <c r="L2145" s="65">
        <f ca="1" t="shared" si="3"/>
        <v>0</v>
      </c>
      <c r="M2145" s="65" t="str">
        <f ca="1" t="shared" si="4"/>
        <v>1900 - WEEK 00</v>
      </c>
      <c r="N2145" s="65" t="str">
        <f ca="1" t="shared" si="5"/>
        <v>1900 - MONTH 01</v>
      </c>
      <c r="O2145" s="83" t="str">
        <f ca="1" t="shared" ref="O2145:P2145" si="2187">IFERROR(AVERAGEIF(M:M,M2145,$K:$K)," ")</f>
        <v> </v>
      </c>
      <c r="P2145" s="83" t="str">
        <f ca="1" t="shared" si="2187"/>
        <v> </v>
      </c>
      <c r="Q2145" s="65" t="str">
        <f ca="1">IF(ISBLANK(A2145)," ",IF(O2145&gt;MASTER!$B$3/100,"SB",IF(O2145&gt;MASTER!$B$4/100,"B",IF(O2145&gt;MASTER!$B$5/100,"C","K"))))</f>
        <v>SB</v>
      </c>
      <c r="R2145" s="65" t="str">
        <f ca="1">IF(ISBLANK(B2145)," ",IF(P2145&gt;MASTER!$B$3/100,"SB",IF(P2145&gt;MASTER!$B$4/100,"B",IF(P2145&gt;MASTER!$B$5/100,"C","K"))))</f>
        <v>SB</v>
      </c>
    </row>
    <row r="2146" customHeight="1" spans="1:18">
      <c r="A2146" s="65">
        <f ca="1">INDIRECT(ADDRESS(2+QUOTIENT(ROW()-2,COUNTA('Form Responses 1'!$1:$1)-4),1,,TRUE,"Form Responses 1"))</f>
        <v>0</v>
      </c>
      <c r="B2146" s="65">
        <f ca="1">INDIRECT(ADDRESS(2+QUOTIENT(ROW()-2,COUNTA('Form Responses 1'!$1:$1)-4),2,,TRUE,"Form Responses 1"))</f>
        <v>0</v>
      </c>
      <c r="C2146" s="65">
        <f ca="1">INDIRECT(ADDRESS(2+QUOTIENT(ROW()-2,COUNTA('Form Responses 1'!$1:$1)-4),3,,TRUE,"Form Responses 1"))</f>
        <v>0</v>
      </c>
      <c r="D2146" s="65">
        <f ca="1">INDIRECT(ADDRESS(2+QUOTIENT(ROW()-2,COUNTA('Form Responses 1'!$1:$1)-4),4,,TRUE,"Form Responses 1"))</f>
        <v>0</v>
      </c>
      <c r="E2146" s="82">
        <f ca="1" t="shared" si="0"/>
        <v>6</v>
      </c>
      <c r="F2146" s="65" t="str">
        <f ca="1">IF(ISBLANK(A2146)," ",INDIRECT(ADDRESS(1,5+MOD(ROW()-2,COUNTA('Form Responses 1'!$1:$1)-4),,TRUE,"Form Responses 1")))</f>
        <v>Lantai 07 [Pantry]</v>
      </c>
      <c r="G2146" s="65" t="e">
        <f ca="1">IF(ISBLANK(A2146)," ",INDIRECT(ADDRESS(MATCH(A2146,'Form Responses 1'!A:A,0),5+MOD(ROW()-2,COUNTA('Form Responses 1'!$1:$1)-4),,TRUE,"Form Responses 1")))</f>
        <v>#N/A</v>
      </c>
      <c r="H2146" s="83" t="str">
        <f ca="1" t="shared" si="1"/>
        <v>Lantai 07</v>
      </c>
      <c r="I2146" s="83" t="str">
        <f ca="1" t="shared" si="2156"/>
        <v>Pantry</v>
      </c>
      <c r="J2146" s="83" t="str">
        <f ca="1" t="shared" si="2"/>
        <v>CLEANING SERVICE</v>
      </c>
      <c r="K2146" s="83" t="str">
        <f ca="1" t="array" ref="K2146">IFERROR(INDEX(MASTER!B:B,MATCH(G2146,MASTER!A:A,0))/100," ")</f>
        <v> </v>
      </c>
      <c r="L2146" s="65">
        <f ca="1" t="shared" si="3"/>
        <v>0</v>
      </c>
      <c r="M2146" s="65" t="str">
        <f ca="1" t="shared" si="4"/>
        <v>1900 - WEEK 00</v>
      </c>
      <c r="N2146" s="65" t="str">
        <f ca="1" t="shared" si="5"/>
        <v>1900 - MONTH 01</v>
      </c>
      <c r="O2146" s="83" t="str">
        <f ca="1" t="shared" ref="O2146:P2146" si="2188">IFERROR(AVERAGEIF(M:M,M2146,$K:$K)," ")</f>
        <v> </v>
      </c>
      <c r="P2146" s="83" t="str">
        <f ca="1" t="shared" si="2188"/>
        <v> </v>
      </c>
      <c r="Q2146" s="65" t="str">
        <f ca="1">IF(ISBLANK(A2146)," ",IF(O2146&gt;MASTER!$B$3/100,"SB",IF(O2146&gt;MASTER!$B$4/100,"B",IF(O2146&gt;MASTER!$B$5/100,"C","K"))))</f>
        <v>SB</v>
      </c>
      <c r="R2146" s="65" t="str">
        <f ca="1">IF(ISBLANK(B2146)," ",IF(P2146&gt;MASTER!$B$3/100,"SB",IF(P2146&gt;MASTER!$B$4/100,"B",IF(P2146&gt;MASTER!$B$5/100,"C","K"))))</f>
        <v>SB</v>
      </c>
    </row>
    <row r="2147" customHeight="1" spans="1:18">
      <c r="A2147" s="65">
        <f ca="1">INDIRECT(ADDRESS(2+QUOTIENT(ROW()-2,COUNTA('Form Responses 1'!$1:$1)-4),1,,TRUE,"Form Responses 1"))</f>
        <v>0</v>
      </c>
      <c r="B2147" s="65">
        <f ca="1">INDIRECT(ADDRESS(2+QUOTIENT(ROW()-2,COUNTA('Form Responses 1'!$1:$1)-4),2,,TRUE,"Form Responses 1"))</f>
        <v>0</v>
      </c>
      <c r="C2147" s="65">
        <f ca="1">INDIRECT(ADDRESS(2+QUOTIENT(ROW()-2,COUNTA('Form Responses 1'!$1:$1)-4),3,,TRUE,"Form Responses 1"))</f>
        <v>0</v>
      </c>
      <c r="D2147" s="65">
        <f ca="1">INDIRECT(ADDRESS(2+QUOTIENT(ROW()-2,COUNTA('Form Responses 1'!$1:$1)-4),4,,TRUE,"Form Responses 1"))</f>
        <v>0</v>
      </c>
      <c r="E2147" s="82">
        <f ca="1" t="shared" si="0"/>
        <v>6</v>
      </c>
      <c r="F2147" s="65" t="str">
        <f ca="1">IF(ISBLANK(A2147)," ",INDIRECT(ADDRESS(1,5+MOD(ROW()-2,COUNTA('Form Responses 1'!$1:$1)-4),,TRUE,"Form Responses 1")))</f>
        <v>Lantai 07 [Ruang Rapat 1-2-3]</v>
      </c>
      <c r="G2147" s="65" t="e">
        <f ca="1">IF(ISBLANK(A2147)," ",INDIRECT(ADDRESS(MATCH(A2147,'Form Responses 1'!A:A,0),5+MOD(ROW()-2,COUNTA('Form Responses 1'!$1:$1)-4),,TRUE,"Form Responses 1")))</f>
        <v>#N/A</v>
      </c>
      <c r="H2147" s="83" t="str">
        <f ca="1" t="shared" si="1"/>
        <v>Lantai 07</v>
      </c>
      <c r="I2147" s="83" t="str">
        <f ca="1" t="shared" si="2156"/>
        <v>Ruang Rapat 1-2-3</v>
      </c>
      <c r="J2147" s="83" t="str">
        <f ca="1" t="shared" si="2"/>
        <v>CLEANING SERVICE</v>
      </c>
      <c r="K2147" s="83" t="str">
        <f ca="1" t="array" ref="K2147">IFERROR(INDEX(MASTER!B:B,MATCH(G2147,MASTER!A:A,0))/100," ")</f>
        <v> </v>
      </c>
      <c r="L2147" s="65">
        <f ca="1" t="shared" si="3"/>
        <v>0</v>
      </c>
      <c r="M2147" s="65" t="str">
        <f ca="1" t="shared" si="4"/>
        <v>1900 - WEEK 00</v>
      </c>
      <c r="N2147" s="65" t="str">
        <f ca="1" t="shared" si="5"/>
        <v>1900 - MONTH 01</v>
      </c>
      <c r="O2147" s="83" t="str">
        <f ca="1" t="shared" ref="O2147:P2147" si="2189">IFERROR(AVERAGEIF(M:M,M2147,$K:$K)," ")</f>
        <v> </v>
      </c>
      <c r="P2147" s="83" t="str">
        <f ca="1" t="shared" si="2189"/>
        <v> </v>
      </c>
      <c r="Q2147" s="65" t="str">
        <f ca="1">IF(ISBLANK(A2147)," ",IF(O2147&gt;MASTER!$B$3/100,"SB",IF(O2147&gt;MASTER!$B$4/100,"B",IF(O2147&gt;MASTER!$B$5/100,"C","K"))))</f>
        <v>SB</v>
      </c>
      <c r="R2147" s="65" t="str">
        <f ca="1">IF(ISBLANK(B2147)," ",IF(P2147&gt;MASTER!$B$3/100,"SB",IF(P2147&gt;MASTER!$B$4/100,"B",IF(P2147&gt;MASTER!$B$5/100,"C","K"))))</f>
        <v>SB</v>
      </c>
    </row>
    <row r="2148" customHeight="1" spans="1:18">
      <c r="A2148" s="65">
        <f ca="1">INDIRECT(ADDRESS(2+QUOTIENT(ROW()-2,COUNTA('Form Responses 1'!$1:$1)-4),1,,TRUE,"Form Responses 1"))</f>
        <v>0</v>
      </c>
      <c r="B2148" s="65">
        <f ca="1">INDIRECT(ADDRESS(2+QUOTIENT(ROW()-2,COUNTA('Form Responses 1'!$1:$1)-4),2,,TRUE,"Form Responses 1"))</f>
        <v>0</v>
      </c>
      <c r="C2148" s="65">
        <f ca="1">INDIRECT(ADDRESS(2+QUOTIENT(ROW()-2,COUNTA('Form Responses 1'!$1:$1)-4),3,,TRUE,"Form Responses 1"))</f>
        <v>0</v>
      </c>
      <c r="D2148" s="65">
        <f ca="1">INDIRECT(ADDRESS(2+QUOTIENT(ROW()-2,COUNTA('Form Responses 1'!$1:$1)-4),4,,TRUE,"Form Responses 1"))</f>
        <v>0</v>
      </c>
      <c r="E2148" s="82">
        <f ca="1" t="shared" si="0"/>
        <v>6</v>
      </c>
      <c r="F2148" s="65" t="str">
        <f ca="1">IF(ISBLANK(A2148)," ",INDIRECT(ADDRESS(1,5+MOD(ROW()-2,COUNTA('Form Responses 1'!$1:$1)-4),,TRUE,"Form Responses 1")))</f>
        <v>Lantai 07 [Ruang Kerja]</v>
      </c>
      <c r="G2148" s="65" t="e">
        <f ca="1">IF(ISBLANK(A2148)," ",INDIRECT(ADDRESS(MATCH(A2148,'Form Responses 1'!A:A,0),5+MOD(ROW()-2,COUNTA('Form Responses 1'!$1:$1)-4),,TRUE,"Form Responses 1")))</f>
        <v>#N/A</v>
      </c>
      <c r="H2148" s="83" t="str">
        <f ca="1" t="shared" si="1"/>
        <v>Lantai 07</v>
      </c>
      <c r="I2148" s="83" t="str">
        <f ca="1" t="shared" si="2156"/>
        <v>Ruang Kerja</v>
      </c>
      <c r="J2148" s="83" t="str">
        <f ca="1" t="shared" si="2"/>
        <v>CLEANING SERVICE</v>
      </c>
      <c r="K2148" s="83" t="str">
        <f ca="1" t="array" ref="K2148">IFERROR(INDEX(MASTER!B:B,MATCH(G2148,MASTER!A:A,0))/100," ")</f>
        <v> </v>
      </c>
      <c r="L2148" s="65">
        <f ca="1" t="shared" si="3"/>
        <v>0</v>
      </c>
      <c r="M2148" s="65" t="str">
        <f ca="1" t="shared" si="4"/>
        <v>1900 - WEEK 00</v>
      </c>
      <c r="N2148" s="65" t="str">
        <f ca="1" t="shared" si="5"/>
        <v>1900 - MONTH 01</v>
      </c>
      <c r="O2148" s="83" t="str">
        <f ca="1" t="shared" ref="O2148:P2148" si="2190">IFERROR(AVERAGEIF(M:M,M2148,$K:$K)," ")</f>
        <v> </v>
      </c>
      <c r="P2148" s="83" t="str">
        <f ca="1" t="shared" si="2190"/>
        <v> </v>
      </c>
      <c r="Q2148" s="65" t="str">
        <f ca="1">IF(ISBLANK(A2148)," ",IF(O2148&gt;MASTER!$B$3/100,"SB",IF(O2148&gt;MASTER!$B$4/100,"B",IF(O2148&gt;MASTER!$B$5/100,"C","K"))))</f>
        <v>SB</v>
      </c>
      <c r="R2148" s="65" t="str">
        <f ca="1">IF(ISBLANK(B2148)," ",IF(P2148&gt;MASTER!$B$3/100,"SB",IF(P2148&gt;MASTER!$B$4/100,"B",IF(P2148&gt;MASTER!$B$5/100,"C","K"))))</f>
        <v>SB</v>
      </c>
    </row>
    <row r="2149" customHeight="1" spans="1:18">
      <c r="A2149" s="65">
        <f ca="1">INDIRECT(ADDRESS(2+QUOTIENT(ROW()-2,COUNTA('Form Responses 1'!$1:$1)-4),1,,TRUE,"Form Responses 1"))</f>
        <v>0</v>
      </c>
      <c r="B2149" s="65">
        <f ca="1">INDIRECT(ADDRESS(2+QUOTIENT(ROW()-2,COUNTA('Form Responses 1'!$1:$1)-4),2,,TRUE,"Form Responses 1"))</f>
        <v>0</v>
      </c>
      <c r="C2149" s="65">
        <f ca="1">INDIRECT(ADDRESS(2+QUOTIENT(ROW()-2,COUNTA('Form Responses 1'!$1:$1)-4),3,,TRUE,"Form Responses 1"))</f>
        <v>0</v>
      </c>
      <c r="D2149" s="65">
        <f ca="1">INDIRECT(ADDRESS(2+QUOTIENT(ROW()-2,COUNTA('Form Responses 1'!$1:$1)-4),4,,TRUE,"Form Responses 1"))</f>
        <v>0</v>
      </c>
      <c r="E2149" s="82">
        <f ca="1" t="shared" si="0"/>
        <v>6</v>
      </c>
      <c r="F2149" s="65" t="str">
        <f ca="1">IF(ISBLANK(A2149)," ",INDIRECT(ADDRESS(1,5+MOD(ROW()-2,COUNTA('Form Responses 1'!$1:$1)-4),,TRUE,"Form Responses 1")))</f>
        <v>Lantai 07 [Koridor]</v>
      </c>
      <c r="G2149" s="65" t="e">
        <f ca="1">IF(ISBLANK(A2149)," ",INDIRECT(ADDRESS(MATCH(A2149,'Form Responses 1'!A:A,0),5+MOD(ROW()-2,COUNTA('Form Responses 1'!$1:$1)-4),,TRUE,"Form Responses 1")))</f>
        <v>#N/A</v>
      </c>
      <c r="H2149" s="83" t="str">
        <f ca="1" t="shared" si="1"/>
        <v>Lantai 07</v>
      </c>
      <c r="I2149" s="83" t="str">
        <f ca="1" t="shared" si="2156"/>
        <v>Koridor</v>
      </c>
      <c r="J2149" s="83" t="str">
        <f ca="1" t="shared" si="2"/>
        <v>CLEANING SERVICE</v>
      </c>
      <c r="K2149" s="83" t="str">
        <f ca="1" t="array" ref="K2149">IFERROR(INDEX(MASTER!B:B,MATCH(G2149,MASTER!A:A,0))/100," ")</f>
        <v> </v>
      </c>
      <c r="L2149" s="65">
        <f ca="1" t="shared" si="3"/>
        <v>0</v>
      </c>
      <c r="M2149" s="65" t="str">
        <f ca="1" t="shared" si="4"/>
        <v>1900 - WEEK 00</v>
      </c>
      <c r="N2149" s="65" t="str">
        <f ca="1" t="shared" si="5"/>
        <v>1900 - MONTH 01</v>
      </c>
      <c r="O2149" s="83" t="str">
        <f ca="1" t="shared" ref="O2149:P2149" si="2191">IFERROR(AVERAGEIF(M:M,M2149,$K:$K)," ")</f>
        <v> </v>
      </c>
      <c r="P2149" s="83" t="str">
        <f ca="1" t="shared" si="2191"/>
        <v> </v>
      </c>
      <c r="Q2149" s="65" t="str">
        <f ca="1">IF(ISBLANK(A2149)," ",IF(O2149&gt;MASTER!$B$3/100,"SB",IF(O2149&gt;MASTER!$B$4/100,"B",IF(O2149&gt;MASTER!$B$5/100,"C","K"))))</f>
        <v>SB</v>
      </c>
      <c r="R2149" s="65" t="str">
        <f ca="1">IF(ISBLANK(B2149)," ",IF(P2149&gt;MASTER!$B$3/100,"SB",IF(P2149&gt;MASTER!$B$4/100,"B",IF(P2149&gt;MASTER!$B$5/100,"C","K"))))</f>
        <v>SB</v>
      </c>
    </row>
    <row r="2150" customHeight="1" spans="1:18">
      <c r="A2150" s="65">
        <f ca="1">INDIRECT(ADDRESS(2+QUOTIENT(ROW()-2,COUNTA('Form Responses 1'!$1:$1)-4),1,,TRUE,"Form Responses 1"))</f>
        <v>0</v>
      </c>
      <c r="B2150" s="65">
        <f ca="1">INDIRECT(ADDRESS(2+QUOTIENT(ROW()-2,COUNTA('Form Responses 1'!$1:$1)-4),2,,TRUE,"Form Responses 1"))</f>
        <v>0</v>
      </c>
      <c r="C2150" s="65">
        <f ca="1">INDIRECT(ADDRESS(2+QUOTIENT(ROW()-2,COUNTA('Form Responses 1'!$1:$1)-4),3,,TRUE,"Form Responses 1"))</f>
        <v>0</v>
      </c>
      <c r="D2150" s="65">
        <f ca="1">INDIRECT(ADDRESS(2+QUOTIENT(ROW()-2,COUNTA('Form Responses 1'!$1:$1)-4),4,,TRUE,"Form Responses 1"))</f>
        <v>0</v>
      </c>
      <c r="E2150" s="82">
        <f ca="1" t="shared" si="0"/>
        <v>6</v>
      </c>
      <c r="F2150" s="65" t="str">
        <f ca="1">IF(ISBLANK(A2150)," ",INDIRECT(ADDRESS(1,5+MOD(ROW()-2,COUNTA('Form Responses 1'!$1:$1)-4),,TRUE,"Form Responses 1")))</f>
        <v>Lantai 07 [Toilet Pria / Wanita]</v>
      </c>
      <c r="G2150" s="65" t="e">
        <f ca="1">IF(ISBLANK(A2150)," ",INDIRECT(ADDRESS(MATCH(A2150,'Form Responses 1'!A:A,0),5+MOD(ROW()-2,COUNTA('Form Responses 1'!$1:$1)-4),,TRUE,"Form Responses 1")))</f>
        <v>#N/A</v>
      </c>
      <c r="H2150" s="83" t="str">
        <f ca="1" t="shared" si="1"/>
        <v>Lantai 07</v>
      </c>
      <c r="I2150" s="83" t="str">
        <f ca="1" t="shared" si="2156"/>
        <v>Toilet Pria / Wanita</v>
      </c>
      <c r="J2150" s="83" t="str">
        <f ca="1" t="shared" si="2"/>
        <v>CLEANING SERVICE</v>
      </c>
      <c r="K2150" s="83" t="str">
        <f ca="1" t="array" ref="K2150">IFERROR(INDEX(MASTER!B:B,MATCH(G2150,MASTER!A:A,0))/100," ")</f>
        <v> </v>
      </c>
      <c r="L2150" s="65">
        <f ca="1" t="shared" si="3"/>
        <v>0</v>
      </c>
      <c r="M2150" s="65" t="str">
        <f ca="1" t="shared" si="4"/>
        <v>1900 - WEEK 00</v>
      </c>
      <c r="N2150" s="65" t="str">
        <f ca="1" t="shared" si="5"/>
        <v>1900 - MONTH 01</v>
      </c>
      <c r="O2150" s="83" t="str">
        <f ca="1" t="shared" ref="O2150:P2150" si="2192">IFERROR(AVERAGEIF(M:M,M2150,$K:$K)," ")</f>
        <v> </v>
      </c>
      <c r="P2150" s="83" t="str">
        <f ca="1" t="shared" si="2192"/>
        <v> </v>
      </c>
      <c r="Q2150" s="65" t="str">
        <f ca="1">IF(ISBLANK(A2150)," ",IF(O2150&gt;MASTER!$B$3/100,"SB",IF(O2150&gt;MASTER!$B$4/100,"B",IF(O2150&gt;MASTER!$B$5/100,"C","K"))))</f>
        <v>SB</v>
      </c>
      <c r="R2150" s="65" t="str">
        <f ca="1">IF(ISBLANK(B2150)," ",IF(P2150&gt;MASTER!$B$3/100,"SB",IF(P2150&gt;MASTER!$B$4/100,"B",IF(P2150&gt;MASTER!$B$5/100,"C","K"))))</f>
        <v>SB</v>
      </c>
    </row>
    <row r="2151" customHeight="1" spans="1:18">
      <c r="A2151" s="65">
        <f ca="1">INDIRECT(ADDRESS(2+QUOTIENT(ROW()-2,COUNTA('Form Responses 1'!$1:$1)-4),1,,TRUE,"Form Responses 1"))</f>
        <v>0</v>
      </c>
      <c r="B2151" s="65">
        <f ca="1">INDIRECT(ADDRESS(2+QUOTIENT(ROW()-2,COUNTA('Form Responses 1'!$1:$1)-4),2,,TRUE,"Form Responses 1"))</f>
        <v>0</v>
      </c>
      <c r="C2151" s="65">
        <f ca="1">INDIRECT(ADDRESS(2+QUOTIENT(ROW()-2,COUNTA('Form Responses 1'!$1:$1)-4),3,,TRUE,"Form Responses 1"))</f>
        <v>0</v>
      </c>
      <c r="D2151" s="65">
        <f ca="1">INDIRECT(ADDRESS(2+QUOTIENT(ROW()-2,COUNTA('Form Responses 1'!$1:$1)-4),4,,TRUE,"Form Responses 1"))</f>
        <v>0</v>
      </c>
      <c r="E2151" s="82">
        <f ca="1" t="shared" si="0"/>
        <v>6</v>
      </c>
      <c r="F2151" s="65" t="str">
        <f ca="1">IF(ISBLANK(A2151)," ",INDIRECT(ADDRESS(1,5+MOD(ROW()-2,COUNTA('Form Responses 1'!$1:$1)-4),,TRUE,"Form Responses 1")))</f>
        <v>Lantai 06 [Tangga Exit Barat]</v>
      </c>
      <c r="G2151" s="65" t="e">
        <f ca="1">IF(ISBLANK(A2151)," ",INDIRECT(ADDRESS(MATCH(A2151,'Form Responses 1'!A:A,0),5+MOD(ROW()-2,COUNTA('Form Responses 1'!$1:$1)-4),,TRUE,"Form Responses 1")))</f>
        <v>#N/A</v>
      </c>
      <c r="H2151" s="83" t="str">
        <f ca="1" t="shared" si="1"/>
        <v>Lantai 06</v>
      </c>
      <c r="I2151" s="83" t="str">
        <f ca="1" t="shared" si="2156"/>
        <v>Tangga Exit Barat</v>
      </c>
      <c r="J2151" s="83" t="str">
        <f ca="1" t="shared" si="2"/>
        <v>CLEANING SERVICE</v>
      </c>
      <c r="K2151" s="83" t="str">
        <f ca="1" t="array" ref="K2151">IFERROR(INDEX(MASTER!B:B,MATCH(G2151,MASTER!A:A,0))/100," ")</f>
        <v> </v>
      </c>
      <c r="L2151" s="65">
        <f ca="1" t="shared" si="3"/>
        <v>0</v>
      </c>
      <c r="M2151" s="65" t="str">
        <f ca="1" t="shared" si="4"/>
        <v>1900 - WEEK 00</v>
      </c>
      <c r="N2151" s="65" t="str">
        <f ca="1" t="shared" si="5"/>
        <v>1900 - MONTH 01</v>
      </c>
      <c r="O2151" s="83" t="str">
        <f ca="1" t="shared" ref="O2151:P2151" si="2193">IFERROR(AVERAGEIF(M:M,M2151,$K:$K)," ")</f>
        <v> </v>
      </c>
      <c r="P2151" s="83" t="str">
        <f ca="1" t="shared" si="2193"/>
        <v> </v>
      </c>
      <c r="Q2151" s="65" t="str">
        <f ca="1">IF(ISBLANK(A2151)," ",IF(O2151&gt;MASTER!$B$3/100,"SB",IF(O2151&gt;MASTER!$B$4/100,"B",IF(O2151&gt;MASTER!$B$5/100,"C","K"))))</f>
        <v>SB</v>
      </c>
      <c r="R2151" s="65" t="str">
        <f ca="1">IF(ISBLANK(B2151)," ",IF(P2151&gt;MASTER!$B$3/100,"SB",IF(P2151&gt;MASTER!$B$4/100,"B",IF(P2151&gt;MASTER!$B$5/100,"C","K"))))</f>
        <v>SB</v>
      </c>
    </row>
    <row r="2152" customHeight="1" spans="1:18">
      <c r="A2152" s="65">
        <f ca="1">INDIRECT(ADDRESS(2+QUOTIENT(ROW()-2,COUNTA('Form Responses 1'!$1:$1)-4),1,,TRUE,"Form Responses 1"))</f>
        <v>0</v>
      </c>
      <c r="B2152" s="65">
        <f ca="1">INDIRECT(ADDRESS(2+QUOTIENT(ROW()-2,COUNTA('Form Responses 1'!$1:$1)-4),2,,TRUE,"Form Responses 1"))</f>
        <v>0</v>
      </c>
      <c r="C2152" s="65">
        <f ca="1">INDIRECT(ADDRESS(2+QUOTIENT(ROW()-2,COUNTA('Form Responses 1'!$1:$1)-4),3,,TRUE,"Form Responses 1"))</f>
        <v>0</v>
      </c>
      <c r="D2152" s="65">
        <f ca="1">INDIRECT(ADDRESS(2+QUOTIENT(ROW()-2,COUNTA('Form Responses 1'!$1:$1)-4),4,,TRUE,"Form Responses 1"))</f>
        <v>0</v>
      </c>
      <c r="E2152" s="82">
        <f ca="1" t="shared" si="0"/>
        <v>6</v>
      </c>
      <c r="F2152" s="65" t="str">
        <f ca="1">IF(ISBLANK(A2152)," ",INDIRECT(ADDRESS(1,5+MOD(ROW()-2,COUNTA('Form Responses 1'!$1:$1)-4),,TRUE,"Form Responses 1")))</f>
        <v>Lantai 06 [ &amp; Timur]</v>
      </c>
      <c r="G2152" s="65" t="e">
        <f ca="1">IF(ISBLANK(A2152)," ",INDIRECT(ADDRESS(MATCH(A2152,'Form Responses 1'!A:A,0),5+MOD(ROW()-2,COUNTA('Form Responses 1'!$1:$1)-4),,TRUE,"Form Responses 1")))</f>
        <v>#N/A</v>
      </c>
      <c r="H2152" s="83" t="str">
        <f ca="1" t="shared" si="1"/>
        <v>Lantai 06</v>
      </c>
      <c r="I2152" s="83" t="str">
        <f ca="1" t="shared" si="2156"/>
        <v> &amp; Timur</v>
      </c>
      <c r="J2152" s="83" t="str">
        <f ca="1" t="shared" si="2"/>
        <v>CLEANING SERVICE</v>
      </c>
      <c r="K2152" s="83" t="str">
        <f ca="1" t="array" ref="K2152">IFERROR(INDEX(MASTER!B:B,MATCH(G2152,MASTER!A:A,0))/100," ")</f>
        <v> </v>
      </c>
      <c r="L2152" s="65">
        <f ca="1" t="shared" si="3"/>
        <v>0</v>
      </c>
      <c r="M2152" s="65" t="str">
        <f ca="1" t="shared" si="4"/>
        <v>1900 - WEEK 00</v>
      </c>
      <c r="N2152" s="65" t="str">
        <f ca="1" t="shared" si="5"/>
        <v>1900 - MONTH 01</v>
      </c>
      <c r="O2152" s="83" t="str">
        <f ca="1" t="shared" ref="O2152:P2152" si="2194">IFERROR(AVERAGEIF(M:M,M2152,$K:$K)," ")</f>
        <v> </v>
      </c>
      <c r="P2152" s="83" t="str">
        <f ca="1" t="shared" si="2194"/>
        <v> </v>
      </c>
      <c r="Q2152" s="65" t="str">
        <f ca="1">IF(ISBLANK(A2152)," ",IF(O2152&gt;MASTER!$B$3/100,"SB",IF(O2152&gt;MASTER!$B$4/100,"B",IF(O2152&gt;MASTER!$B$5/100,"C","K"))))</f>
        <v>SB</v>
      </c>
      <c r="R2152" s="65" t="str">
        <f ca="1">IF(ISBLANK(B2152)," ",IF(P2152&gt;MASTER!$B$3/100,"SB",IF(P2152&gt;MASTER!$B$4/100,"B",IF(P2152&gt;MASTER!$B$5/100,"C","K"))))</f>
        <v>SB</v>
      </c>
    </row>
    <row r="2153" customHeight="1" spans="1:18">
      <c r="A2153" s="65">
        <f ca="1">INDIRECT(ADDRESS(2+QUOTIENT(ROW()-2,COUNTA('Form Responses 1'!$1:$1)-4),1,,TRUE,"Form Responses 1"))</f>
        <v>0</v>
      </c>
      <c r="B2153" s="65">
        <f ca="1">INDIRECT(ADDRESS(2+QUOTIENT(ROW()-2,COUNTA('Form Responses 1'!$1:$1)-4),2,,TRUE,"Form Responses 1"))</f>
        <v>0</v>
      </c>
      <c r="C2153" s="65">
        <f ca="1">INDIRECT(ADDRESS(2+QUOTIENT(ROW()-2,COUNTA('Form Responses 1'!$1:$1)-4),3,,TRUE,"Form Responses 1"))</f>
        <v>0</v>
      </c>
      <c r="D2153" s="65">
        <f ca="1">INDIRECT(ADDRESS(2+QUOTIENT(ROW()-2,COUNTA('Form Responses 1'!$1:$1)-4),4,,TRUE,"Form Responses 1"))</f>
        <v>0</v>
      </c>
      <c r="E2153" s="82">
        <f ca="1" t="shared" si="0"/>
        <v>6</v>
      </c>
      <c r="F2153" s="65" t="str">
        <f ca="1">IF(ISBLANK(A2153)," ",INDIRECT(ADDRESS(1,5+MOD(ROW()-2,COUNTA('Form Responses 1'!$1:$1)-4),,TRUE,"Form Responses 1")))</f>
        <v>Lantai 06 [Mushola]</v>
      </c>
      <c r="G2153" s="65" t="e">
        <f ca="1">IF(ISBLANK(A2153)," ",INDIRECT(ADDRESS(MATCH(A2153,'Form Responses 1'!A:A,0),5+MOD(ROW()-2,COUNTA('Form Responses 1'!$1:$1)-4),,TRUE,"Form Responses 1")))</f>
        <v>#N/A</v>
      </c>
      <c r="H2153" s="83" t="str">
        <f ca="1" t="shared" si="1"/>
        <v>Lantai 06</v>
      </c>
      <c r="I2153" s="83" t="str">
        <f ca="1" t="shared" si="2156"/>
        <v>Mushola</v>
      </c>
      <c r="J2153" s="83" t="str">
        <f ca="1" t="shared" si="2"/>
        <v>CLEANING SERVICE</v>
      </c>
      <c r="K2153" s="83" t="str">
        <f ca="1" t="array" ref="K2153">IFERROR(INDEX(MASTER!B:B,MATCH(G2153,MASTER!A:A,0))/100," ")</f>
        <v> </v>
      </c>
      <c r="L2153" s="65">
        <f ca="1" t="shared" si="3"/>
        <v>0</v>
      </c>
      <c r="M2153" s="65" t="str">
        <f ca="1" t="shared" si="4"/>
        <v>1900 - WEEK 00</v>
      </c>
      <c r="N2153" s="65" t="str">
        <f ca="1" t="shared" si="5"/>
        <v>1900 - MONTH 01</v>
      </c>
      <c r="O2153" s="83" t="str">
        <f ca="1" t="shared" ref="O2153:P2153" si="2195">IFERROR(AVERAGEIF(M:M,M2153,$K:$K)," ")</f>
        <v> </v>
      </c>
      <c r="P2153" s="83" t="str">
        <f ca="1" t="shared" si="2195"/>
        <v> </v>
      </c>
      <c r="Q2153" s="65" t="str">
        <f ca="1">IF(ISBLANK(A2153)," ",IF(O2153&gt;MASTER!$B$3/100,"SB",IF(O2153&gt;MASTER!$B$4/100,"B",IF(O2153&gt;MASTER!$B$5/100,"C","K"))))</f>
        <v>SB</v>
      </c>
      <c r="R2153" s="65" t="str">
        <f ca="1">IF(ISBLANK(B2153)," ",IF(P2153&gt;MASTER!$B$3/100,"SB",IF(P2153&gt;MASTER!$B$4/100,"B",IF(P2153&gt;MASTER!$B$5/100,"C","K"))))</f>
        <v>SB</v>
      </c>
    </row>
    <row r="2154" customHeight="1" spans="1:18">
      <c r="A2154" s="65">
        <f ca="1">INDIRECT(ADDRESS(2+QUOTIENT(ROW()-2,COUNTA('Form Responses 1'!$1:$1)-4),1,,TRUE,"Form Responses 1"))</f>
        <v>0</v>
      </c>
      <c r="B2154" s="65">
        <f ca="1">INDIRECT(ADDRESS(2+QUOTIENT(ROW()-2,COUNTA('Form Responses 1'!$1:$1)-4),2,,TRUE,"Form Responses 1"))</f>
        <v>0</v>
      </c>
      <c r="C2154" s="65">
        <f ca="1">INDIRECT(ADDRESS(2+QUOTIENT(ROW()-2,COUNTA('Form Responses 1'!$1:$1)-4),3,,TRUE,"Form Responses 1"))</f>
        <v>0</v>
      </c>
      <c r="D2154" s="65">
        <f ca="1">INDIRECT(ADDRESS(2+QUOTIENT(ROW()-2,COUNTA('Form Responses 1'!$1:$1)-4),4,,TRUE,"Form Responses 1"))</f>
        <v>0</v>
      </c>
      <c r="E2154" s="82">
        <f ca="1" t="shared" si="0"/>
        <v>6</v>
      </c>
      <c r="F2154" s="65" t="str">
        <f ca="1">IF(ISBLANK(A2154)," ",INDIRECT(ADDRESS(1,5+MOD(ROW()-2,COUNTA('Form Responses 1'!$1:$1)-4),,TRUE,"Form Responses 1")))</f>
        <v>Lantai 06 [Pantry]</v>
      </c>
      <c r="G2154" s="65" t="e">
        <f ca="1">IF(ISBLANK(A2154)," ",INDIRECT(ADDRESS(MATCH(A2154,'Form Responses 1'!A:A,0),5+MOD(ROW()-2,COUNTA('Form Responses 1'!$1:$1)-4),,TRUE,"Form Responses 1")))</f>
        <v>#N/A</v>
      </c>
      <c r="H2154" s="83" t="str">
        <f ca="1" t="shared" si="1"/>
        <v>Lantai 06</v>
      </c>
      <c r="I2154" s="83" t="str">
        <f ca="1" t="shared" si="2156"/>
        <v>Pantry</v>
      </c>
      <c r="J2154" s="83" t="str">
        <f ca="1" t="shared" si="2"/>
        <v>CLEANING SERVICE</v>
      </c>
      <c r="K2154" s="83" t="str">
        <f ca="1" t="array" ref="K2154">IFERROR(INDEX(MASTER!B:B,MATCH(G2154,MASTER!A:A,0))/100," ")</f>
        <v> </v>
      </c>
      <c r="L2154" s="65">
        <f ca="1" t="shared" si="3"/>
        <v>0</v>
      </c>
      <c r="M2154" s="65" t="str">
        <f ca="1" t="shared" si="4"/>
        <v>1900 - WEEK 00</v>
      </c>
      <c r="N2154" s="65" t="str">
        <f ca="1" t="shared" si="5"/>
        <v>1900 - MONTH 01</v>
      </c>
      <c r="O2154" s="83" t="str">
        <f ca="1" t="shared" ref="O2154:P2154" si="2196">IFERROR(AVERAGEIF(M:M,M2154,$K:$K)," ")</f>
        <v> </v>
      </c>
      <c r="P2154" s="83" t="str">
        <f ca="1" t="shared" si="2196"/>
        <v> </v>
      </c>
      <c r="Q2154" s="65" t="str">
        <f ca="1">IF(ISBLANK(A2154)," ",IF(O2154&gt;MASTER!$B$3/100,"SB",IF(O2154&gt;MASTER!$B$4/100,"B",IF(O2154&gt;MASTER!$B$5/100,"C","K"))))</f>
        <v>SB</v>
      </c>
      <c r="R2154" s="65" t="str">
        <f ca="1">IF(ISBLANK(B2154)," ",IF(P2154&gt;MASTER!$B$3/100,"SB",IF(P2154&gt;MASTER!$B$4/100,"B",IF(P2154&gt;MASTER!$B$5/100,"C","K"))))</f>
        <v>SB</v>
      </c>
    </row>
    <row r="2155" customHeight="1" spans="1:18">
      <c r="A2155" s="65">
        <f ca="1">INDIRECT(ADDRESS(2+QUOTIENT(ROW()-2,COUNTA('Form Responses 1'!$1:$1)-4),1,,TRUE,"Form Responses 1"))</f>
        <v>0</v>
      </c>
      <c r="B2155" s="65">
        <f ca="1">INDIRECT(ADDRESS(2+QUOTIENT(ROW()-2,COUNTA('Form Responses 1'!$1:$1)-4),2,,TRUE,"Form Responses 1"))</f>
        <v>0</v>
      </c>
      <c r="C2155" s="65">
        <f ca="1">INDIRECT(ADDRESS(2+QUOTIENT(ROW()-2,COUNTA('Form Responses 1'!$1:$1)-4),3,,TRUE,"Form Responses 1"))</f>
        <v>0</v>
      </c>
      <c r="D2155" s="65">
        <f ca="1">INDIRECT(ADDRESS(2+QUOTIENT(ROW()-2,COUNTA('Form Responses 1'!$1:$1)-4),4,,TRUE,"Form Responses 1"))</f>
        <v>0</v>
      </c>
      <c r="E2155" s="82">
        <f ca="1" t="shared" si="0"/>
        <v>6</v>
      </c>
      <c r="F2155" s="65" t="str">
        <f ca="1">IF(ISBLANK(A2155)," ",INDIRECT(ADDRESS(1,5+MOD(ROW()-2,COUNTA('Form Responses 1'!$1:$1)-4),,TRUE,"Form Responses 1")))</f>
        <v>Lantai 06 [Ruang Rapat 1-2-3]</v>
      </c>
      <c r="G2155" s="65" t="e">
        <f ca="1">IF(ISBLANK(A2155)," ",INDIRECT(ADDRESS(MATCH(A2155,'Form Responses 1'!A:A,0),5+MOD(ROW()-2,COUNTA('Form Responses 1'!$1:$1)-4),,TRUE,"Form Responses 1")))</f>
        <v>#N/A</v>
      </c>
      <c r="H2155" s="83" t="str">
        <f ca="1" t="shared" si="1"/>
        <v>Lantai 06</v>
      </c>
      <c r="I2155" s="83" t="str">
        <f ca="1" t="shared" si="2156"/>
        <v>Ruang Rapat 1-2-3</v>
      </c>
      <c r="J2155" s="83" t="str">
        <f ca="1" t="shared" si="2"/>
        <v>CLEANING SERVICE</v>
      </c>
      <c r="K2155" s="83" t="str">
        <f ca="1" t="array" ref="K2155">IFERROR(INDEX(MASTER!B:B,MATCH(G2155,MASTER!A:A,0))/100," ")</f>
        <v> </v>
      </c>
      <c r="L2155" s="65">
        <f ca="1" t="shared" si="3"/>
        <v>0</v>
      </c>
      <c r="M2155" s="65" t="str">
        <f ca="1" t="shared" si="4"/>
        <v>1900 - WEEK 00</v>
      </c>
      <c r="N2155" s="65" t="str">
        <f ca="1" t="shared" si="5"/>
        <v>1900 - MONTH 01</v>
      </c>
      <c r="O2155" s="83" t="str">
        <f ca="1" t="shared" ref="O2155:P2155" si="2197">IFERROR(AVERAGEIF(M:M,M2155,$K:$K)," ")</f>
        <v> </v>
      </c>
      <c r="P2155" s="83" t="str">
        <f ca="1" t="shared" si="2197"/>
        <v> </v>
      </c>
      <c r="Q2155" s="65" t="str">
        <f ca="1">IF(ISBLANK(A2155)," ",IF(O2155&gt;MASTER!$B$3/100,"SB",IF(O2155&gt;MASTER!$B$4/100,"B",IF(O2155&gt;MASTER!$B$5/100,"C","K"))))</f>
        <v>SB</v>
      </c>
      <c r="R2155" s="65" t="str">
        <f ca="1">IF(ISBLANK(B2155)," ",IF(P2155&gt;MASTER!$B$3/100,"SB",IF(P2155&gt;MASTER!$B$4/100,"B",IF(P2155&gt;MASTER!$B$5/100,"C","K"))))</f>
        <v>SB</v>
      </c>
    </row>
    <row r="2156" customHeight="1" spans="1:18">
      <c r="A2156" s="65">
        <f ca="1">INDIRECT(ADDRESS(2+QUOTIENT(ROW()-2,COUNTA('Form Responses 1'!$1:$1)-4),1,,TRUE,"Form Responses 1"))</f>
        <v>0</v>
      </c>
      <c r="B2156" s="65">
        <f ca="1">INDIRECT(ADDRESS(2+QUOTIENT(ROW()-2,COUNTA('Form Responses 1'!$1:$1)-4),2,,TRUE,"Form Responses 1"))</f>
        <v>0</v>
      </c>
      <c r="C2156" s="65">
        <f ca="1">INDIRECT(ADDRESS(2+QUOTIENT(ROW()-2,COUNTA('Form Responses 1'!$1:$1)-4),3,,TRUE,"Form Responses 1"))</f>
        <v>0</v>
      </c>
      <c r="D2156" s="65">
        <f ca="1">INDIRECT(ADDRESS(2+QUOTIENT(ROW()-2,COUNTA('Form Responses 1'!$1:$1)-4),4,,TRUE,"Form Responses 1"))</f>
        <v>0</v>
      </c>
      <c r="E2156" s="82">
        <f ca="1" t="shared" si="0"/>
        <v>6</v>
      </c>
      <c r="F2156" s="65" t="str">
        <f ca="1">IF(ISBLANK(A2156)," ",INDIRECT(ADDRESS(1,5+MOD(ROW()-2,COUNTA('Form Responses 1'!$1:$1)-4),,TRUE,"Form Responses 1")))</f>
        <v>Lantai 06 [Ruang Kerja]</v>
      </c>
      <c r="G2156" s="65" t="e">
        <f ca="1">IF(ISBLANK(A2156)," ",INDIRECT(ADDRESS(MATCH(A2156,'Form Responses 1'!A:A,0),5+MOD(ROW()-2,COUNTA('Form Responses 1'!$1:$1)-4),,TRUE,"Form Responses 1")))</f>
        <v>#N/A</v>
      </c>
      <c r="H2156" s="83" t="str">
        <f ca="1" t="shared" si="1"/>
        <v>Lantai 06</v>
      </c>
      <c r="I2156" s="83" t="str">
        <f ca="1" t="shared" si="2156"/>
        <v>Ruang Kerja</v>
      </c>
      <c r="J2156" s="83" t="str">
        <f ca="1" t="shared" si="2"/>
        <v>CLEANING SERVICE</v>
      </c>
      <c r="K2156" s="83" t="str">
        <f ca="1" t="array" ref="K2156">IFERROR(INDEX(MASTER!B:B,MATCH(G2156,MASTER!A:A,0))/100," ")</f>
        <v> </v>
      </c>
      <c r="L2156" s="65">
        <f ca="1" t="shared" si="3"/>
        <v>0</v>
      </c>
      <c r="M2156" s="65" t="str">
        <f ca="1" t="shared" si="4"/>
        <v>1900 - WEEK 00</v>
      </c>
      <c r="N2156" s="65" t="str">
        <f ca="1" t="shared" si="5"/>
        <v>1900 - MONTH 01</v>
      </c>
      <c r="O2156" s="83" t="str">
        <f ca="1" t="shared" ref="O2156:P2156" si="2198">IFERROR(AVERAGEIF(M:M,M2156,$K:$K)," ")</f>
        <v> </v>
      </c>
      <c r="P2156" s="83" t="str">
        <f ca="1" t="shared" si="2198"/>
        <v> </v>
      </c>
      <c r="Q2156" s="65" t="str">
        <f ca="1">IF(ISBLANK(A2156)," ",IF(O2156&gt;MASTER!$B$3/100,"SB",IF(O2156&gt;MASTER!$B$4/100,"B",IF(O2156&gt;MASTER!$B$5/100,"C","K"))))</f>
        <v>SB</v>
      </c>
      <c r="R2156" s="65" t="str">
        <f ca="1">IF(ISBLANK(B2156)," ",IF(P2156&gt;MASTER!$B$3/100,"SB",IF(P2156&gt;MASTER!$B$4/100,"B",IF(P2156&gt;MASTER!$B$5/100,"C","K"))))</f>
        <v>SB</v>
      </c>
    </row>
    <row r="2157" customHeight="1" spans="1:18">
      <c r="A2157" s="65">
        <f ca="1">INDIRECT(ADDRESS(2+QUOTIENT(ROW()-2,COUNTA('Form Responses 1'!$1:$1)-4),1,,TRUE,"Form Responses 1"))</f>
        <v>0</v>
      </c>
      <c r="B2157" s="65">
        <f ca="1">INDIRECT(ADDRESS(2+QUOTIENT(ROW()-2,COUNTA('Form Responses 1'!$1:$1)-4),2,,TRUE,"Form Responses 1"))</f>
        <v>0</v>
      </c>
      <c r="C2157" s="65">
        <f ca="1">INDIRECT(ADDRESS(2+QUOTIENT(ROW()-2,COUNTA('Form Responses 1'!$1:$1)-4),3,,TRUE,"Form Responses 1"))</f>
        <v>0</v>
      </c>
      <c r="D2157" s="65">
        <f ca="1">INDIRECT(ADDRESS(2+QUOTIENT(ROW()-2,COUNTA('Form Responses 1'!$1:$1)-4),4,,TRUE,"Form Responses 1"))</f>
        <v>0</v>
      </c>
      <c r="E2157" s="82">
        <f ca="1" t="shared" si="0"/>
        <v>6</v>
      </c>
      <c r="F2157" s="65" t="str">
        <f ca="1">IF(ISBLANK(A2157)," ",INDIRECT(ADDRESS(1,5+MOD(ROW()-2,COUNTA('Form Responses 1'!$1:$1)-4),,TRUE,"Form Responses 1")))</f>
        <v>Lantai 06 [Koridor]</v>
      </c>
      <c r="G2157" s="65" t="e">
        <f ca="1">IF(ISBLANK(A2157)," ",INDIRECT(ADDRESS(MATCH(A2157,'Form Responses 1'!A:A,0),5+MOD(ROW()-2,COUNTA('Form Responses 1'!$1:$1)-4),,TRUE,"Form Responses 1")))</f>
        <v>#N/A</v>
      </c>
      <c r="H2157" s="83" t="str">
        <f ca="1" t="shared" si="1"/>
        <v>Lantai 06</v>
      </c>
      <c r="I2157" s="83" t="str">
        <f ca="1" t="shared" si="2156"/>
        <v>Koridor</v>
      </c>
      <c r="J2157" s="83" t="str">
        <f ca="1" t="shared" si="2"/>
        <v>CLEANING SERVICE</v>
      </c>
      <c r="K2157" s="83" t="str">
        <f ca="1" t="array" ref="K2157">IFERROR(INDEX(MASTER!B:B,MATCH(G2157,MASTER!A:A,0))/100," ")</f>
        <v> </v>
      </c>
      <c r="L2157" s="65">
        <f ca="1" t="shared" si="3"/>
        <v>0</v>
      </c>
      <c r="M2157" s="65" t="str">
        <f ca="1" t="shared" si="4"/>
        <v>1900 - WEEK 00</v>
      </c>
      <c r="N2157" s="65" t="str">
        <f ca="1" t="shared" si="5"/>
        <v>1900 - MONTH 01</v>
      </c>
      <c r="O2157" s="83" t="str">
        <f ca="1" t="shared" ref="O2157:P2157" si="2199">IFERROR(AVERAGEIF(M:M,M2157,$K:$K)," ")</f>
        <v> </v>
      </c>
      <c r="P2157" s="83" t="str">
        <f ca="1" t="shared" si="2199"/>
        <v> </v>
      </c>
      <c r="Q2157" s="65" t="str">
        <f ca="1">IF(ISBLANK(A2157)," ",IF(O2157&gt;MASTER!$B$3/100,"SB",IF(O2157&gt;MASTER!$B$4/100,"B",IF(O2157&gt;MASTER!$B$5/100,"C","K"))))</f>
        <v>SB</v>
      </c>
      <c r="R2157" s="65" t="str">
        <f ca="1">IF(ISBLANK(B2157)," ",IF(P2157&gt;MASTER!$B$3/100,"SB",IF(P2157&gt;MASTER!$B$4/100,"B",IF(P2157&gt;MASTER!$B$5/100,"C","K"))))</f>
        <v>SB</v>
      </c>
    </row>
    <row r="2158" customHeight="1" spans="1:18">
      <c r="A2158" s="65">
        <f ca="1">INDIRECT(ADDRESS(2+QUOTIENT(ROW()-2,COUNTA('Form Responses 1'!$1:$1)-4),1,,TRUE,"Form Responses 1"))</f>
        <v>0</v>
      </c>
      <c r="B2158" s="65">
        <f ca="1">INDIRECT(ADDRESS(2+QUOTIENT(ROW()-2,COUNTA('Form Responses 1'!$1:$1)-4),2,,TRUE,"Form Responses 1"))</f>
        <v>0</v>
      </c>
      <c r="C2158" s="65">
        <f ca="1">INDIRECT(ADDRESS(2+QUOTIENT(ROW()-2,COUNTA('Form Responses 1'!$1:$1)-4),3,,TRUE,"Form Responses 1"))</f>
        <v>0</v>
      </c>
      <c r="D2158" s="65">
        <f ca="1">INDIRECT(ADDRESS(2+QUOTIENT(ROW()-2,COUNTA('Form Responses 1'!$1:$1)-4),4,,TRUE,"Form Responses 1"))</f>
        <v>0</v>
      </c>
      <c r="E2158" s="82">
        <f ca="1" t="shared" si="0"/>
        <v>6</v>
      </c>
      <c r="F2158" s="65" t="str">
        <f ca="1">IF(ISBLANK(A2158)," ",INDIRECT(ADDRESS(1,5+MOD(ROW()-2,COUNTA('Form Responses 1'!$1:$1)-4),,TRUE,"Form Responses 1")))</f>
        <v>Lantai 06 [Toilet Pria / Wanita]</v>
      </c>
      <c r="G2158" s="65" t="e">
        <f ca="1">IF(ISBLANK(A2158)," ",INDIRECT(ADDRESS(MATCH(A2158,'Form Responses 1'!A:A,0),5+MOD(ROW()-2,COUNTA('Form Responses 1'!$1:$1)-4),,TRUE,"Form Responses 1")))</f>
        <v>#N/A</v>
      </c>
      <c r="H2158" s="83" t="str">
        <f ca="1" t="shared" si="1"/>
        <v>Lantai 06</v>
      </c>
      <c r="I2158" s="83" t="str">
        <f ca="1" t="shared" si="2156"/>
        <v>Toilet Pria / Wanita</v>
      </c>
      <c r="J2158" s="83" t="str">
        <f ca="1" t="shared" si="2"/>
        <v>CLEANING SERVICE</v>
      </c>
      <c r="K2158" s="83" t="str">
        <f ca="1" t="array" ref="K2158">IFERROR(INDEX(MASTER!B:B,MATCH(G2158,MASTER!A:A,0))/100," ")</f>
        <v> </v>
      </c>
      <c r="L2158" s="65">
        <f ca="1" t="shared" si="3"/>
        <v>0</v>
      </c>
      <c r="M2158" s="65" t="str">
        <f ca="1" t="shared" si="4"/>
        <v>1900 - WEEK 00</v>
      </c>
      <c r="N2158" s="65" t="str">
        <f ca="1" t="shared" si="5"/>
        <v>1900 - MONTH 01</v>
      </c>
      <c r="O2158" s="83" t="str">
        <f ca="1" t="shared" ref="O2158:P2158" si="2200">IFERROR(AVERAGEIF(M:M,M2158,$K:$K)," ")</f>
        <v> </v>
      </c>
      <c r="P2158" s="83" t="str">
        <f ca="1" t="shared" si="2200"/>
        <v> </v>
      </c>
      <c r="Q2158" s="65" t="str">
        <f ca="1">IF(ISBLANK(A2158)," ",IF(O2158&gt;MASTER!$B$3/100,"SB",IF(O2158&gt;MASTER!$B$4/100,"B",IF(O2158&gt;MASTER!$B$5/100,"C","K"))))</f>
        <v>SB</v>
      </c>
      <c r="R2158" s="65" t="str">
        <f ca="1">IF(ISBLANK(B2158)," ",IF(P2158&gt;MASTER!$B$3/100,"SB",IF(P2158&gt;MASTER!$B$4/100,"B",IF(P2158&gt;MASTER!$B$5/100,"C","K"))))</f>
        <v>SB</v>
      </c>
    </row>
    <row r="2159" customHeight="1" spans="1:18">
      <c r="A2159" s="65">
        <f ca="1">INDIRECT(ADDRESS(2+QUOTIENT(ROW()-2,COUNTA('Form Responses 1'!$1:$1)-4),1,,TRUE,"Form Responses 1"))</f>
        <v>0</v>
      </c>
      <c r="B2159" s="65">
        <f ca="1">INDIRECT(ADDRESS(2+QUOTIENT(ROW()-2,COUNTA('Form Responses 1'!$1:$1)-4),2,,TRUE,"Form Responses 1"))</f>
        <v>0</v>
      </c>
      <c r="C2159" s="65">
        <f ca="1">INDIRECT(ADDRESS(2+QUOTIENT(ROW()-2,COUNTA('Form Responses 1'!$1:$1)-4),3,,TRUE,"Form Responses 1"))</f>
        <v>0</v>
      </c>
      <c r="D2159" s="65">
        <f ca="1">INDIRECT(ADDRESS(2+QUOTIENT(ROW()-2,COUNTA('Form Responses 1'!$1:$1)-4),4,,TRUE,"Form Responses 1"))</f>
        <v>0</v>
      </c>
      <c r="E2159" s="82">
        <f ca="1" t="shared" si="0"/>
        <v>6</v>
      </c>
      <c r="F2159" s="65" t="str">
        <f ca="1">IF(ISBLANK(A2159)," ",INDIRECT(ADDRESS(1,5+MOD(ROW()-2,COUNTA('Form Responses 1'!$1:$1)-4),,TRUE,"Form Responses 1")))</f>
        <v>Lantai 05 [Tangga Exit Barat]</v>
      </c>
      <c r="G2159" s="65" t="e">
        <f ca="1">IF(ISBLANK(A2159)," ",INDIRECT(ADDRESS(MATCH(A2159,'Form Responses 1'!A:A,0),5+MOD(ROW()-2,COUNTA('Form Responses 1'!$1:$1)-4),,TRUE,"Form Responses 1")))</f>
        <v>#N/A</v>
      </c>
      <c r="H2159" s="83" t="str">
        <f ca="1" t="shared" si="1"/>
        <v>Lantai 05</v>
      </c>
      <c r="I2159" s="83" t="str">
        <f ca="1" t="shared" si="2156"/>
        <v>Tangga Exit Barat</v>
      </c>
      <c r="J2159" s="83" t="str">
        <f ca="1" t="shared" si="2"/>
        <v>CLEANING SERVICE</v>
      </c>
      <c r="K2159" s="83" t="str">
        <f ca="1" t="array" ref="K2159">IFERROR(INDEX(MASTER!B:B,MATCH(G2159,MASTER!A:A,0))/100," ")</f>
        <v> </v>
      </c>
      <c r="L2159" s="65">
        <f ca="1" t="shared" si="3"/>
        <v>0</v>
      </c>
      <c r="M2159" s="65" t="str">
        <f ca="1" t="shared" si="4"/>
        <v>1900 - WEEK 00</v>
      </c>
      <c r="N2159" s="65" t="str">
        <f ca="1" t="shared" si="5"/>
        <v>1900 - MONTH 01</v>
      </c>
      <c r="O2159" s="83" t="str">
        <f ca="1" t="shared" ref="O2159:P2159" si="2201">IFERROR(AVERAGEIF(M:M,M2159,$K:$K)," ")</f>
        <v> </v>
      </c>
      <c r="P2159" s="83" t="str">
        <f ca="1" t="shared" si="2201"/>
        <v> </v>
      </c>
      <c r="Q2159" s="65" t="str">
        <f ca="1">IF(ISBLANK(A2159)," ",IF(O2159&gt;MASTER!$B$3/100,"SB",IF(O2159&gt;MASTER!$B$4/100,"B",IF(O2159&gt;MASTER!$B$5/100,"C","K"))))</f>
        <v>SB</v>
      </c>
      <c r="R2159" s="65" t="str">
        <f ca="1">IF(ISBLANK(B2159)," ",IF(P2159&gt;MASTER!$B$3/100,"SB",IF(P2159&gt;MASTER!$B$4/100,"B",IF(P2159&gt;MASTER!$B$5/100,"C","K"))))</f>
        <v>SB</v>
      </c>
    </row>
    <row r="2160" customHeight="1" spans="1:18">
      <c r="A2160" s="65">
        <f ca="1">INDIRECT(ADDRESS(2+QUOTIENT(ROW()-2,COUNTA('Form Responses 1'!$1:$1)-4),1,,TRUE,"Form Responses 1"))</f>
        <v>0</v>
      </c>
      <c r="B2160" s="65">
        <f ca="1">INDIRECT(ADDRESS(2+QUOTIENT(ROW()-2,COUNTA('Form Responses 1'!$1:$1)-4),2,,TRUE,"Form Responses 1"))</f>
        <v>0</v>
      </c>
      <c r="C2160" s="65">
        <f ca="1">INDIRECT(ADDRESS(2+QUOTIENT(ROW()-2,COUNTA('Form Responses 1'!$1:$1)-4),3,,TRUE,"Form Responses 1"))</f>
        <v>0</v>
      </c>
      <c r="D2160" s="65">
        <f ca="1">INDIRECT(ADDRESS(2+QUOTIENT(ROW()-2,COUNTA('Form Responses 1'!$1:$1)-4),4,,TRUE,"Form Responses 1"))</f>
        <v>0</v>
      </c>
      <c r="E2160" s="82">
        <f ca="1" t="shared" si="0"/>
        <v>6</v>
      </c>
      <c r="F2160" s="65" t="str">
        <f ca="1">IF(ISBLANK(A2160)," ",INDIRECT(ADDRESS(1,5+MOD(ROW()-2,COUNTA('Form Responses 1'!$1:$1)-4),,TRUE,"Form Responses 1")))</f>
        <v>Lantai 05 [ &amp; Timur]</v>
      </c>
      <c r="G2160" s="65" t="e">
        <f ca="1">IF(ISBLANK(A2160)," ",INDIRECT(ADDRESS(MATCH(A2160,'Form Responses 1'!A:A,0),5+MOD(ROW()-2,COUNTA('Form Responses 1'!$1:$1)-4),,TRUE,"Form Responses 1")))</f>
        <v>#N/A</v>
      </c>
      <c r="H2160" s="83" t="str">
        <f ca="1" t="shared" si="1"/>
        <v>Lantai 05</v>
      </c>
      <c r="I2160" s="83" t="str">
        <f ca="1" t="shared" si="2156"/>
        <v> &amp; Timur</v>
      </c>
      <c r="J2160" s="83" t="str">
        <f ca="1" t="shared" si="2"/>
        <v>CLEANING SERVICE</v>
      </c>
      <c r="K2160" s="83" t="str">
        <f ca="1" t="array" ref="K2160">IFERROR(INDEX(MASTER!B:B,MATCH(G2160,MASTER!A:A,0))/100," ")</f>
        <v> </v>
      </c>
      <c r="L2160" s="65">
        <f ca="1" t="shared" si="3"/>
        <v>0</v>
      </c>
      <c r="M2160" s="65" t="str">
        <f ca="1" t="shared" si="4"/>
        <v>1900 - WEEK 00</v>
      </c>
      <c r="N2160" s="65" t="str">
        <f ca="1" t="shared" si="5"/>
        <v>1900 - MONTH 01</v>
      </c>
      <c r="O2160" s="83" t="str">
        <f ca="1" t="shared" ref="O2160:P2160" si="2202">IFERROR(AVERAGEIF(M:M,M2160,$K:$K)," ")</f>
        <v> </v>
      </c>
      <c r="P2160" s="83" t="str">
        <f ca="1" t="shared" si="2202"/>
        <v> </v>
      </c>
      <c r="Q2160" s="65" t="str">
        <f ca="1">IF(ISBLANK(A2160)," ",IF(O2160&gt;MASTER!$B$3/100,"SB",IF(O2160&gt;MASTER!$B$4/100,"B",IF(O2160&gt;MASTER!$B$5/100,"C","K"))))</f>
        <v>SB</v>
      </c>
      <c r="R2160" s="65" t="str">
        <f ca="1">IF(ISBLANK(B2160)," ",IF(P2160&gt;MASTER!$B$3/100,"SB",IF(P2160&gt;MASTER!$B$4/100,"B",IF(P2160&gt;MASTER!$B$5/100,"C","K"))))</f>
        <v>SB</v>
      </c>
    </row>
    <row r="2161" customHeight="1" spans="1:18">
      <c r="A2161" s="65">
        <f ca="1">INDIRECT(ADDRESS(2+QUOTIENT(ROW()-2,COUNTA('Form Responses 1'!$1:$1)-4),1,,TRUE,"Form Responses 1"))</f>
        <v>0</v>
      </c>
      <c r="B2161" s="65">
        <f ca="1">INDIRECT(ADDRESS(2+QUOTIENT(ROW()-2,COUNTA('Form Responses 1'!$1:$1)-4),2,,TRUE,"Form Responses 1"))</f>
        <v>0</v>
      </c>
      <c r="C2161" s="65">
        <f ca="1">INDIRECT(ADDRESS(2+QUOTIENT(ROW()-2,COUNTA('Form Responses 1'!$1:$1)-4),3,,TRUE,"Form Responses 1"))</f>
        <v>0</v>
      </c>
      <c r="D2161" s="65">
        <f ca="1">INDIRECT(ADDRESS(2+QUOTIENT(ROW()-2,COUNTA('Form Responses 1'!$1:$1)-4),4,,TRUE,"Form Responses 1"))</f>
        <v>0</v>
      </c>
      <c r="E2161" s="82">
        <f ca="1" t="shared" si="0"/>
        <v>6</v>
      </c>
      <c r="F2161" s="65" t="str">
        <f ca="1">IF(ISBLANK(A2161)," ",INDIRECT(ADDRESS(1,5+MOD(ROW()-2,COUNTA('Form Responses 1'!$1:$1)-4),,TRUE,"Form Responses 1")))</f>
        <v>Lantai 05 [Mushola]</v>
      </c>
      <c r="G2161" s="65" t="e">
        <f ca="1">IF(ISBLANK(A2161)," ",INDIRECT(ADDRESS(MATCH(A2161,'Form Responses 1'!A:A,0),5+MOD(ROW()-2,COUNTA('Form Responses 1'!$1:$1)-4),,TRUE,"Form Responses 1")))</f>
        <v>#N/A</v>
      </c>
      <c r="H2161" s="83" t="str">
        <f ca="1" t="shared" si="1"/>
        <v>Lantai 05</v>
      </c>
      <c r="I2161" s="83" t="str">
        <f ca="1" t="shared" si="2156"/>
        <v>Mushola</v>
      </c>
      <c r="J2161" s="83" t="str">
        <f ca="1" t="shared" si="2"/>
        <v>CLEANING SERVICE</v>
      </c>
      <c r="K2161" s="83" t="str">
        <f ca="1" t="array" ref="K2161">IFERROR(INDEX(MASTER!B:B,MATCH(G2161,MASTER!A:A,0))/100," ")</f>
        <v> </v>
      </c>
      <c r="L2161" s="65">
        <f ca="1" t="shared" si="3"/>
        <v>0</v>
      </c>
      <c r="M2161" s="65" t="str">
        <f ca="1" t="shared" si="4"/>
        <v>1900 - WEEK 00</v>
      </c>
      <c r="N2161" s="65" t="str">
        <f ca="1" t="shared" si="5"/>
        <v>1900 - MONTH 01</v>
      </c>
      <c r="O2161" s="83" t="str">
        <f ca="1" t="shared" ref="O2161:P2161" si="2203">IFERROR(AVERAGEIF(M:M,M2161,$K:$K)," ")</f>
        <v> </v>
      </c>
      <c r="P2161" s="83" t="str">
        <f ca="1" t="shared" si="2203"/>
        <v> </v>
      </c>
      <c r="Q2161" s="65" t="str">
        <f ca="1">IF(ISBLANK(A2161)," ",IF(O2161&gt;MASTER!$B$3/100,"SB",IF(O2161&gt;MASTER!$B$4/100,"B",IF(O2161&gt;MASTER!$B$5/100,"C","K"))))</f>
        <v>SB</v>
      </c>
      <c r="R2161" s="65" t="str">
        <f ca="1">IF(ISBLANK(B2161)," ",IF(P2161&gt;MASTER!$B$3/100,"SB",IF(P2161&gt;MASTER!$B$4/100,"B",IF(P2161&gt;MASTER!$B$5/100,"C","K"))))</f>
        <v>SB</v>
      </c>
    </row>
    <row r="2162" customHeight="1" spans="1:18">
      <c r="A2162" s="65">
        <f ca="1">INDIRECT(ADDRESS(2+QUOTIENT(ROW()-2,COUNTA('Form Responses 1'!$1:$1)-4),1,,TRUE,"Form Responses 1"))</f>
        <v>0</v>
      </c>
      <c r="B2162" s="65">
        <f ca="1">INDIRECT(ADDRESS(2+QUOTIENT(ROW()-2,COUNTA('Form Responses 1'!$1:$1)-4),2,,TRUE,"Form Responses 1"))</f>
        <v>0</v>
      </c>
      <c r="C2162" s="65">
        <f ca="1">INDIRECT(ADDRESS(2+QUOTIENT(ROW()-2,COUNTA('Form Responses 1'!$1:$1)-4),3,,TRUE,"Form Responses 1"))</f>
        <v>0</v>
      </c>
      <c r="D2162" s="65">
        <f ca="1">INDIRECT(ADDRESS(2+QUOTIENT(ROW()-2,COUNTA('Form Responses 1'!$1:$1)-4),4,,TRUE,"Form Responses 1"))</f>
        <v>0</v>
      </c>
      <c r="E2162" s="82">
        <f ca="1" t="shared" si="0"/>
        <v>6</v>
      </c>
      <c r="F2162" s="65" t="str">
        <f ca="1">IF(ISBLANK(A2162)," ",INDIRECT(ADDRESS(1,5+MOD(ROW()-2,COUNTA('Form Responses 1'!$1:$1)-4),,TRUE,"Form Responses 1")))</f>
        <v>Lantai 05 [Pantry]</v>
      </c>
      <c r="G2162" s="65" t="e">
        <f ca="1">IF(ISBLANK(A2162)," ",INDIRECT(ADDRESS(MATCH(A2162,'Form Responses 1'!A:A,0),5+MOD(ROW()-2,COUNTA('Form Responses 1'!$1:$1)-4),,TRUE,"Form Responses 1")))</f>
        <v>#N/A</v>
      </c>
      <c r="H2162" s="83" t="str">
        <f ca="1" t="shared" si="1"/>
        <v>Lantai 05</v>
      </c>
      <c r="I2162" s="83" t="str">
        <f ca="1" t="shared" si="2156"/>
        <v>Pantry</v>
      </c>
      <c r="J2162" s="83" t="str">
        <f ca="1" t="shared" si="2"/>
        <v>CLEANING SERVICE</v>
      </c>
      <c r="K2162" s="83" t="str">
        <f ca="1" t="array" ref="K2162">IFERROR(INDEX(MASTER!B:B,MATCH(G2162,MASTER!A:A,0))/100," ")</f>
        <v> </v>
      </c>
      <c r="L2162" s="65">
        <f ca="1" t="shared" si="3"/>
        <v>0</v>
      </c>
      <c r="M2162" s="65" t="str">
        <f ca="1" t="shared" si="4"/>
        <v>1900 - WEEK 00</v>
      </c>
      <c r="N2162" s="65" t="str">
        <f ca="1" t="shared" si="5"/>
        <v>1900 - MONTH 01</v>
      </c>
      <c r="O2162" s="83" t="str">
        <f ca="1" t="shared" ref="O2162:P2162" si="2204">IFERROR(AVERAGEIF(M:M,M2162,$K:$K)," ")</f>
        <v> </v>
      </c>
      <c r="P2162" s="83" t="str">
        <f ca="1" t="shared" si="2204"/>
        <v> </v>
      </c>
      <c r="Q2162" s="65" t="str">
        <f ca="1">IF(ISBLANK(A2162)," ",IF(O2162&gt;MASTER!$B$3/100,"SB",IF(O2162&gt;MASTER!$B$4/100,"B",IF(O2162&gt;MASTER!$B$5/100,"C","K"))))</f>
        <v>SB</v>
      </c>
      <c r="R2162" s="65" t="str">
        <f ca="1">IF(ISBLANK(B2162)," ",IF(P2162&gt;MASTER!$B$3/100,"SB",IF(P2162&gt;MASTER!$B$4/100,"B",IF(P2162&gt;MASTER!$B$5/100,"C","K"))))</f>
        <v>SB</v>
      </c>
    </row>
    <row r="2163" customHeight="1" spans="1:18">
      <c r="A2163" s="65">
        <f ca="1">INDIRECT(ADDRESS(2+QUOTIENT(ROW()-2,COUNTA('Form Responses 1'!$1:$1)-4),1,,TRUE,"Form Responses 1"))</f>
        <v>0</v>
      </c>
      <c r="B2163" s="65">
        <f ca="1">INDIRECT(ADDRESS(2+QUOTIENT(ROW()-2,COUNTA('Form Responses 1'!$1:$1)-4),2,,TRUE,"Form Responses 1"))</f>
        <v>0</v>
      </c>
      <c r="C2163" s="65">
        <f ca="1">INDIRECT(ADDRESS(2+QUOTIENT(ROW()-2,COUNTA('Form Responses 1'!$1:$1)-4),3,,TRUE,"Form Responses 1"))</f>
        <v>0</v>
      </c>
      <c r="D2163" s="65">
        <f ca="1">INDIRECT(ADDRESS(2+QUOTIENT(ROW()-2,COUNTA('Form Responses 1'!$1:$1)-4),4,,TRUE,"Form Responses 1"))</f>
        <v>0</v>
      </c>
      <c r="E2163" s="82">
        <f ca="1" t="shared" si="0"/>
        <v>6</v>
      </c>
      <c r="F2163" s="65" t="str">
        <f ca="1">IF(ISBLANK(A2163)," ",INDIRECT(ADDRESS(1,5+MOD(ROW()-2,COUNTA('Form Responses 1'!$1:$1)-4),,TRUE,"Form Responses 1")))</f>
        <v>Lantai 05 [Ruang Rapat 1-2-3]</v>
      </c>
      <c r="G2163" s="65" t="e">
        <f ca="1">IF(ISBLANK(A2163)," ",INDIRECT(ADDRESS(MATCH(A2163,'Form Responses 1'!A:A,0),5+MOD(ROW()-2,COUNTA('Form Responses 1'!$1:$1)-4),,TRUE,"Form Responses 1")))</f>
        <v>#N/A</v>
      </c>
      <c r="H2163" s="83" t="str">
        <f ca="1" t="shared" si="1"/>
        <v>Lantai 05</v>
      </c>
      <c r="I2163" s="83" t="str">
        <f ca="1" t="shared" si="2156"/>
        <v>Ruang Rapat 1-2-3</v>
      </c>
      <c r="J2163" s="83" t="str">
        <f ca="1" t="shared" si="2"/>
        <v>CLEANING SERVICE</v>
      </c>
      <c r="K2163" s="83" t="str">
        <f ca="1" t="array" ref="K2163">IFERROR(INDEX(MASTER!B:B,MATCH(G2163,MASTER!A:A,0))/100," ")</f>
        <v> </v>
      </c>
      <c r="L2163" s="65">
        <f ca="1" t="shared" si="3"/>
        <v>0</v>
      </c>
      <c r="M2163" s="65" t="str">
        <f ca="1" t="shared" si="4"/>
        <v>1900 - WEEK 00</v>
      </c>
      <c r="N2163" s="65" t="str">
        <f ca="1" t="shared" si="5"/>
        <v>1900 - MONTH 01</v>
      </c>
      <c r="O2163" s="83" t="str">
        <f ca="1" t="shared" ref="O2163:P2163" si="2205">IFERROR(AVERAGEIF(M:M,M2163,$K:$K)," ")</f>
        <v> </v>
      </c>
      <c r="P2163" s="83" t="str">
        <f ca="1" t="shared" si="2205"/>
        <v> </v>
      </c>
      <c r="Q2163" s="65" t="str">
        <f ca="1">IF(ISBLANK(A2163)," ",IF(O2163&gt;MASTER!$B$3/100,"SB",IF(O2163&gt;MASTER!$B$4/100,"B",IF(O2163&gt;MASTER!$B$5/100,"C","K"))))</f>
        <v>SB</v>
      </c>
      <c r="R2163" s="65" t="str">
        <f ca="1">IF(ISBLANK(B2163)," ",IF(P2163&gt;MASTER!$B$3/100,"SB",IF(P2163&gt;MASTER!$B$4/100,"B",IF(P2163&gt;MASTER!$B$5/100,"C","K"))))</f>
        <v>SB</v>
      </c>
    </row>
    <row r="2164" customHeight="1" spans="1:18">
      <c r="A2164" s="65">
        <f ca="1">INDIRECT(ADDRESS(2+QUOTIENT(ROW()-2,COUNTA('Form Responses 1'!$1:$1)-4),1,,TRUE,"Form Responses 1"))</f>
        <v>0</v>
      </c>
      <c r="B2164" s="65">
        <f ca="1">INDIRECT(ADDRESS(2+QUOTIENT(ROW()-2,COUNTA('Form Responses 1'!$1:$1)-4),2,,TRUE,"Form Responses 1"))</f>
        <v>0</v>
      </c>
      <c r="C2164" s="65">
        <f ca="1">INDIRECT(ADDRESS(2+QUOTIENT(ROW()-2,COUNTA('Form Responses 1'!$1:$1)-4),3,,TRUE,"Form Responses 1"))</f>
        <v>0</v>
      </c>
      <c r="D2164" s="65">
        <f ca="1">INDIRECT(ADDRESS(2+QUOTIENT(ROW()-2,COUNTA('Form Responses 1'!$1:$1)-4),4,,TRUE,"Form Responses 1"))</f>
        <v>0</v>
      </c>
      <c r="E2164" s="82">
        <f ca="1" t="shared" si="0"/>
        <v>6</v>
      </c>
      <c r="F2164" s="65" t="str">
        <f ca="1">IF(ISBLANK(A2164)," ",INDIRECT(ADDRESS(1,5+MOD(ROW()-2,COUNTA('Form Responses 1'!$1:$1)-4),,TRUE,"Form Responses 1")))</f>
        <v>Lantai 05 [Ruang Kerja]</v>
      </c>
      <c r="G2164" s="65" t="e">
        <f ca="1">IF(ISBLANK(A2164)," ",INDIRECT(ADDRESS(MATCH(A2164,'Form Responses 1'!A:A,0),5+MOD(ROW()-2,COUNTA('Form Responses 1'!$1:$1)-4),,TRUE,"Form Responses 1")))</f>
        <v>#N/A</v>
      </c>
      <c r="H2164" s="83" t="str">
        <f ca="1" t="shared" si="1"/>
        <v>Lantai 05</v>
      </c>
      <c r="I2164" s="83" t="str">
        <f ca="1" t="shared" si="2156"/>
        <v>Ruang Kerja</v>
      </c>
      <c r="J2164" s="83" t="str">
        <f ca="1" t="shared" si="2"/>
        <v>CLEANING SERVICE</v>
      </c>
      <c r="K2164" s="83" t="str">
        <f ca="1" t="array" ref="K2164">IFERROR(INDEX(MASTER!B:B,MATCH(G2164,MASTER!A:A,0))/100," ")</f>
        <v> </v>
      </c>
      <c r="L2164" s="65">
        <f ca="1" t="shared" si="3"/>
        <v>0</v>
      </c>
      <c r="M2164" s="65" t="str">
        <f ca="1" t="shared" si="4"/>
        <v>1900 - WEEK 00</v>
      </c>
      <c r="N2164" s="65" t="str">
        <f ca="1" t="shared" si="5"/>
        <v>1900 - MONTH 01</v>
      </c>
      <c r="O2164" s="83" t="str">
        <f ca="1" t="shared" ref="O2164:P2164" si="2206">IFERROR(AVERAGEIF(M:M,M2164,$K:$K)," ")</f>
        <v> </v>
      </c>
      <c r="P2164" s="83" t="str">
        <f ca="1" t="shared" si="2206"/>
        <v> </v>
      </c>
      <c r="Q2164" s="65" t="str">
        <f ca="1">IF(ISBLANK(A2164)," ",IF(O2164&gt;MASTER!$B$3/100,"SB",IF(O2164&gt;MASTER!$B$4/100,"B",IF(O2164&gt;MASTER!$B$5/100,"C","K"))))</f>
        <v>SB</v>
      </c>
      <c r="R2164" s="65" t="str">
        <f ca="1">IF(ISBLANK(B2164)," ",IF(P2164&gt;MASTER!$B$3/100,"SB",IF(P2164&gt;MASTER!$B$4/100,"B",IF(P2164&gt;MASTER!$B$5/100,"C","K"))))</f>
        <v>SB</v>
      </c>
    </row>
    <row r="2165" customHeight="1" spans="1:18">
      <c r="A2165" s="65">
        <f ca="1">INDIRECT(ADDRESS(2+QUOTIENT(ROW()-2,COUNTA('Form Responses 1'!$1:$1)-4),1,,TRUE,"Form Responses 1"))</f>
        <v>0</v>
      </c>
      <c r="B2165" s="65">
        <f ca="1">INDIRECT(ADDRESS(2+QUOTIENT(ROW()-2,COUNTA('Form Responses 1'!$1:$1)-4),2,,TRUE,"Form Responses 1"))</f>
        <v>0</v>
      </c>
      <c r="C2165" s="65">
        <f ca="1">INDIRECT(ADDRESS(2+QUOTIENT(ROW()-2,COUNTA('Form Responses 1'!$1:$1)-4),3,,TRUE,"Form Responses 1"))</f>
        <v>0</v>
      </c>
      <c r="D2165" s="65">
        <f ca="1">INDIRECT(ADDRESS(2+QUOTIENT(ROW()-2,COUNTA('Form Responses 1'!$1:$1)-4),4,,TRUE,"Form Responses 1"))</f>
        <v>0</v>
      </c>
      <c r="E2165" s="82">
        <f ca="1" t="shared" si="0"/>
        <v>6</v>
      </c>
      <c r="F2165" s="65" t="str">
        <f ca="1">IF(ISBLANK(A2165)," ",INDIRECT(ADDRESS(1,5+MOD(ROW()-2,COUNTA('Form Responses 1'!$1:$1)-4),,TRUE,"Form Responses 1")))</f>
        <v>Lantai 05 [Koridor]</v>
      </c>
      <c r="G2165" s="65" t="e">
        <f ca="1">IF(ISBLANK(A2165)," ",INDIRECT(ADDRESS(MATCH(A2165,'Form Responses 1'!A:A,0),5+MOD(ROW()-2,COUNTA('Form Responses 1'!$1:$1)-4),,TRUE,"Form Responses 1")))</f>
        <v>#N/A</v>
      </c>
      <c r="H2165" s="83" t="str">
        <f ca="1" t="shared" si="1"/>
        <v>Lantai 05</v>
      </c>
      <c r="I2165" s="83" t="str">
        <f ca="1" t="shared" si="2156"/>
        <v>Koridor</v>
      </c>
      <c r="J2165" s="83" t="str">
        <f ca="1" t="shared" si="2"/>
        <v>CLEANING SERVICE</v>
      </c>
      <c r="K2165" s="83" t="str">
        <f ca="1" t="array" ref="K2165">IFERROR(INDEX(MASTER!B:B,MATCH(G2165,MASTER!A:A,0))/100," ")</f>
        <v> </v>
      </c>
      <c r="L2165" s="65">
        <f ca="1" t="shared" si="3"/>
        <v>0</v>
      </c>
      <c r="M2165" s="65" t="str">
        <f ca="1" t="shared" si="4"/>
        <v>1900 - WEEK 00</v>
      </c>
      <c r="N2165" s="65" t="str">
        <f ca="1" t="shared" si="5"/>
        <v>1900 - MONTH 01</v>
      </c>
      <c r="O2165" s="83" t="str">
        <f ca="1" t="shared" ref="O2165:P2165" si="2207">IFERROR(AVERAGEIF(M:M,M2165,$K:$K)," ")</f>
        <v> </v>
      </c>
      <c r="P2165" s="83" t="str">
        <f ca="1" t="shared" si="2207"/>
        <v> </v>
      </c>
      <c r="Q2165" s="65" t="str">
        <f ca="1">IF(ISBLANK(A2165)," ",IF(O2165&gt;MASTER!$B$3/100,"SB",IF(O2165&gt;MASTER!$B$4/100,"B",IF(O2165&gt;MASTER!$B$5/100,"C","K"))))</f>
        <v>SB</v>
      </c>
      <c r="R2165" s="65" t="str">
        <f ca="1">IF(ISBLANK(B2165)," ",IF(P2165&gt;MASTER!$B$3/100,"SB",IF(P2165&gt;MASTER!$B$4/100,"B",IF(P2165&gt;MASTER!$B$5/100,"C","K"))))</f>
        <v>SB</v>
      </c>
    </row>
    <row r="2166" customHeight="1" spans="1:18">
      <c r="A2166" s="65">
        <f ca="1">INDIRECT(ADDRESS(2+QUOTIENT(ROW()-2,COUNTA('Form Responses 1'!$1:$1)-4),1,,TRUE,"Form Responses 1"))</f>
        <v>0</v>
      </c>
      <c r="B2166" s="65">
        <f ca="1">INDIRECT(ADDRESS(2+QUOTIENT(ROW()-2,COUNTA('Form Responses 1'!$1:$1)-4),2,,TRUE,"Form Responses 1"))</f>
        <v>0</v>
      </c>
      <c r="C2166" s="65">
        <f ca="1">INDIRECT(ADDRESS(2+QUOTIENT(ROW()-2,COUNTA('Form Responses 1'!$1:$1)-4),3,,TRUE,"Form Responses 1"))</f>
        <v>0</v>
      </c>
      <c r="D2166" s="65">
        <f ca="1">INDIRECT(ADDRESS(2+QUOTIENT(ROW()-2,COUNTA('Form Responses 1'!$1:$1)-4),4,,TRUE,"Form Responses 1"))</f>
        <v>0</v>
      </c>
      <c r="E2166" s="82">
        <f ca="1" t="shared" si="0"/>
        <v>6</v>
      </c>
      <c r="F2166" s="65" t="str">
        <f ca="1">IF(ISBLANK(A2166)," ",INDIRECT(ADDRESS(1,5+MOD(ROW()-2,COUNTA('Form Responses 1'!$1:$1)-4),,TRUE,"Form Responses 1")))</f>
        <v>Lantai 05 [Toilet Pria / Wanita]</v>
      </c>
      <c r="G2166" s="65" t="e">
        <f ca="1">IF(ISBLANK(A2166)," ",INDIRECT(ADDRESS(MATCH(A2166,'Form Responses 1'!A:A,0),5+MOD(ROW()-2,COUNTA('Form Responses 1'!$1:$1)-4),,TRUE,"Form Responses 1")))</f>
        <v>#N/A</v>
      </c>
      <c r="H2166" s="83" t="str">
        <f ca="1" t="shared" si="1"/>
        <v>Lantai 05</v>
      </c>
      <c r="I2166" s="83" t="str">
        <f ca="1" t="shared" si="2156"/>
        <v>Toilet Pria / Wanita</v>
      </c>
      <c r="J2166" s="83" t="str">
        <f ca="1" t="shared" si="2"/>
        <v>CLEANING SERVICE</v>
      </c>
      <c r="K2166" s="83" t="str">
        <f ca="1" t="array" ref="K2166">IFERROR(INDEX(MASTER!B:B,MATCH(G2166,MASTER!A:A,0))/100," ")</f>
        <v> </v>
      </c>
      <c r="L2166" s="65">
        <f ca="1" t="shared" si="3"/>
        <v>0</v>
      </c>
      <c r="M2166" s="65" t="str">
        <f ca="1" t="shared" si="4"/>
        <v>1900 - WEEK 00</v>
      </c>
      <c r="N2166" s="65" t="str">
        <f ca="1" t="shared" si="5"/>
        <v>1900 - MONTH 01</v>
      </c>
      <c r="O2166" s="83" t="str">
        <f ca="1" t="shared" ref="O2166:P2166" si="2208">IFERROR(AVERAGEIF(M:M,M2166,$K:$K)," ")</f>
        <v> </v>
      </c>
      <c r="P2166" s="83" t="str">
        <f ca="1" t="shared" si="2208"/>
        <v> </v>
      </c>
      <c r="Q2166" s="65" t="str">
        <f ca="1">IF(ISBLANK(A2166)," ",IF(O2166&gt;MASTER!$B$3/100,"SB",IF(O2166&gt;MASTER!$B$4/100,"B",IF(O2166&gt;MASTER!$B$5/100,"C","K"))))</f>
        <v>SB</v>
      </c>
      <c r="R2166" s="65" t="str">
        <f ca="1">IF(ISBLANK(B2166)," ",IF(P2166&gt;MASTER!$B$3/100,"SB",IF(P2166&gt;MASTER!$B$4/100,"B",IF(P2166&gt;MASTER!$B$5/100,"C","K"))))</f>
        <v>SB</v>
      </c>
    </row>
    <row r="2167" customHeight="1" spans="1:18">
      <c r="A2167" s="65">
        <f ca="1">INDIRECT(ADDRESS(2+QUOTIENT(ROW()-2,COUNTA('Form Responses 1'!$1:$1)-4),1,,TRUE,"Form Responses 1"))</f>
        <v>0</v>
      </c>
      <c r="B2167" s="65">
        <f ca="1">INDIRECT(ADDRESS(2+QUOTIENT(ROW()-2,COUNTA('Form Responses 1'!$1:$1)-4),2,,TRUE,"Form Responses 1"))</f>
        <v>0</v>
      </c>
      <c r="C2167" s="65">
        <f ca="1">INDIRECT(ADDRESS(2+QUOTIENT(ROW()-2,COUNTA('Form Responses 1'!$1:$1)-4),3,,TRUE,"Form Responses 1"))</f>
        <v>0</v>
      </c>
      <c r="D2167" s="65">
        <f ca="1">INDIRECT(ADDRESS(2+QUOTIENT(ROW()-2,COUNTA('Form Responses 1'!$1:$1)-4),4,,TRUE,"Form Responses 1"))</f>
        <v>0</v>
      </c>
      <c r="E2167" s="82">
        <f ca="1" t="shared" si="0"/>
        <v>6</v>
      </c>
      <c r="F2167" s="65" t="str">
        <f ca="1">IF(ISBLANK(A2167)," ",INDIRECT(ADDRESS(1,5+MOD(ROW()-2,COUNTA('Form Responses 1'!$1:$1)-4),,TRUE,"Form Responses 1")))</f>
        <v>Lantai 04 [Tangga Exit Barat]</v>
      </c>
      <c r="G2167" s="65" t="e">
        <f ca="1">IF(ISBLANK(A2167)," ",INDIRECT(ADDRESS(MATCH(A2167,'Form Responses 1'!A:A,0),5+MOD(ROW()-2,COUNTA('Form Responses 1'!$1:$1)-4),,TRUE,"Form Responses 1")))</f>
        <v>#N/A</v>
      </c>
      <c r="H2167" s="83" t="str">
        <f ca="1" t="shared" si="1"/>
        <v>Lantai 04</v>
      </c>
      <c r="I2167" s="83" t="str">
        <f ca="1" t="shared" si="2156"/>
        <v>Tangga Exit Barat</v>
      </c>
      <c r="J2167" s="83" t="str">
        <f ca="1" t="shared" si="2"/>
        <v>CLEANING SERVICE</v>
      </c>
      <c r="K2167" s="83" t="str">
        <f ca="1" t="array" ref="K2167">IFERROR(INDEX(MASTER!B:B,MATCH(G2167,MASTER!A:A,0))/100," ")</f>
        <v> </v>
      </c>
      <c r="L2167" s="65">
        <f ca="1" t="shared" si="3"/>
        <v>0</v>
      </c>
      <c r="M2167" s="65" t="str">
        <f ca="1" t="shared" si="4"/>
        <v>1900 - WEEK 00</v>
      </c>
      <c r="N2167" s="65" t="str">
        <f ca="1" t="shared" si="5"/>
        <v>1900 - MONTH 01</v>
      </c>
      <c r="O2167" s="83" t="str">
        <f ca="1" t="shared" ref="O2167:P2167" si="2209">IFERROR(AVERAGEIF(M:M,M2167,$K:$K)," ")</f>
        <v> </v>
      </c>
      <c r="P2167" s="83" t="str">
        <f ca="1" t="shared" si="2209"/>
        <v> </v>
      </c>
      <c r="Q2167" s="65" t="str">
        <f ca="1">IF(ISBLANK(A2167)," ",IF(O2167&gt;MASTER!$B$3/100,"SB",IF(O2167&gt;MASTER!$B$4/100,"B",IF(O2167&gt;MASTER!$B$5/100,"C","K"))))</f>
        <v>SB</v>
      </c>
      <c r="R2167" s="65" t="str">
        <f ca="1">IF(ISBLANK(B2167)," ",IF(P2167&gt;MASTER!$B$3/100,"SB",IF(P2167&gt;MASTER!$B$4/100,"B",IF(P2167&gt;MASTER!$B$5/100,"C","K"))))</f>
        <v>SB</v>
      </c>
    </row>
    <row r="2168" customHeight="1" spans="1:18">
      <c r="A2168" s="65">
        <f ca="1">INDIRECT(ADDRESS(2+QUOTIENT(ROW()-2,COUNTA('Form Responses 1'!$1:$1)-4),1,,TRUE,"Form Responses 1"))</f>
        <v>0</v>
      </c>
      <c r="B2168" s="65">
        <f ca="1">INDIRECT(ADDRESS(2+QUOTIENT(ROW()-2,COUNTA('Form Responses 1'!$1:$1)-4),2,,TRUE,"Form Responses 1"))</f>
        <v>0</v>
      </c>
      <c r="C2168" s="65">
        <f ca="1">INDIRECT(ADDRESS(2+QUOTIENT(ROW()-2,COUNTA('Form Responses 1'!$1:$1)-4),3,,TRUE,"Form Responses 1"))</f>
        <v>0</v>
      </c>
      <c r="D2168" s="65">
        <f ca="1">INDIRECT(ADDRESS(2+QUOTIENT(ROW()-2,COUNTA('Form Responses 1'!$1:$1)-4),4,,TRUE,"Form Responses 1"))</f>
        <v>0</v>
      </c>
      <c r="E2168" s="82">
        <f ca="1" t="shared" si="0"/>
        <v>6</v>
      </c>
      <c r="F2168" s="65" t="str">
        <f ca="1">IF(ISBLANK(A2168)," ",INDIRECT(ADDRESS(1,5+MOD(ROW()-2,COUNTA('Form Responses 1'!$1:$1)-4),,TRUE,"Form Responses 1")))</f>
        <v>Lantai 04 [ &amp; Timur]</v>
      </c>
      <c r="G2168" s="65" t="e">
        <f ca="1">IF(ISBLANK(A2168)," ",INDIRECT(ADDRESS(MATCH(A2168,'Form Responses 1'!A:A,0),5+MOD(ROW()-2,COUNTA('Form Responses 1'!$1:$1)-4),,TRUE,"Form Responses 1")))</f>
        <v>#N/A</v>
      </c>
      <c r="H2168" s="83" t="str">
        <f ca="1" t="shared" si="1"/>
        <v>Lantai 04</v>
      </c>
      <c r="I2168" s="83" t="str">
        <f ca="1" t="shared" si="2156"/>
        <v> &amp; Timur</v>
      </c>
      <c r="J2168" s="83" t="str">
        <f ca="1" t="shared" si="2"/>
        <v>CLEANING SERVICE</v>
      </c>
      <c r="K2168" s="83" t="str">
        <f ca="1" t="array" ref="K2168">IFERROR(INDEX(MASTER!B:B,MATCH(G2168,MASTER!A:A,0))/100," ")</f>
        <v> </v>
      </c>
      <c r="L2168" s="65">
        <f ca="1" t="shared" si="3"/>
        <v>0</v>
      </c>
      <c r="M2168" s="65" t="str">
        <f ca="1" t="shared" si="4"/>
        <v>1900 - WEEK 00</v>
      </c>
      <c r="N2168" s="65" t="str">
        <f ca="1" t="shared" si="5"/>
        <v>1900 - MONTH 01</v>
      </c>
      <c r="O2168" s="83" t="str">
        <f ca="1" t="shared" ref="O2168:P2168" si="2210">IFERROR(AVERAGEIF(M:M,M2168,$K:$K)," ")</f>
        <v> </v>
      </c>
      <c r="P2168" s="83" t="str">
        <f ca="1" t="shared" si="2210"/>
        <v> </v>
      </c>
      <c r="Q2168" s="65" t="str">
        <f ca="1">IF(ISBLANK(A2168)," ",IF(O2168&gt;MASTER!$B$3/100,"SB",IF(O2168&gt;MASTER!$B$4/100,"B",IF(O2168&gt;MASTER!$B$5/100,"C","K"))))</f>
        <v>SB</v>
      </c>
      <c r="R2168" s="65" t="str">
        <f ca="1">IF(ISBLANK(B2168)," ",IF(P2168&gt;MASTER!$B$3/100,"SB",IF(P2168&gt;MASTER!$B$4/100,"B",IF(P2168&gt;MASTER!$B$5/100,"C","K"))))</f>
        <v>SB</v>
      </c>
    </row>
    <row r="2169" customHeight="1" spans="1:18">
      <c r="A2169" s="65">
        <f ca="1">INDIRECT(ADDRESS(2+QUOTIENT(ROW()-2,COUNTA('Form Responses 1'!$1:$1)-4),1,,TRUE,"Form Responses 1"))</f>
        <v>0</v>
      </c>
      <c r="B2169" s="65">
        <f ca="1">INDIRECT(ADDRESS(2+QUOTIENT(ROW()-2,COUNTA('Form Responses 1'!$1:$1)-4),2,,TRUE,"Form Responses 1"))</f>
        <v>0</v>
      </c>
      <c r="C2169" s="65">
        <f ca="1">INDIRECT(ADDRESS(2+QUOTIENT(ROW()-2,COUNTA('Form Responses 1'!$1:$1)-4),3,,TRUE,"Form Responses 1"))</f>
        <v>0</v>
      </c>
      <c r="D2169" s="65">
        <f ca="1">INDIRECT(ADDRESS(2+QUOTIENT(ROW()-2,COUNTA('Form Responses 1'!$1:$1)-4),4,,TRUE,"Form Responses 1"))</f>
        <v>0</v>
      </c>
      <c r="E2169" s="82">
        <f ca="1" t="shared" si="0"/>
        <v>6</v>
      </c>
      <c r="F2169" s="65" t="str">
        <f ca="1">IF(ISBLANK(A2169)," ",INDIRECT(ADDRESS(1,5+MOD(ROW()-2,COUNTA('Form Responses 1'!$1:$1)-4),,TRUE,"Form Responses 1")))</f>
        <v>Lantai 04 [Mushola]</v>
      </c>
      <c r="G2169" s="65" t="e">
        <f ca="1">IF(ISBLANK(A2169)," ",INDIRECT(ADDRESS(MATCH(A2169,'Form Responses 1'!A:A,0),5+MOD(ROW()-2,COUNTA('Form Responses 1'!$1:$1)-4),,TRUE,"Form Responses 1")))</f>
        <v>#N/A</v>
      </c>
      <c r="H2169" s="83" t="str">
        <f ca="1" t="shared" si="1"/>
        <v>Lantai 04</v>
      </c>
      <c r="I2169" s="83" t="str">
        <f ca="1" t="shared" si="2156"/>
        <v>Mushola</v>
      </c>
      <c r="J2169" s="83" t="str">
        <f ca="1" t="shared" si="2"/>
        <v>CLEANING SERVICE</v>
      </c>
      <c r="K2169" s="83" t="str">
        <f ca="1" t="array" ref="K2169">IFERROR(INDEX(MASTER!B:B,MATCH(G2169,MASTER!A:A,0))/100," ")</f>
        <v> </v>
      </c>
      <c r="L2169" s="65">
        <f ca="1" t="shared" si="3"/>
        <v>0</v>
      </c>
      <c r="M2169" s="65" t="str">
        <f ca="1" t="shared" si="4"/>
        <v>1900 - WEEK 00</v>
      </c>
      <c r="N2169" s="65" t="str">
        <f ca="1" t="shared" si="5"/>
        <v>1900 - MONTH 01</v>
      </c>
      <c r="O2169" s="83" t="str">
        <f ca="1" t="shared" ref="O2169:P2169" si="2211">IFERROR(AVERAGEIF(M:M,M2169,$K:$K)," ")</f>
        <v> </v>
      </c>
      <c r="P2169" s="83" t="str">
        <f ca="1" t="shared" si="2211"/>
        <v> </v>
      </c>
      <c r="Q2169" s="65" t="str">
        <f ca="1">IF(ISBLANK(A2169)," ",IF(O2169&gt;MASTER!$B$3/100,"SB",IF(O2169&gt;MASTER!$B$4/100,"B",IF(O2169&gt;MASTER!$B$5/100,"C","K"))))</f>
        <v>SB</v>
      </c>
      <c r="R2169" s="65" t="str">
        <f ca="1">IF(ISBLANK(B2169)," ",IF(P2169&gt;MASTER!$B$3/100,"SB",IF(P2169&gt;MASTER!$B$4/100,"B",IF(P2169&gt;MASTER!$B$5/100,"C","K"))))</f>
        <v>SB</v>
      </c>
    </row>
    <row r="2170" customHeight="1" spans="1:18">
      <c r="A2170" s="65">
        <f ca="1">INDIRECT(ADDRESS(2+QUOTIENT(ROW()-2,COUNTA('Form Responses 1'!$1:$1)-4),1,,TRUE,"Form Responses 1"))</f>
        <v>0</v>
      </c>
      <c r="B2170" s="65">
        <f ca="1">INDIRECT(ADDRESS(2+QUOTIENT(ROW()-2,COUNTA('Form Responses 1'!$1:$1)-4),2,,TRUE,"Form Responses 1"))</f>
        <v>0</v>
      </c>
      <c r="C2170" s="65">
        <f ca="1">INDIRECT(ADDRESS(2+QUOTIENT(ROW()-2,COUNTA('Form Responses 1'!$1:$1)-4),3,,TRUE,"Form Responses 1"))</f>
        <v>0</v>
      </c>
      <c r="D2170" s="65">
        <f ca="1">INDIRECT(ADDRESS(2+QUOTIENT(ROW()-2,COUNTA('Form Responses 1'!$1:$1)-4),4,,TRUE,"Form Responses 1"))</f>
        <v>0</v>
      </c>
      <c r="E2170" s="82">
        <f ca="1" t="shared" si="0"/>
        <v>6</v>
      </c>
      <c r="F2170" s="65" t="str">
        <f ca="1">IF(ISBLANK(A2170)," ",INDIRECT(ADDRESS(1,5+MOD(ROW()-2,COUNTA('Form Responses 1'!$1:$1)-4),,TRUE,"Form Responses 1")))</f>
        <v>Lantai 04 [Pantry]</v>
      </c>
      <c r="G2170" s="65" t="e">
        <f ca="1">IF(ISBLANK(A2170)," ",INDIRECT(ADDRESS(MATCH(A2170,'Form Responses 1'!A:A,0),5+MOD(ROW()-2,COUNTA('Form Responses 1'!$1:$1)-4),,TRUE,"Form Responses 1")))</f>
        <v>#N/A</v>
      </c>
      <c r="H2170" s="83" t="str">
        <f ca="1" t="shared" si="1"/>
        <v>Lantai 04</v>
      </c>
      <c r="I2170" s="83" t="str">
        <f ca="1" t="shared" si="2156"/>
        <v>Pantry</v>
      </c>
      <c r="J2170" s="83" t="str">
        <f ca="1" t="shared" si="2"/>
        <v>CLEANING SERVICE</v>
      </c>
      <c r="K2170" s="83" t="str">
        <f ca="1" t="array" ref="K2170">IFERROR(INDEX(MASTER!B:B,MATCH(G2170,MASTER!A:A,0))/100," ")</f>
        <v> </v>
      </c>
      <c r="L2170" s="65">
        <f ca="1" t="shared" si="3"/>
        <v>0</v>
      </c>
      <c r="M2170" s="65" t="str">
        <f ca="1" t="shared" si="4"/>
        <v>1900 - WEEK 00</v>
      </c>
      <c r="N2170" s="65" t="str">
        <f ca="1" t="shared" si="5"/>
        <v>1900 - MONTH 01</v>
      </c>
      <c r="O2170" s="83" t="str">
        <f ca="1" t="shared" ref="O2170:P2170" si="2212">IFERROR(AVERAGEIF(M:M,M2170,$K:$K)," ")</f>
        <v> </v>
      </c>
      <c r="P2170" s="83" t="str">
        <f ca="1" t="shared" si="2212"/>
        <v> </v>
      </c>
      <c r="Q2170" s="65" t="str">
        <f ca="1">IF(ISBLANK(A2170)," ",IF(O2170&gt;MASTER!$B$3/100,"SB",IF(O2170&gt;MASTER!$B$4/100,"B",IF(O2170&gt;MASTER!$B$5/100,"C","K"))))</f>
        <v>SB</v>
      </c>
      <c r="R2170" s="65" t="str">
        <f ca="1">IF(ISBLANK(B2170)," ",IF(P2170&gt;MASTER!$B$3/100,"SB",IF(P2170&gt;MASTER!$B$4/100,"B",IF(P2170&gt;MASTER!$B$5/100,"C","K"))))</f>
        <v>SB</v>
      </c>
    </row>
    <row r="2171" customHeight="1" spans="1:18">
      <c r="A2171" s="65">
        <f ca="1">INDIRECT(ADDRESS(2+QUOTIENT(ROW()-2,COUNTA('Form Responses 1'!$1:$1)-4),1,,TRUE,"Form Responses 1"))</f>
        <v>0</v>
      </c>
      <c r="B2171" s="65">
        <f ca="1">INDIRECT(ADDRESS(2+QUOTIENT(ROW()-2,COUNTA('Form Responses 1'!$1:$1)-4),2,,TRUE,"Form Responses 1"))</f>
        <v>0</v>
      </c>
      <c r="C2171" s="65">
        <f ca="1">INDIRECT(ADDRESS(2+QUOTIENT(ROW()-2,COUNTA('Form Responses 1'!$1:$1)-4),3,,TRUE,"Form Responses 1"))</f>
        <v>0</v>
      </c>
      <c r="D2171" s="65">
        <f ca="1">INDIRECT(ADDRESS(2+QUOTIENT(ROW()-2,COUNTA('Form Responses 1'!$1:$1)-4),4,,TRUE,"Form Responses 1"))</f>
        <v>0</v>
      </c>
      <c r="E2171" s="82">
        <f ca="1" t="shared" si="0"/>
        <v>6</v>
      </c>
      <c r="F2171" s="65" t="str">
        <f ca="1">IF(ISBLANK(A2171)," ",INDIRECT(ADDRESS(1,5+MOD(ROW()-2,COUNTA('Form Responses 1'!$1:$1)-4),,TRUE,"Form Responses 1")))</f>
        <v>Lantai 04 [Ruang Rapat 1-2-3]</v>
      </c>
      <c r="G2171" s="65" t="e">
        <f ca="1">IF(ISBLANK(A2171)," ",INDIRECT(ADDRESS(MATCH(A2171,'Form Responses 1'!A:A,0),5+MOD(ROW()-2,COUNTA('Form Responses 1'!$1:$1)-4),,TRUE,"Form Responses 1")))</f>
        <v>#N/A</v>
      </c>
      <c r="H2171" s="83" t="str">
        <f ca="1" t="shared" si="1"/>
        <v>Lantai 04</v>
      </c>
      <c r="I2171" s="83" t="str">
        <f ca="1" t="shared" si="2156"/>
        <v>Ruang Rapat 1-2-3</v>
      </c>
      <c r="J2171" s="83" t="str">
        <f ca="1" t="shared" si="2"/>
        <v>CLEANING SERVICE</v>
      </c>
      <c r="K2171" s="83" t="str">
        <f ca="1" t="array" ref="K2171">IFERROR(INDEX(MASTER!B:B,MATCH(G2171,MASTER!A:A,0))/100," ")</f>
        <v> </v>
      </c>
      <c r="L2171" s="65">
        <f ca="1" t="shared" si="3"/>
        <v>0</v>
      </c>
      <c r="M2171" s="65" t="str">
        <f ca="1" t="shared" si="4"/>
        <v>1900 - WEEK 00</v>
      </c>
      <c r="N2171" s="65" t="str">
        <f ca="1" t="shared" si="5"/>
        <v>1900 - MONTH 01</v>
      </c>
      <c r="O2171" s="83" t="str">
        <f ca="1" t="shared" ref="O2171:P2171" si="2213">IFERROR(AVERAGEIF(M:M,M2171,$K:$K)," ")</f>
        <v> </v>
      </c>
      <c r="P2171" s="83" t="str">
        <f ca="1" t="shared" si="2213"/>
        <v> </v>
      </c>
      <c r="Q2171" s="65" t="str">
        <f ca="1">IF(ISBLANK(A2171)," ",IF(O2171&gt;MASTER!$B$3/100,"SB",IF(O2171&gt;MASTER!$B$4/100,"B",IF(O2171&gt;MASTER!$B$5/100,"C","K"))))</f>
        <v>SB</v>
      </c>
      <c r="R2171" s="65" t="str">
        <f ca="1">IF(ISBLANK(B2171)," ",IF(P2171&gt;MASTER!$B$3/100,"SB",IF(P2171&gt;MASTER!$B$4/100,"B",IF(P2171&gt;MASTER!$B$5/100,"C","K"))))</f>
        <v>SB</v>
      </c>
    </row>
    <row r="2172" customHeight="1" spans="1:18">
      <c r="A2172" s="65">
        <f ca="1">INDIRECT(ADDRESS(2+QUOTIENT(ROW()-2,COUNTA('Form Responses 1'!$1:$1)-4),1,,TRUE,"Form Responses 1"))</f>
        <v>0</v>
      </c>
      <c r="B2172" s="65">
        <f ca="1">INDIRECT(ADDRESS(2+QUOTIENT(ROW()-2,COUNTA('Form Responses 1'!$1:$1)-4),2,,TRUE,"Form Responses 1"))</f>
        <v>0</v>
      </c>
      <c r="C2172" s="65">
        <f ca="1">INDIRECT(ADDRESS(2+QUOTIENT(ROW()-2,COUNTA('Form Responses 1'!$1:$1)-4),3,,TRUE,"Form Responses 1"))</f>
        <v>0</v>
      </c>
      <c r="D2172" s="65">
        <f ca="1">INDIRECT(ADDRESS(2+QUOTIENT(ROW()-2,COUNTA('Form Responses 1'!$1:$1)-4),4,,TRUE,"Form Responses 1"))</f>
        <v>0</v>
      </c>
      <c r="E2172" s="82">
        <f ca="1" t="shared" si="0"/>
        <v>6</v>
      </c>
      <c r="F2172" s="65" t="str">
        <f ca="1">IF(ISBLANK(A2172)," ",INDIRECT(ADDRESS(1,5+MOD(ROW()-2,COUNTA('Form Responses 1'!$1:$1)-4),,TRUE,"Form Responses 1")))</f>
        <v>Lantai 04 [Ruang Kerja]</v>
      </c>
      <c r="G2172" s="65" t="e">
        <f ca="1">IF(ISBLANK(A2172)," ",INDIRECT(ADDRESS(MATCH(A2172,'Form Responses 1'!A:A,0),5+MOD(ROW()-2,COUNTA('Form Responses 1'!$1:$1)-4),,TRUE,"Form Responses 1")))</f>
        <v>#N/A</v>
      </c>
      <c r="H2172" s="83" t="str">
        <f ca="1" t="shared" si="1"/>
        <v>Lantai 04</v>
      </c>
      <c r="I2172" s="83" t="str">
        <f ca="1" t="shared" si="2156"/>
        <v>Ruang Kerja</v>
      </c>
      <c r="J2172" s="83" t="str">
        <f ca="1" t="shared" si="2"/>
        <v>CLEANING SERVICE</v>
      </c>
      <c r="K2172" s="83" t="str">
        <f ca="1" t="array" ref="K2172">IFERROR(INDEX(MASTER!B:B,MATCH(G2172,MASTER!A:A,0))/100," ")</f>
        <v> </v>
      </c>
      <c r="L2172" s="65">
        <f ca="1" t="shared" si="3"/>
        <v>0</v>
      </c>
      <c r="M2172" s="65" t="str">
        <f ca="1" t="shared" si="4"/>
        <v>1900 - WEEK 00</v>
      </c>
      <c r="N2172" s="65" t="str">
        <f ca="1" t="shared" si="5"/>
        <v>1900 - MONTH 01</v>
      </c>
      <c r="O2172" s="83" t="str">
        <f ca="1" t="shared" ref="O2172:P2172" si="2214">IFERROR(AVERAGEIF(M:M,M2172,$K:$K)," ")</f>
        <v> </v>
      </c>
      <c r="P2172" s="83" t="str">
        <f ca="1" t="shared" si="2214"/>
        <v> </v>
      </c>
      <c r="Q2172" s="65" t="str">
        <f ca="1">IF(ISBLANK(A2172)," ",IF(O2172&gt;MASTER!$B$3/100,"SB",IF(O2172&gt;MASTER!$B$4/100,"B",IF(O2172&gt;MASTER!$B$5/100,"C","K"))))</f>
        <v>SB</v>
      </c>
      <c r="R2172" s="65" t="str">
        <f ca="1">IF(ISBLANK(B2172)," ",IF(P2172&gt;MASTER!$B$3/100,"SB",IF(P2172&gt;MASTER!$B$4/100,"B",IF(P2172&gt;MASTER!$B$5/100,"C","K"))))</f>
        <v>SB</v>
      </c>
    </row>
    <row r="2173" customHeight="1" spans="1:18">
      <c r="A2173" s="65">
        <f ca="1">INDIRECT(ADDRESS(2+QUOTIENT(ROW()-2,COUNTA('Form Responses 1'!$1:$1)-4),1,,TRUE,"Form Responses 1"))</f>
        <v>0</v>
      </c>
      <c r="B2173" s="65">
        <f ca="1">INDIRECT(ADDRESS(2+QUOTIENT(ROW()-2,COUNTA('Form Responses 1'!$1:$1)-4),2,,TRUE,"Form Responses 1"))</f>
        <v>0</v>
      </c>
      <c r="C2173" s="65">
        <f ca="1">INDIRECT(ADDRESS(2+QUOTIENT(ROW()-2,COUNTA('Form Responses 1'!$1:$1)-4),3,,TRUE,"Form Responses 1"))</f>
        <v>0</v>
      </c>
      <c r="D2173" s="65">
        <f ca="1">INDIRECT(ADDRESS(2+QUOTIENT(ROW()-2,COUNTA('Form Responses 1'!$1:$1)-4),4,,TRUE,"Form Responses 1"))</f>
        <v>0</v>
      </c>
      <c r="E2173" s="82">
        <f ca="1" t="shared" si="0"/>
        <v>6</v>
      </c>
      <c r="F2173" s="65" t="str">
        <f ca="1">IF(ISBLANK(A2173)," ",INDIRECT(ADDRESS(1,5+MOD(ROW()-2,COUNTA('Form Responses 1'!$1:$1)-4),,TRUE,"Form Responses 1")))</f>
        <v>Lantai 04 [Koridor]</v>
      </c>
      <c r="G2173" s="65" t="e">
        <f ca="1">IF(ISBLANK(A2173)," ",INDIRECT(ADDRESS(MATCH(A2173,'Form Responses 1'!A:A,0),5+MOD(ROW()-2,COUNTA('Form Responses 1'!$1:$1)-4),,TRUE,"Form Responses 1")))</f>
        <v>#N/A</v>
      </c>
      <c r="H2173" s="83" t="str">
        <f ca="1" t="shared" si="1"/>
        <v>Lantai 04</v>
      </c>
      <c r="I2173" s="83" t="str">
        <f ca="1" t="shared" si="2156"/>
        <v>Koridor</v>
      </c>
      <c r="J2173" s="83" t="str">
        <f ca="1" t="shared" si="2"/>
        <v>CLEANING SERVICE</v>
      </c>
      <c r="K2173" s="83" t="str">
        <f ca="1" t="array" ref="K2173">IFERROR(INDEX(MASTER!B:B,MATCH(G2173,MASTER!A:A,0))/100," ")</f>
        <v> </v>
      </c>
      <c r="L2173" s="65">
        <f ca="1" t="shared" si="3"/>
        <v>0</v>
      </c>
      <c r="M2173" s="65" t="str">
        <f ca="1" t="shared" si="4"/>
        <v>1900 - WEEK 00</v>
      </c>
      <c r="N2173" s="65" t="str">
        <f ca="1" t="shared" si="5"/>
        <v>1900 - MONTH 01</v>
      </c>
      <c r="O2173" s="83" t="str">
        <f ca="1" t="shared" ref="O2173:P2173" si="2215">IFERROR(AVERAGEIF(M:M,M2173,$K:$K)," ")</f>
        <v> </v>
      </c>
      <c r="P2173" s="83" t="str">
        <f ca="1" t="shared" si="2215"/>
        <v> </v>
      </c>
      <c r="Q2173" s="65" t="str">
        <f ca="1">IF(ISBLANK(A2173)," ",IF(O2173&gt;MASTER!$B$3/100,"SB",IF(O2173&gt;MASTER!$B$4/100,"B",IF(O2173&gt;MASTER!$B$5/100,"C","K"))))</f>
        <v>SB</v>
      </c>
      <c r="R2173" s="65" t="str">
        <f ca="1">IF(ISBLANK(B2173)," ",IF(P2173&gt;MASTER!$B$3/100,"SB",IF(P2173&gt;MASTER!$B$4/100,"B",IF(P2173&gt;MASTER!$B$5/100,"C","K"))))</f>
        <v>SB</v>
      </c>
    </row>
    <row r="2174" customHeight="1" spans="1:18">
      <c r="A2174" s="65">
        <f ca="1">INDIRECT(ADDRESS(2+QUOTIENT(ROW()-2,COUNTA('Form Responses 1'!$1:$1)-4),1,,TRUE,"Form Responses 1"))</f>
        <v>0</v>
      </c>
      <c r="B2174" s="65">
        <f ca="1">INDIRECT(ADDRESS(2+QUOTIENT(ROW()-2,COUNTA('Form Responses 1'!$1:$1)-4),2,,TRUE,"Form Responses 1"))</f>
        <v>0</v>
      </c>
      <c r="C2174" s="65">
        <f ca="1">INDIRECT(ADDRESS(2+QUOTIENT(ROW()-2,COUNTA('Form Responses 1'!$1:$1)-4),3,,TRUE,"Form Responses 1"))</f>
        <v>0</v>
      </c>
      <c r="D2174" s="65">
        <f ca="1">INDIRECT(ADDRESS(2+QUOTIENT(ROW()-2,COUNTA('Form Responses 1'!$1:$1)-4),4,,TRUE,"Form Responses 1"))</f>
        <v>0</v>
      </c>
      <c r="E2174" s="82">
        <f ca="1" t="shared" si="0"/>
        <v>6</v>
      </c>
      <c r="F2174" s="65" t="str">
        <f ca="1">IF(ISBLANK(A2174)," ",INDIRECT(ADDRESS(1,5+MOD(ROW()-2,COUNTA('Form Responses 1'!$1:$1)-4),,TRUE,"Form Responses 1")))</f>
        <v>Lantai 04 [Toilet Pria / Wanita]</v>
      </c>
      <c r="G2174" s="65" t="e">
        <f ca="1">IF(ISBLANK(A2174)," ",INDIRECT(ADDRESS(MATCH(A2174,'Form Responses 1'!A:A,0),5+MOD(ROW()-2,COUNTA('Form Responses 1'!$1:$1)-4),,TRUE,"Form Responses 1")))</f>
        <v>#N/A</v>
      </c>
      <c r="H2174" s="83" t="str">
        <f ca="1" t="shared" si="1"/>
        <v>Lantai 04</v>
      </c>
      <c r="I2174" s="83" t="str">
        <f ca="1" t="shared" si="2156"/>
        <v>Toilet Pria / Wanita</v>
      </c>
      <c r="J2174" s="83" t="str">
        <f ca="1" t="shared" si="2"/>
        <v>CLEANING SERVICE</v>
      </c>
      <c r="K2174" s="83" t="str">
        <f ca="1" t="array" ref="K2174">IFERROR(INDEX(MASTER!B:B,MATCH(G2174,MASTER!A:A,0))/100," ")</f>
        <v> </v>
      </c>
      <c r="L2174" s="65">
        <f ca="1" t="shared" si="3"/>
        <v>0</v>
      </c>
      <c r="M2174" s="65" t="str">
        <f ca="1" t="shared" si="4"/>
        <v>1900 - WEEK 00</v>
      </c>
      <c r="N2174" s="65" t="str">
        <f ca="1" t="shared" si="5"/>
        <v>1900 - MONTH 01</v>
      </c>
      <c r="O2174" s="83" t="str">
        <f ca="1" t="shared" ref="O2174:P2174" si="2216">IFERROR(AVERAGEIF(M:M,M2174,$K:$K)," ")</f>
        <v> </v>
      </c>
      <c r="P2174" s="83" t="str">
        <f ca="1" t="shared" si="2216"/>
        <v> </v>
      </c>
      <c r="Q2174" s="65" t="str">
        <f ca="1">IF(ISBLANK(A2174)," ",IF(O2174&gt;MASTER!$B$3/100,"SB",IF(O2174&gt;MASTER!$B$4/100,"B",IF(O2174&gt;MASTER!$B$5/100,"C","K"))))</f>
        <v>SB</v>
      </c>
      <c r="R2174" s="65" t="str">
        <f ca="1">IF(ISBLANK(B2174)," ",IF(P2174&gt;MASTER!$B$3/100,"SB",IF(P2174&gt;MASTER!$B$4/100,"B",IF(P2174&gt;MASTER!$B$5/100,"C","K"))))</f>
        <v>SB</v>
      </c>
    </row>
    <row r="2175" customHeight="1" spans="1:18">
      <c r="A2175" s="65">
        <f ca="1">INDIRECT(ADDRESS(2+QUOTIENT(ROW()-2,COUNTA('Form Responses 1'!$1:$1)-4),1,,TRUE,"Form Responses 1"))</f>
        <v>0</v>
      </c>
      <c r="B2175" s="65">
        <f ca="1">INDIRECT(ADDRESS(2+QUOTIENT(ROW()-2,COUNTA('Form Responses 1'!$1:$1)-4),2,,TRUE,"Form Responses 1"))</f>
        <v>0</v>
      </c>
      <c r="C2175" s="65">
        <f ca="1">INDIRECT(ADDRESS(2+QUOTIENT(ROW()-2,COUNTA('Form Responses 1'!$1:$1)-4),3,,TRUE,"Form Responses 1"))</f>
        <v>0</v>
      </c>
      <c r="D2175" s="65">
        <f ca="1">INDIRECT(ADDRESS(2+QUOTIENT(ROW()-2,COUNTA('Form Responses 1'!$1:$1)-4),4,,TRUE,"Form Responses 1"))</f>
        <v>0</v>
      </c>
      <c r="E2175" s="82">
        <f ca="1" t="shared" si="0"/>
        <v>6</v>
      </c>
      <c r="F2175" s="65" t="str">
        <f ca="1">IF(ISBLANK(A2175)," ",INDIRECT(ADDRESS(1,5+MOD(ROW()-2,COUNTA('Form Responses 1'!$1:$1)-4),,TRUE,"Form Responses 1")))</f>
        <v>Lantai 03 1/2 [Ruang PNBPL]</v>
      </c>
      <c r="G2175" s="65" t="e">
        <f ca="1">IF(ISBLANK(A2175)," ",INDIRECT(ADDRESS(MATCH(A2175,'Form Responses 1'!A:A,0),5+MOD(ROW()-2,COUNTA('Form Responses 1'!$1:$1)-4),,TRUE,"Form Responses 1")))</f>
        <v>#N/A</v>
      </c>
      <c r="H2175" s="83" t="str">
        <f ca="1" t="shared" si="1"/>
        <v>Lantai 03 1/2</v>
      </c>
      <c r="I2175" s="83" t="str">
        <f ca="1" t="shared" si="2156"/>
        <v>Ruang PNBPL</v>
      </c>
      <c r="J2175" s="83" t="str">
        <f ca="1" t="shared" si="2"/>
        <v>CLEANING SERVICE</v>
      </c>
      <c r="K2175" s="83" t="str">
        <f ca="1" t="array" ref="K2175">IFERROR(INDEX(MASTER!B:B,MATCH(G2175,MASTER!A:A,0))/100," ")</f>
        <v> </v>
      </c>
      <c r="L2175" s="65">
        <f ca="1" t="shared" si="3"/>
        <v>0</v>
      </c>
      <c r="M2175" s="65" t="str">
        <f ca="1" t="shared" si="4"/>
        <v>1900 - WEEK 00</v>
      </c>
      <c r="N2175" s="65" t="str">
        <f ca="1" t="shared" si="5"/>
        <v>1900 - MONTH 01</v>
      </c>
      <c r="O2175" s="83" t="str">
        <f ca="1" t="shared" ref="O2175:P2175" si="2217">IFERROR(AVERAGEIF(M:M,M2175,$K:$K)," ")</f>
        <v> </v>
      </c>
      <c r="P2175" s="83" t="str">
        <f ca="1" t="shared" si="2217"/>
        <v> </v>
      </c>
      <c r="Q2175" s="65" t="str">
        <f ca="1">IF(ISBLANK(A2175)," ",IF(O2175&gt;MASTER!$B$3/100,"SB",IF(O2175&gt;MASTER!$B$4/100,"B",IF(O2175&gt;MASTER!$B$5/100,"C","K"))))</f>
        <v>SB</v>
      </c>
      <c r="R2175" s="65" t="str">
        <f ca="1">IF(ISBLANK(B2175)," ",IF(P2175&gt;MASTER!$B$3/100,"SB",IF(P2175&gt;MASTER!$B$4/100,"B",IF(P2175&gt;MASTER!$B$5/100,"C","K"))))</f>
        <v>SB</v>
      </c>
    </row>
    <row r="2176" customHeight="1" spans="1:18">
      <c r="A2176" s="65">
        <f ca="1">INDIRECT(ADDRESS(2+QUOTIENT(ROW()-2,COUNTA('Form Responses 1'!$1:$1)-4),1,,TRUE,"Form Responses 1"))</f>
        <v>0</v>
      </c>
      <c r="B2176" s="65">
        <f ca="1">INDIRECT(ADDRESS(2+QUOTIENT(ROW()-2,COUNTA('Form Responses 1'!$1:$1)-4),2,,TRUE,"Form Responses 1"))</f>
        <v>0</v>
      </c>
      <c r="C2176" s="65">
        <f ca="1">INDIRECT(ADDRESS(2+QUOTIENT(ROW()-2,COUNTA('Form Responses 1'!$1:$1)-4),3,,TRUE,"Form Responses 1"))</f>
        <v>0</v>
      </c>
      <c r="D2176" s="65">
        <f ca="1">INDIRECT(ADDRESS(2+QUOTIENT(ROW()-2,COUNTA('Form Responses 1'!$1:$1)-4),4,,TRUE,"Form Responses 1"))</f>
        <v>0</v>
      </c>
      <c r="E2176" s="82">
        <f ca="1" t="shared" si="0"/>
        <v>6</v>
      </c>
      <c r="F2176" s="65" t="str">
        <f ca="1">IF(ISBLANK(A2176)," ",INDIRECT(ADDRESS(1,5+MOD(ROW()-2,COUNTA('Form Responses 1'!$1:$1)-4),,TRUE,"Form Responses 1")))</f>
        <v>Lantai 03 1/2 [Lapangan Upacara]</v>
      </c>
      <c r="G2176" s="65" t="e">
        <f ca="1">IF(ISBLANK(A2176)," ",INDIRECT(ADDRESS(MATCH(A2176,'Form Responses 1'!A:A,0),5+MOD(ROW()-2,COUNTA('Form Responses 1'!$1:$1)-4),,TRUE,"Form Responses 1")))</f>
        <v>#N/A</v>
      </c>
      <c r="H2176" s="83" t="str">
        <f ca="1" t="shared" si="1"/>
        <v>Lantai 03 1/2</v>
      </c>
      <c r="I2176" s="83" t="str">
        <f ca="1" t="shared" si="2156"/>
        <v>Lapangan Upacara</v>
      </c>
      <c r="J2176" s="83" t="str">
        <f ca="1" t="shared" si="2"/>
        <v>CLEANING SERVICE</v>
      </c>
      <c r="K2176" s="83" t="str">
        <f ca="1" t="array" ref="K2176">IFERROR(INDEX(MASTER!B:B,MATCH(G2176,MASTER!A:A,0))/100," ")</f>
        <v> </v>
      </c>
      <c r="L2176" s="65">
        <f ca="1" t="shared" si="3"/>
        <v>0</v>
      </c>
      <c r="M2176" s="65" t="str">
        <f ca="1" t="shared" si="4"/>
        <v>1900 - WEEK 00</v>
      </c>
      <c r="N2176" s="65" t="str">
        <f ca="1" t="shared" si="5"/>
        <v>1900 - MONTH 01</v>
      </c>
      <c r="O2176" s="83" t="str">
        <f ca="1" t="shared" ref="O2176:P2176" si="2218">IFERROR(AVERAGEIF(M:M,M2176,$K:$K)," ")</f>
        <v> </v>
      </c>
      <c r="P2176" s="83" t="str">
        <f ca="1" t="shared" si="2218"/>
        <v> </v>
      </c>
      <c r="Q2176" s="65" t="str">
        <f ca="1">IF(ISBLANK(A2176)," ",IF(O2176&gt;MASTER!$B$3/100,"SB",IF(O2176&gt;MASTER!$B$4/100,"B",IF(O2176&gt;MASTER!$B$5/100,"C","K"))))</f>
        <v>SB</v>
      </c>
      <c r="R2176" s="65" t="str">
        <f ca="1">IF(ISBLANK(B2176)," ",IF(P2176&gt;MASTER!$B$3/100,"SB",IF(P2176&gt;MASTER!$B$4/100,"B",IF(P2176&gt;MASTER!$B$5/100,"C","K"))))</f>
        <v>SB</v>
      </c>
    </row>
    <row r="2177" customHeight="1" spans="1:18">
      <c r="A2177" s="65">
        <f ca="1">INDIRECT(ADDRESS(2+QUOTIENT(ROW()-2,COUNTA('Form Responses 1'!$1:$1)-4),1,,TRUE,"Form Responses 1"))</f>
        <v>0</v>
      </c>
      <c r="B2177" s="65">
        <f ca="1">INDIRECT(ADDRESS(2+QUOTIENT(ROW()-2,COUNTA('Form Responses 1'!$1:$1)-4),2,,TRUE,"Form Responses 1"))</f>
        <v>0</v>
      </c>
      <c r="C2177" s="65">
        <f ca="1">INDIRECT(ADDRESS(2+QUOTIENT(ROW()-2,COUNTA('Form Responses 1'!$1:$1)-4),3,,TRUE,"Form Responses 1"))</f>
        <v>0</v>
      </c>
      <c r="D2177" s="65">
        <f ca="1">INDIRECT(ADDRESS(2+QUOTIENT(ROW()-2,COUNTA('Form Responses 1'!$1:$1)-4),4,,TRUE,"Form Responses 1"))</f>
        <v>0</v>
      </c>
      <c r="E2177" s="82">
        <f ca="1" t="shared" si="0"/>
        <v>6</v>
      </c>
      <c r="F2177" s="65" t="str">
        <f ca="1">IF(ISBLANK(A2177)," ",INDIRECT(ADDRESS(1,5+MOD(ROW()-2,COUNTA('Form Responses 1'!$1:$1)-4),,TRUE,"Form Responses 1")))</f>
        <v>Lantai 03 1/2 [Pantry]</v>
      </c>
      <c r="G2177" s="65" t="e">
        <f ca="1">IF(ISBLANK(A2177)," ",INDIRECT(ADDRESS(MATCH(A2177,'Form Responses 1'!A:A,0),5+MOD(ROW()-2,COUNTA('Form Responses 1'!$1:$1)-4),,TRUE,"Form Responses 1")))</f>
        <v>#N/A</v>
      </c>
      <c r="H2177" s="83" t="str">
        <f ca="1" t="shared" si="1"/>
        <v>Lantai 03 1/2</v>
      </c>
      <c r="I2177" s="83" t="str">
        <f ca="1" t="shared" si="2156"/>
        <v>Pantry</v>
      </c>
      <c r="J2177" s="83" t="str">
        <f ca="1" t="shared" si="2"/>
        <v>CLEANING SERVICE</v>
      </c>
      <c r="K2177" s="83" t="str">
        <f ca="1" t="array" ref="K2177">IFERROR(INDEX(MASTER!B:B,MATCH(G2177,MASTER!A:A,0))/100," ")</f>
        <v> </v>
      </c>
      <c r="L2177" s="65">
        <f ca="1" t="shared" si="3"/>
        <v>0</v>
      </c>
      <c r="M2177" s="65" t="str">
        <f ca="1" t="shared" si="4"/>
        <v>1900 - WEEK 00</v>
      </c>
      <c r="N2177" s="65" t="str">
        <f ca="1" t="shared" si="5"/>
        <v>1900 - MONTH 01</v>
      </c>
      <c r="O2177" s="83" t="str">
        <f ca="1" t="shared" ref="O2177:P2177" si="2219">IFERROR(AVERAGEIF(M:M,M2177,$K:$K)," ")</f>
        <v> </v>
      </c>
      <c r="P2177" s="83" t="str">
        <f ca="1" t="shared" si="2219"/>
        <v> </v>
      </c>
      <c r="Q2177" s="65" t="str">
        <f ca="1">IF(ISBLANK(A2177)," ",IF(O2177&gt;MASTER!$B$3/100,"SB",IF(O2177&gt;MASTER!$B$4/100,"B",IF(O2177&gt;MASTER!$B$5/100,"C","K"))))</f>
        <v>SB</v>
      </c>
      <c r="R2177" s="65" t="str">
        <f ca="1">IF(ISBLANK(B2177)," ",IF(P2177&gt;MASTER!$B$3/100,"SB",IF(P2177&gt;MASTER!$B$4/100,"B",IF(P2177&gt;MASTER!$B$5/100,"C","K"))))</f>
        <v>SB</v>
      </c>
    </row>
    <row r="2178" customHeight="1" spans="1:18">
      <c r="A2178" s="65">
        <f ca="1">INDIRECT(ADDRESS(2+QUOTIENT(ROW()-2,COUNTA('Form Responses 1'!$1:$1)-4),1,,TRUE,"Form Responses 1"))</f>
        <v>0</v>
      </c>
      <c r="B2178" s="65">
        <f ca="1">INDIRECT(ADDRESS(2+QUOTIENT(ROW()-2,COUNTA('Form Responses 1'!$1:$1)-4),2,,TRUE,"Form Responses 1"))</f>
        <v>0</v>
      </c>
      <c r="C2178" s="65">
        <f ca="1">INDIRECT(ADDRESS(2+QUOTIENT(ROW()-2,COUNTA('Form Responses 1'!$1:$1)-4),3,,TRUE,"Form Responses 1"))</f>
        <v>0</v>
      </c>
      <c r="D2178" s="65">
        <f ca="1">INDIRECT(ADDRESS(2+QUOTIENT(ROW()-2,COUNTA('Form Responses 1'!$1:$1)-4),4,,TRUE,"Form Responses 1"))</f>
        <v>0</v>
      </c>
      <c r="E2178" s="82">
        <f ca="1" t="shared" si="0"/>
        <v>6</v>
      </c>
      <c r="F2178" s="65" t="str">
        <f ca="1">IF(ISBLANK(A2178)," ",INDIRECT(ADDRESS(1,5+MOD(ROW()-2,COUNTA('Form Responses 1'!$1:$1)-4),,TRUE,"Form Responses 1")))</f>
        <v>Lantai 03 1/2 [Koridor]</v>
      </c>
      <c r="G2178" s="65" t="e">
        <f ca="1">IF(ISBLANK(A2178)," ",INDIRECT(ADDRESS(MATCH(A2178,'Form Responses 1'!A:A,0),5+MOD(ROW()-2,COUNTA('Form Responses 1'!$1:$1)-4),,TRUE,"Form Responses 1")))</f>
        <v>#N/A</v>
      </c>
      <c r="H2178" s="83" t="str">
        <f ca="1" t="shared" si="1"/>
        <v>Lantai 03 1/2</v>
      </c>
      <c r="I2178" s="83" t="str">
        <f ca="1" t="shared" si="2156"/>
        <v>Koridor</v>
      </c>
      <c r="J2178" s="83" t="str">
        <f ca="1" t="shared" si="2"/>
        <v>CLEANING SERVICE</v>
      </c>
      <c r="K2178" s="83" t="str">
        <f ca="1" t="array" ref="K2178">IFERROR(INDEX(MASTER!B:B,MATCH(G2178,MASTER!A:A,0))/100," ")</f>
        <v> </v>
      </c>
      <c r="L2178" s="65">
        <f ca="1" t="shared" si="3"/>
        <v>0</v>
      </c>
      <c r="M2178" s="65" t="str">
        <f ca="1" t="shared" si="4"/>
        <v>1900 - WEEK 00</v>
      </c>
      <c r="N2178" s="65" t="str">
        <f ca="1" t="shared" si="5"/>
        <v>1900 - MONTH 01</v>
      </c>
      <c r="O2178" s="83" t="str">
        <f ca="1" t="shared" ref="O2178:P2178" si="2220">IFERROR(AVERAGEIF(M:M,M2178,$K:$K)," ")</f>
        <v> </v>
      </c>
      <c r="P2178" s="83" t="str">
        <f ca="1" t="shared" si="2220"/>
        <v> </v>
      </c>
      <c r="Q2178" s="65" t="str">
        <f ca="1">IF(ISBLANK(A2178)," ",IF(O2178&gt;MASTER!$B$3/100,"SB",IF(O2178&gt;MASTER!$B$4/100,"B",IF(O2178&gt;MASTER!$B$5/100,"C","K"))))</f>
        <v>SB</v>
      </c>
      <c r="R2178" s="65" t="str">
        <f ca="1">IF(ISBLANK(B2178)," ",IF(P2178&gt;MASTER!$B$3/100,"SB",IF(P2178&gt;MASTER!$B$4/100,"B",IF(P2178&gt;MASTER!$B$5/100,"C","K"))))</f>
        <v>SB</v>
      </c>
    </row>
    <row r="2179" customHeight="1" spans="1:18">
      <c r="A2179" s="65">
        <f ca="1">INDIRECT(ADDRESS(2+QUOTIENT(ROW()-2,COUNTA('Form Responses 1'!$1:$1)-4),1,,TRUE,"Form Responses 1"))</f>
        <v>0</v>
      </c>
      <c r="B2179" s="65">
        <f ca="1">INDIRECT(ADDRESS(2+QUOTIENT(ROW()-2,COUNTA('Form Responses 1'!$1:$1)-4),2,,TRUE,"Form Responses 1"))</f>
        <v>0</v>
      </c>
      <c r="C2179" s="65">
        <f ca="1">INDIRECT(ADDRESS(2+QUOTIENT(ROW()-2,COUNTA('Form Responses 1'!$1:$1)-4),3,,TRUE,"Form Responses 1"))</f>
        <v>0</v>
      </c>
      <c r="D2179" s="65">
        <f ca="1">INDIRECT(ADDRESS(2+QUOTIENT(ROW()-2,COUNTA('Form Responses 1'!$1:$1)-4),4,,TRUE,"Form Responses 1"))</f>
        <v>0</v>
      </c>
      <c r="E2179" s="82">
        <f ca="1" t="shared" si="0"/>
        <v>6</v>
      </c>
      <c r="F2179" s="65" t="str">
        <f ca="1">IF(ISBLANK(A2179)," ",INDIRECT(ADDRESS(1,5+MOD(ROW()-2,COUNTA('Form Responses 1'!$1:$1)-4),,TRUE,"Form Responses 1")))</f>
        <v>Lantai 03 1/2 [Toilet Pria / Wanita]</v>
      </c>
      <c r="G2179" s="65" t="e">
        <f ca="1">IF(ISBLANK(A2179)," ",INDIRECT(ADDRESS(MATCH(A2179,'Form Responses 1'!A:A,0),5+MOD(ROW()-2,COUNTA('Form Responses 1'!$1:$1)-4),,TRUE,"Form Responses 1")))</f>
        <v>#N/A</v>
      </c>
      <c r="H2179" s="83" t="str">
        <f ca="1" t="shared" si="1"/>
        <v>Lantai 03 1/2</v>
      </c>
      <c r="I2179" s="83" t="str">
        <f ca="1" t="shared" ref="I2179:I2242" si="2221">MID(F2179,FIND("[",F2179)+1,LEN(F2179)-FIND("[",F2179)-1)</f>
        <v>Toilet Pria / Wanita</v>
      </c>
      <c r="J2179" s="83" t="str">
        <f ca="1" t="shared" si="2"/>
        <v>CLEANING SERVICE</v>
      </c>
      <c r="K2179" s="83" t="str">
        <f ca="1" t="array" ref="K2179">IFERROR(INDEX(MASTER!B:B,MATCH(G2179,MASTER!A:A,0))/100," ")</f>
        <v> </v>
      </c>
      <c r="L2179" s="65">
        <f ca="1" t="shared" si="3"/>
        <v>0</v>
      </c>
      <c r="M2179" s="65" t="str">
        <f ca="1" t="shared" si="4"/>
        <v>1900 - WEEK 00</v>
      </c>
      <c r="N2179" s="65" t="str">
        <f ca="1" t="shared" si="5"/>
        <v>1900 - MONTH 01</v>
      </c>
      <c r="O2179" s="83" t="str">
        <f ca="1" t="shared" ref="O2179:P2179" si="2222">IFERROR(AVERAGEIF(M:M,M2179,$K:$K)," ")</f>
        <v> </v>
      </c>
      <c r="P2179" s="83" t="str">
        <f ca="1" t="shared" si="2222"/>
        <v> </v>
      </c>
      <c r="Q2179" s="65" t="str">
        <f ca="1">IF(ISBLANK(A2179)," ",IF(O2179&gt;MASTER!$B$3/100,"SB",IF(O2179&gt;MASTER!$B$4/100,"B",IF(O2179&gt;MASTER!$B$5/100,"C","K"))))</f>
        <v>SB</v>
      </c>
      <c r="R2179" s="65" t="str">
        <f ca="1">IF(ISBLANK(B2179)," ",IF(P2179&gt;MASTER!$B$3/100,"SB",IF(P2179&gt;MASTER!$B$4/100,"B",IF(P2179&gt;MASTER!$B$5/100,"C","K"))))</f>
        <v>SB</v>
      </c>
    </row>
    <row r="2180" customHeight="1" spans="1:18">
      <c r="A2180" s="65">
        <f ca="1">INDIRECT(ADDRESS(2+QUOTIENT(ROW()-2,COUNTA('Form Responses 1'!$1:$1)-4),1,,TRUE,"Form Responses 1"))</f>
        <v>0</v>
      </c>
      <c r="B2180" s="65">
        <f ca="1">INDIRECT(ADDRESS(2+QUOTIENT(ROW()-2,COUNTA('Form Responses 1'!$1:$1)-4),2,,TRUE,"Form Responses 1"))</f>
        <v>0</v>
      </c>
      <c r="C2180" s="65">
        <f ca="1">INDIRECT(ADDRESS(2+QUOTIENT(ROW()-2,COUNTA('Form Responses 1'!$1:$1)-4),3,,TRUE,"Form Responses 1"))</f>
        <v>0</v>
      </c>
      <c r="D2180" s="65">
        <f ca="1">INDIRECT(ADDRESS(2+QUOTIENT(ROW()-2,COUNTA('Form Responses 1'!$1:$1)-4),4,,TRUE,"Form Responses 1"))</f>
        <v>0</v>
      </c>
      <c r="E2180" s="82">
        <f ca="1" t="shared" si="0"/>
        <v>6</v>
      </c>
      <c r="F2180" s="65" t="str">
        <f ca="1">IF(ISBLANK(A2180)," ",INDIRECT(ADDRESS(1,5+MOD(ROW()-2,COUNTA('Form Responses 1'!$1:$1)-4),,TRUE,"Form Responses 1")))</f>
        <v>Lantai 03 [Tangga Exit Barat- &amp; Timur]</v>
      </c>
      <c r="G2180" s="65" t="e">
        <f ca="1">IF(ISBLANK(A2180)," ",INDIRECT(ADDRESS(MATCH(A2180,'Form Responses 1'!A:A,0),5+MOD(ROW()-2,COUNTA('Form Responses 1'!$1:$1)-4),,TRUE,"Form Responses 1")))</f>
        <v>#N/A</v>
      </c>
      <c r="H2180" s="83" t="str">
        <f ca="1" t="shared" si="1"/>
        <v>Lantai 03</v>
      </c>
      <c r="I2180" s="83" t="str">
        <f ca="1" t="shared" si="2221"/>
        <v>Tangga Exit Barat- &amp; Timur</v>
      </c>
      <c r="J2180" s="83" t="str">
        <f ca="1" t="shared" si="2"/>
        <v>CLEANING SERVICE</v>
      </c>
      <c r="K2180" s="83" t="str">
        <f ca="1" t="array" ref="K2180">IFERROR(INDEX(MASTER!B:B,MATCH(G2180,MASTER!A:A,0))/100," ")</f>
        <v> </v>
      </c>
      <c r="L2180" s="65">
        <f ca="1" t="shared" si="3"/>
        <v>0</v>
      </c>
      <c r="M2180" s="65" t="str">
        <f ca="1" t="shared" si="4"/>
        <v>1900 - WEEK 00</v>
      </c>
      <c r="N2180" s="65" t="str">
        <f ca="1" t="shared" si="5"/>
        <v>1900 - MONTH 01</v>
      </c>
      <c r="O2180" s="83" t="str">
        <f ca="1" t="shared" ref="O2180:P2180" si="2223">IFERROR(AVERAGEIF(M:M,M2180,$K:$K)," ")</f>
        <v> </v>
      </c>
      <c r="P2180" s="83" t="str">
        <f ca="1" t="shared" si="2223"/>
        <v> </v>
      </c>
      <c r="Q2180" s="65" t="str">
        <f ca="1">IF(ISBLANK(A2180)," ",IF(O2180&gt;MASTER!$B$3/100,"SB",IF(O2180&gt;MASTER!$B$4/100,"B",IF(O2180&gt;MASTER!$B$5/100,"C","K"))))</f>
        <v>SB</v>
      </c>
      <c r="R2180" s="65" t="str">
        <f ca="1">IF(ISBLANK(B2180)," ",IF(P2180&gt;MASTER!$B$3/100,"SB",IF(P2180&gt;MASTER!$B$4/100,"B",IF(P2180&gt;MASTER!$B$5/100,"C","K"))))</f>
        <v>SB</v>
      </c>
    </row>
    <row r="2181" customHeight="1" spans="1:18">
      <c r="A2181" s="65">
        <f ca="1">INDIRECT(ADDRESS(2+QUOTIENT(ROW()-2,COUNTA('Form Responses 1'!$1:$1)-4),1,,TRUE,"Form Responses 1"))</f>
        <v>0</v>
      </c>
      <c r="B2181" s="65">
        <f ca="1">INDIRECT(ADDRESS(2+QUOTIENT(ROW()-2,COUNTA('Form Responses 1'!$1:$1)-4),2,,TRUE,"Form Responses 1"))</f>
        <v>0</v>
      </c>
      <c r="C2181" s="65">
        <f ca="1">INDIRECT(ADDRESS(2+QUOTIENT(ROW()-2,COUNTA('Form Responses 1'!$1:$1)-4),3,,TRUE,"Form Responses 1"))</f>
        <v>0</v>
      </c>
      <c r="D2181" s="65">
        <f ca="1">INDIRECT(ADDRESS(2+QUOTIENT(ROW()-2,COUNTA('Form Responses 1'!$1:$1)-4),4,,TRUE,"Form Responses 1"))</f>
        <v>0</v>
      </c>
      <c r="E2181" s="82">
        <f ca="1" t="shared" si="0"/>
        <v>6</v>
      </c>
      <c r="F2181" s="65" t="str">
        <f ca="1">IF(ISBLANK(A2181)," ",INDIRECT(ADDRESS(1,5+MOD(ROW()-2,COUNTA('Form Responses 1'!$1:$1)-4),,TRUE,"Form Responses 1")))</f>
        <v>Lantai 03 [R. Meeting Audiotium]</v>
      </c>
      <c r="G2181" s="65" t="e">
        <f ca="1">IF(ISBLANK(A2181)," ",INDIRECT(ADDRESS(MATCH(A2181,'Form Responses 1'!A:A,0),5+MOD(ROW()-2,COUNTA('Form Responses 1'!$1:$1)-4),,TRUE,"Form Responses 1")))</f>
        <v>#N/A</v>
      </c>
      <c r="H2181" s="83" t="str">
        <f ca="1" t="shared" si="1"/>
        <v>Lantai 03</v>
      </c>
      <c r="I2181" s="83" t="str">
        <f ca="1" t="shared" si="2221"/>
        <v>R. Meeting Audiotium</v>
      </c>
      <c r="J2181" s="83" t="str">
        <f ca="1" t="shared" si="2"/>
        <v>CLEANING SERVICE</v>
      </c>
      <c r="K2181" s="83" t="str">
        <f ca="1" t="array" ref="K2181">IFERROR(INDEX(MASTER!B:B,MATCH(G2181,MASTER!A:A,0))/100," ")</f>
        <v> </v>
      </c>
      <c r="L2181" s="65">
        <f ca="1" t="shared" si="3"/>
        <v>0</v>
      </c>
      <c r="M2181" s="65" t="str">
        <f ca="1" t="shared" si="4"/>
        <v>1900 - WEEK 00</v>
      </c>
      <c r="N2181" s="65" t="str">
        <f ca="1" t="shared" si="5"/>
        <v>1900 - MONTH 01</v>
      </c>
      <c r="O2181" s="83" t="str">
        <f ca="1" t="shared" ref="O2181:P2181" si="2224">IFERROR(AVERAGEIF(M:M,M2181,$K:$K)," ")</f>
        <v> </v>
      </c>
      <c r="P2181" s="83" t="str">
        <f ca="1" t="shared" si="2224"/>
        <v> </v>
      </c>
      <c r="Q2181" s="65" t="str">
        <f ca="1">IF(ISBLANK(A2181)," ",IF(O2181&gt;MASTER!$B$3/100,"SB",IF(O2181&gt;MASTER!$B$4/100,"B",IF(O2181&gt;MASTER!$B$5/100,"C","K"))))</f>
        <v>SB</v>
      </c>
      <c r="R2181" s="65" t="str">
        <f ca="1">IF(ISBLANK(B2181)," ",IF(P2181&gt;MASTER!$B$3/100,"SB",IF(P2181&gt;MASTER!$B$4/100,"B",IF(P2181&gt;MASTER!$B$5/100,"C","K"))))</f>
        <v>SB</v>
      </c>
    </row>
    <row r="2182" customHeight="1" spans="1:18">
      <c r="A2182" s="65">
        <f ca="1">INDIRECT(ADDRESS(2+QUOTIENT(ROW()-2,COUNTA('Form Responses 1'!$1:$1)-4),1,,TRUE,"Form Responses 1"))</f>
        <v>0</v>
      </c>
      <c r="B2182" s="65">
        <f ca="1">INDIRECT(ADDRESS(2+QUOTIENT(ROW()-2,COUNTA('Form Responses 1'!$1:$1)-4),2,,TRUE,"Form Responses 1"))</f>
        <v>0</v>
      </c>
      <c r="C2182" s="65">
        <f ca="1">INDIRECT(ADDRESS(2+QUOTIENT(ROW()-2,COUNTA('Form Responses 1'!$1:$1)-4),3,,TRUE,"Form Responses 1"))</f>
        <v>0</v>
      </c>
      <c r="D2182" s="65">
        <f ca="1">INDIRECT(ADDRESS(2+QUOTIENT(ROW()-2,COUNTA('Form Responses 1'!$1:$1)-4),4,,TRUE,"Form Responses 1"))</f>
        <v>0</v>
      </c>
      <c r="E2182" s="82">
        <f ca="1" t="shared" si="0"/>
        <v>6</v>
      </c>
      <c r="F2182" s="65" t="str">
        <f ca="1">IF(ISBLANK(A2182)," ",INDIRECT(ADDRESS(1,5+MOD(ROW()-2,COUNTA('Form Responses 1'!$1:$1)-4),,TRUE,"Form Responses 1")))</f>
        <v>Lantai 03 [Pantry]</v>
      </c>
      <c r="G2182" s="65" t="e">
        <f ca="1">IF(ISBLANK(A2182)," ",INDIRECT(ADDRESS(MATCH(A2182,'Form Responses 1'!A:A,0),5+MOD(ROW()-2,COUNTA('Form Responses 1'!$1:$1)-4),,TRUE,"Form Responses 1")))</f>
        <v>#N/A</v>
      </c>
      <c r="H2182" s="83" t="str">
        <f ca="1" t="shared" si="1"/>
        <v>Lantai 03</v>
      </c>
      <c r="I2182" s="83" t="str">
        <f ca="1" t="shared" si="2221"/>
        <v>Pantry</v>
      </c>
      <c r="J2182" s="83" t="str">
        <f ca="1" t="shared" si="2"/>
        <v>CLEANING SERVICE</v>
      </c>
      <c r="K2182" s="83" t="str">
        <f ca="1" t="array" ref="K2182">IFERROR(INDEX(MASTER!B:B,MATCH(G2182,MASTER!A:A,0))/100," ")</f>
        <v> </v>
      </c>
      <c r="L2182" s="65">
        <f ca="1" t="shared" si="3"/>
        <v>0</v>
      </c>
      <c r="M2182" s="65" t="str">
        <f ca="1" t="shared" si="4"/>
        <v>1900 - WEEK 00</v>
      </c>
      <c r="N2182" s="65" t="str">
        <f ca="1" t="shared" si="5"/>
        <v>1900 - MONTH 01</v>
      </c>
      <c r="O2182" s="83" t="str">
        <f ca="1" t="shared" ref="O2182:P2182" si="2225">IFERROR(AVERAGEIF(M:M,M2182,$K:$K)," ")</f>
        <v> </v>
      </c>
      <c r="P2182" s="83" t="str">
        <f ca="1" t="shared" si="2225"/>
        <v> </v>
      </c>
      <c r="Q2182" s="65" t="str">
        <f ca="1">IF(ISBLANK(A2182)," ",IF(O2182&gt;MASTER!$B$3/100,"SB",IF(O2182&gt;MASTER!$B$4/100,"B",IF(O2182&gt;MASTER!$B$5/100,"C","K"))))</f>
        <v>SB</v>
      </c>
      <c r="R2182" s="65" t="str">
        <f ca="1">IF(ISBLANK(B2182)," ",IF(P2182&gt;MASTER!$B$3/100,"SB",IF(P2182&gt;MASTER!$B$4/100,"B",IF(P2182&gt;MASTER!$B$5/100,"C","K"))))</f>
        <v>SB</v>
      </c>
    </row>
    <row r="2183" customHeight="1" spans="1:18">
      <c r="A2183" s="65">
        <f ca="1">INDIRECT(ADDRESS(2+QUOTIENT(ROW()-2,COUNTA('Form Responses 1'!$1:$1)-4),1,,TRUE,"Form Responses 1"))</f>
        <v>0</v>
      </c>
      <c r="B2183" s="65">
        <f ca="1">INDIRECT(ADDRESS(2+QUOTIENT(ROW()-2,COUNTA('Form Responses 1'!$1:$1)-4),2,,TRUE,"Form Responses 1"))</f>
        <v>0</v>
      </c>
      <c r="C2183" s="65">
        <f ca="1">INDIRECT(ADDRESS(2+QUOTIENT(ROW()-2,COUNTA('Form Responses 1'!$1:$1)-4),3,,TRUE,"Form Responses 1"))</f>
        <v>0</v>
      </c>
      <c r="D2183" s="65">
        <f ca="1">INDIRECT(ADDRESS(2+QUOTIENT(ROW()-2,COUNTA('Form Responses 1'!$1:$1)-4),4,,TRUE,"Form Responses 1"))</f>
        <v>0</v>
      </c>
      <c r="E2183" s="82">
        <f ca="1" t="shared" si="0"/>
        <v>6</v>
      </c>
      <c r="F2183" s="65" t="str">
        <f ca="1">IF(ISBLANK(A2183)," ",INDIRECT(ADDRESS(1,5+MOD(ROW()-2,COUNTA('Form Responses 1'!$1:$1)-4),,TRUE,"Form Responses 1")))</f>
        <v>Lantai 03 [Ruang Rapat 1-2-3-4-5]</v>
      </c>
      <c r="G2183" s="65" t="e">
        <f ca="1">IF(ISBLANK(A2183)," ",INDIRECT(ADDRESS(MATCH(A2183,'Form Responses 1'!A:A,0),5+MOD(ROW()-2,COUNTA('Form Responses 1'!$1:$1)-4),,TRUE,"Form Responses 1")))</f>
        <v>#N/A</v>
      </c>
      <c r="H2183" s="83" t="str">
        <f ca="1" t="shared" si="1"/>
        <v>Lantai 03</v>
      </c>
      <c r="I2183" s="83" t="str">
        <f ca="1" t="shared" si="2221"/>
        <v>Ruang Rapat 1-2-3-4-5</v>
      </c>
      <c r="J2183" s="83" t="str">
        <f ca="1" t="shared" si="2"/>
        <v>CLEANING SERVICE</v>
      </c>
      <c r="K2183" s="83" t="str">
        <f ca="1" t="array" ref="K2183">IFERROR(INDEX(MASTER!B:B,MATCH(G2183,MASTER!A:A,0))/100," ")</f>
        <v> </v>
      </c>
      <c r="L2183" s="65">
        <f ca="1" t="shared" si="3"/>
        <v>0</v>
      </c>
      <c r="M2183" s="65" t="str">
        <f ca="1" t="shared" si="4"/>
        <v>1900 - WEEK 00</v>
      </c>
      <c r="N2183" s="65" t="str">
        <f ca="1" t="shared" si="5"/>
        <v>1900 - MONTH 01</v>
      </c>
      <c r="O2183" s="83" t="str">
        <f ca="1" t="shared" ref="O2183:P2183" si="2226">IFERROR(AVERAGEIF(M:M,M2183,$K:$K)," ")</f>
        <v> </v>
      </c>
      <c r="P2183" s="83" t="str">
        <f ca="1" t="shared" si="2226"/>
        <v> </v>
      </c>
      <c r="Q2183" s="65" t="str">
        <f ca="1">IF(ISBLANK(A2183)," ",IF(O2183&gt;MASTER!$B$3/100,"SB",IF(O2183&gt;MASTER!$B$4/100,"B",IF(O2183&gt;MASTER!$B$5/100,"C","K"))))</f>
        <v>SB</v>
      </c>
      <c r="R2183" s="65" t="str">
        <f ca="1">IF(ISBLANK(B2183)," ",IF(P2183&gt;MASTER!$B$3/100,"SB",IF(P2183&gt;MASTER!$B$4/100,"B",IF(P2183&gt;MASTER!$B$5/100,"C","K"))))</f>
        <v>SB</v>
      </c>
    </row>
    <row r="2184" customHeight="1" spans="1:18">
      <c r="A2184" s="65">
        <f ca="1">INDIRECT(ADDRESS(2+QUOTIENT(ROW()-2,COUNTA('Form Responses 1'!$1:$1)-4),1,,TRUE,"Form Responses 1"))</f>
        <v>0</v>
      </c>
      <c r="B2184" s="65">
        <f ca="1">INDIRECT(ADDRESS(2+QUOTIENT(ROW()-2,COUNTA('Form Responses 1'!$1:$1)-4),2,,TRUE,"Form Responses 1"))</f>
        <v>0</v>
      </c>
      <c r="C2184" s="65">
        <f ca="1">INDIRECT(ADDRESS(2+QUOTIENT(ROW()-2,COUNTA('Form Responses 1'!$1:$1)-4),3,,TRUE,"Form Responses 1"))</f>
        <v>0</v>
      </c>
      <c r="D2184" s="65">
        <f ca="1">INDIRECT(ADDRESS(2+QUOTIENT(ROW()-2,COUNTA('Form Responses 1'!$1:$1)-4),4,,TRUE,"Form Responses 1"))</f>
        <v>0</v>
      </c>
      <c r="E2184" s="82">
        <f ca="1" t="shared" si="0"/>
        <v>6</v>
      </c>
      <c r="F2184" s="65" t="str">
        <f ca="1">IF(ISBLANK(A2184)," ",INDIRECT(ADDRESS(1,5+MOD(ROW()-2,COUNTA('Form Responses 1'!$1:$1)-4),,TRUE,"Form Responses 1")))</f>
        <v>Lantai 03 [Ruang Smoking]</v>
      </c>
      <c r="G2184" s="65" t="e">
        <f ca="1">IF(ISBLANK(A2184)," ",INDIRECT(ADDRESS(MATCH(A2184,'Form Responses 1'!A:A,0),5+MOD(ROW()-2,COUNTA('Form Responses 1'!$1:$1)-4),,TRUE,"Form Responses 1")))</f>
        <v>#N/A</v>
      </c>
      <c r="H2184" s="83" t="str">
        <f ca="1" t="shared" si="1"/>
        <v>Lantai 03</v>
      </c>
      <c r="I2184" s="83" t="str">
        <f ca="1" t="shared" si="2221"/>
        <v>Ruang Smoking</v>
      </c>
      <c r="J2184" s="83" t="str">
        <f ca="1" t="shared" si="2"/>
        <v>CLEANING SERVICE</v>
      </c>
      <c r="K2184" s="83" t="str">
        <f ca="1" t="array" ref="K2184">IFERROR(INDEX(MASTER!B:B,MATCH(G2184,MASTER!A:A,0))/100," ")</f>
        <v> </v>
      </c>
      <c r="L2184" s="65">
        <f ca="1" t="shared" si="3"/>
        <v>0</v>
      </c>
      <c r="M2184" s="65" t="str">
        <f ca="1" t="shared" si="4"/>
        <v>1900 - WEEK 00</v>
      </c>
      <c r="N2184" s="65" t="str">
        <f ca="1" t="shared" si="5"/>
        <v>1900 - MONTH 01</v>
      </c>
      <c r="O2184" s="83" t="str">
        <f ca="1" t="shared" ref="O2184:P2184" si="2227">IFERROR(AVERAGEIF(M:M,M2184,$K:$K)," ")</f>
        <v> </v>
      </c>
      <c r="P2184" s="83" t="str">
        <f ca="1" t="shared" si="2227"/>
        <v> </v>
      </c>
      <c r="Q2184" s="65" t="str">
        <f ca="1">IF(ISBLANK(A2184)," ",IF(O2184&gt;MASTER!$B$3/100,"SB",IF(O2184&gt;MASTER!$B$4/100,"B",IF(O2184&gt;MASTER!$B$5/100,"C","K"))))</f>
        <v>SB</v>
      </c>
      <c r="R2184" s="65" t="str">
        <f ca="1">IF(ISBLANK(B2184)," ",IF(P2184&gt;MASTER!$B$3/100,"SB",IF(P2184&gt;MASTER!$B$4/100,"B",IF(P2184&gt;MASTER!$B$5/100,"C","K"))))</f>
        <v>SB</v>
      </c>
    </row>
    <row r="2185" customHeight="1" spans="1:18">
      <c r="A2185" s="65">
        <f ca="1">INDIRECT(ADDRESS(2+QUOTIENT(ROW()-2,COUNTA('Form Responses 1'!$1:$1)-4),1,,TRUE,"Form Responses 1"))</f>
        <v>0</v>
      </c>
      <c r="B2185" s="65">
        <f ca="1">INDIRECT(ADDRESS(2+QUOTIENT(ROW()-2,COUNTA('Form Responses 1'!$1:$1)-4),2,,TRUE,"Form Responses 1"))</f>
        <v>0</v>
      </c>
      <c r="C2185" s="65">
        <f ca="1">INDIRECT(ADDRESS(2+QUOTIENT(ROW()-2,COUNTA('Form Responses 1'!$1:$1)-4),3,,TRUE,"Form Responses 1"))</f>
        <v>0</v>
      </c>
      <c r="D2185" s="65">
        <f ca="1">INDIRECT(ADDRESS(2+QUOTIENT(ROW()-2,COUNTA('Form Responses 1'!$1:$1)-4),4,,TRUE,"Form Responses 1"))</f>
        <v>0</v>
      </c>
      <c r="E2185" s="82">
        <f ca="1" t="shared" si="0"/>
        <v>6</v>
      </c>
      <c r="F2185" s="65" t="str">
        <f ca="1">IF(ISBLANK(A2185)," ",INDIRECT(ADDRESS(1,5+MOD(ROW()-2,COUNTA('Form Responses 1'!$1:$1)-4),,TRUE,"Form Responses 1")))</f>
        <v>Lantai 03 [Koridor]</v>
      </c>
      <c r="G2185" s="65" t="e">
        <f ca="1">IF(ISBLANK(A2185)," ",INDIRECT(ADDRESS(MATCH(A2185,'Form Responses 1'!A:A,0),5+MOD(ROW()-2,COUNTA('Form Responses 1'!$1:$1)-4),,TRUE,"Form Responses 1")))</f>
        <v>#N/A</v>
      </c>
      <c r="H2185" s="83" t="str">
        <f ca="1" t="shared" si="1"/>
        <v>Lantai 03</v>
      </c>
      <c r="I2185" s="83" t="str">
        <f ca="1" t="shared" si="2221"/>
        <v>Koridor</v>
      </c>
      <c r="J2185" s="83" t="str">
        <f ca="1" t="shared" si="2"/>
        <v>CLEANING SERVICE</v>
      </c>
      <c r="K2185" s="83" t="str">
        <f ca="1" t="array" ref="K2185">IFERROR(INDEX(MASTER!B:B,MATCH(G2185,MASTER!A:A,0))/100," ")</f>
        <v> </v>
      </c>
      <c r="L2185" s="65">
        <f ca="1" t="shared" si="3"/>
        <v>0</v>
      </c>
      <c r="M2185" s="65" t="str">
        <f ca="1" t="shared" si="4"/>
        <v>1900 - WEEK 00</v>
      </c>
      <c r="N2185" s="65" t="str">
        <f ca="1" t="shared" si="5"/>
        <v>1900 - MONTH 01</v>
      </c>
      <c r="O2185" s="83" t="str">
        <f ca="1" t="shared" ref="O2185:P2185" si="2228">IFERROR(AVERAGEIF(M:M,M2185,$K:$K)," ")</f>
        <v> </v>
      </c>
      <c r="P2185" s="83" t="str">
        <f ca="1" t="shared" si="2228"/>
        <v> </v>
      </c>
      <c r="Q2185" s="65" t="str">
        <f ca="1">IF(ISBLANK(A2185)," ",IF(O2185&gt;MASTER!$B$3/100,"SB",IF(O2185&gt;MASTER!$B$4/100,"B",IF(O2185&gt;MASTER!$B$5/100,"C","K"))))</f>
        <v>SB</v>
      </c>
      <c r="R2185" s="65" t="str">
        <f ca="1">IF(ISBLANK(B2185)," ",IF(P2185&gt;MASTER!$B$3/100,"SB",IF(P2185&gt;MASTER!$B$4/100,"B",IF(P2185&gt;MASTER!$B$5/100,"C","K"))))</f>
        <v>SB</v>
      </c>
    </row>
    <row r="2186" customHeight="1" spans="1:18">
      <c r="A2186" s="65">
        <f ca="1">INDIRECT(ADDRESS(2+QUOTIENT(ROW()-2,COUNTA('Form Responses 1'!$1:$1)-4),1,,TRUE,"Form Responses 1"))</f>
        <v>0</v>
      </c>
      <c r="B2186" s="65">
        <f ca="1">INDIRECT(ADDRESS(2+QUOTIENT(ROW()-2,COUNTA('Form Responses 1'!$1:$1)-4),2,,TRUE,"Form Responses 1"))</f>
        <v>0</v>
      </c>
      <c r="C2186" s="65">
        <f ca="1">INDIRECT(ADDRESS(2+QUOTIENT(ROW()-2,COUNTA('Form Responses 1'!$1:$1)-4),3,,TRUE,"Form Responses 1"))</f>
        <v>0</v>
      </c>
      <c r="D2186" s="65">
        <f ca="1">INDIRECT(ADDRESS(2+QUOTIENT(ROW()-2,COUNTA('Form Responses 1'!$1:$1)-4),4,,TRUE,"Form Responses 1"))</f>
        <v>0</v>
      </c>
      <c r="E2186" s="82">
        <f ca="1" t="shared" si="0"/>
        <v>6</v>
      </c>
      <c r="F2186" s="65" t="str">
        <f ca="1">IF(ISBLANK(A2186)," ",INDIRECT(ADDRESS(1,5+MOD(ROW()-2,COUNTA('Form Responses 1'!$1:$1)-4),,TRUE,"Form Responses 1")))</f>
        <v>Lantai 03 [Kantin]</v>
      </c>
      <c r="G2186" s="65" t="e">
        <f ca="1">IF(ISBLANK(A2186)," ",INDIRECT(ADDRESS(MATCH(A2186,'Form Responses 1'!A:A,0),5+MOD(ROW()-2,COUNTA('Form Responses 1'!$1:$1)-4),,TRUE,"Form Responses 1")))</f>
        <v>#N/A</v>
      </c>
      <c r="H2186" s="83" t="str">
        <f ca="1" t="shared" si="1"/>
        <v>Lantai 03</v>
      </c>
      <c r="I2186" s="83" t="str">
        <f ca="1" t="shared" si="2221"/>
        <v>Kantin</v>
      </c>
      <c r="J2186" s="83" t="str">
        <f ca="1" t="shared" si="2"/>
        <v>CLEANING SERVICE</v>
      </c>
      <c r="K2186" s="83" t="str">
        <f ca="1" t="array" ref="K2186">IFERROR(INDEX(MASTER!B:B,MATCH(G2186,MASTER!A:A,0))/100," ")</f>
        <v> </v>
      </c>
      <c r="L2186" s="65">
        <f ca="1" t="shared" si="3"/>
        <v>0</v>
      </c>
      <c r="M2186" s="65" t="str">
        <f ca="1" t="shared" si="4"/>
        <v>1900 - WEEK 00</v>
      </c>
      <c r="N2186" s="65" t="str">
        <f ca="1" t="shared" si="5"/>
        <v>1900 - MONTH 01</v>
      </c>
      <c r="O2186" s="83" t="str">
        <f ca="1" t="shared" ref="O2186:P2186" si="2229">IFERROR(AVERAGEIF(M:M,M2186,$K:$K)," ")</f>
        <v> </v>
      </c>
      <c r="P2186" s="83" t="str">
        <f ca="1" t="shared" si="2229"/>
        <v> </v>
      </c>
      <c r="Q2186" s="65" t="str">
        <f ca="1">IF(ISBLANK(A2186)," ",IF(O2186&gt;MASTER!$B$3/100,"SB",IF(O2186&gt;MASTER!$B$4/100,"B",IF(O2186&gt;MASTER!$B$5/100,"C","K"))))</f>
        <v>SB</v>
      </c>
      <c r="R2186" s="65" t="str">
        <f ca="1">IF(ISBLANK(B2186)," ",IF(P2186&gt;MASTER!$B$3/100,"SB",IF(P2186&gt;MASTER!$B$4/100,"B",IF(P2186&gt;MASTER!$B$5/100,"C","K"))))</f>
        <v>SB</v>
      </c>
    </row>
    <row r="2187" customHeight="1" spans="1:18">
      <c r="A2187" s="65">
        <f ca="1">INDIRECT(ADDRESS(2+QUOTIENT(ROW()-2,COUNTA('Form Responses 1'!$1:$1)-4),1,,TRUE,"Form Responses 1"))</f>
        <v>0</v>
      </c>
      <c r="B2187" s="65">
        <f ca="1">INDIRECT(ADDRESS(2+QUOTIENT(ROW()-2,COUNTA('Form Responses 1'!$1:$1)-4),2,,TRUE,"Form Responses 1"))</f>
        <v>0</v>
      </c>
      <c r="C2187" s="65">
        <f ca="1">INDIRECT(ADDRESS(2+QUOTIENT(ROW()-2,COUNTA('Form Responses 1'!$1:$1)-4),3,,TRUE,"Form Responses 1"))</f>
        <v>0</v>
      </c>
      <c r="D2187" s="65">
        <f ca="1">INDIRECT(ADDRESS(2+QUOTIENT(ROW()-2,COUNTA('Form Responses 1'!$1:$1)-4),4,,TRUE,"Form Responses 1"))</f>
        <v>0</v>
      </c>
      <c r="E2187" s="82">
        <f ca="1" t="shared" si="0"/>
        <v>6</v>
      </c>
      <c r="F2187" s="65" t="str">
        <f ca="1">IF(ISBLANK(A2187)," ",INDIRECT(ADDRESS(1,5+MOD(ROW()-2,COUNTA('Form Responses 1'!$1:$1)-4),,TRUE,"Form Responses 1")))</f>
        <v>Lantai 03 [Toilet Pria / Wanita]</v>
      </c>
      <c r="G2187" s="65" t="e">
        <f ca="1">IF(ISBLANK(A2187)," ",INDIRECT(ADDRESS(MATCH(A2187,'Form Responses 1'!A:A,0),5+MOD(ROW()-2,COUNTA('Form Responses 1'!$1:$1)-4),,TRUE,"Form Responses 1")))</f>
        <v>#N/A</v>
      </c>
      <c r="H2187" s="83" t="str">
        <f ca="1" t="shared" si="1"/>
        <v>Lantai 03</v>
      </c>
      <c r="I2187" s="83" t="str">
        <f ca="1" t="shared" si="2221"/>
        <v>Toilet Pria / Wanita</v>
      </c>
      <c r="J2187" s="83" t="str">
        <f ca="1" t="shared" si="2"/>
        <v>CLEANING SERVICE</v>
      </c>
      <c r="K2187" s="83" t="str">
        <f ca="1" t="array" ref="K2187">IFERROR(INDEX(MASTER!B:B,MATCH(G2187,MASTER!A:A,0))/100," ")</f>
        <v> </v>
      </c>
      <c r="L2187" s="65">
        <f ca="1" t="shared" si="3"/>
        <v>0</v>
      </c>
      <c r="M2187" s="65" t="str">
        <f ca="1" t="shared" si="4"/>
        <v>1900 - WEEK 00</v>
      </c>
      <c r="N2187" s="65" t="str">
        <f ca="1" t="shared" si="5"/>
        <v>1900 - MONTH 01</v>
      </c>
      <c r="O2187" s="83" t="str">
        <f ca="1" t="shared" ref="O2187:P2187" si="2230">IFERROR(AVERAGEIF(M:M,M2187,$K:$K)," ")</f>
        <v> </v>
      </c>
      <c r="P2187" s="83" t="str">
        <f ca="1" t="shared" si="2230"/>
        <v> </v>
      </c>
      <c r="Q2187" s="65" t="str">
        <f ca="1">IF(ISBLANK(A2187)," ",IF(O2187&gt;MASTER!$B$3/100,"SB",IF(O2187&gt;MASTER!$B$4/100,"B",IF(O2187&gt;MASTER!$B$5/100,"C","K"))))</f>
        <v>SB</v>
      </c>
      <c r="R2187" s="65" t="str">
        <f ca="1">IF(ISBLANK(B2187)," ",IF(P2187&gt;MASTER!$B$3/100,"SB",IF(P2187&gt;MASTER!$B$4/100,"B",IF(P2187&gt;MASTER!$B$5/100,"C","K"))))</f>
        <v>SB</v>
      </c>
    </row>
    <row r="2188" customHeight="1" spans="1:18">
      <c r="A2188" s="65">
        <f ca="1">INDIRECT(ADDRESS(2+QUOTIENT(ROW()-2,COUNTA('Form Responses 1'!$1:$1)-4),1,,TRUE,"Form Responses 1"))</f>
        <v>0</v>
      </c>
      <c r="B2188" s="65">
        <f ca="1">INDIRECT(ADDRESS(2+QUOTIENT(ROW()-2,COUNTA('Form Responses 1'!$1:$1)-4),2,,TRUE,"Form Responses 1"))</f>
        <v>0</v>
      </c>
      <c r="C2188" s="65">
        <f ca="1">INDIRECT(ADDRESS(2+QUOTIENT(ROW()-2,COUNTA('Form Responses 1'!$1:$1)-4),3,,TRUE,"Form Responses 1"))</f>
        <v>0</v>
      </c>
      <c r="D2188" s="65">
        <f ca="1">INDIRECT(ADDRESS(2+QUOTIENT(ROW()-2,COUNTA('Form Responses 1'!$1:$1)-4),4,,TRUE,"Form Responses 1"))</f>
        <v>0</v>
      </c>
      <c r="E2188" s="82">
        <f ca="1" t="shared" si="0"/>
        <v>6</v>
      </c>
      <c r="F2188" s="65" t="str">
        <f ca="1">IF(ISBLANK(A2188)," ",INDIRECT(ADDRESS(1,5+MOD(ROW()-2,COUNTA('Form Responses 1'!$1:$1)-4),,TRUE,"Form Responses 1")))</f>
        <v>Lantai 02 [Tangga Exit Barat- &amp; Timur]</v>
      </c>
      <c r="G2188" s="65" t="e">
        <f ca="1">IF(ISBLANK(A2188)," ",INDIRECT(ADDRESS(MATCH(A2188,'Form Responses 1'!A:A,0),5+MOD(ROW()-2,COUNTA('Form Responses 1'!$1:$1)-4),,TRUE,"Form Responses 1")))</f>
        <v>#N/A</v>
      </c>
      <c r="H2188" s="83" t="str">
        <f ca="1" t="shared" si="1"/>
        <v>Lantai 02</v>
      </c>
      <c r="I2188" s="83" t="str">
        <f ca="1" t="shared" si="2221"/>
        <v>Tangga Exit Barat- &amp; Timur</v>
      </c>
      <c r="J2188" s="83" t="str">
        <f ca="1" t="shared" si="2"/>
        <v>CLEANING SERVICE</v>
      </c>
      <c r="K2188" s="83" t="str">
        <f ca="1" t="array" ref="K2188">IFERROR(INDEX(MASTER!B:B,MATCH(G2188,MASTER!A:A,0))/100," ")</f>
        <v> </v>
      </c>
      <c r="L2188" s="65">
        <f ca="1" t="shared" si="3"/>
        <v>0</v>
      </c>
      <c r="M2188" s="65" t="str">
        <f ca="1" t="shared" si="4"/>
        <v>1900 - WEEK 00</v>
      </c>
      <c r="N2188" s="65" t="str">
        <f ca="1" t="shared" si="5"/>
        <v>1900 - MONTH 01</v>
      </c>
      <c r="O2188" s="83" t="str">
        <f ca="1" t="shared" ref="O2188:P2188" si="2231">IFERROR(AVERAGEIF(M:M,M2188,$K:$K)," ")</f>
        <v> </v>
      </c>
      <c r="P2188" s="83" t="str">
        <f ca="1" t="shared" si="2231"/>
        <v> </v>
      </c>
      <c r="Q2188" s="65" t="str">
        <f ca="1">IF(ISBLANK(A2188)," ",IF(O2188&gt;MASTER!$B$3/100,"SB",IF(O2188&gt;MASTER!$B$4/100,"B",IF(O2188&gt;MASTER!$B$5/100,"C","K"))))</f>
        <v>SB</v>
      </c>
      <c r="R2188" s="65" t="str">
        <f ca="1">IF(ISBLANK(B2188)," ",IF(P2188&gt;MASTER!$B$3/100,"SB",IF(P2188&gt;MASTER!$B$4/100,"B",IF(P2188&gt;MASTER!$B$5/100,"C","K"))))</f>
        <v>SB</v>
      </c>
    </row>
    <row r="2189" customHeight="1" spans="1:18">
      <c r="A2189" s="65">
        <f ca="1">INDIRECT(ADDRESS(2+QUOTIENT(ROW()-2,COUNTA('Form Responses 1'!$1:$1)-4),1,,TRUE,"Form Responses 1"))</f>
        <v>0</v>
      </c>
      <c r="B2189" s="65">
        <f ca="1">INDIRECT(ADDRESS(2+QUOTIENT(ROW()-2,COUNTA('Form Responses 1'!$1:$1)-4),2,,TRUE,"Form Responses 1"))</f>
        <v>0</v>
      </c>
      <c r="C2189" s="65">
        <f ca="1">INDIRECT(ADDRESS(2+QUOTIENT(ROW()-2,COUNTA('Form Responses 1'!$1:$1)-4),3,,TRUE,"Form Responses 1"))</f>
        <v>0</v>
      </c>
      <c r="D2189" s="65">
        <f ca="1">INDIRECT(ADDRESS(2+QUOTIENT(ROW()-2,COUNTA('Form Responses 1'!$1:$1)-4),4,,TRUE,"Form Responses 1"))</f>
        <v>0</v>
      </c>
      <c r="E2189" s="82">
        <f ca="1" t="shared" si="0"/>
        <v>6</v>
      </c>
      <c r="F2189" s="65" t="str">
        <f ca="1">IF(ISBLANK(A2189)," ",INDIRECT(ADDRESS(1,5+MOD(ROW()-2,COUNTA('Form Responses 1'!$1:$1)-4),,TRUE,"Form Responses 1")))</f>
        <v>Lantai 02 [R. Dewan Pengarah]</v>
      </c>
      <c r="G2189" s="65" t="e">
        <f ca="1">IF(ISBLANK(A2189)," ",INDIRECT(ADDRESS(MATCH(A2189,'Form Responses 1'!A:A,0),5+MOD(ROW()-2,COUNTA('Form Responses 1'!$1:$1)-4),,TRUE,"Form Responses 1")))</f>
        <v>#N/A</v>
      </c>
      <c r="H2189" s="83" t="str">
        <f ca="1" t="shared" si="1"/>
        <v>Lantai 02</v>
      </c>
      <c r="I2189" s="83" t="str">
        <f ca="1" t="shared" si="2221"/>
        <v>R. Dewan Pengarah</v>
      </c>
      <c r="J2189" s="83" t="str">
        <f ca="1" t="shared" si="2"/>
        <v>CLEANING SERVICE</v>
      </c>
      <c r="K2189" s="83" t="str">
        <f ca="1" t="array" ref="K2189">IFERROR(INDEX(MASTER!B:B,MATCH(G2189,MASTER!A:A,0))/100," ")</f>
        <v> </v>
      </c>
      <c r="L2189" s="65">
        <f ca="1" t="shared" si="3"/>
        <v>0</v>
      </c>
      <c r="M2189" s="65" t="str">
        <f ca="1" t="shared" si="4"/>
        <v>1900 - WEEK 00</v>
      </c>
      <c r="N2189" s="65" t="str">
        <f ca="1" t="shared" si="5"/>
        <v>1900 - MONTH 01</v>
      </c>
      <c r="O2189" s="83" t="str">
        <f ca="1" t="shared" ref="O2189:P2189" si="2232">IFERROR(AVERAGEIF(M:M,M2189,$K:$K)," ")</f>
        <v> </v>
      </c>
      <c r="P2189" s="83" t="str">
        <f ca="1" t="shared" si="2232"/>
        <v> </v>
      </c>
      <c r="Q2189" s="65" t="str">
        <f ca="1">IF(ISBLANK(A2189)," ",IF(O2189&gt;MASTER!$B$3/100,"SB",IF(O2189&gt;MASTER!$B$4/100,"B",IF(O2189&gt;MASTER!$B$5/100,"C","K"))))</f>
        <v>SB</v>
      </c>
      <c r="R2189" s="65" t="str">
        <f ca="1">IF(ISBLANK(B2189)," ",IF(P2189&gt;MASTER!$B$3/100,"SB",IF(P2189&gt;MASTER!$B$4/100,"B",IF(P2189&gt;MASTER!$B$5/100,"C","K"))))</f>
        <v>SB</v>
      </c>
    </row>
    <row r="2190" customHeight="1" spans="1:18">
      <c r="A2190" s="65">
        <f ca="1">INDIRECT(ADDRESS(2+QUOTIENT(ROW()-2,COUNTA('Form Responses 1'!$1:$1)-4),1,,TRUE,"Form Responses 1"))</f>
        <v>0</v>
      </c>
      <c r="B2190" s="65">
        <f ca="1">INDIRECT(ADDRESS(2+QUOTIENT(ROW()-2,COUNTA('Form Responses 1'!$1:$1)-4),2,,TRUE,"Form Responses 1"))</f>
        <v>0</v>
      </c>
      <c r="C2190" s="65">
        <f ca="1">INDIRECT(ADDRESS(2+QUOTIENT(ROW()-2,COUNTA('Form Responses 1'!$1:$1)-4),3,,TRUE,"Form Responses 1"))</f>
        <v>0</v>
      </c>
      <c r="D2190" s="65">
        <f ca="1">INDIRECT(ADDRESS(2+QUOTIENT(ROW()-2,COUNTA('Form Responses 1'!$1:$1)-4),4,,TRUE,"Form Responses 1"))</f>
        <v>0</v>
      </c>
      <c r="E2190" s="82">
        <f ca="1" t="shared" si="0"/>
        <v>6</v>
      </c>
      <c r="F2190" s="65" t="str">
        <f ca="1">IF(ISBLANK(A2190)," ",INDIRECT(ADDRESS(1,5+MOD(ROW()-2,COUNTA('Form Responses 1'!$1:$1)-4),,TRUE,"Form Responses 1")))</f>
        <v>Lantai 02 [Pantry]</v>
      </c>
      <c r="G2190" s="65" t="e">
        <f ca="1">IF(ISBLANK(A2190)," ",INDIRECT(ADDRESS(MATCH(A2190,'Form Responses 1'!A:A,0),5+MOD(ROW()-2,COUNTA('Form Responses 1'!$1:$1)-4),,TRUE,"Form Responses 1")))</f>
        <v>#N/A</v>
      </c>
      <c r="H2190" s="83" t="str">
        <f ca="1" t="shared" si="1"/>
        <v>Lantai 02</v>
      </c>
      <c r="I2190" s="83" t="str">
        <f ca="1" t="shared" si="2221"/>
        <v>Pantry</v>
      </c>
      <c r="J2190" s="83" t="str">
        <f ca="1" t="shared" si="2"/>
        <v>CLEANING SERVICE</v>
      </c>
      <c r="K2190" s="83" t="str">
        <f ca="1" t="array" ref="K2190">IFERROR(INDEX(MASTER!B:B,MATCH(G2190,MASTER!A:A,0))/100," ")</f>
        <v> </v>
      </c>
      <c r="L2190" s="65">
        <f ca="1" t="shared" si="3"/>
        <v>0</v>
      </c>
      <c r="M2190" s="65" t="str">
        <f ca="1" t="shared" si="4"/>
        <v>1900 - WEEK 00</v>
      </c>
      <c r="N2190" s="65" t="str">
        <f ca="1" t="shared" si="5"/>
        <v>1900 - MONTH 01</v>
      </c>
      <c r="O2190" s="83" t="str">
        <f ca="1" t="shared" ref="O2190:P2190" si="2233">IFERROR(AVERAGEIF(M:M,M2190,$K:$K)," ")</f>
        <v> </v>
      </c>
      <c r="P2190" s="83" t="str">
        <f ca="1" t="shared" si="2233"/>
        <v> </v>
      </c>
      <c r="Q2190" s="65" t="str">
        <f ca="1">IF(ISBLANK(A2190)," ",IF(O2190&gt;MASTER!$B$3/100,"SB",IF(O2190&gt;MASTER!$B$4/100,"B",IF(O2190&gt;MASTER!$B$5/100,"C","K"))))</f>
        <v>SB</v>
      </c>
      <c r="R2190" s="65" t="str">
        <f ca="1">IF(ISBLANK(B2190)," ",IF(P2190&gt;MASTER!$B$3/100,"SB",IF(P2190&gt;MASTER!$B$4/100,"B",IF(P2190&gt;MASTER!$B$5/100,"C","K"))))</f>
        <v>SB</v>
      </c>
    </row>
    <row r="2191" customHeight="1" spans="1:18">
      <c r="A2191" s="65">
        <f ca="1">INDIRECT(ADDRESS(2+QUOTIENT(ROW()-2,COUNTA('Form Responses 1'!$1:$1)-4),1,,TRUE,"Form Responses 1"))</f>
        <v>0</v>
      </c>
      <c r="B2191" s="65">
        <f ca="1">INDIRECT(ADDRESS(2+QUOTIENT(ROW()-2,COUNTA('Form Responses 1'!$1:$1)-4),2,,TRUE,"Form Responses 1"))</f>
        <v>0</v>
      </c>
      <c r="C2191" s="65">
        <f ca="1">INDIRECT(ADDRESS(2+QUOTIENT(ROW()-2,COUNTA('Form Responses 1'!$1:$1)-4),3,,TRUE,"Form Responses 1"))</f>
        <v>0</v>
      </c>
      <c r="D2191" s="65">
        <f ca="1">INDIRECT(ADDRESS(2+QUOTIENT(ROW()-2,COUNTA('Form Responses 1'!$1:$1)-4),4,,TRUE,"Form Responses 1"))</f>
        <v>0</v>
      </c>
      <c r="E2191" s="82">
        <f ca="1" t="shared" si="0"/>
        <v>6</v>
      </c>
      <c r="F2191" s="65" t="str">
        <f ca="1">IF(ISBLANK(A2191)," ",INDIRECT(ADDRESS(1,5+MOD(ROW()-2,COUNTA('Form Responses 1'!$1:$1)-4),,TRUE,"Form Responses 1")))</f>
        <v>Lantai 02 [Ruang Rapat 1-2-3-4-5]</v>
      </c>
      <c r="G2191" s="65" t="e">
        <f ca="1">IF(ISBLANK(A2191)," ",INDIRECT(ADDRESS(MATCH(A2191,'Form Responses 1'!A:A,0),5+MOD(ROW()-2,COUNTA('Form Responses 1'!$1:$1)-4),,TRUE,"Form Responses 1")))</f>
        <v>#N/A</v>
      </c>
      <c r="H2191" s="83" t="str">
        <f ca="1" t="shared" si="1"/>
        <v>Lantai 02</v>
      </c>
      <c r="I2191" s="83" t="str">
        <f ca="1" t="shared" si="2221"/>
        <v>Ruang Rapat 1-2-3-4-5</v>
      </c>
      <c r="J2191" s="83" t="str">
        <f ca="1" t="shared" si="2"/>
        <v>CLEANING SERVICE</v>
      </c>
      <c r="K2191" s="83" t="str">
        <f ca="1" t="array" ref="K2191">IFERROR(INDEX(MASTER!B:B,MATCH(G2191,MASTER!A:A,0))/100," ")</f>
        <v> </v>
      </c>
      <c r="L2191" s="65">
        <f ca="1" t="shared" si="3"/>
        <v>0</v>
      </c>
      <c r="M2191" s="65" t="str">
        <f ca="1" t="shared" si="4"/>
        <v>1900 - WEEK 00</v>
      </c>
      <c r="N2191" s="65" t="str">
        <f ca="1" t="shared" si="5"/>
        <v>1900 - MONTH 01</v>
      </c>
      <c r="O2191" s="83" t="str">
        <f ca="1" t="shared" ref="O2191:P2191" si="2234">IFERROR(AVERAGEIF(M:M,M2191,$K:$K)," ")</f>
        <v> </v>
      </c>
      <c r="P2191" s="83" t="str">
        <f ca="1" t="shared" si="2234"/>
        <v> </v>
      </c>
      <c r="Q2191" s="65" t="str">
        <f ca="1">IF(ISBLANK(A2191)," ",IF(O2191&gt;MASTER!$B$3/100,"SB",IF(O2191&gt;MASTER!$B$4/100,"B",IF(O2191&gt;MASTER!$B$5/100,"C","K"))))</f>
        <v>SB</v>
      </c>
      <c r="R2191" s="65" t="str">
        <f ca="1">IF(ISBLANK(B2191)," ",IF(P2191&gt;MASTER!$B$3/100,"SB",IF(P2191&gt;MASTER!$B$4/100,"B",IF(P2191&gt;MASTER!$B$5/100,"C","K"))))</f>
        <v>SB</v>
      </c>
    </row>
    <row r="2192" customHeight="1" spans="1:18">
      <c r="A2192" s="65">
        <f ca="1">INDIRECT(ADDRESS(2+QUOTIENT(ROW()-2,COUNTA('Form Responses 1'!$1:$1)-4),1,,TRUE,"Form Responses 1"))</f>
        <v>0</v>
      </c>
      <c r="B2192" s="65">
        <f ca="1">INDIRECT(ADDRESS(2+QUOTIENT(ROW()-2,COUNTA('Form Responses 1'!$1:$1)-4),2,,TRUE,"Form Responses 1"))</f>
        <v>0</v>
      </c>
      <c r="C2192" s="65">
        <f ca="1">INDIRECT(ADDRESS(2+QUOTIENT(ROW()-2,COUNTA('Form Responses 1'!$1:$1)-4),3,,TRUE,"Form Responses 1"))</f>
        <v>0</v>
      </c>
      <c r="D2192" s="65">
        <f ca="1">INDIRECT(ADDRESS(2+QUOTIENT(ROW()-2,COUNTA('Form Responses 1'!$1:$1)-4),4,,TRUE,"Form Responses 1"))</f>
        <v>0</v>
      </c>
      <c r="E2192" s="82">
        <f ca="1" t="shared" si="0"/>
        <v>6</v>
      </c>
      <c r="F2192" s="65" t="str">
        <f ca="1">IF(ISBLANK(A2192)," ",INDIRECT(ADDRESS(1,5+MOD(ROW()-2,COUNTA('Form Responses 1'!$1:$1)-4),,TRUE,"Form Responses 1")))</f>
        <v>Lantai 02 [Koridor]</v>
      </c>
      <c r="G2192" s="65" t="e">
        <f ca="1">IF(ISBLANK(A2192)," ",INDIRECT(ADDRESS(MATCH(A2192,'Form Responses 1'!A:A,0),5+MOD(ROW()-2,COUNTA('Form Responses 1'!$1:$1)-4),,TRUE,"Form Responses 1")))</f>
        <v>#N/A</v>
      </c>
      <c r="H2192" s="83" t="str">
        <f ca="1" t="shared" si="1"/>
        <v>Lantai 02</v>
      </c>
      <c r="I2192" s="83" t="str">
        <f ca="1" t="shared" si="2221"/>
        <v>Koridor</v>
      </c>
      <c r="J2192" s="83" t="str">
        <f ca="1" t="shared" si="2"/>
        <v>CLEANING SERVICE</v>
      </c>
      <c r="K2192" s="83" t="str">
        <f ca="1" t="array" ref="K2192">IFERROR(INDEX(MASTER!B:B,MATCH(G2192,MASTER!A:A,0))/100," ")</f>
        <v> </v>
      </c>
      <c r="L2192" s="65">
        <f ca="1" t="shared" si="3"/>
        <v>0</v>
      </c>
      <c r="M2192" s="65" t="str">
        <f ca="1" t="shared" si="4"/>
        <v>1900 - WEEK 00</v>
      </c>
      <c r="N2192" s="65" t="str">
        <f ca="1" t="shared" si="5"/>
        <v>1900 - MONTH 01</v>
      </c>
      <c r="O2192" s="83" t="str">
        <f ca="1" t="shared" ref="O2192:P2192" si="2235">IFERROR(AVERAGEIF(M:M,M2192,$K:$K)," ")</f>
        <v> </v>
      </c>
      <c r="P2192" s="83" t="str">
        <f ca="1" t="shared" si="2235"/>
        <v> </v>
      </c>
      <c r="Q2192" s="65" t="str">
        <f ca="1">IF(ISBLANK(A2192)," ",IF(O2192&gt;MASTER!$B$3/100,"SB",IF(O2192&gt;MASTER!$B$4/100,"B",IF(O2192&gt;MASTER!$B$5/100,"C","K"))))</f>
        <v>SB</v>
      </c>
      <c r="R2192" s="65" t="str">
        <f ca="1">IF(ISBLANK(B2192)," ",IF(P2192&gt;MASTER!$B$3/100,"SB",IF(P2192&gt;MASTER!$B$4/100,"B",IF(P2192&gt;MASTER!$B$5/100,"C","K"))))</f>
        <v>SB</v>
      </c>
    </row>
    <row r="2193" customHeight="1" spans="1:18">
      <c r="A2193" s="65">
        <f ca="1">INDIRECT(ADDRESS(2+QUOTIENT(ROW()-2,COUNTA('Form Responses 1'!$1:$1)-4),1,,TRUE,"Form Responses 1"))</f>
        <v>0</v>
      </c>
      <c r="B2193" s="65">
        <f ca="1">INDIRECT(ADDRESS(2+QUOTIENT(ROW()-2,COUNTA('Form Responses 1'!$1:$1)-4),2,,TRUE,"Form Responses 1"))</f>
        <v>0</v>
      </c>
      <c r="C2193" s="65">
        <f ca="1">INDIRECT(ADDRESS(2+QUOTIENT(ROW()-2,COUNTA('Form Responses 1'!$1:$1)-4),3,,TRUE,"Form Responses 1"))</f>
        <v>0</v>
      </c>
      <c r="D2193" s="65">
        <f ca="1">INDIRECT(ADDRESS(2+QUOTIENT(ROW()-2,COUNTA('Form Responses 1'!$1:$1)-4),4,,TRUE,"Form Responses 1"))</f>
        <v>0</v>
      </c>
      <c r="E2193" s="82">
        <f ca="1" t="shared" si="0"/>
        <v>6</v>
      </c>
      <c r="F2193" s="65" t="str">
        <f ca="1">IF(ISBLANK(A2193)," ",INDIRECT(ADDRESS(1,5+MOD(ROW()-2,COUNTA('Form Responses 1'!$1:$1)-4),,TRUE,"Form Responses 1")))</f>
        <v>Lantai 02 [Mesjid]</v>
      </c>
      <c r="G2193" s="65" t="e">
        <f ca="1">IF(ISBLANK(A2193)," ",INDIRECT(ADDRESS(MATCH(A2193,'Form Responses 1'!A:A,0),5+MOD(ROW()-2,COUNTA('Form Responses 1'!$1:$1)-4),,TRUE,"Form Responses 1")))</f>
        <v>#N/A</v>
      </c>
      <c r="H2193" s="83" t="str">
        <f ca="1" t="shared" si="1"/>
        <v>Lantai 02</v>
      </c>
      <c r="I2193" s="83" t="str">
        <f ca="1" t="shared" si="2221"/>
        <v>Mesjid</v>
      </c>
      <c r="J2193" s="83" t="str">
        <f ca="1" t="shared" si="2"/>
        <v>CLEANING SERVICE</v>
      </c>
      <c r="K2193" s="83" t="str">
        <f ca="1" t="array" ref="K2193">IFERROR(INDEX(MASTER!B:B,MATCH(G2193,MASTER!A:A,0))/100," ")</f>
        <v> </v>
      </c>
      <c r="L2193" s="65">
        <f ca="1" t="shared" si="3"/>
        <v>0</v>
      </c>
      <c r="M2193" s="65" t="str">
        <f ca="1" t="shared" si="4"/>
        <v>1900 - WEEK 00</v>
      </c>
      <c r="N2193" s="65" t="str">
        <f ca="1" t="shared" si="5"/>
        <v>1900 - MONTH 01</v>
      </c>
      <c r="O2193" s="83" t="str">
        <f ca="1" t="shared" ref="O2193:P2193" si="2236">IFERROR(AVERAGEIF(M:M,M2193,$K:$K)," ")</f>
        <v> </v>
      </c>
      <c r="P2193" s="83" t="str">
        <f ca="1" t="shared" si="2236"/>
        <v> </v>
      </c>
      <c r="Q2193" s="65" t="str">
        <f ca="1">IF(ISBLANK(A2193)," ",IF(O2193&gt;MASTER!$B$3/100,"SB",IF(O2193&gt;MASTER!$B$4/100,"B",IF(O2193&gt;MASTER!$B$5/100,"C","K"))))</f>
        <v>SB</v>
      </c>
      <c r="R2193" s="65" t="str">
        <f ca="1">IF(ISBLANK(B2193)," ",IF(P2193&gt;MASTER!$B$3/100,"SB",IF(P2193&gt;MASTER!$B$4/100,"B",IF(P2193&gt;MASTER!$B$5/100,"C","K"))))</f>
        <v>SB</v>
      </c>
    </row>
    <row r="2194" customHeight="1" spans="1:18">
      <c r="A2194" s="65">
        <f ca="1">INDIRECT(ADDRESS(2+QUOTIENT(ROW()-2,COUNTA('Form Responses 1'!$1:$1)-4),1,,TRUE,"Form Responses 1"))</f>
        <v>0</v>
      </c>
      <c r="B2194" s="65">
        <f ca="1">INDIRECT(ADDRESS(2+QUOTIENT(ROW()-2,COUNTA('Form Responses 1'!$1:$1)-4),2,,TRUE,"Form Responses 1"))</f>
        <v>0</v>
      </c>
      <c r="C2194" s="65">
        <f ca="1">INDIRECT(ADDRESS(2+QUOTIENT(ROW()-2,COUNTA('Form Responses 1'!$1:$1)-4),3,,TRUE,"Form Responses 1"))</f>
        <v>0</v>
      </c>
      <c r="D2194" s="65">
        <f ca="1">INDIRECT(ADDRESS(2+QUOTIENT(ROW()-2,COUNTA('Form Responses 1'!$1:$1)-4),4,,TRUE,"Form Responses 1"))</f>
        <v>0</v>
      </c>
      <c r="E2194" s="82">
        <f ca="1" t="shared" si="0"/>
        <v>6</v>
      </c>
      <c r="F2194" s="65" t="str">
        <f ca="1">IF(ISBLANK(A2194)," ",INDIRECT(ADDRESS(1,5+MOD(ROW()-2,COUNTA('Form Responses 1'!$1:$1)-4),,TRUE,"Form Responses 1")))</f>
        <v>Lantai 02 [Toilet Pria / Wanita]</v>
      </c>
      <c r="G2194" s="65" t="e">
        <f ca="1">IF(ISBLANK(A2194)," ",INDIRECT(ADDRESS(MATCH(A2194,'Form Responses 1'!A:A,0),5+MOD(ROW()-2,COUNTA('Form Responses 1'!$1:$1)-4),,TRUE,"Form Responses 1")))</f>
        <v>#N/A</v>
      </c>
      <c r="H2194" s="83" t="str">
        <f ca="1" t="shared" si="1"/>
        <v>Lantai 02</v>
      </c>
      <c r="I2194" s="83" t="str">
        <f ca="1" t="shared" si="2221"/>
        <v>Toilet Pria / Wanita</v>
      </c>
      <c r="J2194" s="83" t="str">
        <f ca="1" t="shared" si="2"/>
        <v>CLEANING SERVICE</v>
      </c>
      <c r="K2194" s="83" t="str">
        <f ca="1" t="array" ref="K2194">IFERROR(INDEX(MASTER!B:B,MATCH(G2194,MASTER!A:A,0))/100," ")</f>
        <v> </v>
      </c>
      <c r="L2194" s="65">
        <f ca="1" t="shared" si="3"/>
        <v>0</v>
      </c>
      <c r="M2194" s="65" t="str">
        <f ca="1" t="shared" si="4"/>
        <v>1900 - WEEK 00</v>
      </c>
      <c r="N2194" s="65" t="str">
        <f ca="1" t="shared" si="5"/>
        <v>1900 - MONTH 01</v>
      </c>
      <c r="O2194" s="83" t="str">
        <f ca="1" t="shared" ref="O2194:P2194" si="2237">IFERROR(AVERAGEIF(M:M,M2194,$K:$K)," ")</f>
        <v> </v>
      </c>
      <c r="P2194" s="83" t="str">
        <f ca="1" t="shared" si="2237"/>
        <v> </v>
      </c>
      <c r="Q2194" s="65" t="str">
        <f ca="1">IF(ISBLANK(A2194)," ",IF(O2194&gt;MASTER!$B$3/100,"SB",IF(O2194&gt;MASTER!$B$4/100,"B",IF(O2194&gt;MASTER!$B$5/100,"C","K"))))</f>
        <v>SB</v>
      </c>
      <c r="R2194" s="65" t="str">
        <f ca="1">IF(ISBLANK(B2194)," ",IF(P2194&gt;MASTER!$B$3/100,"SB",IF(P2194&gt;MASTER!$B$4/100,"B",IF(P2194&gt;MASTER!$B$5/100,"C","K"))))</f>
        <v>SB</v>
      </c>
    </row>
    <row r="2195" customHeight="1" spans="1:18">
      <c r="A2195" s="65">
        <f ca="1">INDIRECT(ADDRESS(2+QUOTIENT(ROW()-2,COUNTA('Form Responses 1'!$1:$1)-4),1,,TRUE,"Form Responses 1"))</f>
        <v>0</v>
      </c>
      <c r="B2195" s="65">
        <f ca="1">INDIRECT(ADDRESS(2+QUOTIENT(ROW()-2,COUNTA('Form Responses 1'!$1:$1)-4),2,,TRUE,"Form Responses 1"))</f>
        <v>0</v>
      </c>
      <c r="C2195" s="65">
        <f ca="1">INDIRECT(ADDRESS(2+QUOTIENT(ROW()-2,COUNTA('Form Responses 1'!$1:$1)-4),3,,TRUE,"Form Responses 1"))</f>
        <v>0</v>
      </c>
      <c r="D2195" s="65">
        <f ca="1">INDIRECT(ADDRESS(2+QUOTIENT(ROW()-2,COUNTA('Form Responses 1'!$1:$1)-4),4,,TRUE,"Form Responses 1"))</f>
        <v>0</v>
      </c>
      <c r="E2195" s="82">
        <f ca="1" t="shared" si="0"/>
        <v>6</v>
      </c>
      <c r="F2195" s="65" t="str">
        <f ca="1">IF(ISBLANK(A2195)," ",INDIRECT(ADDRESS(1,5+MOD(ROW()-2,COUNTA('Form Responses 1'!$1:$1)-4),,TRUE,"Form Responses 1")))</f>
        <v>Lantai 01 [Lobby Utama]</v>
      </c>
      <c r="G2195" s="65" t="e">
        <f ca="1">IF(ISBLANK(A2195)," ",INDIRECT(ADDRESS(MATCH(A2195,'Form Responses 1'!A:A,0),5+MOD(ROW()-2,COUNTA('Form Responses 1'!$1:$1)-4),,TRUE,"Form Responses 1")))</f>
        <v>#N/A</v>
      </c>
      <c r="H2195" s="83" t="str">
        <f ca="1" t="shared" si="1"/>
        <v>Lantai 01</v>
      </c>
      <c r="I2195" s="83" t="str">
        <f ca="1" t="shared" si="2221"/>
        <v>Lobby Utama</v>
      </c>
      <c r="J2195" s="83" t="str">
        <f ca="1" t="shared" si="2"/>
        <v>CLEANING SERVICE</v>
      </c>
      <c r="K2195" s="83" t="str">
        <f ca="1" t="array" ref="K2195">IFERROR(INDEX(MASTER!B:B,MATCH(G2195,MASTER!A:A,0))/100," ")</f>
        <v> </v>
      </c>
      <c r="L2195" s="65">
        <f ca="1" t="shared" si="3"/>
        <v>0</v>
      </c>
      <c r="M2195" s="65" t="str">
        <f ca="1" t="shared" si="4"/>
        <v>1900 - WEEK 00</v>
      </c>
      <c r="N2195" s="65" t="str">
        <f ca="1" t="shared" si="5"/>
        <v>1900 - MONTH 01</v>
      </c>
      <c r="O2195" s="83" t="str">
        <f ca="1" t="shared" ref="O2195:P2195" si="2238">IFERROR(AVERAGEIF(M:M,M2195,$K:$K)," ")</f>
        <v> </v>
      </c>
      <c r="P2195" s="83" t="str">
        <f ca="1" t="shared" si="2238"/>
        <v> </v>
      </c>
      <c r="Q2195" s="65" t="str">
        <f ca="1">IF(ISBLANK(A2195)," ",IF(O2195&gt;MASTER!$B$3/100,"SB",IF(O2195&gt;MASTER!$B$4/100,"B",IF(O2195&gt;MASTER!$B$5/100,"C","K"))))</f>
        <v>SB</v>
      </c>
      <c r="R2195" s="65" t="str">
        <f ca="1">IF(ISBLANK(B2195)," ",IF(P2195&gt;MASTER!$B$3/100,"SB",IF(P2195&gt;MASTER!$B$4/100,"B",IF(P2195&gt;MASTER!$B$5/100,"C","K"))))</f>
        <v>SB</v>
      </c>
    </row>
    <row r="2196" customHeight="1" spans="1:18">
      <c r="A2196" s="65">
        <f ca="1">INDIRECT(ADDRESS(2+QUOTIENT(ROW()-2,COUNTA('Form Responses 1'!$1:$1)-4),1,,TRUE,"Form Responses 1"))</f>
        <v>0</v>
      </c>
      <c r="B2196" s="65">
        <f ca="1">INDIRECT(ADDRESS(2+QUOTIENT(ROW()-2,COUNTA('Form Responses 1'!$1:$1)-4),2,,TRUE,"Form Responses 1"))</f>
        <v>0</v>
      </c>
      <c r="C2196" s="65">
        <f ca="1">INDIRECT(ADDRESS(2+QUOTIENT(ROW()-2,COUNTA('Form Responses 1'!$1:$1)-4),3,,TRUE,"Form Responses 1"))</f>
        <v>0</v>
      </c>
      <c r="D2196" s="65">
        <f ca="1">INDIRECT(ADDRESS(2+QUOTIENT(ROW()-2,COUNTA('Form Responses 1'!$1:$1)-4),4,,TRUE,"Form Responses 1"))</f>
        <v>0</v>
      </c>
      <c r="E2196" s="82">
        <f ca="1" t="shared" si="0"/>
        <v>6</v>
      </c>
      <c r="F2196" s="65" t="str">
        <f ca="1">IF(ISBLANK(A2196)," ",INDIRECT(ADDRESS(1,5+MOD(ROW()-2,COUNTA('Form Responses 1'!$1:$1)-4),,TRUE,"Form Responses 1")))</f>
        <v>Lantai 01 [Poli klinik]</v>
      </c>
      <c r="G2196" s="65" t="e">
        <f ca="1">IF(ISBLANK(A2196)," ",INDIRECT(ADDRESS(MATCH(A2196,'Form Responses 1'!A:A,0),5+MOD(ROW()-2,COUNTA('Form Responses 1'!$1:$1)-4),,TRUE,"Form Responses 1")))</f>
        <v>#N/A</v>
      </c>
      <c r="H2196" s="83" t="str">
        <f ca="1" t="shared" si="1"/>
        <v>Lantai 01</v>
      </c>
      <c r="I2196" s="83" t="str">
        <f ca="1" t="shared" si="2221"/>
        <v>Poli klinik</v>
      </c>
      <c r="J2196" s="83" t="str">
        <f ca="1" t="shared" si="2"/>
        <v>CLEANING SERVICE</v>
      </c>
      <c r="K2196" s="83" t="str">
        <f ca="1" t="array" ref="K2196">IFERROR(INDEX(MASTER!B:B,MATCH(G2196,MASTER!A:A,0))/100," ")</f>
        <v> </v>
      </c>
      <c r="L2196" s="65">
        <f ca="1" t="shared" si="3"/>
        <v>0</v>
      </c>
      <c r="M2196" s="65" t="str">
        <f ca="1" t="shared" si="4"/>
        <v>1900 - WEEK 00</v>
      </c>
      <c r="N2196" s="65" t="str">
        <f ca="1" t="shared" si="5"/>
        <v>1900 - MONTH 01</v>
      </c>
      <c r="O2196" s="83" t="str">
        <f ca="1" t="shared" ref="O2196:P2196" si="2239">IFERROR(AVERAGEIF(M:M,M2196,$K:$K)," ")</f>
        <v> </v>
      </c>
      <c r="P2196" s="83" t="str">
        <f ca="1" t="shared" si="2239"/>
        <v> </v>
      </c>
      <c r="Q2196" s="65" t="str">
        <f ca="1">IF(ISBLANK(A2196)," ",IF(O2196&gt;MASTER!$B$3/100,"SB",IF(O2196&gt;MASTER!$B$4/100,"B",IF(O2196&gt;MASTER!$B$5/100,"C","K"))))</f>
        <v>SB</v>
      </c>
      <c r="R2196" s="65" t="str">
        <f ca="1">IF(ISBLANK(B2196)," ",IF(P2196&gt;MASTER!$B$3/100,"SB",IF(P2196&gt;MASTER!$B$4/100,"B",IF(P2196&gt;MASTER!$B$5/100,"C","K"))))</f>
        <v>SB</v>
      </c>
    </row>
    <row r="2197" customHeight="1" spans="1:18">
      <c r="A2197" s="65">
        <f ca="1">INDIRECT(ADDRESS(2+QUOTIENT(ROW()-2,COUNTA('Form Responses 1'!$1:$1)-4),1,,TRUE,"Form Responses 1"))</f>
        <v>0</v>
      </c>
      <c r="B2197" s="65">
        <f ca="1">INDIRECT(ADDRESS(2+QUOTIENT(ROW()-2,COUNTA('Form Responses 1'!$1:$1)-4),2,,TRUE,"Form Responses 1"))</f>
        <v>0</v>
      </c>
      <c r="C2197" s="65">
        <f ca="1">INDIRECT(ADDRESS(2+QUOTIENT(ROW()-2,COUNTA('Form Responses 1'!$1:$1)-4),3,,TRUE,"Form Responses 1"))</f>
        <v>0</v>
      </c>
      <c r="D2197" s="65">
        <f ca="1">INDIRECT(ADDRESS(2+QUOTIENT(ROW()-2,COUNTA('Form Responses 1'!$1:$1)-4),4,,TRUE,"Form Responses 1"))</f>
        <v>0</v>
      </c>
      <c r="E2197" s="82">
        <f ca="1" t="shared" si="0"/>
        <v>6</v>
      </c>
      <c r="F2197" s="65" t="str">
        <f ca="1">IF(ISBLANK(A2197)," ",INDIRECT(ADDRESS(1,5+MOD(ROW()-2,COUNTA('Form Responses 1'!$1:$1)-4),,TRUE,"Form Responses 1")))</f>
        <v>Lantai 01 [R.PPID]</v>
      </c>
      <c r="G2197" s="65" t="e">
        <f ca="1">IF(ISBLANK(A2197)," ",INDIRECT(ADDRESS(MATCH(A2197,'Form Responses 1'!A:A,0),5+MOD(ROW()-2,COUNTA('Form Responses 1'!$1:$1)-4),,TRUE,"Form Responses 1")))</f>
        <v>#N/A</v>
      </c>
      <c r="H2197" s="83" t="str">
        <f ca="1" t="shared" si="1"/>
        <v>Lantai 01</v>
      </c>
      <c r="I2197" s="83" t="str">
        <f ca="1" t="shared" si="2221"/>
        <v>R.PPID</v>
      </c>
      <c r="J2197" s="83" t="str">
        <f ca="1" t="shared" si="2"/>
        <v>CLEANING SERVICE</v>
      </c>
      <c r="K2197" s="83" t="str">
        <f ca="1" t="array" ref="K2197">IFERROR(INDEX(MASTER!B:B,MATCH(G2197,MASTER!A:A,0))/100," ")</f>
        <v> </v>
      </c>
      <c r="L2197" s="65">
        <f ca="1" t="shared" si="3"/>
        <v>0</v>
      </c>
      <c r="M2197" s="65" t="str">
        <f ca="1" t="shared" si="4"/>
        <v>1900 - WEEK 00</v>
      </c>
      <c r="N2197" s="65" t="str">
        <f ca="1" t="shared" si="5"/>
        <v>1900 - MONTH 01</v>
      </c>
      <c r="O2197" s="83" t="str">
        <f ca="1" t="shared" ref="O2197:P2197" si="2240">IFERROR(AVERAGEIF(M:M,M2197,$K:$K)," ")</f>
        <v> </v>
      </c>
      <c r="P2197" s="83" t="str">
        <f ca="1" t="shared" si="2240"/>
        <v> </v>
      </c>
      <c r="Q2197" s="65" t="str">
        <f ca="1">IF(ISBLANK(A2197)," ",IF(O2197&gt;MASTER!$B$3/100,"SB",IF(O2197&gt;MASTER!$B$4/100,"B",IF(O2197&gt;MASTER!$B$5/100,"C","K"))))</f>
        <v>SB</v>
      </c>
      <c r="R2197" s="65" t="str">
        <f ca="1">IF(ISBLANK(B2197)," ",IF(P2197&gt;MASTER!$B$3/100,"SB",IF(P2197&gt;MASTER!$B$4/100,"B",IF(P2197&gt;MASTER!$B$5/100,"C","K"))))</f>
        <v>SB</v>
      </c>
    </row>
    <row r="2198" customHeight="1" spans="1:18">
      <c r="A2198" s="65">
        <f ca="1">INDIRECT(ADDRESS(2+QUOTIENT(ROW()-2,COUNTA('Form Responses 1'!$1:$1)-4),1,,TRUE,"Form Responses 1"))</f>
        <v>0</v>
      </c>
      <c r="B2198" s="65">
        <f ca="1">INDIRECT(ADDRESS(2+QUOTIENT(ROW()-2,COUNTA('Form Responses 1'!$1:$1)-4),2,,TRUE,"Form Responses 1"))</f>
        <v>0</v>
      </c>
      <c r="C2198" s="65">
        <f ca="1">INDIRECT(ADDRESS(2+QUOTIENT(ROW()-2,COUNTA('Form Responses 1'!$1:$1)-4),3,,TRUE,"Form Responses 1"))</f>
        <v>0</v>
      </c>
      <c r="D2198" s="65">
        <f ca="1">INDIRECT(ADDRESS(2+QUOTIENT(ROW()-2,COUNTA('Form Responses 1'!$1:$1)-4),4,,TRUE,"Form Responses 1"))</f>
        <v>0</v>
      </c>
      <c r="E2198" s="82">
        <f ca="1" t="shared" si="0"/>
        <v>6</v>
      </c>
      <c r="F2198" s="65" t="str">
        <f ca="1">IF(ISBLANK(A2198)," ",INDIRECT(ADDRESS(1,5+MOD(ROW()-2,COUNTA('Form Responses 1'!$1:$1)-4),,TRUE,"Form Responses 1")))</f>
        <v>Lantai 01 [R. AHU]</v>
      </c>
      <c r="G2198" s="65" t="e">
        <f ca="1">IF(ISBLANK(A2198)," ",INDIRECT(ADDRESS(MATCH(A2198,'Form Responses 1'!A:A,0),5+MOD(ROW()-2,COUNTA('Form Responses 1'!$1:$1)-4),,TRUE,"Form Responses 1")))</f>
        <v>#N/A</v>
      </c>
      <c r="H2198" s="83" t="str">
        <f ca="1" t="shared" si="1"/>
        <v>Lantai 01</v>
      </c>
      <c r="I2198" s="83" t="str">
        <f ca="1" t="shared" si="2221"/>
        <v>R. AHU</v>
      </c>
      <c r="J2198" s="83" t="str">
        <f ca="1" t="shared" si="2"/>
        <v>CLEANING SERVICE</v>
      </c>
      <c r="K2198" s="83" t="str">
        <f ca="1" t="array" ref="K2198">IFERROR(INDEX(MASTER!B:B,MATCH(G2198,MASTER!A:A,0))/100," ")</f>
        <v> </v>
      </c>
      <c r="L2198" s="65">
        <f ca="1" t="shared" si="3"/>
        <v>0</v>
      </c>
      <c r="M2198" s="65" t="str">
        <f ca="1" t="shared" si="4"/>
        <v>1900 - WEEK 00</v>
      </c>
      <c r="N2198" s="65" t="str">
        <f ca="1" t="shared" si="5"/>
        <v>1900 - MONTH 01</v>
      </c>
      <c r="O2198" s="83" t="str">
        <f ca="1" t="shared" ref="O2198:P2198" si="2241">IFERROR(AVERAGEIF(M:M,M2198,$K:$K)," ")</f>
        <v> </v>
      </c>
      <c r="P2198" s="83" t="str">
        <f ca="1" t="shared" si="2241"/>
        <v> </v>
      </c>
      <c r="Q2198" s="65" t="str">
        <f ca="1">IF(ISBLANK(A2198)," ",IF(O2198&gt;MASTER!$B$3/100,"SB",IF(O2198&gt;MASTER!$B$4/100,"B",IF(O2198&gt;MASTER!$B$5/100,"C","K"))))</f>
        <v>SB</v>
      </c>
      <c r="R2198" s="65" t="str">
        <f ca="1">IF(ISBLANK(B2198)," ",IF(P2198&gt;MASTER!$B$3/100,"SB",IF(P2198&gt;MASTER!$B$4/100,"B",IF(P2198&gt;MASTER!$B$5/100,"C","K"))))</f>
        <v>SB</v>
      </c>
    </row>
    <row r="2199" customHeight="1" spans="1:18">
      <c r="A2199" s="65">
        <f ca="1">INDIRECT(ADDRESS(2+QUOTIENT(ROW()-2,COUNTA('Form Responses 1'!$1:$1)-4),1,,TRUE,"Form Responses 1"))</f>
        <v>0</v>
      </c>
      <c r="B2199" s="65">
        <f ca="1">INDIRECT(ADDRESS(2+QUOTIENT(ROW()-2,COUNTA('Form Responses 1'!$1:$1)-4),2,,TRUE,"Form Responses 1"))</f>
        <v>0</v>
      </c>
      <c r="C2199" s="65">
        <f ca="1">INDIRECT(ADDRESS(2+QUOTIENT(ROW()-2,COUNTA('Form Responses 1'!$1:$1)-4),3,,TRUE,"Form Responses 1"))</f>
        <v>0</v>
      </c>
      <c r="D2199" s="65">
        <f ca="1">INDIRECT(ADDRESS(2+QUOTIENT(ROW()-2,COUNTA('Form Responses 1'!$1:$1)-4),4,,TRUE,"Form Responses 1"))</f>
        <v>0</v>
      </c>
      <c r="E2199" s="82">
        <f ca="1" t="shared" si="0"/>
        <v>6</v>
      </c>
      <c r="F2199" s="65" t="str">
        <f ca="1">IF(ISBLANK(A2199)," ",INDIRECT(ADDRESS(1,5+MOD(ROW()-2,COUNTA('Form Responses 1'!$1:$1)-4),,TRUE,"Form Responses 1")))</f>
        <v>Lantai 01 [R. Laktasi]</v>
      </c>
      <c r="G2199" s="65" t="e">
        <f ca="1">IF(ISBLANK(A2199)," ",INDIRECT(ADDRESS(MATCH(A2199,'Form Responses 1'!A:A,0),5+MOD(ROW()-2,COUNTA('Form Responses 1'!$1:$1)-4),,TRUE,"Form Responses 1")))</f>
        <v>#N/A</v>
      </c>
      <c r="H2199" s="83" t="str">
        <f ca="1" t="shared" si="1"/>
        <v>Lantai 01</v>
      </c>
      <c r="I2199" s="83" t="str">
        <f ca="1" t="shared" si="2221"/>
        <v>R. Laktasi</v>
      </c>
      <c r="J2199" s="83" t="str">
        <f ca="1" t="shared" si="2"/>
        <v>CLEANING SERVICE</v>
      </c>
      <c r="K2199" s="83" t="str">
        <f ca="1" t="array" ref="K2199">IFERROR(INDEX(MASTER!B:B,MATCH(G2199,MASTER!A:A,0))/100," ")</f>
        <v> </v>
      </c>
      <c r="L2199" s="65">
        <f ca="1" t="shared" si="3"/>
        <v>0</v>
      </c>
      <c r="M2199" s="65" t="str">
        <f ca="1" t="shared" si="4"/>
        <v>1900 - WEEK 00</v>
      </c>
      <c r="N2199" s="65" t="str">
        <f ca="1" t="shared" si="5"/>
        <v>1900 - MONTH 01</v>
      </c>
      <c r="O2199" s="83" t="str">
        <f ca="1" t="shared" ref="O2199:P2199" si="2242">IFERROR(AVERAGEIF(M:M,M2199,$K:$K)," ")</f>
        <v> </v>
      </c>
      <c r="P2199" s="83" t="str">
        <f ca="1" t="shared" si="2242"/>
        <v> </v>
      </c>
      <c r="Q2199" s="65" t="str">
        <f ca="1">IF(ISBLANK(A2199)," ",IF(O2199&gt;MASTER!$B$3/100,"SB",IF(O2199&gt;MASTER!$B$4/100,"B",IF(O2199&gt;MASTER!$B$5/100,"C","K"))))</f>
        <v>SB</v>
      </c>
      <c r="R2199" s="65" t="str">
        <f ca="1">IF(ISBLANK(B2199)," ",IF(P2199&gt;MASTER!$B$3/100,"SB",IF(P2199&gt;MASTER!$B$4/100,"B",IF(P2199&gt;MASTER!$B$5/100,"C","K"))))</f>
        <v>SB</v>
      </c>
    </row>
    <row r="2200" customHeight="1" spans="1:18">
      <c r="A2200" s="65">
        <f ca="1">INDIRECT(ADDRESS(2+QUOTIENT(ROW()-2,COUNTA('Form Responses 1'!$1:$1)-4),1,,TRUE,"Form Responses 1"))</f>
        <v>0</v>
      </c>
      <c r="B2200" s="65">
        <f ca="1">INDIRECT(ADDRESS(2+QUOTIENT(ROW()-2,COUNTA('Form Responses 1'!$1:$1)-4),2,,TRUE,"Form Responses 1"))</f>
        <v>0</v>
      </c>
      <c r="C2200" s="65">
        <f ca="1">INDIRECT(ADDRESS(2+QUOTIENT(ROW()-2,COUNTA('Form Responses 1'!$1:$1)-4),3,,TRUE,"Form Responses 1"))</f>
        <v>0</v>
      </c>
      <c r="D2200" s="65">
        <f ca="1">INDIRECT(ADDRESS(2+QUOTIENT(ROW()-2,COUNTA('Form Responses 1'!$1:$1)-4),4,,TRUE,"Form Responses 1"))</f>
        <v>0</v>
      </c>
      <c r="E2200" s="82">
        <f ca="1" t="shared" si="0"/>
        <v>6</v>
      </c>
      <c r="F2200" s="65" t="str">
        <f ca="1">IF(ISBLANK(A2200)," ",INDIRECT(ADDRESS(1,5+MOD(ROW()-2,COUNTA('Form Responses 1'!$1:$1)-4),,TRUE,"Form Responses 1")))</f>
        <v>Lantai 01 [Toilet Pria / Wanita]</v>
      </c>
      <c r="G2200" s="65" t="e">
        <f ca="1">IF(ISBLANK(A2200)," ",INDIRECT(ADDRESS(MATCH(A2200,'Form Responses 1'!A:A,0),5+MOD(ROW()-2,COUNTA('Form Responses 1'!$1:$1)-4),,TRUE,"Form Responses 1")))</f>
        <v>#N/A</v>
      </c>
      <c r="H2200" s="83" t="str">
        <f ca="1" t="shared" si="1"/>
        <v>Lantai 01</v>
      </c>
      <c r="I2200" s="83" t="str">
        <f ca="1" t="shared" si="2221"/>
        <v>Toilet Pria / Wanita</v>
      </c>
      <c r="J2200" s="83" t="str">
        <f ca="1" t="shared" si="2"/>
        <v>CLEANING SERVICE</v>
      </c>
      <c r="K2200" s="83" t="str">
        <f ca="1" t="array" ref="K2200">IFERROR(INDEX(MASTER!B:B,MATCH(G2200,MASTER!A:A,0))/100," ")</f>
        <v> </v>
      </c>
      <c r="L2200" s="65">
        <f ca="1" t="shared" si="3"/>
        <v>0</v>
      </c>
      <c r="M2200" s="65" t="str">
        <f ca="1" t="shared" si="4"/>
        <v>1900 - WEEK 00</v>
      </c>
      <c r="N2200" s="65" t="str">
        <f ca="1" t="shared" si="5"/>
        <v>1900 - MONTH 01</v>
      </c>
      <c r="O2200" s="83" t="str">
        <f ca="1" t="shared" ref="O2200:P2200" si="2243">IFERROR(AVERAGEIF(M:M,M2200,$K:$K)," ")</f>
        <v> </v>
      </c>
      <c r="P2200" s="83" t="str">
        <f ca="1" t="shared" si="2243"/>
        <v> </v>
      </c>
      <c r="Q2200" s="65" t="str">
        <f ca="1">IF(ISBLANK(A2200)," ",IF(O2200&gt;MASTER!$B$3/100,"SB",IF(O2200&gt;MASTER!$B$4/100,"B",IF(O2200&gt;MASTER!$B$5/100,"C","K"))))</f>
        <v>SB</v>
      </c>
      <c r="R2200" s="65" t="str">
        <f ca="1">IF(ISBLANK(B2200)," ",IF(P2200&gt;MASTER!$B$3/100,"SB",IF(P2200&gt;MASTER!$B$4/100,"B",IF(P2200&gt;MASTER!$B$5/100,"C","K"))))</f>
        <v>SB</v>
      </c>
    </row>
    <row r="2201" customHeight="1" spans="1:18">
      <c r="A2201" s="65">
        <f ca="1">INDIRECT(ADDRESS(2+QUOTIENT(ROW()-2,COUNTA('Form Responses 1'!$1:$1)-4),1,,TRUE,"Form Responses 1"))</f>
        <v>0</v>
      </c>
      <c r="B2201" s="65">
        <f ca="1">INDIRECT(ADDRESS(2+QUOTIENT(ROW()-2,COUNTA('Form Responses 1'!$1:$1)-4),2,,TRUE,"Form Responses 1"))</f>
        <v>0</v>
      </c>
      <c r="C2201" s="65">
        <f ca="1">INDIRECT(ADDRESS(2+QUOTIENT(ROW()-2,COUNTA('Form Responses 1'!$1:$1)-4),3,,TRUE,"Form Responses 1"))</f>
        <v>0</v>
      </c>
      <c r="D2201" s="65">
        <f ca="1">INDIRECT(ADDRESS(2+QUOTIENT(ROW()-2,COUNTA('Form Responses 1'!$1:$1)-4),4,,TRUE,"Form Responses 1"))</f>
        <v>0</v>
      </c>
      <c r="E2201" s="82">
        <f ca="1" t="shared" si="0"/>
        <v>6</v>
      </c>
      <c r="F2201" s="65" t="str">
        <f ca="1">IF(ISBLANK(A2201)," ",INDIRECT(ADDRESS(1,5+MOD(ROW()-2,COUNTA('Form Responses 1'!$1:$1)-4),,TRUE,"Form Responses 1")))</f>
        <v>Lantai 01 [R. Media]</v>
      </c>
      <c r="G2201" s="65" t="e">
        <f ca="1">IF(ISBLANK(A2201)," ",INDIRECT(ADDRESS(MATCH(A2201,'Form Responses 1'!A:A,0),5+MOD(ROW()-2,COUNTA('Form Responses 1'!$1:$1)-4),,TRUE,"Form Responses 1")))</f>
        <v>#N/A</v>
      </c>
      <c r="H2201" s="83" t="str">
        <f ca="1" t="shared" si="1"/>
        <v>Lantai 01</v>
      </c>
      <c r="I2201" s="83" t="str">
        <f ca="1" t="shared" si="2221"/>
        <v>R. Media</v>
      </c>
      <c r="J2201" s="83" t="str">
        <f ca="1" t="shared" si="2"/>
        <v>CLEANING SERVICE</v>
      </c>
      <c r="K2201" s="83" t="str">
        <f ca="1" t="array" ref="K2201">IFERROR(INDEX(MASTER!B:B,MATCH(G2201,MASTER!A:A,0))/100," ")</f>
        <v> </v>
      </c>
      <c r="L2201" s="65">
        <f ca="1" t="shared" si="3"/>
        <v>0</v>
      </c>
      <c r="M2201" s="65" t="str">
        <f ca="1" t="shared" si="4"/>
        <v>1900 - WEEK 00</v>
      </c>
      <c r="N2201" s="65" t="str">
        <f ca="1" t="shared" si="5"/>
        <v>1900 - MONTH 01</v>
      </c>
      <c r="O2201" s="83" t="str">
        <f ca="1" t="shared" ref="O2201:P2201" si="2244">IFERROR(AVERAGEIF(M:M,M2201,$K:$K)," ")</f>
        <v> </v>
      </c>
      <c r="P2201" s="83" t="str">
        <f ca="1" t="shared" si="2244"/>
        <v> </v>
      </c>
      <c r="Q2201" s="65" t="str">
        <f ca="1">IF(ISBLANK(A2201)," ",IF(O2201&gt;MASTER!$B$3/100,"SB",IF(O2201&gt;MASTER!$B$4/100,"B",IF(O2201&gt;MASTER!$B$5/100,"C","K"))))</f>
        <v>SB</v>
      </c>
      <c r="R2201" s="65" t="str">
        <f ca="1">IF(ISBLANK(B2201)," ",IF(P2201&gt;MASTER!$B$3/100,"SB",IF(P2201&gt;MASTER!$B$4/100,"B",IF(P2201&gt;MASTER!$B$5/100,"C","K"))))</f>
        <v>SB</v>
      </c>
    </row>
    <row r="2202" customHeight="1" spans="1:18">
      <c r="A2202" s="65">
        <f ca="1">INDIRECT(ADDRESS(2+QUOTIENT(ROW()-2,COUNTA('Form Responses 1'!$1:$1)-4),1,,TRUE,"Form Responses 1"))</f>
        <v>0</v>
      </c>
      <c r="B2202" s="65">
        <f ca="1">INDIRECT(ADDRESS(2+QUOTIENT(ROW()-2,COUNTA('Form Responses 1'!$1:$1)-4),2,,TRUE,"Form Responses 1"))</f>
        <v>0</v>
      </c>
      <c r="C2202" s="65">
        <f ca="1">INDIRECT(ADDRESS(2+QUOTIENT(ROW()-2,COUNTA('Form Responses 1'!$1:$1)-4),3,,TRUE,"Form Responses 1"))</f>
        <v>0</v>
      </c>
      <c r="D2202" s="65">
        <f ca="1">INDIRECT(ADDRESS(2+QUOTIENT(ROW()-2,COUNTA('Form Responses 1'!$1:$1)-4),4,,TRUE,"Form Responses 1"))</f>
        <v>0</v>
      </c>
      <c r="E2202" s="82">
        <f ca="1" t="shared" si="0"/>
        <v>6</v>
      </c>
      <c r="F2202" s="65" t="str">
        <f ca="1">IF(ISBLANK(A2202)," ",INDIRECT(ADDRESS(1,5+MOD(ROW()-2,COUNTA('Form Responses 1'!$1:$1)-4),,TRUE,"Form Responses 1")))</f>
        <v>Lantai 01 [Lounge]</v>
      </c>
      <c r="G2202" s="65" t="e">
        <f ca="1">IF(ISBLANK(A2202)," ",INDIRECT(ADDRESS(MATCH(A2202,'Form Responses 1'!A:A,0),5+MOD(ROW()-2,COUNTA('Form Responses 1'!$1:$1)-4),,TRUE,"Form Responses 1")))</f>
        <v>#N/A</v>
      </c>
      <c r="H2202" s="83" t="str">
        <f ca="1" t="shared" si="1"/>
        <v>Lantai 01</v>
      </c>
      <c r="I2202" s="83" t="str">
        <f ca="1" t="shared" si="2221"/>
        <v>Lounge</v>
      </c>
      <c r="J2202" s="83" t="str">
        <f ca="1" t="shared" si="2"/>
        <v>CLEANING SERVICE</v>
      </c>
      <c r="K2202" s="83" t="str">
        <f ca="1" t="array" ref="K2202">IFERROR(INDEX(MASTER!B:B,MATCH(G2202,MASTER!A:A,0))/100," ")</f>
        <v> </v>
      </c>
      <c r="L2202" s="65">
        <f ca="1" t="shared" si="3"/>
        <v>0</v>
      </c>
      <c r="M2202" s="65" t="str">
        <f ca="1" t="shared" si="4"/>
        <v>1900 - WEEK 00</v>
      </c>
      <c r="N2202" s="65" t="str">
        <f ca="1" t="shared" si="5"/>
        <v>1900 - MONTH 01</v>
      </c>
      <c r="O2202" s="83" t="str">
        <f ca="1" t="shared" ref="O2202:P2202" si="2245">IFERROR(AVERAGEIF(M:M,M2202,$K:$K)," ")</f>
        <v> </v>
      </c>
      <c r="P2202" s="83" t="str">
        <f ca="1" t="shared" si="2245"/>
        <v> </v>
      </c>
      <c r="Q2202" s="65" t="str">
        <f ca="1">IF(ISBLANK(A2202)," ",IF(O2202&gt;MASTER!$B$3/100,"SB",IF(O2202&gt;MASTER!$B$4/100,"B",IF(O2202&gt;MASTER!$B$5/100,"C","K"))))</f>
        <v>SB</v>
      </c>
      <c r="R2202" s="65" t="str">
        <f ca="1">IF(ISBLANK(B2202)," ",IF(P2202&gt;MASTER!$B$3/100,"SB",IF(P2202&gt;MASTER!$B$4/100,"B",IF(P2202&gt;MASTER!$B$5/100,"C","K"))))</f>
        <v>SB</v>
      </c>
    </row>
    <row r="2203" customHeight="1" spans="1:18">
      <c r="A2203" s="65">
        <f ca="1">INDIRECT(ADDRESS(2+QUOTIENT(ROW()-2,COUNTA('Form Responses 1'!$1:$1)-4),1,,TRUE,"Form Responses 1"))</f>
        <v>0</v>
      </c>
      <c r="B2203" s="65">
        <f ca="1">INDIRECT(ADDRESS(2+QUOTIENT(ROW()-2,COUNTA('Form Responses 1'!$1:$1)-4),2,,TRUE,"Form Responses 1"))</f>
        <v>0</v>
      </c>
      <c r="C2203" s="65">
        <f ca="1">INDIRECT(ADDRESS(2+QUOTIENT(ROW()-2,COUNTA('Form Responses 1'!$1:$1)-4),3,,TRUE,"Form Responses 1"))</f>
        <v>0</v>
      </c>
      <c r="D2203" s="65">
        <f ca="1">INDIRECT(ADDRESS(2+QUOTIENT(ROW()-2,COUNTA('Form Responses 1'!$1:$1)-4),4,,TRUE,"Form Responses 1"))</f>
        <v>0</v>
      </c>
      <c r="E2203" s="82">
        <f ca="1" t="shared" si="0"/>
        <v>6</v>
      </c>
      <c r="F2203" s="65" t="str">
        <f ca="1">IF(ISBLANK(A2203)," ",INDIRECT(ADDRESS(1,5+MOD(ROW()-2,COUNTA('Form Responses 1'!$1:$1)-4),,TRUE,"Form Responses 1")))</f>
        <v>Ground [Ground]</v>
      </c>
      <c r="G2203" s="65" t="e">
        <f ca="1">IF(ISBLANK(A2203)," ",INDIRECT(ADDRESS(MATCH(A2203,'Form Responses 1'!A:A,0),5+MOD(ROW()-2,COUNTA('Form Responses 1'!$1:$1)-4),,TRUE,"Form Responses 1")))</f>
        <v>#N/A</v>
      </c>
      <c r="H2203" s="83" t="str">
        <f ca="1" t="shared" si="1"/>
        <v>Ground</v>
      </c>
      <c r="I2203" s="83" t="str">
        <f ca="1" t="shared" si="2221"/>
        <v>Ground</v>
      </c>
      <c r="J2203" s="83" t="str">
        <f ca="1" t="shared" si="2"/>
        <v>CLEANING SERVICE</v>
      </c>
      <c r="K2203" s="83" t="str">
        <f ca="1" t="array" ref="K2203">IFERROR(INDEX(MASTER!B:B,MATCH(G2203,MASTER!A:A,0))/100," ")</f>
        <v> </v>
      </c>
      <c r="L2203" s="65">
        <f ca="1" t="shared" si="3"/>
        <v>0</v>
      </c>
      <c r="M2203" s="65" t="str">
        <f ca="1" t="shared" si="4"/>
        <v>1900 - WEEK 00</v>
      </c>
      <c r="N2203" s="65" t="str">
        <f ca="1" t="shared" si="5"/>
        <v>1900 - MONTH 01</v>
      </c>
      <c r="O2203" s="83" t="str">
        <f ca="1" t="shared" ref="O2203:P2203" si="2246">IFERROR(AVERAGEIF(M:M,M2203,$K:$K)," ")</f>
        <v> </v>
      </c>
      <c r="P2203" s="83" t="str">
        <f ca="1" t="shared" si="2246"/>
        <v> </v>
      </c>
      <c r="Q2203" s="65" t="str">
        <f ca="1">IF(ISBLANK(A2203)," ",IF(O2203&gt;MASTER!$B$3/100,"SB",IF(O2203&gt;MASTER!$B$4/100,"B",IF(O2203&gt;MASTER!$B$5/100,"C","K"))))</f>
        <v>SB</v>
      </c>
      <c r="R2203" s="65" t="str">
        <f ca="1">IF(ISBLANK(B2203)," ",IF(P2203&gt;MASTER!$B$3/100,"SB",IF(P2203&gt;MASTER!$B$4/100,"B",IF(P2203&gt;MASTER!$B$5/100,"C","K"))))</f>
        <v>SB</v>
      </c>
    </row>
    <row r="2204" customHeight="1" spans="1:18">
      <c r="A2204" s="65">
        <f ca="1">INDIRECT(ADDRESS(2+QUOTIENT(ROW()-2,COUNTA('Form Responses 1'!$1:$1)-4),1,,TRUE,"Form Responses 1"))</f>
        <v>0</v>
      </c>
      <c r="B2204" s="65">
        <f ca="1">INDIRECT(ADDRESS(2+QUOTIENT(ROW()-2,COUNTA('Form Responses 1'!$1:$1)-4),2,,TRUE,"Form Responses 1"))</f>
        <v>0</v>
      </c>
      <c r="C2204" s="65">
        <f ca="1">INDIRECT(ADDRESS(2+QUOTIENT(ROW()-2,COUNTA('Form Responses 1'!$1:$1)-4),3,,TRUE,"Form Responses 1"))</f>
        <v>0</v>
      </c>
      <c r="D2204" s="65">
        <f ca="1">INDIRECT(ADDRESS(2+QUOTIENT(ROW()-2,COUNTA('Form Responses 1'!$1:$1)-4),4,,TRUE,"Form Responses 1"))</f>
        <v>0</v>
      </c>
      <c r="E2204" s="82">
        <f ca="1" t="shared" si="0"/>
        <v>6</v>
      </c>
      <c r="F2204" s="65" t="str">
        <f ca="1">IF(ISBLANK(A2204)," ",INDIRECT(ADDRESS(1,5+MOD(ROW()-2,COUNTA('Form Responses 1'!$1:$1)-4),,TRUE,"Form Responses 1")))</f>
        <v>Ground [Lift Eksekutif]</v>
      </c>
      <c r="G2204" s="65" t="e">
        <f ca="1">IF(ISBLANK(A2204)," ",INDIRECT(ADDRESS(MATCH(A2204,'Form Responses 1'!A:A,0),5+MOD(ROW()-2,COUNTA('Form Responses 1'!$1:$1)-4),,TRUE,"Form Responses 1")))</f>
        <v>#N/A</v>
      </c>
      <c r="H2204" s="83" t="str">
        <f ca="1" t="shared" si="1"/>
        <v>Ground</v>
      </c>
      <c r="I2204" s="83" t="str">
        <f ca="1" t="shared" si="2221"/>
        <v>Lift Eksekutif</v>
      </c>
      <c r="J2204" s="83" t="str">
        <f ca="1" t="shared" si="2"/>
        <v>CLEANING SERVICE</v>
      </c>
      <c r="K2204" s="83" t="str">
        <f ca="1" t="array" ref="K2204">IFERROR(INDEX(MASTER!B:B,MATCH(G2204,MASTER!A:A,0))/100," ")</f>
        <v> </v>
      </c>
      <c r="L2204" s="65">
        <f ca="1" t="shared" si="3"/>
        <v>0</v>
      </c>
      <c r="M2204" s="65" t="str">
        <f ca="1" t="shared" si="4"/>
        <v>1900 - WEEK 00</v>
      </c>
      <c r="N2204" s="65" t="str">
        <f ca="1" t="shared" si="5"/>
        <v>1900 - MONTH 01</v>
      </c>
      <c r="O2204" s="83" t="str">
        <f ca="1" t="shared" ref="O2204:P2204" si="2247">IFERROR(AVERAGEIF(M:M,M2204,$K:$K)," ")</f>
        <v> </v>
      </c>
      <c r="P2204" s="83" t="str">
        <f ca="1" t="shared" si="2247"/>
        <v> </v>
      </c>
      <c r="Q2204" s="65" t="str">
        <f ca="1">IF(ISBLANK(A2204)," ",IF(O2204&gt;MASTER!$B$3/100,"SB",IF(O2204&gt;MASTER!$B$4/100,"B",IF(O2204&gt;MASTER!$B$5/100,"C","K"))))</f>
        <v>SB</v>
      </c>
      <c r="R2204" s="65" t="str">
        <f ca="1">IF(ISBLANK(B2204)," ",IF(P2204&gt;MASTER!$B$3/100,"SB",IF(P2204&gt;MASTER!$B$4/100,"B",IF(P2204&gt;MASTER!$B$5/100,"C","K"))))</f>
        <v>SB</v>
      </c>
    </row>
    <row r="2205" customHeight="1" spans="1:18">
      <c r="A2205" s="65">
        <f ca="1">INDIRECT(ADDRESS(2+QUOTIENT(ROW()-2,COUNTA('Form Responses 1'!$1:$1)-4),1,,TRUE,"Form Responses 1"))</f>
        <v>0</v>
      </c>
      <c r="B2205" s="65">
        <f ca="1">INDIRECT(ADDRESS(2+QUOTIENT(ROW()-2,COUNTA('Form Responses 1'!$1:$1)-4),2,,TRUE,"Form Responses 1"))</f>
        <v>0</v>
      </c>
      <c r="C2205" s="65">
        <f ca="1">INDIRECT(ADDRESS(2+QUOTIENT(ROW()-2,COUNTA('Form Responses 1'!$1:$1)-4),3,,TRUE,"Form Responses 1"))</f>
        <v>0</v>
      </c>
      <c r="D2205" s="65">
        <f ca="1">INDIRECT(ADDRESS(2+QUOTIENT(ROW()-2,COUNTA('Form Responses 1'!$1:$1)-4),4,,TRUE,"Form Responses 1"))</f>
        <v>0</v>
      </c>
      <c r="E2205" s="82">
        <f ca="1" t="shared" si="0"/>
        <v>6</v>
      </c>
      <c r="F2205" s="65" t="str">
        <f ca="1">IF(ISBLANK(A2205)," ",INDIRECT(ADDRESS(1,5+MOD(ROW()-2,COUNTA('Form Responses 1'!$1:$1)-4),,TRUE,"Form Responses 1")))</f>
        <v>Ground [Lift Barang]</v>
      </c>
      <c r="G2205" s="65" t="e">
        <f ca="1">IF(ISBLANK(A2205)," ",INDIRECT(ADDRESS(MATCH(A2205,'Form Responses 1'!A:A,0),5+MOD(ROW()-2,COUNTA('Form Responses 1'!$1:$1)-4),,TRUE,"Form Responses 1")))</f>
        <v>#N/A</v>
      </c>
      <c r="H2205" s="83" t="str">
        <f ca="1" t="shared" si="1"/>
        <v>Ground</v>
      </c>
      <c r="I2205" s="83" t="str">
        <f ca="1" t="shared" si="2221"/>
        <v>Lift Barang</v>
      </c>
      <c r="J2205" s="83" t="str">
        <f ca="1" t="shared" si="2"/>
        <v>CLEANING SERVICE</v>
      </c>
      <c r="K2205" s="83" t="str">
        <f ca="1" t="array" ref="K2205">IFERROR(INDEX(MASTER!B:B,MATCH(G2205,MASTER!A:A,0))/100," ")</f>
        <v> </v>
      </c>
      <c r="L2205" s="65">
        <f ca="1" t="shared" si="3"/>
        <v>0</v>
      </c>
      <c r="M2205" s="65" t="str">
        <f ca="1" t="shared" si="4"/>
        <v>1900 - WEEK 00</v>
      </c>
      <c r="N2205" s="65" t="str">
        <f ca="1" t="shared" si="5"/>
        <v>1900 - MONTH 01</v>
      </c>
      <c r="O2205" s="83" t="str">
        <f ca="1" t="shared" ref="O2205:P2205" si="2248">IFERROR(AVERAGEIF(M:M,M2205,$K:$K)," ")</f>
        <v> </v>
      </c>
      <c r="P2205" s="83" t="str">
        <f ca="1" t="shared" si="2248"/>
        <v> </v>
      </c>
      <c r="Q2205" s="65" t="str">
        <f ca="1">IF(ISBLANK(A2205)," ",IF(O2205&gt;MASTER!$B$3/100,"SB",IF(O2205&gt;MASTER!$B$4/100,"B",IF(O2205&gt;MASTER!$B$5/100,"C","K"))))</f>
        <v>SB</v>
      </c>
      <c r="R2205" s="65" t="str">
        <f ca="1">IF(ISBLANK(B2205)," ",IF(P2205&gt;MASTER!$B$3/100,"SB",IF(P2205&gt;MASTER!$B$4/100,"B",IF(P2205&gt;MASTER!$B$5/100,"C","K"))))</f>
        <v>SB</v>
      </c>
    </row>
    <row r="2206" customHeight="1" spans="1:18">
      <c r="A2206" s="65">
        <f ca="1">INDIRECT(ADDRESS(2+QUOTIENT(ROW()-2,COUNTA('Form Responses 1'!$1:$1)-4),1,,TRUE,"Form Responses 1"))</f>
        <v>0</v>
      </c>
      <c r="B2206" s="65">
        <f ca="1">INDIRECT(ADDRESS(2+QUOTIENT(ROW()-2,COUNTA('Form Responses 1'!$1:$1)-4),2,,TRUE,"Form Responses 1"))</f>
        <v>0</v>
      </c>
      <c r="C2206" s="65">
        <f ca="1">INDIRECT(ADDRESS(2+QUOTIENT(ROW()-2,COUNTA('Form Responses 1'!$1:$1)-4),3,,TRUE,"Form Responses 1"))</f>
        <v>0</v>
      </c>
      <c r="D2206" s="65">
        <f ca="1">INDIRECT(ADDRESS(2+QUOTIENT(ROW()-2,COUNTA('Form Responses 1'!$1:$1)-4),4,,TRUE,"Form Responses 1"))</f>
        <v>0</v>
      </c>
      <c r="E2206" s="82">
        <f ca="1" t="shared" si="0"/>
        <v>6</v>
      </c>
      <c r="F2206" s="65" t="str">
        <f ca="1">IF(ISBLANK(A2206)," ",INDIRECT(ADDRESS(1,5+MOD(ROW()-2,COUNTA('Form Responses 1'!$1:$1)-4),,TRUE,"Form Responses 1")))</f>
        <v>Ground [Koridor Basement]</v>
      </c>
      <c r="G2206" s="65" t="e">
        <f ca="1">IF(ISBLANK(A2206)," ",INDIRECT(ADDRESS(MATCH(A2206,'Form Responses 1'!A:A,0),5+MOD(ROW()-2,COUNTA('Form Responses 1'!$1:$1)-4),,TRUE,"Form Responses 1")))</f>
        <v>#N/A</v>
      </c>
      <c r="H2206" s="83" t="str">
        <f ca="1" t="shared" si="1"/>
        <v>Ground</v>
      </c>
      <c r="I2206" s="83" t="str">
        <f ca="1" t="shared" si="2221"/>
        <v>Koridor Basement</v>
      </c>
      <c r="J2206" s="83" t="str">
        <f ca="1" t="shared" si="2"/>
        <v>CLEANING SERVICE</v>
      </c>
      <c r="K2206" s="83" t="str">
        <f ca="1" t="array" ref="K2206">IFERROR(INDEX(MASTER!B:B,MATCH(G2206,MASTER!A:A,0))/100," ")</f>
        <v> </v>
      </c>
      <c r="L2206" s="65">
        <f ca="1" t="shared" si="3"/>
        <v>0</v>
      </c>
      <c r="M2206" s="65" t="str">
        <f ca="1" t="shared" si="4"/>
        <v>1900 - WEEK 00</v>
      </c>
      <c r="N2206" s="65" t="str">
        <f ca="1" t="shared" si="5"/>
        <v>1900 - MONTH 01</v>
      </c>
      <c r="O2206" s="83" t="str">
        <f ca="1" t="shared" ref="O2206:P2206" si="2249">IFERROR(AVERAGEIF(M:M,M2206,$K:$K)," ")</f>
        <v> </v>
      </c>
      <c r="P2206" s="83" t="str">
        <f ca="1" t="shared" si="2249"/>
        <v> </v>
      </c>
      <c r="Q2206" s="65" t="str">
        <f ca="1">IF(ISBLANK(A2206)," ",IF(O2206&gt;MASTER!$B$3/100,"SB",IF(O2206&gt;MASTER!$B$4/100,"B",IF(O2206&gt;MASTER!$B$5/100,"C","K"))))</f>
        <v>SB</v>
      </c>
      <c r="R2206" s="65" t="str">
        <f ca="1">IF(ISBLANK(B2206)," ",IF(P2206&gt;MASTER!$B$3/100,"SB",IF(P2206&gt;MASTER!$B$4/100,"B",IF(P2206&gt;MASTER!$B$5/100,"C","K"))))</f>
        <v>SB</v>
      </c>
    </row>
    <row r="2207" customHeight="1" spans="1:18">
      <c r="A2207" s="65">
        <f ca="1">INDIRECT(ADDRESS(2+QUOTIENT(ROW()-2,COUNTA('Form Responses 1'!$1:$1)-4),1,,TRUE,"Form Responses 1"))</f>
        <v>0</v>
      </c>
      <c r="B2207" s="65">
        <f ca="1">INDIRECT(ADDRESS(2+QUOTIENT(ROW()-2,COUNTA('Form Responses 1'!$1:$1)-4),2,,TRUE,"Form Responses 1"))</f>
        <v>0</v>
      </c>
      <c r="C2207" s="65">
        <f ca="1">INDIRECT(ADDRESS(2+QUOTIENT(ROW()-2,COUNTA('Form Responses 1'!$1:$1)-4),3,,TRUE,"Form Responses 1"))</f>
        <v>0</v>
      </c>
      <c r="D2207" s="65">
        <f ca="1">INDIRECT(ADDRESS(2+QUOTIENT(ROW()-2,COUNTA('Form Responses 1'!$1:$1)-4),4,,TRUE,"Form Responses 1"))</f>
        <v>0</v>
      </c>
      <c r="E2207" s="82">
        <f ca="1" t="shared" si="0"/>
        <v>6</v>
      </c>
      <c r="F2207" s="65" t="str">
        <f ca="1">IF(ISBLANK(A2207)," ",INDIRECT(ADDRESS(1,5+MOD(ROW()-2,COUNTA('Form Responses 1'!$1:$1)-4),,TRUE,"Form Responses 1")))</f>
        <v>Ground [Gudang ATK]</v>
      </c>
      <c r="G2207" s="65" t="e">
        <f ca="1">IF(ISBLANK(A2207)," ",INDIRECT(ADDRESS(MATCH(A2207,'Form Responses 1'!A:A,0),5+MOD(ROW()-2,COUNTA('Form Responses 1'!$1:$1)-4),,TRUE,"Form Responses 1")))</f>
        <v>#N/A</v>
      </c>
      <c r="H2207" s="83" t="str">
        <f ca="1" t="shared" si="1"/>
        <v>Ground</v>
      </c>
      <c r="I2207" s="83" t="str">
        <f ca="1" t="shared" si="2221"/>
        <v>Gudang ATK</v>
      </c>
      <c r="J2207" s="83" t="str">
        <f ca="1" t="shared" si="2"/>
        <v>CLEANING SERVICE</v>
      </c>
      <c r="K2207" s="83" t="str">
        <f ca="1" t="array" ref="K2207">IFERROR(INDEX(MASTER!B:B,MATCH(G2207,MASTER!A:A,0))/100," ")</f>
        <v> </v>
      </c>
      <c r="L2207" s="65">
        <f ca="1" t="shared" si="3"/>
        <v>0</v>
      </c>
      <c r="M2207" s="65" t="str">
        <f ca="1" t="shared" si="4"/>
        <v>1900 - WEEK 00</v>
      </c>
      <c r="N2207" s="65" t="str">
        <f ca="1" t="shared" si="5"/>
        <v>1900 - MONTH 01</v>
      </c>
      <c r="O2207" s="83" t="str">
        <f ca="1" t="shared" ref="O2207:P2207" si="2250">IFERROR(AVERAGEIF(M:M,M2207,$K:$K)," ")</f>
        <v> </v>
      </c>
      <c r="P2207" s="83" t="str">
        <f ca="1" t="shared" si="2250"/>
        <v> </v>
      </c>
      <c r="Q2207" s="65" t="str">
        <f ca="1">IF(ISBLANK(A2207)," ",IF(O2207&gt;MASTER!$B$3/100,"SB",IF(O2207&gt;MASTER!$B$4/100,"B",IF(O2207&gt;MASTER!$B$5/100,"C","K"))))</f>
        <v>SB</v>
      </c>
      <c r="R2207" s="65" t="str">
        <f ca="1">IF(ISBLANK(B2207)," ",IF(P2207&gt;MASTER!$B$3/100,"SB",IF(P2207&gt;MASTER!$B$4/100,"B",IF(P2207&gt;MASTER!$B$5/100,"C","K"))))</f>
        <v>SB</v>
      </c>
    </row>
    <row r="2208" customHeight="1" spans="1:18">
      <c r="A2208" s="65">
        <f ca="1">INDIRECT(ADDRESS(2+QUOTIENT(ROW()-2,COUNTA('Form Responses 1'!$1:$1)-4),1,,TRUE,"Form Responses 1"))</f>
        <v>0</v>
      </c>
      <c r="B2208" s="65">
        <f ca="1">INDIRECT(ADDRESS(2+QUOTIENT(ROW()-2,COUNTA('Form Responses 1'!$1:$1)-4),2,,TRUE,"Form Responses 1"))</f>
        <v>0</v>
      </c>
      <c r="C2208" s="65">
        <f ca="1">INDIRECT(ADDRESS(2+QUOTIENT(ROW()-2,COUNTA('Form Responses 1'!$1:$1)-4),3,,TRUE,"Form Responses 1"))</f>
        <v>0</v>
      </c>
      <c r="D2208" s="65">
        <f ca="1">INDIRECT(ADDRESS(2+QUOTIENT(ROW()-2,COUNTA('Form Responses 1'!$1:$1)-4),4,,TRUE,"Form Responses 1"))</f>
        <v>0</v>
      </c>
      <c r="E2208" s="82">
        <f ca="1" t="shared" si="0"/>
        <v>6</v>
      </c>
      <c r="F2208" s="65" t="str">
        <f ca="1">IF(ISBLANK(A2208)," ",INDIRECT(ADDRESS(1,5+MOD(ROW()-2,COUNTA('Form Responses 1'!$1:$1)-4),,TRUE,"Form Responses 1")))</f>
        <v>Ground [Gudang Sipil]</v>
      </c>
      <c r="G2208" s="65" t="e">
        <f ca="1">IF(ISBLANK(A2208)," ",INDIRECT(ADDRESS(MATCH(A2208,'Form Responses 1'!A:A,0),5+MOD(ROW()-2,COUNTA('Form Responses 1'!$1:$1)-4),,TRUE,"Form Responses 1")))</f>
        <v>#N/A</v>
      </c>
      <c r="H2208" s="83" t="str">
        <f ca="1" t="shared" si="1"/>
        <v>Ground</v>
      </c>
      <c r="I2208" s="83" t="str">
        <f ca="1" t="shared" si="2221"/>
        <v>Gudang Sipil</v>
      </c>
      <c r="J2208" s="83" t="str">
        <f ca="1" t="shared" si="2"/>
        <v>CLEANING SERVICE</v>
      </c>
      <c r="K2208" s="83" t="str">
        <f ca="1" t="array" ref="K2208">IFERROR(INDEX(MASTER!B:B,MATCH(G2208,MASTER!A:A,0))/100," ")</f>
        <v> </v>
      </c>
      <c r="L2208" s="65">
        <f ca="1" t="shared" si="3"/>
        <v>0</v>
      </c>
      <c r="M2208" s="65" t="str">
        <f ca="1" t="shared" si="4"/>
        <v>1900 - WEEK 00</v>
      </c>
      <c r="N2208" s="65" t="str">
        <f ca="1" t="shared" si="5"/>
        <v>1900 - MONTH 01</v>
      </c>
      <c r="O2208" s="83" t="str">
        <f ca="1" t="shared" ref="O2208:P2208" si="2251">IFERROR(AVERAGEIF(M:M,M2208,$K:$K)," ")</f>
        <v> </v>
      </c>
      <c r="P2208" s="83" t="str">
        <f ca="1" t="shared" si="2251"/>
        <v> </v>
      </c>
      <c r="Q2208" s="65" t="str">
        <f ca="1">IF(ISBLANK(A2208)," ",IF(O2208&gt;MASTER!$B$3/100,"SB",IF(O2208&gt;MASTER!$B$4/100,"B",IF(O2208&gt;MASTER!$B$5/100,"C","K"))))</f>
        <v>SB</v>
      </c>
      <c r="R2208" s="65" t="str">
        <f ca="1">IF(ISBLANK(B2208)," ",IF(P2208&gt;MASTER!$B$3/100,"SB",IF(P2208&gt;MASTER!$B$4/100,"B",IF(P2208&gt;MASTER!$B$5/100,"C","K"))))</f>
        <v>SB</v>
      </c>
    </row>
    <row r="2209" customHeight="1" spans="1:18">
      <c r="A2209" s="65">
        <f ca="1">INDIRECT(ADDRESS(2+QUOTIENT(ROW()-2,COUNTA('Form Responses 1'!$1:$1)-4),1,,TRUE,"Form Responses 1"))</f>
        <v>0</v>
      </c>
      <c r="B2209" s="65">
        <f ca="1">INDIRECT(ADDRESS(2+QUOTIENT(ROW()-2,COUNTA('Form Responses 1'!$1:$1)-4),2,,TRUE,"Form Responses 1"))</f>
        <v>0</v>
      </c>
      <c r="C2209" s="65">
        <f ca="1">INDIRECT(ADDRESS(2+QUOTIENT(ROW()-2,COUNTA('Form Responses 1'!$1:$1)-4),3,,TRUE,"Form Responses 1"))</f>
        <v>0</v>
      </c>
      <c r="D2209" s="65">
        <f ca="1">INDIRECT(ADDRESS(2+QUOTIENT(ROW()-2,COUNTA('Form Responses 1'!$1:$1)-4),4,,TRUE,"Form Responses 1"))</f>
        <v>0</v>
      </c>
      <c r="E2209" s="82">
        <f ca="1" t="shared" si="0"/>
        <v>6</v>
      </c>
      <c r="F2209" s="65" t="str">
        <f ca="1">IF(ISBLANK(A2209)," ",INDIRECT(ADDRESS(1,5+MOD(ROW()-2,COUNTA('Form Responses 1'!$1:$1)-4),,TRUE,"Form Responses 1")))</f>
        <v>Ground [Mushola]</v>
      </c>
      <c r="G2209" s="65" t="e">
        <f ca="1">IF(ISBLANK(A2209)," ",INDIRECT(ADDRESS(MATCH(A2209,'Form Responses 1'!A:A,0),5+MOD(ROW()-2,COUNTA('Form Responses 1'!$1:$1)-4),,TRUE,"Form Responses 1")))</f>
        <v>#N/A</v>
      </c>
      <c r="H2209" s="83" t="str">
        <f ca="1" t="shared" si="1"/>
        <v>Ground</v>
      </c>
      <c r="I2209" s="83" t="str">
        <f ca="1" t="shared" si="2221"/>
        <v>Mushola</v>
      </c>
      <c r="J2209" s="83" t="str">
        <f ca="1" t="shared" si="2"/>
        <v>CLEANING SERVICE</v>
      </c>
      <c r="K2209" s="83" t="str">
        <f ca="1" t="array" ref="K2209">IFERROR(INDEX(MASTER!B:B,MATCH(G2209,MASTER!A:A,0))/100," ")</f>
        <v> </v>
      </c>
      <c r="L2209" s="65">
        <f ca="1" t="shared" si="3"/>
        <v>0</v>
      </c>
      <c r="M2209" s="65" t="str">
        <f ca="1" t="shared" si="4"/>
        <v>1900 - WEEK 00</v>
      </c>
      <c r="N2209" s="65" t="str">
        <f ca="1" t="shared" si="5"/>
        <v>1900 - MONTH 01</v>
      </c>
      <c r="O2209" s="83" t="str">
        <f ca="1" t="shared" ref="O2209:P2209" si="2252">IFERROR(AVERAGEIF(M:M,M2209,$K:$K)," ")</f>
        <v> </v>
      </c>
      <c r="P2209" s="83" t="str">
        <f ca="1" t="shared" si="2252"/>
        <v> </v>
      </c>
      <c r="Q2209" s="65" t="str">
        <f ca="1">IF(ISBLANK(A2209)," ",IF(O2209&gt;MASTER!$B$3/100,"SB",IF(O2209&gt;MASTER!$B$4/100,"B",IF(O2209&gt;MASTER!$B$5/100,"C","K"))))</f>
        <v>SB</v>
      </c>
      <c r="R2209" s="65" t="str">
        <f ca="1">IF(ISBLANK(B2209)," ",IF(P2209&gt;MASTER!$B$3/100,"SB",IF(P2209&gt;MASTER!$B$4/100,"B",IF(P2209&gt;MASTER!$B$5/100,"C","K"))))</f>
        <v>SB</v>
      </c>
    </row>
    <row r="2210" customHeight="1" spans="1:18">
      <c r="A2210" s="65">
        <f ca="1">INDIRECT(ADDRESS(2+QUOTIENT(ROW()-2,COUNTA('Form Responses 1'!$1:$1)-4),1,,TRUE,"Form Responses 1"))</f>
        <v>0</v>
      </c>
      <c r="B2210" s="65">
        <f ca="1">INDIRECT(ADDRESS(2+QUOTIENT(ROW()-2,COUNTA('Form Responses 1'!$1:$1)-4),2,,TRUE,"Form Responses 1"))</f>
        <v>0</v>
      </c>
      <c r="C2210" s="65">
        <f ca="1">INDIRECT(ADDRESS(2+QUOTIENT(ROW()-2,COUNTA('Form Responses 1'!$1:$1)-4),3,,TRUE,"Form Responses 1"))</f>
        <v>0</v>
      </c>
      <c r="D2210" s="65">
        <f ca="1">INDIRECT(ADDRESS(2+QUOTIENT(ROW()-2,COUNTA('Form Responses 1'!$1:$1)-4),4,,TRUE,"Form Responses 1"))</f>
        <v>0</v>
      </c>
      <c r="E2210" s="82">
        <f ca="1" t="shared" si="0"/>
        <v>6</v>
      </c>
      <c r="F2210" s="65" t="str">
        <f ca="1">IF(ISBLANK(A2210)," ",INDIRECT(ADDRESS(1,5+MOD(ROW()-2,COUNTA('Form Responses 1'!$1:$1)-4),,TRUE,"Form Responses 1")))</f>
        <v>Ground [Pantry]</v>
      </c>
      <c r="G2210" s="65" t="e">
        <f ca="1">IF(ISBLANK(A2210)," ",INDIRECT(ADDRESS(MATCH(A2210,'Form Responses 1'!A:A,0),5+MOD(ROW()-2,COUNTA('Form Responses 1'!$1:$1)-4),,TRUE,"Form Responses 1")))</f>
        <v>#N/A</v>
      </c>
      <c r="H2210" s="83" t="str">
        <f ca="1" t="shared" si="1"/>
        <v>Ground</v>
      </c>
      <c r="I2210" s="83" t="str">
        <f ca="1" t="shared" si="2221"/>
        <v>Pantry</v>
      </c>
      <c r="J2210" s="83" t="str">
        <f ca="1" t="shared" si="2"/>
        <v>CLEANING SERVICE</v>
      </c>
      <c r="K2210" s="83" t="str">
        <f ca="1" t="array" ref="K2210">IFERROR(INDEX(MASTER!B:B,MATCH(G2210,MASTER!A:A,0))/100," ")</f>
        <v> </v>
      </c>
      <c r="L2210" s="65">
        <f ca="1" t="shared" si="3"/>
        <v>0</v>
      </c>
      <c r="M2210" s="65" t="str">
        <f ca="1" t="shared" si="4"/>
        <v>1900 - WEEK 00</v>
      </c>
      <c r="N2210" s="65" t="str">
        <f ca="1" t="shared" si="5"/>
        <v>1900 - MONTH 01</v>
      </c>
      <c r="O2210" s="83" t="str">
        <f ca="1" t="shared" ref="O2210:P2210" si="2253">IFERROR(AVERAGEIF(M:M,M2210,$K:$K)," ")</f>
        <v> </v>
      </c>
      <c r="P2210" s="83" t="str">
        <f ca="1" t="shared" si="2253"/>
        <v> </v>
      </c>
      <c r="Q2210" s="65" t="str">
        <f ca="1">IF(ISBLANK(A2210)," ",IF(O2210&gt;MASTER!$B$3/100,"SB",IF(O2210&gt;MASTER!$B$4/100,"B",IF(O2210&gt;MASTER!$B$5/100,"C","K"))))</f>
        <v>SB</v>
      </c>
      <c r="R2210" s="65" t="str">
        <f ca="1">IF(ISBLANK(B2210)," ",IF(P2210&gt;MASTER!$B$3/100,"SB",IF(P2210&gt;MASTER!$B$4/100,"B",IF(P2210&gt;MASTER!$B$5/100,"C","K"))))</f>
        <v>SB</v>
      </c>
    </row>
    <row r="2211" customHeight="1" spans="1:18">
      <c r="A2211" s="65">
        <f ca="1">INDIRECT(ADDRESS(2+QUOTIENT(ROW()-2,COUNTA('Form Responses 1'!$1:$1)-4),1,,TRUE,"Form Responses 1"))</f>
        <v>0</v>
      </c>
      <c r="B2211" s="65">
        <f ca="1">INDIRECT(ADDRESS(2+QUOTIENT(ROW()-2,COUNTA('Form Responses 1'!$1:$1)-4),2,,TRUE,"Form Responses 1"))</f>
        <v>0</v>
      </c>
      <c r="C2211" s="65">
        <f ca="1">INDIRECT(ADDRESS(2+QUOTIENT(ROW()-2,COUNTA('Form Responses 1'!$1:$1)-4),3,,TRUE,"Form Responses 1"))</f>
        <v>0</v>
      </c>
      <c r="D2211" s="65">
        <f ca="1">INDIRECT(ADDRESS(2+QUOTIENT(ROW()-2,COUNTA('Form Responses 1'!$1:$1)-4),4,,TRUE,"Form Responses 1"))</f>
        <v>0</v>
      </c>
      <c r="E2211" s="82">
        <f ca="1" t="shared" si="0"/>
        <v>6</v>
      </c>
      <c r="F2211" s="65" t="str">
        <f ca="1">IF(ISBLANK(A2211)," ",INDIRECT(ADDRESS(1,5+MOD(ROW()-2,COUNTA('Form Responses 1'!$1:$1)-4),,TRUE,"Form Responses 1")))</f>
        <v>Ground [R. BAS]</v>
      </c>
      <c r="G2211" s="65" t="e">
        <f ca="1">IF(ISBLANK(A2211)," ",INDIRECT(ADDRESS(MATCH(A2211,'Form Responses 1'!A:A,0),5+MOD(ROW()-2,COUNTA('Form Responses 1'!$1:$1)-4),,TRUE,"Form Responses 1")))</f>
        <v>#N/A</v>
      </c>
      <c r="H2211" s="83" t="str">
        <f ca="1" t="shared" si="1"/>
        <v>Ground</v>
      </c>
      <c r="I2211" s="83" t="str">
        <f ca="1" t="shared" si="2221"/>
        <v>R. BAS</v>
      </c>
      <c r="J2211" s="83" t="str">
        <f ca="1" t="shared" si="2"/>
        <v>CLEANING SERVICE</v>
      </c>
      <c r="K2211" s="83" t="str">
        <f ca="1" t="array" ref="K2211">IFERROR(INDEX(MASTER!B:B,MATCH(G2211,MASTER!A:A,0))/100," ")</f>
        <v> </v>
      </c>
      <c r="L2211" s="65">
        <f ca="1" t="shared" si="3"/>
        <v>0</v>
      </c>
      <c r="M2211" s="65" t="str">
        <f ca="1" t="shared" si="4"/>
        <v>1900 - WEEK 00</v>
      </c>
      <c r="N2211" s="65" t="str">
        <f ca="1" t="shared" si="5"/>
        <v>1900 - MONTH 01</v>
      </c>
      <c r="O2211" s="83" t="str">
        <f ca="1" t="shared" ref="O2211:P2211" si="2254">IFERROR(AVERAGEIF(M:M,M2211,$K:$K)," ")</f>
        <v> </v>
      </c>
      <c r="P2211" s="83" t="str">
        <f ca="1" t="shared" si="2254"/>
        <v> </v>
      </c>
      <c r="Q2211" s="65" t="str">
        <f ca="1">IF(ISBLANK(A2211)," ",IF(O2211&gt;MASTER!$B$3/100,"SB",IF(O2211&gt;MASTER!$B$4/100,"B",IF(O2211&gt;MASTER!$B$5/100,"C","K"))))</f>
        <v>SB</v>
      </c>
      <c r="R2211" s="65" t="str">
        <f ca="1">IF(ISBLANK(B2211)," ",IF(P2211&gt;MASTER!$B$3/100,"SB",IF(P2211&gt;MASTER!$B$4/100,"B",IF(P2211&gt;MASTER!$B$5/100,"C","K"))))</f>
        <v>SB</v>
      </c>
    </row>
    <row r="2212" customHeight="1" spans="1:18">
      <c r="A2212" s="65">
        <f ca="1">INDIRECT(ADDRESS(2+QUOTIENT(ROW()-2,COUNTA('Form Responses 1'!$1:$1)-4),1,,TRUE,"Form Responses 1"))</f>
        <v>0</v>
      </c>
      <c r="B2212" s="65">
        <f ca="1">INDIRECT(ADDRESS(2+QUOTIENT(ROW()-2,COUNTA('Form Responses 1'!$1:$1)-4),2,,TRUE,"Form Responses 1"))</f>
        <v>0</v>
      </c>
      <c r="C2212" s="65">
        <f ca="1">INDIRECT(ADDRESS(2+QUOTIENT(ROW()-2,COUNTA('Form Responses 1'!$1:$1)-4),3,,TRUE,"Form Responses 1"))</f>
        <v>0</v>
      </c>
      <c r="D2212" s="65">
        <f ca="1">INDIRECT(ADDRESS(2+QUOTIENT(ROW()-2,COUNTA('Form Responses 1'!$1:$1)-4),4,,TRUE,"Form Responses 1"))</f>
        <v>0</v>
      </c>
      <c r="E2212" s="82">
        <f ca="1" t="shared" si="0"/>
        <v>6</v>
      </c>
      <c r="F2212" s="65" t="str">
        <f ca="1">IF(ISBLANK(A2212)," ",INDIRECT(ADDRESS(1,5+MOD(ROW()-2,COUNTA('Form Responses 1'!$1:$1)-4),,TRUE,"Form Responses 1")))</f>
        <v>Ground [R.Plumbing]</v>
      </c>
      <c r="G2212" s="65" t="e">
        <f ca="1">IF(ISBLANK(A2212)," ",INDIRECT(ADDRESS(MATCH(A2212,'Form Responses 1'!A:A,0),5+MOD(ROW()-2,COUNTA('Form Responses 1'!$1:$1)-4),,TRUE,"Form Responses 1")))</f>
        <v>#N/A</v>
      </c>
      <c r="H2212" s="83" t="str">
        <f ca="1" t="shared" si="1"/>
        <v>Ground</v>
      </c>
      <c r="I2212" s="83" t="str">
        <f ca="1" t="shared" si="2221"/>
        <v>R.Plumbing</v>
      </c>
      <c r="J2212" s="83" t="str">
        <f ca="1" t="shared" si="2"/>
        <v>CLEANING SERVICE</v>
      </c>
      <c r="K2212" s="83" t="str">
        <f ca="1" t="array" ref="K2212">IFERROR(INDEX(MASTER!B:B,MATCH(G2212,MASTER!A:A,0))/100," ")</f>
        <v> </v>
      </c>
      <c r="L2212" s="65">
        <f ca="1" t="shared" si="3"/>
        <v>0</v>
      </c>
      <c r="M2212" s="65" t="str">
        <f ca="1" t="shared" si="4"/>
        <v>1900 - WEEK 00</v>
      </c>
      <c r="N2212" s="65" t="str">
        <f ca="1" t="shared" si="5"/>
        <v>1900 - MONTH 01</v>
      </c>
      <c r="O2212" s="83" t="str">
        <f ca="1" t="shared" ref="O2212:P2212" si="2255">IFERROR(AVERAGEIF(M:M,M2212,$K:$K)," ")</f>
        <v> </v>
      </c>
      <c r="P2212" s="83" t="str">
        <f ca="1" t="shared" si="2255"/>
        <v> </v>
      </c>
      <c r="Q2212" s="65" t="str">
        <f ca="1">IF(ISBLANK(A2212)," ",IF(O2212&gt;MASTER!$B$3/100,"SB",IF(O2212&gt;MASTER!$B$4/100,"B",IF(O2212&gt;MASTER!$B$5/100,"C","K"))))</f>
        <v>SB</v>
      </c>
      <c r="R2212" s="65" t="str">
        <f ca="1">IF(ISBLANK(B2212)," ",IF(P2212&gt;MASTER!$B$3/100,"SB",IF(P2212&gt;MASTER!$B$4/100,"B",IF(P2212&gt;MASTER!$B$5/100,"C","K"))))</f>
        <v>SB</v>
      </c>
    </row>
    <row r="2213" customHeight="1" spans="1:18">
      <c r="A2213" s="65">
        <f ca="1">INDIRECT(ADDRESS(2+QUOTIENT(ROW()-2,COUNTA('Form Responses 1'!$1:$1)-4),1,,TRUE,"Form Responses 1"))</f>
        <v>0</v>
      </c>
      <c r="B2213" s="65">
        <f ca="1">INDIRECT(ADDRESS(2+QUOTIENT(ROW()-2,COUNTA('Form Responses 1'!$1:$1)-4),2,,TRUE,"Form Responses 1"))</f>
        <v>0</v>
      </c>
      <c r="C2213" s="65">
        <f ca="1">INDIRECT(ADDRESS(2+QUOTIENT(ROW()-2,COUNTA('Form Responses 1'!$1:$1)-4),3,,TRUE,"Form Responses 1"))</f>
        <v>0</v>
      </c>
      <c r="D2213" s="65">
        <f ca="1">INDIRECT(ADDRESS(2+QUOTIENT(ROW()-2,COUNTA('Form Responses 1'!$1:$1)-4),4,,TRUE,"Form Responses 1"))</f>
        <v>0</v>
      </c>
      <c r="E2213" s="82">
        <f ca="1" t="shared" si="0"/>
        <v>6</v>
      </c>
      <c r="F2213" s="65" t="str">
        <f ca="1">IF(ISBLANK(A2213)," ",INDIRECT(ADDRESS(1,5+MOD(ROW()-2,COUNTA('Form Responses 1'!$1:$1)-4),,TRUE,"Form Responses 1")))</f>
        <v>Ground [Gudang Logistik]</v>
      </c>
      <c r="G2213" s="65" t="e">
        <f ca="1">IF(ISBLANK(A2213)," ",INDIRECT(ADDRESS(MATCH(A2213,'Form Responses 1'!A:A,0),5+MOD(ROW()-2,COUNTA('Form Responses 1'!$1:$1)-4),,TRUE,"Form Responses 1")))</f>
        <v>#N/A</v>
      </c>
      <c r="H2213" s="83" t="str">
        <f ca="1" t="shared" si="1"/>
        <v>Ground</v>
      </c>
      <c r="I2213" s="83" t="str">
        <f ca="1" t="shared" si="2221"/>
        <v>Gudang Logistik</v>
      </c>
      <c r="J2213" s="83" t="str">
        <f ca="1" t="shared" si="2"/>
        <v>CLEANING SERVICE</v>
      </c>
      <c r="K2213" s="83" t="str">
        <f ca="1" t="array" ref="K2213">IFERROR(INDEX(MASTER!B:B,MATCH(G2213,MASTER!A:A,0))/100," ")</f>
        <v> </v>
      </c>
      <c r="L2213" s="65">
        <f ca="1" t="shared" si="3"/>
        <v>0</v>
      </c>
      <c r="M2213" s="65" t="str">
        <f ca="1" t="shared" si="4"/>
        <v>1900 - WEEK 00</v>
      </c>
      <c r="N2213" s="65" t="str">
        <f ca="1" t="shared" si="5"/>
        <v>1900 - MONTH 01</v>
      </c>
      <c r="O2213" s="83" t="str">
        <f ca="1" t="shared" ref="O2213:P2213" si="2256">IFERROR(AVERAGEIF(M:M,M2213,$K:$K)," ")</f>
        <v> </v>
      </c>
      <c r="P2213" s="83" t="str">
        <f ca="1" t="shared" si="2256"/>
        <v> </v>
      </c>
      <c r="Q2213" s="65" t="str">
        <f ca="1">IF(ISBLANK(A2213)," ",IF(O2213&gt;MASTER!$B$3/100,"SB",IF(O2213&gt;MASTER!$B$4/100,"B",IF(O2213&gt;MASTER!$B$5/100,"C","K"))))</f>
        <v>SB</v>
      </c>
      <c r="R2213" s="65" t="str">
        <f ca="1">IF(ISBLANK(B2213)," ",IF(P2213&gt;MASTER!$B$3/100,"SB",IF(P2213&gt;MASTER!$B$4/100,"B",IF(P2213&gt;MASTER!$B$5/100,"C","K"))))</f>
        <v>SB</v>
      </c>
    </row>
    <row r="2214" customHeight="1" spans="1:18">
      <c r="A2214" s="65">
        <f ca="1">INDIRECT(ADDRESS(2+QUOTIENT(ROW()-2,COUNTA('Form Responses 1'!$1:$1)-4),1,,TRUE,"Form Responses 1"))</f>
        <v>0</v>
      </c>
      <c r="B2214" s="65">
        <f ca="1">INDIRECT(ADDRESS(2+QUOTIENT(ROW()-2,COUNTA('Form Responses 1'!$1:$1)-4),2,,TRUE,"Form Responses 1"))</f>
        <v>0</v>
      </c>
      <c r="C2214" s="65">
        <f ca="1">INDIRECT(ADDRESS(2+QUOTIENT(ROW()-2,COUNTA('Form Responses 1'!$1:$1)-4),3,,TRUE,"Form Responses 1"))</f>
        <v>0</v>
      </c>
      <c r="D2214" s="65">
        <f ca="1">INDIRECT(ADDRESS(2+QUOTIENT(ROW()-2,COUNTA('Form Responses 1'!$1:$1)-4),4,,TRUE,"Form Responses 1"))</f>
        <v>0</v>
      </c>
      <c r="E2214" s="82">
        <f ca="1" t="shared" si="0"/>
        <v>6</v>
      </c>
      <c r="F2214" s="65" t="str">
        <f ca="1">IF(ISBLANK(A2214)," ",INDIRECT(ADDRESS(1,5+MOD(ROW()-2,COUNTA('Form Responses 1'!$1:$1)-4),,TRUE,"Form Responses 1")))</f>
        <v>Ground [Toilet]</v>
      </c>
      <c r="G2214" s="65" t="e">
        <f ca="1">IF(ISBLANK(A2214)," ",INDIRECT(ADDRESS(MATCH(A2214,'Form Responses 1'!A:A,0),5+MOD(ROW()-2,COUNTA('Form Responses 1'!$1:$1)-4),,TRUE,"Form Responses 1")))</f>
        <v>#N/A</v>
      </c>
      <c r="H2214" s="83" t="str">
        <f ca="1" t="shared" si="1"/>
        <v>Ground</v>
      </c>
      <c r="I2214" s="83" t="str">
        <f ca="1" t="shared" si="2221"/>
        <v>Toilet</v>
      </c>
      <c r="J2214" s="83" t="str">
        <f ca="1" t="shared" si="2"/>
        <v>CLEANING SERVICE</v>
      </c>
      <c r="K2214" s="83" t="str">
        <f ca="1" t="array" ref="K2214">IFERROR(INDEX(MASTER!B:B,MATCH(G2214,MASTER!A:A,0))/100," ")</f>
        <v> </v>
      </c>
      <c r="L2214" s="65">
        <f ca="1" t="shared" si="3"/>
        <v>0</v>
      </c>
      <c r="M2214" s="65" t="str">
        <f ca="1" t="shared" si="4"/>
        <v>1900 - WEEK 00</v>
      </c>
      <c r="N2214" s="65" t="str">
        <f ca="1" t="shared" si="5"/>
        <v>1900 - MONTH 01</v>
      </c>
      <c r="O2214" s="83" t="str">
        <f ca="1" t="shared" ref="O2214:P2214" si="2257">IFERROR(AVERAGEIF(M:M,M2214,$K:$K)," ")</f>
        <v> </v>
      </c>
      <c r="P2214" s="83" t="str">
        <f ca="1" t="shared" si="2257"/>
        <v> </v>
      </c>
      <c r="Q2214" s="65" t="str">
        <f ca="1">IF(ISBLANK(A2214)," ",IF(O2214&gt;MASTER!$B$3/100,"SB",IF(O2214&gt;MASTER!$B$4/100,"B",IF(O2214&gt;MASTER!$B$5/100,"C","K"))))</f>
        <v>SB</v>
      </c>
      <c r="R2214" s="65" t="str">
        <f ca="1">IF(ISBLANK(B2214)," ",IF(P2214&gt;MASTER!$B$3/100,"SB",IF(P2214&gt;MASTER!$B$4/100,"B",IF(P2214&gt;MASTER!$B$5/100,"C","K"))))</f>
        <v>SB</v>
      </c>
    </row>
    <row r="2215" customHeight="1" spans="1:18">
      <c r="A2215" s="65">
        <f ca="1">INDIRECT(ADDRESS(2+QUOTIENT(ROW()-2,COUNTA('Form Responses 1'!$1:$1)-4),1,,TRUE,"Form Responses 1"))</f>
        <v>0</v>
      </c>
      <c r="B2215" s="65">
        <f ca="1">INDIRECT(ADDRESS(2+QUOTIENT(ROW()-2,COUNTA('Form Responses 1'!$1:$1)-4),2,,TRUE,"Form Responses 1"))</f>
        <v>0</v>
      </c>
      <c r="C2215" s="65">
        <f ca="1">INDIRECT(ADDRESS(2+QUOTIENT(ROW()-2,COUNTA('Form Responses 1'!$1:$1)-4),3,,TRUE,"Form Responses 1"))</f>
        <v>0</v>
      </c>
      <c r="D2215" s="65">
        <f ca="1">INDIRECT(ADDRESS(2+QUOTIENT(ROW()-2,COUNTA('Form Responses 1'!$1:$1)-4),4,,TRUE,"Form Responses 1"))</f>
        <v>0</v>
      </c>
      <c r="E2215" s="82">
        <f ca="1" t="shared" si="0"/>
        <v>6</v>
      </c>
      <c r="F2215" s="65" t="str">
        <f ca="1">IF(ISBLANK(A2215)," ",INDIRECT(ADDRESS(1,5+MOD(ROW()-2,COUNTA('Form Responses 1'!$1:$1)-4),,TRUE,"Form Responses 1")))</f>
        <v>Ground [Mushola]</v>
      </c>
      <c r="G2215" s="65" t="e">
        <f ca="1">IF(ISBLANK(A2215)," ",INDIRECT(ADDRESS(MATCH(A2215,'Form Responses 1'!A:A,0),5+MOD(ROW()-2,COUNTA('Form Responses 1'!$1:$1)-4),,TRUE,"Form Responses 1")))</f>
        <v>#N/A</v>
      </c>
      <c r="H2215" s="83" t="str">
        <f ca="1" t="shared" si="1"/>
        <v>Ground</v>
      </c>
      <c r="I2215" s="83" t="str">
        <f ca="1" t="shared" si="2221"/>
        <v>Mushola</v>
      </c>
      <c r="J2215" s="83" t="str">
        <f ca="1" t="shared" si="2"/>
        <v>CLEANING SERVICE</v>
      </c>
      <c r="K2215" s="83" t="str">
        <f ca="1" t="array" ref="K2215">IFERROR(INDEX(MASTER!B:B,MATCH(G2215,MASTER!A:A,0))/100," ")</f>
        <v> </v>
      </c>
      <c r="L2215" s="65">
        <f ca="1" t="shared" si="3"/>
        <v>0</v>
      </c>
      <c r="M2215" s="65" t="str">
        <f ca="1" t="shared" si="4"/>
        <v>1900 - WEEK 00</v>
      </c>
      <c r="N2215" s="65" t="str">
        <f ca="1" t="shared" si="5"/>
        <v>1900 - MONTH 01</v>
      </c>
      <c r="O2215" s="83" t="str">
        <f ca="1" t="shared" ref="O2215:P2215" si="2258">IFERROR(AVERAGEIF(M:M,M2215,$K:$K)," ")</f>
        <v> </v>
      </c>
      <c r="P2215" s="83" t="str">
        <f ca="1" t="shared" si="2258"/>
        <v> </v>
      </c>
      <c r="Q2215" s="65" t="str">
        <f ca="1">IF(ISBLANK(A2215)," ",IF(O2215&gt;MASTER!$B$3/100,"SB",IF(O2215&gt;MASTER!$B$4/100,"B",IF(O2215&gt;MASTER!$B$5/100,"C","K"))))</f>
        <v>SB</v>
      </c>
      <c r="R2215" s="65" t="str">
        <f ca="1">IF(ISBLANK(B2215)," ",IF(P2215&gt;MASTER!$B$3/100,"SB",IF(P2215&gt;MASTER!$B$4/100,"B",IF(P2215&gt;MASTER!$B$5/100,"C","K"))))</f>
        <v>SB</v>
      </c>
    </row>
    <row r="2216" customHeight="1" spans="1:18">
      <c r="A2216" s="65">
        <f ca="1">INDIRECT(ADDRESS(2+QUOTIENT(ROW()-2,COUNTA('Form Responses 1'!$1:$1)-4),1,,TRUE,"Form Responses 1"))</f>
        <v>0</v>
      </c>
      <c r="B2216" s="65">
        <f ca="1">INDIRECT(ADDRESS(2+QUOTIENT(ROW()-2,COUNTA('Form Responses 1'!$1:$1)-4),2,,TRUE,"Form Responses 1"))</f>
        <v>0</v>
      </c>
      <c r="C2216" s="65">
        <f ca="1">INDIRECT(ADDRESS(2+QUOTIENT(ROW()-2,COUNTA('Form Responses 1'!$1:$1)-4),3,,TRUE,"Form Responses 1"))</f>
        <v>0</v>
      </c>
      <c r="D2216" s="65">
        <f ca="1">INDIRECT(ADDRESS(2+QUOTIENT(ROW()-2,COUNTA('Form Responses 1'!$1:$1)-4),4,,TRUE,"Form Responses 1"))</f>
        <v>0</v>
      </c>
      <c r="E2216" s="82">
        <f ca="1" t="shared" si="0"/>
        <v>6</v>
      </c>
      <c r="F2216" s="65" t="str">
        <f ca="1">IF(ISBLANK(A2216)," ",INDIRECT(ADDRESS(1,5+MOD(ROW()-2,COUNTA('Form Responses 1'!$1:$1)-4),,TRUE,"Form Responses 1")))</f>
        <v>Halaman [Halaman]</v>
      </c>
      <c r="G2216" s="65" t="e">
        <f ca="1">IF(ISBLANK(A2216)," ",INDIRECT(ADDRESS(MATCH(A2216,'Form Responses 1'!A:A,0),5+MOD(ROW()-2,COUNTA('Form Responses 1'!$1:$1)-4),,TRUE,"Form Responses 1")))</f>
        <v>#N/A</v>
      </c>
      <c r="H2216" s="83" t="str">
        <f ca="1" t="shared" si="1"/>
        <v>Halaman</v>
      </c>
      <c r="I2216" s="83" t="str">
        <f ca="1" t="shared" si="2221"/>
        <v>Halaman</v>
      </c>
      <c r="J2216" s="83" t="str">
        <f ca="1" t="shared" si="2"/>
        <v>CLEANING SERVICE</v>
      </c>
      <c r="K2216" s="83" t="str">
        <f ca="1" t="array" ref="K2216">IFERROR(INDEX(MASTER!B:B,MATCH(G2216,MASTER!A:A,0))/100," ")</f>
        <v> </v>
      </c>
      <c r="L2216" s="65">
        <f ca="1" t="shared" si="3"/>
        <v>0</v>
      </c>
      <c r="M2216" s="65" t="str">
        <f ca="1" t="shared" si="4"/>
        <v>1900 - WEEK 00</v>
      </c>
      <c r="N2216" s="65" t="str">
        <f ca="1" t="shared" si="5"/>
        <v>1900 - MONTH 01</v>
      </c>
      <c r="O2216" s="83" t="str">
        <f ca="1" t="shared" ref="O2216:P2216" si="2259">IFERROR(AVERAGEIF(M:M,M2216,$K:$K)," ")</f>
        <v> </v>
      </c>
      <c r="P2216" s="83" t="str">
        <f ca="1" t="shared" si="2259"/>
        <v> </v>
      </c>
      <c r="Q2216" s="65" t="str">
        <f ca="1">IF(ISBLANK(A2216)," ",IF(O2216&gt;MASTER!$B$3/100,"SB",IF(O2216&gt;MASTER!$B$4/100,"B",IF(O2216&gt;MASTER!$B$5/100,"C","K"))))</f>
        <v>SB</v>
      </c>
      <c r="R2216" s="65" t="str">
        <f ca="1">IF(ISBLANK(B2216)," ",IF(P2216&gt;MASTER!$B$3/100,"SB",IF(P2216&gt;MASTER!$B$4/100,"B",IF(P2216&gt;MASTER!$B$5/100,"C","K"))))</f>
        <v>SB</v>
      </c>
    </row>
    <row r="2217" customHeight="1" spans="1:18">
      <c r="A2217" s="65">
        <f ca="1">INDIRECT(ADDRESS(2+QUOTIENT(ROW()-2,COUNTA('Form Responses 1'!$1:$1)-4),1,,TRUE,"Form Responses 1"))</f>
        <v>0</v>
      </c>
      <c r="B2217" s="65">
        <f ca="1">INDIRECT(ADDRESS(2+QUOTIENT(ROW()-2,COUNTA('Form Responses 1'!$1:$1)-4),2,,TRUE,"Form Responses 1"))</f>
        <v>0</v>
      </c>
      <c r="C2217" s="65">
        <f ca="1">INDIRECT(ADDRESS(2+QUOTIENT(ROW()-2,COUNTA('Form Responses 1'!$1:$1)-4),3,,TRUE,"Form Responses 1"))</f>
        <v>0</v>
      </c>
      <c r="D2217" s="65">
        <f ca="1">INDIRECT(ADDRESS(2+QUOTIENT(ROW()-2,COUNTA('Form Responses 1'!$1:$1)-4),4,,TRUE,"Form Responses 1"))</f>
        <v>0</v>
      </c>
      <c r="E2217" s="82">
        <f ca="1" t="shared" si="0"/>
        <v>6</v>
      </c>
      <c r="F2217" s="65" t="str">
        <f ca="1">IF(ISBLANK(A2217)," ",INDIRECT(ADDRESS(1,5+MOD(ROW()-2,COUNTA('Form Responses 1'!$1:$1)-4),,TRUE,"Form Responses 1")))</f>
        <v>Halaman [Taman]</v>
      </c>
      <c r="G2217" s="65" t="e">
        <f ca="1">IF(ISBLANK(A2217)," ",INDIRECT(ADDRESS(MATCH(A2217,'Form Responses 1'!A:A,0),5+MOD(ROW()-2,COUNTA('Form Responses 1'!$1:$1)-4),,TRUE,"Form Responses 1")))</f>
        <v>#N/A</v>
      </c>
      <c r="H2217" s="83" t="str">
        <f ca="1" t="shared" si="1"/>
        <v>Halaman</v>
      </c>
      <c r="I2217" s="83" t="str">
        <f ca="1" t="shared" si="2221"/>
        <v>Taman</v>
      </c>
      <c r="J2217" s="83" t="str">
        <f ca="1" t="shared" si="2"/>
        <v>CLEANING SERVICE</v>
      </c>
      <c r="K2217" s="83" t="str">
        <f ca="1" t="array" ref="K2217">IFERROR(INDEX(MASTER!B:B,MATCH(G2217,MASTER!A:A,0))/100," ")</f>
        <v> </v>
      </c>
      <c r="L2217" s="65">
        <f ca="1" t="shared" si="3"/>
        <v>0</v>
      </c>
      <c r="M2217" s="65" t="str">
        <f ca="1" t="shared" si="4"/>
        <v>1900 - WEEK 00</v>
      </c>
      <c r="N2217" s="65" t="str">
        <f ca="1" t="shared" si="5"/>
        <v>1900 - MONTH 01</v>
      </c>
      <c r="O2217" s="83" t="str">
        <f ca="1" t="shared" ref="O2217:P2217" si="2260">IFERROR(AVERAGEIF(M:M,M2217,$K:$K)," ")</f>
        <v> </v>
      </c>
      <c r="P2217" s="83" t="str">
        <f ca="1" t="shared" si="2260"/>
        <v> </v>
      </c>
      <c r="Q2217" s="65" t="str">
        <f ca="1">IF(ISBLANK(A2217)," ",IF(O2217&gt;MASTER!$B$3/100,"SB",IF(O2217&gt;MASTER!$B$4/100,"B",IF(O2217&gt;MASTER!$B$5/100,"C","K"))))</f>
        <v>SB</v>
      </c>
      <c r="R2217" s="65" t="str">
        <f ca="1">IF(ISBLANK(B2217)," ",IF(P2217&gt;MASTER!$B$3/100,"SB",IF(P2217&gt;MASTER!$B$4/100,"B",IF(P2217&gt;MASTER!$B$5/100,"C","K"))))</f>
        <v>SB</v>
      </c>
    </row>
    <row r="2218" customHeight="1" spans="1:18">
      <c r="A2218" s="65">
        <f ca="1">INDIRECT(ADDRESS(2+QUOTIENT(ROW()-2,COUNTA('Form Responses 1'!$1:$1)-4),1,,TRUE,"Form Responses 1"))</f>
        <v>0</v>
      </c>
      <c r="B2218" s="65">
        <f ca="1">INDIRECT(ADDRESS(2+QUOTIENT(ROW()-2,COUNTA('Form Responses 1'!$1:$1)-4),2,,TRUE,"Form Responses 1"))</f>
        <v>0</v>
      </c>
      <c r="C2218" s="65">
        <f ca="1">INDIRECT(ADDRESS(2+QUOTIENT(ROW()-2,COUNTA('Form Responses 1'!$1:$1)-4),3,,TRUE,"Form Responses 1"))</f>
        <v>0</v>
      </c>
      <c r="D2218" s="65">
        <f ca="1">INDIRECT(ADDRESS(2+QUOTIENT(ROW()-2,COUNTA('Form Responses 1'!$1:$1)-4),4,,TRUE,"Form Responses 1"))</f>
        <v>0</v>
      </c>
      <c r="E2218" s="82">
        <f ca="1" t="shared" si="0"/>
        <v>6</v>
      </c>
      <c r="F2218" s="65" t="str">
        <f ca="1">IF(ISBLANK(A2218)," ",INDIRECT(ADDRESS(1,5+MOD(ROW()-2,COUNTA('Form Responses 1'!$1:$1)-4),,TRUE,"Form Responses 1")))</f>
        <v>Halaman [Parkir Motor]</v>
      </c>
      <c r="G2218" s="65" t="e">
        <f ca="1">IF(ISBLANK(A2218)," ",INDIRECT(ADDRESS(MATCH(A2218,'Form Responses 1'!A:A,0),5+MOD(ROW()-2,COUNTA('Form Responses 1'!$1:$1)-4),,TRUE,"Form Responses 1")))</f>
        <v>#N/A</v>
      </c>
      <c r="H2218" s="83" t="str">
        <f ca="1" t="shared" si="1"/>
        <v>Halaman</v>
      </c>
      <c r="I2218" s="83" t="str">
        <f ca="1" t="shared" si="2221"/>
        <v>Parkir Motor</v>
      </c>
      <c r="J2218" s="83" t="str">
        <f ca="1" t="shared" si="2"/>
        <v>CLEANING SERVICE</v>
      </c>
      <c r="K2218" s="83" t="str">
        <f ca="1" t="array" ref="K2218">IFERROR(INDEX(MASTER!B:B,MATCH(G2218,MASTER!A:A,0))/100," ")</f>
        <v> </v>
      </c>
      <c r="L2218" s="65">
        <f ca="1" t="shared" si="3"/>
        <v>0</v>
      </c>
      <c r="M2218" s="65" t="str">
        <f ca="1" t="shared" si="4"/>
        <v>1900 - WEEK 00</v>
      </c>
      <c r="N2218" s="65" t="str">
        <f ca="1" t="shared" si="5"/>
        <v>1900 - MONTH 01</v>
      </c>
      <c r="O2218" s="83" t="str">
        <f ca="1" t="shared" ref="O2218:P2218" si="2261">IFERROR(AVERAGEIF(M:M,M2218,$K:$K)," ")</f>
        <v> </v>
      </c>
      <c r="P2218" s="83" t="str">
        <f ca="1" t="shared" si="2261"/>
        <v> </v>
      </c>
      <c r="Q2218" s="65" t="str">
        <f ca="1">IF(ISBLANK(A2218)," ",IF(O2218&gt;MASTER!$B$3/100,"SB",IF(O2218&gt;MASTER!$B$4/100,"B",IF(O2218&gt;MASTER!$B$5/100,"C","K"))))</f>
        <v>SB</v>
      </c>
      <c r="R2218" s="65" t="str">
        <f ca="1">IF(ISBLANK(B2218)," ",IF(P2218&gt;MASTER!$B$3/100,"SB",IF(P2218&gt;MASTER!$B$4/100,"B",IF(P2218&gt;MASTER!$B$5/100,"C","K"))))</f>
        <v>SB</v>
      </c>
    </row>
    <row r="2219" customHeight="1" spans="1:18">
      <c r="A2219" s="65">
        <f ca="1">INDIRECT(ADDRESS(2+QUOTIENT(ROW()-2,COUNTA('Form Responses 1'!$1:$1)-4),1,,TRUE,"Form Responses 1"))</f>
        <v>0</v>
      </c>
      <c r="B2219" s="65">
        <f ca="1">INDIRECT(ADDRESS(2+QUOTIENT(ROW()-2,COUNTA('Form Responses 1'!$1:$1)-4),2,,TRUE,"Form Responses 1"))</f>
        <v>0</v>
      </c>
      <c r="C2219" s="65">
        <f ca="1">INDIRECT(ADDRESS(2+QUOTIENT(ROW()-2,COUNTA('Form Responses 1'!$1:$1)-4),3,,TRUE,"Form Responses 1"))</f>
        <v>0</v>
      </c>
      <c r="D2219" s="65">
        <f ca="1">INDIRECT(ADDRESS(2+QUOTIENT(ROW()-2,COUNTA('Form Responses 1'!$1:$1)-4),4,,TRUE,"Form Responses 1"))</f>
        <v>0</v>
      </c>
      <c r="E2219" s="82">
        <f ca="1" t="shared" si="0"/>
        <v>6</v>
      </c>
      <c r="F2219" s="65" t="str">
        <f ca="1">IF(ISBLANK(A2219)," ",INDIRECT(ADDRESS(1,5+MOD(ROW()-2,COUNTA('Form Responses 1'!$1:$1)-4),,TRUE,"Form Responses 1")))</f>
        <v>Halaman [Parkir Mobil]</v>
      </c>
      <c r="G2219" s="65" t="e">
        <f ca="1">IF(ISBLANK(A2219)," ",INDIRECT(ADDRESS(MATCH(A2219,'Form Responses 1'!A:A,0),5+MOD(ROW()-2,COUNTA('Form Responses 1'!$1:$1)-4),,TRUE,"Form Responses 1")))</f>
        <v>#N/A</v>
      </c>
      <c r="H2219" s="83" t="str">
        <f ca="1" t="shared" si="1"/>
        <v>Halaman</v>
      </c>
      <c r="I2219" s="83" t="str">
        <f ca="1" t="shared" si="2221"/>
        <v>Parkir Mobil</v>
      </c>
      <c r="J2219" s="83" t="str">
        <f ca="1" t="shared" si="2"/>
        <v>CLEANING SERVICE</v>
      </c>
      <c r="K2219" s="83" t="str">
        <f ca="1" t="array" ref="K2219">IFERROR(INDEX(MASTER!B:B,MATCH(G2219,MASTER!A:A,0))/100," ")</f>
        <v> </v>
      </c>
      <c r="L2219" s="65">
        <f ca="1" t="shared" si="3"/>
        <v>0</v>
      </c>
      <c r="M2219" s="65" t="str">
        <f ca="1" t="shared" si="4"/>
        <v>1900 - WEEK 00</v>
      </c>
      <c r="N2219" s="65" t="str">
        <f ca="1" t="shared" si="5"/>
        <v>1900 - MONTH 01</v>
      </c>
      <c r="O2219" s="83" t="str">
        <f ca="1" t="shared" ref="O2219:P2219" si="2262">IFERROR(AVERAGEIF(M:M,M2219,$K:$K)," ")</f>
        <v> </v>
      </c>
      <c r="P2219" s="83" t="str">
        <f ca="1" t="shared" si="2262"/>
        <v> </v>
      </c>
      <c r="Q2219" s="65" t="str">
        <f ca="1">IF(ISBLANK(A2219)," ",IF(O2219&gt;MASTER!$B$3/100,"SB",IF(O2219&gt;MASTER!$B$4/100,"B",IF(O2219&gt;MASTER!$B$5/100,"C","K"))))</f>
        <v>SB</v>
      </c>
      <c r="R2219" s="65" t="str">
        <f ca="1">IF(ISBLANK(B2219)," ",IF(P2219&gt;MASTER!$B$3/100,"SB",IF(P2219&gt;MASTER!$B$4/100,"B",IF(P2219&gt;MASTER!$B$5/100,"C","K"))))</f>
        <v>SB</v>
      </c>
    </row>
    <row r="2220" customHeight="1" spans="1:18">
      <c r="A2220" s="65">
        <f ca="1">INDIRECT(ADDRESS(2+QUOTIENT(ROW()-2,COUNTA('Form Responses 1'!$1:$1)-4),1,,TRUE,"Form Responses 1"))</f>
        <v>0</v>
      </c>
      <c r="B2220" s="65">
        <f ca="1">INDIRECT(ADDRESS(2+QUOTIENT(ROW()-2,COUNTA('Form Responses 1'!$1:$1)-4),2,,TRUE,"Form Responses 1"))</f>
        <v>0</v>
      </c>
      <c r="C2220" s="65">
        <f ca="1">INDIRECT(ADDRESS(2+QUOTIENT(ROW()-2,COUNTA('Form Responses 1'!$1:$1)-4),3,,TRUE,"Form Responses 1"))</f>
        <v>0</v>
      </c>
      <c r="D2220" s="65">
        <f ca="1">INDIRECT(ADDRESS(2+QUOTIENT(ROW()-2,COUNTA('Form Responses 1'!$1:$1)-4),4,,TRUE,"Form Responses 1"))</f>
        <v>0</v>
      </c>
      <c r="E2220" s="82">
        <f ca="1" t="shared" si="0"/>
        <v>6</v>
      </c>
      <c r="F2220" s="65" t="str">
        <f ca="1">IF(ISBLANK(A2220)," ",INDIRECT(ADDRESS(1,5+MOD(ROW()-2,COUNTA('Form Responses 1'!$1:$1)-4),,TRUE,"Form Responses 1")))</f>
        <v>Halaman [Halaman depan samping dan belakang]</v>
      </c>
      <c r="G2220" s="65" t="e">
        <f ca="1">IF(ISBLANK(A2220)," ",INDIRECT(ADDRESS(MATCH(A2220,'Form Responses 1'!A:A,0),5+MOD(ROW()-2,COUNTA('Form Responses 1'!$1:$1)-4),,TRUE,"Form Responses 1")))</f>
        <v>#N/A</v>
      </c>
      <c r="H2220" s="83" t="str">
        <f ca="1" t="shared" si="1"/>
        <v>Halaman</v>
      </c>
      <c r="I2220" s="83" t="str">
        <f ca="1" t="shared" si="2221"/>
        <v>Halaman depan samping dan belakang</v>
      </c>
      <c r="J2220" s="83" t="str">
        <f ca="1" t="shared" si="2"/>
        <v>CLEANING SERVICE</v>
      </c>
      <c r="K2220" s="83" t="str">
        <f ca="1" t="array" ref="K2220">IFERROR(INDEX(MASTER!B:B,MATCH(G2220,MASTER!A:A,0))/100," ")</f>
        <v> </v>
      </c>
      <c r="L2220" s="65">
        <f ca="1" t="shared" si="3"/>
        <v>0</v>
      </c>
      <c r="M2220" s="65" t="str">
        <f ca="1" t="shared" si="4"/>
        <v>1900 - WEEK 00</v>
      </c>
      <c r="N2220" s="65" t="str">
        <f ca="1" t="shared" si="5"/>
        <v>1900 - MONTH 01</v>
      </c>
      <c r="O2220" s="83" t="str">
        <f ca="1" t="shared" ref="O2220:P2220" si="2263">IFERROR(AVERAGEIF(M:M,M2220,$K:$K)," ")</f>
        <v> </v>
      </c>
      <c r="P2220" s="83" t="str">
        <f ca="1" t="shared" si="2263"/>
        <v> </v>
      </c>
      <c r="Q2220" s="65" t="str">
        <f ca="1">IF(ISBLANK(A2220)," ",IF(O2220&gt;MASTER!$B$3/100,"SB",IF(O2220&gt;MASTER!$B$4/100,"B",IF(O2220&gt;MASTER!$B$5/100,"C","K"))))</f>
        <v>SB</v>
      </c>
      <c r="R2220" s="65" t="str">
        <f ca="1">IF(ISBLANK(B2220)," ",IF(P2220&gt;MASTER!$B$3/100,"SB",IF(P2220&gt;MASTER!$B$4/100,"B",IF(P2220&gt;MASTER!$B$5/100,"C","K"))))</f>
        <v>SB</v>
      </c>
    </row>
    <row r="2221" customHeight="1" spans="1:18">
      <c r="A2221" s="65">
        <f ca="1">INDIRECT(ADDRESS(2+QUOTIENT(ROW()-2,COUNTA('Form Responses 1'!$1:$1)-4),1,,TRUE,"Form Responses 1"))</f>
        <v>0</v>
      </c>
      <c r="B2221" s="65">
        <f ca="1">INDIRECT(ADDRESS(2+QUOTIENT(ROW()-2,COUNTA('Form Responses 1'!$1:$1)-4),2,,TRUE,"Form Responses 1"))</f>
        <v>0</v>
      </c>
      <c r="C2221" s="65">
        <f ca="1">INDIRECT(ADDRESS(2+QUOTIENT(ROW()-2,COUNTA('Form Responses 1'!$1:$1)-4),3,,TRUE,"Form Responses 1"))</f>
        <v>0</v>
      </c>
      <c r="D2221" s="65">
        <f ca="1">INDIRECT(ADDRESS(2+QUOTIENT(ROW()-2,COUNTA('Form Responses 1'!$1:$1)-4),4,,TRUE,"Form Responses 1"))</f>
        <v>0</v>
      </c>
      <c r="E2221" s="82">
        <f ca="1" t="shared" si="0"/>
        <v>6</v>
      </c>
      <c r="F2221" s="65" t="str">
        <f ca="1">IF(ISBLANK(A2221)," ",INDIRECT(ADDRESS(1,5+MOD(ROW()-2,COUNTA('Form Responses 1'!$1:$1)-4),,TRUE,"Form Responses 1")))</f>
        <v>Halaman [TPS]</v>
      </c>
      <c r="G2221" s="65" t="e">
        <f ca="1">IF(ISBLANK(A2221)," ",INDIRECT(ADDRESS(MATCH(A2221,'Form Responses 1'!A:A,0),5+MOD(ROW()-2,COUNTA('Form Responses 1'!$1:$1)-4),,TRUE,"Form Responses 1")))</f>
        <v>#N/A</v>
      </c>
      <c r="H2221" s="83" t="str">
        <f ca="1" t="shared" si="1"/>
        <v>Halaman</v>
      </c>
      <c r="I2221" s="83" t="str">
        <f ca="1" t="shared" si="2221"/>
        <v>TPS</v>
      </c>
      <c r="J2221" s="83" t="str">
        <f ca="1" t="shared" si="2"/>
        <v>CLEANING SERVICE</v>
      </c>
      <c r="K2221" s="83" t="str">
        <f ca="1" t="array" ref="K2221">IFERROR(INDEX(MASTER!B:B,MATCH(G2221,MASTER!A:A,0))/100," ")</f>
        <v> </v>
      </c>
      <c r="L2221" s="65">
        <f ca="1" t="shared" si="3"/>
        <v>0</v>
      </c>
      <c r="M2221" s="65" t="str">
        <f ca="1" t="shared" si="4"/>
        <v>1900 - WEEK 00</v>
      </c>
      <c r="N2221" s="65" t="str">
        <f ca="1" t="shared" si="5"/>
        <v>1900 - MONTH 01</v>
      </c>
      <c r="O2221" s="83" t="str">
        <f ca="1" t="shared" ref="O2221:P2221" si="2264">IFERROR(AVERAGEIF(M:M,M2221,$K:$K)," ")</f>
        <v> </v>
      </c>
      <c r="P2221" s="83" t="str">
        <f ca="1" t="shared" si="2264"/>
        <v> </v>
      </c>
      <c r="Q2221" s="65" t="str">
        <f ca="1">IF(ISBLANK(A2221)," ",IF(O2221&gt;MASTER!$B$3/100,"SB",IF(O2221&gt;MASTER!$B$4/100,"B",IF(O2221&gt;MASTER!$B$5/100,"C","K"))))</f>
        <v>SB</v>
      </c>
      <c r="R2221" s="65" t="str">
        <f ca="1">IF(ISBLANK(B2221)," ",IF(P2221&gt;MASTER!$B$3/100,"SB",IF(P2221&gt;MASTER!$B$4/100,"B",IF(P2221&gt;MASTER!$B$5/100,"C","K"))))</f>
        <v>SB</v>
      </c>
    </row>
    <row r="2222" customHeight="1" spans="1:18">
      <c r="A2222" s="65">
        <f ca="1">INDIRECT(ADDRESS(2+QUOTIENT(ROW()-2,COUNTA('Form Responses 1'!$1:$1)-4),1,,TRUE,"Form Responses 1"))</f>
        <v>0</v>
      </c>
      <c r="B2222" s="65">
        <f ca="1">INDIRECT(ADDRESS(2+QUOTIENT(ROW()-2,COUNTA('Form Responses 1'!$1:$1)-4),2,,TRUE,"Form Responses 1"))</f>
        <v>0</v>
      </c>
      <c r="C2222" s="65">
        <f ca="1">INDIRECT(ADDRESS(2+QUOTIENT(ROW()-2,COUNTA('Form Responses 1'!$1:$1)-4),3,,TRUE,"Form Responses 1"))</f>
        <v>0</v>
      </c>
      <c r="D2222" s="65">
        <f ca="1">INDIRECT(ADDRESS(2+QUOTIENT(ROW()-2,COUNTA('Form Responses 1'!$1:$1)-4),4,,TRUE,"Form Responses 1"))</f>
        <v>0</v>
      </c>
      <c r="E2222" s="82">
        <f ca="1" t="shared" si="0"/>
        <v>6</v>
      </c>
      <c r="F2222" s="65" t="str">
        <f ca="1">IF(ISBLANK(A2222)," ",INDIRECT(ADDRESS(1,5+MOD(ROW()-2,COUNTA('Form Responses 1'!$1:$1)-4),,TRUE,"Form Responses 1")))</f>
        <v>Security [Security Functions]</v>
      </c>
      <c r="G2222" s="65" t="e">
        <f ca="1">IF(ISBLANK(A2222)," ",INDIRECT(ADDRESS(MATCH(A2222,'Form Responses 1'!A:A,0),5+MOD(ROW()-2,COUNTA('Form Responses 1'!$1:$1)-4),,TRUE,"Form Responses 1")))</f>
        <v>#N/A</v>
      </c>
      <c r="H2222" s="83" t="str">
        <f ca="1" t="shared" si="1"/>
        <v>Security</v>
      </c>
      <c r="I2222" s="83" t="str">
        <f ca="1" t="shared" si="2221"/>
        <v>Security Functions</v>
      </c>
      <c r="J2222" s="83" t="str">
        <f ca="1" t="shared" si="2"/>
        <v>SECURITY SERVICE</v>
      </c>
      <c r="K2222" s="83" t="str">
        <f ca="1" t="array" ref="K2222">IFERROR(INDEX(MASTER!B:B,MATCH(G2222,MASTER!A:A,0))/100," ")</f>
        <v> </v>
      </c>
      <c r="L2222" s="65">
        <f ca="1" t="shared" si="3"/>
        <v>0</v>
      </c>
      <c r="M2222" s="65" t="str">
        <f ca="1" t="shared" si="4"/>
        <v>1900 - WEEK 00</v>
      </c>
      <c r="N2222" s="65" t="str">
        <f ca="1" t="shared" si="5"/>
        <v>1900 - MONTH 01</v>
      </c>
      <c r="O2222" s="83" t="str">
        <f ca="1" t="shared" ref="O2222:P2222" si="2265">IFERROR(AVERAGEIF(M:M,M2222,$K:$K)," ")</f>
        <v> </v>
      </c>
      <c r="P2222" s="83" t="str">
        <f ca="1" t="shared" si="2265"/>
        <v> </v>
      </c>
      <c r="Q2222" s="65" t="str">
        <f ca="1">IF(ISBLANK(A2222)," ",IF(O2222&gt;MASTER!$B$3/100,"SB",IF(O2222&gt;MASTER!$B$4/100,"B",IF(O2222&gt;MASTER!$B$5/100,"C","K"))))</f>
        <v>SB</v>
      </c>
      <c r="R2222" s="65" t="str">
        <f ca="1">IF(ISBLANK(B2222)," ",IF(P2222&gt;MASTER!$B$3/100,"SB",IF(P2222&gt;MASTER!$B$4/100,"B",IF(P2222&gt;MASTER!$B$5/100,"C","K"))))</f>
        <v>SB</v>
      </c>
    </row>
    <row r="2223" customHeight="1" spans="1:18">
      <c r="A2223" s="65">
        <f ca="1">INDIRECT(ADDRESS(2+QUOTIENT(ROW()-2,COUNTA('Form Responses 1'!$1:$1)-4),1,,TRUE,"Form Responses 1"))</f>
        <v>0</v>
      </c>
      <c r="B2223" s="65">
        <f ca="1">INDIRECT(ADDRESS(2+QUOTIENT(ROW()-2,COUNTA('Form Responses 1'!$1:$1)-4),2,,TRUE,"Form Responses 1"))</f>
        <v>0</v>
      </c>
      <c r="C2223" s="65">
        <f ca="1">INDIRECT(ADDRESS(2+QUOTIENT(ROW()-2,COUNTA('Form Responses 1'!$1:$1)-4),3,,TRUE,"Form Responses 1"))</f>
        <v>0</v>
      </c>
      <c r="D2223" s="65">
        <f ca="1">INDIRECT(ADDRESS(2+QUOTIENT(ROW()-2,COUNTA('Form Responses 1'!$1:$1)-4),4,,TRUE,"Form Responses 1"))</f>
        <v>0</v>
      </c>
      <c r="E2223" s="82">
        <f ca="1" t="shared" si="0"/>
        <v>6</v>
      </c>
      <c r="F2223" s="65" t="str">
        <f ca="1">IF(ISBLANK(A2223)," ",INDIRECT(ADDRESS(1,5+MOD(ROW()-2,COUNTA('Form Responses 1'!$1:$1)-4),,TRUE,"Form Responses 1")))</f>
        <v>Driver [Driving Safety]</v>
      </c>
      <c r="G2223" s="65" t="e">
        <f ca="1">IF(ISBLANK(A2223)," ",INDIRECT(ADDRESS(MATCH(A2223,'Form Responses 1'!A:A,0),5+MOD(ROW()-2,COUNTA('Form Responses 1'!$1:$1)-4),,TRUE,"Form Responses 1")))</f>
        <v>#N/A</v>
      </c>
      <c r="H2223" s="83" t="str">
        <f ca="1" t="shared" si="1"/>
        <v>Driver</v>
      </c>
      <c r="I2223" s="83" t="str">
        <f ca="1" t="shared" si="2221"/>
        <v>Driving Safety</v>
      </c>
      <c r="J2223" s="83" t="str">
        <f ca="1" t="shared" si="2"/>
        <v>LABOR SERVICE</v>
      </c>
      <c r="K2223" s="83" t="str">
        <f ca="1" t="array" ref="K2223">IFERROR(INDEX(MASTER!B:B,MATCH(G2223,MASTER!A:A,0))/100," ")</f>
        <v> </v>
      </c>
      <c r="L2223" s="65">
        <f ca="1" t="shared" si="3"/>
        <v>0</v>
      </c>
      <c r="M2223" s="65" t="str">
        <f ca="1" t="shared" si="4"/>
        <v>1900 - WEEK 00</v>
      </c>
      <c r="N2223" s="65" t="str">
        <f ca="1" t="shared" si="5"/>
        <v>1900 - MONTH 01</v>
      </c>
      <c r="O2223" s="83" t="str">
        <f ca="1" t="shared" ref="O2223:P2223" si="2266">IFERROR(AVERAGEIF(M:M,M2223,$K:$K)," ")</f>
        <v> </v>
      </c>
      <c r="P2223" s="83" t="str">
        <f ca="1" t="shared" si="2266"/>
        <v> </v>
      </c>
      <c r="Q2223" s="65" t="str">
        <f ca="1">IF(ISBLANK(A2223)," ",IF(O2223&gt;MASTER!$B$3/100,"SB",IF(O2223&gt;MASTER!$B$4/100,"B",IF(O2223&gt;MASTER!$B$5/100,"C","K"))))</f>
        <v>SB</v>
      </c>
      <c r="R2223" s="65" t="str">
        <f ca="1">IF(ISBLANK(B2223)," ",IF(P2223&gt;MASTER!$B$3/100,"SB",IF(P2223&gt;MASTER!$B$4/100,"B",IF(P2223&gt;MASTER!$B$5/100,"C","K"))))</f>
        <v>SB</v>
      </c>
    </row>
    <row r="2224" customHeight="1" spans="1:18">
      <c r="A2224" s="65">
        <f ca="1">INDIRECT(ADDRESS(2+QUOTIENT(ROW()-2,COUNTA('Form Responses 1'!$1:$1)-4),1,,TRUE,"Form Responses 1"))</f>
        <v>0</v>
      </c>
      <c r="B2224" s="65">
        <f ca="1">INDIRECT(ADDRESS(2+QUOTIENT(ROW()-2,COUNTA('Form Responses 1'!$1:$1)-4),2,,TRUE,"Form Responses 1"))</f>
        <v>0</v>
      </c>
      <c r="C2224" s="65">
        <f ca="1">INDIRECT(ADDRESS(2+QUOTIENT(ROW()-2,COUNTA('Form Responses 1'!$1:$1)-4),3,,TRUE,"Form Responses 1"))</f>
        <v>0</v>
      </c>
      <c r="D2224" s="65">
        <f ca="1">INDIRECT(ADDRESS(2+QUOTIENT(ROW()-2,COUNTA('Form Responses 1'!$1:$1)-4),4,,TRUE,"Form Responses 1"))</f>
        <v>0</v>
      </c>
      <c r="E2224" s="82">
        <f ca="1" t="shared" si="0"/>
        <v>6</v>
      </c>
      <c r="F2224" s="65" t="str">
        <f ca="1">IF(ISBLANK(A2224)," ",INDIRECT(ADDRESS(1,5+MOD(ROW()-2,COUNTA('Form Responses 1'!$1:$1)-4),,TRUE,"Form Responses 1")))</f>
        <v>Driver [ Attendance]</v>
      </c>
      <c r="G2224" s="65" t="e">
        <f ca="1">IF(ISBLANK(A2224)," ",INDIRECT(ADDRESS(MATCH(A2224,'Form Responses 1'!A:A,0),5+MOD(ROW()-2,COUNTA('Form Responses 1'!$1:$1)-4),,TRUE,"Form Responses 1")))</f>
        <v>#N/A</v>
      </c>
      <c r="H2224" s="83" t="str">
        <f ca="1" t="shared" si="1"/>
        <v>Driver</v>
      </c>
      <c r="I2224" s="83" t="str">
        <f ca="1" t="shared" si="2221"/>
        <v> Attendance</v>
      </c>
      <c r="J2224" s="83" t="str">
        <f ca="1" t="shared" si="2"/>
        <v>LABOR SERVICE</v>
      </c>
      <c r="K2224" s="83" t="str">
        <f ca="1" t="array" ref="K2224">IFERROR(INDEX(MASTER!B:B,MATCH(G2224,MASTER!A:A,0))/100," ")</f>
        <v> </v>
      </c>
      <c r="L2224" s="65">
        <f ca="1" t="shared" si="3"/>
        <v>0</v>
      </c>
      <c r="M2224" s="65" t="str">
        <f ca="1" t="shared" si="4"/>
        <v>1900 - WEEK 00</v>
      </c>
      <c r="N2224" s="65" t="str">
        <f ca="1" t="shared" si="5"/>
        <v>1900 - MONTH 01</v>
      </c>
      <c r="O2224" s="83" t="str">
        <f ca="1" t="shared" ref="O2224:P2224" si="2267">IFERROR(AVERAGEIF(M:M,M2224,$K:$K)," ")</f>
        <v> </v>
      </c>
      <c r="P2224" s="83" t="str">
        <f ca="1" t="shared" si="2267"/>
        <v> </v>
      </c>
      <c r="Q2224" s="65" t="str">
        <f ca="1">IF(ISBLANK(A2224)," ",IF(O2224&gt;MASTER!$B$3/100,"SB",IF(O2224&gt;MASTER!$B$4/100,"B",IF(O2224&gt;MASTER!$B$5/100,"C","K"))))</f>
        <v>SB</v>
      </c>
      <c r="R2224" s="65" t="str">
        <f ca="1">IF(ISBLANK(B2224)," ",IF(P2224&gt;MASTER!$B$3/100,"SB",IF(P2224&gt;MASTER!$B$4/100,"B",IF(P2224&gt;MASTER!$B$5/100,"C","K"))))</f>
        <v>SB</v>
      </c>
    </row>
    <row r="2225" customHeight="1" spans="1:18">
      <c r="A2225" s="65">
        <f ca="1">INDIRECT(ADDRESS(2+QUOTIENT(ROW()-2,COUNTA('Form Responses 1'!$1:$1)-4),1,,TRUE,"Form Responses 1"))</f>
        <v>0</v>
      </c>
      <c r="B2225" s="65">
        <f ca="1">INDIRECT(ADDRESS(2+QUOTIENT(ROW()-2,COUNTA('Form Responses 1'!$1:$1)-4),2,,TRUE,"Form Responses 1"))</f>
        <v>0</v>
      </c>
      <c r="C2225" s="65">
        <f ca="1">INDIRECT(ADDRESS(2+QUOTIENT(ROW()-2,COUNTA('Form Responses 1'!$1:$1)-4),3,,TRUE,"Form Responses 1"))</f>
        <v>0</v>
      </c>
      <c r="D2225" s="65">
        <f ca="1">INDIRECT(ADDRESS(2+QUOTIENT(ROW()-2,COUNTA('Form Responses 1'!$1:$1)-4),4,,TRUE,"Form Responses 1"))</f>
        <v>0</v>
      </c>
      <c r="E2225" s="82">
        <f ca="1" t="shared" si="0"/>
        <v>6</v>
      </c>
      <c r="F2225" s="65" t="str">
        <f ca="1">IF(ISBLANK(A2225)," ",INDIRECT(ADDRESS(1,5+MOD(ROW()-2,COUNTA('Form Responses 1'!$1:$1)-4),,TRUE,"Form Responses 1")))</f>
        <v>Lantai 25 / Roof Top [Tangga Exit Barat]</v>
      </c>
      <c r="G2225" s="65" t="e">
        <f ca="1">IF(ISBLANK(A2225)," ",INDIRECT(ADDRESS(MATCH(A2225,'Form Responses 1'!A:A,0),5+MOD(ROW()-2,COUNTA('Form Responses 1'!$1:$1)-4),,TRUE,"Form Responses 1")))</f>
        <v>#N/A</v>
      </c>
      <c r="H2225" s="83" t="str">
        <f ca="1" t="shared" si="1"/>
        <v>Lantai 25 / Roof Top</v>
      </c>
      <c r="I2225" s="83" t="str">
        <f ca="1" t="shared" si="2221"/>
        <v>Tangga Exit Barat</v>
      </c>
      <c r="J2225" s="83" t="str">
        <f ca="1" t="shared" si="2"/>
        <v>CLEANING SERVICE</v>
      </c>
      <c r="K2225" s="83" t="str">
        <f ca="1" t="array" ref="K2225">IFERROR(INDEX(MASTER!B:B,MATCH(G2225,MASTER!A:A,0))/100," ")</f>
        <v> </v>
      </c>
      <c r="L2225" s="65">
        <f ca="1" t="shared" si="3"/>
        <v>0</v>
      </c>
      <c r="M2225" s="65" t="str">
        <f ca="1" t="shared" si="4"/>
        <v>1900 - WEEK 00</v>
      </c>
      <c r="N2225" s="65" t="str">
        <f ca="1" t="shared" si="5"/>
        <v>1900 - MONTH 01</v>
      </c>
      <c r="O2225" s="83" t="str">
        <f ca="1" t="shared" ref="O2225:P2225" si="2268">IFERROR(AVERAGEIF(M:M,M2225,$K:$K)," ")</f>
        <v> </v>
      </c>
      <c r="P2225" s="83" t="str">
        <f ca="1" t="shared" si="2268"/>
        <v> </v>
      </c>
      <c r="Q2225" s="65" t="str">
        <f ca="1">IF(ISBLANK(A2225)," ",IF(O2225&gt;MASTER!$B$3/100,"SB",IF(O2225&gt;MASTER!$B$4/100,"B",IF(O2225&gt;MASTER!$B$5/100,"C","K"))))</f>
        <v>SB</v>
      </c>
      <c r="R2225" s="65" t="str">
        <f ca="1">IF(ISBLANK(B2225)," ",IF(P2225&gt;MASTER!$B$3/100,"SB",IF(P2225&gt;MASTER!$B$4/100,"B",IF(P2225&gt;MASTER!$B$5/100,"C","K"))))</f>
        <v>SB</v>
      </c>
    </row>
    <row r="2226" customHeight="1" spans="1:18">
      <c r="A2226" s="65">
        <f ca="1">INDIRECT(ADDRESS(2+QUOTIENT(ROW()-2,COUNTA('Form Responses 1'!$1:$1)-4),1,,TRUE,"Form Responses 1"))</f>
        <v>0</v>
      </c>
      <c r="B2226" s="65">
        <f ca="1">INDIRECT(ADDRESS(2+QUOTIENT(ROW()-2,COUNTA('Form Responses 1'!$1:$1)-4),2,,TRUE,"Form Responses 1"))</f>
        <v>0</v>
      </c>
      <c r="C2226" s="65">
        <f ca="1">INDIRECT(ADDRESS(2+QUOTIENT(ROW()-2,COUNTA('Form Responses 1'!$1:$1)-4),3,,TRUE,"Form Responses 1"))</f>
        <v>0</v>
      </c>
      <c r="D2226" s="65">
        <f ca="1">INDIRECT(ADDRESS(2+QUOTIENT(ROW()-2,COUNTA('Form Responses 1'!$1:$1)-4),4,,TRUE,"Form Responses 1"))</f>
        <v>0</v>
      </c>
      <c r="E2226" s="82">
        <f ca="1" t="shared" si="0"/>
        <v>6</v>
      </c>
      <c r="F2226" s="65" t="str">
        <f ca="1">IF(ISBLANK(A2226)," ",INDIRECT(ADDRESS(1,5+MOD(ROW()-2,COUNTA('Form Responses 1'!$1:$1)-4),,TRUE,"Form Responses 1")))</f>
        <v>Lantai 25 / Roof Top [ &amp; Timur]</v>
      </c>
      <c r="G2226" s="65" t="e">
        <f ca="1">IF(ISBLANK(A2226)," ",INDIRECT(ADDRESS(MATCH(A2226,'Form Responses 1'!A:A,0),5+MOD(ROW()-2,COUNTA('Form Responses 1'!$1:$1)-4),,TRUE,"Form Responses 1")))</f>
        <v>#N/A</v>
      </c>
      <c r="H2226" s="83" t="str">
        <f ca="1" t="shared" si="1"/>
        <v>Lantai 25 / Roof Top</v>
      </c>
      <c r="I2226" s="83" t="str">
        <f ca="1" t="shared" si="2221"/>
        <v> &amp; Timur</v>
      </c>
      <c r="J2226" s="83" t="str">
        <f ca="1" t="shared" si="2"/>
        <v>CLEANING SERVICE</v>
      </c>
      <c r="K2226" s="83" t="str">
        <f ca="1" t="array" ref="K2226">IFERROR(INDEX(MASTER!B:B,MATCH(G2226,MASTER!A:A,0))/100," ")</f>
        <v> </v>
      </c>
      <c r="L2226" s="65">
        <f ca="1" t="shared" si="3"/>
        <v>0</v>
      </c>
      <c r="M2226" s="65" t="str">
        <f ca="1" t="shared" si="4"/>
        <v>1900 - WEEK 00</v>
      </c>
      <c r="N2226" s="65" t="str">
        <f ca="1" t="shared" si="5"/>
        <v>1900 - MONTH 01</v>
      </c>
      <c r="O2226" s="83" t="str">
        <f ca="1" t="shared" ref="O2226:P2226" si="2269">IFERROR(AVERAGEIF(M:M,M2226,$K:$K)," ")</f>
        <v> </v>
      </c>
      <c r="P2226" s="83" t="str">
        <f ca="1" t="shared" si="2269"/>
        <v> </v>
      </c>
      <c r="Q2226" s="65" t="str">
        <f ca="1">IF(ISBLANK(A2226)," ",IF(O2226&gt;MASTER!$B$3/100,"SB",IF(O2226&gt;MASTER!$B$4/100,"B",IF(O2226&gt;MASTER!$B$5/100,"C","K"))))</f>
        <v>SB</v>
      </c>
      <c r="R2226" s="65" t="str">
        <f ca="1">IF(ISBLANK(B2226)," ",IF(P2226&gt;MASTER!$B$3/100,"SB",IF(P2226&gt;MASTER!$B$4/100,"B",IF(P2226&gt;MASTER!$B$5/100,"C","K"))))</f>
        <v>SB</v>
      </c>
    </row>
    <row r="2227" customHeight="1" spans="1:18">
      <c r="A2227" s="65">
        <f ca="1">INDIRECT(ADDRESS(2+QUOTIENT(ROW()-2,COUNTA('Form Responses 1'!$1:$1)-4),1,,TRUE,"Form Responses 1"))</f>
        <v>0</v>
      </c>
      <c r="B2227" s="65">
        <f ca="1">INDIRECT(ADDRESS(2+QUOTIENT(ROW()-2,COUNTA('Form Responses 1'!$1:$1)-4),2,,TRUE,"Form Responses 1"))</f>
        <v>0</v>
      </c>
      <c r="C2227" s="65">
        <f ca="1">INDIRECT(ADDRESS(2+QUOTIENT(ROW()-2,COUNTA('Form Responses 1'!$1:$1)-4),3,,TRUE,"Form Responses 1"))</f>
        <v>0</v>
      </c>
      <c r="D2227" s="65">
        <f ca="1">INDIRECT(ADDRESS(2+QUOTIENT(ROW()-2,COUNTA('Form Responses 1'!$1:$1)-4),4,,TRUE,"Form Responses 1"))</f>
        <v>0</v>
      </c>
      <c r="E2227" s="82">
        <f ca="1" t="shared" si="0"/>
        <v>6</v>
      </c>
      <c r="F2227" s="65" t="str">
        <f ca="1">IF(ISBLANK(A2227)," ",INDIRECT(ADDRESS(1,5+MOD(ROW()-2,COUNTA('Form Responses 1'!$1:$1)-4),,TRUE,"Form Responses 1")))</f>
        <v>Lantai 25 / Roof Top [Ruang Tekhnsi]</v>
      </c>
      <c r="G2227" s="65" t="e">
        <f ca="1">IF(ISBLANK(A2227)," ",INDIRECT(ADDRESS(MATCH(A2227,'Form Responses 1'!A:A,0),5+MOD(ROW()-2,COUNTA('Form Responses 1'!$1:$1)-4),,TRUE,"Form Responses 1")))</f>
        <v>#N/A</v>
      </c>
      <c r="H2227" s="83" t="str">
        <f ca="1" t="shared" si="1"/>
        <v>Lantai 25 / Roof Top</v>
      </c>
      <c r="I2227" s="83" t="str">
        <f ca="1" t="shared" si="2221"/>
        <v>Ruang Tekhnsi</v>
      </c>
      <c r="J2227" s="83" t="str">
        <f ca="1" t="shared" si="2"/>
        <v>CLEANING SERVICE</v>
      </c>
      <c r="K2227" s="83" t="str">
        <f ca="1" t="array" ref="K2227">IFERROR(INDEX(MASTER!B:B,MATCH(G2227,MASTER!A:A,0))/100," ")</f>
        <v> </v>
      </c>
      <c r="L2227" s="65">
        <f ca="1" t="shared" si="3"/>
        <v>0</v>
      </c>
      <c r="M2227" s="65" t="str">
        <f ca="1" t="shared" si="4"/>
        <v>1900 - WEEK 00</v>
      </c>
      <c r="N2227" s="65" t="str">
        <f ca="1" t="shared" si="5"/>
        <v>1900 - MONTH 01</v>
      </c>
      <c r="O2227" s="83" t="str">
        <f ca="1" t="shared" ref="O2227:P2227" si="2270">IFERROR(AVERAGEIF(M:M,M2227,$K:$K)," ")</f>
        <v> </v>
      </c>
      <c r="P2227" s="83" t="str">
        <f ca="1" t="shared" si="2270"/>
        <v> </v>
      </c>
      <c r="Q2227" s="65" t="str">
        <f ca="1">IF(ISBLANK(A2227)," ",IF(O2227&gt;MASTER!$B$3/100,"SB",IF(O2227&gt;MASTER!$B$4/100,"B",IF(O2227&gt;MASTER!$B$5/100,"C","K"))))</f>
        <v>SB</v>
      </c>
      <c r="R2227" s="65" t="str">
        <f ca="1">IF(ISBLANK(B2227)," ",IF(P2227&gt;MASTER!$B$3/100,"SB",IF(P2227&gt;MASTER!$B$4/100,"B",IF(P2227&gt;MASTER!$B$5/100,"C","K"))))</f>
        <v>SB</v>
      </c>
    </row>
    <row r="2228" customHeight="1" spans="1:18">
      <c r="A2228" s="65">
        <f ca="1">INDIRECT(ADDRESS(2+QUOTIENT(ROW()-2,COUNTA('Form Responses 1'!$1:$1)-4),1,,TRUE,"Form Responses 1"))</f>
        <v>0</v>
      </c>
      <c r="B2228" s="65">
        <f ca="1">INDIRECT(ADDRESS(2+QUOTIENT(ROW()-2,COUNTA('Form Responses 1'!$1:$1)-4),2,,TRUE,"Form Responses 1"))</f>
        <v>0</v>
      </c>
      <c r="C2228" s="65">
        <f ca="1">INDIRECT(ADDRESS(2+QUOTIENT(ROW()-2,COUNTA('Form Responses 1'!$1:$1)-4),3,,TRUE,"Form Responses 1"))</f>
        <v>0</v>
      </c>
      <c r="D2228" s="65">
        <f ca="1">INDIRECT(ADDRESS(2+QUOTIENT(ROW()-2,COUNTA('Form Responses 1'!$1:$1)-4),4,,TRUE,"Form Responses 1"))</f>
        <v>0</v>
      </c>
      <c r="E2228" s="82">
        <f ca="1" t="shared" si="0"/>
        <v>6</v>
      </c>
      <c r="F2228" s="65" t="str">
        <f ca="1">IF(ISBLANK(A2228)," ",INDIRECT(ADDRESS(1,5+MOD(ROW()-2,COUNTA('Form Responses 1'!$1:$1)-4),,TRUE,"Form Responses 1")))</f>
        <v>Lantai 25 / Roof Top [Gutter]</v>
      </c>
      <c r="G2228" s="65" t="e">
        <f ca="1">IF(ISBLANK(A2228)," ",INDIRECT(ADDRESS(MATCH(A2228,'Form Responses 1'!A:A,0),5+MOD(ROW()-2,COUNTA('Form Responses 1'!$1:$1)-4),,TRUE,"Form Responses 1")))</f>
        <v>#N/A</v>
      </c>
      <c r="H2228" s="83" t="str">
        <f ca="1" t="shared" si="1"/>
        <v>Lantai 25 / Roof Top</v>
      </c>
      <c r="I2228" s="83" t="str">
        <f ca="1" t="shared" si="2221"/>
        <v>Gutter</v>
      </c>
      <c r="J2228" s="83" t="str">
        <f ca="1" t="shared" si="2"/>
        <v>CLEANING SERVICE</v>
      </c>
      <c r="K2228" s="83" t="str">
        <f ca="1" t="array" ref="K2228">IFERROR(INDEX(MASTER!B:B,MATCH(G2228,MASTER!A:A,0))/100," ")</f>
        <v> </v>
      </c>
      <c r="L2228" s="65">
        <f ca="1" t="shared" si="3"/>
        <v>0</v>
      </c>
      <c r="M2228" s="65" t="str">
        <f ca="1" t="shared" si="4"/>
        <v>1900 - WEEK 00</v>
      </c>
      <c r="N2228" s="65" t="str">
        <f ca="1" t="shared" si="5"/>
        <v>1900 - MONTH 01</v>
      </c>
      <c r="O2228" s="83" t="str">
        <f ca="1" t="shared" ref="O2228:P2228" si="2271">IFERROR(AVERAGEIF(M:M,M2228,$K:$K)," ")</f>
        <v> </v>
      </c>
      <c r="P2228" s="83" t="str">
        <f ca="1" t="shared" si="2271"/>
        <v> </v>
      </c>
      <c r="Q2228" s="65" t="str">
        <f ca="1">IF(ISBLANK(A2228)," ",IF(O2228&gt;MASTER!$B$3/100,"SB",IF(O2228&gt;MASTER!$B$4/100,"B",IF(O2228&gt;MASTER!$B$5/100,"C","K"))))</f>
        <v>SB</v>
      </c>
      <c r="R2228" s="65" t="str">
        <f ca="1">IF(ISBLANK(B2228)," ",IF(P2228&gt;MASTER!$B$3/100,"SB",IF(P2228&gt;MASTER!$B$4/100,"B",IF(P2228&gt;MASTER!$B$5/100,"C","K"))))</f>
        <v>SB</v>
      </c>
    </row>
    <row r="2229" customHeight="1" spans="1:18">
      <c r="A2229" s="65">
        <f ca="1">INDIRECT(ADDRESS(2+QUOTIENT(ROW()-2,COUNTA('Form Responses 1'!$1:$1)-4),1,,TRUE,"Form Responses 1"))</f>
        <v>0</v>
      </c>
      <c r="B2229" s="65">
        <f ca="1">INDIRECT(ADDRESS(2+QUOTIENT(ROW()-2,COUNTA('Form Responses 1'!$1:$1)-4),2,,TRUE,"Form Responses 1"))</f>
        <v>0</v>
      </c>
      <c r="C2229" s="65">
        <f ca="1">INDIRECT(ADDRESS(2+QUOTIENT(ROW()-2,COUNTA('Form Responses 1'!$1:$1)-4),3,,TRUE,"Form Responses 1"))</f>
        <v>0</v>
      </c>
      <c r="D2229" s="65">
        <f ca="1">INDIRECT(ADDRESS(2+QUOTIENT(ROW()-2,COUNTA('Form Responses 1'!$1:$1)-4),4,,TRUE,"Form Responses 1"))</f>
        <v>0</v>
      </c>
      <c r="E2229" s="82">
        <f ca="1" t="shared" si="0"/>
        <v>6</v>
      </c>
      <c r="F2229" s="65" t="str">
        <f ca="1">IF(ISBLANK(A2229)," ",INDIRECT(ADDRESS(1,5+MOD(ROW()-2,COUNTA('Form Responses 1'!$1:$1)-4),,TRUE,"Form Responses 1")))</f>
        <v>Lantai 24 [Tangga Exit Barat]</v>
      </c>
      <c r="G2229" s="65" t="e">
        <f ca="1">IF(ISBLANK(A2229)," ",INDIRECT(ADDRESS(MATCH(A2229,'Form Responses 1'!A:A,0),5+MOD(ROW()-2,COUNTA('Form Responses 1'!$1:$1)-4),,TRUE,"Form Responses 1")))</f>
        <v>#N/A</v>
      </c>
      <c r="H2229" s="83" t="str">
        <f ca="1" t="shared" si="1"/>
        <v>Lantai 24</v>
      </c>
      <c r="I2229" s="83" t="str">
        <f ca="1" t="shared" si="2221"/>
        <v>Tangga Exit Barat</v>
      </c>
      <c r="J2229" s="83" t="str">
        <f ca="1" t="shared" si="2"/>
        <v>CLEANING SERVICE</v>
      </c>
      <c r="K2229" s="83" t="str">
        <f ca="1" t="array" ref="K2229">IFERROR(INDEX(MASTER!B:B,MATCH(G2229,MASTER!A:A,0))/100," ")</f>
        <v> </v>
      </c>
      <c r="L2229" s="65">
        <f ca="1" t="shared" si="3"/>
        <v>0</v>
      </c>
      <c r="M2229" s="65" t="str">
        <f ca="1" t="shared" si="4"/>
        <v>1900 - WEEK 00</v>
      </c>
      <c r="N2229" s="65" t="str">
        <f ca="1" t="shared" si="5"/>
        <v>1900 - MONTH 01</v>
      </c>
      <c r="O2229" s="83" t="str">
        <f ca="1" t="shared" ref="O2229:P2229" si="2272">IFERROR(AVERAGEIF(M:M,M2229,$K:$K)," ")</f>
        <v> </v>
      </c>
      <c r="P2229" s="83" t="str">
        <f ca="1" t="shared" si="2272"/>
        <v> </v>
      </c>
      <c r="Q2229" s="65" t="str">
        <f ca="1">IF(ISBLANK(A2229)," ",IF(O2229&gt;MASTER!$B$3/100,"SB",IF(O2229&gt;MASTER!$B$4/100,"B",IF(O2229&gt;MASTER!$B$5/100,"C","K"))))</f>
        <v>SB</v>
      </c>
      <c r="R2229" s="65" t="str">
        <f ca="1">IF(ISBLANK(B2229)," ",IF(P2229&gt;MASTER!$B$3/100,"SB",IF(P2229&gt;MASTER!$B$4/100,"B",IF(P2229&gt;MASTER!$B$5/100,"C","K"))))</f>
        <v>SB</v>
      </c>
    </row>
    <row r="2230" customHeight="1" spans="1:18">
      <c r="A2230" s="65">
        <f ca="1">INDIRECT(ADDRESS(2+QUOTIENT(ROW()-2,COUNTA('Form Responses 1'!$1:$1)-4),1,,TRUE,"Form Responses 1"))</f>
        <v>0</v>
      </c>
      <c r="B2230" s="65">
        <f ca="1">INDIRECT(ADDRESS(2+QUOTIENT(ROW()-2,COUNTA('Form Responses 1'!$1:$1)-4),2,,TRUE,"Form Responses 1"))</f>
        <v>0</v>
      </c>
      <c r="C2230" s="65">
        <f ca="1">INDIRECT(ADDRESS(2+QUOTIENT(ROW()-2,COUNTA('Form Responses 1'!$1:$1)-4),3,,TRUE,"Form Responses 1"))</f>
        <v>0</v>
      </c>
      <c r="D2230" s="65">
        <f ca="1">INDIRECT(ADDRESS(2+QUOTIENT(ROW()-2,COUNTA('Form Responses 1'!$1:$1)-4),4,,TRUE,"Form Responses 1"))</f>
        <v>0</v>
      </c>
      <c r="E2230" s="82">
        <f ca="1" t="shared" si="0"/>
        <v>6</v>
      </c>
      <c r="F2230" s="65" t="str">
        <f ca="1">IF(ISBLANK(A2230)," ",INDIRECT(ADDRESS(1,5+MOD(ROW()-2,COUNTA('Form Responses 1'!$1:$1)-4),,TRUE,"Form Responses 1")))</f>
        <v>Lantai 24 [ &amp; Timur]</v>
      </c>
      <c r="G2230" s="65" t="e">
        <f ca="1">IF(ISBLANK(A2230)," ",INDIRECT(ADDRESS(MATCH(A2230,'Form Responses 1'!A:A,0),5+MOD(ROW()-2,COUNTA('Form Responses 1'!$1:$1)-4),,TRUE,"Form Responses 1")))</f>
        <v>#N/A</v>
      </c>
      <c r="H2230" s="83" t="str">
        <f ca="1" t="shared" si="1"/>
        <v>Lantai 24</v>
      </c>
      <c r="I2230" s="83" t="str">
        <f ca="1" t="shared" si="2221"/>
        <v> &amp; Timur</v>
      </c>
      <c r="J2230" s="83" t="str">
        <f ca="1" t="shared" si="2"/>
        <v>CLEANING SERVICE</v>
      </c>
      <c r="K2230" s="83" t="str">
        <f ca="1" t="array" ref="K2230">IFERROR(INDEX(MASTER!B:B,MATCH(G2230,MASTER!A:A,0))/100," ")</f>
        <v> </v>
      </c>
      <c r="L2230" s="65">
        <f ca="1" t="shared" si="3"/>
        <v>0</v>
      </c>
      <c r="M2230" s="65" t="str">
        <f ca="1" t="shared" si="4"/>
        <v>1900 - WEEK 00</v>
      </c>
      <c r="N2230" s="65" t="str">
        <f ca="1" t="shared" si="5"/>
        <v>1900 - MONTH 01</v>
      </c>
      <c r="O2230" s="83" t="str">
        <f ca="1" t="shared" ref="O2230:P2230" si="2273">IFERROR(AVERAGEIF(M:M,M2230,$K:$K)," ")</f>
        <v> </v>
      </c>
      <c r="P2230" s="83" t="str">
        <f ca="1" t="shared" si="2273"/>
        <v> </v>
      </c>
      <c r="Q2230" s="65" t="str">
        <f ca="1">IF(ISBLANK(A2230)," ",IF(O2230&gt;MASTER!$B$3/100,"SB",IF(O2230&gt;MASTER!$B$4/100,"B",IF(O2230&gt;MASTER!$B$5/100,"C","K"))))</f>
        <v>SB</v>
      </c>
      <c r="R2230" s="65" t="str">
        <f ca="1">IF(ISBLANK(B2230)," ",IF(P2230&gt;MASTER!$B$3/100,"SB",IF(P2230&gt;MASTER!$B$4/100,"B",IF(P2230&gt;MASTER!$B$5/100,"C","K"))))</f>
        <v>SB</v>
      </c>
    </row>
    <row r="2231" customHeight="1" spans="1:18">
      <c r="A2231" s="65">
        <f ca="1">INDIRECT(ADDRESS(2+QUOTIENT(ROW()-2,COUNTA('Form Responses 1'!$1:$1)-4),1,,TRUE,"Form Responses 1"))</f>
        <v>0</v>
      </c>
      <c r="B2231" s="65">
        <f ca="1">INDIRECT(ADDRESS(2+QUOTIENT(ROW()-2,COUNTA('Form Responses 1'!$1:$1)-4),2,,TRUE,"Form Responses 1"))</f>
        <v>0</v>
      </c>
      <c r="C2231" s="65">
        <f ca="1">INDIRECT(ADDRESS(2+QUOTIENT(ROW()-2,COUNTA('Form Responses 1'!$1:$1)-4),3,,TRUE,"Form Responses 1"))</f>
        <v>0</v>
      </c>
      <c r="D2231" s="65">
        <f ca="1">INDIRECT(ADDRESS(2+QUOTIENT(ROW()-2,COUNTA('Form Responses 1'!$1:$1)-4),4,,TRUE,"Form Responses 1"))</f>
        <v>0</v>
      </c>
      <c r="E2231" s="82">
        <f ca="1" t="shared" si="0"/>
        <v>6</v>
      </c>
      <c r="F2231" s="65" t="str">
        <f ca="1">IF(ISBLANK(A2231)," ",INDIRECT(ADDRESS(1,5+MOD(ROW()-2,COUNTA('Form Responses 1'!$1:$1)-4),,TRUE,"Form Responses 1")))</f>
        <v>Lantai 24 [Mushola]</v>
      </c>
      <c r="G2231" s="65" t="e">
        <f ca="1">IF(ISBLANK(A2231)," ",INDIRECT(ADDRESS(MATCH(A2231,'Form Responses 1'!A:A,0),5+MOD(ROW()-2,COUNTA('Form Responses 1'!$1:$1)-4),,TRUE,"Form Responses 1")))</f>
        <v>#N/A</v>
      </c>
      <c r="H2231" s="83" t="str">
        <f ca="1" t="shared" si="1"/>
        <v>Lantai 24</v>
      </c>
      <c r="I2231" s="83" t="str">
        <f ca="1" t="shared" si="2221"/>
        <v>Mushola</v>
      </c>
      <c r="J2231" s="83" t="str">
        <f ca="1" t="shared" si="2"/>
        <v>CLEANING SERVICE</v>
      </c>
      <c r="K2231" s="83" t="str">
        <f ca="1" t="array" ref="K2231">IFERROR(INDEX(MASTER!B:B,MATCH(G2231,MASTER!A:A,0))/100," ")</f>
        <v> </v>
      </c>
      <c r="L2231" s="65">
        <f ca="1" t="shared" si="3"/>
        <v>0</v>
      </c>
      <c r="M2231" s="65" t="str">
        <f ca="1" t="shared" si="4"/>
        <v>1900 - WEEK 00</v>
      </c>
      <c r="N2231" s="65" t="str">
        <f ca="1" t="shared" si="5"/>
        <v>1900 - MONTH 01</v>
      </c>
      <c r="O2231" s="83" t="str">
        <f ca="1" t="shared" ref="O2231:P2231" si="2274">IFERROR(AVERAGEIF(M:M,M2231,$K:$K)," ")</f>
        <v> </v>
      </c>
      <c r="P2231" s="83" t="str">
        <f ca="1" t="shared" si="2274"/>
        <v> </v>
      </c>
      <c r="Q2231" s="65" t="str">
        <f ca="1">IF(ISBLANK(A2231)," ",IF(O2231&gt;MASTER!$B$3/100,"SB",IF(O2231&gt;MASTER!$B$4/100,"B",IF(O2231&gt;MASTER!$B$5/100,"C","K"))))</f>
        <v>SB</v>
      </c>
      <c r="R2231" s="65" t="str">
        <f ca="1">IF(ISBLANK(B2231)," ",IF(P2231&gt;MASTER!$B$3/100,"SB",IF(P2231&gt;MASTER!$B$4/100,"B",IF(P2231&gt;MASTER!$B$5/100,"C","K"))))</f>
        <v>SB</v>
      </c>
    </row>
    <row r="2232" customHeight="1" spans="1:18">
      <c r="A2232" s="65">
        <f ca="1">INDIRECT(ADDRESS(2+QUOTIENT(ROW()-2,COUNTA('Form Responses 1'!$1:$1)-4),1,,TRUE,"Form Responses 1"))</f>
        <v>0</v>
      </c>
      <c r="B2232" s="65">
        <f ca="1">INDIRECT(ADDRESS(2+QUOTIENT(ROW()-2,COUNTA('Form Responses 1'!$1:$1)-4),2,,TRUE,"Form Responses 1"))</f>
        <v>0</v>
      </c>
      <c r="C2232" s="65">
        <f ca="1">INDIRECT(ADDRESS(2+QUOTIENT(ROW()-2,COUNTA('Form Responses 1'!$1:$1)-4),3,,TRUE,"Form Responses 1"))</f>
        <v>0</v>
      </c>
      <c r="D2232" s="65">
        <f ca="1">INDIRECT(ADDRESS(2+QUOTIENT(ROW()-2,COUNTA('Form Responses 1'!$1:$1)-4),4,,TRUE,"Form Responses 1"))</f>
        <v>0</v>
      </c>
      <c r="E2232" s="82">
        <f ca="1" t="shared" si="0"/>
        <v>6</v>
      </c>
      <c r="F2232" s="65" t="str">
        <f ca="1">IF(ISBLANK(A2232)," ",INDIRECT(ADDRESS(1,5+MOD(ROW()-2,COUNTA('Form Responses 1'!$1:$1)-4),,TRUE,"Form Responses 1")))</f>
        <v>Lantai 24 [Pantry]</v>
      </c>
      <c r="G2232" s="65" t="e">
        <f ca="1">IF(ISBLANK(A2232)," ",INDIRECT(ADDRESS(MATCH(A2232,'Form Responses 1'!A:A,0),5+MOD(ROW()-2,COUNTA('Form Responses 1'!$1:$1)-4),,TRUE,"Form Responses 1")))</f>
        <v>#N/A</v>
      </c>
      <c r="H2232" s="83" t="str">
        <f ca="1" t="shared" si="1"/>
        <v>Lantai 24</v>
      </c>
      <c r="I2232" s="83" t="str">
        <f ca="1" t="shared" si="2221"/>
        <v>Pantry</v>
      </c>
      <c r="J2232" s="83" t="str">
        <f ca="1" t="shared" si="2"/>
        <v>CLEANING SERVICE</v>
      </c>
      <c r="K2232" s="83" t="str">
        <f ca="1" t="array" ref="K2232">IFERROR(INDEX(MASTER!B:B,MATCH(G2232,MASTER!A:A,0))/100," ")</f>
        <v> </v>
      </c>
      <c r="L2232" s="65">
        <f ca="1" t="shared" si="3"/>
        <v>0</v>
      </c>
      <c r="M2232" s="65" t="str">
        <f ca="1" t="shared" si="4"/>
        <v>1900 - WEEK 00</v>
      </c>
      <c r="N2232" s="65" t="str">
        <f ca="1" t="shared" si="5"/>
        <v>1900 - MONTH 01</v>
      </c>
      <c r="O2232" s="83" t="str">
        <f ca="1" t="shared" ref="O2232:P2232" si="2275">IFERROR(AVERAGEIF(M:M,M2232,$K:$K)," ")</f>
        <v> </v>
      </c>
      <c r="P2232" s="83" t="str">
        <f ca="1" t="shared" si="2275"/>
        <v> </v>
      </c>
      <c r="Q2232" s="65" t="str">
        <f ca="1">IF(ISBLANK(A2232)," ",IF(O2232&gt;MASTER!$B$3/100,"SB",IF(O2232&gt;MASTER!$B$4/100,"B",IF(O2232&gt;MASTER!$B$5/100,"C","K"))))</f>
        <v>SB</v>
      </c>
      <c r="R2232" s="65" t="str">
        <f ca="1">IF(ISBLANK(B2232)," ",IF(P2232&gt;MASTER!$B$3/100,"SB",IF(P2232&gt;MASTER!$B$4/100,"B",IF(P2232&gt;MASTER!$B$5/100,"C","K"))))</f>
        <v>SB</v>
      </c>
    </row>
    <row r="2233" customHeight="1" spans="1:18">
      <c r="A2233" s="65">
        <f ca="1">INDIRECT(ADDRESS(2+QUOTIENT(ROW()-2,COUNTA('Form Responses 1'!$1:$1)-4),1,,TRUE,"Form Responses 1"))</f>
        <v>0</v>
      </c>
      <c r="B2233" s="65">
        <f ca="1">INDIRECT(ADDRESS(2+QUOTIENT(ROW()-2,COUNTA('Form Responses 1'!$1:$1)-4),2,,TRUE,"Form Responses 1"))</f>
        <v>0</v>
      </c>
      <c r="C2233" s="65">
        <f ca="1">INDIRECT(ADDRESS(2+QUOTIENT(ROW()-2,COUNTA('Form Responses 1'!$1:$1)-4),3,,TRUE,"Form Responses 1"))</f>
        <v>0</v>
      </c>
      <c r="D2233" s="65">
        <f ca="1">INDIRECT(ADDRESS(2+QUOTIENT(ROW()-2,COUNTA('Form Responses 1'!$1:$1)-4),4,,TRUE,"Form Responses 1"))</f>
        <v>0</v>
      </c>
      <c r="E2233" s="82">
        <f ca="1" t="shared" si="0"/>
        <v>6</v>
      </c>
      <c r="F2233" s="65" t="str">
        <f ca="1">IF(ISBLANK(A2233)," ",INDIRECT(ADDRESS(1,5+MOD(ROW()-2,COUNTA('Form Responses 1'!$1:$1)-4),,TRUE,"Form Responses 1")))</f>
        <v>Lantai 24 [Ruang Rapat 1-2-3]</v>
      </c>
      <c r="G2233" s="65" t="e">
        <f ca="1">IF(ISBLANK(A2233)," ",INDIRECT(ADDRESS(MATCH(A2233,'Form Responses 1'!A:A,0),5+MOD(ROW()-2,COUNTA('Form Responses 1'!$1:$1)-4),,TRUE,"Form Responses 1")))</f>
        <v>#N/A</v>
      </c>
      <c r="H2233" s="83" t="str">
        <f ca="1" t="shared" si="1"/>
        <v>Lantai 24</v>
      </c>
      <c r="I2233" s="83" t="str">
        <f ca="1" t="shared" si="2221"/>
        <v>Ruang Rapat 1-2-3</v>
      </c>
      <c r="J2233" s="83" t="str">
        <f ca="1" t="shared" si="2"/>
        <v>CLEANING SERVICE</v>
      </c>
      <c r="K2233" s="83" t="str">
        <f ca="1" t="array" ref="K2233">IFERROR(INDEX(MASTER!B:B,MATCH(G2233,MASTER!A:A,0))/100," ")</f>
        <v> </v>
      </c>
      <c r="L2233" s="65">
        <f ca="1" t="shared" si="3"/>
        <v>0</v>
      </c>
      <c r="M2233" s="65" t="str">
        <f ca="1" t="shared" si="4"/>
        <v>1900 - WEEK 00</v>
      </c>
      <c r="N2233" s="65" t="str">
        <f ca="1" t="shared" si="5"/>
        <v>1900 - MONTH 01</v>
      </c>
      <c r="O2233" s="83" t="str">
        <f ca="1" t="shared" ref="O2233:P2233" si="2276">IFERROR(AVERAGEIF(M:M,M2233,$K:$K)," ")</f>
        <v> </v>
      </c>
      <c r="P2233" s="83" t="str">
        <f ca="1" t="shared" si="2276"/>
        <v> </v>
      </c>
      <c r="Q2233" s="65" t="str">
        <f ca="1">IF(ISBLANK(A2233)," ",IF(O2233&gt;MASTER!$B$3/100,"SB",IF(O2233&gt;MASTER!$B$4/100,"B",IF(O2233&gt;MASTER!$B$5/100,"C","K"))))</f>
        <v>SB</v>
      </c>
      <c r="R2233" s="65" t="str">
        <f ca="1">IF(ISBLANK(B2233)," ",IF(P2233&gt;MASTER!$B$3/100,"SB",IF(P2233&gt;MASTER!$B$4/100,"B",IF(P2233&gt;MASTER!$B$5/100,"C","K"))))</f>
        <v>SB</v>
      </c>
    </row>
    <row r="2234" customHeight="1" spans="1:18">
      <c r="A2234" s="65">
        <f ca="1">INDIRECT(ADDRESS(2+QUOTIENT(ROW()-2,COUNTA('Form Responses 1'!$1:$1)-4),1,,TRUE,"Form Responses 1"))</f>
        <v>0</v>
      </c>
      <c r="B2234" s="65">
        <f ca="1">INDIRECT(ADDRESS(2+QUOTIENT(ROW()-2,COUNTA('Form Responses 1'!$1:$1)-4),2,,TRUE,"Form Responses 1"))</f>
        <v>0</v>
      </c>
      <c r="C2234" s="65">
        <f ca="1">INDIRECT(ADDRESS(2+QUOTIENT(ROW()-2,COUNTA('Form Responses 1'!$1:$1)-4),3,,TRUE,"Form Responses 1"))</f>
        <v>0</v>
      </c>
      <c r="D2234" s="65">
        <f ca="1">INDIRECT(ADDRESS(2+QUOTIENT(ROW()-2,COUNTA('Form Responses 1'!$1:$1)-4),4,,TRUE,"Form Responses 1"))</f>
        <v>0</v>
      </c>
      <c r="E2234" s="82">
        <f ca="1" t="shared" si="0"/>
        <v>6</v>
      </c>
      <c r="F2234" s="65" t="str">
        <f ca="1">IF(ISBLANK(A2234)," ",INDIRECT(ADDRESS(1,5+MOD(ROW()-2,COUNTA('Form Responses 1'!$1:$1)-4),,TRUE,"Form Responses 1")))</f>
        <v>Lantai 24 [Ruang Kerja]</v>
      </c>
      <c r="G2234" s="65" t="e">
        <f ca="1">IF(ISBLANK(A2234)," ",INDIRECT(ADDRESS(MATCH(A2234,'Form Responses 1'!A:A,0),5+MOD(ROW()-2,COUNTA('Form Responses 1'!$1:$1)-4),,TRUE,"Form Responses 1")))</f>
        <v>#N/A</v>
      </c>
      <c r="H2234" s="83" t="str">
        <f ca="1" t="shared" si="1"/>
        <v>Lantai 24</v>
      </c>
      <c r="I2234" s="83" t="str">
        <f ca="1" t="shared" si="2221"/>
        <v>Ruang Kerja</v>
      </c>
      <c r="J2234" s="83" t="str">
        <f ca="1" t="shared" si="2"/>
        <v>CLEANING SERVICE</v>
      </c>
      <c r="K2234" s="83" t="str">
        <f ca="1" t="array" ref="K2234">IFERROR(INDEX(MASTER!B:B,MATCH(G2234,MASTER!A:A,0))/100," ")</f>
        <v> </v>
      </c>
      <c r="L2234" s="65">
        <f ca="1" t="shared" si="3"/>
        <v>0</v>
      </c>
      <c r="M2234" s="65" t="str">
        <f ca="1" t="shared" si="4"/>
        <v>1900 - WEEK 00</v>
      </c>
      <c r="N2234" s="65" t="str">
        <f ca="1" t="shared" si="5"/>
        <v>1900 - MONTH 01</v>
      </c>
      <c r="O2234" s="83" t="str">
        <f ca="1" t="shared" ref="O2234:P2234" si="2277">IFERROR(AVERAGEIF(M:M,M2234,$K:$K)," ")</f>
        <v> </v>
      </c>
      <c r="P2234" s="83" t="str">
        <f ca="1" t="shared" si="2277"/>
        <v> </v>
      </c>
      <c r="Q2234" s="65" t="str">
        <f ca="1">IF(ISBLANK(A2234)," ",IF(O2234&gt;MASTER!$B$3/100,"SB",IF(O2234&gt;MASTER!$B$4/100,"B",IF(O2234&gt;MASTER!$B$5/100,"C","K"))))</f>
        <v>SB</v>
      </c>
      <c r="R2234" s="65" t="str">
        <f ca="1">IF(ISBLANK(B2234)," ",IF(P2234&gt;MASTER!$B$3/100,"SB",IF(P2234&gt;MASTER!$B$4/100,"B",IF(P2234&gt;MASTER!$B$5/100,"C","K"))))</f>
        <v>SB</v>
      </c>
    </row>
    <row r="2235" customHeight="1" spans="1:18">
      <c r="A2235" s="65">
        <f ca="1">INDIRECT(ADDRESS(2+QUOTIENT(ROW()-2,COUNTA('Form Responses 1'!$1:$1)-4),1,,TRUE,"Form Responses 1"))</f>
        <v>0</v>
      </c>
      <c r="B2235" s="65">
        <f ca="1">INDIRECT(ADDRESS(2+QUOTIENT(ROW()-2,COUNTA('Form Responses 1'!$1:$1)-4),2,,TRUE,"Form Responses 1"))</f>
        <v>0</v>
      </c>
      <c r="C2235" s="65">
        <f ca="1">INDIRECT(ADDRESS(2+QUOTIENT(ROW()-2,COUNTA('Form Responses 1'!$1:$1)-4),3,,TRUE,"Form Responses 1"))</f>
        <v>0</v>
      </c>
      <c r="D2235" s="65">
        <f ca="1">INDIRECT(ADDRESS(2+QUOTIENT(ROW()-2,COUNTA('Form Responses 1'!$1:$1)-4),4,,TRUE,"Form Responses 1"))</f>
        <v>0</v>
      </c>
      <c r="E2235" s="82">
        <f ca="1" t="shared" si="0"/>
        <v>6</v>
      </c>
      <c r="F2235" s="65" t="str">
        <f ca="1">IF(ISBLANK(A2235)," ",INDIRECT(ADDRESS(1,5+MOD(ROW()-2,COUNTA('Form Responses 1'!$1:$1)-4),,TRUE,"Form Responses 1")))</f>
        <v>Lantai 24 [Koridor]</v>
      </c>
      <c r="G2235" s="65" t="e">
        <f ca="1">IF(ISBLANK(A2235)," ",INDIRECT(ADDRESS(MATCH(A2235,'Form Responses 1'!A:A,0),5+MOD(ROW()-2,COUNTA('Form Responses 1'!$1:$1)-4),,TRUE,"Form Responses 1")))</f>
        <v>#N/A</v>
      </c>
      <c r="H2235" s="83" t="str">
        <f ca="1" t="shared" si="1"/>
        <v>Lantai 24</v>
      </c>
      <c r="I2235" s="83" t="str">
        <f ca="1" t="shared" si="2221"/>
        <v>Koridor</v>
      </c>
      <c r="J2235" s="83" t="str">
        <f ca="1" t="shared" si="2"/>
        <v>CLEANING SERVICE</v>
      </c>
      <c r="K2235" s="83" t="str">
        <f ca="1" t="array" ref="K2235">IFERROR(INDEX(MASTER!B:B,MATCH(G2235,MASTER!A:A,0))/100," ")</f>
        <v> </v>
      </c>
      <c r="L2235" s="65">
        <f ca="1" t="shared" si="3"/>
        <v>0</v>
      </c>
      <c r="M2235" s="65" t="str">
        <f ca="1" t="shared" si="4"/>
        <v>1900 - WEEK 00</v>
      </c>
      <c r="N2235" s="65" t="str">
        <f ca="1" t="shared" si="5"/>
        <v>1900 - MONTH 01</v>
      </c>
      <c r="O2235" s="83" t="str">
        <f ca="1" t="shared" ref="O2235:P2235" si="2278">IFERROR(AVERAGEIF(M:M,M2235,$K:$K)," ")</f>
        <v> </v>
      </c>
      <c r="P2235" s="83" t="str">
        <f ca="1" t="shared" si="2278"/>
        <v> </v>
      </c>
      <c r="Q2235" s="65" t="str">
        <f ca="1">IF(ISBLANK(A2235)," ",IF(O2235&gt;MASTER!$B$3/100,"SB",IF(O2235&gt;MASTER!$B$4/100,"B",IF(O2235&gt;MASTER!$B$5/100,"C","K"))))</f>
        <v>SB</v>
      </c>
      <c r="R2235" s="65" t="str">
        <f ca="1">IF(ISBLANK(B2235)," ",IF(P2235&gt;MASTER!$B$3/100,"SB",IF(P2235&gt;MASTER!$B$4/100,"B",IF(P2235&gt;MASTER!$B$5/100,"C","K"))))</f>
        <v>SB</v>
      </c>
    </row>
    <row r="2236" customHeight="1" spans="1:18">
      <c r="A2236" s="65">
        <f ca="1">INDIRECT(ADDRESS(2+QUOTIENT(ROW()-2,COUNTA('Form Responses 1'!$1:$1)-4),1,,TRUE,"Form Responses 1"))</f>
        <v>0</v>
      </c>
      <c r="B2236" s="65">
        <f ca="1">INDIRECT(ADDRESS(2+QUOTIENT(ROW()-2,COUNTA('Form Responses 1'!$1:$1)-4),2,,TRUE,"Form Responses 1"))</f>
        <v>0</v>
      </c>
      <c r="C2236" s="65">
        <f ca="1">INDIRECT(ADDRESS(2+QUOTIENT(ROW()-2,COUNTA('Form Responses 1'!$1:$1)-4),3,,TRUE,"Form Responses 1"))</f>
        <v>0</v>
      </c>
      <c r="D2236" s="65">
        <f ca="1">INDIRECT(ADDRESS(2+QUOTIENT(ROW()-2,COUNTA('Form Responses 1'!$1:$1)-4),4,,TRUE,"Form Responses 1"))</f>
        <v>0</v>
      </c>
      <c r="E2236" s="82">
        <f ca="1" t="shared" si="0"/>
        <v>6</v>
      </c>
      <c r="F2236" s="65" t="str">
        <f ca="1">IF(ISBLANK(A2236)," ",INDIRECT(ADDRESS(1,5+MOD(ROW()-2,COUNTA('Form Responses 1'!$1:$1)-4),,TRUE,"Form Responses 1")))</f>
        <v>Lantai 24 [Toilet Pria / Wanita]</v>
      </c>
      <c r="G2236" s="65" t="e">
        <f ca="1">IF(ISBLANK(A2236)," ",INDIRECT(ADDRESS(MATCH(A2236,'Form Responses 1'!A:A,0),5+MOD(ROW()-2,COUNTA('Form Responses 1'!$1:$1)-4),,TRUE,"Form Responses 1")))</f>
        <v>#N/A</v>
      </c>
      <c r="H2236" s="83" t="str">
        <f ca="1" t="shared" si="1"/>
        <v>Lantai 24</v>
      </c>
      <c r="I2236" s="83" t="str">
        <f ca="1" t="shared" si="2221"/>
        <v>Toilet Pria / Wanita</v>
      </c>
      <c r="J2236" s="83" t="str">
        <f ca="1" t="shared" si="2"/>
        <v>CLEANING SERVICE</v>
      </c>
      <c r="K2236" s="83" t="str">
        <f ca="1" t="array" ref="K2236">IFERROR(INDEX(MASTER!B:B,MATCH(G2236,MASTER!A:A,0))/100," ")</f>
        <v> </v>
      </c>
      <c r="L2236" s="65">
        <f ca="1" t="shared" si="3"/>
        <v>0</v>
      </c>
      <c r="M2236" s="65" t="str">
        <f ca="1" t="shared" si="4"/>
        <v>1900 - WEEK 00</v>
      </c>
      <c r="N2236" s="65" t="str">
        <f ca="1" t="shared" si="5"/>
        <v>1900 - MONTH 01</v>
      </c>
      <c r="O2236" s="83" t="str">
        <f ca="1" t="shared" ref="O2236:P2236" si="2279">IFERROR(AVERAGEIF(M:M,M2236,$K:$K)," ")</f>
        <v> </v>
      </c>
      <c r="P2236" s="83" t="str">
        <f ca="1" t="shared" si="2279"/>
        <v> </v>
      </c>
      <c r="Q2236" s="65" t="str">
        <f ca="1">IF(ISBLANK(A2236)," ",IF(O2236&gt;MASTER!$B$3/100,"SB",IF(O2236&gt;MASTER!$B$4/100,"B",IF(O2236&gt;MASTER!$B$5/100,"C","K"))))</f>
        <v>SB</v>
      </c>
      <c r="R2236" s="65" t="str">
        <f ca="1">IF(ISBLANK(B2236)," ",IF(P2236&gt;MASTER!$B$3/100,"SB",IF(P2236&gt;MASTER!$B$4/100,"B",IF(P2236&gt;MASTER!$B$5/100,"C","K"))))</f>
        <v>SB</v>
      </c>
    </row>
    <row r="2237" customHeight="1" spans="1:18">
      <c r="A2237" s="65">
        <f ca="1">INDIRECT(ADDRESS(2+QUOTIENT(ROW()-2,COUNTA('Form Responses 1'!$1:$1)-4),1,,TRUE,"Form Responses 1"))</f>
        <v>0</v>
      </c>
      <c r="B2237" s="65">
        <f ca="1">INDIRECT(ADDRESS(2+QUOTIENT(ROW()-2,COUNTA('Form Responses 1'!$1:$1)-4),2,,TRUE,"Form Responses 1"))</f>
        <v>0</v>
      </c>
      <c r="C2237" s="65">
        <f ca="1">INDIRECT(ADDRESS(2+QUOTIENT(ROW()-2,COUNTA('Form Responses 1'!$1:$1)-4),3,,TRUE,"Form Responses 1"))</f>
        <v>0</v>
      </c>
      <c r="D2237" s="65">
        <f ca="1">INDIRECT(ADDRESS(2+QUOTIENT(ROW()-2,COUNTA('Form Responses 1'!$1:$1)-4),4,,TRUE,"Form Responses 1"))</f>
        <v>0</v>
      </c>
      <c r="E2237" s="82">
        <f ca="1" t="shared" si="0"/>
        <v>6</v>
      </c>
      <c r="F2237" s="65" t="str">
        <f ca="1">IF(ISBLANK(A2237)," ",INDIRECT(ADDRESS(1,5+MOD(ROW()-2,COUNTA('Form Responses 1'!$1:$1)-4),,TRUE,"Form Responses 1")))</f>
        <v>Lantai 23 [Tangga Exit Barat]</v>
      </c>
      <c r="G2237" s="65" t="e">
        <f ca="1">IF(ISBLANK(A2237)," ",INDIRECT(ADDRESS(MATCH(A2237,'Form Responses 1'!A:A,0),5+MOD(ROW()-2,COUNTA('Form Responses 1'!$1:$1)-4),,TRUE,"Form Responses 1")))</f>
        <v>#N/A</v>
      </c>
      <c r="H2237" s="83" t="str">
        <f ca="1" t="shared" si="1"/>
        <v>Lantai 23</v>
      </c>
      <c r="I2237" s="83" t="str">
        <f ca="1" t="shared" si="2221"/>
        <v>Tangga Exit Barat</v>
      </c>
      <c r="J2237" s="83" t="str">
        <f ca="1" t="shared" si="2"/>
        <v>CLEANING SERVICE</v>
      </c>
      <c r="K2237" s="83" t="str">
        <f ca="1" t="array" ref="K2237">IFERROR(INDEX(MASTER!B:B,MATCH(G2237,MASTER!A:A,0))/100," ")</f>
        <v> </v>
      </c>
      <c r="L2237" s="65">
        <f ca="1" t="shared" si="3"/>
        <v>0</v>
      </c>
      <c r="M2237" s="65" t="str">
        <f ca="1" t="shared" si="4"/>
        <v>1900 - WEEK 00</v>
      </c>
      <c r="N2237" s="65" t="str">
        <f ca="1" t="shared" si="5"/>
        <v>1900 - MONTH 01</v>
      </c>
      <c r="O2237" s="83" t="str">
        <f ca="1" t="shared" ref="O2237:P2237" si="2280">IFERROR(AVERAGEIF(M:M,M2237,$K:$K)," ")</f>
        <v> </v>
      </c>
      <c r="P2237" s="83" t="str">
        <f ca="1" t="shared" si="2280"/>
        <v> </v>
      </c>
      <c r="Q2237" s="65" t="str">
        <f ca="1">IF(ISBLANK(A2237)," ",IF(O2237&gt;MASTER!$B$3/100,"SB",IF(O2237&gt;MASTER!$B$4/100,"B",IF(O2237&gt;MASTER!$B$5/100,"C","K"))))</f>
        <v>SB</v>
      </c>
      <c r="R2237" s="65" t="str">
        <f ca="1">IF(ISBLANK(B2237)," ",IF(P2237&gt;MASTER!$B$3/100,"SB",IF(P2237&gt;MASTER!$B$4/100,"B",IF(P2237&gt;MASTER!$B$5/100,"C","K"))))</f>
        <v>SB</v>
      </c>
    </row>
    <row r="2238" customHeight="1" spans="1:18">
      <c r="A2238" s="65">
        <f ca="1">INDIRECT(ADDRESS(2+QUOTIENT(ROW()-2,COUNTA('Form Responses 1'!$1:$1)-4),1,,TRUE,"Form Responses 1"))</f>
        <v>0</v>
      </c>
      <c r="B2238" s="65">
        <f ca="1">INDIRECT(ADDRESS(2+QUOTIENT(ROW()-2,COUNTA('Form Responses 1'!$1:$1)-4),2,,TRUE,"Form Responses 1"))</f>
        <v>0</v>
      </c>
      <c r="C2238" s="65">
        <f ca="1">INDIRECT(ADDRESS(2+QUOTIENT(ROW()-2,COUNTA('Form Responses 1'!$1:$1)-4),3,,TRUE,"Form Responses 1"))</f>
        <v>0</v>
      </c>
      <c r="D2238" s="65">
        <f ca="1">INDIRECT(ADDRESS(2+QUOTIENT(ROW()-2,COUNTA('Form Responses 1'!$1:$1)-4),4,,TRUE,"Form Responses 1"))</f>
        <v>0</v>
      </c>
      <c r="E2238" s="82">
        <f ca="1" t="shared" si="0"/>
        <v>6</v>
      </c>
      <c r="F2238" s="65" t="str">
        <f ca="1">IF(ISBLANK(A2238)," ",INDIRECT(ADDRESS(1,5+MOD(ROW()-2,COUNTA('Form Responses 1'!$1:$1)-4),,TRUE,"Form Responses 1")))</f>
        <v>Lantai 23 [ &amp; Timur]</v>
      </c>
      <c r="G2238" s="65" t="e">
        <f ca="1">IF(ISBLANK(A2238)," ",INDIRECT(ADDRESS(MATCH(A2238,'Form Responses 1'!A:A,0),5+MOD(ROW()-2,COUNTA('Form Responses 1'!$1:$1)-4),,TRUE,"Form Responses 1")))</f>
        <v>#N/A</v>
      </c>
      <c r="H2238" s="83" t="str">
        <f ca="1" t="shared" si="1"/>
        <v>Lantai 23</v>
      </c>
      <c r="I2238" s="83" t="str">
        <f ca="1" t="shared" si="2221"/>
        <v> &amp; Timur</v>
      </c>
      <c r="J2238" s="83" t="str">
        <f ca="1" t="shared" si="2"/>
        <v>CLEANING SERVICE</v>
      </c>
      <c r="K2238" s="83" t="str">
        <f ca="1" t="array" ref="K2238">IFERROR(INDEX(MASTER!B:B,MATCH(G2238,MASTER!A:A,0))/100," ")</f>
        <v> </v>
      </c>
      <c r="L2238" s="65">
        <f ca="1" t="shared" si="3"/>
        <v>0</v>
      </c>
      <c r="M2238" s="65" t="str">
        <f ca="1" t="shared" si="4"/>
        <v>1900 - WEEK 00</v>
      </c>
      <c r="N2238" s="65" t="str">
        <f ca="1" t="shared" si="5"/>
        <v>1900 - MONTH 01</v>
      </c>
      <c r="O2238" s="83" t="str">
        <f ca="1" t="shared" ref="O2238:P2238" si="2281">IFERROR(AVERAGEIF(M:M,M2238,$K:$K)," ")</f>
        <v> </v>
      </c>
      <c r="P2238" s="83" t="str">
        <f ca="1" t="shared" si="2281"/>
        <v> </v>
      </c>
      <c r="Q2238" s="65" t="str">
        <f ca="1">IF(ISBLANK(A2238)," ",IF(O2238&gt;MASTER!$B$3/100,"SB",IF(O2238&gt;MASTER!$B$4/100,"B",IF(O2238&gt;MASTER!$B$5/100,"C","K"))))</f>
        <v>SB</v>
      </c>
      <c r="R2238" s="65" t="str">
        <f ca="1">IF(ISBLANK(B2238)," ",IF(P2238&gt;MASTER!$B$3/100,"SB",IF(P2238&gt;MASTER!$B$4/100,"B",IF(P2238&gt;MASTER!$B$5/100,"C","K"))))</f>
        <v>SB</v>
      </c>
    </row>
    <row r="2239" customHeight="1" spans="1:18">
      <c r="A2239" s="65">
        <f ca="1">INDIRECT(ADDRESS(2+QUOTIENT(ROW()-2,COUNTA('Form Responses 1'!$1:$1)-4),1,,TRUE,"Form Responses 1"))</f>
        <v>0</v>
      </c>
      <c r="B2239" s="65">
        <f ca="1">INDIRECT(ADDRESS(2+QUOTIENT(ROW()-2,COUNTA('Form Responses 1'!$1:$1)-4),2,,TRUE,"Form Responses 1"))</f>
        <v>0</v>
      </c>
      <c r="C2239" s="65">
        <f ca="1">INDIRECT(ADDRESS(2+QUOTIENT(ROW()-2,COUNTA('Form Responses 1'!$1:$1)-4),3,,TRUE,"Form Responses 1"))</f>
        <v>0</v>
      </c>
      <c r="D2239" s="65">
        <f ca="1">INDIRECT(ADDRESS(2+QUOTIENT(ROW()-2,COUNTA('Form Responses 1'!$1:$1)-4),4,,TRUE,"Form Responses 1"))</f>
        <v>0</v>
      </c>
      <c r="E2239" s="82">
        <f ca="1" t="shared" si="0"/>
        <v>6</v>
      </c>
      <c r="F2239" s="65" t="str">
        <f ca="1">IF(ISBLANK(A2239)," ",INDIRECT(ADDRESS(1,5+MOD(ROW()-2,COUNTA('Form Responses 1'!$1:$1)-4),,TRUE,"Form Responses 1")))</f>
        <v>Lantai 23 [Mushola]</v>
      </c>
      <c r="G2239" s="65" t="e">
        <f ca="1">IF(ISBLANK(A2239)," ",INDIRECT(ADDRESS(MATCH(A2239,'Form Responses 1'!A:A,0),5+MOD(ROW()-2,COUNTA('Form Responses 1'!$1:$1)-4),,TRUE,"Form Responses 1")))</f>
        <v>#N/A</v>
      </c>
      <c r="H2239" s="83" t="str">
        <f ca="1" t="shared" si="1"/>
        <v>Lantai 23</v>
      </c>
      <c r="I2239" s="83" t="str">
        <f ca="1" t="shared" si="2221"/>
        <v>Mushola</v>
      </c>
      <c r="J2239" s="83" t="str">
        <f ca="1" t="shared" si="2"/>
        <v>CLEANING SERVICE</v>
      </c>
      <c r="K2239" s="83" t="str">
        <f ca="1" t="array" ref="K2239">IFERROR(INDEX(MASTER!B:B,MATCH(G2239,MASTER!A:A,0))/100," ")</f>
        <v> </v>
      </c>
      <c r="L2239" s="65">
        <f ca="1" t="shared" si="3"/>
        <v>0</v>
      </c>
      <c r="M2239" s="65" t="str">
        <f ca="1" t="shared" si="4"/>
        <v>1900 - WEEK 00</v>
      </c>
      <c r="N2239" s="65" t="str">
        <f ca="1" t="shared" si="5"/>
        <v>1900 - MONTH 01</v>
      </c>
      <c r="O2239" s="83" t="str">
        <f ca="1" t="shared" ref="O2239:P2239" si="2282">IFERROR(AVERAGEIF(M:M,M2239,$K:$K)," ")</f>
        <v> </v>
      </c>
      <c r="P2239" s="83" t="str">
        <f ca="1" t="shared" si="2282"/>
        <v> </v>
      </c>
      <c r="Q2239" s="65" t="str">
        <f ca="1">IF(ISBLANK(A2239)," ",IF(O2239&gt;MASTER!$B$3/100,"SB",IF(O2239&gt;MASTER!$B$4/100,"B",IF(O2239&gt;MASTER!$B$5/100,"C","K"))))</f>
        <v>SB</v>
      </c>
      <c r="R2239" s="65" t="str">
        <f ca="1">IF(ISBLANK(B2239)," ",IF(P2239&gt;MASTER!$B$3/100,"SB",IF(P2239&gt;MASTER!$B$4/100,"B",IF(P2239&gt;MASTER!$B$5/100,"C","K"))))</f>
        <v>SB</v>
      </c>
    </row>
    <row r="2240" customHeight="1" spans="1:18">
      <c r="A2240" s="65">
        <f ca="1">INDIRECT(ADDRESS(2+QUOTIENT(ROW()-2,COUNTA('Form Responses 1'!$1:$1)-4),1,,TRUE,"Form Responses 1"))</f>
        <v>0</v>
      </c>
      <c r="B2240" s="65">
        <f ca="1">INDIRECT(ADDRESS(2+QUOTIENT(ROW()-2,COUNTA('Form Responses 1'!$1:$1)-4),2,,TRUE,"Form Responses 1"))</f>
        <v>0</v>
      </c>
      <c r="C2240" s="65">
        <f ca="1">INDIRECT(ADDRESS(2+QUOTIENT(ROW()-2,COUNTA('Form Responses 1'!$1:$1)-4),3,,TRUE,"Form Responses 1"))</f>
        <v>0</v>
      </c>
      <c r="D2240" s="65">
        <f ca="1">INDIRECT(ADDRESS(2+QUOTIENT(ROW()-2,COUNTA('Form Responses 1'!$1:$1)-4),4,,TRUE,"Form Responses 1"))</f>
        <v>0</v>
      </c>
      <c r="E2240" s="82">
        <f ca="1" t="shared" si="0"/>
        <v>6</v>
      </c>
      <c r="F2240" s="65" t="str">
        <f ca="1">IF(ISBLANK(A2240)," ",INDIRECT(ADDRESS(1,5+MOD(ROW()-2,COUNTA('Form Responses 1'!$1:$1)-4),,TRUE,"Form Responses 1")))</f>
        <v>Lantai 23 [Pantry]</v>
      </c>
      <c r="G2240" s="65" t="e">
        <f ca="1">IF(ISBLANK(A2240)," ",INDIRECT(ADDRESS(MATCH(A2240,'Form Responses 1'!A:A,0),5+MOD(ROW()-2,COUNTA('Form Responses 1'!$1:$1)-4),,TRUE,"Form Responses 1")))</f>
        <v>#N/A</v>
      </c>
      <c r="H2240" s="83" t="str">
        <f ca="1" t="shared" si="1"/>
        <v>Lantai 23</v>
      </c>
      <c r="I2240" s="83" t="str">
        <f ca="1" t="shared" si="2221"/>
        <v>Pantry</v>
      </c>
      <c r="J2240" s="83" t="str">
        <f ca="1" t="shared" si="2"/>
        <v>CLEANING SERVICE</v>
      </c>
      <c r="K2240" s="83" t="str">
        <f ca="1" t="array" ref="K2240">IFERROR(INDEX(MASTER!B:B,MATCH(G2240,MASTER!A:A,0))/100," ")</f>
        <v> </v>
      </c>
      <c r="L2240" s="65">
        <f ca="1" t="shared" si="3"/>
        <v>0</v>
      </c>
      <c r="M2240" s="65" t="str">
        <f ca="1" t="shared" si="4"/>
        <v>1900 - WEEK 00</v>
      </c>
      <c r="N2240" s="65" t="str">
        <f ca="1" t="shared" si="5"/>
        <v>1900 - MONTH 01</v>
      </c>
      <c r="O2240" s="83" t="str">
        <f ca="1" t="shared" ref="O2240:P2240" si="2283">IFERROR(AVERAGEIF(M:M,M2240,$K:$K)," ")</f>
        <v> </v>
      </c>
      <c r="P2240" s="83" t="str">
        <f ca="1" t="shared" si="2283"/>
        <v> </v>
      </c>
      <c r="Q2240" s="65" t="str">
        <f ca="1">IF(ISBLANK(A2240)," ",IF(O2240&gt;MASTER!$B$3/100,"SB",IF(O2240&gt;MASTER!$B$4/100,"B",IF(O2240&gt;MASTER!$B$5/100,"C","K"))))</f>
        <v>SB</v>
      </c>
      <c r="R2240" s="65" t="str">
        <f ca="1">IF(ISBLANK(B2240)," ",IF(P2240&gt;MASTER!$B$3/100,"SB",IF(P2240&gt;MASTER!$B$4/100,"B",IF(P2240&gt;MASTER!$B$5/100,"C","K"))))</f>
        <v>SB</v>
      </c>
    </row>
    <row r="2241" customHeight="1" spans="1:18">
      <c r="A2241" s="65">
        <f ca="1">INDIRECT(ADDRESS(2+QUOTIENT(ROW()-2,COUNTA('Form Responses 1'!$1:$1)-4),1,,TRUE,"Form Responses 1"))</f>
        <v>0</v>
      </c>
      <c r="B2241" s="65">
        <f ca="1">INDIRECT(ADDRESS(2+QUOTIENT(ROW()-2,COUNTA('Form Responses 1'!$1:$1)-4),2,,TRUE,"Form Responses 1"))</f>
        <v>0</v>
      </c>
      <c r="C2241" s="65">
        <f ca="1">INDIRECT(ADDRESS(2+QUOTIENT(ROW()-2,COUNTA('Form Responses 1'!$1:$1)-4),3,,TRUE,"Form Responses 1"))</f>
        <v>0</v>
      </c>
      <c r="D2241" s="65">
        <f ca="1">INDIRECT(ADDRESS(2+QUOTIENT(ROW()-2,COUNTA('Form Responses 1'!$1:$1)-4),4,,TRUE,"Form Responses 1"))</f>
        <v>0</v>
      </c>
      <c r="E2241" s="82">
        <f ca="1" t="shared" si="0"/>
        <v>6</v>
      </c>
      <c r="F2241" s="65" t="str">
        <f ca="1">IF(ISBLANK(A2241)," ",INDIRECT(ADDRESS(1,5+MOD(ROW()-2,COUNTA('Form Responses 1'!$1:$1)-4),,TRUE,"Form Responses 1")))</f>
        <v>Lantai 23 [Ruang Rapat 1-2-3]</v>
      </c>
      <c r="G2241" s="65" t="e">
        <f ca="1">IF(ISBLANK(A2241)," ",INDIRECT(ADDRESS(MATCH(A2241,'Form Responses 1'!A:A,0),5+MOD(ROW()-2,COUNTA('Form Responses 1'!$1:$1)-4),,TRUE,"Form Responses 1")))</f>
        <v>#N/A</v>
      </c>
      <c r="H2241" s="83" t="str">
        <f ca="1" t="shared" si="1"/>
        <v>Lantai 23</v>
      </c>
      <c r="I2241" s="83" t="str">
        <f ca="1" t="shared" si="2221"/>
        <v>Ruang Rapat 1-2-3</v>
      </c>
      <c r="J2241" s="83" t="str">
        <f ca="1" t="shared" si="2"/>
        <v>CLEANING SERVICE</v>
      </c>
      <c r="K2241" s="83" t="str">
        <f ca="1" t="array" ref="K2241">IFERROR(INDEX(MASTER!B:B,MATCH(G2241,MASTER!A:A,0))/100," ")</f>
        <v> </v>
      </c>
      <c r="L2241" s="65">
        <f ca="1" t="shared" si="3"/>
        <v>0</v>
      </c>
      <c r="M2241" s="65" t="str">
        <f ca="1" t="shared" si="4"/>
        <v>1900 - WEEK 00</v>
      </c>
      <c r="N2241" s="65" t="str">
        <f ca="1" t="shared" si="5"/>
        <v>1900 - MONTH 01</v>
      </c>
      <c r="O2241" s="83" t="str">
        <f ca="1" t="shared" ref="O2241:P2241" si="2284">IFERROR(AVERAGEIF(M:M,M2241,$K:$K)," ")</f>
        <v> </v>
      </c>
      <c r="P2241" s="83" t="str">
        <f ca="1" t="shared" si="2284"/>
        <v> </v>
      </c>
      <c r="Q2241" s="65" t="str">
        <f ca="1">IF(ISBLANK(A2241)," ",IF(O2241&gt;MASTER!$B$3/100,"SB",IF(O2241&gt;MASTER!$B$4/100,"B",IF(O2241&gt;MASTER!$B$5/100,"C","K"))))</f>
        <v>SB</v>
      </c>
      <c r="R2241" s="65" t="str">
        <f ca="1">IF(ISBLANK(B2241)," ",IF(P2241&gt;MASTER!$B$3/100,"SB",IF(P2241&gt;MASTER!$B$4/100,"B",IF(P2241&gt;MASTER!$B$5/100,"C","K"))))</f>
        <v>SB</v>
      </c>
    </row>
    <row r="2242" customHeight="1" spans="1:18">
      <c r="A2242" s="65">
        <f ca="1">INDIRECT(ADDRESS(2+QUOTIENT(ROW()-2,COUNTA('Form Responses 1'!$1:$1)-4),1,,TRUE,"Form Responses 1"))</f>
        <v>0</v>
      </c>
      <c r="B2242" s="65">
        <f ca="1">INDIRECT(ADDRESS(2+QUOTIENT(ROW()-2,COUNTA('Form Responses 1'!$1:$1)-4),2,,TRUE,"Form Responses 1"))</f>
        <v>0</v>
      </c>
      <c r="C2242" s="65">
        <f ca="1">INDIRECT(ADDRESS(2+QUOTIENT(ROW()-2,COUNTA('Form Responses 1'!$1:$1)-4),3,,TRUE,"Form Responses 1"))</f>
        <v>0</v>
      </c>
      <c r="D2242" s="65">
        <f ca="1">INDIRECT(ADDRESS(2+QUOTIENT(ROW()-2,COUNTA('Form Responses 1'!$1:$1)-4),4,,TRUE,"Form Responses 1"))</f>
        <v>0</v>
      </c>
      <c r="E2242" s="82">
        <f ca="1" t="shared" si="0"/>
        <v>6</v>
      </c>
      <c r="F2242" s="65" t="str">
        <f ca="1">IF(ISBLANK(A2242)," ",INDIRECT(ADDRESS(1,5+MOD(ROW()-2,COUNTA('Form Responses 1'!$1:$1)-4),,TRUE,"Form Responses 1")))</f>
        <v>Lantai 23 [Ruang Kerja]</v>
      </c>
      <c r="G2242" s="65" t="e">
        <f ca="1">IF(ISBLANK(A2242)," ",INDIRECT(ADDRESS(MATCH(A2242,'Form Responses 1'!A:A,0),5+MOD(ROW()-2,COUNTA('Form Responses 1'!$1:$1)-4),,TRUE,"Form Responses 1")))</f>
        <v>#N/A</v>
      </c>
      <c r="H2242" s="83" t="str">
        <f ca="1" t="shared" si="1"/>
        <v>Lantai 23</v>
      </c>
      <c r="I2242" s="83" t="str">
        <f ca="1" t="shared" si="2221"/>
        <v>Ruang Kerja</v>
      </c>
      <c r="J2242" s="83" t="str">
        <f ca="1" t="shared" si="2"/>
        <v>CLEANING SERVICE</v>
      </c>
      <c r="K2242" s="83" t="str">
        <f ca="1" t="array" ref="K2242">IFERROR(INDEX(MASTER!B:B,MATCH(G2242,MASTER!A:A,0))/100," ")</f>
        <v> </v>
      </c>
      <c r="L2242" s="65">
        <f ca="1" t="shared" si="3"/>
        <v>0</v>
      </c>
      <c r="M2242" s="65" t="str">
        <f ca="1" t="shared" si="4"/>
        <v>1900 - WEEK 00</v>
      </c>
      <c r="N2242" s="65" t="str">
        <f ca="1" t="shared" si="5"/>
        <v>1900 - MONTH 01</v>
      </c>
      <c r="O2242" s="83" t="str">
        <f ca="1" t="shared" ref="O2242:P2242" si="2285">IFERROR(AVERAGEIF(M:M,M2242,$K:$K)," ")</f>
        <v> </v>
      </c>
      <c r="P2242" s="83" t="str">
        <f ca="1" t="shared" si="2285"/>
        <v> </v>
      </c>
      <c r="Q2242" s="65" t="str">
        <f ca="1">IF(ISBLANK(A2242)," ",IF(O2242&gt;MASTER!$B$3/100,"SB",IF(O2242&gt;MASTER!$B$4/100,"B",IF(O2242&gt;MASTER!$B$5/100,"C","K"))))</f>
        <v>SB</v>
      </c>
      <c r="R2242" s="65" t="str">
        <f ca="1">IF(ISBLANK(B2242)," ",IF(P2242&gt;MASTER!$B$3/100,"SB",IF(P2242&gt;MASTER!$B$4/100,"B",IF(P2242&gt;MASTER!$B$5/100,"C","K"))))</f>
        <v>SB</v>
      </c>
    </row>
    <row r="2243" customHeight="1" spans="1:18">
      <c r="A2243" s="65">
        <f ca="1">INDIRECT(ADDRESS(2+QUOTIENT(ROW()-2,COUNTA('Form Responses 1'!$1:$1)-4),1,,TRUE,"Form Responses 1"))</f>
        <v>0</v>
      </c>
      <c r="B2243" s="65">
        <f ca="1">INDIRECT(ADDRESS(2+QUOTIENT(ROW()-2,COUNTA('Form Responses 1'!$1:$1)-4),2,,TRUE,"Form Responses 1"))</f>
        <v>0</v>
      </c>
      <c r="C2243" s="65">
        <f ca="1">INDIRECT(ADDRESS(2+QUOTIENT(ROW()-2,COUNTA('Form Responses 1'!$1:$1)-4),3,,TRUE,"Form Responses 1"))</f>
        <v>0</v>
      </c>
      <c r="D2243" s="65">
        <f ca="1">INDIRECT(ADDRESS(2+QUOTIENT(ROW()-2,COUNTA('Form Responses 1'!$1:$1)-4),4,,TRUE,"Form Responses 1"))</f>
        <v>0</v>
      </c>
      <c r="E2243" s="82">
        <f ca="1" t="shared" si="0"/>
        <v>6</v>
      </c>
      <c r="F2243" s="65" t="str">
        <f ca="1">IF(ISBLANK(A2243)," ",INDIRECT(ADDRESS(1,5+MOD(ROW()-2,COUNTA('Form Responses 1'!$1:$1)-4),,TRUE,"Form Responses 1")))</f>
        <v>Lantai 23 [Koridor]</v>
      </c>
      <c r="G2243" s="65" t="e">
        <f ca="1">IF(ISBLANK(A2243)," ",INDIRECT(ADDRESS(MATCH(A2243,'Form Responses 1'!A:A,0),5+MOD(ROW()-2,COUNTA('Form Responses 1'!$1:$1)-4),,TRUE,"Form Responses 1")))</f>
        <v>#N/A</v>
      </c>
      <c r="H2243" s="83" t="str">
        <f ca="1" t="shared" si="1"/>
        <v>Lantai 23</v>
      </c>
      <c r="I2243" s="83" t="str">
        <f ca="1" t="shared" ref="I2243:I2306" si="2286">MID(F2243,FIND("[",F2243)+1,LEN(F2243)-FIND("[",F2243)-1)</f>
        <v>Koridor</v>
      </c>
      <c r="J2243" s="83" t="str">
        <f ca="1" t="shared" si="2"/>
        <v>CLEANING SERVICE</v>
      </c>
      <c r="K2243" s="83" t="str">
        <f ca="1" t="array" ref="K2243">IFERROR(INDEX(MASTER!B:B,MATCH(G2243,MASTER!A:A,0))/100," ")</f>
        <v> </v>
      </c>
      <c r="L2243" s="65">
        <f ca="1" t="shared" si="3"/>
        <v>0</v>
      </c>
      <c r="M2243" s="65" t="str">
        <f ca="1" t="shared" si="4"/>
        <v>1900 - WEEK 00</v>
      </c>
      <c r="N2243" s="65" t="str">
        <f ca="1" t="shared" si="5"/>
        <v>1900 - MONTH 01</v>
      </c>
      <c r="O2243" s="83" t="str">
        <f ca="1" t="shared" ref="O2243:P2243" si="2287">IFERROR(AVERAGEIF(M:M,M2243,$K:$K)," ")</f>
        <v> </v>
      </c>
      <c r="P2243" s="83" t="str">
        <f ca="1" t="shared" si="2287"/>
        <v> </v>
      </c>
      <c r="Q2243" s="65" t="str">
        <f ca="1">IF(ISBLANK(A2243)," ",IF(O2243&gt;MASTER!$B$3/100,"SB",IF(O2243&gt;MASTER!$B$4/100,"B",IF(O2243&gt;MASTER!$B$5/100,"C","K"))))</f>
        <v>SB</v>
      </c>
      <c r="R2243" s="65" t="str">
        <f ca="1">IF(ISBLANK(B2243)," ",IF(P2243&gt;MASTER!$B$3/100,"SB",IF(P2243&gt;MASTER!$B$4/100,"B",IF(P2243&gt;MASTER!$B$5/100,"C","K"))))</f>
        <v>SB</v>
      </c>
    </row>
    <row r="2244" customHeight="1" spans="1:18">
      <c r="A2244" s="65">
        <f ca="1">INDIRECT(ADDRESS(2+QUOTIENT(ROW()-2,COUNTA('Form Responses 1'!$1:$1)-4),1,,TRUE,"Form Responses 1"))</f>
        <v>0</v>
      </c>
      <c r="B2244" s="65">
        <f ca="1">INDIRECT(ADDRESS(2+QUOTIENT(ROW()-2,COUNTA('Form Responses 1'!$1:$1)-4),2,,TRUE,"Form Responses 1"))</f>
        <v>0</v>
      </c>
      <c r="C2244" s="65">
        <f ca="1">INDIRECT(ADDRESS(2+QUOTIENT(ROW()-2,COUNTA('Form Responses 1'!$1:$1)-4),3,,TRUE,"Form Responses 1"))</f>
        <v>0</v>
      </c>
      <c r="D2244" s="65">
        <f ca="1">INDIRECT(ADDRESS(2+QUOTIENT(ROW()-2,COUNTA('Form Responses 1'!$1:$1)-4),4,,TRUE,"Form Responses 1"))</f>
        <v>0</v>
      </c>
      <c r="E2244" s="82">
        <f ca="1" t="shared" si="0"/>
        <v>6</v>
      </c>
      <c r="F2244" s="65" t="str">
        <f ca="1">IF(ISBLANK(A2244)," ",INDIRECT(ADDRESS(1,5+MOD(ROW()-2,COUNTA('Form Responses 1'!$1:$1)-4),,TRUE,"Form Responses 1")))</f>
        <v>Lantai 23 [Toilet Pria / Wanita]</v>
      </c>
      <c r="G2244" s="65" t="e">
        <f ca="1">IF(ISBLANK(A2244)," ",INDIRECT(ADDRESS(MATCH(A2244,'Form Responses 1'!A:A,0),5+MOD(ROW()-2,COUNTA('Form Responses 1'!$1:$1)-4),,TRUE,"Form Responses 1")))</f>
        <v>#N/A</v>
      </c>
      <c r="H2244" s="83" t="str">
        <f ca="1" t="shared" si="1"/>
        <v>Lantai 23</v>
      </c>
      <c r="I2244" s="83" t="str">
        <f ca="1" t="shared" si="2286"/>
        <v>Toilet Pria / Wanita</v>
      </c>
      <c r="J2244" s="83" t="str">
        <f ca="1" t="shared" si="2"/>
        <v>CLEANING SERVICE</v>
      </c>
      <c r="K2244" s="83" t="str">
        <f ca="1" t="array" ref="K2244">IFERROR(INDEX(MASTER!B:B,MATCH(G2244,MASTER!A:A,0))/100," ")</f>
        <v> </v>
      </c>
      <c r="L2244" s="65">
        <f ca="1" t="shared" si="3"/>
        <v>0</v>
      </c>
      <c r="M2244" s="65" t="str">
        <f ca="1" t="shared" si="4"/>
        <v>1900 - WEEK 00</v>
      </c>
      <c r="N2244" s="65" t="str">
        <f ca="1" t="shared" si="5"/>
        <v>1900 - MONTH 01</v>
      </c>
      <c r="O2244" s="83" t="str">
        <f ca="1" t="shared" ref="O2244:P2244" si="2288">IFERROR(AVERAGEIF(M:M,M2244,$K:$K)," ")</f>
        <v> </v>
      </c>
      <c r="P2244" s="83" t="str">
        <f ca="1" t="shared" si="2288"/>
        <v> </v>
      </c>
      <c r="Q2244" s="65" t="str">
        <f ca="1">IF(ISBLANK(A2244)," ",IF(O2244&gt;MASTER!$B$3/100,"SB",IF(O2244&gt;MASTER!$B$4/100,"B",IF(O2244&gt;MASTER!$B$5/100,"C","K"))))</f>
        <v>SB</v>
      </c>
      <c r="R2244" s="65" t="str">
        <f ca="1">IF(ISBLANK(B2244)," ",IF(P2244&gt;MASTER!$B$3/100,"SB",IF(P2244&gt;MASTER!$B$4/100,"B",IF(P2244&gt;MASTER!$B$5/100,"C","K"))))</f>
        <v>SB</v>
      </c>
    </row>
    <row r="2245" customHeight="1" spans="1:18">
      <c r="A2245" s="65">
        <f ca="1">INDIRECT(ADDRESS(2+QUOTIENT(ROW()-2,COUNTA('Form Responses 1'!$1:$1)-4),1,,TRUE,"Form Responses 1"))</f>
        <v>0</v>
      </c>
      <c r="B2245" s="65">
        <f ca="1">INDIRECT(ADDRESS(2+QUOTIENT(ROW()-2,COUNTA('Form Responses 1'!$1:$1)-4),2,,TRUE,"Form Responses 1"))</f>
        <v>0</v>
      </c>
      <c r="C2245" s="65">
        <f ca="1">INDIRECT(ADDRESS(2+QUOTIENT(ROW()-2,COUNTA('Form Responses 1'!$1:$1)-4),3,,TRUE,"Form Responses 1"))</f>
        <v>0</v>
      </c>
      <c r="D2245" s="65">
        <f ca="1">INDIRECT(ADDRESS(2+QUOTIENT(ROW()-2,COUNTA('Form Responses 1'!$1:$1)-4),4,,TRUE,"Form Responses 1"))</f>
        <v>0</v>
      </c>
      <c r="E2245" s="82">
        <f ca="1" t="shared" si="0"/>
        <v>6</v>
      </c>
      <c r="F2245" s="65" t="str">
        <f ca="1">IF(ISBLANK(A2245)," ",INDIRECT(ADDRESS(1,5+MOD(ROW()-2,COUNTA('Form Responses 1'!$1:$1)-4),,TRUE,"Form Responses 1")))</f>
        <v>Lantai 22 [Tangga Exit Barat]</v>
      </c>
      <c r="G2245" s="65" t="e">
        <f ca="1">IF(ISBLANK(A2245)," ",INDIRECT(ADDRESS(MATCH(A2245,'Form Responses 1'!A:A,0),5+MOD(ROW()-2,COUNTA('Form Responses 1'!$1:$1)-4),,TRUE,"Form Responses 1")))</f>
        <v>#N/A</v>
      </c>
      <c r="H2245" s="83" t="str">
        <f ca="1" t="shared" si="1"/>
        <v>Lantai 22</v>
      </c>
      <c r="I2245" s="83" t="str">
        <f ca="1" t="shared" si="2286"/>
        <v>Tangga Exit Barat</v>
      </c>
      <c r="J2245" s="83" t="str">
        <f ca="1" t="shared" si="2"/>
        <v>CLEANING SERVICE</v>
      </c>
      <c r="K2245" s="83" t="str">
        <f ca="1" t="array" ref="K2245">IFERROR(INDEX(MASTER!B:B,MATCH(G2245,MASTER!A:A,0))/100," ")</f>
        <v> </v>
      </c>
      <c r="L2245" s="65">
        <f ca="1" t="shared" si="3"/>
        <v>0</v>
      </c>
      <c r="M2245" s="65" t="str">
        <f ca="1" t="shared" si="4"/>
        <v>1900 - WEEK 00</v>
      </c>
      <c r="N2245" s="65" t="str">
        <f ca="1" t="shared" si="5"/>
        <v>1900 - MONTH 01</v>
      </c>
      <c r="O2245" s="83" t="str">
        <f ca="1" t="shared" ref="O2245:P2245" si="2289">IFERROR(AVERAGEIF(M:M,M2245,$K:$K)," ")</f>
        <v> </v>
      </c>
      <c r="P2245" s="83" t="str">
        <f ca="1" t="shared" si="2289"/>
        <v> </v>
      </c>
      <c r="Q2245" s="65" t="str">
        <f ca="1">IF(ISBLANK(A2245)," ",IF(O2245&gt;MASTER!$B$3/100,"SB",IF(O2245&gt;MASTER!$B$4/100,"B",IF(O2245&gt;MASTER!$B$5/100,"C","K"))))</f>
        <v>SB</v>
      </c>
      <c r="R2245" s="65" t="str">
        <f ca="1">IF(ISBLANK(B2245)," ",IF(P2245&gt;MASTER!$B$3/100,"SB",IF(P2245&gt;MASTER!$B$4/100,"B",IF(P2245&gt;MASTER!$B$5/100,"C","K"))))</f>
        <v>SB</v>
      </c>
    </row>
    <row r="2246" customHeight="1" spans="1:18">
      <c r="A2246" s="65">
        <f ca="1">INDIRECT(ADDRESS(2+QUOTIENT(ROW()-2,COUNTA('Form Responses 1'!$1:$1)-4),1,,TRUE,"Form Responses 1"))</f>
        <v>0</v>
      </c>
      <c r="B2246" s="65">
        <f ca="1">INDIRECT(ADDRESS(2+QUOTIENT(ROW()-2,COUNTA('Form Responses 1'!$1:$1)-4),2,,TRUE,"Form Responses 1"))</f>
        <v>0</v>
      </c>
      <c r="C2246" s="65">
        <f ca="1">INDIRECT(ADDRESS(2+QUOTIENT(ROW()-2,COUNTA('Form Responses 1'!$1:$1)-4),3,,TRUE,"Form Responses 1"))</f>
        <v>0</v>
      </c>
      <c r="D2246" s="65">
        <f ca="1">INDIRECT(ADDRESS(2+QUOTIENT(ROW()-2,COUNTA('Form Responses 1'!$1:$1)-4),4,,TRUE,"Form Responses 1"))</f>
        <v>0</v>
      </c>
      <c r="E2246" s="82">
        <f ca="1" t="shared" si="0"/>
        <v>6</v>
      </c>
      <c r="F2246" s="65" t="str">
        <f ca="1">IF(ISBLANK(A2246)," ",INDIRECT(ADDRESS(1,5+MOD(ROW()-2,COUNTA('Form Responses 1'!$1:$1)-4),,TRUE,"Form Responses 1")))</f>
        <v>Lantai 22 [ &amp; Timur]</v>
      </c>
      <c r="G2246" s="65" t="e">
        <f ca="1">IF(ISBLANK(A2246)," ",INDIRECT(ADDRESS(MATCH(A2246,'Form Responses 1'!A:A,0),5+MOD(ROW()-2,COUNTA('Form Responses 1'!$1:$1)-4),,TRUE,"Form Responses 1")))</f>
        <v>#N/A</v>
      </c>
      <c r="H2246" s="83" t="str">
        <f ca="1" t="shared" si="1"/>
        <v>Lantai 22</v>
      </c>
      <c r="I2246" s="83" t="str">
        <f ca="1" t="shared" si="2286"/>
        <v> &amp; Timur</v>
      </c>
      <c r="J2246" s="83" t="str">
        <f ca="1" t="shared" si="2"/>
        <v>CLEANING SERVICE</v>
      </c>
      <c r="K2246" s="83" t="str">
        <f ca="1" t="array" ref="K2246">IFERROR(INDEX(MASTER!B:B,MATCH(G2246,MASTER!A:A,0))/100," ")</f>
        <v> </v>
      </c>
      <c r="L2246" s="65">
        <f ca="1" t="shared" si="3"/>
        <v>0</v>
      </c>
      <c r="M2246" s="65" t="str">
        <f ca="1" t="shared" si="4"/>
        <v>1900 - WEEK 00</v>
      </c>
      <c r="N2246" s="65" t="str">
        <f ca="1" t="shared" si="5"/>
        <v>1900 - MONTH 01</v>
      </c>
      <c r="O2246" s="83" t="str">
        <f ca="1" t="shared" ref="O2246:P2246" si="2290">IFERROR(AVERAGEIF(M:M,M2246,$K:$K)," ")</f>
        <v> </v>
      </c>
      <c r="P2246" s="83" t="str">
        <f ca="1" t="shared" si="2290"/>
        <v> </v>
      </c>
      <c r="Q2246" s="65" t="str">
        <f ca="1">IF(ISBLANK(A2246)," ",IF(O2246&gt;MASTER!$B$3/100,"SB",IF(O2246&gt;MASTER!$B$4/100,"B",IF(O2246&gt;MASTER!$B$5/100,"C","K"))))</f>
        <v>SB</v>
      </c>
      <c r="R2246" s="65" t="str">
        <f ca="1">IF(ISBLANK(B2246)," ",IF(P2246&gt;MASTER!$B$3/100,"SB",IF(P2246&gt;MASTER!$B$4/100,"B",IF(P2246&gt;MASTER!$B$5/100,"C","K"))))</f>
        <v>SB</v>
      </c>
    </row>
    <row r="2247" customHeight="1" spans="1:18">
      <c r="A2247" s="65">
        <f ca="1">INDIRECT(ADDRESS(2+QUOTIENT(ROW()-2,COUNTA('Form Responses 1'!$1:$1)-4),1,,TRUE,"Form Responses 1"))</f>
        <v>0</v>
      </c>
      <c r="B2247" s="65">
        <f ca="1">INDIRECT(ADDRESS(2+QUOTIENT(ROW()-2,COUNTA('Form Responses 1'!$1:$1)-4),2,,TRUE,"Form Responses 1"))</f>
        <v>0</v>
      </c>
      <c r="C2247" s="65">
        <f ca="1">INDIRECT(ADDRESS(2+QUOTIENT(ROW()-2,COUNTA('Form Responses 1'!$1:$1)-4),3,,TRUE,"Form Responses 1"))</f>
        <v>0</v>
      </c>
      <c r="D2247" s="65">
        <f ca="1">INDIRECT(ADDRESS(2+QUOTIENT(ROW()-2,COUNTA('Form Responses 1'!$1:$1)-4),4,,TRUE,"Form Responses 1"))</f>
        <v>0</v>
      </c>
      <c r="E2247" s="82">
        <f ca="1" t="shared" si="0"/>
        <v>6</v>
      </c>
      <c r="F2247" s="65" t="str">
        <f ca="1">IF(ISBLANK(A2247)," ",INDIRECT(ADDRESS(1,5+MOD(ROW()-2,COUNTA('Form Responses 1'!$1:$1)-4),,TRUE,"Form Responses 1")))</f>
        <v>Lantai 22 [Mushola]</v>
      </c>
      <c r="G2247" s="65" t="e">
        <f ca="1">IF(ISBLANK(A2247)," ",INDIRECT(ADDRESS(MATCH(A2247,'Form Responses 1'!A:A,0),5+MOD(ROW()-2,COUNTA('Form Responses 1'!$1:$1)-4),,TRUE,"Form Responses 1")))</f>
        <v>#N/A</v>
      </c>
      <c r="H2247" s="83" t="str">
        <f ca="1" t="shared" si="1"/>
        <v>Lantai 22</v>
      </c>
      <c r="I2247" s="83" t="str">
        <f ca="1" t="shared" si="2286"/>
        <v>Mushola</v>
      </c>
      <c r="J2247" s="83" t="str">
        <f ca="1" t="shared" si="2"/>
        <v>CLEANING SERVICE</v>
      </c>
      <c r="K2247" s="83" t="str">
        <f ca="1" t="array" ref="K2247">IFERROR(INDEX(MASTER!B:B,MATCH(G2247,MASTER!A:A,0))/100," ")</f>
        <v> </v>
      </c>
      <c r="L2247" s="65">
        <f ca="1" t="shared" si="3"/>
        <v>0</v>
      </c>
      <c r="M2247" s="65" t="str">
        <f ca="1" t="shared" si="4"/>
        <v>1900 - WEEK 00</v>
      </c>
      <c r="N2247" s="65" t="str">
        <f ca="1" t="shared" si="5"/>
        <v>1900 - MONTH 01</v>
      </c>
      <c r="O2247" s="83" t="str">
        <f ca="1" t="shared" ref="O2247:P2247" si="2291">IFERROR(AVERAGEIF(M:M,M2247,$K:$K)," ")</f>
        <v> </v>
      </c>
      <c r="P2247" s="83" t="str">
        <f ca="1" t="shared" si="2291"/>
        <v> </v>
      </c>
      <c r="Q2247" s="65" t="str">
        <f ca="1">IF(ISBLANK(A2247)," ",IF(O2247&gt;MASTER!$B$3/100,"SB",IF(O2247&gt;MASTER!$B$4/100,"B",IF(O2247&gt;MASTER!$B$5/100,"C","K"))))</f>
        <v>SB</v>
      </c>
      <c r="R2247" s="65" t="str">
        <f ca="1">IF(ISBLANK(B2247)," ",IF(P2247&gt;MASTER!$B$3/100,"SB",IF(P2247&gt;MASTER!$B$4/100,"B",IF(P2247&gt;MASTER!$B$5/100,"C","K"))))</f>
        <v>SB</v>
      </c>
    </row>
    <row r="2248" customHeight="1" spans="1:18">
      <c r="A2248" s="65">
        <f ca="1">INDIRECT(ADDRESS(2+QUOTIENT(ROW()-2,COUNTA('Form Responses 1'!$1:$1)-4),1,,TRUE,"Form Responses 1"))</f>
        <v>0</v>
      </c>
      <c r="B2248" s="65">
        <f ca="1">INDIRECT(ADDRESS(2+QUOTIENT(ROW()-2,COUNTA('Form Responses 1'!$1:$1)-4),2,,TRUE,"Form Responses 1"))</f>
        <v>0</v>
      </c>
      <c r="C2248" s="65">
        <f ca="1">INDIRECT(ADDRESS(2+QUOTIENT(ROW()-2,COUNTA('Form Responses 1'!$1:$1)-4),3,,TRUE,"Form Responses 1"))</f>
        <v>0</v>
      </c>
      <c r="D2248" s="65">
        <f ca="1">INDIRECT(ADDRESS(2+QUOTIENT(ROW()-2,COUNTA('Form Responses 1'!$1:$1)-4),4,,TRUE,"Form Responses 1"))</f>
        <v>0</v>
      </c>
      <c r="E2248" s="82">
        <f ca="1" t="shared" si="0"/>
        <v>6</v>
      </c>
      <c r="F2248" s="65" t="str">
        <f ca="1">IF(ISBLANK(A2248)," ",INDIRECT(ADDRESS(1,5+MOD(ROW()-2,COUNTA('Form Responses 1'!$1:$1)-4),,TRUE,"Form Responses 1")))</f>
        <v>Lantai 22 [Pantry]</v>
      </c>
      <c r="G2248" s="65" t="e">
        <f ca="1">IF(ISBLANK(A2248)," ",INDIRECT(ADDRESS(MATCH(A2248,'Form Responses 1'!A:A,0),5+MOD(ROW()-2,COUNTA('Form Responses 1'!$1:$1)-4),,TRUE,"Form Responses 1")))</f>
        <v>#N/A</v>
      </c>
      <c r="H2248" s="83" t="str">
        <f ca="1" t="shared" si="1"/>
        <v>Lantai 22</v>
      </c>
      <c r="I2248" s="83" t="str">
        <f ca="1" t="shared" si="2286"/>
        <v>Pantry</v>
      </c>
      <c r="J2248" s="83" t="str">
        <f ca="1" t="shared" si="2"/>
        <v>CLEANING SERVICE</v>
      </c>
      <c r="K2248" s="83" t="str">
        <f ca="1" t="array" ref="K2248">IFERROR(INDEX(MASTER!B:B,MATCH(G2248,MASTER!A:A,0))/100," ")</f>
        <v> </v>
      </c>
      <c r="L2248" s="65">
        <f ca="1" t="shared" si="3"/>
        <v>0</v>
      </c>
      <c r="M2248" s="65" t="str">
        <f ca="1" t="shared" si="4"/>
        <v>1900 - WEEK 00</v>
      </c>
      <c r="N2248" s="65" t="str">
        <f ca="1" t="shared" si="5"/>
        <v>1900 - MONTH 01</v>
      </c>
      <c r="O2248" s="83" t="str">
        <f ca="1" t="shared" ref="O2248:P2248" si="2292">IFERROR(AVERAGEIF(M:M,M2248,$K:$K)," ")</f>
        <v> </v>
      </c>
      <c r="P2248" s="83" t="str">
        <f ca="1" t="shared" si="2292"/>
        <v> </v>
      </c>
      <c r="Q2248" s="65" t="str">
        <f ca="1">IF(ISBLANK(A2248)," ",IF(O2248&gt;MASTER!$B$3/100,"SB",IF(O2248&gt;MASTER!$B$4/100,"B",IF(O2248&gt;MASTER!$B$5/100,"C","K"))))</f>
        <v>SB</v>
      </c>
      <c r="R2248" s="65" t="str">
        <f ca="1">IF(ISBLANK(B2248)," ",IF(P2248&gt;MASTER!$B$3/100,"SB",IF(P2248&gt;MASTER!$B$4/100,"B",IF(P2248&gt;MASTER!$B$5/100,"C","K"))))</f>
        <v>SB</v>
      </c>
    </row>
    <row r="2249" customHeight="1" spans="1:18">
      <c r="A2249" s="65">
        <f ca="1">INDIRECT(ADDRESS(2+QUOTIENT(ROW()-2,COUNTA('Form Responses 1'!$1:$1)-4),1,,TRUE,"Form Responses 1"))</f>
        <v>0</v>
      </c>
      <c r="B2249" s="65">
        <f ca="1">INDIRECT(ADDRESS(2+QUOTIENT(ROW()-2,COUNTA('Form Responses 1'!$1:$1)-4),2,,TRUE,"Form Responses 1"))</f>
        <v>0</v>
      </c>
      <c r="C2249" s="65">
        <f ca="1">INDIRECT(ADDRESS(2+QUOTIENT(ROW()-2,COUNTA('Form Responses 1'!$1:$1)-4),3,,TRUE,"Form Responses 1"))</f>
        <v>0</v>
      </c>
      <c r="D2249" s="65">
        <f ca="1">INDIRECT(ADDRESS(2+QUOTIENT(ROW()-2,COUNTA('Form Responses 1'!$1:$1)-4),4,,TRUE,"Form Responses 1"))</f>
        <v>0</v>
      </c>
      <c r="E2249" s="82">
        <f ca="1" t="shared" si="0"/>
        <v>6</v>
      </c>
      <c r="F2249" s="65" t="str">
        <f ca="1">IF(ISBLANK(A2249)," ",INDIRECT(ADDRESS(1,5+MOD(ROW()-2,COUNTA('Form Responses 1'!$1:$1)-4),,TRUE,"Form Responses 1")))</f>
        <v>Lantai 22 [Ruang Rapat 1-2-3]</v>
      </c>
      <c r="G2249" s="65" t="e">
        <f ca="1">IF(ISBLANK(A2249)," ",INDIRECT(ADDRESS(MATCH(A2249,'Form Responses 1'!A:A,0),5+MOD(ROW()-2,COUNTA('Form Responses 1'!$1:$1)-4),,TRUE,"Form Responses 1")))</f>
        <v>#N/A</v>
      </c>
      <c r="H2249" s="83" t="str">
        <f ca="1" t="shared" si="1"/>
        <v>Lantai 22</v>
      </c>
      <c r="I2249" s="83" t="str">
        <f ca="1" t="shared" si="2286"/>
        <v>Ruang Rapat 1-2-3</v>
      </c>
      <c r="J2249" s="83" t="str">
        <f ca="1" t="shared" si="2"/>
        <v>CLEANING SERVICE</v>
      </c>
      <c r="K2249" s="83" t="str">
        <f ca="1" t="array" ref="K2249">IFERROR(INDEX(MASTER!B:B,MATCH(G2249,MASTER!A:A,0))/100," ")</f>
        <v> </v>
      </c>
      <c r="L2249" s="65">
        <f ca="1" t="shared" si="3"/>
        <v>0</v>
      </c>
      <c r="M2249" s="65" t="str">
        <f ca="1" t="shared" si="4"/>
        <v>1900 - WEEK 00</v>
      </c>
      <c r="N2249" s="65" t="str">
        <f ca="1" t="shared" si="5"/>
        <v>1900 - MONTH 01</v>
      </c>
      <c r="O2249" s="83" t="str">
        <f ca="1" t="shared" ref="O2249:P2249" si="2293">IFERROR(AVERAGEIF(M:M,M2249,$K:$K)," ")</f>
        <v> </v>
      </c>
      <c r="P2249" s="83" t="str">
        <f ca="1" t="shared" si="2293"/>
        <v> </v>
      </c>
      <c r="Q2249" s="65" t="str">
        <f ca="1">IF(ISBLANK(A2249)," ",IF(O2249&gt;MASTER!$B$3/100,"SB",IF(O2249&gt;MASTER!$B$4/100,"B",IF(O2249&gt;MASTER!$B$5/100,"C","K"))))</f>
        <v>SB</v>
      </c>
      <c r="R2249" s="65" t="str">
        <f ca="1">IF(ISBLANK(B2249)," ",IF(P2249&gt;MASTER!$B$3/100,"SB",IF(P2249&gt;MASTER!$B$4/100,"B",IF(P2249&gt;MASTER!$B$5/100,"C","K"))))</f>
        <v>SB</v>
      </c>
    </row>
    <row r="2250" customHeight="1" spans="1:18">
      <c r="A2250" s="65">
        <f ca="1">INDIRECT(ADDRESS(2+QUOTIENT(ROW()-2,COUNTA('Form Responses 1'!$1:$1)-4),1,,TRUE,"Form Responses 1"))</f>
        <v>0</v>
      </c>
      <c r="B2250" s="65">
        <f ca="1">INDIRECT(ADDRESS(2+QUOTIENT(ROW()-2,COUNTA('Form Responses 1'!$1:$1)-4),2,,TRUE,"Form Responses 1"))</f>
        <v>0</v>
      </c>
      <c r="C2250" s="65">
        <f ca="1">INDIRECT(ADDRESS(2+QUOTIENT(ROW()-2,COUNTA('Form Responses 1'!$1:$1)-4),3,,TRUE,"Form Responses 1"))</f>
        <v>0</v>
      </c>
      <c r="D2250" s="65">
        <f ca="1">INDIRECT(ADDRESS(2+QUOTIENT(ROW()-2,COUNTA('Form Responses 1'!$1:$1)-4),4,,TRUE,"Form Responses 1"))</f>
        <v>0</v>
      </c>
      <c r="E2250" s="82">
        <f ca="1" t="shared" si="0"/>
        <v>6</v>
      </c>
      <c r="F2250" s="65" t="str">
        <f ca="1">IF(ISBLANK(A2250)," ",INDIRECT(ADDRESS(1,5+MOD(ROW()-2,COUNTA('Form Responses 1'!$1:$1)-4),,TRUE,"Form Responses 1")))</f>
        <v>Lantai 22 [Ruang Kerja]</v>
      </c>
      <c r="G2250" s="65" t="e">
        <f ca="1">IF(ISBLANK(A2250)," ",INDIRECT(ADDRESS(MATCH(A2250,'Form Responses 1'!A:A,0),5+MOD(ROW()-2,COUNTA('Form Responses 1'!$1:$1)-4),,TRUE,"Form Responses 1")))</f>
        <v>#N/A</v>
      </c>
      <c r="H2250" s="83" t="str">
        <f ca="1" t="shared" si="1"/>
        <v>Lantai 22</v>
      </c>
      <c r="I2250" s="83" t="str">
        <f ca="1" t="shared" si="2286"/>
        <v>Ruang Kerja</v>
      </c>
      <c r="J2250" s="83" t="str">
        <f ca="1" t="shared" si="2"/>
        <v>CLEANING SERVICE</v>
      </c>
      <c r="K2250" s="83" t="str">
        <f ca="1" t="array" ref="K2250">IFERROR(INDEX(MASTER!B:B,MATCH(G2250,MASTER!A:A,0))/100," ")</f>
        <v> </v>
      </c>
      <c r="L2250" s="65">
        <f ca="1" t="shared" si="3"/>
        <v>0</v>
      </c>
      <c r="M2250" s="65" t="str">
        <f ca="1" t="shared" si="4"/>
        <v>1900 - WEEK 00</v>
      </c>
      <c r="N2250" s="65" t="str">
        <f ca="1" t="shared" si="5"/>
        <v>1900 - MONTH 01</v>
      </c>
      <c r="O2250" s="83" t="str">
        <f ca="1" t="shared" ref="O2250:P2250" si="2294">IFERROR(AVERAGEIF(M:M,M2250,$K:$K)," ")</f>
        <v> </v>
      </c>
      <c r="P2250" s="83" t="str">
        <f ca="1" t="shared" si="2294"/>
        <v> </v>
      </c>
      <c r="Q2250" s="65" t="str">
        <f ca="1">IF(ISBLANK(A2250)," ",IF(O2250&gt;MASTER!$B$3/100,"SB",IF(O2250&gt;MASTER!$B$4/100,"B",IF(O2250&gt;MASTER!$B$5/100,"C","K"))))</f>
        <v>SB</v>
      </c>
      <c r="R2250" s="65" t="str">
        <f ca="1">IF(ISBLANK(B2250)," ",IF(P2250&gt;MASTER!$B$3/100,"SB",IF(P2250&gt;MASTER!$B$4/100,"B",IF(P2250&gt;MASTER!$B$5/100,"C","K"))))</f>
        <v>SB</v>
      </c>
    </row>
    <row r="2251" customHeight="1" spans="1:18">
      <c r="A2251" s="65">
        <f ca="1">INDIRECT(ADDRESS(2+QUOTIENT(ROW()-2,COUNTA('Form Responses 1'!$1:$1)-4),1,,TRUE,"Form Responses 1"))</f>
        <v>0</v>
      </c>
      <c r="B2251" s="65">
        <f ca="1">INDIRECT(ADDRESS(2+QUOTIENT(ROW()-2,COUNTA('Form Responses 1'!$1:$1)-4),2,,TRUE,"Form Responses 1"))</f>
        <v>0</v>
      </c>
      <c r="C2251" s="65">
        <f ca="1">INDIRECT(ADDRESS(2+QUOTIENT(ROW()-2,COUNTA('Form Responses 1'!$1:$1)-4),3,,TRUE,"Form Responses 1"))</f>
        <v>0</v>
      </c>
      <c r="D2251" s="65">
        <f ca="1">INDIRECT(ADDRESS(2+QUOTIENT(ROW()-2,COUNTA('Form Responses 1'!$1:$1)-4),4,,TRUE,"Form Responses 1"))</f>
        <v>0</v>
      </c>
      <c r="E2251" s="82">
        <f ca="1" t="shared" si="0"/>
        <v>6</v>
      </c>
      <c r="F2251" s="65" t="str">
        <f ca="1">IF(ISBLANK(A2251)," ",INDIRECT(ADDRESS(1,5+MOD(ROW()-2,COUNTA('Form Responses 1'!$1:$1)-4),,TRUE,"Form Responses 1")))</f>
        <v>Lantai 22 [Koridor]</v>
      </c>
      <c r="G2251" s="65" t="e">
        <f ca="1">IF(ISBLANK(A2251)," ",INDIRECT(ADDRESS(MATCH(A2251,'Form Responses 1'!A:A,0),5+MOD(ROW()-2,COUNTA('Form Responses 1'!$1:$1)-4),,TRUE,"Form Responses 1")))</f>
        <v>#N/A</v>
      </c>
      <c r="H2251" s="83" t="str">
        <f ca="1" t="shared" si="1"/>
        <v>Lantai 22</v>
      </c>
      <c r="I2251" s="83" t="str">
        <f ca="1" t="shared" si="2286"/>
        <v>Koridor</v>
      </c>
      <c r="J2251" s="83" t="str">
        <f ca="1" t="shared" si="2"/>
        <v>CLEANING SERVICE</v>
      </c>
      <c r="K2251" s="83" t="str">
        <f ca="1" t="array" ref="K2251">IFERROR(INDEX(MASTER!B:B,MATCH(G2251,MASTER!A:A,0))/100," ")</f>
        <v> </v>
      </c>
      <c r="L2251" s="65">
        <f ca="1" t="shared" si="3"/>
        <v>0</v>
      </c>
      <c r="M2251" s="65" t="str">
        <f ca="1" t="shared" si="4"/>
        <v>1900 - WEEK 00</v>
      </c>
      <c r="N2251" s="65" t="str">
        <f ca="1" t="shared" si="5"/>
        <v>1900 - MONTH 01</v>
      </c>
      <c r="O2251" s="83" t="str">
        <f ca="1" t="shared" ref="O2251:P2251" si="2295">IFERROR(AVERAGEIF(M:M,M2251,$K:$K)," ")</f>
        <v> </v>
      </c>
      <c r="P2251" s="83" t="str">
        <f ca="1" t="shared" si="2295"/>
        <v> </v>
      </c>
      <c r="Q2251" s="65" t="str">
        <f ca="1">IF(ISBLANK(A2251)," ",IF(O2251&gt;MASTER!$B$3/100,"SB",IF(O2251&gt;MASTER!$B$4/100,"B",IF(O2251&gt;MASTER!$B$5/100,"C","K"))))</f>
        <v>SB</v>
      </c>
      <c r="R2251" s="65" t="str">
        <f ca="1">IF(ISBLANK(B2251)," ",IF(P2251&gt;MASTER!$B$3/100,"SB",IF(P2251&gt;MASTER!$B$4/100,"B",IF(P2251&gt;MASTER!$B$5/100,"C","K"))))</f>
        <v>SB</v>
      </c>
    </row>
    <row r="2252" customHeight="1" spans="1:18">
      <c r="A2252" s="65">
        <f ca="1">INDIRECT(ADDRESS(2+QUOTIENT(ROW()-2,COUNTA('Form Responses 1'!$1:$1)-4),1,,TRUE,"Form Responses 1"))</f>
        <v>0</v>
      </c>
      <c r="B2252" s="65">
        <f ca="1">INDIRECT(ADDRESS(2+QUOTIENT(ROW()-2,COUNTA('Form Responses 1'!$1:$1)-4),2,,TRUE,"Form Responses 1"))</f>
        <v>0</v>
      </c>
      <c r="C2252" s="65">
        <f ca="1">INDIRECT(ADDRESS(2+QUOTIENT(ROW()-2,COUNTA('Form Responses 1'!$1:$1)-4),3,,TRUE,"Form Responses 1"))</f>
        <v>0</v>
      </c>
      <c r="D2252" s="65">
        <f ca="1">INDIRECT(ADDRESS(2+QUOTIENT(ROW()-2,COUNTA('Form Responses 1'!$1:$1)-4),4,,TRUE,"Form Responses 1"))</f>
        <v>0</v>
      </c>
      <c r="E2252" s="82">
        <f ca="1" t="shared" si="0"/>
        <v>6</v>
      </c>
      <c r="F2252" s="65" t="str">
        <f ca="1">IF(ISBLANK(A2252)," ",INDIRECT(ADDRESS(1,5+MOD(ROW()-2,COUNTA('Form Responses 1'!$1:$1)-4),,TRUE,"Form Responses 1")))</f>
        <v>Lantai 22 [Toilet Pria / Wanita]</v>
      </c>
      <c r="G2252" s="65" t="e">
        <f ca="1">IF(ISBLANK(A2252)," ",INDIRECT(ADDRESS(MATCH(A2252,'Form Responses 1'!A:A,0),5+MOD(ROW()-2,COUNTA('Form Responses 1'!$1:$1)-4),,TRUE,"Form Responses 1")))</f>
        <v>#N/A</v>
      </c>
      <c r="H2252" s="83" t="str">
        <f ca="1" t="shared" si="1"/>
        <v>Lantai 22</v>
      </c>
      <c r="I2252" s="83" t="str">
        <f ca="1" t="shared" si="2286"/>
        <v>Toilet Pria / Wanita</v>
      </c>
      <c r="J2252" s="83" t="str">
        <f ca="1" t="shared" si="2"/>
        <v>CLEANING SERVICE</v>
      </c>
      <c r="K2252" s="83" t="str">
        <f ca="1" t="array" ref="K2252">IFERROR(INDEX(MASTER!B:B,MATCH(G2252,MASTER!A:A,0))/100," ")</f>
        <v> </v>
      </c>
      <c r="L2252" s="65">
        <f ca="1" t="shared" si="3"/>
        <v>0</v>
      </c>
      <c r="M2252" s="65" t="str">
        <f ca="1" t="shared" si="4"/>
        <v>1900 - WEEK 00</v>
      </c>
      <c r="N2252" s="65" t="str">
        <f ca="1" t="shared" si="5"/>
        <v>1900 - MONTH 01</v>
      </c>
      <c r="O2252" s="83" t="str">
        <f ca="1" t="shared" ref="O2252:P2252" si="2296">IFERROR(AVERAGEIF(M:M,M2252,$K:$K)," ")</f>
        <v> </v>
      </c>
      <c r="P2252" s="83" t="str">
        <f ca="1" t="shared" si="2296"/>
        <v> </v>
      </c>
      <c r="Q2252" s="65" t="str">
        <f ca="1">IF(ISBLANK(A2252)," ",IF(O2252&gt;MASTER!$B$3/100,"SB",IF(O2252&gt;MASTER!$B$4/100,"B",IF(O2252&gt;MASTER!$B$5/100,"C","K"))))</f>
        <v>SB</v>
      </c>
      <c r="R2252" s="65" t="str">
        <f ca="1">IF(ISBLANK(B2252)," ",IF(P2252&gt;MASTER!$B$3/100,"SB",IF(P2252&gt;MASTER!$B$4/100,"B",IF(P2252&gt;MASTER!$B$5/100,"C","K"))))</f>
        <v>SB</v>
      </c>
    </row>
    <row r="2253" customHeight="1" spans="1:18">
      <c r="A2253" s="65">
        <f ca="1">INDIRECT(ADDRESS(2+QUOTIENT(ROW()-2,COUNTA('Form Responses 1'!$1:$1)-4),1,,TRUE,"Form Responses 1"))</f>
        <v>0</v>
      </c>
      <c r="B2253" s="65">
        <f ca="1">INDIRECT(ADDRESS(2+QUOTIENT(ROW()-2,COUNTA('Form Responses 1'!$1:$1)-4),2,,TRUE,"Form Responses 1"))</f>
        <v>0</v>
      </c>
      <c r="C2253" s="65">
        <f ca="1">INDIRECT(ADDRESS(2+QUOTIENT(ROW()-2,COUNTA('Form Responses 1'!$1:$1)-4),3,,TRUE,"Form Responses 1"))</f>
        <v>0</v>
      </c>
      <c r="D2253" s="65">
        <f ca="1">INDIRECT(ADDRESS(2+QUOTIENT(ROW()-2,COUNTA('Form Responses 1'!$1:$1)-4),4,,TRUE,"Form Responses 1"))</f>
        <v>0</v>
      </c>
      <c r="E2253" s="82">
        <f ca="1" t="shared" si="0"/>
        <v>6</v>
      </c>
      <c r="F2253" s="65" t="str">
        <f ca="1">IF(ISBLANK(A2253)," ",INDIRECT(ADDRESS(1,5+MOD(ROW()-2,COUNTA('Form Responses 1'!$1:$1)-4),,TRUE,"Form Responses 1")))</f>
        <v>Lantai 21 [Tangga Exit Barat]</v>
      </c>
      <c r="G2253" s="65" t="e">
        <f ca="1">IF(ISBLANK(A2253)," ",INDIRECT(ADDRESS(MATCH(A2253,'Form Responses 1'!A:A,0),5+MOD(ROW()-2,COUNTA('Form Responses 1'!$1:$1)-4),,TRUE,"Form Responses 1")))</f>
        <v>#N/A</v>
      </c>
      <c r="H2253" s="83" t="str">
        <f ca="1" t="shared" si="1"/>
        <v>Lantai 21</v>
      </c>
      <c r="I2253" s="83" t="str">
        <f ca="1" t="shared" si="2286"/>
        <v>Tangga Exit Barat</v>
      </c>
      <c r="J2253" s="83" t="str">
        <f ca="1" t="shared" si="2"/>
        <v>CLEANING SERVICE</v>
      </c>
      <c r="K2253" s="83" t="str">
        <f ca="1" t="array" ref="K2253">IFERROR(INDEX(MASTER!B:B,MATCH(G2253,MASTER!A:A,0))/100," ")</f>
        <v> </v>
      </c>
      <c r="L2253" s="65">
        <f ca="1" t="shared" si="3"/>
        <v>0</v>
      </c>
      <c r="M2253" s="65" t="str">
        <f ca="1" t="shared" si="4"/>
        <v>1900 - WEEK 00</v>
      </c>
      <c r="N2253" s="65" t="str">
        <f ca="1" t="shared" si="5"/>
        <v>1900 - MONTH 01</v>
      </c>
      <c r="O2253" s="83" t="str">
        <f ca="1" t="shared" ref="O2253:P2253" si="2297">IFERROR(AVERAGEIF(M:M,M2253,$K:$K)," ")</f>
        <v> </v>
      </c>
      <c r="P2253" s="83" t="str">
        <f ca="1" t="shared" si="2297"/>
        <v> </v>
      </c>
      <c r="Q2253" s="65" t="str">
        <f ca="1">IF(ISBLANK(A2253)," ",IF(O2253&gt;MASTER!$B$3/100,"SB",IF(O2253&gt;MASTER!$B$4/100,"B",IF(O2253&gt;MASTER!$B$5/100,"C","K"))))</f>
        <v>SB</v>
      </c>
      <c r="R2253" s="65" t="str">
        <f ca="1">IF(ISBLANK(B2253)," ",IF(P2253&gt;MASTER!$B$3/100,"SB",IF(P2253&gt;MASTER!$B$4/100,"B",IF(P2253&gt;MASTER!$B$5/100,"C","K"))))</f>
        <v>SB</v>
      </c>
    </row>
    <row r="2254" customHeight="1" spans="1:18">
      <c r="A2254" s="65">
        <f ca="1">INDIRECT(ADDRESS(2+QUOTIENT(ROW()-2,COUNTA('Form Responses 1'!$1:$1)-4),1,,TRUE,"Form Responses 1"))</f>
        <v>0</v>
      </c>
      <c r="B2254" s="65">
        <f ca="1">INDIRECT(ADDRESS(2+QUOTIENT(ROW()-2,COUNTA('Form Responses 1'!$1:$1)-4),2,,TRUE,"Form Responses 1"))</f>
        <v>0</v>
      </c>
      <c r="C2254" s="65">
        <f ca="1">INDIRECT(ADDRESS(2+QUOTIENT(ROW()-2,COUNTA('Form Responses 1'!$1:$1)-4),3,,TRUE,"Form Responses 1"))</f>
        <v>0</v>
      </c>
      <c r="D2254" s="65">
        <f ca="1">INDIRECT(ADDRESS(2+QUOTIENT(ROW()-2,COUNTA('Form Responses 1'!$1:$1)-4),4,,TRUE,"Form Responses 1"))</f>
        <v>0</v>
      </c>
      <c r="E2254" s="82">
        <f ca="1" t="shared" si="0"/>
        <v>6</v>
      </c>
      <c r="F2254" s="65" t="str">
        <f ca="1">IF(ISBLANK(A2254)," ",INDIRECT(ADDRESS(1,5+MOD(ROW()-2,COUNTA('Form Responses 1'!$1:$1)-4),,TRUE,"Form Responses 1")))</f>
        <v>Lantai 21 [ &amp; Timur]</v>
      </c>
      <c r="G2254" s="65" t="e">
        <f ca="1">IF(ISBLANK(A2254)," ",INDIRECT(ADDRESS(MATCH(A2254,'Form Responses 1'!A:A,0),5+MOD(ROW()-2,COUNTA('Form Responses 1'!$1:$1)-4),,TRUE,"Form Responses 1")))</f>
        <v>#N/A</v>
      </c>
      <c r="H2254" s="83" t="str">
        <f ca="1" t="shared" si="1"/>
        <v>Lantai 21</v>
      </c>
      <c r="I2254" s="83" t="str">
        <f ca="1" t="shared" si="2286"/>
        <v> &amp; Timur</v>
      </c>
      <c r="J2254" s="83" t="str">
        <f ca="1" t="shared" si="2"/>
        <v>CLEANING SERVICE</v>
      </c>
      <c r="K2254" s="83" t="str">
        <f ca="1" t="array" ref="K2254">IFERROR(INDEX(MASTER!B:B,MATCH(G2254,MASTER!A:A,0))/100," ")</f>
        <v> </v>
      </c>
      <c r="L2254" s="65">
        <f ca="1" t="shared" si="3"/>
        <v>0</v>
      </c>
      <c r="M2254" s="65" t="str">
        <f ca="1" t="shared" si="4"/>
        <v>1900 - WEEK 00</v>
      </c>
      <c r="N2254" s="65" t="str">
        <f ca="1" t="shared" si="5"/>
        <v>1900 - MONTH 01</v>
      </c>
      <c r="O2254" s="83" t="str">
        <f ca="1" t="shared" ref="O2254:P2254" si="2298">IFERROR(AVERAGEIF(M:M,M2254,$K:$K)," ")</f>
        <v> </v>
      </c>
      <c r="P2254" s="83" t="str">
        <f ca="1" t="shared" si="2298"/>
        <v> </v>
      </c>
      <c r="Q2254" s="65" t="str">
        <f ca="1">IF(ISBLANK(A2254)," ",IF(O2254&gt;MASTER!$B$3/100,"SB",IF(O2254&gt;MASTER!$B$4/100,"B",IF(O2254&gt;MASTER!$B$5/100,"C","K"))))</f>
        <v>SB</v>
      </c>
      <c r="R2254" s="65" t="str">
        <f ca="1">IF(ISBLANK(B2254)," ",IF(P2254&gt;MASTER!$B$3/100,"SB",IF(P2254&gt;MASTER!$B$4/100,"B",IF(P2254&gt;MASTER!$B$5/100,"C","K"))))</f>
        <v>SB</v>
      </c>
    </row>
    <row r="2255" customHeight="1" spans="1:18">
      <c r="A2255" s="65">
        <f ca="1">INDIRECT(ADDRESS(2+QUOTIENT(ROW()-2,COUNTA('Form Responses 1'!$1:$1)-4),1,,TRUE,"Form Responses 1"))</f>
        <v>0</v>
      </c>
      <c r="B2255" s="65">
        <f ca="1">INDIRECT(ADDRESS(2+QUOTIENT(ROW()-2,COUNTA('Form Responses 1'!$1:$1)-4),2,,TRUE,"Form Responses 1"))</f>
        <v>0</v>
      </c>
      <c r="C2255" s="65">
        <f ca="1">INDIRECT(ADDRESS(2+QUOTIENT(ROW()-2,COUNTA('Form Responses 1'!$1:$1)-4),3,,TRUE,"Form Responses 1"))</f>
        <v>0</v>
      </c>
      <c r="D2255" s="65">
        <f ca="1">INDIRECT(ADDRESS(2+QUOTIENT(ROW()-2,COUNTA('Form Responses 1'!$1:$1)-4),4,,TRUE,"Form Responses 1"))</f>
        <v>0</v>
      </c>
      <c r="E2255" s="82">
        <f ca="1" t="shared" si="0"/>
        <v>6</v>
      </c>
      <c r="F2255" s="65" t="str">
        <f ca="1">IF(ISBLANK(A2255)," ",INDIRECT(ADDRESS(1,5+MOD(ROW()-2,COUNTA('Form Responses 1'!$1:$1)-4),,TRUE,"Form Responses 1")))</f>
        <v>Lantai 21 [Mushola]</v>
      </c>
      <c r="G2255" s="65" t="e">
        <f ca="1">IF(ISBLANK(A2255)," ",INDIRECT(ADDRESS(MATCH(A2255,'Form Responses 1'!A:A,0),5+MOD(ROW()-2,COUNTA('Form Responses 1'!$1:$1)-4),,TRUE,"Form Responses 1")))</f>
        <v>#N/A</v>
      </c>
      <c r="H2255" s="83" t="str">
        <f ca="1" t="shared" si="1"/>
        <v>Lantai 21</v>
      </c>
      <c r="I2255" s="83" t="str">
        <f ca="1" t="shared" si="2286"/>
        <v>Mushola</v>
      </c>
      <c r="J2255" s="83" t="str">
        <f ca="1" t="shared" si="2"/>
        <v>CLEANING SERVICE</v>
      </c>
      <c r="K2255" s="83" t="str">
        <f ca="1" t="array" ref="K2255">IFERROR(INDEX(MASTER!B:B,MATCH(G2255,MASTER!A:A,0))/100," ")</f>
        <v> </v>
      </c>
      <c r="L2255" s="65">
        <f ca="1" t="shared" si="3"/>
        <v>0</v>
      </c>
      <c r="M2255" s="65" t="str">
        <f ca="1" t="shared" si="4"/>
        <v>1900 - WEEK 00</v>
      </c>
      <c r="N2255" s="65" t="str">
        <f ca="1" t="shared" si="5"/>
        <v>1900 - MONTH 01</v>
      </c>
      <c r="O2255" s="83" t="str">
        <f ca="1" t="shared" ref="O2255:P2255" si="2299">IFERROR(AVERAGEIF(M:M,M2255,$K:$K)," ")</f>
        <v> </v>
      </c>
      <c r="P2255" s="83" t="str">
        <f ca="1" t="shared" si="2299"/>
        <v> </v>
      </c>
      <c r="Q2255" s="65" t="str">
        <f ca="1">IF(ISBLANK(A2255)," ",IF(O2255&gt;MASTER!$B$3/100,"SB",IF(O2255&gt;MASTER!$B$4/100,"B",IF(O2255&gt;MASTER!$B$5/100,"C","K"))))</f>
        <v>SB</v>
      </c>
      <c r="R2255" s="65" t="str">
        <f ca="1">IF(ISBLANK(B2255)," ",IF(P2255&gt;MASTER!$B$3/100,"SB",IF(P2255&gt;MASTER!$B$4/100,"B",IF(P2255&gt;MASTER!$B$5/100,"C","K"))))</f>
        <v>SB</v>
      </c>
    </row>
    <row r="2256" customHeight="1" spans="1:18">
      <c r="A2256" s="65">
        <f ca="1">INDIRECT(ADDRESS(2+QUOTIENT(ROW()-2,COUNTA('Form Responses 1'!$1:$1)-4),1,,TRUE,"Form Responses 1"))</f>
        <v>0</v>
      </c>
      <c r="B2256" s="65">
        <f ca="1">INDIRECT(ADDRESS(2+QUOTIENT(ROW()-2,COUNTA('Form Responses 1'!$1:$1)-4),2,,TRUE,"Form Responses 1"))</f>
        <v>0</v>
      </c>
      <c r="C2256" s="65">
        <f ca="1">INDIRECT(ADDRESS(2+QUOTIENT(ROW()-2,COUNTA('Form Responses 1'!$1:$1)-4),3,,TRUE,"Form Responses 1"))</f>
        <v>0</v>
      </c>
      <c r="D2256" s="65">
        <f ca="1">INDIRECT(ADDRESS(2+QUOTIENT(ROW()-2,COUNTA('Form Responses 1'!$1:$1)-4),4,,TRUE,"Form Responses 1"))</f>
        <v>0</v>
      </c>
      <c r="E2256" s="82">
        <f ca="1" t="shared" si="0"/>
        <v>6</v>
      </c>
      <c r="F2256" s="65" t="str">
        <f ca="1">IF(ISBLANK(A2256)," ",INDIRECT(ADDRESS(1,5+MOD(ROW()-2,COUNTA('Form Responses 1'!$1:$1)-4),,TRUE,"Form Responses 1")))</f>
        <v>Lantai 21 [Pantry]</v>
      </c>
      <c r="G2256" s="65" t="e">
        <f ca="1">IF(ISBLANK(A2256)," ",INDIRECT(ADDRESS(MATCH(A2256,'Form Responses 1'!A:A,0),5+MOD(ROW()-2,COUNTA('Form Responses 1'!$1:$1)-4),,TRUE,"Form Responses 1")))</f>
        <v>#N/A</v>
      </c>
      <c r="H2256" s="83" t="str">
        <f ca="1" t="shared" si="1"/>
        <v>Lantai 21</v>
      </c>
      <c r="I2256" s="83" t="str">
        <f ca="1" t="shared" si="2286"/>
        <v>Pantry</v>
      </c>
      <c r="J2256" s="83" t="str">
        <f ca="1" t="shared" si="2"/>
        <v>CLEANING SERVICE</v>
      </c>
      <c r="K2256" s="83" t="str">
        <f ca="1" t="array" ref="K2256">IFERROR(INDEX(MASTER!B:B,MATCH(G2256,MASTER!A:A,0))/100," ")</f>
        <v> </v>
      </c>
      <c r="L2256" s="65">
        <f ca="1" t="shared" si="3"/>
        <v>0</v>
      </c>
      <c r="M2256" s="65" t="str">
        <f ca="1" t="shared" si="4"/>
        <v>1900 - WEEK 00</v>
      </c>
      <c r="N2256" s="65" t="str">
        <f ca="1" t="shared" si="5"/>
        <v>1900 - MONTH 01</v>
      </c>
      <c r="O2256" s="83" t="str">
        <f ca="1" t="shared" ref="O2256:P2256" si="2300">IFERROR(AVERAGEIF(M:M,M2256,$K:$K)," ")</f>
        <v> </v>
      </c>
      <c r="P2256" s="83" t="str">
        <f ca="1" t="shared" si="2300"/>
        <v> </v>
      </c>
      <c r="Q2256" s="65" t="str">
        <f ca="1">IF(ISBLANK(A2256)," ",IF(O2256&gt;MASTER!$B$3/100,"SB",IF(O2256&gt;MASTER!$B$4/100,"B",IF(O2256&gt;MASTER!$B$5/100,"C","K"))))</f>
        <v>SB</v>
      </c>
      <c r="R2256" s="65" t="str">
        <f ca="1">IF(ISBLANK(B2256)," ",IF(P2256&gt;MASTER!$B$3/100,"SB",IF(P2256&gt;MASTER!$B$4/100,"B",IF(P2256&gt;MASTER!$B$5/100,"C","K"))))</f>
        <v>SB</v>
      </c>
    </row>
    <row r="2257" customHeight="1" spans="1:18">
      <c r="A2257" s="65">
        <f ca="1">INDIRECT(ADDRESS(2+QUOTIENT(ROW()-2,COUNTA('Form Responses 1'!$1:$1)-4),1,,TRUE,"Form Responses 1"))</f>
        <v>0</v>
      </c>
      <c r="B2257" s="65">
        <f ca="1">INDIRECT(ADDRESS(2+QUOTIENT(ROW()-2,COUNTA('Form Responses 1'!$1:$1)-4),2,,TRUE,"Form Responses 1"))</f>
        <v>0</v>
      </c>
      <c r="C2257" s="65">
        <f ca="1">INDIRECT(ADDRESS(2+QUOTIENT(ROW()-2,COUNTA('Form Responses 1'!$1:$1)-4),3,,TRUE,"Form Responses 1"))</f>
        <v>0</v>
      </c>
      <c r="D2257" s="65">
        <f ca="1">INDIRECT(ADDRESS(2+QUOTIENT(ROW()-2,COUNTA('Form Responses 1'!$1:$1)-4),4,,TRUE,"Form Responses 1"))</f>
        <v>0</v>
      </c>
      <c r="E2257" s="82">
        <f ca="1" t="shared" si="0"/>
        <v>6</v>
      </c>
      <c r="F2257" s="65" t="str">
        <f ca="1">IF(ISBLANK(A2257)," ",INDIRECT(ADDRESS(1,5+MOD(ROW()-2,COUNTA('Form Responses 1'!$1:$1)-4),,TRUE,"Form Responses 1")))</f>
        <v>Lantai 21 [Ruang Rapat 1-2-3]</v>
      </c>
      <c r="G2257" s="65" t="e">
        <f ca="1">IF(ISBLANK(A2257)," ",INDIRECT(ADDRESS(MATCH(A2257,'Form Responses 1'!A:A,0),5+MOD(ROW()-2,COUNTA('Form Responses 1'!$1:$1)-4),,TRUE,"Form Responses 1")))</f>
        <v>#N/A</v>
      </c>
      <c r="H2257" s="83" t="str">
        <f ca="1" t="shared" si="1"/>
        <v>Lantai 21</v>
      </c>
      <c r="I2257" s="83" t="str">
        <f ca="1" t="shared" si="2286"/>
        <v>Ruang Rapat 1-2-3</v>
      </c>
      <c r="J2257" s="83" t="str">
        <f ca="1" t="shared" si="2"/>
        <v>CLEANING SERVICE</v>
      </c>
      <c r="K2257" s="83" t="str">
        <f ca="1" t="array" ref="K2257">IFERROR(INDEX(MASTER!B:B,MATCH(G2257,MASTER!A:A,0))/100," ")</f>
        <v> </v>
      </c>
      <c r="L2257" s="65">
        <f ca="1" t="shared" si="3"/>
        <v>0</v>
      </c>
      <c r="M2257" s="65" t="str">
        <f ca="1" t="shared" si="4"/>
        <v>1900 - WEEK 00</v>
      </c>
      <c r="N2257" s="65" t="str">
        <f ca="1" t="shared" si="5"/>
        <v>1900 - MONTH 01</v>
      </c>
      <c r="O2257" s="83" t="str">
        <f ca="1" t="shared" ref="O2257:P2257" si="2301">IFERROR(AVERAGEIF(M:M,M2257,$K:$K)," ")</f>
        <v> </v>
      </c>
      <c r="P2257" s="83" t="str">
        <f ca="1" t="shared" si="2301"/>
        <v> </v>
      </c>
      <c r="Q2257" s="65" t="str">
        <f ca="1">IF(ISBLANK(A2257)," ",IF(O2257&gt;MASTER!$B$3/100,"SB",IF(O2257&gt;MASTER!$B$4/100,"B",IF(O2257&gt;MASTER!$B$5/100,"C","K"))))</f>
        <v>SB</v>
      </c>
      <c r="R2257" s="65" t="str">
        <f ca="1">IF(ISBLANK(B2257)," ",IF(P2257&gt;MASTER!$B$3/100,"SB",IF(P2257&gt;MASTER!$B$4/100,"B",IF(P2257&gt;MASTER!$B$5/100,"C","K"))))</f>
        <v>SB</v>
      </c>
    </row>
    <row r="2258" customHeight="1" spans="1:18">
      <c r="A2258" s="65">
        <f ca="1">INDIRECT(ADDRESS(2+QUOTIENT(ROW()-2,COUNTA('Form Responses 1'!$1:$1)-4),1,,TRUE,"Form Responses 1"))</f>
        <v>0</v>
      </c>
      <c r="B2258" s="65">
        <f ca="1">INDIRECT(ADDRESS(2+QUOTIENT(ROW()-2,COUNTA('Form Responses 1'!$1:$1)-4),2,,TRUE,"Form Responses 1"))</f>
        <v>0</v>
      </c>
      <c r="C2258" s="65">
        <f ca="1">INDIRECT(ADDRESS(2+QUOTIENT(ROW()-2,COUNTA('Form Responses 1'!$1:$1)-4),3,,TRUE,"Form Responses 1"))</f>
        <v>0</v>
      </c>
      <c r="D2258" s="65">
        <f ca="1">INDIRECT(ADDRESS(2+QUOTIENT(ROW()-2,COUNTA('Form Responses 1'!$1:$1)-4),4,,TRUE,"Form Responses 1"))</f>
        <v>0</v>
      </c>
      <c r="E2258" s="82">
        <f ca="1" t="shared" si="0"/>
        <v>6</v>
      </c>
      <c r="F2258" s="65" t="str">
        <f ca="1">IF(ISBLANK(A2258)," ",INDIRECT(ADDRESS(1,5+MOD(ROW()-2,COUNTA('Form Responses 1'!$1:$1)-4),,TRUE,"Form Responses 1")))</f>
        <v>Lantai 21 [Ruang Kerja]</v>
      </c>
      <c r="G2258" s="65" t="e">
        <f ca="1">IF(ISBLANK(A2258)," ",INDIRECT(ADDRESS(MATCH(A2258,'Form Responses 1'!A:A,0),5+MOD(ROW()-2,COUNTA('Form Responses 1'!$1:$1)-4),,TRUE,"Form Responses 1")))</f>
        <v>#N/A</v>
      </c>
      <c r="H2258" s="83" t="str">
        <f ca="1" t="shared" si="1"/>
        <v>Lantai 21</v>
      </c>
      <c r="I2258" s="83" t="str">
        <f ca="1" t="shared" si="2286"/>
        <v>Ruang Kerja</v>
      </c>
      <c r="J2258" s="83" t="str">
        <f ca="1" t="shared" si="2"/>
        <v>CLEANING SERVICE</v>
      </c>
      <c r="K2258" s="83" t="str">
        <f ca="1" t="array" ref="K2258">IFERROR(INDEX(MASTER!B:B,MATCH(G2258,MASTER!A:A,0))/100," ")</f>
        <v> </v>
      </c>
      <c r="L2258" s="65">
        <f ca="1" t="shared" si="3"/>
        <v>0</v>
      </c>
      <c r="M2258" s="65" t="str">
        <f ca="1" t="shared" si="4"/>
        <v>1900 - WEEK 00</v>
      </c>
      <c r="N2258" s="65" t="str">
        <f ca="1" t="shared" si="5"/>
        <v>1900 - MONTH 01</v>
      </c>
      <c r="O2258" s="83" t="str">
        <f ca="1" t="shared" ref="O2258:P2258" si="2302">IFERROR(AVERAGEIF(M:M,M2258,$K:$K)," ")</f>
        <v> </v>
      </c>
      <c r="P2258" s="83" t="str">
        <f ca="1" t="shared" si="2302"/>
        <v> </v>
      </c>
      <c r="Q2258" s="65" t="str">
        <f ca="1">IF(ISBLANK(A2258)," ",IF(O2258&gt;MASTER!$B$3/100,"SB",IF(O2258&gt;MASTER!$B$4/100,"B",IF(O2258&gt;MASTER!$B$5/100,"C","K"))))</f>
        <v>SB</v>
      </c>
      <c r="R2258" s="65" t="str">
        <f ca="1">IF(ISBLANK(B2258)," ",IF(P2258&gt;MASTER!$B$3/100,"SB",IF(P2258&gt;MASTER!$B$4/100,"B",IF(P2258&gt;MASTER!$B$5/100,"C","K"))))</f>
        <v>SB</v>
      </c>
    </row>
    <row r="2259" customHeight="1" spans="1:18">
      <c r="A2259" s="65">
        <f ca="1">INDIRECT(ADDRESS(2+QUOTIENT(ROW()-2,COUNTA('Form Responses 1'!$1:$1)-4),1,,TRUE,"Form Responses 1"))</f>
        <v>0</v>
      </c>
      <c r="B2259" s="65">
        <f ca="1">INDIRECT(ADDRESS(2+QUOTIENT(ROW()-2,COUNTA('Form Responses 1'!$1:$1)-4),2,,TRUE,"Form Responses 1"))</f>
        <v>0</v>
      </c>
      <c r="C2259" s="65">
        <f ca="1">INDIRECT(ADDRESS(2+QUOTIENT(ROW()-2,COUNTA('Form Responses 1'!$1:$1)-4),3,,TRUE,"Form Responses 1"))</f>
        <v>0</v>
      </c>
      <c r="D2259" s="65">
        <f ca="1">INDIRECT(ADDRESS(2+QUOTIENT(ROW()-2,COUNTA('Form Responses 1'!$1:$1)-4),4,,TRUE,"Form Responses 1"))</f>
        <v>0</v>
      </c>
      <c r="E2259" s="82">
        <f ca="1" t="shared" si="0"/>
        <v>6</v>
      </c>
      <c r="F2259" s="65" t="str">
        <f ca="1">IF(ISBLANK(A2259)," ",INDIRECT(ADDRESS(1,5+MOD(ROW()-2,COUNTA('Form Responses 1'!$1:$1)-4),,TRUE,"Form Responses 1")))</f>
        <v>Lantai 21 [Koridor]</v>
      </c>
      <c r="G2259" s="65" t="e">
        <f ca="1">IF(ISBLANK(A2259)," ",INDIRECT(ADDRESS(MATCH(A2259,'Form Responses 1'!A:A,0),5+MOD(ROW()-2,COUNTA('Form Responses 1'!$1:$1)-4),,TRUE,"Form Responses 1")))</f>
        <v>#N/A</v>
      </c>
      <c r="H2259" s="83" t="str">
        <f ca="1" t="shared" si="1"/>
        <v>Lantai 21</v>
      </c>
      <c r="I2259" s="83" t="str">
        <f ca="1" t="shared" si="2286"/>
        <v>Koridor</v>
      </c>
      <c r="J2259" s="83" t="str">
        <f ca="1" t="shared" si="2"/>
        <v>CLEANING SERVICE</v>
      </c>
      <c r="K2259" s="83" t="str">
        <f ca="1" t="array" ref="K2259">IFERROR(INDEX(MASTER!B:B,MATCH(G2259,MASTER!A:A,0))/100," ")</f>
        <v> </v>
      </c>
      <c r="L2259" s="65">
        <f ca="1" t="shared" si="3"/>
        <v>0</v>
      </c>
      <c r="M2259" s="65" t="str">
        <f ca="1" t="shared" si="4"/>
        <v>1900 - WEEK 00</v>
      </c>
      <c r="N2259" s="65" t="str">
        <f ca="1" t="shared" si="5"/>
        <v>1900 - MONTH 01</v>
      </c>
      <c r="O2259" s="83" t="str">
        <f ca="1" t="shared" ref="O2259:P2259" si="2303">IFERROR(AVERAGEIF(M:M,M2259,$K:$K)," ")</f>
        <v> </v>
      </c>
      <c r="P2259" s="83" t="str">
        <f ca="1" t="shared" si="2303"/>
        <v> </v>
      </c>
      <c r="Q2259" s="65" t="str">
        <f ca="1">IF(ISBLANK(A2259)," ",IF(O2259&gt;MASTER!$B$3/100,"SB",IF(O2259&gt;MASTER!$B$4/100,"B",IF(O2259&gt;MASTER!$B$5/100,"C","K"))))</f>
        <v>SB</v>
      </c>
      <c r="R2259" s="65" t="str">
        <f ca="1">IF(ISBLANK(B2259)," ",IF(P2259&gt;MASTER!$B$3/100,"SB",IF(P2259&gt;MASTER!$B$4/100,"B",IF(P2259&gt;MASTER!$B$5/100,"C","K"))))</f>
        <v>SB</v>
      </c>
    </row>
    <row r="2260" customHeight="1" spans="1:18">
      <c r="A2260" s="65">
        <f ca="1">INDIRECT(ADDRESS(2+QUOTIENT(ROW()-2,COUNTA('Form Responses 1'!$1:$1)-4),1,,TRUE,"Form Responses 1"))</f>
        <v>0</v>
      </c>
      <c r="B2260" s="65">
        <f ca="1">INDIRECT(ADDRESS(2+QUOTIENT(ROW()-2,COUNTA('Form Responses 1'!$1:$1)-4),2,,TRUE,"Form Responses 1"))</f>
        <v>0</v>
      </c>
      <c r="C2260" s="65">
        <f ca="1">INDIRECT(ADDRESS(2+QUOTIENT(ROW()-2,COUNTA('Form Responses 1'!$1:$1)-4),3,,TRUE,"Form Responses 1"))</f>
        <v>0</v>
      </c>
      <c r="D2260" s="65">
        <f ca="1">INDIRECT(ADDRESS(2+QUOTIENT(ROW()-2,COUNTA('Form Responses 1'!$1:$1)-4),4,,TRUE,"Form Responses 1"))</f>
        <v>0</v>
      </c>
      <c r="E2260" s="82">
        <f ca="1" t="shared" si="0"/>
        <v>6</v>
      </c>
      <c r="F2260" s="65" t="str">
        <f ca="1">IF(ISBLANK(A2260)," ",INDIRECT(ADDRESS(1,5+MOD(ROW()-2,COUNTA('Form Responses 1'!$1:$1)-4),,TRUE,"Form Responses 1")))</f>
        <v>Lantai 21 [Toilet Pria / Wanita]</v>
      </c>
      <c r="G2260" s="65" t="e">
        <f ca="1">IF(ISBLANK(A2260)," ",INDIRECT(ADDRESS(MATCH(A2260,'Form Responses 1'!A:A,0),5+MOD(ROW()-2,COUNTA('Form Responses 1'!$1:$1)-4),,TRUE,"Form Responses 1")))</f>
        <v>#N/A</v>
      </c>
      <c r="H2260" s="83" t="str">
        <f ca="1" t="shared" si="1"/>
        <v>Lantai 21</v>
      </c>
      <c r="I2260" s="83" t="str">
        <f ca="1" t="shared" si="2286"/>
        <v>Toilet Pria / Wanita</v>
      </c>
      <c r="J2260" s="83" t="str">
        <f ca="1" t="shared" si="2"/>
        <v>CLEANING SERVICE</v>
      </c>
      <c r="K2260" s="83" t="str">
        <f ca="1" t="array" ref="K2260">IFERROR(INDEX(MASTER!B:B,MATCH(G2260,MASTER!A:A,0))/100," ")</f>
        <v> </v>
      </c>
      <c r="L2260" s="65">
        <f ca="1" t="shared" si="3"/>
        <v>0</v>
      </c>
      <c r="M2260" s="65" t="str">
        <f ca="1" t="shared" si="4"/>
        <v>1900 - WEEK 00</v>
      </c>
      <c r="N2260" s="65" t="str">
        <f ca="1" t="shared" si="5"/>
        <v>1900 - MONTH 01</v>
      </c>
      <c r="O2260" s="83" t="str">
        <f ca="1" t="shared" ref="O2260:P2260" si="2304">IFERROR(AVERAGEIF(M:M,M2260,$K:$K)," ")</f>
        <v> </v>
      </c>
      <c r="P2260" s="83" t="str">
        <f ca="1" t="shared" si="2304"/>
        <v> </v>
      </c>
      <c r="Q2260" s="65" t="str">
        <f ca="1">IF(ISBLANK(A2260)," ",IF(O2260&gt;MASTER!$B$3/100,"SB",IF(O2260&gt;MASTER!$B$4/100,"B",IF(O2260&gt;MASTER!$B$5/100,"C","K"))))</f>
        <v>SB</v>
      </c>
      <c r="R2260" s="65" t="str">
        <f ca="1">IF(ISBLANK(B2260)," ",IF(P2260&gt;MASTER!$B$3/100,"SB",IF(P2260&gt;MASTER!$B$4/100,"B",IF(P2260&gt;MASTER!$B$5/100,"C","K"))))</f>
        <v>SB</v>
      </c>
    </row>
    <row r="2261" customHeight="1" spans="1:18">
      <c r="A2261" s="65">
        <f ca="1">INDIRECT(ADDRESS(2+QUOTIENT(ROW()-2,COUNTA('Form Responses 1'!$1:$1)-4),1,,TRUE,"Form Responses 1"))</f>
        <v>0</v>
      </c>
      <c r="B2261" s="65">
        <f ca="1">INDIRECT(ADDRESS(2+QUOTIENT(ROW()-2,COUNTA('Form Responses 1'!$1:$1)-4),2,,TRUE,"Form Responses 1"))</f>
        <v>0</v>
      </c>
      <c r="C2261" s="65">
        <f ca="1">INDIRECT(ADDRESS(2+QUOTIENT(ROW()-2,COUNTA('Form Responses 1'!$1:$1)-4),3,,TRUE,"Form Responses 1"))</f>
        <v>0</v>
      </c>
      <c r="D2261" s="65">
        <f ca="1">INDIRECT(ADDRESS(2+QUOTIENT(ROW()-2,COUNTA('Form Responses 1'!$1:$1)-4),4,,TRUE,"Form Responses 1"))</f>
        <v>0</v>
      </c>
      <c r="E2261" s="82">
        <f ca="1" t="shared" si="0"/>
        <v>6</v>
      </c>
      <c r="F2261" s="65" t="str">
        <f ca="1">IF(ISBLANK(A2261)," ",INDIRECT(ADDRESS(1,5+MOD(ROW()-2,COUNTA('Form Responses 1'!$1:$1)-4),,TRUE,"Form Responses 1")))</f>
        <v>Lantai 20 [Tangga Exit Barat]</v>
      </c>
      <c r="G2261" s="65" t="e">
        <f ca="1">IF(ISBLANK(A2261)," ",INDIRECT(ADDRESS(MATCH(A2261,'Form Responses 1'!A:A,0),5+MOD(ROW()-2,COUNTA('Form Responses 1'!$1:$1)-4),,TRUE,"Form Responses 1")))</f>
        <v>#N/A</v>
      </c>
      <c r="H2261" s="83" t="str">
        <f ca="1" t="shared" si="1"/>
        <v>Lantai 20</v>
      </c>
      <c r="I2261" s="83" t="str">
        <f ca="1" t="shared" si="2286"/>
        <v>Tangga Exit Barat</v>
      </c>
      <c r="J2261" s="83" t="str">
        <f ca="1" t="shared" si="2"/>
        <v>CLEANING SERVICE</v>
      </c>
      <c r="K2261" s="83" t="str">
        <f ca="1" t="array" ref="K2261">IFERROR(INDEX(MASTER!B:B,MATCH(G2261,MASTER!A:A,0))/100," ")</f>
        <v> </v>
      </c>
      <c r="L2261" s="65">
        <f ca="1" t="shared" si="3"/>
        <v>0</v>
      </c>
      <c r="M2261" s="65" t="str">
        <f ca="1" t="shared" si="4"/>
        <v>1900 - WEEK 00</v>
      </c>
      <c r="N2261" s="65" t="str">
        <f ca="1" t="shared" si="5"/>
        <v>1900 - MONTH 01</v>
      </c>
      <c r="O2261" s="83" t="str">
        <f ca="1" t="shared" ref="O2261:P2261" si="2305">IFERROR(AVERAGEIF(M:M,M2261,$K:$K)," ")</f>
        <v> </v>
      </c>
      <c r="P2261" s="83" t="str">
        <f ca="1" t="shared" si="2305"/>
        <v> </v>
      </c>
      <c r="Q2261" s="65" t="str">
        <f ca="1">IF(ISBLANK(A2261)," ",IF(O2261&gt;MASTER!$B$3/100,"SB",IF(O2261&gt;MASTER!$B$4/100,"B",IF(O2261&gt;MASTER!$B$5/100,"C","K"))))</f>
        <v>SB</v>
      </c>
      <c r="R2261" s="65" t="str">
        <f ca="1">IF(ISBLANK(B2261)," ",IF(P2261&gt;MASTER!$B$3/100,"SB",IF(P2261&gt;MASTER!$B$4/100,"B",IF(P2261&gt;MASTER!$B$5/100,"C","K"))))</f>
        <v>SB</v>
      </c>
    </row>
    <row r="2262" customHeight="1" spans="1:18">
      <c r="A2262" s="65">
        <f ca="1">INDIRECT(ADDRESS(2+QUOTIENT(ROW()-2,COUNTA('Form Responses 1'!$1:$1)-4),1,,TRUE,"Form Responses 1"))</f>
        <v>0</v>
      </c>
      <c r="B2262" s="65">
        <f ca="1">INDIRECT(ADDRESS(2+QUOTIENT(ROW()-2,COUNTA('Form Responses 1'!$1:$1)-4),2,,TRUE,"Form Responses 1"))</f>
        <v>0</v>
      </c>
      <c r="C2262" s="65">
        <f ca="1">INDIRECT(ADDRESS(2+QUOTIENT(ROW()-2,COUNTA('Form Responses 1'!$1:$1)-4),3,,TRUE,"Form Responses 1"))</f>
        <v>0</v>
      </c>
      <c r="D2262" s="65">
        <f ca="1">INDIRECT(ADDRESS(2+QUOTIENT(ROW()-2,COUNTA('Form Responses 1'!$1:$1)-4),4,,TRUE,"Form Responses 1"))</f>
        <v>0</v>
      </c>
      <c r="E2262" s="82">
        <f ca="1" t="shared" si="0"/>
        <v>6</v>
      </c>
      <c r="F2262" s="65" t="str">
        <f ca="1">IF(ISBLANK(A2262)," ",INDIRECT(ADDRESS(1,5+MOD(ROW()-2,COUNTA('Form Responses 1'!$1:$1)-4),,TRUE,"Form Responses 1")))</f>
        <v>Lantai 20 [ &amp; Timur]</v>
      </c>
      <c r="G2262" s="65" t="e">
        <f ca="1">IF(ISBLANK(A2262)," ",INDIRECT(ADDRESS(MATCH(A2262,'Form Responses 1'!A:A,0),5+MOD(ROW()-2,COUNTA('Form Responses 1'!$1:$1)-4),,TRUE,"Form Responses 1")))</f>
        <v>#N/A</v>
      </c>
      <c r="H2262" s="83" t="str">
        <f ca="1" t="shared" si="1"/>
        <v>Lantai 20</v>
      </c>
      <c r="I2262" s="83" t="str">
        <f ca="1" t="shared" si="2286"/>
        <v> &amp; Timur</v>
      </c>
      <c r="J2262" s="83" t="str">
        <f ca="1" t="shared" si="2"/>
        <v>CLEANING SERVICE</v>
      </c>
      <c r="K2262" s="83" t="str">
        <f ca="1" t="array" ref="K2262">IFERROR(INDEX(MASTER!B:B,MATCH(G2262,MASTER!A:A,0))/100," ")</f>
        <v> </v>
      </c>
      <c r="L2262" s="65">
        <f ca="1" t="shared" si="3"/>
        <v>0</v>
      </c>
      <c r="M2262" s="65" t="str">
        <f ca="1" t="shared" si="4"/>
        <v>1900 - WEEK 00</v>
      </c>
      <c r="N2262" s="65" t="str">
        <f ca="1" t="shared" si="5"/>
        <v>1900 - MONTH 01</v>
      </c>
      <c r="O2262" s="83" t="str">
        <f ca="1" t="shared" ref="O2262:P2262" si="2306">IFERROR(AVERAGEIF(M:M,M2262,$K:$K)," ")</f>
        <v> </v>
      </c>
      <c r="P2262" s="83" t="str">
        <f ca="1" t="shared" si="2306"/>
        <v> </v>
      </c>
      <c r="Q2262" s="65" t="str">
        <f ca="1">IF(ISBLANK(A2262)," ",IF(O2262&gt;MASTER!$B$3/100,"SB",IF(O2262&gt;MASTER!$B$4/100,"B",IF(O2262&gt;MASTER!$B$5/100,"C","K"))))</f>
        <v>SB</v>
      </c>
      <c r="R2262" s="65" t="str">
        <f ca="1">IF(ISBLANK(B2262)," ",IF(P2262&gt;MASTER!$B$3/100,"SB",IF(P2262&gt;MASTER!$B$4/100,"B",IF(P2262&gt;MASTER!$B$5/100,"C","K"))))</f>
        <v>SB</v>
      </c>
    </row>
    <row r="2263" customHeight="1" spans="1:18">
      <c r="A2263" s="65">
        <f ca="1">INDIRECT(ADDRESS(2+QUOTIENT(ROW()-2,COUNTA('Form Responses 1'!$1:$1)-4),1,,TRUE,"Form Responses 1"))</f>
        <v>0</v>
      </c>
      <c r="B2263" s="65">
        <f ca="1">INDIRECT(ADDRESS(2+QUOTIENT(ROW()-2,COUNTA('Form Responses 1'!$1:$1)-4),2,,TRUE,"Form Responses 1"))</f>
        <v>0</v>
      </c>
      <c r="C2263" s="65">
        <f ca="1">INDIRECT(ADDRESS(2+QUOTIENT(ROW()-2,COUNTA('Form Responses 1'!$1:$1)-4),3,,TRUE,"Form Responses 1"))</f>
        <v>0</v>
      </c>
      <c r="D2263" s="65">
        <f ca="1">INDIRECT(ADDRESS(2+QUOTIENT(ROW()-2,COUNTA('Form Responses 1'!$1:$1)-4),4,,TRUE,"Form Responses 1"))</f>
        <v>0</v>
      </c>
      <c r="E2263" s="82">
        <f ca="1" t="shared" si="0"/>
        <v>6</v>
      </c>
      <c r="F2263" s="65" t="str">
        <f ca="1">IF(ISBLANK(A2263)," ",INDIRECT(ADDRESS(1,5+MOD(ROW()-2,COUNTA('Form Responses 1'!$1:$1)-4),,TRUE,"Form Responses 1")))</f>
        <v>Lantai 20 [Mushola]</v>
      </c>
      <c r="G2263" s="65" t="e">
        <f ca="1">IF(ISBLANK(A2263)," ",INDIRECT(ADDRESS(MATCH(A2263,'Form Responses 1'!A:A,0),5+MOD(ROW()-2,COUNTA('Form Responses 1'!$1:$1)-4),,TRUE,"Form Responses 1")))</f>
        <v>#N/A</v>
      </c>
      <c r="H2263" s="83" t="str">
        <f ca="1" t="shared" si="1"/>
        <v>Lantai 20</v>
      </c>
      <c r="I2263" s="83" t="str">
        <f ca="1" t="shared" si="2286"/>
        <v>Mushola</v>
      </c>
      <c r="J2263" s="83" t="str">
        <f ca="1" t="shared" si="2"/>
        <v>CLEANING SERVICE</v>
      </c>
      <c r="K2263" s="83" t="str">
        <f ca="1" t="array" ref="K2263">IFERROR(INDEX(MASTER!B:B,MATCH(G2263,MASTER!A:A,0))/100," ")</f>
        <v> </v>
      </c>
      <c r="L2263" s="65">
        <f ca="1" t="shared" si="3"/>
        <v>0</v>
      </c>
      <c r="M2263" s="65" t="str">
        <f ca="1" t="shared" si="4"/>
        <v>1900 - WEEK 00</v>
      </c>
      <c r="N2263" s="65" t="str">
        <f ca="1" t="shared" si="5"/>
        <v>1900 - MONTH 01</v>
      </c>
      <c r="O2263" s="83" t="str">
        <f ca="1" t="shared" ref="O2263:P2263" si="2307">IFERROR(AVERAGEIF(M:M,M2263,$K:$K)," ")</f>
        <v> </v>
      </c>
      <c r="P2263" s="83" t="str">
        <f ca="1" t="shared" si="2307"/>
        <v> </v>
      </c>
      <c r="Q2263" s="65" t="str">
        <f ca="1">IF(ISBLANK(A2263)," ",IF(O2263&gt;MASTER!$B$3/100,"SB",IF(O2263&gt;MASTER!$B$4/100,"B",IF(O2263&gt;MASTER!$B$5/100,"C","K"))))</f>
        <v>SB</v>
      </c>
      <c r="R2263" s="65" t="str">
        <f ca="1">IF(ISBLANK(B2263)," ",IF(P2263&gt;MASTER!$B$3/100,"SB",IF(P2263&gt;MASTER!$B$4/100,"B",IF(P2263&gt;MASTER!$B$5/100,"C","K"))))</f>
        <v>SB</v>
      </c>
    </row>
    <row r="2264" customHeight="1" spans="1:18">
      <c r="A2264" s="65">
        <f ca="1">INDIRECT(ADDRESS(2+QUOTIENT(ROW()-2,COUNTA('Form Responses 1'!$1:$1)-4),1,,TRUE,"Form Responses 1"))</f>
        <v>0</v>
      </c>
      <c r="B2264" s="65">
        <f ca="1">INDIRECT(ADDRESS(2+QUOTIENT(ROW()-2,COUNTA('Form Responses 1'!$1:$1)-4),2,,TRUE,"Form Responses 1"))</f>
        <v>0</v>
      </c>
      <c r="C2264" s="65">
        <f ca="1">INDIRECT(ADDRESS(2+QUOTIENT(ROW()-2,COUNTA('Form Responses 1'!$1:$1)-4),3,,TRUE,"Form Responses 1"))</f>
        <v>0</v>
      </c>
      <c r="D2264" s="65">
        <f ca="1">INDIRECT(ADDRESS(2+QUOTIENT(ROW()-2,COUNTA('Form Responses 1'!$1:$1)-4),4,,TRUE,"Form Responses 1"))</f>
        <v>0</v>
      </c>
      <c r="E2264" s="82">
        <f ca="1" t="shared" si="0"/>
        <v>6</v>
      </c>
      <c r="F2264" s="65" t="str">
        <f ca="1">IF(ISBLANK(A2264)," ",INDIRECT(ADDRESS(1,5+MOD(ROW()-2,COUNTA('Form Responses 1'!$1:$1)-4),,TRUE,"Form Responses 1")))</f>
        <v>Lantai 20 [Pantry]</v>
      </c>
      <c r="G2264" s="65" t="e">
        <f ca="1">IF(ISBLANK(A2264)," ",INDIRECT(ADDRESS(MATCH(A2264,'Form Responses 1'!A:A,0),5+MOD(ROW()-2,COUNTA('Form Responses 1'!$1:$1)-4),,TRUE,"Form Responses 1")))</f>
        <v>#N/A</v>
      </c>
      <c r="H2264" s="83" t="str">
        <f ca="1" t="shared" si="1"/>
        <v>Lantai 20</v>
      </c>
      <c r="I2264" s="83" t="str">
        <f ca="1" t="shared" si="2286"/>
        <v>Pantry</v>
      </c>
      <c r="J2264" s="83" t="str">
        <f ca="1" t="shared" si="2"/>
        <v>CLEANING SERVICE</v>
      </c>
      <c r="K2264" s="83" t="str">
        <f ca="1" t="array" ref="K2264">IFERROR(INDEX(MASTER!B:B,MATCH(G2264,MASTER!A:A,0))/100," ")</f>
        <v> </v>
      </c>
      <c r="L2264" s="65">
        <f ca="1" t="shared" si="3"/>
        <v>0</v>
      </c>
      <c r="M2264" s="65" t="str">
        <f ca="1" t="shared" si="4"/>
        <v>1900 - WEEK 00</v>
      </c>
      <c r="N2264" s="65" t="str">
        <f ca="1" t="shared" si="5"/>
        <v>1900 - MONTH 01</v>
      </c>
      <c r="O2264" s="83" t="str">
        <f ca="1" t="shared" ref="O2264:P2264" si="2308">IFERROR(AVERAGEIF(M:M,M2264,$K:$K)," ")</f>
        <v> </v>
      </c>
      <c r="P2264" s="83" t="str">
        <f ca="1" t="shared" si="2308"/>
        <v> </v>
      </c>
      <c r="Q2264" s="65" t="str">
        <f ca="1">IF(ISBLANK(A2264)," ",IF(O2264&gt;MASTER!$B$3/100,"SB",IF(O2264&gt;MASTER!$B$4/100,"B",IF(O2264&gt;MASTER!$B$5/100,"C","K"))))</f>
        <v>SB</v>
      </c>
      <c r="R2264" s="65" t="str">
        <f ca="1">IF(ISBLANK(B2264)," ",IF(P2264&gt;MASTER!$B$3/100,"SB",IF(P2264&gt;MASTER!$B$4/100,"B",IF(P2264&gt;MASTER!$B$5/100,"C","K"))))</f>
        <v>SB</v>
      </c>
    </row>
    <row r="2265" customHeight="1" spans="1:18">
      <c r="A2265" s="65">
        <f ca="1">INDIRECT(ADDRESS(2+QUOTIENT(ROW()-2,COUNTA('Form Responses 1'!$1:$1)-4),1,,TRUE,"Form Responses 1"))</f>
        <v>0</v>
      </c>
      <c r="B2265" s="65">
        <f ca="1">INDIRECT(ADDRESS(2+QUOTIENT(ROW()-2,COUNTA('Form Responses 1'!$1:$1)-4),2,,TRUE,"Form Responses 1"))</f>
        <v>0</v>
      </c>
      <c r="C2265" s="65">
        <f ca="1">INDIRECT(ADDRESS(2+QUOTIENT(ROW()-2,COUNTA('Form Responses 1'!$1:$1)-4),3,,TRUE,"Form Responses 1"))</f>
        <v>0</v>
      </c>
      <c r="D2265" s="65">
        <f ca="1">INDIRECT(ADDRESS(2+QUOTIENT(ROW()-2,COUNTA('Form Responses 1'!$1:$1)-4),4,,TRUE,"Form Responses 1"))</f>
        <v>0</v>
      </c>
      <c r="E2265" s="82">
        <f ca="1" t="shared" si="0"/>
        <v>6</v>
      </c>
      <c r="F2265" s="65" t="str">
        <f ca="1">IF(ISBLANK(A2265)," ",INDIRECT(ADDRESS(1,5+MOD(ROW()-2,COUNTA('Form Responses 1'!$1:$1)-4),,TRUE,"Form Responses 1")))</f>
        <v>Lantai 20 [Ruang Rapat 1-2-3]</v>
      </c>
      <c r="G2265" s="65" t="e">
        <f ca="1">IF(ISBLANK(A2265)," ",INDIRECT(ADDRESS(MATCH(A2265,'Form Responses 1'!A:A,0),5+MOD(ROW()-2,COUNTA('Form Responses 1'!$1:$1)-4),,TRUE,"Form Responses 1")))</f>
        <v>#N/A</v>
      </c>
      <c r="H2265" s="83" t="str">
        <f ca="1" t="shared" si="1"/>
        <v>Lantai 20</v>
      </c>
      <c r="I2265" s="83" t="str">
        <f ca="1" t="shared" si="2286"/>
        <v>Ruang Rapat 1-2-3</v>
      </c>
      <c r="J2265" s="83" t="str">
        <f ca="1" t="shared" si="2"/>
        <v>CLEANING SERVICE</v>
      </c>
      <c r="K2265" s="83" t="str">
        <f ca="1" t="array" ref="K2265">IFERROR(INDEX(MASTER!B:B,MATCH(G2265,MASTER!A:A,0))/100," ")</f>
        <v> </v>
      </c>
      <c r="L2265" s="65">
        <f ca="1" t="shared" si="3"/>
        <v>0</v>
      </c>
      <c r="M2265" s="65" t="str">
        <f ca="1" t="shared" si="4"/>
        <v>1900 - WEEK 00</v>
      </c>
      <c r="N2265" s="65" t="str">
        <f ca="1" t="shared" si="5"/>
        <v>1900 - MONTH 01</v>
      </c>
      <c r="O2265" s="83" t="str">
        <f ca="1" t="shared" ref="O2265:P2265" si="2309">IFERROR(AVERAGEIF(M:M,M2265,$K:$K)," ")</f>
        <v> </v>
      </c>
      <c r="P2265" s="83" t="str">
        <f ca="1" t="shared" si="2309"/>
        <v> </v>
      </c>
      <c r="Q2265" s="65" t="str">
        <f ca="1">IF(ISBLANK(A2265)," ",IF(O2265&gt;MASTER!$B$3/100,"SB",IF(O2265&gt;MASTER!$B$4/100,"B",IF(O2265&gt;MASTER!$B$5/100,"C","K"))))</f>
        <v>SB</v>
      </c>
      <c r="R2265" s="65" t="str">
        <f ca="1">IF(ISBLANK(B2265)," ",IF(P2265&gt;MASTER!$B$3/100,"SB",IF(P2265&gt;MASTER!$B$4/100,"B",IF(P2265&gt;MASTER!$B$5/100,"C","K"))))</f>
        <v>SB</v>
      </c>
    </row>
    <row r="2266" customHeight="1" spans="1:18">
      <c r="A2266" s="65">
        <f ca="1">INDIRECT(ADDRESS(2+QUOTIENT(ROW()-2,COUNTA('Form Responses 1'!$1:$1)-4),1,,TRUE,"Form Responses 1"))</f>
        <v>0</v>
      </c>
      <c r="B2266" s="65">
        <f ca="1">INDIRECT(ADDRESS(2+QUOTIENT(ROW()-2,COUNTA('Form Responses 1'!$1:$1)-4),2,,TRUE,"Form Responses 1"))</f>
        <v>0</v>
      </c>
      <c r="C2266" s="65">
        <f ca="1">INDIRECT(ADDRESS(2+QUOTIENT(ROW()-2,COUNTA('Form Responses 1'!$1:$1)-4),3,,TRUE,"Form Responses 1"))</f>
        <v>0</v>
      </c>
      <c r="D2266" s="65">
        <f ca="1">INDIRECT(ADDRESS(2+QUOTIENT(ROW()-2,COUNTA('Form Responses 1'!$1:$1)-4),4,,TRUE,"Form Responses 1"))</f>
        <v>0</v>
      </c>
      <c r="E2266" s="82">
        <f ca="1" t="shared" si="0"/>
        <v>6</v>
      </c>
      <c r="F2266" s="65" t="str">
        <f ca="1">IF(ISBLANK(A2266)," ",INDIRECT(ADDRESS(1,5+MOD(ROW()-2,COUNTA('Form Responses 1'!$1:$1)-4),,TRUE,"Form Responses 1")))</f>
        <v>Lantai 20 [Ruang Kerja]</v>
      </c>
      <c r="G2266" s="65" t="e">
        <f ca="1">IF(ISBLANK(A2266)," ",INDIRECT(ADDRESS(MATCH(A2266,'Form Responses 1'!A:A,0),5+MOD(ROW()-2,COUNTA('Form Responses 1'!$1:$1)-4),,TRUE,"Form Responses 1")))</f>
        <v>#N/A</v>
      </c>
      <c r="H2266" s="83" t="str">
        <f ca="1" t="shared" si="1"/>
        <v>Lantai 20</v>
      </c>
      <c r="I2266" s="83" t="str">
        <f ca="1" t="shared" si="2286"/>
        <v>Ruang Kerja</v>
      </c>
      <c r="J2266" s="83" t="str">
        <f ca="1" t="shared" si="2"/>
        <v>CLEANING SERVICE</v>
      </c>
      <c r="K2266" s="83" t="str">
        <f ca="1" t="array" ref="K2266">IFERROR(INDEX(MASTER!B:B,MATCH(G2266,MASTER!A:A,0))/100," ")</f>
        <v> </v>
      </c>
      <c r="L2266" s="65">
        <f ca="1" t="shared" si="3"/>
        <v>0</v>
      </c>
      <c r="M2266" s="65" t="str">
        <f ca="1" t="shared" si="4"/>
        <v>1900 - WEEK 00</v>
      </c>
      <c r="N2266" s="65" t="str">
        <f ca="1" t="shared" si="5"/>
        <v>1900 - MONTH 01</v>
      </c>
      <c r="O2266" s="83" t="str">
        <f ca="1" t="shared" ref="O2266:P2266" si="2310">IFERROR(AVERAGEIF(M:M,M2266,$K:$K)," ")</f>
        <v> </v>
      </c>
      <c r="P2266" s="83" t="str">
        <f ca="1" t="shared" si="2310"/>
        <v> </v>
      </c>
      <c r="Q2266" s="65" t="str">
        <f ca="1">IF(ISBLANK(A2266)," ",IF(O2266&gt;MASTER!$B$3/100,"SB",IF(O2266&gt;MASTER!$B$4/100,"B",IF(O2266&gt;MASTER!$B$5/100,"C","K"))))</f>
        <v>SB</v>
      </c>
      <c r="R2266" s="65" t="str">
        <f ca="1">IF(ISBLANK(B2266)," ",IF(P2266&gt;MASTER!$B$3/100,"SB",IF(P2266&gt;MASTER!$B$4/100,"B",IF(P2266&gt;MASTER!$B$5/100,"C","K"))))</f>
        <v>SB</v>
      </c>
    </row>
    <row r="2267" customHeight="1" spans="1:18">
      <c r="A2267" s="65">
        <f ca="1">INDIRECT(ADDRESS(2+QUOTIENT(ROW()-2,COUNTA('Form Responses 1'!$1:$1)-4),1,,TRUE,"Form Responses 1"))</f>
        <v>0</v>
      </c>
      <c r="B2267" s="65">
        <f ca="1">INDIRECT(ADDRESS(2+QUOTIENT(ROW()-2,COUNTA('Form Responses 1'!$1:$1)-4),2,,TRUE,"Form Responses 1"))</f>
        <v>0</v>
      </c>
      <c r="C2267" s="65">
        <f ca="1">INDIRECT(ADDRESS(2+QUOTIENT(ROW()-2,COUNTA('Form Responses 1'!$1:$1)-4),3,,TRUE,"Form Responses 1"))</f>
        <v>0</v>
      </c>
      <c r="D2267" s="65">
        <f ca="1">INDIRECT(ADDRESS(2+QUOTIENT(ROW()-2,COUNTA('Form Responses 1'!$1:$1)-4),4,,TRUE,"Form Responses 1"))</f>
        <v>0</v>
      </c>
      <c r="E2267" s="82">
        <f ca="1" t="shared" si="0"/>
        <v>6</v>
      </c>
      <c r="F2267" s="65" t="str">
        <f ca="1">IF(ISBLANK(A2267)," ",INDIRECT(ADDRESS(1,5+MOD(ROW()-2,COUNTA('Form Responses 1'!$1:$1)-4),,TRUE,"Form Responses 1")))</f>
        <v>Lantai 20 [Koridor]</v>
      </c>
      <c r="G2267" s="65" t="e">
        <f ca="1">IF(ISBLANK(A2267)," ",INDIRECT(ADDRESS(MATCH(A2267,'Form Responses 1'!A:A,0),5+MOD(ROW()-2,COUNTA('Form Responses 1'!$1:$1)-4),,TRUE,"Form Responses 1")))</f>
        <v>#N/A</v>
      </c>
      <c r="H2267" s="83" t="str">
        <f ca="1" t="shared" si="1"/>
        <v>Lantai 20</v>
      </c>
      <c r="I2267" s="83" t="str">
        <f ca="1" t="shared" si="2286"/>
        <v>Koridor</v>
      </c>
      <c r="J2267" s="83" t="str">
        <f ca="1" t="shared" si="2"/>
        <v>CLEANING SERVICE</v>
      </c>
      <c r="K2267" s="83" t="str">
        <f ca="1" t="array" ref="K2267">IFERROR(INDEX(MASTER!B:B,MATCH(G2267,MASTER!A:A,0))/100," ")</f>
        <v> </v>
      </c>
      <c r="L2267" s="65">
        <f ca="1" t="shared" si="3"/>
        <v>0</v>
      </c>
      <c r="M2267" s="65" t="str">
        <f ca="1" t="shared" si="4"/>
        <v>1900 - WEEK 00</v>
      </c>
      <c r="N2267" s="65" t="str">
        <f ca="1" t="shared" si="5"/>
        <v>1900 - MONTH 01</v>
      </c>
      <c r="O2267" s="83" t="str">
        <f ca="1" t="shared" ref="O2267:P2267" si="2311">IFERROR(AVERAGEIF(M:M,M2267,$K:$K)," ")</f>
        <v> </v>
      </c>
      <c r="P2267" s="83" t="str">
        <f ca="1" t="shared" si="2311"/>
        <v> </v>
      </c>
      <c r="Q2267" s="65" t="str">
        <f ca="1">IF(ISBLANK(A2267)," ",IF(O2267&gt;MASTER!$B$3/100,"SB",IF(O2267&gt;MASTER!$B$4/100,"B",IF(O2267&gt;MASTER!$B$5/100,"C","K"))))</f>
        <v>SB</v>
      </c>
      <c r="R2267" s="65" t="str">
        <f ca="1">IF(ISBLANK(B2267)," ",IF(P2267&gt;MASTER!$B$3/100,"SB",IF(P2267&gt;MASTER!$B$4/100,"B",IF(P2267&gt;MASTER!$B$5/100,"C","K"))))</f>
        <v>SB</v>
      </c>
    </row>
    <row r="2268" customHeight="1" spans="1:18">
      <c r="A2268" s="65">
        <f ca="1">INDIRECT(ADDRESS(2+QUOTIENT(ROW()-2,COUNTA('Form Responses 1'!$1:$1)-4),1,,TRUE,"Form Responses 1"))</f>
        <v>0</v>
      </c>
      <c r="B2268" s="65">
        <f ca="1">INDIRECT(ADDRESS(2+QUOTIENT(ROW()-2,COUNTA('Form Responses 1'!$1:$1)-4),2,,TRUE,"Form Responses 1"))</f>
        <v>0</v>
      </c>
      <c r="C2268" s="65">
        <f ca="1">INDIRECT(ADDRESS(2+QUOTIENT(ROW()-2,COUNTA('Form Responses 1'!$1:$1)-4),3,,TRUE,"Form Responses 1"))</f>
        <v>0</v>
      </c>
      <c r="D2268" s="65">
        <f ca="1">INDIRECT(ADDRESS(2+QUOTIENT(ROW()-2,COUNTA('Form Responses 1'!$1:$1)-4),4,,TRUE,"Form Responses 1"))</f>
        <v>0</v>
      </c>
      <c r="E2268" s="82">
        <f ca="1" t="shared" si="0"/>
        <v>6</v>
      </c>
      <c r="F2268" s="65" t="str">
        <f ca="1">IF(ISBLANK(A2268)," ",INDIRECT(ADDRESS(1,5+MOD(ROW()-2,COUNTA('Form Responses 1'!$1:$1)-4),,TRUE,"Form Responses 1")))</f>
        <v>Lantai 20 [Toilet Pria / Wanita]</v>
      </c>
      <c r="G2268" s="65" t="e">
        <f ca="1">IF(ISBLANK(A2268)," ",INDIRECT(ADDRESS(MATCH(A2268,'Form Responses 1'!A:A,0),5+MOD(ROW()-2,COUNTA('Form Responses 1'!$1:$1)-4),,TRUE,"Form Responses 1")))</f>
        <v>#N/A</v>
      </c>
      <c r="H2268" s="83" t="str">
        <f ca="1" t="shared" si="1"/>
        <v>Lantai 20</v>
      </c>
      <c r="I2268" s="83" t="str">
        <f ca="1" t="shared" si="2286"/>
        <v>Toilet Pria / Wanita</v>
      </c>
      <c r="J2268" s="83" t="str">
        <f ca="1" t="shared" si="2"/>
        <v>CLEANING SERVICE</v>
      </c>
      <c r="K2268" s="83" t="str">
        <f ca="1" t="array" ref="K2268">IFERROR(INDEX(MASTER!B:B,MATCH(G2268,MASTER!A:A,0))/100," ")</f>
        <v> </v>
      </c>
      <c r="L2268" s="65">
        <f ca="1" t="shared" si="3"/>
        <v>0</v>
      </c>
      <c r="M2268" s="65" t="str">
        <f ca="1" t="shared" si="4"/>
        <v>1900 - WEEK 00</v>
      </c>
      <c r="N2268" s="65" t="str">
        <f ca="1" t="shared" si="5"/>
        <v>1900 - MONTH 01</v>
      </c>
      <c r="O2268" s="83" t="str">
        <f ca="1" t="shared" ref="O2268:P2268" si="2312">IFERROR(AVERAGEIF(M:M,M2268,$K:$K)," ")</f>
        <v> </v>
      </c>
      <c r="P2268" s="83" t="str">
        <f ca="1" t="shared" si="2312"/>
        <v> </v>
      </c>
      <c r="Q2268" s="65" t="str">
        <f ca="1">IF(ISBLANK(A2268)," ",IF(O2268&gt;MASTER!$B$3/100,"SB",IF(O2268&gt;MASTER!$B$4/100,"B",IF(O2268&gt;MASTER!$B$5/100,"C","K"))))</f>
        <v>SB</v>
      </c>
      <c r="R2268" s="65" t="str">
        <f ca="1">IF(ISBLANK(B2268)," ",IF(P2268&gt;MASTER!$B$3/100,"SB",IF(P2268&gt;MASTER!$B$4/100,"B",IF(P2268&gt;MASTER!$B$5/100,"C","K"))))</f>
        <v>SB</v>
      </c>
    </row>
    <row r="2269" customHeight="1" spans="1:18">
      <c r="A2269" s="65">
        <f ca="1">INDIRECT(ADDRESS(2+QUOTIENT(ROW()-2,COUNTA('Form Responses 1'!$1:$1)-4),1,,TRUE,"Form Responses 1"))</f>
        <v>0</v>
      </c>
      <c r="B2269" s="65">
        <f ca="1">INDIRECT(ADDRESS(2+QUOTIENT(ROW()-2,COUNTA('Form Responses 1'!$1:$1)-4),2,,TRUE,"Form Responses 1"))</f>
        <v>0</v>
      </c>
      <c r="C2269" s="65">
        <f ca="1">INDIRECT(ADDRESS(2+QUOTIENT(ROW()-2,COUNTA('Form Responses 1'!$1:$1)-4),3,,TRUE,"Form Responses 1"))</f>
        <v>0</v>
      </c>
      <c r="D2269" s="65">
        <f ca="1">INDIRECT(ADDRESS(2+QUOTIENT(ROW()-2,COUNTA('Form Responses 1'!$1:$1)-4),4,,TRUE,"Form Responses 1"))</f>
        <v>0</v>
      </c>
      <c r="E2269" s="82">
        <f ca="1" t="shared" si="0"/>
        <v>6</v>
      </c>
      <c r="F2269" s="65" t="str">
        <f ca="1">IF(ISBLANK(A2269)," ",INDIRECT(ADDRESS(1,5+MOD(ROW()-2,COUNTA('Form Responses 1'!$1:$1)-4),,TRUE,"Form Responses 1")))</f>
        <v>Lantai 19 [Tangga Exit Barat]</v>
      </c>
      <c r="G2269" s="65" t="e">
        <f ca="1">IF(ISBLANK(A2269)," ",INDIRECT(ADDRESS(MATCH(A2269,'Form Responses 1'!A:A,0),5+MOD(ROW()-2,COUNTA('Form Responses 1'!$1:$1)-4),,TRUE,"Form Responses 1")))</f>
        <v>#N/A</v>
      </c>
      <c r="H2269" s="83" t="str">
        <f ca="1" t="shared" si="1"/>
        <v>Lantai 19</v>
      </c>
      <c r="I2269" s="83" t="str">
        <f ca="1" t="shared" si="2286"/>
        <v>Tangga Exit Barat</v>
      </c>
      <c r="J2269" s="83" t="str">
        <f ca="1" t="shared" si="2"/>
        <v>CLEANING SERVICE</v>
      </c>
      <c r="K2269" s="83" t="str">
        <f ca="1" t="array" ref="K2269">IFERROR(INDEX(MASTER!B:B,MATCH(G2269,MASTER!A:A,0))/100," ")</f>
        <v> </v>
      </c>
      <c r="L2269" s="65">
        <f ca="1" t="shared" si="3"/>
        <v>0</v>
      </c>
      <c r="M2269" s="65" t="str">
        <f ca="1" t="shared" si="4"/>
        <v>1900 - WEEK 00</v>
      </c>
      <c r="N2269" s="65" t="str">
        <f ca="1" t="shared" si="5"/>
        <v>1900 - MONTH 01</v>
      </c>
      <c r="O2269" s="83" t="str">
        <f ca="1" t="shared" ref="O2269:P2269" si="2313">IFERROR(AVERAGEIF(M:M,M2269,$K:$K)," ")</f>
        <v> </v>
      </c>
      <c r="P2269" s="83" t="str">
        <f ca="1" t="shared" si="2313"/>
        <v> </v>
      </c>
      <c r="Q2269" s="65" t="str">
        <f ca="1">IF(ISBLANK(A2269)," ",IF(O2269&gt;MASTER!$B$3/100,"SB",IF(O2269&gt;MASTER!$B$4/100,"B",IF(O2269&gt;MASTER!$B$5/100,"C","K"))))</f>
        <v>SB</v>
      </c>
      <c r="R2269" s="65" t="str">
        <f ca="1">IF(ISBLANK(B2269)," ",IF(P2269&gt;MASTER!$B$3/100,"SB",IF(P2269&gt;MASTER!$B$4/100,"B",IF(P2269&gt;MASTER!$B$5/100,"C","K"))))</f>
        <v>SB</v>
      </c>
    </row>
    <row r="2270" customHeight="1" spans="1:18">
      <c r="A2270" s="65">
        <f ca="1">INDIRECT(ADDRESS(2+QUOTIENT(ROW()-2,COUNTA('Form Responses 1'!$1:$1)-4),1,,TRUE,"Form Responses 1"))</f>
        <v>0</v>
      </c>
      <c r="B2270" s="65">
        <f ca="1">INDIRECT(ADDRESS(2+QUOTIENT(ROW()-2,COUNTA('Form Responses 1'!$1:$1)-4),2,,TRUE,"Form Responses 1"))</f>
        <v>0</v>
      </c>
      <c r="C2270" s="65">
        <f ca="1">INDIRECT(ADDRESS(2+QUOTIENT(ROW()-2,COUNTA('Form Responses 1'!$1:$1)-4),3,,TRUE,"Form Responses 1"))</f>
        <v>0</v>
      </c>
      <c r="D2270" s="65">
        <f ca="1">INDIRECT(ADDRESS(2+QUOTIENT(ROW()-2,COUNTA('Form Responses 1'!$1:$1)-4),4,,TRUE,"Form Responses 1"))</f>
        <v>0</v>
      </c>
      <c r="E2270" s="82">
        <f ca="1" t="shared" si="0"/>
        <v>6</v>
      </c>
      <c r="F2270" s="65" t="str">
        <f ca="1">IF(ISBLANK(A2270)," ",INDIRECT(ADDRESS(1,5+MOD(ROW()-2,COUNTA('Form Responses 1'!$1:$1)-4),,TRUE,"Form Responses 1")))</f>
        <v>Lantai 19 [ &amp; Timur]</v>
      </c>
      <c r="G2270" s="65" t="e">
        <f ca="1">IF(ISBLANK(A2270)," ",INDIRECT(ADDRESS(MATCH(A2270,'Form Responses 1'!A:A,0),5+MOD(ROW()-2,COUNTA('Form Responses 1'!$1:$1)-4),,TRUE,"Form Responses 1")))</f>
        <v>#N/A</v>
      </c>
      <c r="H2270" s="83" t="str">
        <f ca="1" t="shared" si="1"/>
        <v>Lantai 19</v>
      </c>
      <c r="I2270" s="83" t="str">
        <f ca="1" t="shared" si="2286"/>
        <v> &amp; Timur</v>
      </c>
      <c r="J2270" s="83" t="str">
        <f ca="1" t="shared" si="2"/>
        <v>CLEANING SERVICE</v>
      </c>
      <c r="K2270" s="83" t="str">
        <f ca="1" t="array" ref="K2270">IFERROR(INDEX(MASTER!B:B,MATCH(G2270,MASTER!A:A,0))/100," ")</f>
        <v> </v>
      </c>
      <c r="L2270" s="65">
        <f ca="1" t="shared" si="3"/>
        <v>0</v>
      </c>
      <c r="M2270" s="65" t="str">
        <f ca="1" t="shared" si="4"/>
        <v>1900 - WEEK 00</v>
      </c>
      <c r="N2270" s="65" t="str">
        <f ca="1" t="shared" si="5"/>
        <v>1900 - MONTH 01</v>
      </c>
      <c r="O2270" s="83" t="str">
        <f ca="1" t="shared" ref="O2270:P2270" si="2314">IFERROR(AVERAGEIF(M:M,M2270,$K:$K)," ")</f>
        <v> </v>
      </c>
      <c r="P2270" s="83" t="str">
        <f ca="1" t="shared" si="2314"/>
        <v> </v>
      </c>
      <c r="Q2270" s="65" t="str">
        <f ca="1">IF(ISBLANK(A2270)," ",IF(O2270&gt;MASTER!$B$3/100,"SB",IF(O2270&gt;MASTER!$B$4/100,"B",IF(O2270&gt;MASTER!$B$5/100,"C","K"))))</f>
        <v>SB</v>
      </c>
      <c r="R2270" s="65" t="str">
        <f ca="1">IF(ISBLANK(B2270)," ",IF(P2270&gt;MASTER!$B$3/100,"SB",IF(P2270&gt;MASTER!$B$4/100,"B",IF(P2270&gt;MASTER!$B$5/100,"C","K"))))</f>
        <v>SB</v>
      </c>
    </row>
    <row r="2271" customHeight="1" spans="1:18">
      <c r="A2271" s="65">
        <f ca="1">INDIRECT(ADDRESS(2+QUOTIENT(ROW()-2,COUNTA('Form Responses 1'!$1:$1)-4),1,,TRUE,"Form Responses 1"))</f>
        <v>0</v>
      </c>
      <c r="B2271" s="65">
        <f ca="1">INDIRECT(ADDRESS(2+QUOTIENT(ROW()-2,COUNTA('Form Responses 1'!$1:$1)-4),2,,TRUE,"Form Responses 1"))</f>
        <v>0</v>
      </c>
      <c r="C2271" s="65">
        <f ca="1">INDIRECT(ADDRESS(2+QUOTIENT(ROW()-2,COUNTA('Form Responses 1'!$1:$1)-4),3,,TRUE,"Form Responses 1"))</f>
        <v>0</v>
      </c>
      <c r="D2271" s="65">
        <f ca="1">INDIRECT(ADDRESS(2+QUOTIENT(ROW()-2,COUNTA('Form Responses 1'!$1:$1)-4),4,,TRUE,"Form Responses 1"))</f>
        <v>0</v>
      </c>
      <c r="E2271" s="82">
        <f ca="1" t="shared" si="0"/>
        <v>6</v>
      </c>
      <c r="F2271" s="65" t="str">
        <f ca="1">IF(ISBLANK(A2271)," ",INDIRECT(ADDRESS(1,5+MOD(ROW()-2,COUNTA('Form Responses 1'!$1:$1)-4),,TRUE,"Form Responses 1")))</f>
        <v>Lantai 19 [Mushola]</v>
      </c>
      <c r="G2271" s="65" t="e">
        <f ca="1">IF(ISBLANK(A2271)," ",INDIRECT(ADDRESS(MATCH(A2271,'Form Responses 1'!A:A,0),5+MOD(ROW()-2,COUNTA('Form Responses 1'!$1:$1)-4),,TRUE,"Form Responses 1")))</f>
        <v>#N/A</v>
      </c>
      <c r="H2271" s="83" t="str">
        <f ca="1" t="shared" si="1"/>
        <v>Lantai 19</v>
      </c>
      <c r="I2271" s="83" t="str">
        <f ca="1" t="shared" si="2286"/>
        <v>Mushola</v>
      </c>
      <c r="J2271" s="83" t="str">
        <f ca="1" t="shared" si="2"/>
        <v>CLEANING SERVICE</v>
      </c>
      <c r="K2271" s="83" t="str">
        <f ca="1" t="array" ref="K2271">IFERROR(INDEX(MASTER!B:B,MATCH(G2271,MASTER!A:A,0))/100," ")</f>
        <v> </v>
      </c>
      <c r="L2271" s="65">
        <f ca="1" t="shared" si="3"/>
        <v>0</v>
      </c>
      <c r="M2271" s="65" t="str">
        <f ca="1" t="shared" si="4"/>
        <v>1900 - WEEK 00</v>
      </c>
      <c r="N2271" s="65" t="str">
        <f ca="1" t="shared" si="5"/>
        <v>1900 - MONTH 01</v>
      </c>
      <c r="O2271" s="83" t="str">
        <f ca="1" t="shared" ref="O2271:P2271" si="2315">IFERROR(AVERAGEIF(M:M,M2271,$K:$K)," ")</f>
        <v> </v>
      </c>
      <c r="P2271" s="83" t="str">
        <f ca="1" t="shared" si="2315"/>
        <v> </v>
      </c>
      <c r="Q2271" s="65" t="str">
        <f ca="1">IF(ISBLANK(A2271)," ",IF(O2271&gt;MASTER!$B$3/100,"SB",IF(O2271&gt;MASTER!$B$4/100,"B",IF(O2271&gt;MASTER!$B$5/100,"C","K"))))</f>
        <v>SB</v>
      </c>
      <c r="R2271" s="65" t="str">
        <f ca="1">IF(ISBLANK(B2271)," ",IF(P2271&gt;MASTER!$B$3/100,"SB",IF(P2271&gt;MASTER!$B$4/100,"B",IF(P2271&gt;MASTER!$B$5/100,"C","K"))))</f>
        <v>SB</v>
      </c>
    </row>
    <row r="2272" customHeight="1" spans="1:18">
      <c r="A2272" s="65">
        <f ca="1">INDIRECT(ADDRESS(2+QUOTIENT(ROW()-2,COUNTA('Form Responses 1'!$1:$1)-4),1,,TRUE,"Form Responses 1"))</f>
        <v>0</v>
      </c>
      <c r="B2272" s="65">
        <f ca="1">INDIRECT(ADDRESS(2+QUOTIENT(ROW()-2,COUNTA('Form Responses 1'!$1:$1)-4),2,,TRUE,"Form Responses 1"))</f>
        <v>0</v>
      </c>
      <c r="C2272" s="65">
        <f ca="1">INDIRECT(ADDRESS(2+QUOTIENT(ROW()-2,COUNTA('Form Responses 1'!$1:$1)-4),3,,TRUE,"Form Responses 1"))</f>
        <v>0</v>
      </c>
      <c r="D2272" s="65">
        <f ca="1">INDIRECT(ADDRESS(2+QUOTIENT(ROW()-2,COUNTA('Form Responses 1'!$1:$1)-4),4,,TRUE,"Form Responses 1"))</f>
        <v>0</v>
      </c>
      <c r="E2272" s="82">
        <f ca="1" t="shared" si="0"/>
        <v>6</v>
      </c>
      <c r="F2272" s="65" t="str">
        <f ca="1">IF(ISBLANK(A2272)," ",INDIRECT(ADDRESS(1,5+MOD(ROW()-2,COUNTA('Form Responses 1'!$1:$1)-4),,TRUE,"Form Responses 1")))</f>
        <v>Lantai 19 [Pantry]</v>
      </c>
      <c r="G2272" s="65" t="e">
        <f ca="1">IF(ISBLANK(A2272)," ",INDIRECT(ADDRESS(MATCH(A2272,'Form Responses 1'!A:A,0),5+MOD(ROW()-2,COUNTA('Form Responses 1'!$1:$1)-4),,TRUE,"Form Responses 1")))</f>
        <v>#N/A</v>
      </c>
      <c r="H2272" s="83" t="str">
        <f ca="1" t="shared" si="1"/>
        <v>Lantai 19</v>
      </c>
      <c r="I2272" s="83" t="str">
        <f ca="1" t="shared" si="2286"/>
        <v>Pantry</v>
      </c>
      <c r="J2272" s="83" t="str">
        <f ca="1" t="shared" si="2"/>
        <v>CLEANING SERVICE</v>
      </c>
      <c r="K2272" s="83" t="str">
        <f ca="1" t="array" ref="K2272">IFERROR(INDEX(MASTER!B:B,MATCH(G2272,MASTER!A:A,0))/100," ")</f>
        <v> </v>
      </c>
      <c r="L2272" s="65">
        <f ca="1" t="shared" si="3"/>
        <v>0</v>
      </c>
      <c r="M2272" s="65" t="str">
        <f ca="1" t="shared" si="4"/>
        <v>1900 - WEEK 00</v>
      </c>
      <c r="N2272" s="65" t="str">
        <f ca="1" t="shared" si="5"/>
        <v>1900 - MONTH 01</v>
      </c>
      <c r="O2272" s="83" t="str">
        <f ca="1" t="shared" ref="O2272:P2272" si="2316">IFERROR(AVERAGEIF(M:M,M2272,$K:$K)," ")</f>
        <v> </v>
      </c>
      <c r="P2272" s="83" t="str">
        <f ca="1" t="shared" si="2316"/>
        <v> </v>
      </c>
      <c r="Q2272" s="65" t="str">
        <f ca="1">IF(ISBLANK(A2272)," ",IF(O2272&gt;MASTER!$B$3/100,"SB",IF(O2272&gt;MASTER!$B$4/100,"B",IF(O2272&gt;MASTER!$B$5/100,"C","K"))))</f>
        <v>SB</v>
      </c>
      <c r="R2272" s="65" t="str">
        <f ca="1">IF(ISBLANK(B2272)," ",IF(P2272&gt;MASTER!$B$3/100,"SB",IF(P2272&gt;MASTER!$B$4/100,"B",IF(P2272&gt;MASTER!$B$5/100,"C","K"))))</f>
        <v>SB</v>
      </c>
    </row>
    <row r="2273" customHeight="1" spans="1:18">
      <c r="A2273" s="65">
        <f ca="1">INDIRECT(ADDRESS(2+QUOTIENT(ROW()-2,COUNTA('Form Responses 1'!$1:$1)-4),1,,TRUE,"Form Responses 1"))</f>
        <v>0</v>
      </c>
      <c r="B2273" s="65">
        <f ca="1">INDIRECT(ADDRESS(2+QUOTIENT(ROW()-2,COUNTA('Form Responses 1'!$1:$1)-4),2,,TRUE,"Form Responses 1"))</f>
        <v>0</v>
      </c>
      <c r="C2273" s="65">
        <f ca="1">INDIRECT(ADDRESS(2+QUOTIENT(ROW()-2,COUNTA('Form Responses 1'!$1:$1)-4),3,,TRUE,"Form Responses 1"))</f>
        <v>0</v>
      </c>
      <c r="D2273" s="65">
        <f ca="1">INDIRECT(ADDRESS(2+QUOTIENT(ROW()-2,COUNTA('Form Responses 1'!$1:$1)-4),4,,TRUE,"Form Responses 1"))</f>
        <v>0</v>
      </c>
      <c r="E2273" s="82">
        <f ca="1" t="shared" si="0"/>
        <v>6</v>
      </c>
      <c r="F2273" s="65" t="str">
        <f ca="1">IF(ISBLANK(A2273)," ",INDIRECT(ADDRESS(1,5+MOD(ROW()-2,COUNTA('Form Responses 1'!$1:$1)-4),,TRUE,"Form Responses 1")))</f>
        <v>Lantai 19 [Ruang Rapat 1-2-3]</v>
      </c>
      <c r="G2273" s="65" t="e">
        <f ca="1">IF(ISBLANK(A2273)," ",INDIRECT(ADDRESS(MATCH(A2273,'Form Responses 1'!A:A,0),5+MOD(ROW()-2,COUNTA('Form Responses 1'!$1:$1)-4),,TRUE,"Form Responses 1")))</f>
        <v>#N/A</v>
      </c>
      <c r="H2273" s="83" t="str">
        <f ca="1" t="shared" si="1"/>
        <v>Lantai 19</v>
      </c>
      <c r="I2273" s="83" t="str">
        <f ca="1" t="shared" si="2286"/>
        <v>Ruang Rapat 1-2-3</v>
      </c>
      <c r="J2273" s="83" t="str">
        <f ca="1" t="shared" si="2"/>
        <v>CLEANING SERVICE</v>
      </c>
      <c r="K2273" s="83" t="str">
        <f ca="1" t="array" ref="K2273">IFERROR(INDEX(MASTER!B:B,MATCH(G2273,MASTER!A:A,0))/100," ")</f>
        <v> </v>
      </c>
      <c r="L2273" s="65">
        <f ca="1" t="shared" si="3"/>
        <v>0</v>
      </c>
      <c r="M2273" s="65" t="str">
        <f ca="1" t="shared" si="4"/>
        <v>1900 - WEEK 00</v>
      </c>
      <c r="N2273" s="65" t="str">
        <f ca="1" t="shared" si="5"/>
        <v>1900 - MONTH 01</v>
      </c>
      <c r="O2273" s="83" t="str">
        <f ca="1" t="shared" ref="O2273:P2273" si="2317">IFERROR(AVERAGEIF(M:M,M2273,$K:$K)," ")</f>
        <v> </v>
      </c>
      <c r="P2273" s="83" t="str">
        <f ca="1" t="shared" si="2317"/>
        <v> </v>
      </c>
      <c r="Q2273" s="65" t="str">
        <f ca="1">IF(ISBLANK(A2273)," ",IF(O2273&gt;MASTER!$B$3/100,"SB",IF(O2273&gt;MASTER!$B$4/100,"B",IF(O2273&gt;MASTER!$B$5/100,"C","K"))))</f>
        <v>SB</v>
      </c>
      <c r="R2273" s="65" t="str">
        <f ca="1">IF(ISBLANK(B2273)," ",IF(P2273&gt;MASTER!$B$3/100,"SB",IF(P2273&gt;MASTER!$B$4/100,"B",IF(P2273&gt;MASTER!$B$5/100,"C","K"))))</f>
        <v>SB</v>
      </c>
    </row>
    <row r="2274" customHeight="1" spans="1:18">
      <c r="A2274" s="65">
        <f ca="1">INDIRECT(ADDRESS(2+QUOTIENT(ROW()-2,COUNTA('Form Responses 1'!$1:$1)-4),1,,TRUE,"Form Responses 1"))</f>
        <v>0</v>
      </c>
      <c r="B2274" s="65">
        <f ca="1">INDIRECT(ADDRESS(2+QUOTIENT(ROW()-2,COUNTA('Form Responses 1'!$1:$1)-4),2,,TRUE,"Form Responses 1"))</f>
        <v>0</v>
      </c>
      <c r="C2274" s="65">
        <f ca="1">INDIRECT(ADDRESS(2+QUOTIENT(ROW()-2,COUNTA('Form Responses 1'!$1:$1)-4),3,,TRUE,"Form Responses 1"))</f>
        <v>0</v>
      </c>
      <c r="D2274" s="65">
        <f ca="1">INDIRECT(ADDRESS(2+QUOTIENT(ROW()-2,COUNTA('Form Responses 1'!$1:$1)-4),4,,TRUE,"Form Responses 1"))</f>
        <v>0</v>
      </c>
      <c r="E2274" s="82">
        <f ca="1" t="shared" si="0"/>
        <v>6</v>
      </c>
      <c r="F2274" s="65" t="str">
        <f ca="1">IF(ISBLANK(A2274)," ",INDIRECT(ADDRESS(1,5+MOD(ROW()-2,COUNTA('Form Responses 1'!$1:$1)-4),,TRUE,"Form Responses 1")))</f>
        <v>Lantai 19 [Ruang Kerja]</v>
      </c>
      <c r="G2274" s="65" t="e">
        <f ca="1">IF(ISBLANK(A2274)," ",INDIRECT(ADDRESS(MATCH(A2274,'Form Responses 1'!A:A,0),5+MOD(ROW()-2,COUNTA('Form Responses 1'!$1:$1)-4),,TRUE,"Form Responses 1")))</f>
        <v>#N/A</v>
      </c>
      <c r="H2274" s="83" t="str">
        <f ca="1" t="shared" si="1"/>
        <v>Lantai 19</v>
      </c>
      <c r="I2274" s="83" t="str">
        <f ca="1" t="shared" si="2286"/>
        <v>Ruang Kerja</v>
      </c>
      <c r="J2274" s="83" t="str">
        <f ca="1" t="shared" si="2"/>
        <v>CLEANING SERVICE</v>
      </c>
      <c r="K2274" s="83" t="str">
        <f ca="1" t="array" ref="K2274">IFERROR(INDEX(MASTER!B:B,MATCH(G2274,MASTER!A:A,0))/100," ")</f>
        <v> </v>
      </c>
      <c r="L2274" s="65">
        <f ca="1" t="shared" si="3"/>
        <v>0</v>
      </c>
      <c r="M2274" s="65" t="str">
        <f ca="1" t="shared" si="4"/>
        <v>1900 - WEEK 00</v>
      </c>
      <c r="N2274" s="65" t="str">
        <f ca="1" t="shared" si="5"/>
        <v>1900 - MONTH 01</v>
      </c>
      <c r="O2274" s="83" t="str">
        <f ca="1" t="shared" ref="O2274:P2274" si="2318">IFERROR(AVERAGEIF(M:M,M2274,$K:$K)," ")</f>
        <v> </v>
      </c>
      <c r="P2274" s="83" t="str">
        <f ca="1" t="shared" si="2318"/>
        <v> </v>
      </c>
      <c r="Q2274" s="65" t="str">
        <f ca="1">IF(ISBLANK(A2274)," ",IF(O2274&gt;MASTER!$B$3/100,"SB",IF(O2274&gt;MASTER!$B$4/100,"B",IF(O2274&gt;MASTER!$B$5/100,"C","K"))))</f>
        <v>SB</v>
      </c>
      <c r="R2274" s="65" t="str">
        <f ca="1">IF(ISBLANK(B2274)," ",IF(P2274&gt;MASTER!$B$3/100,"SB",IF(P2274&gt;MASTER!$B$4/100,"B",IF(P2274&gt;MASTER!$B$5/100,"C","K"))))</f>
        <v>SB</v>
      </c>
    </row>
    <row r="2275" customHeight="1" spans="1:18">
      <c r="A2275" s="65">
        <f ca="1">INDIRECT(ADDRESS(2+QUOTIENT(ROW()-2,COUNTA('Form Responses 1'!$1:$1)-4),1,,TRUE,"Form Responses 1"))</f>
        <v>0</v>
      </c>
      <c r="B2275" s="65">
        <f ca="1">INDIRECT(ADDRESS(2+QUOTIENT(ROW()-2,COUNTA('Form Responses 1'!$1:$1)-4),2,,TRUE,"Form Responses 1"))</f>
        <v>0</v>
      </c>
      <c r="C2275" s="65">
        <f ca="1">INDIRECT(ADDRESS(2+QUOTIENT(ROW()-2,COUNTA('Form Responses 1'!$1:$1)-4),3,,TRUE,"Form Responses 1"))</f>
        <v>0</v>
      </c>
      <c r="D2275" s="65">
        <f ca="1">INDIRECT(ADDRESS(2+QUOTIENT(ROW()-2,COUNTA('Form Responses 1'!$1:$1)-4),4,,TRUE,"Form Responses 1"))</f>
        <v>0</v>
      </c>
      <c r="E2275" s="82">
        <f ca="1" t="shared" si="0"/>
        <v>6</v>
      </c>
      <c r="F2275" s="65" t="str">
        <f ca="1">IF(ISBLANK(A2275)," ",INDIRECT(ADDRESS(1,5+MOD(ROW()-2,COUNTA('Form Responses 1'!$1:$1)-4),,TRUE,"Form Responses 1")))</f>
        <v>Lantai 19 [Koridor]</v>
      </c>
      <c r="G2275" s="65" t="e">
        <f ca="1">IF(ISBLANK(A2275)," ",INDIRECT(ADDRESS(MATCH(A2275,'Form Responses 1'!A:A,0),5+MOD(ROW()-2,COUNTA('Form Responses 1'!$1:$1)-4),,TRUE,"Form Responses 1")))</f>
        <v>#N/A</v>
      </c>
      <c r="H2275" s="83" t="str">
        <f ca="1" t="shared" si="1"/>
        <v>Lantai 19</v>
      </c>
      <c r="I2275" s="83" t="str">
        <f ca="1" t="shared" si="2286"/>
        <v>Koridor</v>
      </c>
      <c r="J2275" s="83" t="str">
        <f ca="1" t="shared" si="2"/>
        <v>CLEANING SERVICE</v>
      </c>
      <c r="K2275" s="83" t="str">
        <f ca="1" t="array" ref="K2275">IFERROR(INDEX(MASTER!B:B,MATCH(G2275,MASTER!A:A,0))/100," ")</f>
        <v> </v>
      </c>
      <c r="L2275" s="65">
        <f ca="1" t="shared" si="3"/>
        <v>0</v>
      </c>
      <c r="M2275" s="65" t="str">
        <f ca="1" t="shared" si="4"/>
        <v>1900 - WEEK 00</v>
      </c>
      <c r="N2275" s="65" t="str">
        <f ca="1" t="shared" si="5"/>
        <v>1900 - MONTH 01</v>
      </c>
      <c r="O2275" s="83" t="str">
        <f ca="1" t="shared" ref="O2275:P2275" si="2319">IFERROR(AVERAGEIF(M:M,M2275,$K:$K)," ")</f>
        <v> </v>
      </c>
      <c r="P2275" s="83" t="str">
        <f ca="1" t="shared" si="2319"/>
        <v> </v>
      </c>
      <c r="Q2275" s="65" t="str">
        <f ca="1">IF(ISBLANK(A2275)," ",IF(O2275&gt;MASTER!$B$3/100,"SB",IF(O2275&gt;MASTER!$B$4/100,"B",IF(O2275&gt;MASTER!$B$5/100,"C","K"))))</f>
        <v>SB</v>
      </c>
      <c r="R2275" s="65" t="str">
        <f ca="1">IF(ISBLANK(B2275)," ",IF(P2275&gt;MASTER!$B$3/100,"SB",IF(P2275&gt;MASTER!$B$4/100,"B",IF(P2275&gt;MASTER!$B$5/100,"C","K"))))</f>
        <v>SB</v>
      </c>
    </row>
    <row r="2276" customHeight="1" spans="1:18">
      <c r="A2276" s="65">
        <f ca="1">INDIRECT(ADDRESS(2+QUOTIENT(ROW()-2,COUNTA('Form Responses 1'!$1:$1)-4),1,,TRUE,"Form Responses 1"))</f>
        <v>0</v>
      </c>
      <c r="B2276" s="65">
        <f ca="1">INDIRECT(ADDRESS(2+QUOTIENT(ROW()-2,COUNTA('Form Responses 1'!$1:$1)-4),2,,TRUE,"Form Responses 1"))</f>
        <v>0</v>
      </c>
      <c r="C2276" s="65">
        <f ca="1">INDIRECT(ADDRESS(2+QUOTIENT(ROW()-2,COUNTA('Form Responses 1'!$1:$1)-4),3,,TRUE,"Form Responses 1"))</f>
        <v>0</v>
      </c>
      <c r="D2276" s="65">
        <f ca="1">INDIRECT(ADDRESS(2+QUOTIENT(ROW()-2,COUNTA('Form Responses 1'!$1:$1)-4),4,,TRUE,"Form Responses 1"))</f>
        <v>0</v>
      </c>
      <c r="E2276" s="82">
        <f ca="1" t="shared" si="0"/>
        <v>6</v>
      </c>
      <c r="F2276" s="65" t="str">
        <f ca="1">IF(ISBLANK(A2276)," ",INDIRECT(ADDRESS(1,5+MOD(ROW()-2,COUNTA('Form Responses 1'!$1:$1)-4),,TRUE,"Form Responses 1")))</f>
        <v>Lantai 19 [Toilet Pria / Wanita]</v>
      </c>
      <c r="G2276" s="65" t="e">
        <f ca="1">IF(ISBLANK(A2276)," ",INDIRECT(ADDRESS(MATCH(A2276,'Form Responses 1'!A:A,0),5+MOD(ROW()-2,COUNTA('Form Responses 1'!$1:$1)-4),,TRUE,"Form Responses 1")))</f>
        <v>#N/A</v>
      </c>
      <c r="H2276" s="83" t="str">
        <f ca="1" t="shared" si="1"/>
        <v>Lantai 19</v>
      </c>
      <c r="I2276" s="83" t="str">
        <f ca="1" t="shared" si="2286"/>
        <v>Toilet Pria / Wanita</v>
      </c>
      <c r="J2276" s="83" t="str">
        <f ca="1" t="shared" si="2"/>
        <v>CLEANING SERVICE</v>
      </c>
      <c r="K2276" s="83" t="str">
        <f ca="1" t="array" ref="K2276">IFERROR(INDEX(MASTER!B:B,MATCH(G2276,MASTER!A:A,0))/100," ")</f>
        <v> </v>
      </c>
      <c r="L2276" s="65">
        <f ca="1" t="shared" si="3"/>
        <v>0</v>
      </c>
      <c r="M2276" s="65" t="str">
        <f ca="1" t="shared" si="4"/>
        <v>1900 - WEEK 00</v>
      </c>
      <c r="N2276" s="65" t="str">
        <f ca="1" t="shared" si="5"/>
        <v>1900 - MONTH 01</v>
      </c>
      <c r="O2276" s="83" t="str">
        <f ca="1" t="shared" ref="O2276:P2276" si="2320">IFERROR(AVERAGEIF(M:M,M2276,$K:$K)," ")</f>
        <v> </v>
      </c>
      <c r="P2276" s="83" t="str">
        <f ca="1" t="shared" si="2320"/>
        <v> </v>
      </c>
      <c r="Q2276" s="65" t="str">
        <f ca="1">IF(ISBLANK(A2276)," ",IF(O2276&gt;MASTER!$B$3/100,"SB",IF(O2276&gt;MASTER!$B$4/100,"B",IF(O2276&gt;MASTER!$B$5/100,"C","K"))))</f>
        <v>SB</v>
      </c>
      <c r="R2276" s="65" t="str">
        <f ca="1">IF(ISBLANK(B2276)," ",IF(P2276&gt;MASTER!$B$3/100,"SB",IF(P2276&gt;MASTER!$B$4/100,"B",IF(P2276&gt;MASTER!$B$5/100,"C","K"))))</f>
        <v>SB</v>
      </c>
    </row>
    <row r="2277" customHeight="1" spans="1:18">
      <c r="A2277" s="65">
        <f ca="1">INDIRECT(ADDRESS(2+QUOTIENT(ROW()-2,COUNTA('Form Responses 1'!$1:$1)-4),1,,TRUE,"Form Responses 1"))</f>
        <v>0</v>
      </c>
      <c r="B2277" s="65">
        <f ca="1">INDIRECT(ADDRESS(2+QUOTIENT(ROW()-2,COUNTA('Form Responses 1'!$1:$1)-4),2,,TRUE,"Form Responses 1"))</f>
        <v>0</v>
      </c>
      <c r="C2277" s="65">
        <f ca="1">INDIRECT(ADDRESS(2+QUOTIENT(ROW()-2,COUNTA('Form Responses 1'!$1:$1)-4),3,,TRUE,"Form Responses 1"))</f>
        <v>0</v>
      </c>
      <c r="D2277" s="65">
        <f ca="1">INDIRECT(ADDRESS(2+QUOTIENT(ROW()-2,COUNTA('Form Responses 1'!$1:$1)-4),4,,TRUE,"Form Responses 1"))</f>
        <v>0</v>
      </c>
      <c r="E2277" s="82">
        <f ca="1" t="shared" si="0"/>
        <v>6</v>
      </c>
      <c r="F2277" s="65" t="str">
        <f ca="1">IF(ISBLANK(A2277)," ",INDIRECT(ADDRESS(1,5+MOD(ROW()-2,COUNTA('Form Responses 1'!$1:$1)-4),,TRUE,"Form Responses 1")))</f>
        <v>Lantai 18 [Tangga Exit Barat]</v>
      </c>
      <c r="G2277" s="65" t="e">
        <f ca="1">IF(ISBLANK(A2277)," ",INDIRECT(ADDRESS(MATCH(A2277,'Form Responses 1'!A:A,0),5+MOD(ROW()-2,COUNTA('Form Responses 1'!$1:$1)-4),,TRUE,"Form Responses 1")))</f>
        <v>#N/A</v>
      </c>
      <c r="H2277" s="83" t="str">
        <f ca="1" t="shared" si="1"/>
        <v>Lantai 18</v>
      </c>
      <c r="I2277" s="83" t="str">
        <f ca="1" t="shared" si="2286"/>
        <v>Tangga Exit Barat</v>
      </c>
      <c r="J2277" s="83" t="str">
        <f ca="1" t="shared" si="2"/>
        <v>CLEANING SERVICE</v>
      </c>
      <c r="K2277" s="83" t="str">
        <f ca="1" t="array" ref="K2277">IFERROR(INDEX(MASTER!B:B,MATCH(G2277,MASTER!A:A,0))/100," ")</f>
        <v> </v>
      </c>
      <c r="L2277" s="65">
        <f ca="1" t="shared" si="3"/>
        <v>0</v>
      </c>
      <c r="M2277" s="65" t="str">
        <f ca="1" t="shared" si="4"/>
        <v>1900 - WEEK 00</v>
      </c>
      <c r="N2277" s="65" t="str">
        <f ca="1" t="shared" si="5"/>
        <v>1900 - MONTH 01</v>
      </c>
      <c r="O2277" s="83" t="str">
        <f ca="1" t="shared" ref="O2277:P2277" si="2321">IFERROR(AVERAGEIF(M:M,M2277,$K:$K)," ")</f>
        <v> </v>
      </c>
      <c r="P2277" s="83" t="str">
        <f ca="1" t="shared" si="2321"/>
        <v> </v>
      </c>
      <c r="Q2277" s="65" t="str">
        <f ca="1">IF(ISBLANK(A2277)," ",IF(O2277&gt;MASTER!$B$3/100,"SB",IF(O2277&gt;MASTER!$B$4/100,"B",IF(O2277&gt;MASTER!$B$5/100,"C","K"))))</f>
        <v>SB</v>
      </c>
      <c r="R2277" s="65" t="str">
        <f ca="1">IF(ISBLANK(B2277)," ",IF(P2277&gt;MASTER!$B$3/100,"SB",IF(P2277&gt;MASTER!$B$4/100,"B",IF(P2277&gt;MASTER!$B$5/100,"C","K"))))</f>
        <v>SB</v>
      </c>
    </row>
    <row r="2278" customHeight="1" spans="1:18">
      <c r="A2278" s="65">
        <f ca="1">INDIRECT(ADDRESS(2+QUOTIENT(ROW()-2,COUNTA('Form Responses 1'!$1:$1)-4),1,,TRUE,"Form Responses 1"))</f>
        <v>0</v>
      </c>
      <c r="B2278" s="65">
        <f ca="1">INDIRECT(ADDRESS(2+QUOTIENT(ROW()-2,COUNTA('Form Responses 1'!$1:$1)-4),2,,TRUE,"Form Responses 1"))</f>
        <v>0</v>
      </c>
      <c r="C2278" s="65">
        <f ca="1">INDIRECT(ADDRESS(2+QUOTIENT(ROW()-2,COUNTA('Form Responses 1'!$1:$1)-4),3,,TRUE,"Form Responses 1"))</f>
        <v>0</v>
      </c>
      <c r="D2278" s="65">
        <f ca="1">INDIRECT(ADDRESS(2+QUOTIENT(ROW()-2,COUNTA('Form Responses 1'!$1:$1)-4),4,,TRUE,"Form Responses 1"))</f>
        <v>0</v>
      </c>
      <c r="E2278" s="82">
        <f ca="1" t="shared" si="0"/>
        <v>6</v>
      </c>
      <c r="F2278" s="65" t="str">
        <f ca="1">IF(ISBLANK(A2278)," ",INDIRECT(ADDRESS(1,5+MOD(ROW()-2,COUNTA('Form Responses 1'!$1:$1)-4),,TRUE,"Form Responses 1")))</f>
        <v>Lantai 18 [ &amp; Timur]</v>
      </c>
      <c r="G2278" s="65" t="e">
        <f ca="1">IF(ISBLANK(A2278)," ",INDIRECT(ADDRESS(MATCH(A2278,'Form Responses 1'!A:A,0),5+MOD(ROW()-2,COUNTA('Form Responses 1'!$1:$1)-4),,TRUE,"Form Responses 1")))</f>
        <v>#N/A</v>
      </c>
      <c r="H2278" s="83" t="str">
        <f ca="1" t="shared" si="1"/>
        <v>Lantai 18</v>
      </c>
      <c r="I2278" s="83" t="str">
        <f ca="1" t="shared" si="2286"/>
        <v> &amp; Timur</v>
      </c>
      <c r="J2278" s="83" t="str">
        <f ca="1" t="shared" si="2"/>
        <v>CLEANING SERVICE</v>
      </c>
      <c r="K2278" s="83" t="str">
        <f ca="1" t="array" ref="K2278">IFERROR(INDEX(MASTER!B:B,MATCH(G2278,MASTER!A:A,0))/100," ")</f>
        <v> </v>
      </c>
      <c r="L2278" s="65">
        <f ca="1" t="shared" si="3"/>
        <v>0</v>
      </c>
      <c r="M2278" s="65" t="str">
        <f ca="1" t="shared" si="4"/>
        <v>1900 - WEEK 00</v>
      </c>
      <c r="N2278" s="65" t="str">
        <f ca="1" t="shared" si="5"/>
        <v>1900 - MONTH 01</v>
      </c>
      <c r="O2278" s="83" t="str">
        <f ca="1" t="shared" ref="O2278:P2278" si="2322">IFERROR(AVERAGEIF(M:M,M2278,$K:$K)," ")</f>
        <v> </v>
      </c>
      <c r="P2278" s="83" t="str">
        <f ca="1" t="shared" si="2322"/>
        <v> </v>
      </c>
      <c r="Q2278" s="65" t="str">
        <f ca="1">IF(ISBLANK(A2278)," ",IF(O2278&gt;MASTER!$B$3/100,"SB",IF(O2278&gt;MASTER!$B$4/100,"B",IF(O2278&gt;MASTER!$B$5/100,"C","K"))))</f>
        <v>SB</v>
      </c>
      <c r="R2278" s="65" t="str">
        <f ca="1">IF(ISBLANK(B2278)," ",IF(P2278&gt;MASTER!$B$3/100,"SB",IF(P2278&gt;MASTER!$B$4/100,"B",IF(P2278&gt;MASTER!$B$5/100,"C","K"))))</f>
        <v>SB</v>
      </c>
    </row>
    <row r="2279" customHeight="1" spans="1:18">
      <c r="A2279" s="65">
        <f ca="1">INDIRECT(ADDRESS(2+QUOTIENT(ROW()-2,COUNTA('Form Responses 1'!$1:$1)-4),1,,TRUE,"Form Responses 1"))</f>
        <v>0</v>
      </c>
      <c r="B2279" s="65">
        <f ca="1">INDIRECT(ADDRESS(2+QUOTIENT(ROW()-2,COUNTA('Form Responses 1'!$1:$1)-4),2,,TRUE,"Form Responses 1"))</f>
        <v>0</v>
      </c>
      <c r="C2279" s="65">
        <f ca="1">INDIRECT(ADDRESS(2+QUOTIENT(ROW()-2,COUNTA('Form Responses 1'!$1:$1)-4),3,,TRUE,"Form Responses 1"))</f>
        <v>0</v>
      </c>
      <c r="D2279" s="65">
        <f ca="1">INDIRECT(ADDRESS(2+QUOTIENT(ROW()-2,COUNTA('Form Responses 1'!$1:$1)-4),4,,TRUE,"Form Responses 1"))</f>
        <v>0</v>
      </c>
      <c r="E2279" s="82">
        <f ca="1" t="shared" si="0"/>
        <v>6</v>
      </c>
      <c r="F2279" s="65" t="str">
        <f ca="1">IF(ISBLANK(A2279)," ",INDIRECT(ADDRESS(1,5+MOD(ROW()-2,COUNTA('Form Responses 1'!$1:$1)-4),,TRUE,"Form Responses 1")))</f>
        <v>Lantai 18 [Mushola]</v>
      </c>
      <c r="G2279" s="65" t="e">
        <f ca="1">IF(ISBLANK(A2279)," ",INDIRECT(ADDRESS(MATCH(A2279,'Form Responses 1'!A:A,0),5+MOD(ROW()-2,COUNTA('Form Responses 1'!$1:$1)-4),,TRUE,"Form Responses 1")))</f>
        <v>#N/A</v>
      </c>
      <c r="H2279" s="83" t="str">
        <f ca="1" t="shared" si="1"/>
        <v>Lantai 18</v>
      </c>
      <c r="I2279" s="83" t="str">
        <f ca="1" t="shared" si="2286"/>
        <v>Mushola</v>
      </c>
      <c r="J2279" s="83" t="str">
        <f ca="1" t="shared" si="2"/>
        <v>CLEANING SERVICE</v>
      </c>
      <c r="K2279" s="83" t="str">
        <f ca="1" t="array" ref="K2279">IFERROR(INDEX(MASTER!B:B,MATCH(G2279,MASTER!A:A,0))/100," ")</f>
        <v> </v>
      </c>
      <c r="L2279" s="65">
        <f ca="1" t="shared" si="3"/>
        <v>0</v>
      </c>
      <c r="M2279" s="65" t="str">
        <f ca="1" t="shared" si="4"/>
        <v>1900 - WEEK 00</v>
      </c>
      <c r="N2279" s="65" t="str">
        <f ca="1" t="shared" si="5"/>
        <v>1900 - MONTH 01</v>
      </c>
      <c r="O2279" s="83" t="str">
        <f ca="1" t="shared" ref="O2279:P2279" si="2323">IFERROR(AVERAGEIF(M:M,M2279,$K:$K)," ")</f>
        <v> </v>
      </c>
      <c r="P2279" s="83" t="str">
        <f ca="1" t="shared" si="2323"/>
        <v> </v>
      </c>
      <c r="Q2279" s="65" t="str">
        <f ca="1">IF(ISBLANK(A2279)," ",IF(O2279&gt;MASTER!$B$3/100,"SB",IF(O2279&gt;MASTER!$B$4/100,"B",IF(O2279&gt;MASTER!$B$5/100,"C","K"))))</f>
        <v>SB</v>
      </c>
      <c r="R2279" s="65" t="str">
        <f ca="1">IF(ISBLANK(B2279)," ",IF(P2279&gt;MASTER!$B$3/100,"SB",IF(P2279&gt;MASTER!$B$4/100,"B",IF(P2279&gt;MASTER!$B$5/100,"C","K"))))</f>
        <v>SB</v>
      </c>
    </row>
    <row r="2280" customHeight="1" spans="1:18">
      <c r="A2280" s="65">
        <f ca="1">INDIRECT(ADDRESS(2+QUOTIENT(ROW()-2,COUNTA('Form Responses 1'!$1:$1)-4),1,,TRUE,"Form Responses 1"))</f>
        <v>0</v>
      </c>
      <c r="B2280" s="65">
        <f ca="1">INDIRECT(ADDRESS(2+QUOTIENT(ROW()-2,COUNTA('Form Responses 1'!$1:$1)-4),2,,TRUE,"Form Responses 1"))</f>
        <v>0</v>
      </c>
      <c r="C2280" s="65">
        <f ca="1">INDIRECT(ADDRESS(2+QUOTIENT(ROW()-2,COUNTA('Form Responses 1'!$1:$1)-4),3,,TRUE,"Form Responses 1"))</f>
        <v>0</v>
      </c>
      <c r="D2280" s="65">
        <f ca="1">INDIRECT(ADDRESS(2+QUOTIENT(ROW()-2,COUNTA('Form Responses 1'!$1:$1)-4),4,,TRUE,"Form Responses 1"))</f>
        <v>0</v>
      </c>
      <c r="E2280" s="82">
        <f ca="1" t="shared" si="0"/>
        <v>6</v>
      </c>
      <c r="F2280" s="65" t="str">
        <f ca="1">IF(ISBLANK(A2280)," ",INDIRECT(ADDRESS(1,5+MOD(ROW()-2,COUNTA('Form Responses 1'!$1:$1)-4),,TRUE,"Form Responses 1")))</f>
        <v>Lantai 18 [Pantry]</v>
      </c>
      <c r="G2280" s="65" t="e">
        <f ca="1">IF(ISBLANK(A2280)," ",INDIRECT(ADDRESS(MATCH(A2280,'Form Responses 1'!A:A,0),5+MOD(ROW()-2,COUNTA('Form Responses 1'!$1:$1)-4),,TRUE,"Form Responses 1")))</f>
        <v>#N/A</v>
      </c>
      <c r="H2280" s="83" t="str">
        <f ca="1" t="shared" si="1"/>
        <v>Lantai 18</v>
      </c>
      <c r="I2280" s="83" t="str">
        <f ca="1" t="shared" si="2286"/>
        <v>Pantry</v>
      </c>
      <c r="J2280" s="83" t="str">
        <f ca="1" t="shared" si="2"/>
        <v>CLEANING SERVICE</v>
      </c>
      <c r="K2280" s="83" t="str">
        <f ca="1" t="array" ref="K2280">IFERROR(INDEX(MASTER!B:B,MATCH(G2280,MASTER!A:A,0))/100," ")</f>
        <v> </v>
      </c>
      <c r="L2280" s="65">
        <f ca="1" t="shared" si="3"/>
        <v>0</v>
      </c>
      <c r="M2280" s="65" t="str">
        <f ca="1" t="shared" si="4"/>
        <v>1900 - WEEK 00</v>
      </c>
      <c r="N2280" s="65" t="str">
        <f ca="1" t="shared" si="5"/>
        <v>1900 - MONTH 01</v>
      </c>
      <c r="O2280" s="83" t="str">
        <f ca="1" t="shared" ref="O2280:P2280" si="2324">IFERROR(AVERAGEIF(M:M,M2280,$K:$K)," ")</f>
        <v> </v>
      </c>
      <c r="P2280" s="83" t="str">
        <f ca="1" t="shared" si="2324"/>
        <v> </v>
      </c>
      <c r="Q2280" s="65" t="str">
        <f ca="1">IF(ISBLANK(A2280)," ",IF(O2280&gt;MASTER!$B$3/100,"SB",IF(O2280&gt;MASTER!$B$4/100,"B",IF(O2280&gt;MASTER!$B$5/100,"C","K"))))</f>
        <v>SB</v>
      </c>
      <c r="R2280" s="65" t="str">
        <f ca="1">IF(ISBLANK(B2280)," ",IF(P2280&gt;MASTER!$B$3/100,"SB",IF(P2280&gt;MASTER!$B$4/100,"B",IF(P2280&gt;MASTER!$B$5/100,"C","K"))))</f>
        <v>SB</v>
      </c>
    </row>
    <row r="2281" customHeight="1" spans="1:18">
      <c r="A2281" s="65">
        <f ca="1">INDIRECT(ADDRESS(2+QUOTIENT(ROW()-2,COUNTA('Form Responses 1'!$1:$1)-4),1,,TRUE,"Form Responses 1"))</f>
        <v>0</v>
      </c>
      <c r="B2281" s="65">
        <f ca="1">INDIRECT(ADDRESS(2+QUOTIENT(ROW()-2,COUNTA('Form Responses 1'!$1:$1)-4),2,,TRUE,"Form Responses 1"))</f>
        <v>0</v>
      </c>
      <c r="C2281" s="65">
        <f ca="1">INDIRECT(ADDRESS(2+QUOTIENT(ROW()-2,COUNTA('Form Responses 1'!$1:$1)-4),3,,TRUE,"Form Responses 1"))</f>
        <v>0</v>
      </c>
      <c r="D2281" s="65">
        <f ca="1">INDIRECT(ADDRESS(2+QUOTIENT(ROW()-2,COUNTA('Form Responses 1'!$1:$1)-4),4,,TRUE,"Form Responses 1"))</f>
        <v>0</v>
      </c>
      <c r="E2281" s="82">
        <f ca="1" t="shared" si="0"/>
        <v>6</v>
      </c>
      <c r="F2281" s="65" t="str">
        <f ca="1">IF(ISBLANK(A2281)," ",INDIRECT(ADDRESS(1,5+MOD(ROW()-2,COUNTA('Form Responses 1'!$1:$1)-4),,TRUE,"Form Responses 1")))</f>
        <v>Lantai 18 [Ruang Rapat 1-2-3]</v>
      </c>
      <c r="G2281" s="65" t="e">
        <f ca="1">IF(ISBLANK(A2281)," ",INDIRECT(ADDRESS(MATCH(A2281,'Form Responses 1'!A:A,0),5+MOD(ROW()-2,COUNTA('Form Responses 1'!$1:$1)-4),,TRUE,"Form Responses 1")))</f>
        <v>#N/A</v>
      </c>
      <c r="H2281" s="83" t="str">
        <f ca="1" t="shared" si="1"/>
        <v>Lantai 18</v>
      </c>
      <c r="I2281" s="83" t="str">
        <f ca="1" t="shared" si="2286"/>
        <v>Ruang Rapat 1-2-3</v>
      </c>
      <c r="J2281" s="83" t="str">
        <f ca="1" t="shared" si="2"/>
        <v>CLEANING SERVICE</v>
      </c>
      <c r="K2281" s="83" t="str">
        <f ca="1" t="array" ref="K2281">IFERROR(INDEX(MASTER!B:B,MATCH(G2281,MASTER!A:A,0))/100," ")</f>
        <v> </v>
      </c>
      <c r="L2281" s="65">
        <f ca="1" t="shared" si="3"/>
        <v>0</v>
      </c>
      <c r="M2281" s="65" t="str">
        <f ca="1" t="shared" si="4"/>
        <v>1900 - WEEK 00</v>
      </c>
      <c r="N2281" s="65" t="str">
        <f ca="1" t="shared" si="5"/>
        <v>1900 - MONTH 01</v>
      </c>
      <c r="O2281" s="83" t="str">
        <f ca="1" t="shared" ref="O2281:P2281" si="2325">IFERROR(AVERAGEIF(M:M,M2281,$K:$K)," ")</f>
        <v> </v>
      </c>
      <c r="P2281" s="83" t="str">
        <f ca="1" t="shared" si="2325"/>
        <v> </v>
      </c>
      <c r="Q2281" s="65" t="str">
        <f ca="1">IF(ISBLANK(A2281)," ",IF(O2281&gt;MASTER!$B$3/100,"SB",IF(O2281&gt;MASTER!$B$4/100,"B",IF(O2281&gt;MASTER!$B$5/100,"C","K"))))</f>
        <v>SB</v>
      </c>
      <c r="R2281" s="65" t="str">
        <f ca="1">IF(ISBLANK(B2281)," ",IF(P2281&gt;MASTER!$B$3/100,"SB",IF(P2281&gt;MASTER!$B$4/100,"B",IF(P2281&gt;MASTER!$B$5/100,"C","K"))))</f>
        <v>SB</v>
      </c>
    </row>
    <row r="2282" customHeight="1" spans="1:18">
      <c r="A2282" s="65">
        <f ca="1">INDIRECT(ADDRESS(2+QUOTIENT(ROW()-2,COUNTA('Form Responses 1'!$1:$1)-4),1,,TRUE,"Form Responses 1"))</f>
        <v>0</v>
      </c>
      <c r="B2282" s="65">
        <f ca="1">INDIRECT(ADDRESS(2+QUOTIENT(ROW()-2,COUNTA('Form Responses 1'!$1:$1)-4),2,,TRUE,"Form Responses 1"))</f>
        <v>0</v>
      </c>
      <c r="C2282" s="65">
        <f ca="1">INDIRECT(ADDRESS(2+QUOTIENT(ROW()-2,COUNTA('Form Responses 1'!$1:$1)-4),3,,TRUE,"Form Responses 1"))</f>
        <v>0</v>
      </c>
      <c r="D2282" s="65">
        <f ca="1">INDIRECT(ADDRESS(2+QUOTIENT(ROW()-2,COUNTA('Form Responses 1'!$1:$1)-4),4,,TRUE,"Form Responses 1"))</f>
        <v>0</v>
      </c>
      <c r="E2282" s="82">
        <f ca="1" t="shared" si="0"/>
        <v>6</v>
      </c>
      <c r="F2282" s="65" t="str">
        <f ca="1">IF(ISBLANK(A2282)," ",INDIRECT(ADDRESS(1,5+MOD(ROW()-2,COUNTA('Form Responses 1'!$1:$1)-4),,TRUE,"Form Responses 1")))</f>
        <v>Lantai 18 [Ruang Kerja]</v>
      </c>
      <c r="G2282" s="65" t="e">
        <f ca="1">IF(ISBLANK(A2282)," ",INDIRECT(ADDRESS(MATCH(A2282,'Form Responses 1'!A:A,0),5+MOD(ROW()-2,COUNTA('Form Responses 1'!$1:$1)-4),,TRUE,"Form Responses 1")))</f>
        <v>#N/A</v>
      </c>
      <c r="H2282" s="83" t="str">
        <f ca="1" t="shared" si="1"/>
        <v>Lantai 18</v>
      </c>
      <c r="I2282" s="83" t="str">
        <f ca="1" t="shared" si="2286"/>
        <v>Ruang Kerja</v>
      </c>
      <c r="J2282" s="83" t="str">
        <f ca="1" t="shared" si="2"/>
        <v>CLEANING SERVICE</v>
      </c>
      <c r="K2282" s="83" t="str">
        <f ca="1" t="array" ref="K2282">IFERROR(INDEX(MASTER!B:B,MATCH(G2282,MASTER!A:A,0))/100," ")</f>
        <v> </v>
      </c>
      <c r="L2282" s="65">
        <f ca="1" t="shared" si="3"/>
        <v>0</v>
      </c>
      <c r="M2282" s="65" t="str">
        <f ca="1" t="shared" si="4"/>
        <v>1900 - WEEK 00</v>
      </c>
      <c r="N2282" s="65" t="str">
        <f ca="1" t="shared" si="5"/>
        <v>1900 - MONTH 01</v>
      </c>
      <c r="O2282" s="83" t="str">
        <f ca="1" t="shared" ref="O2282:P2282" si="2326">IFERROR(AVERAGEIF(M:M,M2282,$K:$K)," ")</f>
        <v> </v>
      </c>
      <c r="P2282" s="83" t="str">
        <f ca="1" t="shared" si="2326"/>
        <v> </v>
      </c>
      <c r="Q2282" s="65" t="str">
        <f ca="1">IF(ISBLANK(A2282)," ",IF(O2282&gt;MASTER!$B$3/100,"SB",IF(O2282&gt;MASTER!$B$4/100,"B",IF(O2282&gt;MASTER!$B$5/100,"C","K"))))</f>
        <v>SB</v>
      </c>
      <c r="R2282" s="65" t="str">
        <f ca="1">IF(ISBLANK(B2282)," ",IF(P2282&gt;MASTER!$B$3/100,"SB",IF(P2282&gt;MASTER!$B$4/100,"B",IF(P2282&gt;MASTER!$B$5/100,"C","K"))))</f>
        <v>SB</v>
      </c>
    </row>
    <row r="2283" customHeight="1" spans="1:18">
      <c r="A2283" s="65">
        <f ca="1">INDIRECT(ADDRESS(2+QUOTIENT(ROW()-2,COUNTA('Form Responses 1'!$1:$1)-4),1,,TRUE,"Form Responses 1"))</f>
        <v>0</v>
      </c>
      <c r="B2283" s="65">
        <f ca="1">INDIRECT(ADDRESS(2+QUOTIENT(ROW()-2,COUNTA('Form Responses 1'!$1:$1)-4),2,,TRUE,"Form Responses 1"))</f>
        <v>0</v>
      </c>
      <c r="C2283" s="65">
        <f ca="1">INDIRECT(ADDRESS(2+QUOTIENT(ROW()-2,COUNTA('Form Responses 1'!$1:$1)-4),3,,TRUE,"Form Responses 1"))</f>
        <v>0</v>
      </c>
      <c r="D2283" s="65">
        <f ca="1">INDIRECT(ADDRESS(2+QUOTIENT(ROW()-2,COUNTA('Form Responses 1'!$1:$1)-4),4,,TRUE,"Form Responses 1"))</f>
        <v>0</v>
      </c>
      <c r="E2283" s="82">
        <f ca="1" t="shared" si="0"/>
        <v>6</v>
      </c>
      <c r="F2283" s="65" t="str">
        <f ca="1">IF(ISBLANK(A2283)," ",INDIRECT(ADDRESS(1,5+MOD(ROW()-2,COUNTA('Form Responses 1'!$1:$1)-4),,TRUE,"Form Responses 1")))</f>
        <v>Lantai 18 [Koridor]</v>
      </c>
      <c r="G2283" s="65" t="e">
        <f ca="1">IF(ISBLANK(A2283)," ",INDIRECT(ADDRESS(MATCH(A2283,'Form Responses 1'!A:A,0),5+MOD(ROW()-2,COUNTA('Form Responses 1'!$1:$1)-4),,TRUE,"Form Responses 1")))</f>
        <v>#N/A</v>
      </c>
      <c r="H2283" s="83" t="str">
        <f ca="1" t="shared" si="1"/>
        <v>Lantai 18</v>
      </c>
      <c r="I2283" s="83" t="str">
        <f ca="1" t="shared" si="2286"/>
        <v>Koridor</v>
      </c>
      <c r="J2283" s="83" t="str">
        <f ca="1" t="shared" si="2"/>
        <v>CLEANING SERVICE</v>
      </c>
      <c r="K2283" s="83" t="str">
        <f ca="1" t="array" ref="K2283">IFERROR(INDEX(MASTER!B:B,MATCH(G2283,MASTER!A:A,0))/100," ")</f>
        <v> </v>
      </c>
      <c r="L2283" s="65">
        <f ca="1" t="shared" si="3"/>
        <v>0</v>
      </c>
      <c r="M2283" s="65" t="str">
        <f ca="1" t="shared" si="4"/>
        <v>1900 - WEEK 00</v>
      </c>
      <c r="N2283" s="65" t="str">
        <f ca="1" t="shared" si="5"/>
        <v>1900 - MONTH 01</v>
      </c>
      <c r="O2283" s="83" t="str">
        <f ca="1" t="shared" ref="O2283:P2283" si="2327">IFERROR(AVERAGEIF(M:M,M2283,$K:$K)," ")</f>
        <v> </v>
      </c>
      <c r="P2283" s="83" t="str">
        <f ca="1" t="shared" si="2327"/>
        <v> </v>
      </c>
      <c r="Q2283" s="65" t="str">
        <f ca="1">IF(ISBLANK(A2283)," ",IF(O2283&gt;MASTER!$B$3/100,"SB",IF(O2283&gt;MASTER!$B$4/100,"B",IF(O2283&gt;MASTER!$B$5/100,"C","K"))))</f>
        <v>SB</v>
      </c>
      <c r="R2283" s="65" t="str">
        <f ca="1">IF(ISBLANK(B2283)," ",IF(P2283&gt;MASTER!$B$3/100,"SB",IF(P2283&gt;MASTER!$B$4/100,"B",IF(P2283&gt;MASTER!$B$5/100,"C","K"))))</f>
        <v>SB</v>
      </c>
    </row>
    <row r="2284" customHeight="1" spans="1:18">
      <c r="A2284" s="65">
        <f ca="1">INDIRECT(ADDRESS(2+QUOTIENT(ROW()-2,COUNTA('Form Responses 1'!$1:$1)-4),1,,TRUE,"Form Responses 1"))</f>
        <v>0</v>
      </c>
      <c r="B2284" s="65">
        <f ca="1">INDIRECT(ADDRESS(2+QUOTIENT(ROW()-2,COUNTA('Form Responses 1'!$1:$1)-4),2,,TRUE,"Form Responses 1"))</f>
        <v>0</v>
      </c>
      <c r="C2284" s="65">
        <f ca="1">INDIRECT(ADDRESS(2+QUOTIENT(ROW()-2,COUNTA('Form Responses 1'!$1:$1)-4),3,,TRUE,"Form Responses 1"))</f>
        <v>0</v>
      </c>
      <c r="D2284" s="65">
        <f ca="1">INDIRECT(ADDRESS(2+QUOTIENT(ROW()-2,COUNTA('Form Responses 1'!$1:$1)-4),4,,TRUE,"Form Responses 1"))</f>
        <v>0</v>
      </c>
      <c r="E2284" s="82">
        <f ca="1" t="shared" si="0"/>
        <v>6</v>
      </c>
      <c r="F2284" s="65" t="str">
        <f ca="1">IF(ISBLANK(A2284)," ",INDIRECT(ADDRESS(1,5+MOD(ROW()-2,COUNTA('Form Responses 1'!$1:$1)-4),,TRUE,"Form Responses 1")))</f>
        <v>Lantai 18 [Toilet Pria / Wanita]</v>
      </c>
      <c r="G2284" s="65" t="e">
        <f ca="1">IF(ISBLANK(A2284)," ",INDIRECT(ADDRESS(MATCH(A2284,'Form Responses 1'!A:A,0),5+MOD(ROW()-2,COUNTA('Form Responses 1'!$1:$1)-4),,TRUE,"Form Responses 1")))</f>
        <v>#N/A</v>
      </c>
      <c r="H2284" s="83" t="str">
        <f ca="1" t="shared" si="1"/>
        <v>Lantai 18</v>
      </c>
      <c r="I2284" s="83" t="str">
        <f ca="1" t="shared" si="2286"/>
        <v>Toilet Pria / Wanita</v>
      </c>
      <c r="J2284" s="83" t="str">
        <f ca="1" t="shared" si="2"/>
        <v>CLEANING SERVICE</v>
      </c>
      <c r="K2284" s="83" t="str">
        <f ca="1" t="array" ref="K2284">IFERROR(INDEX(MASTER!B:B,MATCH(G2284,MASTER!A:A,0))/100," ")</f>
        <v> </v>
      </c>
      <c r="L2284" s="65">
        <f ca="1" t="shared" si="3"/>
        <v>0</v>
      </c>
      <c r="M2284" s="65" t="str">
        <f ca="1" t="shared" si="4"/>
        <v>1900 - WEEK 00</v>
      </c>
      <c r="N2284" s="65" t="str">
        <f ca="1" t="shared" si="5"/>
        <v>1900 - MONTH 01</v>
      </c>
      <c r="O2284" s="83" t="str">
        <f ca="1" t="shared" ref="O2284:P2284" si="2328">IFERROR(AVERAGEIF(M:M,M2284,$K:$K)," ")</f>
        <v> </v>
      </c>
      <c r="P2284" s="83" t="str">
        <f ca="1" t="shared" si="2328"/>
        <v> </v>
      </c>
      <c r="Q2284" s="65" t="str">
        <f ca="1">IF(ISBLANK(A2284)," ",IF(O2284&gt;MASTER!$B$3/100,"SB",IF(O2284&gt;MASTER!$B$4/100,"B",IF(O2284&gt;MASTER!$B$5/100,"C","K"))))</f>
        <v>SB</v>
      </c>
      <c r="R2284" s="65" t="str">
        <f ca="1">IF(ISBLANK(B2284)," ",IF(P2284&gt;MASTER!$B$3/100,"SB",IF(P2284&gt;MASTER!$B$4/100,"B",IF(P2284&gt;MASTER!$B$5/100,"C","K"))))</f>
        <v>SB</v>
      </c>
    </row>
    <row r="2285" customHeight="1" spans="1:18">
      <c r="A2285" s="65">
        <f ca="1">INDIRECT(ADDRESS(2+QUOTIENT(ROW()-2,COUNTA('Form Responses 1'!$1:$1)-4),1,,TRUE,"Form Responses 1"))</f>
        <v>0</v>
      </c>
      <c r="B2285" s="65">
        <f ca="1">INDIRECT(ADDRESS(2+QUOTIENT(ROW()-2,COUNTA('Form Responses 1'!$1:$1)-4),2,,TRUE,"Form Responses 1"))</f>
        <v>0</v>
      </c>
      <c r="C2285" s="65">
        <f ca="1">INDIRECT(ADDRESS(2+QUOTIENT(ROW()-2,COUNTA('Form Responses 1'!$1:$1)-4),3,,TRUE,"Form Responses 1"))</f>
        <v>0</v>
      </c>
      <c r="D2285" s="65">
        <f ca="1">INDIRECT(ADDRESS(2+QUOTIENT(ROW()-2,COUNTA('Form Responses 1'!$1:$1)-4),4,,TRUE,"Form Responses 1"))</f>
        <v>0</v>
      </c>
      <c r="E2285" s="82">
        <f ca="1" t="shared" si="0"/>
        <v>6</v>
      </c>
      <c r="F2285" s="65" t="str">
        <f ca="1">IF(ISBLANK(A2285)," ",INDIRECT(ADDRESS(1,5+MOD(ROW()-2,COUNTA('Form Responses 1'!$1:$1)-4),,TRUE,"Form Responses 1")))</f>
        <v>Lantai 17 [Tangga Exit Barat]</v>
      </c>
      <c r="G2285" s="65" t="e">
        <f ca="1">IF(ISBLANK(A2285)," ",INDIRECT(ADDRESS(MATCH(A2285,'Form Responses 1'!A:A,0),5+MOD(ROW()-2,COUNTA('Form Responses 1'!$1:$1)-4),,TRUE,"Form Responses 1")))</f>
        <v>#N/A</v>
      </c>
      <c r="H2285" s="83" t="str">
        <f ca="1" t="shared" si="1"/>
        <v>Lantai 17</v>
      </c>
      <c r="I2285" s="83" t="str">
        <f ca="1" t="shared" si="2286"/>
        <v>Tangga Exit Barat</v>
      </c>
      <c r="J2285" s="83" t="str">
        <f ca="1" t="shared" si="2"/>
        <v>CLEANING SERVICE</v>
      </c>
      <c r="K2285" s="83" t="str">
        <f ca="1" t="array" ref="K2285">IFERROR(INDEX(MASTER!B:B,MATCH(G2285,MASTER!A:A,0))/100," ")</f>
        <v> </v>
      </c>
      <c r="L2285" s="65">
        <f ca="1" t="shared" si="3"/>
        <v>0</v>
      </c>
      <c r="M2285" s="65" t="str">
        <f ca="1" t="shared" si="4"/>
        <v>1900 - WEEK 00</v>
      </c>
      <c r="N2285" s="65" t="str">
        <f ca="1" t="shared" si="5"/>
        <v>1900 - MONTH 01</v>
      </c>
      <c r="O2285" s="83" t="str">
        <f ca="1" t="shared" ref="O2285:P2285" si="2329">IFERROR(AVERAGEIF(M:M,M2285,$K:$K)," ")</f>
        <v> </v>
      </c>
      <c r="P2285" s="83" t="str">
        <f ca="1" t="shared" si="2329"/>
        <v> </v>
      </c>
      <c r="Q2285" s="65" t="str">
        <f ca="1">IF(ISBLANK(A2285)," ",IF(O2285&gt;MASTER!$B$3/100,"SB",IF(O2285&gt;MASTER!$B$4/100,"B",IF(O2285&gt;MASTER!$B$5/100,"C","K"))))</f>
        <v>SB</v>
      </c>
      <c r="R2285" s="65" t="str">
        <f ca="1">IF(ISBLANK(B2285)," ",IF(P2285&gt;MASTER!$B$3/100,"SB",IF(P2285&gt;MASTER!$B$4/100,"B",IF(P2285&gt;MASTER!$B$5/100,"C","K"))))</f>
        <v>SB</v>
      </c>
    </row>
    <row r="2286" customHeight="1" spans="1:18">
      <c r="A2286" s="65">
        <f ca="1">INDIRECT(ADDRESS(2+QUOTIENT(ROW()-2,COUNTA('Form Responses 1'!$1:$1)-4),1,,TRUE,"Form Responses 1"))</f>
        <v>0</v>
      </c>
      <c r="B2286" s="65">
        <f ca="1">INDIRECT(ADDRESS(2+QUOTIENT(ROW()-2,COUNTA('Form Responses 1'!$1:$1)-4),2,,TRUE,"Form Responses 1"))</f>
        <v>0</v>
      </c>
      <c r="C2286" s="65">
        <f ca="1">INDIRECT(ADDRESS(2+QUOTIENT(ROW()-2,COUNTA('Form Responses 1'!$1:$1)-4),3,,TRUE,"Form Responses 1"))</f>
        <v>0</v>
      </c>
      <c r="D2286" s="65">
        <f ca="1">INDIRECT(ADDRESS(2+QUOTIENT(ROW()-2,COUNTA('Form Responses 1'!$1:$1)-4),4,,TRUE,"Form Responses 1"))</f>
        <v>0</v>
      </c>
      <c r="E2286" s="82">
        <f ca="1" t="shared" si="0"/>
        <v>6</v>
      </c>
      <c r="F2286" s="65" t="str">
        <f ca="1">IF(ISBLANK(A2286)," ",INDIRECT(ADDRESS(1,5+MOD(ROW()-2,COUNTA('Form Responses 1'!$1:$1)-4),,TRUE,"Form Responses 1")))</f>
        <v>Lantai 17 [ &amp; Timur]</v>
      </c>
      <c r="G2286" s="65" t="e">
        <f ca="1">IF(ISBLANK(A2286)," ",INDIRECT(ADDRESS(MATCH(A2286,'Form Responses 1'!A:A,0),5+MOD(ROW()-2,COUNTA('Form Responses 1'!$1:$1)-4),,TRUE,"Form Responses 1")))</f>
        <v>#N/A</v>
      </c>
      <c r="H2286" s="83" t="str">
        <f ca="1" t="shared" si="1"/>
        <v>Lantai 17</v>
      </c>
      <c r="I2286" s="83" t="str">
        <f ca="1" t="shared" si="2286"/>
        <v> &amp; Timur</v>
      </c>
      <c r="J2286" s="83" t="str">
        <f ca="1" t="shared" si="2"/>
        <v>CLEANING SERVICE</v>
      </c>
      <c r="K2286" s="83" t="str">
        <f ca="1" t="array" ref="K2286">IFERROR(INDEX(MASTER!B:B,MATCH(G2286,MASTER!A:A,0))/100," ")</f>
        <v> </v>
      </c>
      <c r="L2286" s="65">
        <f ca="1" t="shared" si="3"/>
        <v>0</v>
      </c>
      <c r="M2286" s="65" t="str">
        <f ca="1" t="shared" si="4"/>
        <v>1900 - WEEK 00</v>
      </c>
      <c r="N2286" s="65" t="str">
        <f ca="1" t="shared" si="5"/>
        <v>1900 - MONTH 01</v>
      </c>
      <c r="O2286" s="83" t="str">
        <f ca="1" t="shared" ref="O2286:P2286" si="2330">IFERROR(AVERAGEIF(M:M,M2286,$K:$K)," ")</f>
        <v> </v>
      </c>
      <c r="P2286" s="83" t="str">
        <f ca="1" t="shared" si="2330"/>
        <v> </v>
      </c>
      <c r="Q2286" s="65" t="str">
        <f ca="1">IF(ISBLANK(A2286)," ",IF(O2286&gt;MASTER!$B$3/100,"SB",IF(O2286&gt;MASTER!$B$4/100,"B",IF(O2286&gt;MASTER!$B$5/100,"C","K"))))</f>
        <v>SB</v>
      </c>
      <c r="R2286" s="65" t="str">
        <f ca="1">IF(ISBLANK(B2286)," ",IF(P2286&gt;MASTER!$B$3/100,"SB",IF(P2286&gt;MASTER!$B$4/100,"B",IF(P2286&gt;MASTER!$B$5/100,"C","K"))))</f>
        <v>SB</v>
      </c>
    </row>
    <row r="2287" customHeight="1" spans="1:18">
      <c r="A2287" s="65">
        <f ca="1">INDIRECT(ADDRESS(2+QUOTIENT(ROW()-2,COUNTA('Form Responses 1'!$1:$1)-4),1,,TRUE,"Form Responses 1"))</f>
        <v>0</v>
      </c>
      <c r="B2287" s="65">
        <f ca="1">INDIRECT(ADDRESS(2+QUOTIENT(ROW()-2,COUNTA('Form Responses 1'!$1:$1)-4),2,,TRUE,"Form Responses 1"))</f>
        <v>0</v>
      </c>
      <c r="C2287" s="65">
        <f ca="1">INDIRECT(ADDRESS(2+QUOTIENT(ROW()-2,COUNTA('Form Responses 1'!$1:$1)-4),3,,TRUE,"Form Responses 1"))</f>
        <v>0</v>
      </c>
      <c r="D2287" s="65">
        <f ca="1">INDIRECT(ADDRESS(2+QUOTIENT(ROW()-2,COUNTA('Form Responses 1'!$1:$1)-4),4,,TRUE,"Form Responses 1"))</f>
        <v>0</v>
      </c>
      <c r="E2287" s="82">
        <f ca="1" t="shared" si="0"/>
        <v>6</v>
      </c>
      <c r="F2287" s="65" t="str">
        <f ca="1">IF(ISBLANK(A2287)," ",INDIRECT(ADDRESS(1,5+MOD(ROW()-2,COUNTA('Form Responses 1'!$1:$1)-4),,TRUE,"Form Responses 1")))</f>
        <v>Lantai 17 [Mushola]</v>
      </c>
      <c r="G2287" s="65" t="e">
        <f ca="1">IF(ISBLANK(A2287)," ",INDIRECT(ADDRESS(MATCH(A2287,'Form Responses 1'!A:A,0),5+MOD(ROW()-2,COUNTA('Form Responses 1'!$1:$1)-4),,TRUE,"Form Responses 1")))</f>
        <v>#N/A</v>
      </c>
      <c r="H2287" s="83" t="str">
        <f ca="1" t="shared" si="1"/>
        <v>Lantai 17</v>
      </c>
      <c r="I2287" s="83" t="str">
        <f ca="1" t="shared" si="2286"/>
        <v>Mushola</v>
      </c>
      <c r="J2287" s="83" t="str">
        <f ca="1" t="shared" si="2"/>
        <v>CLEANING SERVICE</v>
      </c>
      <c r="K2287" s="83" t="str">
        <f ca="1" t="array" ref="K2287">IFERROR(INDEX(MASTER!B:B,MATCH(G2287,MASTER!A:A,0))/100," ")</f>
        <v> </v>
      </c>
      <c r="L2287" s="65">
        <f ca="1" t="shared" si="3"/>
        <v>0</v>
      </c>
      <c r="M2287" s="65" t="str">
        <f ca="1" t="shared" si="4"/>
        <v>1900 - WEEK 00</v>
      </c>
      <c r="N2287" s="65" t="str">
        <f ca="1" t="shared" si="5"/>
        <v>1900 - MONTH 01</v>
      </c>
      <c r="O2287" s="83" t="str">
        <f ca="1" t="shared" ref="O2287:P2287" si="2331">IFERROR(AVERAGEIF(M:M,M2287,$K:$K)," ")</f>
        <v> </v>
      </c>
      <c r="P2287" s="83" t="str">
        <f ca="1" t="shared" si="2331"/>
        <v> </v>
      </c>
      <c r="Q2287" s="65" t="str">
        <f ca="1">IF(ISBLANK(A2287)," ",IF(O2287&gt;MASTER!$B$3/100,"SB",IF(O2287&gt;MASTER!$B$4/100,"B",IF(O2287&gt;MASTER!$B$5/100,"C","K"))))</f>
        <v>SB</v>
      </c>
      <c r="R2287" s="65" t="str">
        <f ca="1">IF(ISBLANK(B2287)," ",IF(P2287&gt;MASTER!$B$3/100,"SB",IF(P2287&gt;MASTER!$B$4/100,"B",IF(P2287&gt;MASTER!$B$5/100,"C","K"))))</f>
        <v>SB</v>
      </c>
    </row>
    <row r="2288" customHeight="1" spans="1:18">
      <c r="A2288" s="65">
        <f ca="1">INDIRECT(ADDRESS(2+QUOTIENT(ROW()-2,COUNTA('Form Responses 1'!$1:$1)-4),1,,TRUE,"Form Responses 1"))</f>
        <v>0</v>
      </c>
      <c r="B2288" s="65">
        <f ca="1">INDIRECT(ADDRESS(2+QUOTIENT(ROW()-2,COUNTA('Form Responses 1'!$1:$1)-4),2,,TRUE,"Form Responses 1"))</f>
        <v>0</v>
      </c>
      <c r="C2288" s="65">
        <f ca="1">INDIRECT(ADDRESS(2+QUOTIENT(ROW()-2,COUNTA('Form Responses 1'!$1:$1)-4),3,,TRUE,"Form Responses 1"))</f>
        <v>0</v>
      </c>
      <c r="D2288" s="65">
        <f ca="1">INDIRECT(ADDRESS(2+QUOTIENT(ROW()-2,COUNTA('Form Responses 1'!$1:$1)-4),4,,TRUE,"Form Responses 1"))</f>
        <v>0</v>
      </c>
      <c r="E2288" s="82">
        <f ca="1" t="shared" si="0"/>
        <v>6</v>
      </c>
      <c r="F2288" s="65" t="str">
        <f ca="1">IF(ISBLANK(A2288)," ",INDIRECT(ADDRESS(1,5+MOD(ROW()-2,COUNTA('Form Responses 1'!$1:$1)-4),,TRUE,"Form Responses 1")))</f>
        <v>Lantai 17 [Pantry]</v>
      </c>
      <c r="G2288" s="65" t="e">
        <f ca="1">IF(ISBLANK(A2288)," ",INDIRECT(ADDRESS(MATCH(A2288,'Form Responses 1'!A:A,0),5+MOD(ROW()-2,COUNTA('Form Responses 1'!$1:$1)-4),,TRUE,"Form Responses 1")))</f>
        <v>#N/A</v>
      </c>
      <c r="H2288" s="83" t="str">
        <f ca="1" t="shared" si="1"/>
        <v>Lantai 17</v>
      </c>
      <c r="I2288" s="83" t="str">
        <f ca="1" t="shared" si="2286"/>
        <v>Pantry</v>
      </c>
      <c r="J2288" s="83" t="str">
        <f ca="1" t="shared" si="2"/>
        <v>CLEANING SERVICE</v>
      </c>
      <c r="K2288" s="83" t="str">
        <f ca="1" t="array" ref="K2288">IFERROR(INDEX(MASTER!B:B,MATCH(G2288,MASTER!A:A,0))/100," ")</f>
        <v> </v>
      </c>
      <c r="L2288" s="65">
        <f ca="1" t="shared" si="3"/>
        <v>0</v>
      </c>
      <c r="M2288" s="65" t="str">
        <f ca="1" t="shared" si="4"/>
        <v>1900 - WEEK 00</v>
      </c>
      <c r="N2288" s="65" t="str">
        <f ca="1" t="shared" si="5"/>
        <v>1900 - MONTH 01</v>
      </c>
      <c r="O2288" s="83" t="str">
        <f ca="1" t="shared" ref="O2288:P2288" si="2332">IFERROR(AVERAGEIF(M:M,M2288,$K:$K)," ")</f>
        <v> </v>
      </c>
      <c r="P2288" s="83" t="str">
        <f ca="1" t="shared" si="2332"/>
        <v> </v>
      </c>
      <c r="Q2288" s="65" t="str">
        <f ca="1">IF(ISBLANK(A2288)," ",IF(O2288&gt;MASTER!$B$3/100,"SB",IF(O2288&gt;MASTER!$B$4/100,"B",IF(O2288&gt;MASTER!$B$5/100,"C","K"))))</f>
        <v>SB</v>
      </c>
      <c r="R2288" s="65" t="str">
        <f ca="1">IF(ISBLANK(B2288)," ",IF(P2288&gt;MASTER!$B$3/100,"SB",IF(P2288&gt;MASTER!$B$4/100,"B",IF(P2288&gt;MASTER!$B$5/100,"C","K"))))</f>
        <v>SB</v>
      </c>
    </row>
    <row r="2289" customHeight="1" spans="1:18">
      <c r="A2289" s="65">
        <f ca="1">INDIRECT(ADDRESS(2+QUOTIENT(ROW()-2,COUNTA('Form Responses 1'!$1:$1)-4),1,,TRUE,"Form Responses 1"))</f>
        <v>0</v>
      </c>
      <c r="B2289" s="65">
        <f ca="1">INDIRECT(ADDRESS(2+QUOTIENT(ROW()-2,COUNTA('Form Responses 1'!$1:$1)-4),2,,TRUE,"Form Responses 1"))</f>
        <v>0</v>
      </c>
      <c r="C2289" s="65">
        <f ca="1">INDIRECT(ADDRESS(2+QUOTIENT(ROW()-2,COUNTA('Form Responses 1'!$1:$1)-4),3,,TRUE,"Form Responses 1"))</f>
        <v>0</v>
      </c>
      <c r="D2289" s="65">
        <f ca="1">INDIRECT(ADDRESS(2+QUOTIENT(ROW()-2,COUNTA('Form Responses 1'!$1:$1)-4),4,,TRUE,"Form Responses 1"))</f>
        <v>0</v>
      </c>
      <c r="E2289" s="82">
        <f ca="1" t="shared" si="0"/>
        <v>6</v>
      </c>
      <c r="F2289" s="65" t="str">
        <f ca="1">IF(ISBLANK(A2289)," ",INDIRECT(ADDRESS(1,5+MOD(ROW()-2,COUNTA('Form Responses 1'!$1:$1)-4),,TRUE,"Form Responses 1")))</f>
        <v>Lantai 17 [Ruang Rapat 1-2-3]</v>
      </c>
      <c r="G2289" s="65" t="e">
        <f ca="1">IF(ISBLANK(A2289)," ",INDIRECT(ADDRESS(MATCH(A2289,'Form Responses 1'!A:A,0),5+MOD(ROW()-2,COUNTA('Form Responses 1'!$1:$1)-4),,TRUE,"Form Responses 1")))</f>
        <v>#N/A</v>
      </c>
      <c r="H2289" s="83" t="str">
        <f ca="1" t="shared" si="1"/>
        <v>Lantai 17</v>
      </c>
      <c r="I2289" s="83" t="str">
        <f ca="1" t="shared" si="2286"/>
        <v>Ruang Rapat 1-2-3</v>
      </c>
      <c r="J2289" s="83" t="str">
        <f ca="1" t="shared" si="2"/>
        <v>CLEANING SERVICE</v>
      </c>
      <c r="K2289" s="83" t="str">
        <f ca="1" t="array" ref="K2289">IFERROR(INDEX(MASTER!B:B,MATCH(G2289,MASTER!A:A,0))/100," ")</f>
        <v> </v>
      </c>
      <c r="L2289" s="65">
        <f ca="1" t="shared" si="3"/>
        <v>0</v>
      </c>
      <c r="M2289" s="65" t="str">
        <f ca="1" t="shared" si="4"/>
        <v>1900 - WEEK 00</v>
      </c>
      <c r="N2289" s="65" t="str">
        <f ca="1" t="shared" si="5"/>
        <v>1900 - MONTH 01</v>
      </c>
      <c r="O2289" s="83" t="str">
        <f ca="1" t="shared" ref="O2289:P2289" si="2333">IFERROR(AVERAGEIF(M:M,M2289,$K:$K)," ")</f>
        <v> </v>
      </c>
      <c r="P2289" s="83" t="str">
        <f ca="1" t="shared" si="2333"/>
        <v> </v>
      </c>
      <c r="Q2289" s="65" t="str">
        <f ca="1">IF(ISBLANK(A2289)," ",IF(O2289&gt;MASTER!$B$3/100,"SB",IF(O2289&gt;MASTER!$B$4/100,"B",IF(O2289&gt;MASTER!$B$5/100,"C","K"))))</f>
        <v>SB</v>
      </c>
      <c r="R2289" s="65" t="str">
        <f ca="1">IF(ISBLANK(B2289)," ",IF(P2289&gt;MASTER!$B$3/100,"SB",IF(P2289&gt;MASTER!$B$4/100,"B",IF(P2289&gt;MASTER!$B$5/100,"C","K"))))</f>
        <v>SB</v>
      </c>
    </row>
    <row r="2290" customHeight="1" spans="1:18">
      <c r="A2290" s="65">
        <f ca="1">INDIRECT(ADDRESS(2+QUOTIENT(ROW()-2,COUNTA('Form Responses 1'!$1:$1)-4),1,,TRUE,"Form Responses 1"))</f>
        <v>0</v>
      </c>
      <c r="B2290" s="65">
        <f ca="1">INDIRECT(ADDRESS(2+QUOTIENT(ROW()-2,COUNTA('Form Responses 1'!$1:$1)-4),2,,TRUE,"Form Responses 1"))</f>
        <v>0</v>
      </c>
      <c r="C2290" s="65">
        <f ca="1">INDIRECT(ADDRESS(2+QUOTIENT(ROW()-2,COUNTA('Form Responses 1'!$1:$1)-4),3,,TRUE,"Form Responses 1"))</f>
        <v>0</v>
      </c>
      <c r="D2290" s="65">
        <f ca="1">INDIRECT(ADDRESS(2+QUOTIENT(ROW()-2,COUNTA('Form Responses 1'!$1:$1)-4),4,,TRUE,"Form Responses 1"))</f>
        <v>0</v>
      </c>
      <c r="E2290" s="82">
        <f ca="1" t="shared" si="0"/>
        <v>6</v>
      </c>
      <c r="F2290" s="65" t="str">
        <f ca="1">IF(ISBLANK(A2290)," ",INDIRECT(ADDRESS(1,5+MOD(ROW()-2,COUNTA('Form Responses 1'!$1:$1)-4),,TRUE,"Form Responses 1")))</f>
        <v>Lantai 17 [Ruang Kerja]</v>
      </c>
      <c r="G2290" s="65" t="e">
        <f ca="1">IF(ISBLANK(A2290)," ",INDIRECT(ADDRESS(MATCH(A2290,'Form Responses 1'!A:A,0),5+MOD(ROW()-2,COUNTA('Form Responses 1'!$1:$1)-4),,TRUE,"Form Responses 1")))</f>
        <v>#N/A</v>
      </c>
      <c r="H2290" s="83" t="str">
        <f ca="1" t="shared" si="1"/>
        <v>Lantai 17</v>
      </c>
      <c r="I2290" s="83" t="str">
        <f ca="1" t="shared" si="2286"/>
        <v>Ruang Kerja</v>
      </c>
      <c r="J2290" s="83" t="str">
        <f ca="1" t="shared" si="2"/>
        <v>CLEANING SERVICE</v>
      </c>
      <c r="K2290" s="83" t="str">
        <f ca="1" t="array" ref="K2290">IFERROR(INDEX(MASTER!B:B,MATCH(G2290,MASTER!A:A,0))/100," ")</f>
        <v> </v>
      </c>
      <c r="L2290" s="65">
        <f ca="1" t="shared" si="3"/>
        <v>0</v>
      </c>
      <c r="M2290" s="65" t="str">
        <f ca="1" t="shared" si="4"/>
        <v>1900 - WEEK 00</v>
      </c>
      <c r="N2290" s="65" t="str">
        <f ca="1" t="shared" si="5"/>
        <v>1900 - MONTH 01</v>
      </c>
      <c r="O2290" s="83" t="str">
        <f ca="1" t="shared" ref="O2290:P2290" si="2334">IFERROR(AVERAGEIF(M:M,M2290,$K:$K)," ")</f>
        <v> </v>
      </c>
      <c r="P2290" s="83" t="str">
        <f ca="1" t="shared" si="2334"/>
        <v> </v>
      </c>
      <c r="Q2290" s="65" t="str">
        <f ca="1">IF(ISBLANK(A2290)," ",IF(O2290&gt;MASTER!$B$3/100,"SB",IF(O2290&gt;MASTER!$B$4/100,"B",IF(O2290&gt;MASTER!$B$5/100,"C","K"))))</f>
        <v>SB</v>
      </c>
      <c r="R2290" s="65" t="str">
        <f ca="1">IF(ISBLANK(B2290)," ",IF(P2290&gt;MASTER!$B$3/100,"SB",IF(P2290&gt;MASTER!$B$4/100,"B",IF(P2290&gt;MASTER!$B$5/100,"C","K"))))</f>
        <v>SB</v>
      </c>
    </row>
    <row r="2291" customHeight="1" spans="1:18">
      <c r="A2291" s="65">
        <f ca="1">INDIRECT(ADDRESS(2+QUOTIENT(ROW()-2,COUNTA('Form Responses 1'!$1:$1)-4),1,,TRUE,"Form Responses 1"))</f>
        <v>0</v>
      </c>
      <c r="B2291" s="65">
        <f ca="1">INDIRECT(ADDRESS(2+QUOTIENT(ROW()-2,COUNTA('Form Responses 1'!$1:$1)-4),2,,TRUE,"Form Responses 1"))</f>
        <v>0</v>
      </c>
      <c r="C2291" s="65">
        <f ca="1">INDIRECT(ADDRESS(2+QUOTIENT(ROW()-2,COUNTA('Form Responses 1'!$1:$1)-4),3,,TRUE,"Form Responses 1"))</f>
        <v>0</v>
      </c>
      <c r="D2291" s="65">
        <f ca="1">INDIRECT(ADDRESS(2+QUOTIENT(ROW()-2,COUNTA('Form Responses 1'!$1:$1)-4),4,,TRUE,"Form Responses 1"))</f>
        <v>0</v>
      </c>
      <c r="E2291" s="82">
        <f ca="1" t="shared" si="0"/>
        <v>6</v>
      </c>
      <c r="F2291" s="65" t="str">
        <f ca="1">IF(ISBLANK(A2291)," ",INDIRECT(ADDRESS(1,5+MOD(ROW()-2,COUNTA('Form Responses 1'!$1:$1)-4),,TRUE,"Form Responses 1")))</f>
        <v>Lantai 17 [Koridor]</v>
      </c>
      <c r="G2291" s="65" t="e">
        <f ca="1">IF(ISBLANK(A2291)," ",INDIRECT(ADDRESS(MATCH(A2291,'Form Responses 1'!A:A,0),5+MOD(ROW()-2,COUNTA('Form Responses 1'!$1:$1)-4),,TRUE,"Form Responses 1")))</f>
        <v>#N/A</v>
      </c>
      <c r="H2291" s="83" t="str">
        <f ca="1" t="shared" si="1"/>
        <v>Lantai 17</v>
      </c>
      <c r="I2291" s="83" t="str">
        <f ca="1" t="shared" si="2286"/>
        <v>Koridor</v>
      </c>
      <c r="J2291" s="83" t="str">
        <f ca="1" t="shared" si="2"/>
        <v>CLEANING SERVICE</v>
      </c>
      <c r="K2291" s="83" t="str">
        <f ca="1" t="array" ref="K2291">IFERROR(INDEX(MASTER!B:B,MATCH(G2291,MASTER!A:A,0))/100," ")</f>
        <v> </v>
      </c>
      <c r="L2291" s="65">
        <f ca="1" t="shared" si="3"/>
        <v>0</v>
      </c>
      <c r="M2291" s="65" t="str">
        <f ca="1" t="shared" si="4"/>
        <v>1900 - WEEK 00</v>
      </c>
      <c r="N2291" s="65" t="str">
        <f ca="1" t="shared" si="5"/>
        <v>1900 - MONTH 01</v>
      </c>
      <c r="O2291" s="83" t="str">
        <f ca="1" t="shared" ref="O2291:P2291" si="2335">IFERROR(AVERAGEIF(M:M,M2291,$K:$K)," ")</f>
        <v> </v>
      </c>
      <c r="P2291" s="83" t="str">
        <f ca="1" t="shared" si="2335"/>
        <v> </v>
      </c>
      <c r="Q2291" s="65" t="str">
        <f ca="1">IF(ISBLANK(A2291)," ",IF(O2291&gt;MASTER!$B$3/100,"SB",IF(O2291&gt;MASTER!$B$4/100,"B",IF(O2291&gt;MASTER!$B$5/100,"C","K"))))</f>
        <v>SB</v>
      </c>
      <c r="R2291" s="65" t="str">
        <f ca="1">IF(ISBLANK(B2291)," ",IF(P2291&gt;MASTER!$B$3/100,"SB",IF(P2291&gt;MASTER!$B$4/100,"B",IF(P2291&gt;MASTER!$B$5/100,"C","K"))))</f>
        <v>SB</v>
      </c>
    </row>
    <row r="2292" customHeight="1" spans="1:18">
      <c r="A2292" s="65">
        <f ca="1">INDIRECT(ADDRESS(2+QUOTIENT(ROW()-2,COUNTA('Form Responses 1'!$1:$1)-4),1,,TRUE,"Form Responses 1"))</f>
        <v>0</v>
      </c>
      <c r="B2292" s="65">
        <f ca="1">INDIRECT(ADDRESS(2+QUOTIENT(ROW()-2,COUNTA('Form Responses 1'!$1:$1)-4),2,,TRUE,"Form Responses 1"))</f>
        <v>0</v>
      </c>
      <c r="C2292" s="65">
        <f ca="1">INDIRECT(ADDRESS(2+QUOTIENT(ROW()-2,COUNTA('Form Responses 1'!$1:$1)-4),3,,TRUE,"Form Responses 1"))</f>
        <v>0</v>
      </c>
      <c r="D2292" s="65">
        <f ca="1">INDIRECT(ADDRESS(2+QUOTIENT(ROW()-2,COUNTA('Form Responses 1'!$1:$1)-4),4,,TRUE,"Form Responses 1"))</f>
        <v>0</v>
      </c>
      <c r="E2292" s="82">
        <f ca="1" t="shared" si="0"/>
        <v>6</v>
      </c>
      <c r="F2292" s="65" t="str">
        <f ca="1">IF(ISBLANK(A2292)," ",INDIRECT(ADDRESS(1,5+MOD(ROW()-2,COUNTA('Form Responses 1'!$1:$1)-4),,TRUE,"Form Responses 1")))</f>
        <v>Lantai 17 [Toilet Pria / Wanita]</v>
      </c>
      <c r="G2292" s="65" t="e">
        <f ca="1">IF(ISBLANK(A2292)," ",INDIRECT(ADDRESS(MATCH(A2292,'Form Responses 1'!A:A,0),5+MOD(ROW()-2,COUNTA('Form Responses 1'!$1:$1)-4),,TRUE,"Form Responses 1")))</f>
        <v>#N/A</v>
      </c>
      <c r="H2292" s="83" t="str">
        <f ca="1" t="shared" si="1"/>
        <v>Lantai 17</v>
      </c>
      <c r="I2292" s="83" t="str">
        <f ca="1" t="shared" si="2286"/>
        <v>Toilet Pria / Wanita</v>
      </c>
      <c r="J2292" s="83" t="str">
        <f ca="1" t="shared" si="2"/>
        <v>CLEANING SERVICE</v>
      </c>
      <c r="K2292" s="83" t="str">
        <f ca="1" t="array" ref="K2292">IFERROR(INDEX(MASTER!B:B,MATCH(G2292,MASTER!A:A,0))/100," ")</f>
        <v> </v>
      </c>
      <c r="L2292" s="65">
        <f ca="1" t="shared" si="3"/>
        <v>0</v>
      </c>
      <c r="M2292" s="65" t="str">
        <f ca="1" t="shared" si="4"/>
        <v>1900 - WEEK 00</v>
      </c>
      <c r="N2292" s="65" t="str">
        <f ca="1" t="shared" si="5"/>
        <v>1900 - MONTH 01</v>
      </c>
      <c r="O2292" s="83" t="str">
        <f ca="1" t="shared" ref="O2292:P2292" si="2336">IFERROR(AVERAGEIF(M:M,M2292,$K:$K)," ")</f>
        <v> </v>
      </c>
      <c r="P2292" s="83" t="str">
        <f ca="1" t="shared" si="2336"/>
        <v> </v>
      </c>
      <c r="Q2292" s="65" t="str">
        <f ca="1">IF(ISBLANK(A2292)," ",IF(O2292&gt;MASTER!$B$3/100,"SB",IF(O2292&gt;MASTER!$B$4/100,"B",IF(O2292&gt;MASTER!$B$5/100,"C","K"))))</f>
        <v>SB</v>
      </c>
      <c r="R2292" s="65" t="str">
        <f ca="1">IF(ISBLANK(B2292)," ",IF(P2292&gt;MASTER!$B$3/100,"SB",IF(P2292&gt;MASTER!$B$4/100,"B",IF(P2292&gt;MASTER!$B$5/100,"C","K"))))</f>
        <v>SB</v>
      </c>
    </row>
    <row r="2293" customHeight="1" spans="1:18">
      <c r="A2293" s="65">
        <f ca="1">INDIRECT(ADDRESS(2+QUOTIENT(ROW()-2,COUNTA('Form Responses 1'!$1:$1)-4),1,,TRUE,"Form Responses 1"))</f>
        <v>0</v>
      </c>
      <c r="B2293" s="65">
        <f ca="1">INDIRECT(ADDRESS(2+QUOTIENT(ROW()-2,COUNTA('Form Responses 1'!$1:$1)-4),2,,TRUE,"Form Responses 1"))</f>
        <v>0</v>
      </c>
      <c r="C2293" s="65">
        <f ca="1">INDIRECT(ADDRESS(2+QUOTIENT(ROW()-2,COUNTA('Form Responses 1'!$1:$1)-4),3,,TRUE,"Form Responses 1"))</f>
        <v>0</v>
      </c>
      <c r="D2293" s="65">
        <f ca="1">INDIRECT(ADDRESS(2+QUOTIENT(ROW()-2,COUNTA('Form Responses 1'!$1:$1)-4),4,,TRUE,"Form Responses 1"))</f>
        <v>0</v>
      </c>
      <c r="E2293" s="82">
        <f ca="1" t="shared" si="0"/>
        <v>6</v>
      </c>
      <c r="F2293" s="65" t="str">
        <f ca="1">IF(ISBLANK(A2293)," ",INDIRECT(ADDRESS(1,5+MOD(ROW()-2,COUNTA('Form Responses 1'!$1:$1)-4),,TRUE,"Form Responses 1")))</f>
        <v>Lantai 16 [Tangga Exit Barat]</v>
      </c>
      <c r="G2293" s="65" t="e">
        <f ca="1">IF(ISBLANK(A2293)," ",INDIRECT(ADDRESS(MATCH(A2293,'Form Responses 1'!A:A,0),5+MOD(ROW()-2,COUNTA('Form Responses 1'!$1:$1)-4),,TRUE,"Form Responses 1")))</f>
        <v>#N/A</v>
      </c>
      <c r="H2293" s="83" t="str">
        <f ca="1" t="shared" si="1"/>
        <v>Lantai 16</v>
      </c>
      <c r="I2293" s="83" t="str">
        <f ca="1" t="shared" si="2286"/>
        <v>Tangga Exit Barat</v>
      </c>
      <c r="J2293" s="83" t="str">
        <f ca="1" t="shared" si="2"/>
        <v>CLEANING SERVICE</v>
      </c>
      <c r="K2293" s="83" t="str">
        <f ca="1" t="array" ref="K2293">IFERROR(INDEX(MASTER!B:B,MATCH(G2293,MASTER!A:A,0))/100," ")</f>
        <v> </v>
      </c>
      <c r="L2293" s="65">
        <f ca="1" t="shared" si="3"/>
        <v>0</v>
      </c>
      <c r="M2293" s="65" t="str">
        <f ca="1" t="shared" si="4"/>
        <v>1900 - WEEK 00</v>
      </c>
      <c r="N2293" s="65" t="str">
        <f ca="1" t="shared" si="5"/>
        <v>1900 - MONTH 01</v>
      </c>
      <c r="O2293" s="83" t="str">
        <f ca="1" t="shared" ref="O2293:P2293" si="2337">IFERROR(AVERAGEIF(M:M,M2293,$K:$K)," ")</f>
        <v> </v>
      </c>
      <c r="P2293" s="83" t="str">
        <f ca="1" t="shared" si="2337"/>
        <v> </v>
      </c>
      <c r="Q2293" s="65" t="str">
        <f ca="1">IF(ISBLANK(A2293)," ",IF(O2293&gt;MASTER!$B$3/100,"SB",IF(O2293&gt;MASTER!$B$4/100,"B",IF(O2293&gt;MASTER!$B$5/100,"C","K"))))</f>
        <v>SB</v>
      </c>
      <c r="R2293" s="65" t="str">
        <f ca="1">IF(ISBLANK(B2293)," ",IF(P2293&gt;MASTER!$B$3/100,"SB",IF(P2293&gt;MASTER!$B$4/100,"B",IF(P2293&gt;MASTER!$B$5/100,"C","K"))))</f>
        <v>SB</v>
      </c>
    </row>
    <row r="2294" customHeight="1" spans="1:18">
      <c r="A2294" s="65">
        <f ca="1">INDIRECT(ADDRESS(2+QUOTIENT(ROW()-2,COUNTA('Form Responses 1'!$1:$1)-4),1,,TRUE,"Form Responses 1"))</f>
        <v>0</v>
      </c>
      <c r="B2294" s="65">
        <f ca="1">INDIRECT(ADDRESS(2+QUOTIENT(ROW()-2,COUNTA('Form Responses 1'!$1:$1)-4),2,,TRUE,"Form Responses 1"))</f>
        <v>0</v>
      </c>
      <c r="C2294" s="65">
        <f ca="1">INDIRECT(ADDRESS(2+QUOTIENT(ROW()-2,COUNTA('Form Responses 1'!$1:$1)-4),3,,TRUE,"Form Responses 1"))</f>
        <v>0</v>
      </c>
      <c r="D2294" s="65">
        <f ca="1">INDIRECT(ADDRESS(2+QUOTIENT(ROW()-2,COUNTA('Form Responses 1'!$1:$1)-4),4,,TRUE,"Form Responses 1"))</f>
        <v>0</v>
      </c>
      <c r="E2294" s="82">
        <f ca="1" t="shared" si="0"/>
        <v>6</v>
      </c>
      <c r="F2294" s="65" t="str">
        <f ca="1">IF(ISBLANK(A2294)," ",INDIRECT(ADDRESS(1,5+MOD(ROW()-2,COUNTA('Form Responses 1'!$1:$1)-4),,TRUE,"Form Responses 1")))</f>
        <v>Lantai 16 [ &amp; Timur]</v>
      </c>
      <c r="G2294" s="65" t="e">
        <f ca="1">IF(ISBLANK(A2294)," ",INDIRECT(ADDRESS(MATCH(A2294,'Form Responses 1'!A:A,0),5+MOD(ROW()-2,COUNTA('Form Responses 1'!$1:$1)-4),,TRUE,"Form Responses 1")))</f>
        <v>#N/A</v>
      </c>
      <c r="H2294" s="83" t="str">
        <f ca="1" t="shared" si="1"/>
        <v>Lantai 16</v>
      </c>
      <c r="I2294" s="83" t="str">
        <f ca="1" t="shared" si="2286"/>
        <v> &amp; Timur</v>
      </c>
      <c r="J2294" s="83" t="str">
        <f ca="1" t="shared" si="2"/>
        <v>CLEANING SERVICE</v>
      </c>
      <c r="K2294" s="83" t="str">
        <f ca="1" t="array" ref="K2294">IFERROR(INDEX(MASTER!B:B,MATCH(G2294,MASTER!A:A,0))/100," ")</f>
        <v> </v>
      </c>
      <c r="L2294" s="65">
        <f ca="1" t="shared" si="3"/>
        <v>0</v>
      </c>
      <c r="M2294" s="65" t="str">
        <f ca="1" t="shared" si="4"/>
        <v>1900 - WEEK 00</v>
      </c>
      <c r="N2294" s="65" t="str">
        <f ca="1" t="shared" si="5"/>
        <v>1900 - MONTH 01</v>
      </c>
      <c r="O2294" s="83" t="str">
        <f ca="1" t="shared" ref="O2294:P2294" si="2338">IFERROR(AVERAGEIF(M:M,M2294,$K:$K)," ")</f>
        <v> </v>
      </c>
      <c r="P2294" s="83" t="str">
        <f ca="1" t="shared" si="2338"/>
        <v> </v>
      </c>
      <c r="Q2294" s="65" t="str">
        <f ca="1">IF(ISBLANK(A2294)," ",IF(O2294&gt;MASTER!$B$3/100,"SB",IF(O2294&gt;MASTER!$B$4/100,"B",IF(O2294&gt;MASTER!$B$5/100,"C","K"))))</f>
        <v>SB</v>
      </c>
      <c r="R2294" s="65" t="str">
        <f ca="1">IF(ISBLANK(B2294)," ",IF(P2294&gt;MASTER!$B$3/100,"SB",IF(P2294&gt;MASTER!$B$4/100,"B",IF(P2294&gt;MASTER!$B$5/100,"C","K"))))</f>
        <v>SB</v>
      </c>
    </row>
    <row r="2295" customHeight="1" spans="1:18">
      <c r="A2295" s="65">
        <f ca="1">INDIRECT(ADDRESS(2+QUOTIENT(ROW()-2,COUNTA('Form Responses 1'!$1:$1)-4),1,,TRUE,"Form Responses 1"))</f>
        <v>0</v>
      </c>
      <c r="B2295" s="65">
        <f ca="1">INDIRECT(ADDRESS(2+QUOTIENT(ROW()-2,COUNTA('Form Responses 1'!$1:$1)-4),2,,TRUE,"Form Responses 1"))</f>
        <v>0</v>
      </c>
      <c r="C2295" s="65">
        <f ca="1">INDIRECT(ADDRESS(2+QUOTIENT(ROW()-2,COUNTA('Form Responses 1'!$1:$1)-4),3,,TRUE,"Form Responses 1"))</f>
        <v>0</v>
      </c>
      <c r="D2295" s="65">
        <f ca="1">INDIRECT(ADDRESS(2+QUOTIENT(ROW()-2,COUNTA('Form Responses 1'!$1:$1)-4),4,,TRUE,"Form Responses 1"))</f>
        <v>0</v>
      </c>
      <c r="E2295" s="82">
        <f ca="1" t="shared" si="0"/>
        <v>6</v>
      </c>
      <c r="F2295" s="65" t="str">
        <f ca="1">IF(ISBLANK(A2295)," ",INDIRECT(ADDRESS(1,5+MOD(ROW()-2,COUNTA('Form Responses 1'!$1:$1)-4),,TRUE,"Form Responses 1")))</f>
        <v>Lantai 16 [Mushola]</v>
      </c>
      <c r="G2295" s="65" t="e">
        <f ca="1">IF(ISBLANK(A2295)," ",INDIRECT(ADDRESS(MATCH(A2295,'Form Responses 1'!A:A,0),5+MOD(ROW()-2,COUNTA('Form Responses 1'!$1:$1)-4),,TRUE,"Form Responses 1")))</f>
        <v>#N/A</v>
      </c>
      <c r="H2295" s="83" t="str">
        <f ca="1" t="shared" si="1"/>
        <v>Lantai 16</v>
      </c>
      <c r="I2295" s="83" t="str">
        <f ca="1" t="shared" si="2286"/>
        <v>Mushola</v>
      </c>
      <c r="J2295" s="83" t="str">
        <f ca="1" t="shared" si="2"/>
        <v>CLEANING SERVICE</v>
      </c>
      <c r="K2295" s="83" t="str">
        <f ca="1" t="array" ref="K2295">IFERROR(INDEX(MASTER!B:B,MATCH(G2295,MASTER!A:A,0))/100," ")</f>
        <v> </v>
      </c>
      <c r="L2295" s="65">
        <f ca="1" t="shared" si="3"/>
        <v>0</v>
      </c>
      <c r="M2295" s="65" t="str">
        <f ca="1" t="shared" si="4"/>
        <v>1900 - WEEK 00</v>
      </c>
      <c r="N2295" s="65" t="str">
        <f ca="1" t="shared" si="5"/>
        <v>1900 - MONTH 01</v>
      </c>
      <c r="O2295" s="83" t="str">
        <f ca="1" t="shared" ref="O2295:P2295" si="2339">IFERROR(AVERAGEIF(M:M,M2295,$K:$K)," ")</f>
        <v> </v>
      </c>
      <c r="P2295" s="83" t="str">
        <f ca="1" t="shared" si="2339"/>
        <v> </v>
      </c>
      <c r="Q2295" s="65" t="str">
        <f ca="1">IF(ISBLANK(A2295)," ",IF(O2295&gt;MASTER!$B$3/100,"SB",IF(O2295&gt;MASTER!$B$4/100,"B",IF(O2295&gt;MASTER!$B$5/100,"C","K"))))</f>
        <v>SB</v>
      </c>
      <c r="R2295" s="65" t="str">
        <f ca="1">IF(ISBLANK(B2295)," ",IF(P2295&gt;MASTER!$B$3/100,"SB",IF(P2295&gt;MASTER!$B$4/100,"B",IF(P2295&gt;MASTER!$B$5/100,"C","K"))))</f>
        <v>SB</v>
      </c>
    </row>
    <row r="2296" customHeight="1" spans="1:18">
      <c r="A2296" s="65">
        <f ca="1">INDIRECT(ADDRESS(2+QUOTIENT(ROW()-2,COUNTA('Form Responses 1'!$1:$1)-4),1,,TRUE,"Form Responses 1"))</f>
        <v>0</v>
      </c>
      <c r="B2296" s="65">
        <f ca="1">INDIRECT(ADDRESS(2+QUOTIENT(ROW()-2,COUNTA('Form Responses 1'!$1:$1)-4),2,,TRUE,"Form Responses 1"))</f>
        <v>0</v>
      </c>
      <c r="C2296" s="65">
        <f ca="1">INDIRECT(ADDRESS(2+QUOTIENT(ROW()-2,COUNTA('Form Responses 1'!$1:$1)-4),3,,TRUE,"Form Responses 1"))</f>
        <v>0</v>
      </c>
      <c r="D2296" s="65">
        <f ca="1">INDIRECT(ADDRESS(2+QUOTIENT(ROW()-2,COUNTA('Form Responses 1'!$1:$1)-4),4,,TRUE,"Form Responses 1"))</f>
        <v>0</v>
      </c>
      <c r="E2296" s="82">
        <f ca="1" t="shared" si="0"/>
        <v>6</v>
      </c>
      <c r="F2296" s="65" t="str">
        <f ca="1">IF(ISBLANK(A2296)," ",INDIRECT(ADDRESS(1,5+MOD(ROW()-2,COUNTA('Form Responses 1'!$1:$1)-4),,TRUE,"Form Responses 1")))</f>
        <v>Lantai 16 [Pantry]</v>
      </c>
      <c r="G2296" s="65" t="e">
        <f ca="1">IF(ISBLANK(A2296)," ",INDIRECT(ADDRESS(MATCH(A2296,'Form Responses 1'!A:A,0),5+MOD(ROW()-2,COUNTA('Form Responses 1'!$1:$1)-4),,TRUE,"Form Responses 1")))</f>
        <v>#N/A</v>
      </c>
      <c r="H2296" s="83" t="str">
        <f ca="1" t="shared" si="1"/>
        <v>Lantai 16</v>
      </c>
      <c r="I2296" s="83" t="str">
        <f ca="1" t="shared" si="2286"/>
        <v>Pantry</v>
      </c>
      <c r="J2296" s="83" t="str">
        <f ca="1" t="shared" si="2"/>
        <v>CLEANING SERVICE</v>
      </c>
      <c r="K2296" s="83" t="str">
        <f ca="1" t="array" ref="K2296">IFERROR(INDEX(MASTER!B:B,MATCH(G2296,MASTER!A:A,0))/100," ")</f>
        <v> </v>
      </c>
      <c r="L2296" s="65">
        <f ca="1" t="shared" si="3"/>
        <v>0</v>
      </c>
      <c r="M2296" s="65" t="str">
        <f ca="1" t="shared" si="4"/>
        <v>1900 - WEEK 00</v>
      </c>
      <c r="N2296" s="65" t="str">
        <f ca="1" t="shared" si="5"/>
        <v>1900 - MONTH 01</v>
      </c>
      <c r="O2296" s="83" t="str">
        <f ca="1" t="shared" ref="O2296:P2296" si="2340">IFERROR(AVERAGEIF(M:M,M2296,$K:$K)," ")</f>
        <v> </v>
      </c>
      <c r="P2296" s="83" t="str">
        <f ca="1" t="shared" si="2340"/>
        <v> </v>
      </c>
      <c r="Q2296" s="65" t="str">
        <f ca="1">IF(ISBLANK(A2296)," ",IF(O2296&gt;MASTER!$B$3/100,"SB",IF(O2296&gt;MASTER!$B$4/100,"B",IF(O2296&gt;MASTER!$B$5/100,"C","K"))))</f>
        <v>SB</v>
      </c>
      <c r="R2296" s="65" t="str">
        <f ca="1">IF(ISBLANK(B2296)," ",IF(P2296&gt;MASTER!$B$3/100,"SB",IF(P2296&gt;MASTER!$B$4/100,"B",IF(P2296&gt;MASTER!$B$5/100,"C","K"))))</f>
        <v>SB</v>
      </c>
    </row>
    <row r="2297" customHeight="1" spans="1:18">
      <c r="A2297" s="65">
        <f ca="1">INDIRECT(ADDRESS(2+QUOTIENT(ROW()-2,COUNTA('Form Responses 1'!$1:$1)-4),1,,TRUE,"Form Responses 1"))</f>
        <v>0</v>
      </c>
      <c r="B2297" s="65">
        <f ca="1">INDIRECT(ADDRESS(2+QUOTIENT(ROW()-2,COUNTA('Form Responses 1'!$1:$1)-4),2,,TRUE,"Form Responses 1"))</f>
        <v>0</v>
      </c>
      <c r="C2297" s="65">
        <f ca="1">INDIRECT(ADDRESS(2+QUOTIENT(ROW()-2,COUNTA('Form Responses 1'!$1:$1)-4),3,,TRUE,"Form Responses 1"))</f>
        <v>0</v>
      </c>
      <c r="D2297" s="65">
        <f ca="1">INDIRECT(ADDRESS(2+QUOTIENT(ROW()-2,COUNTA('Form Responses 1'!$1:$1)-4),4,,TRUE,"Form Responses 1"))</f>
        <v>0</v>
      </c>
      <c r="E2297" s="82">
        <f ca="1" t="shared" si="0"/>
        <v>6</v>
      </c>
      <c r="F2297" s="65" t="str">
        <f ca="1">IF(ISBLANK(A2297)," ",INDIRECT(ADDRESS(1,5+MOD(ROW()-2,COUNTA('Form Responses 1'!$1:$1)-4),,TRUE,"Form Responses 1")))</f>
        <v>Lantai 16 [Ruang Rapat 1-2-3]</v>
      </c>
      <c r="G2297" s="65" t="e">
        <f ca="1">IF(ISBLANK(A2297)," ",INDIRECT(ADDRESS(MATCH(A2297,'Form Responses 1'!A:A,0),5+MOD(ROW()-2,COUNTA('Form Responses 1'!$1:$1)-4),,TRUE,"Form Responses 1")))</f>
        <v>#N/A</v>
      </c>
      <c r="H2297" s="83" t="str">
        <f ca="1" t="shared" si="1"/>
        <v>Lantai 16</v>
      </c>
      <c r="I2297" s="83" t="str">
        <f ca="1" t="shared" si="2286"/>
        <v>Ruang Rapat 1-2-3</v>
      </c>
      <c r="J2297" s="83" t="str">
        <f ca="1" t="shared" si="2"/>
        <v>CLEANING SERVICE</v>
      </c>
      <c r="K2297" s="83" t="str">
        <f ca="1" t="array" ref="K2297">IFERROR(INDEX(MASTER!B:B,MATCH(G2297,MASTER!A:A,0))/100," ")</f>
        <v> </v>
      </c>
      <c r="L2297" s="65">
        <f ca="1" t="shared" si="3"/>
        <v>0</v>
      </c>
      <c r="M2297" s="65" t="str">
        <f ca="1" t="shared" si="4"/>
        <v>1900 - WEEK 00</v>
      </c>
      <c r="N2297" s="65" t="str">
        <f ca="1" t="shared" si="5"/>
        <v>1900 - MONTH 01</v>
      </c>
      <c r="O2297" s="83" t="str">
        <f ca="1" t="shared" ref="O2297:P2297" si="2341">IFERROR(AVERAGEIF(M:M,M2297,$K:$K)," ")</f>
        <v> </v>
      </c>
      <c r="P2297" s="83" t="str">
        <f ca="1" t="shared" si="2341"/>
        <v> </v>
      </c>
      <c r="Q2297" s="65" t="str">
        <f ca="1">IF(ISBLANK(A2297)," ",IF(O2297&gt;MASTER!$B$3/100,"SB",IF(O2297&gt;MASTER!$B$4/100,"B",IF(O2297&gt;MASTER!$B$5/100,"C","K"))))</f>
        <v>SB</v>
      </c>
      <c r="R2297" s="65" t="str">
        <f ca="1">IF(ISBLANK(B2297)," ",IF(P2297&gt;MASTER!$B$3/100,"SB",IF(P2297&gt;MASTER!$B$4/100,"B",IF(P2297&gt;MASTER!$B$5/100,"C","K"))))</f>
        <v>SB</v>
      </c>
    </row>
    <row r="2298" customHeight="1" spans="1:18">
      <c r="A2298" s="65">
        <f ca="1">INDIRECT(ADDRESS(2+QUOTIENT(ROW()-2,COUNTA('Form Responses 1'!$1:$1)-4),1,,TRUE,"Form Responses 1"))</f>
        <v>0</v>
      </c>
      <c r="B2298" s="65">
        <f ca="1">INDIRECT(ADDRESS(2+QUOTIENT(ROW()-2,COUNTA('Form Responses 1'!$1:$1)-4),2,,TRUE,"Form Responses 1"))</f>
        <v>0</v>
      </c>
      <c r="C2298" s="65">
        <f ca="1">INDIRECT(ADDRESS(2+QUOTIENT(ROW()-2,COUNTA('Form Responses 1'!$1:$1)-4),3,,TRUE,"Form Responses 1"))</f>
        <v>0</v>
      </c>
      <c r="D2298" s="65">
        <f ca="1">INDIRECT(ADDRESS(2+QUOTIENT(ROW()-2,COUNTA('Form Responses 1'!$1:$1)-4),4,,TRUE,"Form Responses 1"))</f>
        <v>0</v>
      </c>
      <c r="E2298" s="82">
        <f ca="1" t="shared" si="0"/>
        <v>6</v>
      </c>
      <c r="F2298" s="65" t="str">
        <f ca="1">IF(ISBLANK(A2298)," ",INDIRECT(ADDRESS(1,5+MOD(ROW()-2,COUNTA('Form Responses 1'!$1:$1)-4),,TRUE,"Form Responses 1")))</f>
        <v>Lantai 16 [Ruang Kerja]</v>
      </c>
      <c r="G2298" s="65" t="e">
        <f ca="1">IF(ISBLANK(A2298)," ",INDIRECT(ADDRESS(MATCH(A2298,'Form Responses 1'!A:A,0),5+MOD(ROW()-2,COUNTA('Form Responses 1'!$1:$1)-4),,TRUE,"Form Responses 1")))</f>
        <v>#N/A</v>
      </c>
      <c r="H2298" s="83" t="str">
        <f ca="1" t="shared" si="1"/>
        <v>Lantai 16</v>
      </c>
      <c r="I2298" s="83" t="str">
        <f ca="1" t="shared" si="2286"/>
        <v>Ruang Kerja</v>
      </c>
      <c r="J2298" s="83" t="str">
        <f ca="1" t="shared" si="2"/>
        <v>CLEANING SERVICE</v>
      </c>
      <c r="K2298" s="83" t="str">
        <f ca="1" t="array" ref="K2298">IFERROR(INDEX(MASTER!B:B,MATCH(G2298,MASTER!A:A,0))/100," ")</f>
        <v> </v>
      </c>
      <c r="L2298" s="65">
        <f ca="1" t="shared" si="3"/>
        <v>0</v>
      </c>
      <c r="M2298" s="65" t="str">
        <f ca="1" t="shared" si="4"/>
        <v>1900 - WEEK 00</v>
      </c>
      <c r="N2298" s="65" t="str">
        <f ca="1" t="shared" si="5"/>
        <v>1900 - MONTH 01</v>
      </c>
      <c r="O2298" s="83" t="str">
        <f ca="1" t="shared" ref="O2298:P2298" si="2342">IFERROR(AVERAGEIF(M:M,M2298,$K:$K)," ")</f>
        <v> </v>
      </c>
      <c r="P2298" s="83" t="str">
        <f ca="1" t="shared" si="2342"/>
        <v> </v>
      </c>
      <c r="Q2298" s="65" t="str">
        <f ca="1">IF(ISBLANK(A2298)," ",IF(O2298&gt;MASTER!$B$3/100,"SB",IF(O2298&gt;MASTER!$B$4/100,"B",IF(O2298&gt;MASTER!$B$5/100,"C","K"))))</f>
        <v>SB</v>
      </c>
      <c r="R2298" s="65" t="str">
        <f ca="1">IF(ISBLANK(B2298)," ",IF(P2298&gt;MASTER!$B$3/100,"SB",IF(P2298&gt;MASTER!$B$4/100,"B",IF(P2298&gt;MASTER!$B$5/100,"C","K"))))</f>
        <v>SB</v>
      </c>
    </row>
    <row r="2299" customHeight="1" spans="1:18">
      <c r="A2299" s="65">
        <f ca="1">INDIRECT(ADDRESS(2+QUOTIENT(ROW()-2,COUNTA('Form Responses 1'!$1:$1)-4),1,,TRUE,"Form Responses 1"))</f>
        <v>0</v>
      </c>
      <c r="B2299" s="65">
        <f ca="1">INDIRECT(ADDRESS(2+QUOTIENT(ROW()-2,COUNTA('Form Responses 1'!$1:$1)-4),2,,TRUE,"Form Responses 1"))</f>
        <v>0</v>
      </c>
      <c r="C2299" s="65">
        <f ca="1">INDIRECT(ADDRESS(2+QUOTIENT(ROW()-2,COUNTA('Form Responses 1'!$1:$1)-4),3,,TRUE,"Form Responses 1"))</f>
        <v>0</v>
      </c>
      <c r="D2299" s="65">
        <f ca="1">INDIRECT(ADDRESS(2+QUOTIENT(ROW()-2,COUNTA('Form Responses 1'!$1:$1)-4),4,,TRUE,"Form Responses 1"))</f>
        <v>0</v>
      </c>
      <c r="E2299" s="82">
        <f ca="1" t="shared" si="0"/>
        <v>6</v>
      </c>
      <c r="F2299" s="65" t="str">
        <f ca="1">IF(ISBLANK(A2299)," ",INDIRECT(ADDRESS(1,5+MOD(ROW()-2,COUNTA('Form Responses 1'!$1:$1)-4),,TRUE,"Form Responses 1")))</f>
        <v>Lantai 16 [Koridor]</v>
      </c>
      <c r="G2299" s="65" t="e">
        <f ca="1">IF(ISBLANK(A2299)," ",INDIRECT(ADDRESS(MATCH(A2299,'Form Responses 1'!A:A,0),5+MOD(ROW()-2,COUNTA('Form Responses 1'!$1:$1)-4),,TRUE,"Form Responses 1")))</f>
        <v>#N/A</v>
      </c>
      <c r="H2299" s="83" t="str">
        <f ca="1" t="shared" si="1"/>
        <v>Lantai 16</v>
      </c>
      <c r="I2299" s="83" t="str">
        <f ca="1" t="shared" si="2286"/>
        <v>Koridor</v>
      </c>
      <c r="J2299" s="83" t="str">
        <f ca="1" t="shared" si="2"/>
        <v>CLEANING SERVICE</v>
      </c>
      <c r="K2299" s="83" t="str">
        <f ca="1" t="array" ref="K2299">IFERROR(INDEX(MASTER!B:B,MATCH(G2299,MASTER!A:A,0))/100," ")</f>
        <v> </v>
      </c>
      <c r="L2299" s="65">
        <f ca="1" t="shared" si="3"/>
        <v>0</v>
      </c>
      <c r="M2299" s="65" t="str">
        <f ca="1" t="shared" si="4"/>
        <v>1900 - WEEK 00</v>
      </c>
      <c r="N2299" s="65" t="str">
        <f ca="1" t="shared" si="5"/>
        <v>1900 - MONTH 01</v>
      </c>
      <c r="O2299" s="83" t="str">
        <f ca="1" t="shared" ref="O2299:P2299" si="2343">IFERROR(AVERAGEIF(M:M,M2299,$K:$K)," ")</f>
        <v> </v>
      </c>
      <c r="P2299" s="83" t="str">
        <f ca="1" t="shared" si="2343"/>
        <v> </v>
      </c>
      <c r="Q2299" s="65" t="str">
        <f ca="1">IF(ISBLANK(A2299)," ",IF(O2299&gt;MASTER!$B$3/100,"SB",IF(O2299&gt;MASTER!$B$4/100,"B",IF(O2299&gt;MASTER!$B$5/100,"C","K"))))</f>
        <v>SB</v>
      </c>
      <c r="R2299" s="65" t="str">
        <f ca="1">IF(ISBLANK(B2299)," ",IF(P2299&gt;MASTER!$B$3/100,"SB",IF(P2299&gt;MASTER!$B$4/100,"B",IF(P2299&gt;MASTER!$B$5/100,"C","K"))))</f>
        <v>SB</v>
      </c>
    </row>
    <row r="2300" customHeight="1" spans="1:18">
      <c r="A2300" s="65">
        <f ca="1">INDIRECT(ADDRESS(2+QUOTIENT(ROW()-2,COUNTA('Form Responses 1'!$1:$1)-4),1,,TRUE,"Form Responses 1"))</f>
        <v>0</v>
      </c>
      <c r="B2300" s="65">
        <f ca="1">INDIRECT(ADDRESS(2+QUOTIENT(ROW()-2,COUNTA('Form Responses 1'!$1:$1)-4),2,,TRUE,"Form Responses 1"))</f>
        <v>0</v>
      </c>
      <c r="C2300" s="65">
        <f ca="1">INDIRECT(ADDRESS(2+QUOTIENT(ROW()-2,COUNTA('Form Responses 1'!$1:$1)-4),3,,TRUE,"Form Responses 1"))</f>
        <v>0</v>
      </c>
      <c r="D2300" s="65">
        <f ca="1">INDIRECT(ADDRESS(2+QUOTIENT(ROW()-2,COUNTA('Form Responses 1'!$1:$1)-4),4,,TRUE,"Form Responses 1"))</f>
        <v>0</v>
      </c>
      <c r="E2300" s="82">
        <f ca="1" t="shared" si="0"/>
        <v>6</v>
      </c>
      <c r="F2300" s="65" t="str">
        <f ca="1">IF(ISBLANK(A2300)," ",INDIRECT(ADDRESS(1,5+MOD(ROW()-2,COUNTA('Form Responses 1'!$1:$1)-4),,TRUE,"Form Responses 1")))</f>
        <v>Lantai 16 [Toilet Pria / Wanita]</v>
      </c>
      <c r="G2300" s="65" t="e">
        <f ca="1">IF(ISBLANK(A2300)," ",INDIRECT(ADDRESS(MATCH(A2300,'Form Responses 1'!A:A,0),5+MOD(ROW()-2,COUNTA('Form Responses 1'!$1:$1)-4),,TRUE,"Form Responses 1")))</f>
        <v>#N/A</v>
      </c>
      <c r="H2300" s="83" t="str">
        <f ca="1" t="shared" si="1"/>
        <v>Lantai 16</v>
      </c>
      <c r="I2300" s="83" t="str">
        <f ca="1" t="shared" si="2286"/>
        <v>Toilet Pria / Wanita</v>
      </c>
      <c r="J2300" s="83" t="str">
        <f ca="1" t="shared" si="2"/>
        <v>CLEANING SERVICE</v>
      </c>
      <c r="K2300" s="83" t="str">
        <f ca="1" t="array" ref="K2300">IFERROR(INDEX(MASTER!B:B,MATCH(G2300,MASTER!A:A,0))/100," ")</f>
        <v> </v>
      </c>
      <c r="L2300" s="65">
        <f ca="1" t="shared" si="3"/>
        <v>0</v>
      </c>
      <c r="M2300" s="65" t="str">
        <f ca="1" t="shared" si="4"/>
        <v>1900 - WEEK 00</v>
      </c>
      <c r="N2300" s="65" t="str">
        <f ca="1" t="shared" si="5"/>
        <v>1900 - MONTH 01</v>
      </c>
      <c r="O2300" s="83" t="str">
        <f ca="1" t="shared" ref="O2300:P2300" si="2344">IFERROR(AVERAGEIF(M:M,M2300,$K:$K)," ")</f>
        <v> </v>
      </c>
      <c r="P2300" s="83" t="str">
        <f ca="1" t="shared" si="2344"/>
        <v> </v>
      </c>
      <c r="Q2300" s="65" t="str">
        <f ca="1">IF(ISBLANK(A2300)," ",IF(O2300&gt;MASTER!$B$3/100,"SB",IF(O2300&gt;MASTER!$B$4/100,"B",IF(O2300&gt;MASTER!$B$5/100,"C","K"))))</f>
        <v>SB</v>
      </c>
      <c r="R2300" s="65" t="str">
        <f ca="1">IF(ISBLANK(B2300)," ",IF(P2300&gt;MASTER!$B$3/100,"SB",IF(P2300&gt;MASTER!$B$4/100,"B",IF(P2300&gt;MASTER!$B$5/100,"C","K"))))</f>
        <v>SB</v>
      </c>
    </row>
    <row r="2301" customHeight="1" spans="1:18">
      <c r="A2301" s="65">
        <f ca="1">INDIRECT(ADDRESS(2+QUOTIENT(ROW()-2,COUNTA('Form Responses 1'!$1:$1)-4),1,,TRUE,"Form Responses 1"))</f>
        <v>0</v>
      </c>
      <c r="B2301" s="65">
        <f ca="1">INDIRECT(ADDRESS(2+QUOTIENT(ROW()-2,COUNTA('Form Responses 1'!$1:$1)-4),2,,TRUE,"Form Responses 1"))</f>
        <v>0</v>
      </c>
      <c r="C2301" s="65">
        <f ca="1">INDIRECT(ADDRESS(2+QUOTIENT(ROW()-2,COUNTA('Form Responses 1'!$1:$1)-4),3,,TRUE,"Form Responses 1"))</f>
        <v>0</v>
      </c>
      <c r="D2301" s="65">
        <f ca="1">INDIRECT(ADDRESS(2+QUOTIENT(ROW()-2,COUNTA('Form Responses 1'!$1:$1)-4),4,,TRUE,"Form Responses 1"))</f>
        <v>0</v>
      </c>
      <c r="E2301" s="82">
        <f ca="1" t="shared" si="0"/>
        <v>6</v>
      </c>
      <c r="F2301" s="65" t="str">
        <f ca="1">IF(ISBLANK(A2301)," ",INDIRECT(ADDRESS(1,5+MOD(ROW()-2,COUNTA('Form Responses 1'!$1:$1)-4),,TRUE,"Form Responses 1")))</f>
        <v>Lantai 15 [Tangga Exit Barat]</v>
      </c>
      <c r="G2301" s="65" t="e">
        <f ca="1">IF(ISBLANK(A2301)," ",INDIRECT(ADDRESS(MATCH(A2301,'Form Responses 1'!A:A,0),5+MOD(ROW()-2,COUNTA('Form Responses 1'!$1:$1)-4),,TRUE,"Form Responses 1")))</f>
        <v>#N/A</v>
      </c>
      <c r="H2301" s="83" t="str">
        <f ca="1" t="shared" si="1"/>
        <v>Lantai 15</v>
      </c>
      <c r="I2301" s="83" t="str">
        <f ca="1" t="shared" si="2286"/>
        <v>Tangga Exit Barat</v>
      </c>
      <c r="J2301" s="83" t="str">
        <f ca="1" t="shared" si="2"/>
        <v>CLEANING SERVICE</v>
      </c>
      <c r="K2301" s="83" t="str">
        <f ca="1" t="array" ref="K2301">IFERROR(INDEX(MASTER!B:B,MATCH(G2301,MASTER!A:A,0))/100," ")</f>
        <v> </v>
      </c>
      <c r="L2301" s="65">
        <f ca="1" t="shared" si="3"/>
        <v>0</v>
      </c>
      <c r="M2301" s="65" t="str">
        <f ca="1" t="shared" si="4"/>
        <v>1900 - WEEK 00</v>
      </c>
      <c r="N2301" s="65" t="str">
        <f ca="1" t="shared" si="5"/>
        <v>1900 - MONTH 01</v>
      </c>
      <c r="O2301" s="83" t="str">
        <f ca="1" t="shared" ref="O2301:P2301" si="2345">IFERROR(AVERAGEIF(M:M,M2301,$K:$K)," ")</f>
        <v> </v>
      </c>
      <c r="P2301" s="83" t="str">
        <f ca="1" t="shared" si="2345"/>
        <v> </v>
      </c>
      <c r="Q2301" s="65" t="str">
        <f ca="1">IF(ISBLANK(A2301)," ",IF(O2301&gt;MASTER!$B$3/100,"SB",IF(O2301&gt;MASTER!$B$4/100,"B",IF(O2301&gt;MASTER!$B$5/100,"C","K"))))</f>
        <v>SB</v>
      </c>
      <c r="R2301" s="65" t="str">
        <f ca="1">IF(ISBLANK(B2301)," ",IF(P2301&gt;MASTER!$B$3/100,"SB",IF(P2301&gt;MASTER!$B$4/100,"B",IF(P2301&gt;MASTER!$B$5/100,"C","K"))))</f>
        <v>SB</v>
      </c>
    </row>
    <row r="2302" customHeight="1" spans="1:18">
      <c r="A2302" s="65">
        <f ca="1">INDIRECT(ADDRESS(2+QUOTIENT(ROW()-2,COUNTA('Form Responses 1'!$1:$1)-4),1,,TRUE,"Form Responses 1"))</f>
        <v>0</v>
      </c>
      <c r="B2302" s="65">
        <f ca="1">INDIRECT(ADDRESS(2+QUOTIENT(ROW()-2,COUNTA('Form Responses 1'!$1:$1)-4),2,,TRUE,"Form Responses 1"))</f>
        <v>0</v>
      </c>
      <c r="C2302" s="65">
        <f ca="1">INDIRECT(ADDRESS(2+QUOTIENT(ROW()-2,COUNTA('Form Responses 1'!$1:$1)-4),3,,TRUE,"Form Responses 1"))</f>
        <v>0</v>
      </c>
      <c r="D2302" s="65">
        <f ca="1">INDIRECT(ADDRESS(2+QUOTIENT(ROW()-2,COUNTA('Form Responses 1'!$1:$1)-4),4,,TRUE,"Form Responses 1"))</f>
        <v>0</v>
      </c>
      <c r="E2302" s="82">
        <f ca="1" t="shared" si="0"/>
        <v>6</v>
      </c>
      <c r="F2302" s="65" t="str">
        <f ca="1">IF(ISBLANK(A2302)," ",INDIRECT(ADDRESS(1,5+MOD(ROW()-2,COUNTA('Form Responses 1'!$1:$1)-4),,TRUE,"Form Responses 1")))</f>
        <v>Lantai 15 [ &amp; Timur]</v>
      </c>
      <c r="G2302" s="65" t="e">
        <f ca="1">IF(ISBLANK(A2302)," ",INDIRECT(ADDRESS(MATCH(A2302,'Form Responses 1'!A:A,0),5+MOD(ROW()-2,COUNTA('Form Responses 1'!$1:$1)-4),,TRUE,"Form Responses 1")))</f>
        <v>#N/A</v>
      </c>
      <c r="H2302" s="83" t="str">
        <f ca="1" t="shared" si="1"/>
        <v>Lantai 15</v>
      </c>
      <c r="I2302" s="83" t="str">
        <f ca="1" t="shared" si="2286"/>
        <v> &amp; Timur</v>
      </c>
      <c r="J2302" s="83" t="str">
        <f ca="1" t="shared" si="2"/>
        <v>CLEANING SERVICE</v>
      </c>
      <c r="K2302" s="83" t="str">
        <f ca="1" t="array" ref="K2302">IFERROR(INDEX(MASTER!B:B,MATCH(G2302,MASTER!A:A,0))/100," ")</f>
        <v> </v>
      </c>
      <c r="L2302" s="65">
        <f ca="1" t="shared" si="3"/>
        <v>0</v>
      </c>
      <c r="M2302" s="65" t="str">
        <f ca="1" t="shared" si="4"/>
        <v>1900 - WEEK 00</v>
      </c>
      <c r="N2302" s="65" t="str">
        <f ca="1" t="shared" si="5"/>
        <v>1900 - MONTH 01</v>
      </c>
      <c r="O2302" s="83" t="str">
        <f ca="1" t="shared" ref="O2302:P2302" si="2346">IFERROR(AVERAGEIF(M:M,M2302,$K:$K)," ")</f>
        <v> </v>
      </c>
      <c r="P2302" s="83" t="str">
        <f ca="1" t="shared" si="2346"/>
        <v> </v>
      </c>
      <c r="Q2302" s="65" t="str">
        <f ca="1">IF(ISBLANK(A2302)," ",IF(O2302&gt;MASTER!$B$3/100,"SB",IF(O2302&gt;MASTER!$B$4/100,"B",IF(O2302&gt;MASTER!$B$5/100,"C","K"))))</f>
        <v>SB</v>
      </c>
      <c r="R2302" s="65" t="str">
        <f ca="1">IF(ISBLANK(B2302)," ",IF(P2302&gt;MASTER!$B$3/100,"SB",IF(P2302&gt;MASTER!$B$4/100,"B",IF(P2302&gt;MASTER!$B$5/100,"C","K"))))</f>
        <v>SB</v>
      </c>
    </row>
    <row r="2303" customHeight="1" spans="1:18">
      <c r="A2303" s="65">
        <f ca="1">INDIRECT(ADDRESS(2+QUOTIENT(ROW()-2,COUNTA('Form Responses 1'!$1:$1)-4),1,,TRUE,"Form Responses 1"))</f>
        <v>0</v>
      </c>
      <c r="B2303" s="65">
        <f ca="1">INDIRECT(ADDRESS(2+QUOTIENT(ROW()-2,COUNTA('Form Responses 1'!$1:$1)-4),2,,TRUE,"Form Responses 1"))</f>
        <v>0</v>
      </c>
      <c r="C2303" s="65">
        <f ca="1">INDIRECT(ADDRESS(2+QUOTIENT(ROW()-2,COUNTA('Form Responses 1'!$1:$1)-4),3,,TRUE,"Form Responses 1"))</f>
        <v>0</v>
      </c>
      <c r="D2303" s="65">
        <f ca="1">INDIRECT(ADDRESS(2+QUOTIENT(ROW()-2,COUNTA('Form Responses 1'!$1:$1)-4),4,,TRUE,"Form Responses 1"))</f>
        <v>0</v>
      </c>
      <c r="E2303" s="82">
        <f ca="1" t="shared" si="0"/>
        <v>6</v>
      </c>
      <c r="F2303" s="65" t="str">
        <f ca="1">IF(ISBLANK(A2303)," ",INDIRECT(ADDRESS(1,5+MOD(ROW()-2,COUNTA('Form Responses 1'!$1:$1)-4),,TRUE,"Form Responses 1")))</f>
        <v>Lantai 15 [Mushola]</v>
      </c>
      <c r="G2303" s="65" t="e">
        <f ca="1">IF(ISBLANK(A2303)," ",INDIRECT(ADDRESS(MATCH(A2303,'Form Responses 1'!A:A,0),5+MOD(ROW()-2,COUNTA('Form Responses 1'!$1:$1)-4),,TRUE,"Form Responses 1")))</f>
        <v>#N/A</v>
      </c>
      <c r="H2303" s="83" t="str">
        <f ca="1" t="shared" si="1"/>
        <v>Lantai 15</v>
      </c>
      <c r="I2303" s="83" t="str">
        <f ca="1" t="shared" si="2286"/>
        <v>Mushola</v>
      </c>
      <c r="J2303" s="83" t="str">
        <f ca="1" t="shared" si="2"/>
        <v>CLEANING SERVICE</v>
      </c>
      <c r="K2303" s="83" t="str">
        <f ca="1" t="array" ref="K2303">IFERROR(INDEX(MASTER!B:B,MATCH(G2303,MASTER!A:A,0))/100," ")</f>
        <v> </v>
      </c>
      <c r="L2303" s="65">
        <f ca="1" t="shared" si="3"/>
        <v>0</v>
      </c>
      <c r="M2303" s="65" t="str">
        <f ca="1" t="shared" si="4"/>
        <v>1900 - WEEK 00</v>
      </c>
      <c r="N2303" s="65" t="str">
        <f ca="1" t="shared" si="5"/>
        <v>1900 - MONTH 01</v>
      </c>
      <c r="O2303" s="83" t="str">
        <f ca="1" t="shared" ref="O2303:P2303" si="2347">IFERROR(AVERAGEIF(M:M,M2303,$K:$K)," ")</f>
        <v> </v>
      </c>
      <c r="P2303" s="83" t="str">
        <f ca="1" t="shared" si="2347"/>
        <v> </v>
      </c>
      <c r="Q2303" s="65" t="str">
        <f ca="1">IF(ISBLANK(A2303)," ",IF(O2303&gt;MASTER!$B$3/100,"SB",IF(O2303&gt;MASTER!$B$4/100,"B",IF(O2303&gt;MASTER!$B$5/100,"C","K"))))</f>
        <v>SB</v>
      </c>
      <c r="R2303" s="65" t="str">
        <f ca="1">IF(ISBLANK(B2303)," ",IF(P2303&gt;MASTER!$B$3/100,"SB",IF(P2303&gt;MASTER!$B$4/100,"B",IF(P2303&gt;MASTER!$B$5/100,"C","K"))))</f>
        <v>SB</v>
      </c>
    </row>
    <row r="2304" customHeight="1" spans="1:18">
      <c r="A2304" s="65">
        <f ca="1">INDIRECT(ADDRESS(2+QUOTIENT(ROW()-2,COUNTA('Form Responses 1'!$1:$1)-4),1,,TRUE,"Form Responses 1"))</f>
        <v>0</v>
      </c>
      <c r="B2304" s="65">
        <f ca="1">INDIRECT(ADDRESS(2+QUOTIENT(ROW()-2,COUNTA('Form Responses 1'!$1:$1)-4),2,,TRUE,"Form Responses 1"))</f>
        <v>0</v>
      </c>
      <c r="C2304" s="65">
        <f ca="1">INDIRECT(ADDRESS(2+QUOTIENT(ROW()-2,COUNTA('Form Responses 1'!$1:$1)-4),3,,TRUE,"Form Responses 1"))</f>
        <v>0</v>
      </c>
      <c r="D2304" s="65">
        <f ca="1">INDIRECT(ADDRESS(2+QUOTIENT(ROW()-2,COUNTA('Form Responses 1'!$1:$1)-4),4,,TRUE,"Form Responses 1"))</f>
        <v>0</v>
      </c>
      <c r="E2304" s="82">
        <f ca="1" t="shared" si="0"/>
        <v>6</v>
      </c>
      <c r="F2304" s="65" t="str">
        <f ca="1">IF(ISBLANK(A2304)," ",INDIRECT(ADDRESS(1,5+MOD(ROW()-2,COUNTA('Form Responses 1'!$1:$1)-4),,TRUE,"Form Responses 1")))</f>
        <v>Lantai 15 [Pantry]</v>
      </c>
      <c r="G2304" s="65" t="e">
        <f ca="1">IF(ISBLANK(A2304)," ",INDIRECT(ADDRESS(MATCH(A2304,'Form Responses 1'!A:A,0),5+MOD(ROW()-2,COUNTA('Form Responses 1'!$1:$1)-4),,TRUE,"Form Responses 1")))</f>
        <v>#N/A</v>
      </c>
      <c r="H2304" s="83" t="str">
        <f ca="1" t="shared" si="1"/>
        <v>Lantai 15</v>
      </c>
      <c r="I2304" s="83" t="str">
        <f ca="1" t="shared" si="2286"/>
        <v>Pantry</v>
      </c>
      <c r="J2304" s="83" t="str">
        <f ca="1" t="shared" si="2"/>
        <v>CLEANING SERVICE</v>
      </c>
      <c r="K2304" s="83" t="str">
        <f ca="1" t="array" ref="K2304">IFERROR(INDEX(MASTER!B:B,MATCH(G2304,MASTER!A:A,0))/100," ")</f>
        <v> </v>
      </c>
      <c r="L2304" s="65">
        <f ca="1" t="shared" si="3"/>
        <v>0</v>
      </c>
      <c r="M2304" s="65" t="str">
        <f ca="1" t="shared" si="4"/>
        <v>1900 - WEEK 00</v>
      </c>
      <c r="N2304" s="65" t="str">
        <f ca="1" t="shared" si="5"/>
        <v>1900 - MONTH 01</v>
      </c>
      <c r="O2304" s="83" t="str">
        <f ca="1" t="shared" ref="O2304:P2304" si="2348">IFERROR(AVERAGEIF(M:M,M2304,$K:$K)," ")</f>
        <v> </v>
      </c>
      <c r="P2304" s="83" t="str">
        <f ca="1" t="shared" si="2348"/>
        <v> </v>
      </c>
      <c r="Q2304" s="65" t="str">
        <f ca="1">IF(ISBLANK(A2304)," ",IF(O2304&gt;MASTER!$B$3/100,"SB",IF(O2304&gt;MASTER!$B$4/100,"B",IF(O2304&gt;MASTER!$B$5/100,"C","K"))))</f>
        <v>SB</v>
      </c>
      <c r="R2304" s="65" t="str">
        <f ca="1">IF(ISBLANK(B2304)," ",IF(P2304&gt;MASTER!$B$3/100,"SB",IF(P2304&gt;MASTER!$B$4/100,"B",IF(P2304&gt;MASTER!$B$5/100,"C","K"))))</f>
        <v>SB</v>
      </c>
    </row>
    <row r="2305" customHeight="1" spans="1:18">
      <c r="A2305" s="65">
        <f ca="1">INDIRECT(ADDRESS(2+QUOTIENT(ROW()-2,COUNTA('Form Responses 1'!$1:$1)-4),1,,TRUE,"Form Responses 1"))</f>
        <v>0</v>
      </c>
      <c r="B2305" s="65">
        <f ca="1">INDIRECT(ADDRESS(2+QUOTIENT(ROW()-2,COUNTA('Form Responses 1'!$1:$1)-4),2,,TRUE,"Form Responses 1"))</f>
        <v>0</v>
      </c>
      <c r="C2305" s="65">
        <f ca="1">INDIRECT(ADDRESS(2+QUOTIENT(ROW()-2,COUNTA('Form Responses 1'!$1:$1)-4),3,,TRUE,"Form Responses 1"))</f>
        <v>0</v>
      </c>
      <c r="D2305" s="65">
        <f ca="1">INDIRECT(ADDRESS(2+QUOTIENT(ROW()-2,COUNTA('Form Responses 1'!$1:$1)-4),4,,TRUE,"Form Responses 1"))</f>
        <v>0</v>
      </c>
      <c r="E2305" s="82">
        <f ca="1" t="shared" si="0"/>
        <v>6</v>
      </c>
      <c r="F2305" s="65" t="str">
        <f ca="1">IF(ISBLANK(A2305)," ",INDIRECT(ADDRESS(1,5+MOD(ROW()-2,COUNTA('Form Responses 1'!$1:$1)-4),,TRUE,"Form Responses 1")))</f>
        <v>Lantai 15 [Ruang Rapat 1-2-3]</v>
      </c>
      <c r="G2305" s="65" t="e">
        <f ca="1">IF(ISBLANK(A2305)," ",INDIRECT(ADDRESS(MATCH(A2305,'Form Responses 1'!A:A,0),5+MOD(ROW()-2,COUNTA('Form Responses 1'!$1:$1)-4),,TRUE,"Form Responses 1")))</f>
        <v>#N/A</v>
      </c>
      <c r="H2305" s="83" t="str">
        <f ca="1" t="shared" si="1"/>
        <v>Lantai 15</v>
      </c>
      <c r="I2305" s="83" t="str">
        <f ca="1" t="shared" si="2286"/>
        <v>Ruang Rapat 1-2-3</v>
      </c>
      <c r="J2305" s="83" t="str">
        <f ca="1" t="shared" si="2"/>
        <v>CLEANING SERVICE</v>
      </c>
      <c r="K2305" s="83" t="str">
        <f ca="1" t="array" ref="K2305">IFERROR(INDEX(MASTER!B:B,MATCH(G2305,MASTER!A:A,0))/100," ")</f>
        <v> </v>
      </c>
      <c r="L2305" s="65">
        <f ca="1" t="shared" si="3"/>
        <v>0</v>
      </c>
      <c r="M2305" s="65" t="str">
        <f ca="1" t="shared" si="4"/>
        <v>1900 - WEEK 00</v>
      </c>
      <c r="N2305" s="65" t="str">
        <f ca="1" t="shared" si="5"/>
        <v>1900 - MONTH 01</v>
      </c>
      <c r="O2305" s="83" t="str">
        <f ca="1" t="shared" ref="O2305:P2305" si="2349">IFERROR(AVERAGEIF(M:M,M2305,$K:$K)," ")</f>
        <v> </v>
      </c>
      <c r="P2305" s="83" t="str">
        <f ca="1" t="shared" si="2349"/>
        <v> </v>
      </c>
      <c r="Q2305" s="65" t="str">
        <f ca="1">IF(ISBLANK(A2305)," ",IF(O2305&gt;MASTER!$B$3/100,"SB",IF(O2305&gt;MASTER!$B$4/100,"B",IF(O2305&gt;MASTER!$B$5/100,"C","K"))))</f>
        <v>SB</v>
      </c>
      <c r="R2305" s="65" t="str">
        <f ca="1">IF(ISBLANK(B2305)," ",IF(P2305&gt;MASTER!$B$3/100,"SB",IF(P2305&gt;MASTER!$B$4/100,"B",IF(P2305&gt;MASTER!$B$5/100,"C","K"))))</f>
        <v>SB</v>
      </c>
    </row>
    <row r="2306" customHeight="1" spans="1:18">
      <c r="A2306" s="65">
        <f ca="1">INDIRECT(ADDRESS(2+QUOTIENT(ROW()-2,COUNTA('Form Responses 1'!$1:$1)-4),1,,TRUE,"Form Responses 1"))</f>
        <v>0</v>
      </c>
      <c r="B2306" s="65">
        <f ca="1">INDIRECT(ADDRESS(2+QUOTIENT(ROW()-2,COUNTA('Form Responses 1'!$1:$1)-4),2,,TRUE,"Form Responses 1"))</f>
        <v>0</v>
      </c>
      <c r="C2306" s="65">
        <f ca="1">INDIRECT(ADDRESS(2+QUOTIENT(ROW()-2,COUNTA('Form Responses 1'!$1:$1)-4),3,,TRUE,"Form Responses 1"))</f>
        <v>0</v>
      </c>
      <c r="D2306" s="65">
        <f ca="1">INDIRECT(ADDRESS(2+QUOTIENT(ROW()-2,COUNTA('Form Responses 1'!$1:$1)-4),4,,TRUE,"Form Responses 1"))</f>
        <v>0</v>
      </c>
      <c r="E2306" s="82">
        <f ca="1" t="shared" si="0"/>
        <v>6</v>
      </c>
      <c r="F2306" s="65" t="str">
        <f ca="1">IF(ISBLANK(A2306)," ",INDIRECT(ADDRESS(1,5+MOD(ROW()-2,COUNTA('Form Responses 1'!$1:$1)-4),,TRUE,"Form Responses 1")))</f>
        <v>Lantai 15 [Ruang Kerja]</v>
      </c>
      <c r="G2306" s="65" t="e">
        <f ca="1">IF(ISBLANK(A2306)," ",INDIRECT(ADDRESS(MATCH(A2306,'Form Responses 1'!A:A,0),5+MOD(ROW()-2,COUNTA('Form Responses 1'!$1:$1)-4),,TRUE,"Form Responses 1")))</f>
        <v>#N/A</v>
      </c>
      <c r="H2306" s="83" t="str">
        <f ca="1" t="shared" si="1"/>
        <v>Lantai 15</v>
      </c>
      <c r="I2306" s="83" t="str">
        <f ca="1" t="shared" si="2286"/>
        <v>Ruang Kerja</v>
      </c>
      <c r="J2306" s="83" t="str">
        <f ca="1" t="shared" si="2"/>
        <v>CLEANING SERVICE</v>
      </c>
      <c r="K2306" s="83" t="str">
        <f ca="1" t="array" ref="K2306">IFERROR(INDEX(MASTER!B:B,MATCH(G2306,MASTER!A:A,0))/100," ")</f>
        <v> </v>
      </c>
      <c r="L2306" s="65">
        <f ca="1" t="shared" si="3"/>
        <v>0</v>
      </c>
      <c r="M2306" s="65" t="str">
        <f ca="1" t="shared" si="4"/>
        <v>1900 - WEEK 00</v>
      </c>
      <c r="N2306" s="65" t="str">
        <f ca="1" t="shared" si="5"/>
        <v>1900 - MONTH 01</v>
      </c>
      <c r="O2306" s="83" t="str">
        <f ca="1" t="shared" ref="O2306:P2306" si="2350">IFERROR(AVERAGEIF(M:M,M2306,$K:$K)," ")</f>
        <v> </v>
      </c>
      <c r="P2306" s="83" t="str">
        <f ca="1" t="shared" si="2350"/>
        <v> </v>
      </c>
      <c r="Q2306" s="65" t="str">
        <f ca="1">IF(ISBLANK(A2306)," ",IF(O2306&gt;MASTER!$B$3/100,"SB",IF(O2306&gt;MASTER!$B$4/100,"B",IF(O2306&gt;MASTER!$B$5/100,"C","K"))))</f>
        <v>SB</v>
      </c>
      <c r="R2306" s="65" t="str">
        <f ca="1">IF(ISBLANK(B2306)," ",IF(P2306&gt;MASTER!$B$3/100,"SB",IF(P2306&gt;MASTER!$B$4/100,"B",IF(P2306&gt;MASTER!$B$5/100,"C","K"))))</f>
        <v>SB</v>
      </c>
    </row>
    <row r="2307" customHeight="1" spans="1:18">
      <c r="A2307" s="65">
        <f ca="1">INDIRECT(ADDRESS(2+QUOTIENT(ROW()-2,COUNTA('Form Responses 1'!$1:$1)-4),1,,TRUE,"Form Responses 1"))</f>
        <v>0</v>
      </c>
      <c r="B2307" s="65">
        <f ca="1">INDIRECT(ADDRESS(2+QUOTIENT(ROW()-2,COUNTA('Form Responses 1'!$1:$1)-4),2,,TRUE,"Form Responses 1"))</f>
        <v>0</v>
      </c>
      <c r="C2307" s="65">
        <f ca="1">INDIRECT(ADDRESS(2+QUOTIENT(ROW()-2,COUNTA('Form Responses 1'!$1:$1)-4),3,,TRUE,"Form Responses 1"))</f>
        <v>0</v>
      </c>
      <c r="D2307" s="65">
        <f ca="1">INDIRECT(ADDRESS(2+QUOTIENT(ROW()-2,COUNTA('Form Responses 1'!$1:$1)-4),4,,TRUE,"Form Responses 1"))</f>
        <v>0</v>
      </c>
      <c r="E2307" s="82">
        <f ca="1" t="shared" si="0"/>
        <v>6</v>
      </c>
      <c r="F2307" s="65" t="str">
        <f ca="1">IF(ISBLANK(A2307)," ",INDIRECT(ADDRESS(1,5+MOD(ROW()-2,COUNTA('Form Responses 1'!$1:$1)-4),,TRUE,"Form Responses 1")))</f>
        <v>Lantai 15 [Koridor]</v>
      </c>
      <c r="G2307" s="65" t="e">
        <f ca="1">IF(ISBLANK(A2307)," ",INDIRECT(ADDRESS(MATCH(A2307,'Form Responses 1'!A:A,0),5+MOD(ROW()-2,COUNTA('Form Responses 1'!$1:$1)-4),,TRUE,"Form Responses 1")))</f>
        <v>#N/A</v>
      </c>
      <c r="H2307" s="83" t="str">
        <f ca="1" t="shared" si="1"/>
        <v>Lantai 15</v>
      </c>
      <c r="I2307" s="83" t="str">
        <f ca="1" t="shared" ref="I2307:I2370" si="2351">MID(F2307,FIND("[",F2307)+1,LEN(F2307)-FIND("[",F2307)-1)</f>
        <v>Koridor</v>
      </c>
      <c r="J2307" s="83" t="str">
        <f ca="1" t="shared" si="2"/>
        <v>CLEANING SERVICE</v>
      </c>
      <c r="K2307" s="83" t="str">
        <f ca="1" t="array" ref="K2307">IFERROR(INDEX(MASTER!B:B,MATCH(G2307,MASTER!A:A,0))/100," ")</f>
        <v> </v>
      </c>
      <c r="L2307" s="65">
        <f ca="1" t="shared" si="3"/>
        <v>0</v>
      </c>
      <c r="M2307" s="65" t="str">
        <f ca="1" t="shared" si="4"/>
        <v>1900 - WEEK 00</v>
      </c>
      <c r="N2307" s="65" t="str">
        <f ca="1" t="shared" si="5"/>
        <v>1900 - MONTH 01</v>
      </c>
      <c r="O2307" s="83" t="str">
        <f ca="1" t="shared" ref="O2307:P2307" si="2352">IFERROR(AVERAGEIF(M:M,M2307,$K:$K)," ")</f>
        <v> </v>
      </c>
      <c r="P2307" s="83" t="str">
        <f ca="1" t="shared" si="2352"/>
        <v> </v>
      </c>
      <c r="Q2307" s="65" t="str">
        <f ca="1">IF(ISBLANK(A2307)," ",IF(O2307&gt;MASTER!$B$3/100,"SB",IF(O2307&gt;MASTER!$B$4/100,"B",IF(O2307&gt;MASTER!$B$5/100,"C","K"))))</f>
        <v>SB</v>
      </c>
      <c r="R2307" s="65" t="str">
        <f ca="1">IF(ISBLANK(B2307)," ",IF(P2307&gt;MASTER!$B$3/100,"SB",IF(P2307&gt;MASTER!$B$4/100,"B",IF(P2307&gt;MASTER!$B$5/100,"C","K"))))</f>
        <v>SB</v>
      </c>
    </row>
    <row r="2308" customHeight="1" spans="1:18">
      <c r="A2308" s="65">
        <f ca="1">INDIRECT(ADDRESS(2+QUOTIENT(ROW()-2,COUNTA('Form Responses 1'!$1:$1)-4),1,,TRUE,"Form Responses 1"))</f>
        <v>0</v>
      </c>
      <c r="B2308" s="65">
        <f ca="1">INDIRECT(ADDRESS(2+QUOTIENT(ROW()-2,COUNTA('Form Responses 1'!$1:$1)-4),2,,TRUE,"Form Responses 1"))</f>
        <v>0</v>
      </c>
      <c r="C2308" s="65">
        <f ca="1">INDIRECT(ADDRESS(2+QUOTIENT(ROW()-2,COUNTA('Form Responses 1'!$1:$1)-4),3,,TRUE,"Form Responses 1"))</f>
        <v>0</v>
      </c>
      <c r="D2308" s="65">
        <f ca="1">INDIRECT(ADDRESS(2+QUOTIENT(ROW()-2,COUNTA('Form Responses 1'!$1:$1)-4),4,,TRUE,"Form Responses 1"))</f>
        <v>0</v>
      </c>
      <c r="E2308" s="82">
        <f ca="1" t="shared" si="0"/>
        <v>6</v>
      </c>
      <c r="F2308" s="65" t="str">
        <f ca="1">IF(ISBLANK(A2308)," ",INDIRECT(ADDRESS(1,5+MOD(ROW()-2,COUNTA('Form Responses 1'!$1:$1)-4),,TRUE,"Form Responses 1")))</f>
        <v>Lantai 15 [Toilet Pria / Wanita]</v>
      </c>
      <c r="G2308" s="65" t="e">
        <f ca="1">IF(ISBLANK(A2308)," ",INDIRECT(ADDRESS(MATCH(A2308,'Form Responses 1'!A:A,0),5+MOD(ROW()-2,COUNTA('Form Responses 1'!$1:$1)-4),,TRUE,"Form Responses 1")))</f>
        <v>#N/A</v>
      </c>
      <c r="H2308" s="83" t="str">
        <f ca="1" t="shared" si="1"/>
        <v>Lantai 15</v>
      </c>
      <c r="I2308" s="83" t="str">
        <f ca="1" t="shared" si="2351"/>
        <v>Toilet Pria / Wanita</v>
      </c>
      <c r="J2308" s="83" t="str">
        <f ca="1" t="shared" si="2"/>
        <v>CLEANING SERVICE</v>
      </c>
      <c r="K2308" s="83" t="str">
        <f ca="1" t="array" ref="K2308">IFERROR(INDEX(MASTER!B:B,MATCH(G2308,MASTER!A:A,0))/100," ")</f>
        <v> </v>
      </c>
      <c r="L2308" s="65">
        <f ca="1" t="shared" si="3"/>
        <v>0</v>
      </c>
      <c r="M2308" s="65" t="str">
        <f ca="1" t="shared" si="4"/>
        <v>1900 - WEEK 00</v>
      </c>
      <c r="N2308" s="65" t="str">
        <f ca="1" t="shared" si="5"/>
        <v>1900 - MONTH 01</v>
      </c>
      <c r="O2308" s="83" t="str">
        <f ca="1" t="shared" ref="O2308:P2308" si="2353">IFERROR(AVERAGEIF(M:M,M2308,$K:$K)," ")</f>
        <v> </v>
      </c>
      <c r="P2308" s="83" t="str">
        <f ca="1" t="shared" si="2353"/>
        <v> </v>
      </c>
      <c r="Q2308" s="65" t="str">
        <f ca="1">IF(ISBLANK(A2308)," ",IF(O2308&gt;MASTER!$B$3/100,"SB",IF(O2308&gt;MASTER!$B$4/100,"B",IF(O2308&gt;MASTER!$B$5/100,"C","K"))))</f>
        <v>SB</v>
      </c>
      <c r="R2308" s="65" t="str">
        <f ca="1">IF(ISBLANK(B2308)," ",IF(P2308&gt;MASTER!$B$3/100,"SB",IF(P2308&gt;MASTER!$B$4/100,"B",IF(P2308&gt;MASTER!$B$5/100,"C","K"))))</f>
        <v>SB</v>
      </c>
    </row>
    <row r="2309" customHeight="1" spans="1:18">
      <c r="A2309" s="65">
        <f ca="1">INDIRECT(ADDRESS(2+QUOTIENT(ROW()-2,COUNTA('Form Responses 1'!$1:$1)-4),1,,TRUE,"Form Responses 1"))</f>
        <v>0</v>
      </c>
      <c r="B2309" s="65">
        <f ca="1">INDIRECT(ADDRESS(2+QUOTIENT(ROW()-2,COUNTA('Form Responses 1'!$1:$1)-4),2,,TRUE,"Form Responses 1"))</f>
        <v>0</v>
      </c>
      <c r="C2309" s="65">
        <f ca="1">INDIRECT(ADDRESS(2+QUOTIENT(ROW()-2,COUNTA('Form Responses 1'!$1:$1)-4),3,,TRUE,"Form Responses 1"))</f>
        <v>0</v>
      </c>
      <c r="D2309" s="65">
        <f ca="1">INDIRECT(ADDRESS(2+QUOTIENT(ROW()-2,COUNTA('Form Responses 1'!$1:$1)-4),4,,TRUE,"Form Responses 1"))</f>
        <v>0</v>
      </c>
      <c r="E2309" s="82">
        <f ca="1" t="shared" si="0"/>
        <v>6</v>
      </c>
      <c r="F2309" s="65" t="str">
        <f ca="1">IF(ISBLANK(A2309)," ",INDIRECT(ADDRESS(1,5+MOD(ROW()-2,COUNTA('Form Responses 1'!$1:$1)-4),,TRUE,"Form Responses 1")))</f>
        <v>Lantai 14 [Tangga Exit Barat]</v>
      </c>
      <c r="G2309" s="65" t="e">
        <f ca="1">IF(ISBLANK(A2309)," ",INDIRECT(ADDRESS(MATCH(A2309,'Form Responses 1'!A:A,0),5+MOD(ROW()-2,COUNTA('Form Responses 1'!$1:$1)-4),,TRUE,"Form Responses 1")))</f>
        <v>#N/A</v>
      </c>
      <c r="H2309" s="83" t="str">
        <f ca="1" t="shared" si="1"/>
        <v>Lantai 14</v>
      </c>
      <c r="I2309" s="83" t="str">
        <f ca="1" t="shared" si="2351"/>
        <v>Tangga Exit Barat</v>
      </c>
      <c r="J2309" s="83" t="str">
        <f ca="1" t="shared" si="2"/>
        <v>CLEANING SERVICE</v>
      </c>
      <c r="K2309" s="83" t="str">
        <f ca="1" t="array" ref="K2309">IFERROR(INDEX(MASTER!B:B,MATCH(G2309,MASTER!A:A,0))/100," ")</f>
        <v> </v>
      </c>
      <c r="L2309" s="65">
        <f ca="1" t="shared" si="3"/>
        <v>0</v>
      </c>
      <c r="M2309" s="65" t="str">
        <f ca="1" t="shared" si="4"/>
        <v>1900 - WEEK 00</v>
      </c>
      <c r="N2309" s="65" t="str">
        <f ca="1" t="shared" si="5"/>
        <v>1900 - MONTH 01</v>
      </c>
      <c r="O2309" s="83" t="str">
        <f ca="1" t="shared" ref="O2309:P2309" si="2354">IFERROR(AVERAGEIF(M:M,M2309,$K:$K)," ")</f>
        <v> </v>
      </c>
      <c r="P2309" s="83" t="str">
        <f ca="1" t="shared" si="2354"/>
        <v> </v>
      </c>
      <c r="Q2309" s="65" t="str">
        <f ca="1">IF(ISBLANK(A2309)," ",IF(O2309&gt;MASTER!$B$3/100,"SB",IF(O2309&gt;MASTER!$B$4/100,"B",IF(O2309&gt;MASTER!$B$5/100,"C","K"))))</f>
        <v>SB</v>
      </c>
      <c r="R2309" s="65" t="str">
        <f ca="1">IF(ISBLANK(B2309)," ",IF(P2309&gt;MASTER!$B$3/100,"SB",IF(P2309&gt;MASTER!$B$4/100,"B",IF(P2309&gt;MASTER!$B$5/100,"C","K"))))</f>
        <v>SB</v>
      </c>
    </row>
    <row r="2310" customHeight="1" spans="1:18">
      <c r="A2310" s="65">
        <f ca="1">INDIRECT(ADDRESS(2+QUOTIENT(ROW()-2,COUNTA('Form Responses 1'!$1:$1)-4),1,,TRUE,"Form Responses 1"))</f>
        <v>0</v>
      </c>
      <c r="B2310" s="65">
        <f ca="1">INDIRECT(ADDRESS(2+QUOTIENT(ROW()-2,COUNTA('Form Responses 1'!$1:$1)-4),2,,TRUE,"Form Responses 1"))</f>
        <v>0</v>
      </c>
      <c r="C2310" s="65">
        <f ca="1">INDIRECT(ADDRESS(2+QUOTIENT(ROW()-2,COUNTA('Form Responses 1'!$1:$1)-4),3,,TRUE,"Form Responses 1"))</f>
        <v>0</v>
      </c>
      <c r="D2310" s="65">
        <f ca="1">INDIRECT(ADDRESS(2+QUOTIENT(ROW()-2,COUNTA('Form Responses 1'!$1:$1)-4),4,,TRUE,"Form Responses 1"))</f>
        <v>0</v>
      </c>
      <c r="E2310" s="82">
        <f ca="1" t="shared" si="0"/>
        <v>6</v>
      </c>
      <c r="F2310" s="65" t="str">
        <f ca="1">IF(ISBLANK(A2310)," ",INDIRECT(ADDRESS(1,5+MOD(ROW()-2,COUNTA('Form Responses 1'!$1:$1)-4),,TRUE,"Form Responses 1")))</f>
        <v>Lantai 14 [ &amp; Timur]</v>
      </c>
      <c r="G2310" s="65" t="e">
        <f ca="1">IF(ISBLANK(A2310)," ",INDIRECT(ADDRESS(MATCH(A2310,'Form Responses 1'!A:A,0),5+MOD(ROW()-2,COUNTA('Form Responses 1'!$1:$1)-4),,TRUE,"Form Responses 1")))</f>
        <v>#N/A</v>
      </c>
      <c r="H2310" s="83" t="str">
        <f ca="1" t="shared" si="1"/>
        <v>Lantai 14</v>
      </c>
      <c r="I2310" s="83" t="str">
        <f ca="1" t="shared" si="2351"/>
        <v> &amp; Timur</v>
      </c>
      <c r="J2310" s="83" t="str">
        <f ca="1" t="shared" si="2"/>
        <v>CLEANING SERVICE</v>
      </c>
      <c r="K2310" s="83" t="str">
        <f ca="1" t="array" ref="K2310">IFERROR(INDEX(MASTER!B:B,MATCH(G2310,MASTER!A:A,0))/100," ")</f>
        <v> </v>
      </c>
      <c r="L2310" s="65">
        <f ca="1" t="shared" si="3"/>
        <v>0</v>
      </c>
      <c r="M2310" s="65" t="str">
        <f ca="1" t="shared" si="4"/>
        <v>1900 - WEEK 00</v>
      </c>
      <c r="N2310" s="65" t="str">
        <f ca="1" t="shared" si="5"/>
        <v>1900 - MONTH 01</v>
      </c>
      <c r="O2310" s="83" t="str">
        <f ca="1" t="shared" ref="O2310:P2310" si="2355">IFERROR(AVERAGEIF(M:M,M2310,$K:$K)," ")</f>
        <v> </v>
      </c>
      <c r="P2310" s="83" t="str">
        <f ca="1" t="shared" si="2355"/>
        <v> </v>
      </c>
      <c r="Q2310" s="65" t="str">
        <f ca="1">IF(ISBLANK(A2310)," ",IF(O2310&gt;MASTER!$B$3/100,"SB",IF(O2310&gt;MASTER!$B$4/100,"B",IF(O2310&gt;MASTER!$B$5/100,"C","K"))))</f>
        <v>SB</v>
      </c>
      <c r="R2310" s="65" t="str">
        <f ca="1">IF(ISBLANK(B2310)," ",IF(P2310&gt;MASTER!$B$3/100,"SB",IF(P2310&gt;MASTER!$B$4/100,"B",IF(P2310&gt;MASTER!$B$5/100,"C","K"))))</f>
        <v>SB</v>
      </c>
    </row>
    <row r="2311" customHeight="1" spans="1:18">
      <c r="A2311" s="65">
        <f ca="1">INDIRECT(ADDRESS(2+QUOTIENT(ROW()-2,COUNTA('Form Responses 1'!$1:$1)-4),1,,TRUE,"Form Responses 1"))</f>
        <v>0</v>
      </c>
      <c r="B2311" s="65">
        <f ca="1">INDIRECT(ADDRESS(2+QUOTIENT(ROW()-2,COUNTA('Form Responses 1'!$1:$1)-4),2,,TRUE,"Form Responses 1"))</f>
        <v>0</v>
      </c>
      <c r="C2311" s="65">
        <f ca="1">INDIRECT(ADDRESS(2+QUOTIENT(ROW()-2,COUNTA('Form Responses 1'!$1:$1)-4),3,,TRUE,"Form Responses 1"))</f>
        <v>0</v>
      </c>
      <c r="D2311" s="65">
        <f ca="1">INDIRECT(ADDRESS(2+QUOTIENT(ROW()-2,COUNTA('Form Responses 1'!$1:$1)-4),4,,TRUE,"Form Responses 1"))</f>
        <v>0</v>
      </c>
      <c r="E2311" s="82">
        <f ca="1" t="shared" si="0"/>
        <v>6</v>
      </c>
      <c r="F2311" s="65" t="str">
        <f ca="1">IF(ISBLANK(A2311)," ",INDIRECT(ADDRESS(1,5+MOD(ROW()-2,COUNTA('Form Responses 1'!$1:$1)-4),,TRUE,"Form Responses 1")))</f>
        <v>Lantai 14 [Mushola]</v>
      </c>
      <c r="G2311" s="65" t="e">
        <f ca="1">IF(ISBLANK(A2311)," ",INDIRECT(ADDRESS(MATCH(A2311,'Form Responses 1'!A:A,0),5+MOD(ROW()-2,COUNTA('Form Responses 1'!$1:$1)-4),,TRUE,"Form Responses 1")))</f>
        <v>#N/A</v>
      </c>
      <c r="H2311" s="83" t="str">
        <f ca="1" t="shared" si="1"/>
        <v>Lantai 14</v>
      </c>
      <c r="I2311" s="83" t="str">
        <f ca="1" t="shared" si="2351"/>
        <v>Mushola</v>
      </c>
      <c r="J2311" s="83" t="str">
        <f ca="1" t="shared" si="2"/>
        <v>CLEANING SERVICE</v>
      </c>
      <c r="K2311" s="83" t="str">
        <f ca="1" t="array" ref="K2311">IFERROR(INDEX(MASTER!B:B,MATCH(G2311,MASTER!A:A,0))/100," ")</f>
        <v> </v>
      </c>
      <c r="L2311" s="65">
        <f ca="1" t="shared" si="3"/>
        <v>0</v>
      </c>
      <c r="M2311" s="65" t="str">
        <f ca="1" t="shared" si="4"/>
        <v>1900 - WEEK 00</v>
      </c>
      <c r="N2311" s="65" t="str">
        <f ca="1" t="shared" si="5"/>
        <v>1900 - MONTH 01</v>
      </c>
      <c r="O2311" s="83" t="str">
        <f ca="1" t="shared" ref="O2311:P2311" si="2356">IFERROR(AVERAGEIF(M:M,M2311,$K:$K)," ")</f>
        <v> </v>
      </c>
      <c r="P2311" s="83" t="str">
        <f ca="1" t="shared" si="2356"/>
        <v> </v>
      </c>
      <c r="Q2311" s="65" t="str">
        <f ca="1">IF(ISBLANK(A2311)," ",IF(O2311&gt;MASTER!$B$3/100,"SB",IF(O2311&gt;MASTER!$B$4/100,"B",IF(O2311&gt;MASTER!$B$5/100,"C","K"))))</f>
        <v>SB</v>
      </c>
      <c r="R2311" s="65" t="str">
        <f ca="1">IF(ISBLANK(B2311)," ",IF(P2311&gt;MASTER!$B$3/100,"SB",IF(P2311&gt;MASTER!$B$4/100,"B",IF(P2311&gt;MASTER!$B$5/100,"C","K"))))</f>
        <v>SB</v>
      </c>
    </row>
    <row r="2312" customHeight="1" spans="1:18">
      <c r="A2312" s="65">
        <f ca="1">INDIRECT(ADDRESS(2+QUOTIENT(ROW()-2,COUNTA('Form Responses 1'!$1:$1)-4),1,,TRUE,"Form Responses 1"))</f>
        <v>0</v>
      </c>
      <c r="B2312" s="65">
        <f ca="1">INDIRECT(ADDRESS(2+QUOTIENT(ROW()-2,COUNTA('Form Responses 1'!$1:$1)-4),2,,TRUE,"Form Responses 1"))</f>
        <v>0</v>
      </c>
      <c r="C2312" s="65">
        <f ca="1">INDIRECT(ADDRESS(2+QUOTIENT(ROW()-2,COUNTA('Form Responses 1'!$1:$1)-4),3,,TRUE,"Form Responses 1"))</f>
        <v>0</v>
      </c>
      <c r="D2312" s="65">
        <f ca="1">INDIRECT(ADDRESS(2+QUOTIENT(ROW()-2,COUNTA('Form Responses 1'!$1:$1)-4),4,,TRUE,"Form Responses 1"))</f>
        <v>0</v>
      </c>
      <c r="E2312" s="82">
        <f ca="1" t="shared" si="0"/>
        <v>6</v>
      </c>
      <c r="F2312" s="65" t="str">
        <f ca="1">IF(ISBLANK(A2312)," ",INDIRECT(ADDRESS(1,5+MOD(ROW()-2,COUNTA('Form Responses 1'!$1:$1)-4),,TRUE,"Form Responses 1")))</f>
        <v>Lantai 14 [Pantry]</v>
      </c>
      <c r="G2312" s="65" t="e">
        <f ca="1">IF(ISBLANK(A2312)," ",INDIRECT(ADDRESS(MATCH(A2312,'Form Responses 1'!A:A,0),5+MOD(ROW()-2,COUNTA('Form Responses 1'!$1:$1)-4),,TRUE,"Form Responses 1")))</f>
        <v>#N/A</v>
      </c>
      <c r="H2312" s="83" t="str">
        <f ca="1" t="shared" si="1"/>
        <v>Lantai 14</v>
      </c>
      <c r="I2312" s="83" t="str">
        <f ca="1" t="shared" si="2351"/>
        <v>Pantry</v>
      </c>
      <c r="J2312" s="83" t="str">
        <f ca="1" t="shared" si="2"/>
        <v>CLEANING SERVICE</v>
      </c>
      <c r="K2312" s="83" t="str">
        <f ca="1" t="array" ref="K2312">IFERROR(INDEX(MASTER!B:B,MATCH(G2312,MASTER!A:A,0))/100," ")</f>
        <v> </v>
      </c>
      <c r="L2312" s="65">
        <f ca="1" t="shared" si="3"/>
        <v>0</v>
      </c>
      <c r="M2312" s="65" t="str">
        <f ca="1" t="shared" si="4"/>
        <v>1900 - WEEK 00</v>
      </c>
      <c r="N2312" s="65" t="str">
        <f ca="1" t="shared" si="5"/>
        <v>1900 - MONTH 01</v>
      </c>
      <c r="O2312" s="83" t="str">
        <f ca="1" t="shared" ref="O2312:P2312" si="2357">IFERROR(AVERAGEIF(M:M,M2312,$K:$K)," ")</f>
        <v> </v>
      </c>
      <c r="P2312" s="83" t="str">
        <f ca="1" t="shared" si="2357"/>
        <v> </v>
      </c>
      <c r="Q2312" s="65" t="str">
        <f ca="1">IF(ISBLANK(A2312)," ",IF(O2312&gt;MASTER!$B$3/100,"SB",IF(O2312&gt;MASTER!$B$4/100,"B",IF(O2312&gt;MASTER!$B$5/100,"C","K"))))</f>
        <v>SB</v>
      </c>
      <c r="R2312" s="65" t="str">
        <f ca="1">IF(ISBLANK(B2312)," ",IF(P2312&gt;MASTER!$B$3/100,"SB",IF(P2312&gt;MASTER!$B$4/100,"B",IF(P2312&gt;MASTER!$B$5/100,"C","K"))))</f>
        <v>SB</v>
      </c>
    </row>
    <row r="2313" customHeight="1" spans="1:18">
      <c r="A2313" s="65">
        <f ca="1">INDIRECT(ADDRESS(2+QUOTIENT(ROW()-2,COUNTA('Form Responses 1'!$1:$1)-4),1,,TRUE,"Form Responses 1"))</f>
        <v>0</v>
      </c>
      <c r="B2313" s="65">
        <f ca="1">INDIRECT(ADDRESS(2+QUOTIENT(ROW()-2,COUNTA('Form Responses 1'!$1:$1)-4),2,,TRUE,"Form Responses 1"))</f>
        <v>0</v>
      </c>
      <c r="C2313" s="65">
        <f ca="1">INDIRECT(ADDRESS(2+QUOTIENT(ROW()-2,COUNTA('Form Responses 1'!$1:$1)-4),3,,TRUE,"Form Responses 1"))</f>
        <v>0</v>
      </c>
      <c r="D2313" s="65">
        <f ca="1">INDIRECT(ADDRESS(2+QUOTIENT(ROW()-2,COUNTA('Form Responses 1'!$1:$1)-4),4,,TRUE,"Form Responses 1"))</f>
        <v>0</v>
      </c>
      <c r="E2313" s="82">
        <f ca="1" t="shared" si="0"/>
        <v>6</v>
      </c>
      <c r="F2313" s="65" t="str">
        <f ca="1">IF(ISBLANK(A2313)," ",INDIRECT(ADDRESS(1,5+MOD(ROW()-2,COUNTA('Form Responses 1'!$1:$1)-4),,TRUE,"Form Responses 1")))</f>
        <v>Lantai 14 [Ruang Rapat 1-2-3]</v>
      </c>
      <c r="G2313" s="65" t="e">
        <f ca="1">IF(ISBLANK(A2313)," ",INDIRECT(ADDRESS(MATCH(A2313,'Form Responses 1'!A:A,0),5+MOD(ROW()-2,COUNTA('Form Responses 1'!$1:$1)-4),,TRUE,"Form Responses 1")))</f>
        <v>#N/A</v>
      </c>
      <c r="H2313" s="83" t="str">
        <f ca="1" t="shared" si="1"/>
        <v>Lantai 14</v>
      </c>
      <c r="I2313" s="83" t="str">
        <f ca="1" t="shared" si="2351"/>
        <v>Ruang Rapat 1-2-3</v>
      </c>
      <c r="J2313" s="83" t="str">
        <f ca="1" t="shared" si="2"/>
        <v>CLEANING SERVICE</v>
      </c>
      <c r="K2313" s="83" t="str">
        <f ca="1" t="array" ref="K2313">IFERROR(INDEX(MASTER!B:B,MATCH(G2313,MASTER!A:A,0))/100," ")</f>
        <v> </v>
      </c>
      <c r="L2313" s="65">
        <f ca="1" t="shared" si="3"/>
        <v>0</v>
      </c>
      <c r="M2313" s="65" t="str">
        <f ca="1" t="shared" si="4"/>
        <v>1900 - WEEK 00</v>
      </c>
      <c r="N2313" s="65" t="str">
        <f ca="1" t="shared" si="5"/>
        <v>1900 - MONTH 01</v>
      </c>
      <c r="O2313" s="83" t="str">
        <f ca="1" t="shared" ref="O2313:P2313" si="2358">IFERROR(AVERAGEIF(M:M,M2313,$K:$K)," ")</f>
        <v> </v>
      </c>
      <c r="P2313" s="83" t="str">
        <f ca="1" t="shared" si="2358"/>
        <v> </v>
      </c>
      <c r="Q2313" s="65" t="str">
        <f ca="1">IF(ISBLANK(A2313)," ",IF(O2313&gt;MASTER!$B$3/100,"SB",IF(O2313&gt;MASTER!$B$4/100,"B",IF(O2313&gt;MASTER!$B$5/100,"C","K"))))</f>
        <v>SB</v>
      </c>
      <c r="R2313" s="65" t="str">
        <f ca="1">IF(ISBLANK(B2313)," ",IF(P2313&gt;MASTER!$B$3/100,"SB",IF(P2313&gt;MASTER!$B$4/100,"B",IF(P2313&gt;MASTER!$B$5/100,"C","K"))))</f>
        <v>SB</v>
      </c>
    </row>
    <row r="2314" customHeight="1" spans="1:18">
      <c r="A2314" s="65">
        <f ca="1">INDIRECT(ADDRESS(2+QUOTIENT(ROW()-2,COUNTA('Form Responses 1'!$1:$1)-4),1,,TRUE,"Form Responses 1"))</f>
        <v>0</v>
      </c>
      <c r="B2314" s="65">
        <f ca="1">INDIRECT(ADDRESS(2+QUOTIENT(ROW()-2,COUNTA('Form Responses 1'!$1:$1)-4),2,,TRUE,"Form Responses 1"))</f>
        <v>0</v>
      </c>
      <c r="C2314" s="65">
        <f ca="1">INDIRECT(ADDRESS(2+QUOTIENT(ROW()-2,COUNTA('Form Responses 1'!$1:$1)-4),3,,TRUE,"Form Responses 1"))</f>
        <v>0</v>
      </c>
      <c r="D2314" s="65">
        <f ca="1">INDIRECT(ADDRESS(2+QUOTIENT(ROW()-2,COUNTA('Form Responses 1'!$1:$1)-4),4,,TRUE,"Form Responses 1"))</f>
        <v>0</v>
      </c>
      <c r="E2314" s="82">
        <f ca="1" t="shared" si="0"/>
        <v>6</v>
      </c>
      <c r="F2314" s="65" t="str">
        <f ca="1">IF(ISBLANK(A2314)," ",INDIRECT(ADDRESS(1,5+MOD(ROW()-2,COUNTA('Form Responses 1'!$1:$1)-4),,TRUE,"Form Responses 1")))</f>
        <v>Lantai 14 [Ruang Kerja]</v>
      </c>
      <c r="G2314" s="65" t="e">
        <f ca="1">IF(ISBLANK(A2314)," ",INDIRECT(ADDRESS(MATCH(A2314,'Form Responses 1'!A:A,0),5+MOD(ROW()-2,COUNTA('Form Responses 1'!$1:$1)-4),,TRUE,"Form Responses 1")))</f>
        <v>#N/A</v>
      </c>
      <c r="H2314" s="83" t="str">
        <f ca="1" t="shared" si="1"/>
        <v>Lantai 14</v>
      </c>
      <c r="I2314" s="83" t="str">
        <f ca="1" t="shared" si="2351"/>
        <v>Ruang Kerja</v>
      </c>
      <c r="J2314" s="83" t="str">
        <f ca="1" t="shared" si="2"/>
        <v>CLEANING SERVICE</v>
      </c>
      <c r="K2314" s="83" t="str">
        <f ca="1" t="array" ref="K2314">IFERROR(INDEX(MASTER!B:B,MATCH(G2314,MASTER!A:A,0))/100," ")</f>
        <v> </v>
      </c>
      <c r="L2314" s="65">
        <f ca="1" t="shared" si="3"/>
        <v>0</v>
      </c>
      <c r="M2314" s="65" t="str">
        <f ca="1" t="shared" si="4"/>
        <v>1900 - WEEK 00</v>
      </c>
      <c r="N2314" s="65" t="str">
        <f ca="1" t="shared" si="5"/>
        <v>1900 - MONTH 01</v>
      </c>
      <c r="O2314" s="83" t="str">
        <f ca="1" t="shared" ref="O2314:P2314" si="2359">IFERROR(AVERAGEIF(M:M,M2314,$K:$K)," ")</f>
        <v> </v>
      </c>
      <c r="P2314" s="83" t="str">
        <f ca="1" t="shared" si="2359"/>
        <v> </v>
      </c>
      <c r="Q2314" s="65" t="str">
        <f ca="1">IF(ISBLANK(A2314)," ",IF(O2314&gt;MASTER!$B$3/100,"SB",IF(O2314&gt;MASTER!$B$4/100,"B",IF(O2314&gt;MASTER!$B$5/100,"C","K"))))</f>
        <v>SB</v>
      </c>
      <c r="R2314" s="65" t="str">
        <f ca="1">IF(ISBLANK(B2314)," ",IF(P2314&gt;MASTER!$B$3/100,"SB",IF(P2314&gt;MASTER!$B$4/100,"B",IF(P2314&gt;MASTER!$B$5/100,"C","K"))))</f>
        <v>SB</v>
      </c>
    </row>
    <row r="2315" customHeight="1" spans="1:18">
      <c r="A2315" s="65">
        <f ca="1">INDIRECT(ADDRESS(2+QUOTIENT(ROW()-2,COUNTA('Form Responses 1'!$1:$1)-4),1,,TRUE,"Form Responses 1"))</f>
        <v>0</v>
      </c>
      <c r="B2315" s="65">
        <f ca="1">INDIRECT(ADDRESS(2+QUOTIENT(ROW()-2,COUNTA('Form Responses 1'!$1:$1)-4),2,,TRUE,"Form Responses 1"))</f>
        <v>0</v>
      </c>
      <c r="C2315" s="65">
        <f ca="1">INDIRECT(ADDRESS(2+QUOTIENT(ROW()-2,COUNTA('Form Responses 1'!$1:$1)-4),3,,TRUE,"Form Responses 1"))</f>
        <v>0</v>
      </c>
      <c r="D2315" s="65">
        <f ca="1">INDIRECT(ADDRESS(2+QUOTIENT(ROW()-2,COUNTA('Form Responses 1'!$1:$1)-4),4,,TRUE,"Form Responses 1"))</f>
        <v>0</v>
      </c>
      <c r="E2315" s="82">
        <f ca="1" t="shared" si="0"/>
        <v>6</v>
      </c>
      <c r="F2315" s="65" t="str">
        <f ca="1">IF(ISBLANK(A2315)," ",INDIRECT(ADDRESS(1,5+MOD(ROW()-2,COUNTA('Form Responses 1'!$1:$1)-4),,TRUE,"Form Responses 1")))</f>
        <v>Lantai 14 [Koridor]</v>
      </c>
      <c r="G2315" s="65" t="e">
        <f ca="1">IF(ISBLANK(A2315)," ",INDIRECT(ADDRESS(MATCH(A2315,'Form Responses 1'!A:A,0),5+MOD(ROW()-2,COUNTA('Form Responses 1'!$1:$1)-4),,TRUE,"Form Responses 1")))</f>
        <v>#N/A</v>
      </c>
      <c r="H2315" s="83" t="str">
        <f ca="1" t="shared" si="1"/>
        <v>Lantai 14</v>
      </c>
      <c r="I2315" s="83" t="str">
        <f ca="1" t="shared" si="2351"/>
        <v>Koridor</v>
      </c>
      <c r="J2315" s="83" t="str">
        <f ca="1" t="shared" si="2"/>
        <v>CLEANING SERVICE</v>
      </c>
      <c r="K2315" s="83" t="str">
        <f ca="1" t="array" ref="K2315">IFERROR(INDEX(MASTER!B:B,MATCH(G2315,MASTER!A:A,0))/100," ")</f>
        <v> </v>
      </c>
      <c r="L2315" s="65">
        <f ca="1" t="shared" si="3"/>
        <v>0</v>
      </c>
      <c r="M2315" s="65" t="str">
        <f ca="1" t="shared" si="4"/>
        <v>1900 - WEEK 00</v>
      </c>
      <c r="N2315" s="65" t="str">
        <f ca="1" t="shared" si="5"/>
        <v>1900 - MONTH 01</v>
      </c>
      <c r="O2315" s="83" t="str">
        <f ca="1" t="shared" ref="O2315:P2315" si="2360">IFERROR(AVERAGEIF(M:M,M2315,$K:$K)," ")</f>
        <v> </v>
      </c>
      <c r="P2315" s="83" t="str">
        <f ca="1" t="shared" si="2360"/>
        <v> </v>
      </c>
      <c r="Q2315" s="65" t="str">
        <f ca="1">IF(ISBLANK(A2315)," ",IF(O2315&gt;MASTER!$B$3/100,"SB",IF(O2315&gt;MASTER!$B$4/100,"B",IF(O2315&gt;MASTER!$B$5/100,"C","K"))))</f>
        <v>SB</v>
      </c>
      <c r="R2315" s="65" t="str">
        <f ca="1">IF(ISBLANK(B2315)," ",IF(P2315&gt;MASTER!$B$3/100,"SB",IF(P2315&gt;MASTER!$B$4/100,"B",IF(P2315&gt;MASTER!$B$5/100,"C","K"))))</f>
        <v>SB</v>
      </c>
    </row>
    <row r="2316" customHeight="1" spans="1:18">
      <c r="A2316" s="65">
        <f ca="1">INDIRECT(ADDRESS(2+QUOTIENT(ROW()-2,COUNTA('Form Responses 1'!$1:$1)-4),1,,TRUE,"Form Responses 1"))</f>
        <v>0</v>
      </c>
      <c r="B2316" s="65">
        <f ca="1">INDIRECT(ADDRESS(2+QUOTIENT(ROW()-2,COUNTA('Form Responses 1'!$1:$1)-4),2,,TRUE,"Form Responses 1"))</f>
        <v>0</v>
      </c>
      <c r="C2316" s="65">
        <f ca="1">INDIRECT(ADDRESS(2+QUOTIENT(ROW()-2,COUNTA('Form Responses 1'!$1:$1)-4),3,,TRUE,"Form Responses 1"))</f>
        <v>0</v>
      </c>
      <c r="D2316" s="65">
        <f ca="1">INDIRECT(ADDRESS(2+QUOTIENT(ROW()-2,COUNTA('Form Responses 1'!$1:$1)-4),4,,TRUE,"Form Responses 1"))</f>
        <v>0</v>
      </c>
      <c r="E2316" s="82">
        <f ca="1" t="shared" si="0"/>
        <v>6</v>
      </c>
      <c r="F2316" s="65" t="str">
        <f ca="1">IF(ISBLANK(A2316)," ",INDIRECT(ADDRESS(1,5+MOD(ROW()-2,COUNTA('Form Responses 1'!$1:$1)-4),,TRUE,"Form Responses 1")))</f>
        <v>Lantai 14 [Toilet Pria / Wanita]</v>
      </c>
      <c r="G2316" s="65" t="e">
        <f ca="1">IF(ISBLANK(A2316)," ",INDIRECT(ADDRESS(MATCH(A2316,'Form Responses 1'!A:A,0),5+MOD(ROW()-2,COUNTA('Form Responses 1'!$1:$1)-4),,TRUE,"Form Responses 1")))</f>
        <v>#N/A</v>
      </c>
      <c r="H2316" s="83" t="str">
        <f ca="1" t="shared" si="1"/>
        <v>Lantai 14</v>
      </c>
      <c r="I2316" s="83" t="str">
        <f ca="1" t="shared" si="2351"/>
        <v>Toilet Pria / Wanita</v>
      </c>
      <c r="J2316" s="83" t="str">
        <f ca="1" t="shared" si="2"/>
        <v>CLEANING SERVICE</v>
      </c>
      <c r="K2316" s="83" t="str">
        <f ca="1" t="array" ref="K2316">IFERROR(INDEX(MASTER!B:B,MATCH(G2316,MASTER!A:A,0))/100," ")</f>
        <v> </v>
      </c>
      <c r="L2316" s="65">
        <f ca="1" t="shared" si="3"/>
        <v>0</v>
      </c>
      <c r="M2316" s="65" t="str">
        <f ca="1" t="shared" si="4"/>
        <v>1900 - WEEK 00</v>
      </c>
      <c r="N2316" s="65" t="str">
        <f ca="1" t="shared" si="5"/>
        <v>1900 - MONTH 01</v>
      </c>
      <c r="O2316" s="83" t="str">
        <f ca="1" t="shared" ref="O2316:P2316" si="2361">IFERROR(AVERAGEIF(M:M,M2316,$K:$K)," ")</f>
        <v> </v>
      </c>
      <c r="P2316" s="83" t="str">
        <f ca="1" t="shared" si="2361"/>
        <v> </v>
      </c>
      <c r="Q2316" s="65" t="str">
        <f ca="1">IF(ISBLANK(A2316)," ",IF(O2316&gt;MASTER!$B$3/100,"SB",IF(O2316&gt;MASTER!$B$4/100,"B",IF(O2316&gt;MASTER!$B$5/100,"C","K"))))</f>
        <v>SB</v>
      </c>
      <c r="R2316" s="65" t="str">
        <f ca="1">IF(ISBLANK(B2316)," ",IF(P2316&gt;MASTER!$B$3/100,"SB",IF(P2316&gt;MASTER!$B$4/100,"B",IF(P2316&gt;MASTER!$B$5/100,"C","K"))))</f>
        <v>SB</v>
      </c>
    </row>
    <row r="2317" customHeight="1" spans="1:18">
      <c r="A2317" s="65">
        <f ca="1">INDIRECT(ADDRESS(2+QUOTIENT(ROW()-2,COUNTA('Form Responses 1'!$1:$1)-4),1,,TRUE,"Form Responses 1"))</f>
        <v>0</v>
      </c>
      <c r="B2317" s="65">
        <f ca="1">INDIRECT(ADDRESS(2+QUOTIENT(ROW()-2,COUNTA('Form Responses 1'!$1:$1)-4),2,,TRUE,"Form Responses 1"))</f>
        <v>0</v>
      </c>
      <c r="C2317" s="65">
        <f ca="1">INDIRECT(ADDRESS(2+QUOTIENT(ROW()-2,COUNTA('Form Responses 1'!$1:$1)-4),3,,TRUE,"Form Responses 1"))</f>
        <v>0</v>
      </c>
      <c r="D2317" s="65">
        <f ca="1">INDIRECT(ADDRESS(2+QUOTIENT(ROW()-2,COUNTA('Form Responses 1'!$1:$1)-4),4,,TRUE,"Form Responses 1"))</f>
        <v>0</v>
      </c>
      <c r="E2317" s="82">
        <f ca="1" t="shared" si="0"/>
        <v>6</v>
      </c>
      <c r="F2317" s="65" t="str">
        <f ca="1">IF(ISBLANK(A2317)," ",INDIRECT(ADDRESS(1,5+MOD(ROW()-2,COUNTA('Form Responses 1'!$1:$1)-4),,TRUE,"Form Responses 1")))</f>
        <v>Lantai 13 [Tangga Exit Barat]</v>
      </c>
      <c r="G2317" s="65" t="e">
        <f ca="1">IF(ISBLANK(A2317)," ",INDIRECT(ADDRESS(MATCH(A2317,'Form Responses 1'!A:A,0),5+MOD(ROW()-2,COUNTA('Form Responses 1'!$1:$1)-4),,TRUE,"Form Responses 1")))</f>
        <v>#N/A</v>
      </c>
      <c r="H2317" s="83" t="str">
        <f ca="1" t="shared" si="1"/>
        <v>Lantai 13</v>
      </c>
      <c r="I2317" s="83" t="str">
        <f ca="1" t="shared" si="2351"/>
        <v>Tangga Exit Barat</v>
      </c>
      <c r="J2317" s="83" t="str">
        <f ca="1" t="shared" si="2"/>
        <v>CLEANING SERVICE</v>
      </c>
      <c r="K2317" s="83" t="str">
        <f ca="1" t="array" ref="K2317">IFERROR(INDEX(MASTER!B:B,MATCH(G2317,MASTER!A:A,0))/100," ")</f>
        <v> </v>
      </c>
      <c r="L2317" s="65">
        <f ca="1" t="shared" si="3"/>
        <v>0</v>
      </c>
      <c r="M2317" s="65" t="str">
        <f ca="1" t="shared" si="4"/>
        <v>1900 - WEEK 00</v>
      </c>
      <c r="N2317" s="65" t="str">
        <f ca="1" t="shared" si="5"/>
        <v>1900 - MONTH 01</v>
      </c>
      <c r="O2317" s="83" t="str">
        <f ca="1" t="shared" ref="O2317:P2317" si="2362">IFERROR(AVERAGEIF(M:M,M2317,$K:$K)," ")</f>
        <v> </v>
      </c>
      <c r="P2317" s="83" t="str">
        <f ca="1" t="shared" si="2362"/>
        <v> </v>
      </c>
      <c r="Q2317" s="65" t="str">
        <f ca="1">IF(ISBLANK(A2317)," ",IF(O2317&gt;MASTER!$B$3/100,"SB",IF(O2317&gt;MASTER!$B$4/100,"B",IF(O2317&gt;MASTER!$B$5/100,"C","K"))))</f>
        <v>SB</v>
      </c>
      <c r="R2317" s="65" t="str">
        <f ca="1">IF(ISBLANK(B2317)," ",IF(P2317&gt;MASTER!$B$3/100,"SB",IF(P2317&gt;MASTER!$B$4/100,"B",IF(P2317&gt;MASTER!$B$5/100,"C","K"))))</f>
        <v>SB</v>
      </c>
    </row>
    <row r="2318" customHeight="1" spans="1:18">
      <c r="A2318" s="65">
        <f ca="1">INDIRECT(ADDRESS(2+QUOTIENT(ROW()-2,COUNTA('Form Responses 1'!$1:$1)-4),1,,TRUE,"Form Responses 1"))</f>
        <v>0</v>
      </c>
      <c r="B2318" s="65">
        <f ca="1">INDIRECT(ADDRESS(2+QUOTIENT(ROW()-2,COUNTA('Form Responses 1'!$1:$1)-4),2,,TRUE,"Form Responses 1"))</f>
        <v>0</v>
      </c>
      <c r="C2318" s="65">
        <f ca="1">INDIRECT(ADDRESS(2+QUOTIENT(ROW()-2,COUNTA('Form Responses 1'!$1:$1)-4),3,,TRUE,"Form Responses 1"))</f>
        <v>0</v>
      </c>
      <c r="D2318" s="65">
        <f ca="1">INDIRECT(ADDRESS(2+QUOTIENT(ROW()-2,COUNTA('Form Responses 1'!$1:$1)-4),4,,TRUE,"Form Responses 1"))</f>
        <v>0</v>
      </c>
      <c r="E2318" s="82">
        <f ca="1" t="shared" si="0"/>
        <v>6</v>
      </c>
      <c r="F2318" s="65" t="str">
        <f ca="1">IF(ISBLANK(A2318)," ",INDIRECT(ADDRESS(1,5+MOD(ROW()-2,COUNTA('Form Responses 1'!$1:$1)-4),,TRUE,"Form Responses 1")))</f>
        <v>Lantai 13 [ &amp; Timur]</v>
      </c>
      <c r="G2318" s="65" t="e">
        <f ca="1">IF(ISBLANK(A2318)," ",INDIRECT(ADDRESS(MATCH(A2318,'Form Responses 1'!A:A,0),5+MOD(ROW()-2,COUNTA('Form Responses 1'!$1:$1)-4),,TRUE,"Form Responses 1")))</f>
        <v>#N/A</v>
      </c>
      <c r="H2318" s="83" t="str">
        <f ca="1" t="shared" si="1"/>
        <v>Lantai 13</v>
      </c>
      <c r="I2318" s="83" t="str">
        <f ca="1" t="shared" si="2351"/>
        <v> &amp; Timur</v>
      </c>
      <c r="J2318" s="83" t="str">
        <f ca="1" t="shared" si="2"/>
        <v>CLEANING SERVICE</v>
      </c>
      <c r="K2318" s="83" t="str">
        <f ca="1" t="array" ref="K2318">IFERROR(INDEX(MASTER!B:B,MATCH(G2318,MASTER!A:A,0))/100," ")</f>
        <v> </v>
      </c>
      <c r="L2318" s="65">
        <f ca="1" t="shared" si="3"/>
        <v>0</v>
      </c>
      <c r="M2318" s="65" t="str">
        <f ca="1" t="shared" si="4"/>
        <v>1900 - WEEK 00</v>
      </c>
      <c r="N2318" s="65" t="str">
        <f ca="1" t="shared" si="5"/>
        <v>1900 - MONTH 01</v>
      </c>
      <c r="O2318" s="83" t="str">
        <f ca="1" t="shared" ref="O2318:P2318" si="2363">IFERROR(AVERAGEIF(M:M,M2318,$K:$K)," ")</f>
        <v> </v>
      </c>
      <c r="P2318" s="83" t="str">
        <f ca="1" t="shared" si="2363"/>
        <v> </v>
      </c>
      <c r="Q2318" s="65" t="str">
        <f ca="1">IF(ISBLANK(A2318)," ",IF(O2318&gt;MASTER!$B$3/100,"SB",IF(O2318&gt;MASTER!$B$4/100,"B",IF(O2318&gt;MASTER!$B$5/100,"C","K"))))</f>
        <v>SB</v>
      </c>
      <c r="R2318" s="65" t="str">
        <f ca="1">IF(ISBLANK(B2318)," ",IF(P2318&gt;MASTER!$B$3/100,"SB",IF(P2318&gt;MASTER!$B$4/100,"B",IF(P2318&gt;MASTER!$B$5/100,"C","K"))))</f>
        <v>SB</v>
      </c>
    </row>
    <row r="2319" customHeight="1" spans="1:18">
      <c r="A2319" s="65">
        <f ca="1">INDIRECT(ADDRESS(2+QUOTIENT(ROW()-2,COUNTA('Form Responses 1'!$1:$1)-4),1,,TRUE,"Form Responses 1"))</f>
        <v>0</v>
      </c>
      <c r="B2319" s="65">
        <f ca="1">INDIRECT(ADDRESS(2+QUOTIENT(ROW()-2,COUNTA('Form Responses 1'!$1:$1)-4),2,,TRUE,"Form Responses 1"))</f>
        <v>0</v>
      </c>
      <c r="C2319" s="65">
        <f ca="1">INDIRECT(ADDRESS(2+QUOTIENT(ROW()-2,COUNTA('Form Responses 1'!$1:$1)-4),3,,TRUE,"Form Responses 1"))</f>
        <v>0</v>
      </c>
      <c r="D2319" s="65">
        <f ca="1">INDIRECT(ADDRESS(2+QUOTIENT(ROW()-2,COUNTA('Form Responses 1'!$1:$1)-4),4,,TRUE,"Form Responses 1"))</f>
        <v>0</v>
      </c>
      <c r="E2319" s="82">
        <f ca="1" t="shared" si="0"/>
        <v>6</v>
      </c>
      <c r="F2319" s="65" t="str">
        <f ca="1">IF(ISBLANK(A2319)," ",INDIRECT(ADDRESS(1,5+MOD(ROW()-2,COUNTA('Form Responses 1'!$1:$1)-4),,TRUE,"Form Responses 1")))</f>
        <v>Lantai 13 [Mushola]</v>
      </c>
      <c r="G2319" s="65" t="e">
        <f ca="1">IF(ISBLANK(A2319)," ",INDIRECT(ADDRESS(MATCH(A2319,'Form Responses 1'!A:A,0),5+MOD(ROW()-2,COUNTA('Form Responses 1'!$1:$1)-4),,TRUE,"Form Responses 1")))</f>
        <v>#N/A</v>
      </c>
      <c r="H2319" s="83" t="str">
        <f ca="1" t="shared" si="1"/>
        <v>Lantai 13</v>
      </c>
      <c r="I2319" s="83" t="str">
        <f ca="1" t="shared" si="2351"/>
        <v>Mushola</v>
      </c>
      <c r="J2319" s="83" t="str">
        <f ca="1" t="shared" si="2"/>
        <v>CLEANING SERVICE</v>
      </c>
      <c r="K2319" s="83" t="str">
        <f ca="1" t="array" ref="K2319">IFERROR(INDEX(MASTER!B:B,MATCH(G2319,MASTER!A:A,0))/100," ")</f>
        <v> </v>
      </c>
      <c r="L2319" s="65">
        <f ca="1" t="shared" si="3"/>
        <v>0</v>
      </c>
      <c r="M2319" s="65" t="str">
        <f ca="1" t="shared" si="4"/>
        <v>1900 - WEEK 00</v>
      </c>
      <c r="N2319" s="65" t="str">
        <f ca="1" t="shared" si="5"/>
        <v>1900 - MONTH 01</v>
      </c>
      <c r="O2319" s="83" t="str">
        <f ca="1" t="shared" ref="O2319:P2319" si="2364">IFERROR(AVERAGEIF(M:M,M2319,$K:$K)," ")</f>
        <v> </v>
      </c>
      <c r="P2319" s="83" t="str">
        <f ca="1" t="shared" si="2364"/>
        <v> </v>
      </c>
      <c r="Q2319" s="65" t="str">
        <f ca="1">IF(ISBLANK(A2319)," ",IF(O2319&gt;MASTER!$B$3/100,"SB",IF(O2319&gt;MASTER!$B$4/100,"B",IF(O2319&gt;MASTER!$B$5/100,"C","K"))))</f>
        <v>SB</v>
      </c>
      <c r="R2319" s="65" t="str">
        <f ca="1">IF(ISBLANK(B2319)," ",IF(P2319&gt;MASTER!$B$3/100,"SB",IF(P2319&gt;MASTER!$B$4/100,"B",IF(P2319&gt;MASTER!$B$5/100,"C","K"))))</f>
        <v>SB</v>
      </c>
    </row>
    <row r="2320" customHeight="1" spans="1:18">
      <c r="A2320" s="65">
        <f ca="1">INDIRECT(ADDRESS(2+QUOTIENT(ROW()-2,COUNTA('Form Responses 1'!$1:$1)-4),1,,TRUE,"Form Responses 1"))</f>
        <v>0</v>
      </c>
      <c r="B2320" s="65">
        <f ca="1">INDIRECT(ADDRESS(2+QUOTIENT(ROW()-2,COUNTA('Form Responses 1'!$1:$1)-4),2,,TRUE,"Form Responses 1"))</f>
        <v>0</v>
      </c>
      <c r="C2320" s="65">
        <f ca="1">INDIRECT(ADDRESS(2+QUOTIENT(ROW()-2,COUNTA('Form Responses 1'!$1:$1)-4),3,,TRUE,"Form Responses 1"))</f>
        <v>0</v>
      </c>
      <c r="D2320" s="65">
        <f ca="1">INDIRECT(ADDRESS(2+QUOTIENT(ROW()-2,COUNTA('Form Responses 1'!$1:$1)-4),4,,TRUE,"Form Responses 1"))</f>
        <v>0</v>
      </c>
      <c r="E2320" s="82">
        <f ca="1" t="shared" si="0"/>
        <v>6</v>
      </c>
      <c r="F2320" s="65" t="str">
        <f ca="1">IF(ISBLANK(A2320)," ",INDIRECT(ADDRESS(1,5+MOD(ROW()-2,COUNTA('Form Responses 1'!$1:$1)-4),,TRUE,"Form Responses 1")))</f>
        <v>Lantai 13 [Pantry]</v>
      </c>
      <c r="G2320" s="65" t="e">
        <f ca="1">IF(ISBLANK(A2320)," ",INDIRECT(ADDRESS(MATCH(A2320,'Form Responses 1'!A:A,0),5+MOD(ROW()-2,COUNTA('Form Responses 1'!$1:$1)-4),,TRUE,"Form Responses 1")))</f>
        <v>#N/A</v>
      </c>
      <c r="H2320" s="83" t="str">
        <f ca="1" t="shared" si="1"/>
        <v>Lantai 13</v>
      </c>
      <c r="I2320" s="83" t="str">
        <f ca="1" t="shared" si="2351"/>
        <v>Pantry</v>
      </c>
      <c r="J2320" s="83" t="str">
        <f ca="1" t="shared" si="2"/>
        <v>CLEANING SERVICE</v>
      </c>
      <c r="K2320" s="83" t="str">
        <f ca="1" t="array" ref="K2320">IFERROR(INDEX(MASTER!B:B,MATCH(G2320,MASTER!A:A,0))/100," ")</f>
        <v> </v>
      </c>
      <c r="L2320" s="65">
        <f ca="1" t="shared" si="3"/>
        <v>0</v>
      </c>
      <c r="M2320" s="65" t="str">
        <f ca="1" t="shared" si="4"/>
        <v>1900 - WEEK 00</v>
      </c>
      <c r="N2320" s="65" t="str">
        <f ca="1" t="shared" si="5"/>
        <v>1900 - MONTH 01</v>
      </c>
      <c r="O2320" s="83" t="str">
        <f ca="1" t="shared" ref="O2320:P2320" si="2365">IFERROR(AVERAGEIF(M:M,M2320,$K:$K)," ")</f>
        <v> </v>
      </c>
      <c r="P2320" s="83" t="str">
        <f ca="1" t="shared" si="2365"/>
        <v> </v>
      </c>
      <c r="Q2320" s="65" t="str">
        <f ca="1">IF(ISBLANK(A2320)," ",IF(O2320&gt;MASTER!$B$3/100,"SB",IF(O2320&gt;MASTER!$B$4/100,"B",IF(O2320&gt;MASTER!$B$5/100,"C","K"))))</f>
        <v>SB</v>
      </c>
      <c r="R2320" s="65" t="str">
        <f ca="1">IF(ISBLANK(B2320)," ",IF(P2320&gt;MASTER!$B$3/100,"SB",IF(P2320&gt;MASTER!$B$4/100,"B",IF(P2320&gt;MASTER!$B$5/100,"C","K"))))</f>
        <v>SB</v>
      </c>
    </row>
    <row r="2321" customHeight="1" spans="1:18">
      <c r="A2321" s="65">
        <f ca="1">INDIRECT(ADDRESS(2+QUOTIENT(ROW()-2,COUNTA('Form Responses 1'!$1:$1)-4),1,,TRUE,"Form Responses 1"))</f>
        <v>0</v>
      </c>
      <c r="B2321" s="65">
        <f ca="1">INDIRECT(ADDRESS(2+QUOTIENT(ROW()-2,COUNTA('Form Responses 1'!$1:$1)-4),2,,TRUE,"Form Responses 1"))</f>
        <v>0</v>
      </c>
      <c r="C2321" s="65">
        <f ca="1">INDIRECT(ADDRESS(2+QUOTIENT(ROW()-2,COUNTA('Form Responses 1'!$1:$1)-4),3,,TRUE,"Form Responses 1"))</f>
        <v>0</v>
      </c>
      <c r="D2321" s="65">
        <f ca="1">INDIRECT(ADDRESS(2+QUOTIENT(ROW()-2,COUNTA('Form Responses 1'!$1:$1)-4),4,,TRUE,"Form Responses 1"))</f>
        <v>0</v>
      </c>
      <c r="E2321" s="82">
        <f ca="1" t="shared" si="0"/>
        <v>6</v>
      </c>
      <c r="F2321" s="65" t="str">
        <f ca="1">IF(ISBLANK(A2321)," ",INDIRECT(ADDRESS(1,5+MOD(ROW()-2,COUNTA('Form Responses 1'!$1:$1)-4),,TRUE,"Form Responses 1")))</f>
        <v>Lantai 13 [Ruang Rapat 1-2-3]</v>
      </c>
      <c r="G2321" s="65" t="e">
        <f ca="1">IF(ISBLANK(A2321)," ",INDIRECT(ADDRESS(MATCH(A2321,'Form Responses 1'!A:A,0),5+MOD(ROW()-2,COUNTA('Form Responses 1'!$1:$1)-4),,TRUE,"Form Responses 1")))</f>
        <v>#N/A</v>
      </c>
      <c r="H2321" s="83" t="str">
        <f ca="1" t="shared" si="1"/>
        <v>Lantai 13</v>
      </c>
      <c r="I2321" s="83" t="str">
        <f ca="1" t="shared" si="2351"/>
        <v>Ruang Rapat 1-2-3</v>
      </c>
      <c r="J2321" s="83" t="str">
        <f ca="1" t="shared" si="2"/>
        <v>CLEANING SERVICE</v>
      </c>
      <c r="K2321" s="83" t="str">
        <f ca="1" t="array" ref="K2321">IFERROR(INDEX(MASTER!B:B,MATCH(G2321,MASTER!A:A,0))/100," ")</f>
        <v> </v>
      </c>
      <c r="L2321" s="65">
        <f ca="1" t="shared" si="3"/>
        <v>0</v>
      </c>
      <c r="M2321" s="65" t="str">
        <f ca="1" t="shared" si="4"/>
        <v>1900 - WEEK 00</v>
      </c>
      <c r="N2321" s="65" t="str">
        <f ca="1" t="shared" si="5"/>
        <v>1900 - MONTH 01</v>
      </c>
      <c r="O2321" s="83" t="str">
        <f ca="1" t="shared" ref="O2321:P2321" si="2366">IFERROR(AVERAGEIF(M:M,M2321,$K:$K)," ")</f>
        <v> </v>
      </c>
      <c r="P2321" s="83" t="str">
        <f ca="1" t="shared" si="2366"/>
        <v> </v>
      </c>
      <c r="Q2321" s="65" t="str">
        <f ca="1">IF(ISBLANK(A2321)," ",IF(O2321&gt;MASTER!$B$3/100,"SB",IF(O2321&gt;MASTER!$B$4/100,"B",IF(O2321&gt;MASTER!$B$5/100,"C","K"))))</f>
        <v>SB</v>
      </c>
      <c r="R2321" s="65" t="str">
        <f ca="1">IF(ISBLANK(B2321)," ",IF(P2321&gt;MASTER!$B$3/100,"SB",IF(P2321&gt;MASTER!$B$4/100,"B",IF(P2321&gt;MASTER!$B$5/100,"C","K"))))</f>
        <v>SB</v>
      </c>
    </row>
    <row r="2322" customHeight="1" spans="1:18">
      <c r="A2322" s="65">
        <f ca="1">INDIRECT(ADDRESS(2+QUOTIENT(ROW()-2,COUNTA('Form Responses 1'!$1:$1)-4),1,,TRUE,"Form Responses 1"))</f>
        <v>0</v>
      </c>
      <c r="B2322" s="65">
        <f ca="1">INDIRECT(ADDRESS(2+QUOTIENT(ROW()-2,COUNTA('Form Responses 1'!$1:$1)-4),2,,TRUE,"Form Responses 1"))</f>
        <v>0</v>
      </c>
      <c r="C2322" s="65">
        <f ca="1">INDIRECT(ADDRESS(2+QUOTIENT(ROW()-2,COUNTA('Form Responses 1'!$1:$1)-4),3,,TRUE,"Form Responses 1"))</f>
        <v>0</v>
      </c>
      <c r="D2322" s="65">
        <f ca="1">INDIRECT(ADDRESS(2+QUOTIENT(ROW()-2,COUNTA('Form Responses 1'!$1:$1)-4),4,,TRUE,"Form Responses 1"))</f>
        <v>0</v>
      </c>
      <c r="E2322" s="82">
        <f ca="1" t="shared" si="0"/>
        <v>6</v>
      </c>
      <c r="F2322" s="65" t="str">
        <f ca="1">IF(ISBLANK(A2322)," ",INDIRECT(ADDRESS(1,5+MOD(ROW()-2,COUNTA('Form Responses 1'!$1:$1)-4),,TRUE,"Form Responses 1")))</f>
        <v>Lantai 13 [Ruang Kerja]</v>
      </c>
      <c r="G2322" s="65" t="e">
        <f ca="1">IF(ISBLANK(A2322)," ",INDIRECT(ADDRESS(MATCH(A2322,'Form Responses 1'!A:A,0),5+MOD(ROW()-2,COUNTA('Form Responses 1'!$1:$1)-4),,TRUE,"Form Responses 1")))</f>
        <v>#N/A</v>
      </c>
      <c r="H2322" s="83" t="str">
        <f ca="1" t="shared" si="1"/>
        <v>Lantai 13</v>
      </c>
      <c r="I2322" s="83" t="str">
        <f ca="1" t="shared" si="2351"/>
        <v>Ruang Kerja</v>
      </c>
      <c r="J2322" s="83" t="str">
        <f ca="1" t="shared" si="2"/>
        <v>CLEANING SERVICE</v>
      </c>
      <c r="K2322" s="83" t="str">
        <f ca="1" t="array" ref="K2322">IFERROR(INDEX(MASTER!B:B,MATCH(G2322,MASTER!A:A,0))/100," ")</f>
        <v> </v>
      </c>
      <c r="L2322" s="65">
        <f ca="1" t="shared" si="3"/>
        <v>0</v>
      </c>
      <c r="M2322" s="65" t="str">
        <f ca="1" t="shared" si="4"/>
        <v>1900 - WEEK 00</v>
      </c>
      <c r="N2322" s="65" t="str">
        <f ca="1" t="shared" si="5"/>
        <v>1900 - MONTH 01</v>
      </c>
      <c r="O2322" s="83" t="str">
        <f ca="1" t="shared" ref="O2322:P2322" si="2367">IFERROR(AVERAGEIF(M:M,M2322,$K:$K)," ")</f>
        <v> </v>
      </c>
      <c r="P2322" s="83" t="str">
        <f ca="1" t="shared" si="2367"/>
        <v> </v>
      </c>
      <c r="Q2322" s="65" t="str">
        <f ca="1">IF(ISBLANK(A2322)," ",IF(O2322&gt;MASTER!$B$3/100,"SB",IF(O2322&gt;MASTER!$B$4/100,"B",IF(O2322&gt;MASTER!$B$5/100,"C","K"))))</f>
        <v>SB</v>
      </c>
      <c r="R2322" s="65" t="str">
        <f ca="1">IF(ISBLANK(B2322)," ",IF(P2322&gt;MASTER!$B$3/100,"SB",IF(P2322&gt;MASTER!$B$4/100,"B",IF(P2322&gt;MASTER!$B$5/100,"C","K"))))</f>
        <v>SB</v>
      </c>
    </row>
    <row r="2323" customHeight="1" spans="1:18">
      <c r="A2323" s="65">
        <f ca="1">INDIRECT(ADDRESS(2+QUOTIENT(ROW()-2,COUNTA('Form Responses 1'!$1:$1)-4),1,,TRUE,"Form Responses 1"))</f>
        <v>0</v>
      </c>
      <c r="B2323" s="65">
        <f ca="1">INDIRECT(ADDRESS(2+QUOTIENT(ROW()-2,COUNTA('Form Responses 1'!$1:$1)-4),2,,TRUE,"Form Responses 1"))</f>
        <v>0</v>
      </c>
      <c r="C2323" s="65">
        <f ca="1">INDIRECT(ADDRESS(2+QUOTIENT(ROW()-2,COUNTA('Form Responses 1'!$1:$1)-4),3,,TRUE,"Form Responses 1"))</f>
        <v>0</v>
      </c>
      <c r="D2323" s="65">
        <f ca="1">INDIRECT(ADDRESS(2+QUOTIENT(ROW()-2,COUNTA('Form Responses 1'!$1:$1)-4),4,,TRUE,"Form Responses 1"))</f>
        <v>0</v>
      </c>
      <c r="E2323" s="82">
        <f ca="1" t="shared" si="0"/>
        <v>6</v>
      </c>
      <c r="F2323" s="65" t="str">
        <f ca="1">IF(ISBLANK(A2323)," ",INDIRECT(ADDRESS(1,5+MOD(ROW()-2,COUNTA('Form Responses 1'!$1:$1)-4),,TRUE,"Form Responses 1")))</f>
        <v>Lantai 13 [Koridor]</v>
      </c>
      <c r="G2323" s="65" t="e">
        <f ca="1">IF(ISBLANK(A2323)," ",INDIRECT(ADDRESS(MATCH(A2323,'Form Responses 1'!A:A,0),5+MOD(ROW()-2,COUNTA('Form Responses 1'!$1:$1)-4),,TRUE,"Form Responses 1")))</f>
        <v>#N/A</v>
      </c>
      <c r="H2323" s="83" t="str">
        <f ca="1" t="shared" si="1"/>
        <v>Lantai 13</v>
      </c>
      <c r="I2323" s="83" t="str">
        <f ca="1" t="shared" si="2351"/>
        <v>Koridor</v>
      </c>
      <c r="J2323" s="83" t="str">
        <f ca="1" t="shared" si="2"/>
        <v>CLEANING SERVICE</v>
      </c>
      <c r="K2323" s="83" t="str">
        <f ca="1" t="array" ref="K2323">IFERROR(INDEX(MASTER!B:B,MATCH(G2323,MASTER!A:A,0))/100," ")</f>
        <v> </v>
      </c>
      <c r="L2323" s="65">
        <f ca="1" t="shared" si="3"/>
        <v>0</v>
      </c>
      <c r="M2323" s="65" t="str">
        <f ca="1" t="shared" si="4"/>
        <v>1900 - WEEK 00</v>
      </c>
      <c r="N2323" s="65" t="str">
        <f ca="1" t="shared" si="5"/>
        <v>1900 - MONTH 01</v>
      </c>
      <c r="O2323" s="83" t="str">
        <f ca="1" t="shared" ref="O2323:P2323" si="2368">IFERROR(AVERAGEIF(M:M,M2323,$K:$K)," ")</f>
        <v> </v>
      </c>
      <c r="P2323" s="83" t="str">
        <f ca="1" t="shared" si="2368"/>
        <v> </v>
      </c>
      <c r="Q2323" s="65" t="str">
        <f ca="1">IF(ISBLANK(A2323)," ",IF(O2323&gt;MASTER!$B$3/100,"SB",IF(O2323&gt;MASTER!$B$4/100,"B",IF(O2323&gt;MASTER!$B$5/100,"C","K"))))</f>
        <v>SB</v>
      </c>
      <c r="R2323" s="65" t="str">
        <f ca="1">IF(ISBLANK(B2323)," ",IF(P2323&gt;MASTER!$B$3/100,"SB",IF(P2323&gt;MASTER!$B$4/100,"B",IF(P2323&gt;MASTER!$B$5/100,"C","K"))))</f>
        <v>SB</v>
      </c>
    </row>
    <row r="2324" customHeight="1" spans="1:18">
      <c r="A2324" s="65">
        <f ca="1">INDIRECT(ADDRESS(2+QUOTIENT(ROW()-2,COUNTA('Form Responses 1'!$1:$1)-4),1,,TRUE,"Form Responses 1"))</f>
        <v>0</v>
      </c>
      <c r="B2324" s="65">
        <f ca="1">INDIRECT(ADDRESS(2+QUOTIENT(ROW()-2,COUNTA('Form Responses 1'!$1:$1)-4),2,,TRUE,"Form Responses 1"))</f>
        <v>0</v>
      </c>
      <c r="C2324" s="65">
        <f ca="1">INDIRECT(ADDRESS(2+QUOTIENT(ROW()-2,COUNTA('Form Responses 1'!$1:$1)-4),3,,TRUE,"Form Responses 1"))</f>
        <v>0</v>
      </c>
      <c r="D2324" s="65">
        <f ca="1">INDIRECT(ADDRESS(2+QUOTIENT(ROW()-2,COUNTA('Form Responses 1'!$1:$1)-4),4,,TRUE,"Form Responses 1"))</f>
        <v>0</v>
      </c>
      <c r="E2324" s="82">
        <f ca="1" t="shared" si="0"/>
        <v>6</v>
      </c>
      <c r="F2324" s="65" t="str">
        <f ca="1">IF(ISBLANK(A2324)," ",INDIRECT(ADDRESS(1,5+MOD(ROW()-2,COUNTA('Form Responses 1'!$1:$1)-4),,TRUE,"Form Responses 1")))</f>
        <v>Lantai 13 [Toilet Pria / Wanita]</v>
      </c>
      <c r="G2324" s="65" t="e">
        <f ca="1">IF(ISBLANK(A2324)," ",INDIRECT(ADDRESS(MATCH(A2324,'Form Responses 1'!A:A,0),5+MOD(ROW()-2,COUNTA('Form Responses 1'!$1:$1)-4),,TRUE,"Form Responses 1")))</f>
        <v>#N/A</v>
      </c>
      <c r="H2324" s="83" t="str">
        <f ca="1" t="shared" si="1"/>
        <v>Lantai 13</v>
      </c>
      <c r="I2324" s="83" t="str">
        <f ca="1" t="shared" si="2351"/>
        <v>Toilet Pria / Wanita</v>
      </c>
      <c r="J2324" s="83" t="str">
        <f ca="1" t="shared" si="2"/>
        <v>CLEANING SERVICE</v>
      </c>
      <c r="K2324" s="83" t="str">
        <f ca="1" t="array" ref="K2324">IFERROR(INDEX(MASTER!B:B,MATCH(G2324,MASTER!A:A,0))/100," ")</f>
        <v> </v>
      </c>
      <c r="L2324" s="65">
        <f ca="1" t="shared" si="3"/>
        <v>0</v>
      </c>
      <c r="M2324" s="65" t="str">
        <f ca="1" t="shared" si="4"/>
        <v>1900 - WEEK 00</v>
      </c>
      <c r="N2324" s="65" t="str">
        <f ca="1" t="shared" si="5"/>
        <v>1900 - MONTH 01</v>
      </c>
      <c r="O2324" s="83" t="str">
        <f ca="1" t="shared" ref="O2324:P2324" si="2369">IFERROR(AVERAGEIF(M:M,M2324,$K:$K)," ")</f>
        <v> </v>
      </c>
      <c r="P2324" s="83" t="str">
        <f ca="1" t="shared" si="2369"/>
        <v> </v>
      </c>
      <c r="Q2324" s="65" t="str">
        <f ca="1">IF(ISBLANK(A2324)," ",IF(O2324&gt;MASTER!$B$3/100,"SB",IF(O2324&gt;MASTER!$B$4/100,"B",IF(O2324&gt;MASTER!$B$5/100,"C","K"))))</f>
        <v>SB</v>
      </c>
      <c r="R2324" s="65" t="str">
        <f ca="1">IF(ISBLANK(B2324)," ",IF(P2324&gt;MASTER!$B$3/100,"SB",IF(P2324&gt;MASTER!$B$4/100,"B",IF(P2324&gt;MASTER!$B$5/100,"C","K"))))</f>
        <v>SB</v>
      </c>
    </row>
    <row r="2325" customHeight="1" spans="1:18">
      <c r="A2325" s="65">
        <f ca="1">INDIRECT(ADDRESS(2+QUOTIENT(ROW()-2,COUNTA('Form Responses 1'!$1:$1)-4),1,,TRUE,"Form Responses 1"))</f>
        <v>0</v>
      </c>
      <c r="B2325" s="65">
        <f ca="1">INDIRECT(ADDRESS(2+QUOTIENT(ROW()-2,COUNTA('Form Responses 1'!$1:$1)-4),2,,TRUE,"Form Responses 1"))</f>
        <v>0</v>
      </c>
      <c r="C2325" s="65">
        <f ca="1">INDIRECT(ADDRESS(2+QUOTIENT(ROW()-2,COUNTA('Form Responses 1'!$1:$1)-4),3,,TRUE,"Form Responses 1"))</f>
        <v>0</v>
      </c>
      <c r="D2325" s="65">
        <f ca="1">INDIRECT(ADDRESS(2+QUOTIENT(ROW()-2,COUNTA('Form Responses 1'!$1:$1)-4),4,,TRUE,"Form Responses 1"))</f>
        <v>0</v>
      </c>
      <c r="E2325" s="82">
        <f ca="1" t="shared" si="0"/>
        <v>6</v>
      </c>
      <c r="F2325" s="65" t="str">
        <f ca="1">IF(ISBLANK(A2325)," ",INDIRECT(ADDRESS(1,5+MOD(ROW()-2,COUNTA('Form Responses 1'!$1:$1)-4),,TRUE,"Form Responses 1")))</f>
        <v>Lantai 12 [Tangga Exit Barat]</v>
      </c>
      <c r="G2325" s="65" t="e">
        <f ca="1">IF(ISBLANK(A2325)," ",INDIRECT(ADDRESS(MATCH(A2325,'Form Responses 1'!A:A,0),5+MOD(ROW()-2,COUNTA('Form Responses 1'!$1:$1)-4),,TRUE,"Form Responses 1")))</f>
        <v>#N/A</v>
      </c>
      <c r="H2325" s="83" t="str">
        <f ca="1" t="shared" si="1"/>
        <v>Lantai 12</v>
      </c>
      <c r="I2325" s="83" t="str">
        <f ca="1" t="shared" si="2351"/>
        <v>Tangga Exit Barat</v>
      </c>
      <c r="J2325" s="83" t="str">
        <f ca="1" t="shared" si="2"/>
        <v>CLEANING SERVICE</v>
      </c>
      <c r="K2325" s="83" t="str">
        <f ca="1" t="array" ref="K2325">IFERROR(INDEX(MASTER!B:B,MATCH(G2325,MASTER!A:A,0))/100," ")</f>
        <v> </v>
      </c>
      <c r="L2325" s="65">
        <f ca="1" t="shared" si="3"/>
        <v>0</v>
      </c>
      <c r="M2325" s="65" t="str">
        <f ca="1" t="shared" si="4"/>
        <v>1900 - WEEK 00</v>
      </c>
      <c r="N2325" s="65" t="str">
        <f ca="1" t="shared" si="5"/>
        <v>1900 - MONTH 01</v>
      </c>
      <c r="O2325" s="83" t="str">
        <f ca="1" t="shared" ref="O2325:P2325" si="2370">IFERROR(AVERAGEIF(M:M,M2325,$K:$K)," ")</f>
        <v> </v>
      </c>
      <c r="P2325" s="83" t="str">
        <f ca="1" t="shared" si="2370"/>
        <v> </v>
      </c>
      <c r="Q2325" s="65" t="str">
        <f ca="1">IF(ISBLANK(A2325)," ",IF(O2325&gt;MASTER!$B$3/100,"SB",IF(O2325&gt;MASTER!$B$4/100,"B",IF(O2325&gt;MASTER!$B$5/100,"C","K"))))</f>
        <v>SB</v>
      </c>
      <c r="R2325" s="65" t="str">
        <f ca="1">IF(ISBLANK(B2325)," ",IF(P2325&gt;MASTER!$B$3/100,"SB",IF(P2325&gt;MASTER!$B$4/100,"B",IF(P2325&gt;MASTER!$B$5/100,"C","K"))))</f>
        <v>SB</v>
      </c>
    </row>
    <row r="2326" customHeight="1" spans="1:18">
      <c r="A2326" s="65">
        <f ca="1">INDIRECT(ADDRESS(2+QUOTIENT(ROW()-2,COUNTA('Form Responses 1'!$1:$1)-4),1,,TRUE,"Form Responses 1"))</f>
        <v>0</v>
      </c>
      <c r="B2326" s="65">
        <f ca="1">INDIRECT(ADDRESS(2+QUOTIENT(ROW()-2,COUNTA('Form Responses 1'!$1:$1)-4),2,,TRUE,"Form Responses 1"))</f>
        <v>0</v>
      </c>
      <c r="C2326" s="65">
        <f ca="1">INDIRECT(ADDRESS(2+QUOTIENT(ROW()-2,COUNTA('Form Responses 1'!$1:$1)-4),3,,TRUE,"Form Responses 1"))</f>
        <v>0</v>
      </c>
      <c r="D2326" s="65">
        <f ca="1">INDIRECT(ADDRESS(2+QUOTIENT(ROW()-2,COUNTA('Form Responses 1'!$1:$1)-4),4,,TRUE,"Form Responses 1"))</f>
        <v>0</v>
      </c>
      <c r="E2326" s="82">
        <f ca="1" t="shared" si="0"/>
        <v>6</v>
      </c>
      <c r="F2326" s="65" t="str">
        <f ca="1">IF(ISBLANK(A2326)," ",INDIRECT(ADDRESS(1,5+MOD(ROW()-2,COUNTA('Form Responses 1'!$1:$1)-4),,TRUE,"Form Responses 1")))</f>
        <v>Lantai 12 [ &amp; Timur]</v>
      </c>
      <c r="G2326" s="65" t="e">
        <f ca="1">IF(ISBLANK(A2326)," ",INDIRECT(ADDRESS(MATCH(A2326,'Form Responses 1'!A:A,0),5+MOD(ROW()-2,COUNTA('Form Responses 1'!$1:$1)-4),,TRUE,"Form Responses 1")))</f>
        <v>#N/A</v>
      </c>
      <c r="H2326" s="83" t="str">
        <f ca="1" t="shared" si="1"/>
        <v>Lantai 12</v>
      </c>
      <c r="I2326" s="83" t="str">
        <f ca="1" t="shared" si="2351"/>
        <v> &amp; Timur</v>
      </c>
      <c r="J2326" s="83" t="str">
        <f ca="1" t="shared" si="2"/>
        <v>CLEANING SERVICE</v>
      </c>
      <c r="K2326" s="83" t="str">
        <f ca="1" t="array" ref="K2326">IFERROR(INDEX(MASTER!B:B,MATCH(G2326,MASTER!A:A,0))/100," ")</f>
        <v> </v>
      </c>
      <c r="L2326" s="65">
        <f ca="1" t="shared" si="3"/>
        <v>0</v>
      </c>
      <c r="M2326" s="65" t="str">
        <f ca="1" t="shared" si="4"/>
        <v>1900 - WEEK 00</v>
      </c>
      <c r="N2326" s="65" t="str">
        <f ca="1" t="shared" si="5"/>
        <v>1900 - MONTH 01</v>
      </c>
      <c r="O2326" s="83" t="str">
        <f ca="1" t="shared" ref="O2326:P2326" si="2371">IFERROR(AVERAGEIF(M:M,M2326,$K:$K)," ")</f>
        <v> </v>
      </c>
      <c r="P2326" s="83" t="str">
        <f ca="1" t="shared" si="2371"/>
        <v> </v>
      </c>
      <c r="Q2326" s="65" t="str">
        <f ca="1">IF(ISBLANK(A2326)," ",IF(O2326&gt;MASTER!$B$3/100,"SB",IF(O2326&gt;MASTER!$B$4/100,"B",IF(O2326&gt;MASTER!$B$5/100,"C","K"))))</f>
        <v>SB</v>
      </c>
      <c r="R2326" s="65" t="str">
        <f ca="1">IF(ISBLANK(B2326)," ",IF(P2326&gt;MASTER!$B$3/100,"SB",IF(P2326&gt;MASTER!$B$4/100,"B",IF(P2326&gt;MASTER!$B$5/100,"C","K"))))</f>
        <v>SB</v>
      </c>
    </row>
    <row r="2327" customHeight="1" spans="1:18">
      <c r="A2327" s="65">
        <f ca="1">INDIRECT(ADDRESS(2+QUOTIENT(ROW()-2,COUNTA('Form Responses 1'!$1:$1)-4),1,,TRUE,"Form Responses 1"))</f>
        <v>0</v>
      </c>
      <c r="B2327" s="65">
        <f ca="1">INDIRECT(ADDRESS(2+QUOTIENT(ROW()-2,COUNTA('Form Responses 1'!$1:$1)-4),2,,TRUE,"Form Responses 1"))</f>
        <v>0</v>
      </c>
      <c r="C2327" s="65">
        <f ca="1">INDIRECT(ADDRESS(2+QUOTIENT(ROW()-2,COUNTA('Form Responses 1'!$1:$1)-4),3,,TRUE,"Form Responses 1"))</f>
        <v>0</v>
      </c>
      <c r="D2327" s="65">
        <f ca="1">INDIRECT(ADDRESS(2+QUOTIENT(ROW()-2,COUNTA('Form Responses 1'!$1:$1)-4),4,,TRUE,"Form Responses 1"))</f>
        <v>0</v>
      </c>
      <c r="E2327" s="82">
        <f ca="1" t="shared" si="0"/>
        <v>6</v>
      </c>
      <c r="F2327" s="65" t="str">
        <f ca="1">IF(ISBLANK(A2327)," ",INDIRECT(ADDRESS(1,5+MOD(ROW()-2,COUNTA('Form Responses 1'!$1:$1)-4),,TRUE,"Form Responses 1")))</f>
        <v>Lantai 12 [Mushola]</v>
      </c>
      <c r="G2327" s="65" t="e">
        <f ca="1">IF(ISBLANK(A2327)," ",INDIRECT(ADDRESS(MATCH(A2327,'Form Responses 1'!A:A,0),5+MOD(ROW()-2,COUNTA('Form Responses 1'!$1:$1)-4),,TRUE,"Form Responses 1")))</f>
        <v>#N/A</v>
      </c>
      <c r="H2327" s="83" t="str">
        <f ca="1" t="shared" si="1"/>
        <v>Lantai 12</v>
      </c>
      <c r="I2327" s="83" t="str">
        <f ca="1" t="shared" si="2351"/>
        <v>Mushola</v>
      </c>
      <c r="J2327" s="83" t="str">
        <f ca="1" t="shared" si="2"/>
        <v>CLEANING SERVICE</v>
      </c>
      <c r="K2327" s="83" t="str">
        <f ca="1" t="array" ref="K2327">IFERROR(INDEX(MASTER!B:B,MATCH(G2327,MASTER!A:A,0))/100," ")</f>
        <v> </v>
      </c>
      <c r="L2327" s="65">
        <f ca="1" t="shared" si="3"/>
        <v>0</v>
      </c>
      <c r="M2327" s="65" t="str">
        <f ca="1" t="shared" si="4"/>
        <v>1900 - WEEK 00</v>
      </c>
      <c r="N2327" s="65" t="str">
        <f ca="1" t="shared" si="5"/>
        <v>1900 - MONTH 01</v>
      </c>
      <c r="O2327" s="83" t="str">
        <f ca="1" t="shared" ref="O2327:P2327" si="2372">IFERROR(AVERAGEIF(M:M,M2327,$K:$K)," ")</f>
        <v> </v>
      </c>
      <c r="P2327" s="83" t="str">
        <f ca="1" t="shared" si="2372"/>
        <v> </v>
      </c>
      <c r="Q2327" s="65" t="str">
        <f ca="1">IF(ISBLANK(A2327)," ",IF(O2327&gt;MASTER!$B$3/100,"SB",IF(O2327&gt;MASTER!$B$4/100,"B",IF(O2327&gt;MASTER!$B$5/100,"C","K"))))</f>
        <v>SB</v>
      </c>
      <c r="R2327" s="65" t="str">
        <f ca="1">IF(ISBLANK(B2327)," ",IF(P2327&gt;MASTER!$B$3/100,"SB",IF(P2327&gt;MASTER!$B$4/100,"B",IF(P2327&gt;MASTER!$B$5/100,"C","K"))))</f>
        <v>SB</v>
      </c>
    </row>
    <row r="2328" customHeight="1" spans="1:18">
      <c r="A2328" s="65">
        <f ca="1">INDIRECT(ADDRESS(2+QUOTIENT(ROW()-2,COUNTA('Form Responses 1'!$1:$1)-4),1,,TRUE,"Form Responses 1"))</f>
        <v>0</v>
      </c>
      <c r="B2328" s="65">
        <f ca="1">INDIRECT(ADDRESS(2+QUOTIENT(ROW()-2,COUNTA('Form Responses 1'!$1:$1)-4),2,,TRUE,"Form Responses 1"))</f>
        <v>0</v>
      </c>
      <c r="C2328" s="65">
        <f ca="1">INDIRECT(ADDRESS(2+QUOTIENT(ROW()-2,COUNTA('Form Responses 1'!$1:$1)-4),3,,TRUE,"Form Responses 1"))</f>
        <v>0</v>
      </c>
      <c r="D2328" s="65">
        <f ca="1">INDIRECT(ADDRESS(2+QUOTIENT(ROW()-2,COUNTA('Form Responses 1'!$1:$1)-4),4,,TRUE,"Form Responses 1"))</f>
        <v>0</v>
      </c>
      <c r="E2328" s="82">
        <f ca="1" t="shared" si="0"/>
        <v>6</v>
      </c>
      <c r="F2328" s="65" t="str">
        <f ca="1">IF(ISBLANK(A2328)," ",INDIRECT(ADDRESS(1,5+MOD(ROW()-2,COUNTA('Form Responses 1'!$1:$1)-4),,TRUE,"Form Responses 1")))</f>
        <v>Lantai 12 [Pantry]</v>
      </c>
      <c r="G2328" s="65" t="e">
        <f ca="1">IF(ISBLANK(A2328)," ",INDIRECT(ADDRESS(MATCH(A2328,'Form Responses 1'!A:A,0),5+MOD(ROW()-2,COUNTA('Form Responses 1'!$1:$1)-4),,TRUE,"Form Responses 1")))</f>
        <v>#N/A</v>
      </c>
      <c r="H2328" s="83" t="str">
        <f ca="1" t="shared" si="1"/>
        <v>Lantai 12</v>
      </c>
      <c r="I2328" s="83" t="str">
        <f ca="1" t="shared" si="2351"/>
        <v>Pantry</v>
      </c>
      <c r="J2328" s="83" t="str">
        <f ca="1" t="shared" si="2"/>
        <v>CLEANING SERVICE</v>
      </c>
      <c r="K2328" s="83" t="str">
        <f ca="1" t="array" ref="K2328">IFERROR(INDEX(MASTER!B:B,MATCH(G2328,MASTER!A:A,0))/100," ")</f>
        <v> </v>
      </c>
      <c r="L2328" s="65">
        <f ca="1" t="shared" si="3"/>
        <v>0</v>
      </c>
      <c r="M2328" s="65" t="str">
        <f ca="1" t="shared" si="4"/>
        <v>1900 - WEEK 00</v>
      </c>
      <c r="N2328" s="65" t="str">
        <f ca="1" t="shared" si="5"/>
        <v>1900 - MONTH 01</v>
      </c>
      <c r="O2328" s="83" t="str">
        <f ca="1" t="shared" ref="O2328:P2328" si="2373">IFERROR(AVERAGEIF(M:M,M2328,$K:$K)," ")</f>
        <v> </v>
      </c>
      <c r="P2328" s="83" t="str">
        <f ca="1" t="shared" si="2373"/>
        <v> </v>
      </c>
      <c r="Q2328" s="65" t="str">
        <f ca="1">IF(ISBLANK(A2328)," ",IF(O2328&gt;MASTER!$B$3/100,"SB",IF(O2328&gt;MASTER!$B$4/100,"B",IF(O2328&gt;MASTER!$B$5/100,"C","K"))))</f>
        <v>SB</v>
      </c>
      <c r="R2328" s="65" t="str">
        <f ca="1">IF(ISBLANK(B2328)," ",IF(P2328&gt;MASTER!$B$3/100,"SB",IF(P2328&gt;MASTER!$B$4/100,"B",IF(P2328&gt;MASTER!$B$5/100,"C","K"))))</f>
        <v>SB</v>
      </c>
    </row>
    <row r="2329" customHeight="1" spans="1:18">
      <c r="A2329" s="65">
        <f ca="1">INDIRECT(ADDRESS(2+QUOTIENT(ROW()-2,COUNTA('Form Responses 1'!$1:$1)-4),1,,TRUE,"Form Responses 1"))</f>
        <v>0</v>
      </c>
      <c r="B2329" s="65">
        <f ca="1">INDIRECT(ADDRESS(2+QUOTIENT(ROW()-2,COUNTA('Form Responses 1'!$1:$1)-4),2,,TRUE,"Form Responses 1"))</f>
        <v>0</v>
      </c>
      <c r="C2329" s="65">
        <f ca="1">INDIRECT(ADDRESS(2+QUOTIENT(ROW()-2,COUNTA('Form Responses 1'!$1:$1)-4),3,,TRUE,"Form Responses 1"))</f>
        <v>0</v>
      </c>
      <c r="D2329" s="65">
        <f ca="1">INDIRECT(ADDRESS(2+QUOTIENT(ROW()-2,COUNTA('Form Responses 1'!$1:$1)-4),4,,TRUE,"Form Responses 1"))</f>
        <v>0</v>
      </c>
      <c r="E2329" s="82">
        <f ca="1" t="shared" si="0"/>
        <v>6</v>
      </c>
      <c r="F2329" s="65" t="str">
        <f ca="1">IF(ISBLANK(A2329)," ",INDIRECT(ADDRESS(1,5+MOD(ROW()-2,COUNTA('Form Responses 1'!$1:$1)-4),,TRUE,"Form Responses 1")))</f>
        <v>Lantai 12 [Ruang Rapat 1-2-3]</v>
      </c>
      <c r="G2329" s="65" t="e">
        <f ca="1">IF(ISBLANK(A2329)," ",INDIRECT(ADDRESS(MATCH(A2329,'Form Responses 1'!A:A,0),5+MOD(ROW()-2,COUNTA('Form Responses 1'!$1:$1)-4),,TRUE,"Form Responses 1")))</f>
        <v>#N/A</v>
      </c>
      <c r="H2329" s="83" t="str">
        <f ca="1" t="shared" si="1"/>
        <v>Lantai 12</v>
      </c>
      <c r="I2329" s="83" t="str">
        <f ca="1" t="shared" si="2351"/>
        <v>Ruang Rapat 1-2-3</v>
      </c>
      <c r="J2329" s="83" t="str">
        <f ca="1" t="shared" si="2"/>
        <v>CLEANING SERVICE</v>
      </c>
      <c r="K2329" s="83" t="str">
        <f ca="1" t="array" ref="K2329">IFERROR(INDEX(MASTER!B:B,MATCH(G2329,MASTER!A:A,0))/100," ")</f>
        <v> </v>
      </c>
      <c r="L2329" s="65">
        <f ca="1" t="shared" si="3"/>
        <v>0</v>
      </c>
      <c r="M2329" s="65" t="str">
        <f ca="1" t="shared" si="4"/>
        <v>1900 - WEEK 00</v>
      </c>
      <c r="N2329" s="65" t="str">
        <f ca="1" t="shared" si="5"/>
        <v>1900 - MONTH 01</v>
      </c>
      <c r="O2329" s="83" t="str">
        <f ca="1" t="shared" ref="O2329:P2329" si="2374">IFERROR(AVERAGEIF(M:M,M2329,$K:$K)," ")</f>
        <v> </v>
      </c>
      <c r="P2329" s="83" t="str">
        <f ca="1" t="shared" si="2374"/>
        <v> </v>
      </c>
      <c r="Q2329" s="65" t="str">
        <f ca="1">IF(ISBLANK(A2329)," ",IF(O2329&gt;MASTER!$B$3/100,"SB",IF(O2329&gt;MASTER!$B$4/100,"B",IF(O2329&gt;MASTER!$B$5/100,"C","K"))))</f>
        <v>SB</v>
      </c>
      <c r="R2329" s="65" t="str">
        <f ca="1">IF(ISBLANK(B2329)," ",IF(P2329&gt;MASTER!$B$3/100,"SB",IF(P2329&gt;MASTER!$B$4/100,"B",IF(P2329&gt;MASTER!$B$5/100,"C","K"))))</f>
        <v>SB</v>
      </c>
    </row>
    <row r="2330" customHeight="1" spans="1:18">
      <c r="A2330" s="65">
        <f ca="1">INDIRECT(ADDRESS(2+QUOTIENT(ROW()-2,COUNTA('Form Responses 1'!$1:$1)-4),1,,TRUE,"Form Responses 1"))</f>
        <v>0</v>
      </c>
      <c r="B2330" s="65">
        <f ca="1">INDIRECT(ADDRESS(2+QUOTIENT(ROW()-2,COUNTA('Form Responses 1'!$1:$1)-4),2,,TRUE,"Form Responses 1"))</f>
        <v>0</v>
      </c>
      <c r="C2330" s="65">
        <f ca="1">INDIRECT(ADDRESS(2+QUOTIENT(ROW()-2,COUNTA('Form Responses 1'!$1:$1)-4),3,,TRUE,"Form Responses 1"))</f>
        <v>0</v>
      </c>
      <c r="D2330" s="65">
        <f ca="1">INDIRECT(ADDRESS(2+QUOTIENT(ROW()-2,COUNTA('Form Responses 1'!$1:$1)-4),4,,TRUE,"Form Responses 1"))</f>
        <v>0</v>
      </c>
      <c r="E2330" s="82">
        <f ca="1" t="shared" si="0"/>
        <v>6</v>
      </c>
      <c r="F2330" s="65" t="str">
        <f ca="1">IF(ISBLANK(A2330)," ",INDIRECT(ADDRESS(1,5+MOD(ROW()-2,COUNTA('Form Responses 1'!$1:$1)-4),,TRUE,"Form Responses 1")))</f>
        <v>Lantai 12 [Ruang Kerja]</v>
      </c>
      <c r="G2330" s="65" t="e">
        <f ca="1">IF(ISBLANK(A2330)," ",INDIRECT(ADDRESS(MATCH(A2330,'Form Responses 1'!A:A,0),5+MOD(ROW()-2,COUNTA('Form Responses 1'!$1:$1)-4),,TRUE,"Form Responses 1")))</f>
        <v>#N/A</v>
      </c>
      <c r="H2330" s="83" t="str">
        <f ca="1" t="shared" si="1"/>
        <v>Lantai 12</v>
      </c>
      <c r="I2330" s="83" t="str">
        <f ca="1" t="shared" si="2351"/>
        <v>Ruang Kerja</v>
      </c>
      <c r="J2330" s="83" t="str">
        <f ca="1" t="shared" si="2"/>
        <v>CLEANING SERVICE</v>
      </c>
      <c r="K2330" s="83" t="str">
        <f ca="1" t="array" ref="K2330">IFERROR(INDEX(MASTER!B:B,MATCH(G2330,MASTER!A:A,0))/100," ")</f>
        <v> </v>
      </c>
      <c r="L2330" s="65">
        <f ca="1" t="shared" si="3"/>
        <v>0</v>
      </c>
      <c r="M2330" s="65" t="str">
        <f ca="1" t="shared" si="4"/>
        <v>1900 - WEEK 00</v>
      </c>
      <c r="N2330" s="65" t="str">
        <f ca="1" t="shared" si="5"/>
        <v>1900 - MONTH 01</v>
      </c>
      <c r="O2330" s="83" t="str">
        <f ca="1" t="shared" ref="O2330:P2330" si="2375">IFERROR(AVERAGEIF(M:M,M2330,$K:$K)," ")</f>
        <v> </v>
      </c>
      <c r="P2330" s="83" t="str">
        <f ca="1" t="shared" si="2375"/>
        <v> </v>
      </c>
      <c r="Q2330" s="65" t="str">
        <f ca="1">IF(ISBLANK(A2330)," ",IF(O2330&gt;MASTER!$B$3/100,"SB",IF(O2330&gt;MASTER!$B$4/100,"B",IF(O2330&gt;MASTER!$B$5/100,"C","K"))))</f>
        <v>SB</v>
      </c>
      <c r="R2330" s="65" t="str">
        <f ca="1">IF(ISBLANK(B2330)," ",IF(P2330&gt;MASTER!$B$3/100,"SB",IF(P2330&gt;MASTER!$B$4/100,"B",IF(P2330&gt;MASTER!$B$5/100,"C","K"))))</f>
        <v>SB</v>
      </c>
    </row>
    <row r="2331" customHeight="1" spans="1:18">
      <c r="A2331" s="65">
        <f ca="1">INDIRECT(ADDRESS(2+QUOTIENT(ROW()-2,COUNTA('Form Responses 1'!$1:$1)-4),1,,TRUE,"Form Responses 1"))</f>
        <v>0</v>
      </c>
      <c r="B2331" s="65">
        <f ca="1">INDIRECT(ADDRESS(2+QUOTIENT(ROW()-2,COUNTA('Form Responses 1'!$1:$1)-4),2,,TRUE,"Form Responses 1"))</f>
        <v>0</v>
      </c>
      <c r="C2331" s="65">
        <f ca="1">INDIRECT(ADDRESS(2+QUOTIENT(ROW()-2,COUNTA('Form Responses 1'!$1:$1)-4),3,,TRUE,"Form Responses 1"))</f>
        <v>0</v>
      </c>
      <c r="D2331" s="65">
        <f ca="1">INDIRECT(ADDRESS(2+QUOTIENT(ROW()-2,COUNTA('Form Responses 1'!$1:$1)-4),4,,TRUE,"Form Responses 1"))</f>
        <v>0</v>
      </c>
      <c r="E2331" s="82">
        <f ca="1" t="shared" si="0"/>
        <v>6</v>
      </c>
      <c r="F2331" s="65" t="str">
        <f ca="1">IF(ISBLANK(A2331)," ",INDIRECT(ADDRESS(1,5+MOD(ROW()-2,COUNTA('Form Responses 1'!$1:$1)-4),,TRUE,"Form Responses 1")))</f>
        <v>Lantai 12 [Koridor]</v>
      </c>
      <c r="G2331" s="65" t="e">
        <f ca="1">IF(ISBLANK(A2331)," ",INDIRECT(ADDRESS(MATCH(A2331,'Form Responses 1'!A:A,0),5+MOD(ROW()-2,COUNTA('Form Responses 1'!$1:$1)-4),,TRUE,"Form Responses 1")))</f>
        <v>#N/A</v>
      </c>
      <c r="H2331" s="83" t="str">
        <f ca="1" t="shared" si="1"/>
        <v>Lantai 12</v>
      </c>
      <c r="I2331" s="83" t="str">
        <f ca="1" t="shared" si="2351"/>
        <v>Koridor</v>
      </c>
      <c r="J2331" s="83" t="str">
        <f ca="1" t="shared" si="2"/>
        <v>CLEANING SERVICE</v>
      </c>
      <c r="K2331" s="83" t="str">
        <f ca="1" t="array" ref="K2331">IFERROR(INDEX(MASTER!B:B,MATCH(G2331,MASTER!A:A,0))/100," ")</f>
        <v> </v>
      </c>
      <c r="L2331" s="65">
        <f ca="1" t="shared" si="3"/>
        <v>0</v>
      </c>
      <c r="M2331" s="65" t="str">
        <f ca="1" t="shared" si="4"/>
        <v>1900 - WEEK 00</v>
      </c>
      <c r="N2331" s="65" t="str">
        <f ca="1" t="shared" si="5"/>
        <v>1900 - MONTH 01</v>
      </c>
      <c r="O2331" s="83" t="str">
        <f ca="1" t="shared" ref="O2331:P2331" si="2376">IFERROR(AVERAGEIF(M:M,M2331,$K:$K)," ")</f>
        <v> </v>
      </c>
      <c r="P2331" s="83" t="str">
        <f ca="1" t="shared" si="2376"/>
        <v> </v>
      </c>
      <c r="Q2331" s="65" t="str">
        <f ca="1">IF(ISBLANK(A2331)," ",IF(O2331&gt;MASTER!$B$3/100,"SB",IF(O2331&gt;MASTER!$B$4/100,"B",IF(O2331&gt;MASTER!$B$5/100,"C","K"))))</f>
        <v>SB</v>
      </c>
      <c r="R2331" s="65" t="str">
        <f ca="1">IF(ISBLANK(B2331)," ",IF(P2331&gt;MASTER!$B$3/100,"SB",IF(P2331&gt;MASTER!$B$4/100,"B",IF(P2331&gt;MASTER!$B$5/100,"C","K"))))</f>
        <v>SB</v>
      </c>
    </row>
    <row r="2332" customHeight="1" spans="1:18">
      <c r="A2332" s="65">
        <f ca="1">INDIRECT(ADDRESS(2+QUOTIENT(ROW()-2,COUNTA('Form Responses 1'!$1:$1)-4),1,,TRUE,"Form Responses 1"))</f>
        <v>0</v>
      </c>
      <c r="B2332" s="65">
        <f ca="1">INDIRECT(ADDRESS(2+QUOTIENT(ROW()-2,COUNTA('Form Responses 1'!$1:$1)-4),2,,TRUE,"Form Responses 1"))</f>
        <v>0</v>
      </c>
      <c r="C2332" s="65">
        <f ca="1">INDIRECT(ADDRESS(2+QUOTIENT(ROW()-2,COUNTA('Form Responses 1'!$1:$1)-4),3,,TRUE,"Form Responses 1"))</f>
        <v>0</v>
      </c>
      <c r="D2332" s="65">
        <f ca="1">INDIRECT(ADDRESS(2+QUOTIENT(ROW()-2,COUNTA('Form Responses 1'!$1:$1)-4),4,,TRUE,"Form Responses 1"))</f>
        <v>0</v>
      </c>
      <c r="E2332" s="82">
        <f ca="1" t="shared" si="0"/>
        <v>6</v>
      </c>
      <c r="F2332" s="65" t="str">
        <f ca="1">IF(ISBLANK(A2332)," ",INDIRECT(ADDRESS(1,5+MOD(ROW()-2,COUNTA('Form Responses 1'!$1:$1)-4),,TRUE,"Form Responses 1")))</f>
        <v>Lantai 12 [Toilet Pria / Wanita]</v>
      </c>
      <c r="G2332" s="65" t="e">
        <f ca="1">IF(ISBLANK(A2332)," ",INDIRECT(ADDRESS(MATCH(A2332,'Form Responses 1'!A:A,0),5+MOD(ROW()-2,COUNTA('Form Responses 1'!$1:$1)-4),,TRUE,"Form Responses 1")))</f>
        <v>#N/A</v>
      </c>
      <c r="H2332" s="83" t="str">
        <f ca="1" t="shared" si="1"/>
        <v>Lantai 12</v>
      </c>
      <c r="I2332" s="83" t="str">
        <f ca="1" t="shared" si="2351"/>
        <v>Toilet Pria / Wanita</v>
      </c>
      <c r="J2332" s="83" t="str">
        <f ca="1" t="shared" si="2"/>
        <v>CLEANING SERVICE</v>
      </c>
      <c r="K2332" s="83" t="str">
        <f ca="1" t="array" ref="K2332">IFERROR(INDEX(MASTER!B:B,MATCH(G2332,MASTER!A:A,0))/100," ")</f>
        <v> </v>
      </c>
      <c r="L2332" s="65">
        <f ca="1" t="shared" si="3"/>
        <v>0</v>
      </c>
      <c r="M2332" s="65" t="str">
        <f ca="1" t="shared" si="4"/>
        <v>1900 - WEEK 00</v>
      </c>
      <c r="N2332" s="65" t="str">
        <f ca="1" t="shared" si="5"/>
        <v>1900 - MONTH 01</v>
      </c>
      <c r="O2332" s="83" t="str">
        <f ca="1" t="shared" ref="O2332:P2332" si="2377">IFERROR(AVERAGEIF(M:M,M2332,$K:$K)," ")</f>
        <v> </v>
      </c>
      <c r="P2332" s="83" t="str">
        <f ca="1" t="shared" si="2377"/>
        <v> </v>
      </c>
      <c r="Q2332" s="65" t="str">
        <f ca="1">IF(ISBLANK(A2332)," ",IF(O2332&gt;MASTER!$B$3/100,"SB",IF(O2332&gt;MASTER!$B$4/100,"B",IF(O2332&gt;MASTER!$B$5/100,"C","K"))))</f>
        <v>SB</v>
      </c>
      <c r="R2332" s="65" t="str">
        <f ca="1">IF(ISBLANK(B2332)," ",IF(P2332&gt;MASTER!$B$3/100,"SB",IF(P2332&gt;MASTER!$B$4/100,"B",IF(P2332&gt;MASTER!$B$5/100,"C","K"))))</f>
        <v>SB</v>
      </c>
    </row>
    <row r="2333" customHeight="1" spans="1:18">
      <c r="A2333" s="65">
        <f ca="1">INDIRECT(ADDRESS(2+QUOTIENT(ROW()-2,COUNTA('Form Responses 1'!$1:$1)-4),1,,TRUE,"Form Responses 1"))</f>
        <v>0</v>
      </c>
      <c r="B2333" s="65">
        <f ca="1">INDIRECT(ADDRESS(2+QUOTIENT(ROW()-2,COUNTA('Form Responses 1'!$1:$1)-4),2,,TRUE,"Form Responses 1"))</f>
        <v>0</v>
      </c>
      <c r="C2333" s="65">
        <f ca="1">INDIRECT(ADDRESS(2+QUOTIENT(ROW()-2,COUNTA('Form Responses 1'!$1:$1)-4),3,,TRUE,"Form Responses 1"))</f>
        <v>0</v>
      </c>
      <c r="D2333" s="65">
        <f ca="1">INDIRECT(ADDRESS(2+QUOTIENT(ROW()-2,COUNTA('Form Responses 1'!$1:$1)-4),4,,TRUE,"Form Responses 1"))</f>
        <v>0</v>
      </c>
      <c r="E2333" s="82">
        <f ca="1" t="shared" si="0"/>
        <v>6</v>
      </c>
      <c r="F2333" s="65" t="str">
        <f ca="1">IF(ISBLANK(A2333)," ",INDIRECT(ADDRESS(1,5+MOD(ROW()-2,COUNTA('Form Responses 1'!$1:$1)-4),,TRUE,"Form Responses 1")))</f>
        <v>Lantai 11 [Tangga Exit Barat]</v>
      </c>
      <c r="G2333" s="65" t="e">
        <f ca="1">IF(ISBLANK(A2333)," ",INDIRECT(ADDRESS(MATCH(A2333,'Form Responses 1'!A:A,0),5+MOD(ROW()-2,COUNTA('Form Responses 1'!$1:$1)-4),,TRUE,"Form Responses 1")))</f>
        <v>#N/A</v>
      </c>
      <c r="H2333" s="83" t="str">
        <f ca="1" t="shared" si="1"/>
        <v>Lantai 11</v>
      </c>
      <c r="I2333" s="83" t="str">
        <f ca="1" t="shared" si="2351"/>
        <v>Tangga Exit Barat</v>
      </c>
      <c r="J2333" s="83" t="str">
        <f ca="1" t="shared" si="2"/>
        <v>CLEANING SERVICE</v>
      </c>
      <c r="K2333" s="83" t="str">
        <f ca="1" t="array" ref="K2333">IFERROR(INDEX(MASTER!B:B,MATCH(G2333,MASTER!A:A,0))/100," ")</f>
        <v> </v>
      </c>
      <c r="L2333" s="65">
        <f ca="1" t="shared" si="3"/>
        <v>0</v>
      </c>
      <c r="M2333" s="65" t="str">
        <f ca="1" t="shared" si="4"/>
        <v>1900 - WEEK 00</v>
      </c>
      <c r="N2333" s="65" t="str">
        <f ca="1" t="shared" si="5"/>
        <v>1900 - MONTH 01</v>
      </c>
      <c r="O2333" s="83" t="str">
        <f ca="1" t="shared" ref="O2333:P2333" si="2378">IFERROR(AVERAGEIF(M:M,M2333,$K:$K)," ")</f>
        <v> </v>
      </c>
      <c r="P2333" s="83" t="str">
        <f ca="1" t="shared" si="2378"/>
        <v> </v>
      </c>
      <c r="Q2333" s="65" t="str">
        <f ca="1">IF(ISBLANK(A2333)," ",IF(O2333&gt;MASTER!$B$3/100,"SB",IF(O2333&gt;MASTER!$B$4/100,"B",IF(O2333&gt;MASTER!$B$5/100,"C","K"))))</f>
        <v>SB</v>
      </c>
      <c r="R2333" s="65" t="str">
        <f ca="1">IF(ISBLANK(B2333)," ",IF(P2333&gt;MASTER!$B$3/100,"SB",IF(P2333&gt;MASTER!$B$4/100,"B",IF(P2333&gt;MASTER!$B$5/100,"C","K"))))</f>
        <v>SB</v>
      </c>
    </row>
    <row r="2334" customHeight="1" spans="1:18">
      <c r="A2334" s="65">
        <f ca="1">INDIRECT(ADDRESS(2+QUOTIENT(ROW()-2,COUNTA('Form Responses 1'!$1:$1)-4),1,,TRUE,"Form Responses 1"))</f>
        <v>0</v>
      </c>
      <c r="B2334" s="65">
        <f ca="1">INDIRECT(ADDRESS(2+QUOTIENT(ROW()-2,COUNTA('Form Responses 1'!$1:$1)-4),2,,TRUE,"Form Responses 1"))</f>
        <v>0</v>
      </c>
      <c r="C2334" s="65">
        <f ca="1">INDIRECT(ADDRESS(2+QUOTIENT(ROW()-2,COUNTA('Form Responses 1'!$1:$1)-4),3,,TRUE,"Form Responses 1"))</f>
        <v>0</v>
      </c>
      <c r="D2334" s="65">
        <f ca="1">INDIRECT(ADDRESS(2+QUOTIENT(ROW()-2,COUNTA('Form Responses 1'!$1:$1)-4),4,,TRUE,"Form Responses 1"))</f>
        <v>0</v>
      </c>
      <c r="E2334" s="82">
        <f ca="1" t="shared" si="0"/>
        <v>6</v>
      </c>
      <c r="F2334" s="65" t="str">
        <f ca="1">IF(ISBLANK(A2334)," ",INDIRECT(ADDRESS(1,5+MOD(ROW()-2,COUNTA('Form Responses 1'!$1:$1)-4),,TRUE,"Form Responses 1")))</f>
        <v>Lantai 11 [ &amp; Timur]</v>
      </c>
      <c r="G2334" s="65" t="e">
        <f ca="1">IF(ISBLANK(A2334)," ",INDIRECT(ADDRESS(MATCH(A2334,'Form Responses 1'!A:A,0),5+MOD(ROW()-2,COUNTA('Form Responses 1'!$1:$1)-4),,TRUE,"Form Responses 1")))</f>
        <v>#N/A</v>
      </c>
      <c r="H2334" s="83" t="str">
        <f ca="1" t="shared" si="1"/>
        <v>Lantai 11</v>
      </c>
      <c r="I2334" s="83" t="str">
        <f ca="1" t="shared" si="2351"/>
        <v> &amp; Timur</v>
      </c>
      <c r="J2334" s="83" t="str">
        <f ca="1" t="shared" si="2"/>
        <v>CLEANING SERVICE</v>
      </c>
      <c r="K2334" s="83" t="str">
        <f ca="1" t="array" ref="K2334">IFERROR(INDEX(MASTER!B:B,MATCH(G2334,MASTER!A:A,0))/100," ")</f>
        <v> </v>
      </c>
      <c r="L2334" s="65">
        <f ca="1" t="shared" si="3"/>
        <v>0</v>
      </c>
      <c r="M2334" s="65" t="str">
        <f ca="1" t="shared" si="4"/>
        <v>1900 - WEEK 00</v>
      </c>
      <c r="N2334" s="65" t="str">
        <f ca="1" t="shared" si="5"/>
        <v>1900 - MONTH 01</v>
      </c>
      <c r="O2334" s="83" t="str">
        <f ca="1" t="shared" ref="O2334:P2334" si="2379">IFERROR(AVERAGEIF(M:M,M2334,$K:$K)," ")</f>
        <v> </v>
      </c>
      <c r="P2334" s="83" t="str">
        <f ca="1" t="shared" si="2379"/>
        <v> </v>
      </c>
      <c r="Q2334" s="65" t="str">
        <f ca="1">IF(ISBLANK(A2334)," ",IF(O2334&gt;MASTER!$B$3/100,"SB",IF(O2334&gt;MASTER!$B$4/100,"B",IF(O2334&gt;MASTER!$B$5/100,"C","K"))))</f>
        <v>SB</v>
      </c>
      <c r="R2334" s="65" t="str">
        <f ca="1">IF(ISBLANK(B2334)," ",IF(P2334&gt;MASTER!$B$3/100,"SB",IF(P2334&gt;MASTER!$B$4/100,"B",IF(P2334&gt;MASTER!$B$5/100,"C","K"))))</f>
        <v>SB</v>
      </c>
    </row>
    <row r="2335" customHeight="1" spans="1:18">
      <c r="A2335" s="65">
        <f ca="1">INDIRECT(ADDRESS(2+QUOTIENT(ROW()-2,COUNTA('Form Responses 1'!$1:$1)-4),1,,TRUE,"Form Responses 1"))</f>
        <v>0</v>
      </c>
      <c r="B2335" s="65">
        <f ca="1">INDIRECT(ADDRESS(2+QUOTIENT(ROW()-2,COUNTA('Form Responses 1'!$1:$1)-4),2,,TRUE,"Form Responses 1"))</f>
        <v>0</v>
      </c>
      <c r="C2335" s="65">
        <f ca="1">INDIRECT(ADDRESS(2+QUOTIENT(ROW()-2,COUNTA('Form Responses 1'!$1:$1)-4),3,,TRUE,"Form Responses 1"))</f>
        <v>0</v>
      </c>
      <c r="D2335" s="65">
        <f ca="1">INDIRECT(ADDRESS(2+QUOTIENT(ROW()-2,COUNTA('Form Responses 1'!$1:$1)-4),4,,TRUE,"Form Responses 1"))</f>
        <v>0</v>
      </c>
      <c r="E2335" s="82">
        <f ca="1" t="shared" si="0"/>
        <v>6</v>
      </c>
      <c r="F2335" s="65" t="str">
        <f ca="1">IF(ISBLANK(A2335)," ",INDIRECT(ADDRESS(1,5+MOD(ROW()-2,COUNTA('Form Responses 1'!$1:$1)-4),,TRUE,"Form Responses 1")))</f>
        <v>Lantai 11 [Mushola]</v>
      </c>
      <c r="G2335" s="65" t="e">
        <f ca="1">IF(ISBLANK(A2335)," ",INDIRECT(ADDRESS(MATCH(A2335,'Form Responses 1'!A:A,0),5+MOD(ROW()-2,COUNTA('Form Responses 1'!$1:$1)-4),,TRUE,"Form Responses 1")))</f>
        <v>#N/A</v>
      </c>
      <c r="H2335" s="83" t="str">
        <f ca="1" t="shared" si="1"/>
        <v>Lantai 11</v>
      </c>
      <c r="I2335" s="83" t="str">
        <f ca="1" t="shared" si="2351"/>
        <v>Mushola</v>
      </c>
      <c r="J2335" s="83" t="str">
        <f ca="1" t="shared" si="2"/>
        <v>CLEANING SERVICE</v>
      </c>
      <c r="K2335" s="83" t="str">
        <f ca="1" t="array" ref="K2335">IFERROR(INDEX(MASTER!B:B,MATCH(G2335,MASTER!A:A,0))/100," ")</f>
        <v> </v>
      </c>
      <c r="L2335" s="65">
        <f ca="1" t="shared" si="3"/>
        <v>0</v>
      </c>
      <c r="M2335" s="65" t="str">
        <f ca="1" t="shared" si="4"/>
        <v>1900 - WEEK 00</v>
      </c>
      <c r="N2335" s="65" t="str">
        <f ca="1" t="shared" si="5"/>
        <v>1900 - MONTH 01</v>
      </c>
      <c r="O2335" s="83" t="str">
        <f ca="1" t="shared" ref="O2335:P2335" si="2380">IFERROR(AVERAGEIF(M:M,M2335,$K:$K)," ")</f>
        <v> </v>
      </c>
      <c r="P2335" s="83" t="str">
        <f ca="1" t="shared" si="2380"/>
        <v> </v>
      </c>
      <c r="Q2335" s="65" t="str">
        <f ca="1">IF(ISBLANK(A2335)," ",IF(O2335&gt;MASTER!$B$3/100,"SB",IF(O2335&gt;MASTER!$B$4/100,"B",IF(O2335&gt;MASTER!$B$5/100,"C","K"))))</f>
        <v>SB</v>
      </c>
      <c r="R2335" s="65" t="str">
        <f ca="1">IF(ISBLANK(B2335)," ",IF(P2335&gt;MASTER!$B$3/100,"SB",IF(P2335&gt;MASTER!$B$4/100,"B",IF(P2335&gt;MASTER!$B$5/100,"C","K"))))</f>
        <v>SB</v>
      </c>
    </row>
    <row r="2336" customHeight="1" spans="1:18">
      <c r="A2336" s="65">
        <f ca="1">INDIRECT(ADDRESS(2+QUOTIENT(ROW()-2,COUNTA('Form Responses 1'!$1:$1)-4),1,,TRUE,"Form Responses 1"))</f>
        <v>0</v>
      </c>
      <c r="B2336" s="65">
        <f ca="1">INDIRECT(ADDRESS(2+QUOTIENT(ROW()-2,COUNTA('Form Responses 1'!$1:$1)-4),2,,TRUE,"Form Responses 1"))</f>
        <v>0</v>
      </c>
      <c r="C2336" s="65">
        <f ca="1">INDIRECT(ADDRESS(2+QUOTIENT(ROW()-2,COUNTA('Form Responses 1'!$1:$1)-4),3,,TRUE,"Form Responses 1"))</f>
        <v>0</v>
      </c>
      <c r="D2336" s="65">
        <f ca="1">INDIRECT(ADDRESS(2+QUOTIENT(ROW()-2,COUNTA('Form Responses 1'!$1:$1)-4),4,,TRUE,"Form Responses 1"))</f>
        <v>0</v>
      </c>
      <c r="E2336" s="82">
        <f ca="1" t="shared" si="0"/>
        <v>6</v>
      </c>
      <c r="F2336" s="65" t="str">
        <f ca="1">IF(ISBLANK(A2336)," ",INDIRECT(ADDRESS(1,5+MOD(ROW()-2,COUNTA('Form Responses 1'!$1:$1)-4),,TRUE,"Form Responses 1")))</f>
        <v>Lantai 11 [Pantry]</v>
      </c>
      <c r="G2336" s="65" t="e">
        <f ca="1">IF(ISBLANK(A2336)," ",INDIRECT(ADDRESS(MATCH(A2336,'Form Responses 1'!A:A,0),5+MOD(ROW()-2,COUNTA('Form Responses 1'!$1:$1)-4),,TRUE,"Form Responses 1")))</f>
        <v>#N/A</v>
      </c>
      <c r="H2336" s="83" t="str">
        <f ca="1" t="shared" si="1"/>
        <v>Lantai 11</v>
      </c>
      <c r="I2336" s="83" t="str">
        <f ca="1" t="shared" si="2351"/>
        <v>Pantry</v>
      </c>
      <c r="J2336" s="83" t="str">
        <f ca="1" t="shared" si="2"/>
        <v>CLEANING SERVICE</v>
      </c>
      <c r="K2336" s="83" t="str">
        <f ca="1" t="array" ref="K2336">IFERROR(INDEX(MASTER!B:B,MATCH(G2336,MASTER!A:A,0))/100," ")</f>
        <v> </v>
      </c>
      <c r="L2336" s="65">
        <f ca="1" t="shared" si="3"/>
        <v>0</v>
      </c>
      <c r="M2336" s="65" t="str">
        <f ca="1" t="shared" si="4"/>
        <v>1900 - WEEK 00</v>
      </c>
      <c r="N2336" s="65" t="str">
        <f ca="1" t="shared" si="5"/>
        <v>1900 - MONTH 01</v>
      </c>
      <c r="O2336" s="83" t="str">
        <f ca="1" t="shared" ref="O2336:P2336" si="2381">IFERROR(AVERAGEIF(M:M,M2336,$K:$K)," ")</f>
        <v> </v>
      </c>
      <c r="P2336" s="83" t="str">
        <f ca="1" t="shared" si="2381"/>
        <v> </v>
      </c>
      <c r="Q2336" s="65" t="str">
        <f ca="1">IF(ISBLANK(A2336)," ",IF(O2336&gt;MASTER!$B$3/100,"SB",IF(O2336&gt;MASTER!$B$4/100,"B",IF(O2336&gt;MASTER!$B$5/100,"C","K"))))</f>
        <v>SB</v>
      </c>
      <c r="R2336" s="65" t="str">
        <f ca="1">IF(ISBLANK(B2336)," ",IF(P2336&gt;MASTER!$B$3/100,"SB",IF(P2336&gt;MASTER!$B$4/100,"B",IF(P2336&gt;MASTER!$B$5/100,"C","K"))))</f>
        <v>SB</v>
      </c>
    </row>
    <row r="2337" customHeight="1" spans="1:18">
      <c r="A2337" s="65">
        <f ca="1">INDIRECT(ADDRESS(2+QUOTIENT(ROW()-2,COUNTA('Form Responses 1'!$1:$1)-4),1,,TRUE,"Form Responses 1"))</f>
        <v>0</v>
      </c>
      <c r="B2337" s="65">
        <f ca="1">INDIRECT(ADDRESS(2+QUOTIENT(ROW()-2,COUNTA('Form Responses 1'!$1:$1)-4),2,,TRUE,"Form Responses 1"))</f>
        <v>0</v>
      </c>
      <c r="C2337" s="65">
        <f ca="1">INDIRECT(ADDRESS(2+QUOTIENT(ROW()-2,COUNTA('Form Responses 1'!$1:$1)-4),3,,TRUE,"Form Responses 1"))</f>
        <v>0</v>
      </c>
      <c r="D2337" s="65">
        <f ca="1">INDIRECT(ADDRESS(2+QUOTIENT(ROW()-2,COUNTA('Form Responses 1'!$1:$1)-4),4,,TRUE,"Form Responses 1"))</f>
        <v>0</v>
      </c>
      <c r="E2337" s="82">
        <f ca="1" t="shared" si="0"/>
        <v>6</v>
      </c>
      <c r="F2337" s="65" t="str">
        <f ca="1">IF(ISBLANK(A2337)," ",INDIRECT(ADDRESS(1,5+MOD(ROW()-2,COUNTA('Form Responses 1'!$1:$1)-4),,TRUE,"Form Responses 1")))</f>
        <v>Lantai 11 [Ruang Rapat 1-2-3]</v>
      </c>
      <c r="G2337" s="65" t="e">
        <f ca="1">IF(ISBLANK(A2337)," ",INDIRECT(ADDRESS(MATCH(A2337,'Form Responses 1'!A:A,0),5+MOD(ROW()-2,COUNTA('Form Responses 1'!$1:$1)-4),,TRUE,"Form Responses 1")))</f>
        <v>#N/A</v>
      </c>
      <c r="H2337" s="83" t="str">
        <f ca="1" t="shared" si="1"/>
        <v>Lantai 11</v>
      </c>
      <c r="I2337" s="83" t="str">
        <f ca="1" t="shared" si="2351"/>
        <v>Ruang Rapat 1-2-3</v>
      </c>
      <c r="J2337" s="83" t="str">
        <f ca="1" t="shared" si="2"/>
        <v>CLEANING SERVICE</v>
      </c>
      <c r="K2337" s="83" t="str">
        <f ca="1" t="array" ref="K2337">IFERROR(INDEX(MASTER!B:B,MATCH(G2337,MASTER!A:A,0))/100," ")</f>
        <v> </v>
      </c>
      <c r="L2337" s="65">
        <f ca="1" t="shared" si="3"/>
        <v>0</v>
      </c>
      <c r="M2337" s="65" t="str">
        <f ca="1" t="shared" si="4"/>
        <v>1900 - WEEK 00</v>
      </c>
      <c r="N2337" s="65" t="str">
        <f ca="1" t="shared" si="5"/>
        <v>1900 - MONTH 01</v>
      </c>
      <c r="O2337" s="83" t="str">
        <f ca="1" t="shared" ref="O2337:P2337" si="2382">IFERROR(AVERAGEIF(M:M,M2337,$K:$K)," ")</f>
        <v> </v>
      </c>
      <c r="P2337" s="83" t="str">
        <f ca="1" t="shared" si="2382"/>
        <v> </v>
      </c>
      <c r="Q2337" s="65" t="str">
        <f ca="1">IF(ISBLANK(A2337)," ",IF(O2337&gt;MASTER!$B$3/100,"SB",IF(O2337&gt;MASTER!$B$4/100,"B",IF(O2337&gt;MASTER!$B$5/100,"C","K"))))</f>
        <v>SB</v>
      </c>
      <c r="R2337" s="65" t="str">
        <f ca="1">IF(ISBLANK(B2337)," ",IF(P2337&gt;MASTER!$B$3/100,"SB",IF(P2337&gt;MASTER!$B$4/100,"B",IF(P2337&gt;MASTER!$B$5/100,"C","K"))))</f>
        <v>SB</v>
      </c>
    </row>
    <row r="2338" customHeight="1" spans="1:18">
      <c r="A2338" s="65">
        <f ca="1">INDIRECT(ADDRESS(2+QUOTIENT(ROW()-2,COUNTA('Form Responses 1'!$1:$1)-4),1,,TRUE,"Form Responses 1"))</f>
        <v>0</v>
      </c>
      <c r="B2338" s="65">
        <f ca="1">INDIRECT(ADDRESS(2+QUOTIENT(ROW()-2,COUNTA('Form Responses 1'!$1:$1)-4),2,,TRUE,"Form Responses 1"))</f>
        <v>0</v>
      </c>
      <c r="C2338" s="65">
        <f ca="1">INDIRECT(ADDRESS(2+QUOTIENT(ROW()-2,COUNTA('Form Responses 1'!$1:$1)-4),3,,TRUE,"Form Responses 1"))</f>
        <v>0</v>
      </c>
      <c r="D2338" s="65">
        <f ca="1">INDIRECT(ADDRESS(2+QUOTIENT(ROW()-2,COUNTA('Form Responses 1'!$1:$1)-4),4,,TRUE,"Form Responses 1"))</f>
        <v>0</v>
      </c>
      <c r="E2338" s="82">
        <f ca="1" t="shared" si="0"/>
        <v>6</v>
      </c>
      <c r="F2338" s="65" t="str">
        <f ca="1">IF(ISBLANK(A2338)," ",INDIRECT(ADDRESS(1,5+MOD(ROW()-2,COUNTA('Form Responses 1'!$1:$1)-4),,TRUE,"Form Responses 1")))</f>
        <v>Lantai 11 [Ruang Kerja]</v>
      </c>
      <c r="G2338" s="65" t="e">
        <f ca="1">IF(ISBLANK(A2338)," ",INDIRECT(ADDRESS(MATCH(A2338,'Form Responses 1'!A:A,0),5+MOD(ROW()-2,COUNTA('Form Responses 1'!$1:$1)-4),,TRUE,"Form Responses 1")))</f>
        <v>#N/A</v>
      </c>
      <c r="H2338" s="83" t="str">
        <f ca="1" t="shared" si="1"/>
        <v>Lantai 11</v>
      </c>
      <c r="I2338" s="83" t="str">
        <f ca="1" t="shared" si="2351"/>
        <v>Ruang Kerja</v>
      </c>
      <c r="J2338" s="83" t="str">
        <f ca="1" t="shared" si="2"/>
        <v>CLEANING SERVICE</v>
      </c>
      <c r="K2338" s="83" t="str">
        <f ca="1" t="array" ref="K2338">IFERROR(INDEX(MASTER!B:B,MATCH(G2338,MASTER!A:A,0))/100," ")</f>
        <v> </v>
      </c>
      <c r="L2338" s="65">
        <f ca="1" t="shared" si="3"/>
        <v>0</v>
      </c>
      <c r="M2338" s="65" t="str">
        <f ca="1" t="shared" si="4"/>
        <v>1900 - WEEK 00</v>
      </c>
      <c r="N2338" s="65" t="str">
        <f ca="1" t="shared" si="5"/>
        <v>1900 - MONTH 01</v>
      </c>
      <c r="O2338" s="83" t="str">
        <f ca="1" t="shared" ref="O2338:P2338" si="2383">IFERROR(AVERAGEIF(M:M,M2338,$K:$K)," ")</f>
        <v> </v>
      </c>
      <c r="P2338" s="83" t="str">
        <f ca="1" t="shared" si="2383"/>
        <v> </v>
      </c>
      <c r="Q2338" s="65" t="str">
        <f ca="1">IF(ISBLANK(A2338)," ",IF(O2338&gt;MASTER!$B$3/100,"SB",IF(O2338&gt;MASTER!$B$4/100,"B",IF(O2338&gt;MASTER!$B$5/100,"C","K"))))</f>
        <v>SB</v>
      </c>
      <c r="R2338" s="65" t="str">
        <f ca="1">IF(ISBLANK(B2338)," ",IF(P2338&gt;MASTER!$B$3/100,"SB",IF(P2338&gt;MASTER!$B$4/100,"B",IF(P2338&gt;MASTER!$B$5/100,"C","K"))))</f>
        <v>SB</v>
      </c>
    </row>
    <row r="2339" customHeight="1" spans="1:18">
      <c r="A2339" s="65">
        <f ca="1">INDIRECT(ADDRESS(2+QUOTIENT(ROW()-2,COUNTA('Form Responses 1'!$1:$1)-4),1,,TRUE,"Form Responses 1"))</f>
        <v>0</v>
      </c>
      <c r="B2339" s="65">
        <f ca="1">INDIRECT(ADDRESS(2+QUOTIENT(ROW()-2,COUNTA('Form Responses 1'!$1:$1)-4),2,,TRUE,"Form Responses 1"))</f>
        <v>0</v>
      </c>
      <c r="C2339" s="65">
        <f ca="1">INDIRECT(ADDRESS(2+QUOTIENT(ROW()-2,COUNTA('Form Responses 1'!$1:$1)-4),3,,TRUE,"Form Responses 1"))</f>
        <v>0</v>
      </c>
      <c r="D2339" s="65">
        <f ca="1">INDIRECT(ADDRESS(2+QUOTIENT(ROW()-2,COUNTA('Form Responses 1'!$1:$1)-4),4,,TRUE,"Form Responses 1"))</f>
        <v>0</v>
      </c>
      <c r="E2339" s="82">
        <f ca="1" t="shared" si="0"/>
        <v>6</v>
      </c>
      <c r="F2339" s="65" t="str">
        <f ca="1">IF(ISBLANK(A2339)," ",INDIRECT(ADDRESS(1,5+MOD(ROW()-2,COUNTA('Form Responses 1'!$1:$1)-4),,TRUE,"Form Responses 1")))</f>
        <v>Lantai 11 [Koridor]</v>
      </c>
      <c r="G2339" s="65" t="e">
        <f ca="1">IF(ISBLANK(A2339)," ",INDIRECT(ADDRESS(MATCH(A2339,'Form Responses 1'!A:A,0),5+MOD(ROW()-2,COUNTA('Form Responses 1'!$1:$1)-4),,TRUE,"Form Responses 1")))</f>
        <v>#N/A</v>
      </c>
      <c r="H2339" s="83" t="str">
        <f ca="1" t="shared" si="1"/>
        <v>Lantai 11</v>
      </c>
      <c r="I2339" s="83" t="str">
        <f ca="1" t="shared" si="2351"/>
        <v>Koridor</v>
      </c>
      <c r="J2339" s="83" t="str">
        <f ca="1" t="shared" si="2"/>
        <v>CLEANING SERVICE</v>
      </c>
      <c r="K2339" s="83" t="str">
        <f ca="1" t="array" ref="K2339">IFERROR(INDEX(MASTER!B:B,MATCH(G2339,MASTER!A:A,0))/100," ")</f>
        <v> </v>
      </c>
      <c r="L2339" s="65">
        <f ca="1" t="shared" si="3"/>
        <v>0</v>
      </c>
      <c r="M2339" s="65" t="str">
        <f ca="1" t="shared" si="4"/>
        <v>1900 - WEEK 00</v>
      </c>
      <c r="N2339" s="65" t="str">
        <f ca="1" t="shared" si="5"/>
        <v>1900 - MONTH 01</v>
      </c>
      <c r="O2339" s="83" t="str">
        <f ca="1" t="shared" ref="O2339:P2339" si="2384">IFERROR(AVERAGEIF(M:M,M2339,$K:$K)," ")</f>
        <v> </v>
      </c>
      <c r="P2339" s="83" t="str">
        <f ca="1" t="shared" si="2384"/>
        <v> </v>
      </c>
      <c r="Q2339" s="65" t="str">
        <f ca="1">IF(ISBLANK(A2339)," ",IF(O2339&gt;MASTER!$B$3/100,"SB",IF(O2339&gt;MASTER!$B$4/100,"B",IF(O2339&gt;MASTER!$B$5/100,"C","K"))))</f>
        <v>SB</v>
      </c>
      <c r="R2339" s="65" t="str">
        <f ca="1">IF(ISBLANK(B2339)," ",IF(P2339&gt;MASTER!$B$3/100,"SB",IF(P2339&gt;MASTER!$B$4/100,"B",IF(P2339&gt;MASTER!$B$5/100,"C","K"))))</f>
        <v>SB</v>
      </c>
    </row>
    <row r="2340" customHeight="1" spans="1:18">
      <c r="A2340" s="65">
        <f ca="1">INDIRECT(ADDRESS(2+QUOTIENT(ROW()-2,COUNTA('Form Responses 1'!$1:$1)-4),1,,TRUE,"Form Responses 1"))</f>
        <v>0</v>
      </c>
      <c r="B2340" s="65">
        <f ca="1">INDIRECT(ADDRESS(2+QUOTIENT(ROW()-2,COUNTA('Form Responses 1'!$1:$1)-4),2,,TRUE,"Form Responses 1"))</f>
        <v>0</v>
      </c>
      <c r="C2340" s="65">
        <f ca="1">INDIRECT(ADDRESS(2+QUOTIENT(ROW()-2,COUNTA('Form Responses 1'!$1:$1)-4),3,,TRUE,"Form Responses 1"))</f>
        <v>0</v>
      </c>
      <c r="D2340" s="65">
        <f ca="1">INDIRECT(ADDRESS(2+QUOTIENT(ROW()-2,COUNTA('Form Responses 1'!$1:$1)-4),4,,TRUE,"Form Responses 1"))</f>
        <v>0</v>
      </c>
      <c r="E2340" s="82">
        <f ca="1" t="shared" si="0"/>
        <v>6</v>
      </c>
      <c r="F2340" s="65" t="str">
        <f ca="1">IF(ISBLANK(A2340)," ",INDIRECT(ADDRESS(1,5+MOD(ROW()-2,COUNTA('Form Responses 1'!$1:$1)-4),,TRUE,"Form Responses 1")))</f>
        <v>Lantai 11 [Toilet Pria / Wanita]</v>
      </c>
      <c r="G2340" s="65" t="e">
        <f ca="1">IF(ISBLANK(A2340)," ",INDIRECT(ADDRESS(MATCH(A2340,'Form Responses 1'!A:A,0),5+MOD(ROW()-2,COUNTA('Form Responses 1'!$1:$1)-4),,TRUE,"Form Responses 1")))</f>
        <v>#N/A</v>
      </c>
      <c r="H2340" s="83" t="str">
        <f ca="1" t="shared" si="1"/>
        <v>Lantai 11</v>
      </c>
      <c r="I2340" s="83" t="str">
        <f ca="1" t="shared" si="2351"/>
        <v>Toilet Pria / Wanita</v>
      </c>
      <c r="J2340" s="83" t="str">
        <f ca="1" t="shared" si="2"/>
        <v>CLEANING SERVICE</v>
      </c>
      <c r="K2340" s="83" t="str">
        <f ca="1" t="array" ref="K2340">IFERROR(INDEX(MASTER!B:B,MATCH(G2340,MASTER!A:A,0))/100," ")</f>
        <v> </v>
      </c>
      <c r="L2340" s="65">
        <f ca="1" t="shared" si="3"/>
        <v>0</v>
      </c>
      <c r="M2340" s="65" t="str">
        <f ca="1" t="shared" si="4"/>
        <v>1900 - WEEK 00</v>
      </c>
      <c r="N2340" s="65" t="str">
        <f ca="1" t="shared" si="5"/>
        <v>1900 - MONTH 01</v>
      </c>
      <c r="O2340" s="83" t="str">
        <f ca="1" t="shared" ref="O2340:P2340" si="2385">IFERROR(AVERAGEIF(M:M,M2340,$K:$K)," ")</f>
        <v> </v>
      </c>
      <c r="P2340" s="83" t="str">
        <f ca="1" t="shared" si="2385"/>
        <v> </v>
      </c>
      <c r="Q2340" s="65" t="str">
        <f ca="1">IF(ISBLANK(A2340)," ",IF(O2340&gt;MASTER!$B$3/100,"SB",IF(O2340&gt;MASTER!$B$4/100,"B",IF(O2340&gt;MASTER!$B$5/100,"C","K"))))</f>
        <v>SB</v>
      </c>
      <c r="R2340" s="65" t="str">
        <f ca="1">IF(ISBLANK(B2340)," ",IF(P2340&gt;MASTER!$B$3/100,"SB",IF(P2340&gt;MASTER!$B$4/100,"B",IF(P2340&gt;MASTER!$B$5/100,"C","K"))))</f>
        <v>SB</v>
      </c>
    </row>
    <row r="2341" customHeight="1" spans="1:18">
      <c r="A2341" s="65">
        <f ca="1">INDIRECT(ADDRESS(2+QUOTIENT(ROW()-2,COUNTA('Form Responses 1'!$1:$1)-4),1,,TRUE,"Form Responses 1"))</f>
        <v>0</v>
      </c>
      <c r="B2341" s="65">
        <f ca="1">INDIRECT(ADDRESS(2+QUOTIENT(ROW()-2,COUNTA('Form Responses 1'!$1:$1)-4),2,,TRUE,"Form Responses 1"))</f>
        <v>0</v>
      </c>
      <c r="C2341" s="65">
        <f ca="1">INDIRECT(ADDRESS(2+QUOTIENT(ROW()-2,COUNTA('Form Responses 1'!$1:$1)-4),3,,TRUE,"Form Responses 1"))</f>
        <v>0</v>
      </c>
      <c r="D2341" s="65">
        <f ca="1">INDIRECT(ADDRESS(2+QUOTIENT(ROW()-2,COUNTA('Form Responses 1'!$1:$1)-4),4,,TRUE,"Form Responses 1"))</f>
        <v>0</v>
      </c>
      <c r="E2341" s="82">
        <f ca="1" t="shared" si="0"/>
        <v>6</v>
      </c>
      <c r="F2341" s="65" t="str">
        <f ca="1">IF(ISBLANK(A2341)," ",INDIRECT(ADDRESS(1,5+MOD(ROW()-2,COUNTA('Form Responses 1'!$1:$1)-4),,TRUE,"Form Responses 1")))</f>
        <v>Lantai 10 [Tangga Exit Barat]</v>
      </c>
      <c r="G2341" s="65" t="e">
        <f ca="1">IF(ISBLANK(A2341)," ",INDIRECT(ADDRESS(MATCH(A2341,'Form Responses 1'!A:A,0),5+MOD(ROW()-2,COUNTA('Form Responses 1'!$1:$1)-4),,TRUE,"Form Responses 1")))</f>
        <v>#N/A</v>
      </c>
      <c r="H2341" s="83" t="str">
        <f ca="1" t="shared" si="1"/>
        <v>Lantai 10</v>
      </c>
      <c r="I2341" s="83" t="str">
        <f ca="1" t="shared" si="2351"/>
        <v>Tangga Exit Barat</v>
      </c>
      <c r="J2341" s="83" t="str">
        <f ca="1" t="shared" si="2"/>
        <v>CLEANING SERVICE</v>
      </c>
      <c r="K2341" s="83" t="str">
        <f ca="1" t="array" ref="K2341">IFERROR(INDEX(MASTER!B:B,MATCH(G2341,MASTER!A:A,0))/100," ")</f>
        <v> </v>
      </c>
      <c r="L2341" s="65">
        <f ca="1" t="shared" si="3"/>
        <v>0</v>
      </c>
      <c r="M2341" s="65" t="str">
        <f ca="1" t="shared" si="4"/>
        <v>1900 - WEEK 00</v>
      </c>
      <c r="N2341" s="65" t="str">
        <f ca="1" t="shared" si="5"/>
        <v>1900 - MONTH 01</v>
      </c>
      <c r="O2341" s="83" t="str">
        <f ca="1" t="shared" ref="O2341:P2341" si="2386">IFERROR(AVERAGEIF(M:M,M2341,$K:$K)," ")</f>
        <v> </v>
      </c>
      <c r="P2341" s="83" t="str">
        <f ca="1" t="shared" si="2386"/>
        <v> </v>
      </c>
      <c r="Q2341" s="65" t="str">
        <f ca="1">IF(ISBLANK(A2341)," ",IF(O2341&gt;MASTER!$B$3/100,"SB",IF(O2341&gt;MASTER!$B$4/100,"B",IF(O2341&gt;MASTER!$B$5/100,"C","K"))))</f>
        <v>SB</v>
      </c>
      <c r="R2341" s="65" t="str">
        <f ca="1">IF(ISBLANK(B2341)," ",IF(P2341&gt;MASTER!$B$3/100,"SB",IF(P2341&gt;MASTER!$B$4/100,"B",IF(P2341&gt;MASTER!$B$5/100,"C","K"))))</f>
        <v>SB</v>
      </c>
    </row>
    <row r="2342" customHeight="1" spans="1:18">
      <c r="A2342" s="65">
        <f ca="1">INDIRECT(ADDRESS(2+QUOTIENT(ROW()-2,COUNTA('Form Responses 1'!$1:$1)-4),1,,TRUE,"Form Responses 1"))</f>
        <v>0</v>
      </c>
      <c r="B2342" s="65">
        <f ca="1">INDIRECT(ADDRESS(2+QUOTIENT(ROW()-2,COUNTA('Form Responses 1'!$1:$1)-4),2,,TRUE,"Form Responses 1"))</f>
        <v>0</v>
      </c>
      <c r="C2342" s="65">
        <f ca="1">INDIRECT(ADDRESS(2+QUOTIENT(ROW()-2,COUNTA('Form Responses 1'!$1:$1)-4),3,,TRUE,"Form Responses 1"))</f>
        <v>0</v>
      </c>
      <c r="D2342" s="65">
        <f ca="1">INDIRECT(ADDRESS(2+QUOTIENT(ROW()-2,COUNTA('Form Responses 1'!$1:$1)-4),4,,TRUE,"Form Responses 1"))</f>
        <v>0</v>
      </c>
      <c r="E2342" s="82">
        <f ca="1" t="shared" si="0"/>
        <v>6</v>
      </c>
      <c r="F2342" s="65" t="str">
        <f ca="1">IF(ISBLANK(A2342)," ",INDIRECT(ADDRESS(1,5+MOD(ROW()-2,COUNTA('Form Responses 1'!$1:$1)-4),,TRUE,"Form Responses 1")))</f>
        <v>Lantai 10 [ &amp; Timur]</v>
      </c>
      <c r="G2342" s="65" t="e">
        <f ca="1">IF(ISBLANK(A2342)," ",INDIRECT(ADDRESS(MATCH(A2342,'Form Responses 1'!A:A,0),5+MOD(ROW()-2,COUNTA('Form Responses 1'!$1:$1)-4),,TRUE,"Form Responses 1")))</f>
        <v>#N/A</v>
      </c>
      <c r="H2342" s="83" t="str">
        <f ca="1" t="shared" si="1"/>
        <v>Lantai 10</v>
      </c>
      <c r="I2342" s="83" t="str">
        <f ca="1" t="shared" si="2351"/>
        <v> &amp; Timur</v>
      </c>
      <c r="J2342" s="83" t="str">
        <f ca="1" t="shared" si="2"/>
        <v>CLEANING SERVICE</v>
      </c>
      <c r="K2342" s="83" t="str">
        <f ca="1" t="array" ref="K2342">IFERROR(INDEX(MASTER!B:B,MATCH(G2342,MASTER!A:A,0))/100," ")</f>
        <v> </v>
      </c>
      <c r="L2342" s="65">
        <f ca="1" t="shared" si="3"/>
        <v>0</v>
      </c>
      <c r="M2342" s="65" t="str">
        <f ca="1" t="shared" si="4"/>
        <v>1900 - WEEK 00</v>
      </c>
      <c r="N2342" s="65" t="str">
        <f ca="1" t="shared" si="5"/>
        <v>1900 - MONTH 01</v>
      </c>
      <c r="O2342" s="83" t="str">
        <f ca="1" t="shared" ref="O2342:P2342" si="2387">IFERROR(AVERAGEIF(M:M,M2342,$K:$K)," ")</f>
        <v> </v>
      </c>
      <c r="P2342" s="83" t="str">
        <f ca="1" t="shared" si="2387"/>
        <v> </v>
      </c>
      <c r="Q2342" s="65" t="str">
        <f ca="1">IF(ISBLANK(A2342)," ",IF(O2342&gt;MASTER!$B$3/100,"SB",IF(O2342&gt;MASTER!$B$4/100,"B",IF(O2342&gt;MASTER!$B$5/100,"C","K"))))</f>
        <v>SB</v>
      </c>
      <c r="R2342" s="65" t="str">
        <f ca="1">IF(ISBLANK(B2342)," ",IF(P2342&gt;MASTER!$B$3/100,"SB",IF(P2342&gt;MASTER!$B$4/100,"B",IF(P2342&gt;MASTER!$B$5/100,"C","K"))))</f>
        <v>SB</v>
      </c>
    </row>
    <row r="2343" customHeight="1" spans="1:18">
      <c r="A2343" s="65">
        <f ca="1">INDIRECT(ADDRESS(2+QUOTIENT(ROW()-2,COUNTA('Form Responses 1'!$1:$1)-4),1,,TRUE,"Form Responses 1"))</f>
        <v>0</v>
      </c>
      <c r="B2343" s="65">
        <f ca="1">INDIRECT(ADDRESS(2+QUOTIENT(ROW()-2,COUNTA('Form Responses 1'!$1:$1)-4),2,,TRUE,"Form Responses 1"))</f>
        <v>0</v>
      </c>
      <c r="C2343" s="65">
        <f ca="1">INDIRECT(ADDRESS(2+QUOTIENT(ROW()-2,COUNTA('Form Responses 1'!$1:$1)-4),3,,TRUE,"Form Responses 1"))</f>
        <v>0</v>
      </c>
      <c r="D2343" s="65">
        <f ca="1">INDIRECT(ADDRESS(2+QUOTIENT(ROW()-2,COUNTA('Form Responses 1'!$1:$1)-4),4,,TRUE,"Form Responses 1"))</f>
        <v>0</v>
      </c>
      <c r="E2343" s="82">
        <f ca="1" t="shared" si="0"/>
        <v>6</v>
      </c>
      <c r="F2343" s="65" t="str">
        <f ca="1">IF(ISBLANK(A2343)," ",INDIRECT(ADDRESS(1,5+MOD(ROW()-2,COUNTA('Form Responses 1'!$1:$1)-4),,TRUE,"Form Responses 1")))</f>
        <v>Lantai 10 [Mushola]</v>
      </c>
      <c r="G2343" s="65" t="e">
        <f ca="1">IF(ISBLANK(A2343)," ",INDIRECT(ADDRESS(MATCH(A2343,'Form Responses 1'!A:A,0),5+MOD(ROW()-2,COUNTA('Form Responses 1'!$1:$1)-4),,TRUE,"Form Responses 1")))</f>
        <v>#N/A</v>
      </c>
      <c r="H2343" s="83" t="str">
        <f ca="1" t="shared" si="1"/>
        <v>Lantai 10</v>
      </c>
      <c r="I2343" s="83" t="str">
        <f ca="1" t="shared" si="2351"/>
        <v>Mushola</v>
      </c>
      <c r="J2343" s="83" t="str">
        <f ca="1" t="shared" si="2"/>
        <v>CLEANING SERVICE</v>
      </c>
      <c r="K2343" s="83" t="str">
        <f ca="1" t="array" ref="K2343">IFERROR(INDEX(MASTER!B:B,MATCH(G2343,MASTER!A:A,0))/100," ")</f>
        <v> </v>
      </c>
      <c r="L2343" s="65">
        <f ca="1" t="shared" si="3"/>
        <v>0</v>
      </c>
      <c r="M2343" s="65" t="str">
        <f ca="1" t="shared" si="4"/>
        <v>1900 - WEEK 00</v>
      </c>
      <c r="N2343" s="65" t="str">
        <f ca="1" t="shared" si="5"/>
        <v>1900 - MONTH 01</v>
      </c>
      <c r="O2343" s="83" t="str">
        <f ca="1" t="shared" ref="O2343:P2343" si="2388">IFERROR(AVERAGEIF(M:M,M2343,$K:$K)," ")</f>
        <v> </v>
      </c>
      <c r="P2343" s="83" t="str">
        <f ca="1" t="shared" si="2388"/>
        <v> </v>
      </c>
      <c r="Q2343" s="65" t="str">
        <f ca="1">IF(ISBLANK(A2343)," ",IF(O2343&gt;MASTER!$B$3/100,"SB",IF(O2343&gt;MASTER!$B$4/100,"B",IF(O2343&gt;MASTER!$B$5/100,"C","K"))))</f>
        <v>SB</v>
      </c>
      <c r="R2343" s="65" t="str">
        <f ca="1">IF(ISBLANK(B2343)," ",IF(P2343&gt;MASTER!$B$3/100,"SB",IF(P2343&gt;MASTER!$B$4/100,"B",IF(P2343&gt;MASTER!$B$5/100,"C","K"))))</f>
        <v>SB</v>
      </c>
    </row>
    <row r="2344" customHeight="1" spans="1:18">
      <c r="A2344" s="65">
        <f ca="1">INDIRECT(ADDRESS(2+QUOTIENT(ROW()-2,COUNTA('Form Responses 1'!$1:$1)-4),1,,TRUE,"Form Responses 1"))</f>
        <v>0</v>
      </c>
      <c r="B2344" s="65">
        <f ca="1">INDIRECT(ADDRESS(2+QUOTIENT(ROW()-2,COUNTA('Form Responses 1'!$1:$1)-4),2,,TRUE,"Form Responses 1"))</f>
        <v>0</v>
      </c>
      <c r="C2344" s="65">
        <f ca="1">INDIRECT(ADDRESS(2+QUOTIENT(ROW()-2,COUNTA('Form Responses 1'!$1:$1)-4),3,,TRUE,"Form Responses 1"))</f>
        <v>0</v>
      </c>
      <c r="D2344" s="65">
        <f ca="1">INDIRECT(ADDRESS(2+QUOTIENT(ROW()-2,COUNTA('Form Responses 1'!$1:$1)-4),4,,TRUE,"Form Responses 1"))</f>
        <v>0</v>
      </c>
      <c r="E2344" s="82">
        <f ca="1" t="shared" si="0"/>
        <v>6</v>
      </c>
      <c r="F2344" s="65" t="str">
        <f ca="1">IF(ISBLANK(A2344)," ",INDIRECT(ADDRESS(1,5+MOD(ROW()-2,COUNTA('Form Responses 1'!$1:$1)-4),,TRUE,"Form Responses 1")))</f>
        <v>Lantai 10 [Pantry]</v>
      </c>
      <c r="G2344" s="65" t="e">
        <f ca="1">IF(ISBLANK(A2344)," ",INDIRECT(ADDRESS(MATCH(A2344,'Form Responses 1'!A:A,0),5+MOD(ROW()-2,COUNTA('Form Responses 1'!$1:$1)-4),,TRUE,"Form Responses 1")))</f>
        <v>#N/A</v>
      </c>
      <c r="H2344" s="83" t="str">
        <f ca="1" t="shared" si="1"/>
        <v>Lantai 10</v>
      </c>
      <c r="I2344" s="83" t="str">
        <f ca="1" t="shared" si="2351"/>
        <v>Pantry</v>
      </c>
      <c r="J2344" s="83" t="str">
        <f ca="1" t="shared" si="2"/>
        <v>CLEANING SERVICE</v>
      </c>
      <c r="K2344" s="83" t="str">
        <f ca="1" t="array" ref="K2344">IFERROR(INDEX(MASTER!B:B,MATCH(G2344,MASTER!A:A,0))/100," ")</f>
        <v> </v>
      </c>
      <c r="L2344" s="65">
        <f ca="1" t="shared" si="3"/>
        <v>0</v>
      </c>
      <c r="M2344" s="65" t="str">
        <f ca="1" t="shared" si="4"/>
        <v>1900 - WEEK 00</v>
      </c>
      <c r="N2344" s="65" t="str">
        <f ca="1" t="shared" si="5"/>
        <v>1900 - MONTH 01</v>
      </c>
      <c r="O2344" s="83" t="str">
        <f ca="1" t="shared" ref="O2344:P2344" si="2389">IFERROR(AVERAGEIF(M:M,M2344,$K:$K)," ")</f>
        <v> </v>
      </c>
      <c r="P2344" s="83" t="str">
        <f ca="1" t="shared" si="2389"/>
        <v> </v>
      </c>
      <c r="Q2344" s="65" t="str">
        <f ca="1">IF(ISBLANK(A2344)," ",IF(O2344&gt;MASTER!$B$3/100,"SB",IF(O2344&gt;MASTER!$B$4/100,"B",IF(O2344&gt;MASTER!$B$5/100,"C","K"))))</f>
        <v>SB</v>
      </c>
      <c r="R2344" s="65" t="str">
        <f ca="1">IF(ISBLANK(B2344)," ",IF(P2344&gt;MASTER!$B$3/100,"SB",IF(P2344&gt;MASTER!$B$4/100,"B",IF(P2344&gt;MASTER!$B$5/100,"C","K"))))</f>
        <v>SB</v>
      </c>
    </row>
    <row r="2345" customHeight="1" spans="1:18">
      <c r="A2345" s="65">
        <f ca="1">INDIRECT(ADDRESS(2+QUOTIENT(ROW()-2,COUNTA('Form Responses 1'!$1:$1)-4),1,,TRUE,"Form Responses 1"))</f>
        <v>0</v>
      </c>
      <c r="B2345" s="65">
        <f ca="1">INDIRECT(ADDRESS(2+QUOTIENT(ROW()-2,COUNTA('Form Responses 1'!$1:$1)-4),2,,TRUE,"Form Responses 1"))</f>
        <v>0</v>
      </c>
      <c r="C2345" s="65">
        <f ca="1">INDIRECT(ADDRESS(2+QUOTIENT(ROW()-2,COUNTA('Form Responses 1'!$1:$1)-4),3,,TRUE,"Form Responses 1"))</f>
        <v>0</v>
      </c>
      <c r="D2345" s="65">
        <f ca="1">INDIRECT(ADDRESS(2+QUOTIENT(ROW()-2,COUNTA('Form Responses 1'!$1:$1)-4),4,,TRUE,"Form Responses 1"))</f>
        <v>0</v>
      </c>
      <c r="E2345" s="82">
        <f ca="1" t="shared" si="0"/>
        <v>6</v>
      </c>
      <c r="F2345" s="65" t="str">
        <f ca="1">IF(ISBLANK(A2345)," ",INDIRECT(ADDRESS(1,5+MOD(ROW()-2,COUNTA('Form Responses 1'!$1:$1)-4),,TRUE,"Form Responses 1")))</f>
        <v>Lantai 10 [Ruang Rapat 1-2-3]</v>
      </c>
      <c r="G2345" s="65" t="e">
        <f ca="1">IF(ISBLANK(A2345)," ",INDIRECT(ADDRESS(MATCH(A2345,'Form Responses 1'!A:A,0),5+MOD(ROW()-2,COUNTA('Form Responses 1'!$1:$1)-4),,TRUE,"Form Responses 1")))</f>
        <v>#N/A</v>
      </c>
      <c r="H2345" s="83" t="str">
        <f ca="1" t="shared" si="1"/>
        <v>Lantai 10</v>
      </c>
      <c r="I2345" s="83" t="str">
        <f ca="1" t="shared" si="2351"/>
        <v>Ruang Rapat 1-2-3</v>
      </c>
      <c r="J2345" s="83" t="str">
        <f ca="1" t="shared" si="2"/>
        <v>CLEANING SERVICE</v>
      </c>
      <c r="K2345" s="83" t="str">
        <f ca="1" t="array" ref="K2345">IFERROR(INDEX(MASTER!B:B,MATCH(G2345,MASTER!A:A,0))/100," ")</f>
        <v> </v>
      </c>
      <c r="L2345" s="65">
        <f ca="1" t="shared" si="3"/>
        <v>0</v>
      </c>
      <c r="M2345" s="65" t="str">
        <f ca="1" t="shared" si="4"/>
        <v>1900 - WEEK 00</v>
      </c>
      <c r="N2345" s="65" t="str">
        <f ca="1" t="shared" si="5"/>
        <v>1900 - MONTH 01</v>
      </c>
      <c r="O2345" s="83" t="str">
        <f ca="1" t="shared" ref="O2345:P2345" si="2390">IFERROR(AVERAGEIF(M:M,M2345,$K:$K)," ")</f>
        <v> </v>
      </c>
      <c r="P2345" s="83" t="str">
        <f ca="1" t="shared" si="2390"/>
        <v> </v>
      </c>
      <c r="Q2345" s="65" t="str">
        <f ca="1">IF(ISBLANK(A2345)," ",IF(O2345&gt;MASTER!$B$3/100,"SB",IF(O2345&gt;MASTER!$B$4/100,"B",IF(O2345&gt;MASTER!$B$5/100,"C","K"))))</f>
        <v>SB</v>
      </c>
      <c r="R2345" s="65" t="str">
        <f ca="1">IF(ISBLANK(B2345)," ",IF(P2345&gt;MASTER!$B$3/100,"SB",IF(P2345&gt;MASTER!$B$4/100,"B",IF(P2345&gt;MASTER!$B$5/100,"C","K"))))</f>
        <v>SB</v>
      </c>
    </row>
    <row r="2346" customHeight="1" spans="1:18">
      <c r="A2346" s="65">
        <f ca="1">INDIRECT(ADDRESS(2+QUOTIENT(ROW()-2,COUNTA('Form Responses 1'!$1:$1)-4),1,,TRUE,"Form Responses 1"))</f>
        <v>0</v>
      </c>
      <c r="B2346" s="65">
        <f ca="1">INDIRECT(ADDRESS(2+QUOTIENT(ROW()-2,COUNTA('Form Responses 1'!$1:$1)-4),2,,TRUE,"Form Responses 1"))</f>
        <v>0</v>
      </c>
      <c r="C2346" s="65">
        <f ca="1">INDIRECT(ADDRESS(2+QUOTIENT(ROW()-2,COUNTA('Form Responses 1'!$1:$1)-4),3,,TRUE,"Form Responses 1"))</f>
        <v>0</v>
      </c>
      <c r="D2346" s="65">
        <f ca="1">INDIRECT(ADDRESS(2+QUOTIENT(ROW()-2,COUNTA('Form Responses 1'!$1:$1)-4),4,,TRUE,"Form Responses 1"))</f>
        <v>0</v>
      </c>
      <c r="E2346" s="82">
        <f ca="1" t="shared" si="0"/>
        <v>6</v>
      </c>
      <c r="F2346" s="65" t="str">
        <f ca="1">IF(ISBLANK(A2346)," ",INDIRECT(ADDRESS(1,5+MOD(ROW()-2,COUNTA('Form Responses 1'!$1:$1)-4),,TRUE,"Form Responses 1")))</f>
        <v>Lantai 10 [Ruang Kerja]</v>
      </c>
      <c r="G2346" s="65" t="e">
        <f ca="1">IF(ISBLANK(A2346)," ",INDIRECT(ADDRESS(MATCH(A2346,'Form Responses 1'!A:A,0),5+MOD(ROW()-2,COUNTA('Form Responses 1'!$1:$1)-4),,TRUE,"Form Responses 1")))</f>
        <v>#N/A</v>
      </c>
      <c r="H2346" s="83" t="str">
        <f ca="1" t="shared" si="1"/>
        <v>Lantai 10</v>
      </c>
      <c r="I2346" s="83" t="str">
        <f ca="1" t="shared" si="2351"/>
        <v>Ruang Kerja</v>
      </c>
      <c r="J2346" s="83" t="str">
        <f ca="1" t="shared" si="2"/>
        <v>CLEANING SERVICE</v>
      </c>
      <c r="K2346" s="83" t="str">
        <f ca="1" t="array" ref="K2346">IFERROR(INDEX(MASTER!B:B,MATCH(G2346,MASTER!A:A,0))/100," ")</f>
        <v> </v>
      </c>
      <c r="L2346" s="65">
        <f ca="1" t="shared" si="3"/>
        <v>0</v>
      </c>
      <c r="M2346" s="65" t="str">
        <f ca="1" t="shared" si="4"/>
        <v>1900 - WEEK 00</v>
      </c>
      <c r="N2346" s="65" t="str">
        <f ca="1" t="shared" si="5"/>
        <v>1900 - MONTH 01</v>
      </c>
      <c r="O2346" s="83" t="str">
        <f ca="1" t="shared" ref="O2346:P2346" si="2391">IFERROR(AVERAGEIF(M:M,M2346,$K:$K)," ")</f>
        <v> </v>
      </c>
      <c r="P2346" s="83" t="str">
        <f ca="1" t="shared" si="2391"/>
        <v> </v>
      </c>
      <c r="Q2346" s="65" t="str">
        <f ca="1">IF(ISBLANK(A2346)," ",IF(O2346&gt;MASTER!$B$3/100,"SB",IF(O2346&gt;MASTER!$B$4/100,"B",IF(O2346&gt;MASTER!$B$5/100,"C","K"))))</f>
        <v>SB</v>
      </c>
      <c r="R2346" s="65" t="str">
        <f ca="1">IF(ISBLANK(B2346)," ",IF(P2346&gt;MASTER!$B$3/100,"SB",IF(P2346&gt;MASTER!$B$4/100,"B",IF(P2346&gt;MASTER!$B$5/100,"C","K"))))</f>
        <v>SB</v>
      </c>
    </row>
    <row r="2347" customHeight="1" spans="1:18">
      <c r="A2347" s="65">
        <f ca="1">INDIRECT(ADDRESS(2+QUOTIENT(ROW()-2,COUNTA('Form Responses 1'!$1:$1)-4),1,,TRUE,"Form Responses 1"))</f>
        <v>0</v>
      </c>
      <c r="B2347" s="65">
        <f ca="1">INDIRECT(ADDRESS(2+QUOTIENT(ROW()-2,COUNTA('Form Responses 1'!$1:$1)-4),2,,TRUE,"Form Responses 1"))</f>
        <v>0</v>
      </c>
      <c r="C2347" s="65">
        <f ca="1">INDIRECT(ADDRESS(2+QUOTIENT(ROW()-2,COUNTA('Form Responses 1'!$1:$1)-4),3,,TRUE,"Form Responses 1"))</f>
        <v>0</v>
      </c>
      <c r="D2347" s="65">
        <f ca="1">INDIRECT(ADDRESS(2+QUOTIENT(ROW()-2,COUNTA('Form Responses 1'!$1:$1)-4),4,,TRUE,"Form Responses 1"))</f>
        <v>0</v>
      </c>
      <c r="E2347" s="82">
        <f ca="1" t="shared" si="0"/>
        <v>6</v>
      </c>
      <c r="F2347" s="65" t="str">
        <f ca="1">IF(ISBLANK(A2347)," ",INDIRECT(ADDRESS(1,5+MOD(ROW()-2,COUNTA('Form Responses 1'!$1:$1)-4),,TRUE,"Form Responses 1")))</f>
        <v>Lantai 10 [Koridor]</v>
      </c>
      <c r="G2347" s="65" t="e">
        <f ca="1">IF(ISBLANK(A2347)," ",INDIRECT(ADDRESS(MATCH(A2347,'Form Responses 1'!A:A,0),5+MOD(ROW()-2,COUNTA('Form Responses 1'!$1:$1)-4),,TRUE,"Form Responses 1")))</f>
        <v>#N/A</v>
      </c>
      <c r="H2347" s="83" t="str">
        <f ca="1" t="shared" si="1"/>
        <v>Lantai 10</v>
      </c>
      <c r="I2347" s="83" t="str">
        <f ca="1" t="shared" si="2351"/>
        <v>Koridor</v>
      </c>
      <c r="J2347" s="83" t="str">
        <f ca="1" t="shared" si="2"/>
        <v>CLEANING SERVICE</v>
      </c>
      <c r="K2347" s="83" t="str">
        <f ca="1" t="array" ref="K2347">IFERROR(INDEX(MASTER!B:B,MATCH(G2347,MASTER!A:A,0))/100," ")</f>
        <v> </v>
      </c>
      <c r="L2347" s="65">
        <f ca="1" t="shared" si="3"/>
        <v>0</v>
      </c>
      <c r="M2347" s="65" t="str">
        <f ca="1" t="shared" si="4"/>
        <v>1900 - WEEK 00</v>
      </c>
      <c r="N2347" s="65" t="str">
        <f ca="1" t="shared" si="5"/>
        <v>1900 - MONTH 01</v>
      </c>
      <c r="O2347" s="83" t="str">
        <f ca="1" t="shared" ref="O2347:P2347" si="2392">IFERROR(AVERAGEIF(M:M,M2347,$K:$K)," ")</f>
        <v> </v>
      </c>
      <c r="P2347" s="83" t="str">
        <f ca="1" t="shared" si="2392"/>
        <v> </v>
      </c>
      <c r="Q2347" s="65" t="str">
        <f ca="1">IF(ISBLANK(A2347)," ",IF(O2347&gt;MASTER!$B$3/100,"SB",IF(O2347&gt;MASTER!$B$4/100,"B",IF(O2347&gt;MASTER!$B$5/100,"C","K"))))</f>
        <v>SB</v>
      </c>
      <c r="R2347" s="65" t="str">
        <f ca="1">IF(ISBLANK(B2347)," ",IF(P2347&gt;MASTER!$B$3/100,"SB",IF(P2347&gt;MASTER!$B$4/100,"B",IF(P2347&gt;MASTER!$B$5/100,"C","K"))))</f>
        <v>SB</v>
      </c>
    </row>
    <row r="2348" customHeight="1" spans="1:18">
      <c r="A2348" s="65">
        <f ca="1">INDIRECT(ADDRESS(2+QUOTIENT(ROW()-2,COUNTA('Form Responses 1'!$1:$1)-4),1,,TRUE,"Form Responses 1"))</f>
        <v>0</v>
      </c>
      <c r="B2348" s="65">
        <f ca="1">INDIRECT(ADDRESS(2+QUOTIENT(ROW()-2,COUNTA('Form Responses 1'!$1:$1)-4),2,,TRUE,"Form Responses 1"))</f>
        <v>0</v>
      </c>
      <c r="C2348" s="65">
        <f ca="1">INDIRECT(ADDRESS(2+QUOTIENT(ROW()-2,COUNTA('Form Responses 1'!$1:$1)-4),3,,TRUE,"Form Responses 1"))</f>
        <v>0</v>
      </c>
      <c r="D2348" s="65">
        <f ca="1">INDIRECT(ADDRESS(2+QUOTIENT(ROW()-2,COUNTA('Form Responses 1'!$1:$1)-4),4,,TRUE,"Form Responses 1"))</f>
        <v>0</v>
      </c>
      <c r="E2348" s="82">
        <f ca="1" t="shared" si="0"/>
        <v>6</v>
      </c>
      <c r="F2348" s="65" t="str">
        <f ca="1">IF(ISBLANK(A2348)," ",INDIRECT(ADDRESS(1,5+MOD(ROW()-2,COUNTA('Form Responses 1'!$1:$1)-4),,TRUE,"Form Responses 1")))</f>
        <v>Lantai 10 [Toilet Pria / Wanita]</v>
      </c>
      <c r="G2348" s="65" t="e">
        <f ca="1">IF(ISBLANK(A2348)," ",INDIRECT(ADDRESS(MATCH(A2348,'Form Responses 1'!A:A,0),5+MOD(ROW()-2,COUNTA('Form Responses 1'!$1:$1)-4),,TRUE,"Form Responses 1")))</f>
        <v>#N/A</v>
      </c>
      <c r="H2348" s="83" t="str">
        <f ca="1" t="shared" si="1"/>
        <v>Lantai 10</v>
      </c>
      <c r="I2348" s="83" t="str">
        <f ca="1" t="shared" si="2351"/>
        <v>Toilet Pria / Wanita</v>
      </c>
      <c r="J2348" s="83" t="str">
        <f ca="1" t="shared" si="2"/>
        <v>CLEANING SERVICE</v>
      </c>
      <c r="K2348" s="83" t="str">
        <f ca="1" t="array" ref="K2348">IFERROR(INDEX(MASTER!B:B,MATCH(G2348,MASTER!A:A,0))/100," ")</f>
        <v> </v>
      </c>
      <c r="L2348" s="65">
        <f ca="1" t="shared" si="3"/>
        <v>0</v>
      </c>
      <c r="M2348" s="65" t="str">
        <f ca="1" t="shared" si="4"/>
        <v>1900 - WEEK 00</v>
      </c>
      <c r="N2348" s="65" t="str">
        <f ca="1" t="shared" si="5"/>
        <v>1900 - MONTH 01</v>
      </c>
      <c r="O2348" s="83" t="str">
        <f ca="1" t="shared" ref="O2348:P2348" si="2393">IFERROR(AVERAGEIF(M:M,M2348,$K:$K)," ")</f>
        <v> </v>
      </c>
      <c r="P2348" s="83" t="str">
        <f ca="1" t="shared" si="2393"/>
        <v> </v>
      </c>
      <c r="Q2348" s="65" t="str">
        <f ca="1">IF(ISBLANK(A2348)," ",IF(O2348&gt;MASTER!$B$3/100,"SB",IF(O2348&gt;MASTER!$B$4/100,"B",IF(O2348&gt;MASTER!$B$5/100,"C","K"))))</f>
        <v>SB</v>
      </c>
      <c r="R2348" s="65" t="str">
        <f ca="1">IF(ISBLANK(B2348)," ",IF(P2348&gt;MASTER!$B$3/100,"SB",IF(P2348&gt;MASTER!$B$4/100,"B",IF(P2348&gt;MASTER!$B$5/100,"C","K"))))</f>
        <v>SB</v>
      </c>
    </row>
    <row r="2349" customHeight="1" spans="1:18">
      <c r="A2349" s="65">
        <f ca="1">INDIRECT(ADDRESS(2+QUOTIENT(ROW()-2,COUNTA('Form Responses 1'!$1:$1)-4),1,,TRUE,"Form Responses 1"))</f>
        <v>0</v>
      </c>
      <c r="B2349" s="65">
        <f ca="1">INDIRECT(ADDRESS(2+QUOTIENT(ROW()-2,COUNTA('Form Responses 1'!$1:$1)-4),2,,TRUE,"Form Responses 1"))</f>
        <v>0</v>
      </c>
      <c r="C2349" s="65">
        <f ca="1">INDIRECT(ADDRESS(2+QUOTIENT(ROW()-2,COUNTA('Form Responses 1'!$1:$1)-4),3,,TRUE,"Form Responses 1"))</f>
        <v>0</v>
      </c>
      <c r="D2349" s="65">
        <f ca="1">INDIRECT(ADDRESS(2+QUOTIENT(ROW()-2,COUNTA('Form Responses 1'!$1:$1)-4),4,,TRUE,"Form Responses 1"))</f>
        <v>0</v>
      </c>
      <c r="E2349" s="82">
        <f ca="1" t="shared" si="0"/>
        <v>6</v>
      </c>
      <c r="F2349" s="65" t="str">
        <f ca="1">IF(ISBLANK(A2349)," ",INDIRECT(ADDRESS(1,5+MOD(ROW()-2,COUNTA('Form Responses 1'!$1:$1)-4),,TRUE,"Form Responses 1")))</f>
        <v>Lantai 09 [Tangga Exit Barat]</v>
      </c>
      <c r="G2349" s="65" t="e">
        <f ca="1">IF(ISBLANK(A2349)," ",INDIRECT(ADDRESS(MATCH(A2349,'Form Responses 1'!A:A,0),5+MOD(ROW()-2,COUNTA('Form Responses 1'!$1:$1)-4),,TRUE,"Form Responses 1")))</f>
        <v>#N/A</v>
      </c>
      <c r="H2349" s="83" t="str">
        <f ca="1" t="shared" si="1"/>
        <v>Lantai 09</v>
      </c>
      <c r="I2349" s="83" t="str">
        <f ca="1" t="shared" si="2351"/>
        <v>Tangga Exit Barat</v>
      </c>
      <c r="J2349" s="83" t="str">
        <f ca="1" t="shared" si="2"/>
        <v>CLEANING SERVICE</v>
      </c>
      <c r="K2349" s="83" t="str">
        <f ca="1" t="array" ref="K2349">IFERROR(INDEX(MASTER!B:B,MATCH(G2349,MASTER!A:A,0))/100," ")</f>
        <v> </v>
      </c>
      <c r="L2349" s="65">
        <f ca="1" t="shared" si="3"/>
        <v>0</v>
      </c>
      <c r="M2349" s="65" t="str">
        <f ca="1" t="shared" si="4"/>
        <v>1900 - WEEK 00</v>
      </c>
      <c r="N2349" s="65" t="str">
        <f ca="1" t="shared" si="5"/>
        <v>1900 - MONTH 01</v>
      </c>
      <c r="O2349" s="83" t="str">
        <f ca="1" t="shared" ref="O2349:P2349" si="2394">IFERROR(AVERAGEIF(M:M,M2349,$K:$K)," ")</f>
        <v> </v>
      </c>
      <c r="P2349" s="83" t="str">
        <f ca="1" t="shared" si="2394"/>
        <v> </v>
      </c>
      <c r="Q2349" s="65" t="str">
        <f ca="1">IF(ISBLANK(A2349)," ",IF(O2349&gt;MASTER!$B$3/100,"SB",IF(O2349&gt;MASTER!$B$4/100,"B",IF(O2349&gt;MASTER!$B$5/100,"C","K"))))</f>
        <v>SB</v>
      </c>
      <c r="R2349" s="65" t="str">
        <f ca="1">IF(ISBLANK(B2349)," ",IF(P2349&gt;MASTER!$B$3/100,"SB",IF(P2349&gt;MASTER!$B$4/100,"B",IF(P2349&gt;MASTER!$B$5/100,"C","K"))))</f>
        <v>SB</v>
      </c>
    </row>
    <row r="2350" customHeight="1" spans="1:18">
      <c r="A2350" s="65">
        <f ca="1">INDIRECT(ADDRESS(2+QUOTIENT(ROW()-2,COUNTA('Form Responses 1'!$1:$1)-4),1,,TRUE,"Form Responses 1"))</f>
        <v>0</v>
      </c>
      <c r="B2350" s="65">
        <f ca="1">INDIRECT(ADDRESS(2+QUOTIENT(ROW()-2,COUNTA('Form Responses 1'!$1:$1)-4),2,,TRUE,"Form Responses 1"))</f>
        <v>0</v>
      </c>
      <c r="C2350" s="65">
        <f ca="1">INDIRECT(ADDRESS(2+QUOTIENT(ROW()-2,COUNTA('Form Responses 1'!$1:$1)-4),3,,TRUE,"Form Responses 1"))</f>
        <v>0</v>
      </c>
      <c r="D2350" s="65">
        <f ca="1">INDIRECT(ADDRESS(2+QUOTIENT(ROW()-2,COUNTA('Form Responses 1'!$1:$1)-4),4,,TRUE,"Form Responses 1"))</f>
        <v>0</v>
      </c>
      <c r="E2350" s="82">
        <f ca="1" t="shared" si="0"/>
        <v>6</v>
      </c>
      <c r="F2350" s="65" t="str">
        <f ca="1">IF(ISBLANK(A2350)," ",INDIRECT(ADDRESS(1,5+MOD(ROW()-2,COUNTA('Form Responses 1'!$1:$1)-4),,TRUE,"Form Responses 1")))</f>
        <v>Lantai 09 [ &amp; Timur]</v>
      </c>
      <c r="G2350" s="65" t="e">
        <f ca="1">IF(ISBLANK(A2350)," ",INDIRECT(ADDRESS(MATCH(A2350,'Form Responses 1'!A:A,0),5+MOD(ROW()-2,COUNTA('Form Responses 1'!$1:$1)-4),,TRUE,"Form Responses 1")))</f>
        <v>#N/A</v>
      </c>
      <c r="H2350" s="83" t="str">
        <f ca="1" t="shared" si="1"/>
        <v>Lantai 09</v>
      </c>
      <c r="I2350" s="83" t="str">
        <f ca="1" t="shared" si="2351"/>
        <v> &amp; Timur</v>
      </c>
      <c r="J2350" s="83" t="str">
        <f ca="1" t="shared" si="2"/>
        <v>CLEANING SERVICE</v>
      </c>
      <c r="K2350" s="83" t="str">
        <f ca="1" t="array" ref="K2350">IFERROR(INDEX(MASTER!B:B,MATCH(G2350,MASTER!A:A,0))/100," ")</f>
        <v> </v>
      </c>
      <c r="L2350" s="65">
        <f ca="1" t="shared" si="3"/>
        <v>0</v>
      </c>
      <c r="M2350" s="65" t="str">
        <f ca="1" t="shared" si="4"/>
        <v>1900 - WEEK 00</v>
      </c>
      <c r="N2350" s="65" t="str">
        <f ca="1" t="shared" si="5"/>
        <v>1900 - MONTH 01</v>
      </c>
      <c r="O2350" s="83" t="str">
        <f ca="1" t="shared" ref="O2350:P2350" si="2395">IFERROR(AVERAGEIF(M:M,M2350,$K:$K)," ")</f>
        <v> </v>
      </c>
      <c r="P2350" s="83" t="str">
        <f ca="1" t="shared" si="2395"/>
        <v> </v>
      </c>
      <c r="Q2350" s="65" t="str">
        <f ca="1">IF(ISBLANK(A2350)," ",IF(O2350&gt;MASTER!$B$3/100,"SB",IF(O2350&gt;MASTER!$B$4/100,"B",IF(O2350&gt;MASTER!$B$5/100,"C","K"))))</f>
        <v>SB</v>
      </c>
      <c r="R2350" s="65" t="str">
        <f ca="1">IF(ISBLANK(B2350)," ",IF(P2350&gt;MASTER!$B$3/100,"SB",IF(P2350&gt;MASTER!$B$4/100,"B",IF(P2350&gt;MASTER!$B$5/100,"C","K"))))</f>
        <v>SB</v>
      </c>
    </row>
    <row r="2351" customHeight="1" spans="1:18">
      <c r="A2351" s="65">
        <f ca="1">INDIRECT(ADDRESS(2+QUOTIENT(ROW()-2,COUNTA('Form Responses 1'!$1:$1)-4),1,,TRUE,"Form Responses 1"))</f>
        <v>0</v>
      </c>
      <c r="B2351" s="65">
        <f ca="1">INDIRECT(ADDRESS(2+QUOTIENT(ROW()-2,COUNTA('Form Responses 1'!$1:$1)-4),2,,TRUE,"Form Responses 1"))</f>
        <v>0</v>
      </c>
      <c r="C2351" s="65">
        <f ca="1">INDIRECT(ADDRESS(2+QUOTIENT(ROW()-2,COUNTA('Form Responses 1'!$1:$1)-4),3,,TRUE,"Form Responses 1"))</f>
        <v>0</v>
      </c>
      <c r="D2351" s="65">
        <f ca="1">INDIRECT(ADDRESS(2+QUOTIENT(ROW()-2,COUNTA('Form Responses 1'!$1:$1)-4),4,,TRUE,"Form Responses 1"))</f>
        <v>0</v>
      </c>
      <c r="E2351" s="82">
        <f ca="1" t="shared" si="0"/>
        <v>6</v>
      </c>
      <c r="F2351" s="65" t="str">
        <f ca="1">IF(ISBLANK(A2351)," ",INDIRECT(ADDRESS(1,5+MOD(ROW()-2,COUNTA('Form Responses 1'!$1:$1)-4),,TRUE,"Form Responses 1")))</f>
        <v>Lantai 09 [Mushola]</v>
      </c>
      <c r="G2351" s="65" t="e">
        <f ca="1">IF(ISBLANK(A2351)," ",INDIRECT(ADDRESS(MATCH(A2351,'Form Responses 1'!A:A,0),5+MOD(ROW()-2,COUNTA('Form Responses 1'!$1:$1)-4),,TRUE,"Form Responses 1")))</f>
        <v>#N/A</v>
      </c>
      <c r="H2351" s="83" t="str">
        <f ca="1" t="shared" si="1"/>
        <v>Lantai 09</v>
      </c>
      <c r="I2351" s="83" t="str">
        <f ca="1" t="shared" si="2351"/>
        <v>Mushola</v>
      </c>
      <c r="J2351" s="83" t="str">
        <f ca="1" t="shared" si="2"/>
        <v>CLEANING SERVICE</v>
      </c>
      <c r="K2351" s="83" t="str">
        <f ca="1" t="array" ref="K2351">IFERROR(INDEX(MASTER!B:B,MATCH(G2351,MASTER!A:A,0))/100," ")</f>
        <v> </v>
      </c>
      <c r="L2351" s="65">
        <f ca="1" t="shared" si="3"/>
        <v>0</v>
      </c>
      <c r="M2351" s="65" t="str">
        <f ca="1" t="shared" si="4"/>
        <v>1900 - WEEK 00</v>
      </c>
      <c r="N2351" s="65" t="str">
        <f ca="1" t="shared" si="5"/>
        <v>1900 - MONTH 01</v>
      </c>
      <c r="O2351" s="83" t="str">
        <f ca="1" t="shared" ref="O2351:P2351" si="2396">IFERROR(AVERAGEIF(M:M,M2351,$K:$K)," ")</f>
        <v> </v>
      </c>
      <c r="P2351" s="83" t="str">
        <f ca="1" t="shared" si="2396"/>
        <v> </v>
      </c>
      <c r="Q2351" s="65" t="str">
        <f ca="1">IF(ISBLANK(A2351)," ",IF(O2351&gt;MASTER!$B$3/100,"SB",IF(O2351&gt;MASTER!$B$4/100,"B",IF(O2351&gt;MASTER!$B$5/100,"C","K"))))</f>
        <v>SB</v>
      </c>
      <c r="R2351" s="65" t="str">
        <f ca="1">IF(ISBLANK(B2351)," ",IF(P2351&gt;MASTER!$B$3/100,"SB",IF(P2351&gt;MASTER!$B$4/100,"B",IF(P2351&gt;MASTER!$B$5/100,"C","K"))))</f>
        <v>SB</v>
      </c>
    </row>
    <row r="2352" customHeight="1" spans="1:18">
      <c r="A2352" s="65">
        <f ca="1">INDIRECT(ADDRESS(2+QUOTIENT(ROW()-2,COUNTA('Form Responses 1'!$1:$1)-4),1,,TRUE,"Form Responses 1"))</f>
        <v>0</v>
      </c>
      <c r="B2352" s="65">
        <f ca="1">INDIRECT(ADDRESS(2+QUOTIENT(ROW()-2,COUNTA('Form Responses 1'!$1:$1)-4),2,,TRUE,"Form Responses 1"))</f>
        <v>0</v>
      </c>
      <c r="C2352" s="65">
        <f ca="1">INDIRECT(ADDRESS(2+QUOTIENT(ROW()-2,COUNTA('Form Responses 1'!$1:$1)-4),3,,TRUE,"Form Responses 1"))</f>
        <v>0</v>
      </c>
      <c r="D2352" s="65">
        <f ca="1">INDIRECT(ADDRESS(2+QUOTIENT(ROW()-2,COUNTA('Form Responses 1'!$1:$1)-4),4,,TRUE,"Form Responses 1"))</f>
        <v>0</v>
      </c>
      <c r="E2352" s="82">
        <f ca="1" t="shared" si="0"/>
        <v>6</v>
      </c>
      <c r="F2352" s="65" t="str">
        <f ca="1">IF(ISBLANK(A2352)," ",INDIRECT(ADDRESS(1,5+MOD(ROW()-2,COUNTA('Form Responses 1'!$1:$1)-4),,TRUE,"Form Responses 1")))</f>
        <v>Lantai 09 [Pantry]</v>
      </c>
      <c r="G2352" s="65" t="e">
        <f ca="1">IF(ISBLANK(A2352)," ",INDIRECT(ADDRESS(MATCH(A2352,'Form Responses 1'!A:A,0),5+MOD(ROW()-2,COUNTA('Form Responses 1'!$1:$1)-4),,TRUE,"Form Responses 1")))</f>
        <v>#N/A</v>
      </c>
      <c r="H2352" s="83" t="str">
        <f ca="1" t="shared" si="1"/>
        <v>Lantai 09</v>
      </c>
      <c r="I2352" s="83" t="str">
        <f ca="1" t="shared" si="2351"/>
        <v>Pantry</v>
      </c>
      <c r="J2352" s="83" t="str">
        <f ca="1" t="shared" si="2"/>
        <v>CLEANING SERVICE</v>
      </c>
      <c r="K2352" s="83" t="str">
        <f ca="1" t="array" ref="K2352">IFERROR(INDEX(MASTER!B:B,MATCH(G2352,MASTER!A:A,0))/100," ")</f>
        <v> </v>
      </c>
      <c r="L2352" s="65">
        <f ca="1" t="shared" si="3"/>
        <v>0</v>
      </c>
      <c r="M2352" s="65" t="str">
        <f ca="1" t="shared" si="4"/>
        <v>1900 - WEEK 00</v>
      </c>
      <c r="N2352" s="65" t="str">
        <f ca="1" t="shared" si="5"/>
        <v>1900 - MONTH 01</v>
      </c>
      <c r="O2352" s="83" t="str">
        <f ca="1" t="shared" ref="O2352:P2352" si="2397">IFERROR(AVERAGEIF(M:M,M2352,$K:$K)," ")</f>
        <v> </v>
      </c>
      <c r="P2352" s="83" t="str">
        <f ca="1" t="shared" si="2397"/>
        <v> </v>
      </c>
      <c r="Q2352" s="65" t="str">
        <f ca="1">IF(ISBLANK(A2352)," ",IF(O2352&gt;MASTER!$B$3/100,"SB",IF(O2352&gt;MASTER!$B$4/100,"B",IF(O2352&gt;MASTER!$B$5/100,"C","K"))))</f>
        <v>SB</v>
      </c>
      <c r="R2352" s="65" t="str">
        <f ca="1">IF(ISBLANK(B2352)," ",IF(P2352&gt;MASTER!$B$3/100,"SB",IF(P2352&gt;MASTER!$B$4/100,"B",IF(P2352&gt;MASTER!$B$5/100,"C","K"))))</f>
        <v>SB</v>
      </c>
    </row>
    <row r="2353" customHeight="1" spans="1:18">
      <c r="A2353" s="65">
        <f ca="1">INDIRECT(ADDRESS(2+QUOTIENT(ROW()-2,COUNTA('Form Responses 1'!$1:$1)-4),1,,TRUE,"Form Responses 1"))</f>
        <v>0</v>
      </c>
      <c r="B2353" s="65">
        <f ca="1">INDIRECT(ADDRESS(2+QUOTIENT(ROW()-2,COUNTA('Form Responses 1'!$1:$1)-4),2,,TRUE,"Form Responses 1"))</f>
        <v>0</v>
      </c>
      <c r="C2353" s="65">
        <f ca="1">INDIRECT(ADDRESS(2+QUOTIENT(ROW()-2,COUNTA('Form Responses 1'!$1:$1)-4),3,,TRUE,"Form Responses 1"))</f>
        <v>0</v>
      </c>
      <c r="D2353" s="65">
        <f ca="1">INDIRECT(ADDRESS(2+QUOTIENT(ROW()-2,COUNTA('Form Responses 1'!$1:$1)-4),4,,TRUE,"Form Responses 1"))</f>
        <v>0</v>
      </c>
      <c r="E2353" s="82">
        <f ca="1" t="shared" si="0"/>
        <v>6</v>
      </c>
      <c r="F2353" s="65" t="str">
        <f ca="1">IF(ISBLANK(A2353)," ",INDIRECT(ADDRESS(1,5+MOD(ROW()-2,COUNTA('Form Responses 1'!$1:$1)-4),,TRUE,"Form Responses 1")))</f>
        <v>Lantai 09 [Ruang Rapat 1-2-3]</v>
      </c>
      <c r="G2353" s="65" t="e">
        <f ca="1">IF(ISBLANK(A2353)," ",INDIRECT(ADDRESS(MATCH(A2353,'Form Responses 1'!A:A,0),5+MOD(ROW()-2,COUNTA('Form Responses 1'!$1:$1)-4),,TRUE,"Form Responses 1")))</f>
        <v>#N/A</v>
      </c>
      <c r="H2353" s="83" t="str">
        <f ca="1" t="shared" si="1"/>
        <v>Lantai 09</v>
      </c>
      <c r="I2353" s="83" t="str">
        <f ca="1" t="shared" si="2351"/>
        <v>Ruang Rapat 1-2-3</v>
      </c>
      <c r="J2353" s="83" t="str">
        <f ca="1" t="shared" si="2"/>
        <v>CLEANING SERVICE</v>
      </c>
      <c r="K2353" s="83" t="str">
        <f ca="1" t="array" ref="K2353">IFERROR(INDEX(MASTER!B:B,MATCH(G2353,MASTER!A:A,0))/100," ")</f>
        <v> </v>
      </c>
      <c r="L2353" s="65">
        <f ca="1" t="shared" si="3"/>
        <v>0</v>
      </c>
      <c r="M2353" s="65" t="str">
        <f ca="1" t="shared" si="4"/>
        <v>1900 - WEEK 00</v>
      </c>
      <c r="N2353" s="65" t="str">
        <f ca="1" t="shared" si="5"/>
        <v>1900 - MONTH 01</v>
      </c>
      <c r="O2353" s="83" t="str">
        <f ca="1" t="shared" ref="O2353:P2353" si="2398">IFERROR(AVERAGEIF(M:M,M2353,$K:$K)," ")</f>
        <v> </v>
      </c>
      <c r="P2353" s="83" t="str">
        <f ca="1" t="shared" si="2398"/>
        <v> </v>
      </c>
      <c r="Q2353" s="65" t="str">
        <f ca="1">IF(ISBLANK(A2353)," ",IF(O2353&gt;MASTER!$B$3/100,"SB",IF(O2353&gt;MASTER!$B$4/100,"B",IF(O2353&gt;MASTER!$B$5/100,"C","K"))))</f>
        <v>SB</v>
      </c>
      <c r="R2353" s="65" t="str">
        <f ca="1">IF(ISBLANK(B2353)," ",IF(P2353&gt;MASTER!$B$3/100,"SB",IF(P2353&gt;MASTER!$B$4/100,"B",IF(P2353&gt;MASTER!$B$5/100,"C","K"))))</f>
        <v>SB</v>
      </c>
    </row>
    <row r="2354" customHeight="1" spans="1:18">
      <c r="A2354" s="65">
        <f ca="1">INDIRECT(ADDRESS(2+QUOTIENT(ROW()-2,COUNTA('Form Responses 1'!$1:$1)-4),1,,TRUE,"Form Responses 1"))</f>
        <v>0</v>
      </c>
      <c r="B2354" s="65">
        <f ca="1">INDIRECT(ADDRESS(2+QUOTIENT(ROW()-2,COUNTA('Form Responses 1'!$1:$1)-4),2,,TRUE,"Form Responses 1"))</f>
        <v>0</v>
      </c>
      <c r="C2354" s="65">
        <f ca="1">INDIRECT(ADDRESS(2+QUOTIENT(ROW()-2,COUNTA('Form Responses 1'!$1:$1)-4),3,,TRUE,"Form Responses 1"))</f>
        <v>0</v>
      </c>
      <c r="D2354" s="65">
        <f ca="1">INDIRECT(ADDRESS(2+QUOTIENT(ROW()-2,COUNTA('Form Responses 1'!$1:$1)-4),4,,TRUE,"Form Responses 1"))</f>
        <v>0</v>
      </c>
      <c r="E2354" s="82">
        <f ca="1" t="shared" si="0"/>
        <v>6</v>
      </c>
      <c r="F2354" s="65" t="str">
        <f ca="1">IF(ISBLANK(A2354)," ",INDIRECT(ADDRESS(1,5+MOD(ROW()-2,COUNTA('Form Responses 1'!$1:$1)-4),,TRUE,"Form Responses 1")))</f>
        <v>Lantai 09 [Ruang Kerja]</v>
      </c>
      <c r="G2354" s="65" t="e">
        <f ca="1">IF(ISBLANK(A2354)," ",INDIRECT(ADDRESS(MATCH(A2354,'Form Responses 1'!A:A,0),5+MOD(ROW()-2,COUNTA('Form Responses 1'!$1:$1)-4),,TRUE,"Form Responses 1")))</f>
        <v>#N/A</v>
      </c>
      <c r="H2354" s="83" t="str">
        <f ca="1" t="shared" si="1"/>
        <v>Lantai 09</v>
      </c>
      <c r="I2354" s="83" t="str">
        <f ca="1" t="shared" si="2351"/>
        <v>Ruang Kerja</v>
      </c>
      <c r="J2354" s="83" t="str">
        <f ca="1" t="shared" si="2"/>
        <v>CLEANING SERVICE</v>
      </c>
      <c r="K2354" s="83" t="str">
        <f ca="1" t="array" ref="K2354">IFERROR(INDEX(MASTER!B:B,MATCH(G2354,MASTER!A:A,0))/100," ")</f>
        <v> </v>
      </c>
      <c r="L2354" s="65">
        <f ca="1" t="shared" si="3"/>
        <v>0</v>
      </c>
      <c r="M2354" s="65" t="str">
        <f ca="1" t="shared" si="4"/>
        <v>1900 - WEEK 00</v>
      </c>
      <c r="N2354" s="65" t="str">
        <f ca="1" t="shared" si="5"/>
        <v>1900 - MONTH 01</v>
      </c>
      <c r="O2354" s="83" t="str">
        <f ca="1" t="shared" ref="O2354:P2354" si="2399">IFERROR(AVERAGEIF(M:M,M2354,$K:$K)," ")</f>
        <v> </v>
      </c>
      <c r="P2354" s="83" t="str">
        <f ca="1" t="shared" si="2399"/>
        <v> </v>
      </c>
      <c r="Q2354" s="65" t="str">
        <f ca="1">IF(ISBLANK(A2354)," ",IF(O2354&gt;MASTER!$B$3/100,"SB",IF(O2354&gt;MASTER!$B$4/100,"B",IF(O2354&gt;MASTER!$B$5/100,"C","K"))))</f>
        <v>SB</v>
      </c>
      <c r="R2354" s="65" t="str">
        <f ca="1">IF(ISBLANK(B2354)," ",IF(P2354&gt;MASTER!$B$3/100,"SB",IF(P2354&gt;MASTER!$B$4/100,"B",IF(P2354&gt;MASTER!$B$5/100,"C","K"))))</f>
        <v>SB</v>
      </c>
    </row>
    <row r="2355" customHeight="1" spans="1:18">
      <c r="A2355" s="65">
        <f ca="1">INDIRECT(ADDRESS(2+QUOTIENT(ROW()-2,COUNTA('Form Responses 1'!$1:$1)-4),1,,TRUE,"Form Responses 1"))</f>
        <v>0</v>
      </c>
      <c r="B2355" s="65">
        <f ca="1">INDIRECT(ADDRESS(2+QUOTIENT(ROW()-2,COUNTA('Form Responses 1'!$1:$1)-4),2,,TRUE,"Form Responses 1"))</f>
        <v>0</v>
      </c>
      <c r="C2355" s="65">
        <f ca="1">INDIRECT(ADDRESS(2+QUOTIENT(ROW()-2,COUNTA('Form Responses 1'!$1:$1)-4),3,,TRUE,"Form Responses 1"))</f>
        <v>0</v>
      </c>
      <c r="D2355" s="65">
        <f ca="1">INDIRECT(ADDRESS(2+QUOTIENT(ROW()-2,COUNTA('Form Responses 1'!$1:$1)-4),4,,TRUE,"Form Responses 1"))</f>
        <v>0</v>
      </c>
      <c r="E2355" s="82">
        <f ca="1" t="shared" si="0"/>
        <v>6</v>
      </c>
      <c r="F2355" s="65" t="str">
        <f ca="1">IF(ISBLANK(A2355)," ",INDIRECT(ADDRESS(1,5+MOD(ROW()-2,COUNTA('Form Responses 1'!$1:$1)-4),,TRUE,"Form Responses 1")))</f>
        <v>Lantai 09 [Koridor]</v>
      </c>
      <c r="G2355" s="65" t="e">
        <f ca="1">IF(ISBLANK(A2355)," ",INDIRECT(ADDRESS(MATCH(A2355,'Form Responses 1'!A:A,0),5+MOD(ROW()-2,COUNTA('Form Responses 1'!$1:$1)-4),,TRUE,"Form Responses 1")))</f>
        <v>#N/A</v>
      </c>
      <c r="H2355" s="83" t="str">
        <f ca="1" t="shared" si="1"/>
        <v>Lantai 09</v>
      </c>
      <c r="I2355" s="83" t="str">
        <f ca="1" t="shared" si="2351"/>
        <v>Koridor</v>
      </c>
      <c r="J2355" s="83" t="str">
        <f ca="1" t="shared" si="2"/>
        <v>CLEANING SERVICE</v>
      </c>
      <c r="K2355" s="83" t="str">
        <f ca="1" t="array" ref="K2355">IFERROR(INDEX(MASTER!B:B,MATCH(G2355,MASTER!A:A,0))/100," ")</f>
        <v> </v>
      </c>
      <c r="L2355" s="65">
        <f ca="1" t="shared" si="3"/>
        <v>0</v>
      </c>
      <c r="M2355" s="65" t="str">
        <f ca="1" t="shared" si="4"/>
        <v>1900 - WEEK 00</v>
      </c>
      <c r="N2355" s="65" t="str">
        <f ca="1" t="shared" si="5"/>
        <v>1900 - MONTH 01</v>
      </c>
      <c r="O2355" s="83" t="str">
        <f ca="1" t="shared" ref="O2355:P2355" si="2400">IFERROR(AVERAGEIF(M:M,M2355,$K:$K)," ")</f>
        <v> </v>
      </c>
      <c r="P2355" s="83" t="str">
        <f ca="1" t="shared" si="2400"/>
        <v> </v>
      </c>
      <c r="Q2355" s="65" t="str">
        <f ca="1">IF(ISBLANK(A2355)," ",IF(O2355&gt;MASTER!$B$3/100,"SB",IF(O2355&gt;MASTER!$B$4/100,"B",IF(O2355&gt;MASTER!$B$5/100,"C","K"))))</f>
        <v>SB</v>
      </c>
      <c r="R2355" s="65" t="str">
        <f ca="1">IF(ISBLANK(B2355)," ",IF(P2355&gt;MASTER!$B$3/100,"SB",IF(P2355&gt;MASTER!$B$4/100,"B",IF(P2355&gt;MASTER!$B$5/100,"C","K"))))</f>
        <v>SB</v>
      </c>
    </row>
    <row r="2356" customHeight="1" spans="1:18">
      <c r="A2356" s="65">
        <f ca="1">INDIRECT(ADDRESS(2+QUOTIENT(ROW()-2,COUNTA('Form Responses 1'!$1:$1)-4),1,,TRUE,"Form Responses 1"))</f>
        <v>0</v>
      </c>
      <c r="B2356" s="65">
        <f ca="1">INDIRECT(ADDRESS(2+QUOTIENT(ROW()-2,COUNTA('Form Responses 1'!$1:$1)-4),2,,TRUE,"Form Responses 1"))</f>
        <v>0</v>
      </c>
      <c r="C2356" s="65">
        <f ca="1">INDIRECT(ADDRESS(2+QUOTIENT(ROW()-2,COUNTA('Form Responses 1'!$1:$1)-4),3,,TRUE,"Form Responses 1"))</f>
        <v>0</v>
      </c>
      <c r="D2356" s="65">
        <f ca="1">INDIRECT(ADDRESS(2+QUOTIENT(ROW()-2,COUNTA('Form Responses 1'!$1:$1)-4),4,,TRUE,"Form Responses 1"))</f>
        <v>0</v>
      </c>
      <c r="E2356" s="82">
        <f ca="1" t="shared" si="0"/>
        <v>6</v>
      </c>
      <c r="F2356" s="65" t="str">
        <f ca="1">IF(ISBLANK(A2356)," ",INDIRECT(ADDRESS(1,5+MOD(ROW()-2,COUNTA('Form Responses 1'!$1:$1)-4),,TRUE,"Form Responses 1")))</f>
        <v>Lantai 09 [Toilet Pria / Wanita]</v>
      </c>
      <c r="G2356" s="65" t="e">
        <f ca="1">IF(ISBLANK(A2356)," ",INDIRECT(ADDRESS(MATCH(A2356,'Form Responses 1'!A:A,0),5+MOD(ROW()-2,COUNTA('Form Responses 1'!$1:$1)-4),,TRUE,"Form Responses 1")))</f>
        <v>#N/A</v>
      </c>
      <c r="H2356" s="83" t="str">
        <f ca="1" t="shared" si="1"/>
        <v>Lantai 09</v>
      </c>
      <c r="I2356" s="83" t="str">
        <f ca="1" t="shared" si="2351"/>
        <v>Toilet Pria / Wanita</v>
      </c>
      <c r="J2356" s="83" t="str">
        <f ca="1" t="shared" si="2"/>
        <v>CLEANING SERVICE</v>
      </c>
      <c r="K2356" s="83" t="str">
        <f ca="1" t="array" ref="K2356">IFERROR(INDEX(MASTER!B:B,MATCH(G2356,MASTER!A:A,0))/100," ")</f>
        <v> </v>
      </c>
      <c r="L2356" s="65">
        <f ca="1" t="shared" si="3"/>
        <v>0</v>
      </c>
      <c r="M2356" s="65" t="str">
        <f ca="1" t="shared" si="4"/>
        <v>1900 - WEEK 00</v>
      </c>
      <c r="N2356" s="65" t="str">
        <f ca="1" t="shared" si="5"/>
        <v>1900 - MONTH 01</v>
      </c>
      <c r="O2356" s="83" t="str">
        <f ca="1" t="shared" ref="O2356:P2356" si="2401">IFERROR(AVERAGEIF(M:M,M2356,$K:$K)," ")</f>
        <v> </v>
      </c>
      <c r="P2356" s="83" t="str">
        <f ca="1" t="shared" si="2401"/>
        <v> </v>
      </c>
      <c r="Q2356" s="65" t="str">
        <f ca="1">IF(ISBLANK(A2356)," ",IF(O2356&gt;MASTER!$B$3/100,"SB",IF(O2356&gt;MASTER!$B$4/100,"B",IF(O2356&gt;MASTER!$B$5/100,"C","K"))))</f>
        <v>SB</v>
      </c>
      <c r="R2356" s="65" t="str">
        <f ca="1">IF(ISBLANK(B2356)," ",IF(P2356&gt;MASTER!$B$3/100,"SB",IF(P2356&gt;MASTER!$B$4/100,"B",IF(P2356&gt;MASTER!$B$5/100,"C","K"))))</f>
        <v>SB</v>
      </c>
    </row>
    <row r="2357" customHeight="1" spans="1:18">
      <c r="A2357" s="65">
        <f ca="1">INDIRECT(ADDRESS(2+QUOTIENT(ROW()-2,COUNTA('Form Responses 1'!$1:$1)-4),1,,TRUE,"Form Responses 1"))</f>
        <v>0</v>
      </c>
      <c r="B2357" s="65">
        <f ca="1">INDIRECT(ADDRESS(2+QUOTIENT(ROW()-2,COUNTA('Form Responses 1'!$1:$1)-4),2,,TRUE,"Form Responses 1"))</f>
        <v>0</v>
      </c>
      <c r="C2357" s="65">
        <f ca="1">INDIRECT(ADDRESS(2+QUOTIENT(ROW()-2,COUNTA('Form Responses 1'!$1:$1)-4),3,,TRUE,"Form Responses 1"))</f>
        <v>0</v>
      </c>
      <c r="D2357" s="65">
        <f ca="1">INDIRECT(ADDRESS(2+QUOTIENT(ROW()-2,COUNTA('Form Responses 1'!$1:$1)-4),4,,TRUE,"Form Responses 1"))</f>
        <v>0</v>
      </c>
      <c r="E2357" s="82">
        <f ca="1" t="shared" si="0"/>
        <v>6</v>
      </c>
      <c r="F2357" s="65" t="str">
        <f ca="1">IF(ISBLANK(A2357)," ",INDIRECT(ADDRESS(1,5+MOD(ROW()-2,COUNTA('Form Responses 1'!$1:$1)-4),,TRUE,"Form Responses 1")))</f>
        <v>Lantai 08 [Tangga Exit Barat]</v>
      </c>
      <c r="G2357" s="65" t="e">
        <f ca="1">IF(ISBLANK(A2357)," ",INDIRECT(ADDRESS(MATCH(A2357,'Form Responses 1'!A:A,0),5+MOD(ROW()-2,COUNTA('Form Responses 1'!$1:$1)-4),,TRUE,"Form Responses 1")))</f>
        <v>#N/A</v>
      </c>
      <c r="H2357" s="83" t="str">
        <f ca="1" t="shared" si="1"/>
        <v>Lantai 08</v>
      </c>
      <c r="I2357" s="83" t="str">
        <f ca="1" t="shared" si="2351"/>
        <v>Tangga Exit Barat</v>
      </c>
      <c r="J2357" s="83" t="str">
        <f ca="1" t="shared" si="2"/>
        <v>CLEANING SERVICE</v>
      </c>
      <c r="K2357" s="83" t="str">
        <f ca="1" t="array" ref="K2357">IFERROR(INDEX(MASTER!B:B,MATCH(G2357,MASTER!A:A,0))/100," ")</f>
        <v> </v>
      </c>
      <c r="L2357" s="65">
        <f ca="1" t="shared" si="3"/>
        <v>0</v>
      </c>
      <c r="M2357" s="65" t="str">
        <f ca="1" t="shared" si="4"/>
        <v>1900 - WEEK 00</v>
      </c>
      <c r="N2357" s="65" t="str">
        <f ca="1" t="shared" si="5"/>
        <v>1900 - MONTH 01</v>
      </c>
      <c r="O2357" s="83" t="str">
        <f ca="1" t="shared" ref="O2357:P2357" si="2402">IFERROR(AVERAGEIF(M:M,M2357,$K:$K)," ")</f>
        <v> </v>
      </c>
      <c r="P2357" s="83" t="str">
        <f ca="1" t="shared" si="2402"/>
        <v> </v>
      </c>
      <c r="Q2357" s="65" t="str">
        <f ca="1">IF(ISBLANK(A2357)," ",IF(O2357&gt;MASTER!$B$3/100,"SB",IF(O2357&gt;MASTER!$B$4/100,"B",IF(O2357&gt;MASTER!$B$5/100,"C","K"))))</f>
        <v>SB</v>
      </c>
      <c r="R2357" s="65" t="str">
        <f ca="1">IF(ISBLANK(B2357)," ",IF(P2357&gt;MASTER!$B$3/100,"SB",IF(P2357&gt;MASTER!$B$4/100,"B",IF(P2357&gt;MASTER!$B$5/100,"C","K"))))</f>
        <v>SB</v>
      </c>
    </row>
    <row r="2358" customHeight="1" spans="1:18">
      <c r="A2358" s="65">
        <f ca="1">INDIRECT(ADDRESS(2+QUOTIENT(ROW()-2,COUNTA('Form Responses 1'!$1:$1)-4),1,,TRUE,"Form Responses 1"))</f>
        <v>0</v>
      </c>
      <c r="B2358" s="65">
        <f ca="1">INDIRECT(ADDRESS(2+QUOTIENT(ROW()-2,COUNTA('Form Responses 1'!$1:$1)-4),2,,TRUE,"Form Responses 1"))</f>
        <v>0</v>
      </c>
      <c r="C2358" s="65">
        <f ca="1">INDIRECT(ADDRESS(2+QUOTIENT(ROW()-2,COUNTA('Form Responses 1'!$1:$1)-4),3,,TRUE,"Form Responses 1"))</f>
        <v>0</v>
      </c>
      <c r="D2358" s="65">
        <f ca="1">INDIRECT(ADDRESS(2+QUOTIENT(ROW()-2,COUNTA('Form Responses 1'!$1:$1)-4),4,,TRUE,"Form Responses 1"))</f>
        <v>0</v>
      </c>
      <c r="E2358" s="82">
        <f ca="1" t="shared" si="0"/>
        <v>6</v>
      </c>
      <c r="F2358" s="65" t="str">
        <f ca="1">IF(ISBLANK(A2358)," ",INDIRECT(ADDRESS(1,5+MOD(ROW()-2,COUNTA('Form Responses 1'!$1:$1)-4),,TRUE,"Form Responses 1")))</f>
        <v>Lantai 08 [ &amp; Timur]</v>
      </c>
      <c r="G2358" s="65" t="e">
        <f ca="1">IF(ISBLANK(A2358)," ",INDIRECT(ADDRESS(MATCH(A2358,'Form Responses 1'!A:A,0),5+MOD(ROW()-2,COUNTA('Form Responses 1'!$1:$1)-4),,TRUE,"Form Responses 1")))</f>
        <v>#N/A</v>
      </c>
      <c r="H2358" s="83" t="str">
        <f ca="1" t="shared" si="1"/>
        <v>Lantai 08</v>
      </c>
      <c r="I2358" s="83" t="str">
        <f ca="1" t="shared" si="2351"/>
        <v> &amp; Timur</v>
      </c>
      <c r="J2358" s="83" t="str">
        <f ca="1" t="shared" si="2"/>
        <v>CLEANING SERVICE</v>
      </c>
      <c r="K2358" s="83" t="str">
        <f ca="1" t="array" ref="K2358">IFERROR(INDEX(MASTER!B:B,MATCH(G2358,MASTER!A:A,0))/100," ")</f>
        <v> </v>
      </c>
      <c r="L2358" s="65">
        <f ca="1" t="shared" si="3"/>
        <v>0</v>
      </c>
      <c r="M2358" s="65" t="str">
        <f ca="1" t="shared" si="4"/>
        <v>1900 - WEEK 00</v>
      </c>
      <c r="N2358" s="65" t="str">
        <f ca="1" t="shared" si="5"/>
        <v>1900 - MONTH 01</v>
      </c>
      <c r="O2358" s="83" t="str">
        <f ca="1" t="shared" ref="O2358:P2358" si="2403">IFERROR(AVERAGEIF(M:M,M2358,$K:$K)," ")</f>
        <v> </v>
      </c>
      <c r="P2358" s="83" t="str">
        <f ca="1" t="shared" si="2403"/>
        <v> </v>
      </c>
      <c r="Q2358" s="65" t="str">
        <f ca="1">IF(ISBLANK(A2358)," ",IF(O2358&gt;MASTER!$B$3/100,"SB",IF(O2358&gt;MASTER!$B$4/100,"B",IF(O2358&gt;MASTER!$B$5/100,"C","K"))))</f>
        <v>SB</v>
      </c>
      <c r="R2358" s="65" t="str">
        <f ca="1">IF(ISBLANK(B2358)," ",IF(P2358&gt;MASTER!$B$3/100,"SB",IF(P2358&gt;MASTER!$B$4/100,"B",IF(P2358&gt;MASTER!$B$5/100,"C","K"))))</f>
        <v>SB</v>
      </c>
    </row>
    <row r="2359" customHeight="1" spans="1:18">
      <c r="A2359" s="65">
        <f ca="1">INDIRECT(ADDRESS(2+QUOTIENT(ROW()-2,COUNTA('Form Responses 1'!$1:$1)-4),1,,TRUE,"Form Responses 1"))</f>
        <v>0</v>
      </c>
      <c r="B2359" s="65">
        <f ca="1">INDIRECT(ADDRESS(2+QUOTIENT(ROW()-2,COUNTA('Form Responses 1'!$1:$1)-4),2,,TRUE,"Form Responses 1"))</f>
        <v>0</v>
      </c>
      <c r="C2359" s="65">
        <f ca="1">INDIRECT(ADDRESS(2+QUOTIENT(ROW()-2,COUNTA('Form Responses 1'!$1:$1)-4),3,,TRUE,"Form Responses 1"))</f>
        <v>0</v>
      </c>
      <c r="D2359" s="65">
        <f ca="1">INDIRECT(ADDRESS(2+QUOTIENT(ROW()-2,COUNTA('Form Responses 1'!$1:$1)-4),4,,TRUE,"Form Responses 1"))</f>
        <v>0</v>
      </c>
      <c r="E2359" s="82">
        <f ca="1" t="shared" si="0"/>
        <v>6</v>
      </c>
      <c r="F2359" s="65" t="str">
        <f ca="1">IF(ISBLANK(A2359)," ",INDIRECT(ADDRESS(1,5+MOD(ROW()-2,COUNTA('Form Responses 1'!$1:$1)-4),,TRUE,"Form Responses 1")))</f>
        <v>Lantai 08 [Mushola]</v>
      </c>
      <c r="G2359" s="65" t="e">
        <f ca="1">IF(ISBLANK(A2359)," ",INDIRECT(ADDRESS(MATCH(A2359,'Form Responses 1'!A:A,0),5+MOD(ROW()-2,COUNTA('Form Responses 1'!$1:$1)-4),,TRUE,"Form Responses 1")))</f>
        <v>#N/A</v>
      </c>
      <c r="H2359" s="83" t="str">
        <f ca="1" t="shared" si="1"/>
        <v>Lantai 08</v>
      </c>
      <c r="I2359" s="83" t="str">
        <f ca="1" t="shared" si="2351"/>
        <v>Mushola</v>
      </c>
      <c r="J2359" s="83" t="str">
        <f ca="1" t="shared" si="2"/>
        <v>CLEANING SERVICE</v>
      </c>
      <c r="K2359" s="83" t="str">
        <f ca="1" t="array" ref="K2359">IFERROR(INDEX(MASTER!B:B,MATCH(G2359,MASTER!A:A,0))/100," ")</f>
        <v> </v>
      </c>
      <c r="L2359" s="65">
        <f ca="1" t="shared" si="3"/>
        <v>0</v>
      </c>
      <c r="M2359" s="65" t="str">
        <f ca="1" t="shared" si="4"/>
        <v>1900 - WEEK 00</v>
      </c>
      <c r="N2359" s="65" t="str">
        <f ca="1" t="shared" si="5"/>
        <v>1900 - MONTH 01</v>
      </c>
      <c r="O2359" s="83" t="str">
        <f ca="1" t="shared" ref="O2359:P2359" si="2404">IFERROR(AVERAGEIF(M:M,M2359,$K:$K)," ")</f>
        <v> </v>
      </c>
      <c r="P2359" s="83" t="str">
        <f ca="1" t="shared" si="2404"/>
        <v> </v>
      </c>
      <c r="Q2359" s="65" t="str">
        <f ca="1">IF(ISBLANK(A2359)," ",IF(O2359&gt;MASTER!$B$3/100,"SB",IF(O2359&gt;MASTER!$B$4/100,"B",IF(O2359&gt;MASTER!$B$5/100,"C","K"))))</f>
        <v>SB</v>
      </c>
      <c r="R2359" s="65" t="str">
        <f ca="1">IF(ISBLANK(B2359)," ",IF(P2359&gt;MASTER!$B$3/100,"SB",IF(P2359&gt;MASTER!$B$4/100,"B",IF(P2359&gt;MASTER!$B$5/100,"C","K"))))</f>
        <v>SB</v>
      </c>
    </row>
    <row r="2360" customHeight="1" spans="1:18">
      <c r="A2360" s="65">
        <f ca="1">INDIRECT(ADDRESS(2+QUOTIENT(ROW()-2,COUNTA('Form Responses 1'!$1:$1)-4),1,,TRUE,"Form Responses 1"))</f>
        <v>0</v>
      </c>
      <c r="B2360" s="65">
        <f ca="1">INDIRECT(ADDRESS(2+QUOTIENT(ROW()-2,COUNTA('Form Responses 1'!$1:$1)-4),2,,TRUE,"Form Responses 1"))</f>
        <v>0</v>
      </c>
      <c r="C2360" s="65">
        <f ca="1">INDIRECT(ADDRESS(2+QUOTIENT(ROW()-2,COUNTA('Form Responses 1'!$1:$1)-4),3,,TRUE,"Form Responses 1"))</f>
        <v>0</v>
      </c>
      <c r="D2360" s="65">
        <f ca="1">INDIRECT(ADDRESS(2+QUOTIENT(ROW()-2,COUNTA('Form Responses 1'!$1:$1)-4),4,,TRUE,"Form Responses 1"))</f>
        <v>0</v>
      </c>
      <c r="E2360" s="82">
        <f ca="1" t="shared" si="0"/>
        <v>6</v>
      </c>
      <c r="F2360" s="65" t="str">
        <f ca="1">IF(ISBLANK(A2360)," ",INDIRECT(ADDRESS(1,5+MOD(ROW()-2,COUNTA('Form Responses 1'!$1:$1)-4),,TRUE,"Form Responses 1")))</f>
        <v>Lantai 08 [Pantry]</v>
      </c>
      <c r="G2360" s="65" t="e">
        <f ca="1">IF(ISBLANK(A2360)," ",INDIRECT(ADDRESS(MATCH(A2360,'Form Responses 1'!A:A,0),5+MOD(ROW()-2,COUNTA('Form Responses 1'!$1:$1)-4),,TRUE,"Form Responses 1")))</f>
        <v>#N/A</v>
      </c>
      <c r="H2360" s="83" t="str">
        <f ca="1" t="shared" si="1"/>
        <v>Lantai 08</v>
      </c>
      <c r="I2360" s="83" t="str">
        <f ca="1" t="shared" si="2351"/>
        <v>Pantry</v>
      </c>
      <c r="J2360" s="83" t="str">
        <f ca="1" t="shared" si="2"/>
        <v>CLEANING SERVICE</v>
      </c>
      <c r="K2360" s="83" t="str">
        <f ca="1" t="array" ref="K2360">IFERROR(INDEX(MASTER!B:B,MATCH(G2360,MASTER!A:A,0))/100," ")</f>
        <v> </v>
      </c>
      <c r="L2360" s="65">
        <f ca="1" t="shared" si="3"/>
        <v>0</v>
      </c>
      <c r="M2360" s="65" t="str">
        <f ca="1" t="shared" si="4"/>
        <v>1900 - WEEK 00</v>
      </c>
      <c r="N2360" s="65" t="str">
        <f ca="1" t="shared" si="5"/>
        <v>1900 - MONTH 01</v>
      </c>
      <c r="O2360" s="83" t="str">
        <f ca="1" t="shared" ref="O2360:P2360" si="2405">IFERROR(AVERAGEIF(M:M,M2360,$K:$K)," ")</f>
        <v> </v>
      </c>
      <c r="P2360" s="83" t="str">
        <f ca="1" t="shared" si="2405"/>
        <v> </v>
      </c>
      <c r="Q2360" s="65" t="str">
        <f ca="1">IF(ISBLANK(A2360)," ",IF(O2360&gt;MASTER!$B$3/100,"SB",IF(O2360&gt;MASTER!$B$4/100,"B",IF(O2360&gt;MASTER!$B$5/100,"C","K"))))</f>
        <v>SB</v>
      </c>
      <c r="R2360" s="65" t="str">
        <f ca="1">IF(ISBLANK(B2360)," ",IF(P2360&gt;MASTER!$B$3/100,"SB",IF(P2360&gt;MASTER!$B$4/100,"B",IF(P2360&gt;MASTER!$B$5/100,"C","K"))))</f>
        <v>SB</v>
      </c>
    </row>
    <row r="2361" customHeight="1" spans="1:18">
      <c r="A2361" s="65">
        <f ca="1">INDIRECT(ADDRESS(2+QUOTIENT(ROW()-2,COUNTA('Form Responses 1'!$1:$1)-4),1,,TRUE,"Form Responses 1"))</f>
        <v>0</v>
      </c>
      <c r="B2361" s="65">
        <f ca="1">INDIRECT(ADDRESS(2+QUOTIENT(ROW()-2,COUNTA('Form Responses 1'!$1:$1)-4),2,,TRUE,"Form Responses 1"))</f>
        <v>0</v>
      </c>
      <c r="C2361" s="65">
        <f ca="1">INDIRECT(ADDRESS(2+QUOTIENT(ROW()-2,COUNTA('Form Responses 1'!$1:$1)-4),3,,TRUE,"Form Responses 1"))</f>
        <v>0</v>
      </c>
      <c r="D2361" s="65">
        <f ca="1">INDIRECT(ADDRESS(2+QUOTIENT(ROW()-2,COUNTA('Form Responses 1'!$1:$1)-4),4,,TRUE,"Form Responses 1"))</f>
        <v>0</v>
      </c>
      <c r="E2361" s="82">
        <f ca="1" t="shared" si="0"/>
        <v>6</v>
      </c>
      <c r="F2361" s="65" t="str">
        <f ca="1">IF(ISBLANK(A2361)," ",INDIRECT(ADDRESS(1,5+MOD(ROW()-2,COUNTA('Form Responses 1'!$1:$1)-4),,TRUE,"Form Responses 1")))</f>
        <v>Lantai 08 [Ruang Rapat 1-2-3]</v>
      </c>
      <c r="G2361" s="65" t="e">
        <f ca="1">IF(ISBLANK(A2361)," ",INDIRECT(ADDRESS(MATCH(A2361,'Form Responses 1'!A:A,0),5+MOD(ROW()-2,COUNTA('Form Responses 1'!$1:$1)-4),,TRUE,"Form Responses 1")))</f>
        <v>#N/A</v>
      </c>
      <c r="H2361" s="83" t="str">
        <f ca="1" t="shared" si="1"/>
        <v>Lantai 08</v>
      </c>
      <c r="I2361" s="83" t="str">
        <f ca="1" t="shared" si="2351"/>
        <v>Ruang Rapat 1-2-3</v>
      </c>
      <c r="J2361" s="83" t="str">
        <f ca="1" t="shared" si="2"/>
        <v>CLEANING SERVICE</v>
      </c>
      <c r="K2361" s="83" t="str">
        <f ca="1" t="array" ref="K2361">IFERROR(INDEX(MASTER!B:B,MATCH(G2361,MASTER!A:A,0))/100," ")</f>
        <v> </v>
      </c>
      <c r="L2361" s="65">
        <f ca="1" t="shared" si="3"/>
        <v>0</v>
      </c>
      <c r="M2361" s="65" t="str">
        <f ca="1" t="shared" si="4"/>
        <v>1900 - WEEK 00</v>
      </c>
      <c r="N2361" s="65" t="str">
        <f ca="1" t="shared" si="5"/>
        <v>1900 - MONTH 01</v>
      </c>
      <c r="O2361" s="83" t="str">
        <f ca="1" t="shared" ref="O2361:P2361" si="2406">IFERROR(AVERAGEIF(M:M,M2361,$K:$K)," ")</f>
        <v> </v>
      </c>
      <c r="P2361" s="83" t="str">
        <f ca="1" t="shared" si="2406"/>
        <v> </v>
      </c>
      <c r="Q2361" s="65" t="str">
        <f ca="1">IF(ISBLANK(A2361)," ",IF(O2361&gt;MASTER!$B$3/100,"SB",IF(O2361&gt;MASTER!$B$4/100,"B",IF(O2361&gt;MASTER!$B$5/100,"C","K"))))</f>
        <v>SB</v>
      </c>
      <c r="R2361" s="65" t="str">
        <f ca="1">IF(ISBLANK(B2361)," ",IF(P2361&gt;MASTER!$B$3/100,"SB",IF(P2361&gt;MASTER!$B$4/100,"B",IF(P2361&gt;MASTER!$B$5/100,"C","K"))))</f>
        <v>SB</v>
      </c>
    </row>
    <row r="2362" customHeight="1" spans="1:18">
      <c r="A2362" s="65">
        <f ca="1">INDIRECT(ADDRESS(2+QUOTIENT(ROW()-2,COUNTA('Form Responses 1'!$1:$1)-4),1,,TRUE,"Form Responses 1"))</f>
        <v>0</v>
      </c>
      <c r="B2362" s="65">
        <f ca="1">INDIRECT(ADDRESS(2+QUOTIENT(ROW()-2,COUNTA('Form Responses 1'!$1:$1)-4),2,,TRUE,"Form Responses 1"))</f>
        <v>0</v>
      </c>
      <c r="C2362" s="65">
        <f ca="1">INDIRECT(ADDRESS(2+QUOTIENT(ROW()-2,COUNTA('Form Responses 1'!$1:$1)-4),3,,TRUE,"Form Responses 1"))</f>
        <v>0</v>
      </c>
      <c r="D2362" s="65">
        <f ca="1">INDIRECT(ADDRESS(2+QUOTIENT(ROW()-2,COUNTA('Form Responses 1'!$1:$1)-4),4,,TRUE,"Form Responses 1"))</f>
        <v>0</v>
      </c>
      <c r="E2362" s="82">
        <f ca="1" t="shared" si="0"/>
        <v>6</v>
      </c>
      <c r="F2362" s="65" t="str">
        <f ca="1">IF(ISBLANK(A2362)," ",INDIRECT(ADDRESS(1,5+MOD(ROW()-2,COUNTA('Form Responses 1'!$1:$1)-4),,TRUE,"Form Responses 1")))</f>
        <v>Lantai 08 [Ruang Kerja]</v>
      </c>
      <c r="G2362" s="65" t="e">
        <f ca="1">IF(ISBLANK(A2362)," ",INDIRECT(ADDRESS(MATCH(A2362,'Form Responses 1'!A:A,0),5+MOD(ROW()-2,COUNTA('Form Responses 1'!$1:$1)-4),,TRUE,"Form Responses 1")))</f>
        <v>#N/A</v>
      </c>
      <c r="H2362" s="83" t="str">
        <f ca="1" t="shared" si="1"/>
        <v>Lantai 08</v>
      </c>
      <c r="I2362" s="83" t="str">
        <f ca="1" t="shared" si="2351"/>
        <v>Ruang Kerja</v>
      </c>
      <c r="J2362" s="83" t="str">
        <f ca="1" t="shared" si="2"/>
        <v>CLEANING SERVICE</v>
      </c>
      <c r="K2362" s="83" t="str">
        <f ca="1" t="array" ref="K2362">IFERROR(INDEX(MASTER!B:B,MATCH(G2362,MASTER!A:A,0))/100," ")</f>
        <v> </v>
      </c>
      <c r="L2362" s="65">
        <f ca="1" t="shared" si="3"/>
        <v>0</v>
      </c>
      <c r="M2362" s="65" t="str">
        <f ca="1" t="shared" si="4"/>
        <v>1900 - WEEK 00</v>
      </c>
      <c r="N2362" s="65" t="str">
        <f ca="1" t="shared" si="5"/>
        <v>1900 - MONTH 01</v>
      </c>
      <c r="O2362" s="83" t="str">
        <f ca="1" t="shared" ref="O2362:P2362" si="2407">IFERROR(AVERAGEIF(M:M,M2362,$K:$K)," ")</f>
        <v> </v>
      </c>
      <c r="P2362" s="83" t="str">
        <f ca="1" t="shared" si="2407"/>
        <v> </v>
      </c>
      <c r="Q2362" s="65" t="str">
        <f ca="1">IF(ISBLANK(A2362)," ",IF(O2362&gt;MASTER!$B$3/100,"SB",IF(O2362&gt;MASTER!$B$4/100,"B",IF(O2362&gt;MASTER!$B$5/100,"C","K"))))</f>
        <v>SB</v>
      </c>
      <c r="R2362" s="65" t="str">
        <f ca="1">IF(ISBLANK(B2362)," ",IF(P2362&gt;MASTER!$B$3/100,"SB",IF(P2362&gt;MASTER!$B$4/100,"B",IF(P2362&gt;MASTER!$B$5/100,"C","K"))))</f>
        <v>SB</v>
      </c>
    </row>
    <row r="2363" customHeight="1" spans="1:18">
      <c r="A2363" s="65">
        <f ca="1">INDIRECT(ADDRESS(2+QUOTIENT(ROW()-2,COUNTA('Form Responses 1'!$1:$1)-4),1,,TRUE,"Form Responses 1"))</f>
        <v>0</v>
      </c>
      <c r="B2363" s="65">
        <f ca="1">INDIRECT(ADDRESS(2+QUOTIENT(ROW()-2,COUNTA('Form Responses 1'!$1:$1)-4),2,,TRUE,"Form Responses 1"))</f>
        <v>0</v>
      </c>
      <c r="C2363" s="65">
        <f ca="1">INDIRECT(ADDRESS(2+QUOTIENT(ROW()-2,COUNTA('Form Responses 1'!$1:$1)-4),3,,TRUE,"Form Responses 1"))</f>
        <v>0</v>
      </c>
      <c r="D2363" s="65">
        <f ca="1">INDIRECT(ADDRESS(2+QUOTIENT(ROW()-2,COUNTA('Form Responses 1'!$1:$1)-4),4,,TRUE,"Form Responses 1"))</f>
        <v>0</v>
      </c>
      <c r="E2363" s="82">
        <f ca="1" t="shared" si="0"/>
        <v>6</v>
      </c>
      <c r="F2363" s="65" t="str">
        <f ca="1">IF(ISBLANK(A2363)," ",INDIRECT(ADDRESS(1,5+MOD(ROW()-2,COUNTA('Form Responses 1'!$1:$1)-4),,TRUE,"Form Responses 1")))</f>
        <v>Lantai 08 [Koridor]</v>
      </c>
      <c r="G2363" s="65" t="e">
        <f ca="1">IF(ISBLANK(A2363)," ",INDIRECT(ADDRESS(MATCH(A2363,'Form Responses 1'!A:A,0),5+MOD(ROW()-2,COUNTA('Form Responses 1'!$1:$1)-4),,TRUE,"Form Responses 1")))</f>
        <v>#N/A</v>
      </c>
      <c r="H2363" s="83" t="str">
        <f ca="1" t="shared" si="1"/>
        <v>Lantai 08</v>
      </c>
      <c r="I2363" s="83" t="str">
        <f ca="1" t="shared" si="2351"/>
        <v>Koridor</v>
      </c>
      <c r="J2363" s="83" t="str">
        <f ca="1" t="shared" si="2"/>
        <v>CLEANING SERVICE</v>
      </c>
      <c r="K2363" s="83" t="str">
        <f ca="1" t="array" ref="K2363">IFERROR(INDEX(MASTER!B:B,MATCH(G2363,MASTER!A:A,0))/100," ")</f>
        <v> </v>
      </c>
      <c r="L2363" s="65">
        <f ca="1" t="shared" si="3"/>
        <v>0</v>
      </c>
      <c r="M2363" s="65" t="str">
        <f ca="1" t="shared" si="4"/>
        <v>1900 - WEEK 00</v>
      </c>
      <c r="N2363" s="65" t="str">
        <f ca="1" t="shared" si="5"/>
        <v>1900 - MONTH 01</v>
      </c>
      <c r="O2363" s="83" t="str">
        <f ca="1" t="shared" ref="O2363:P2363" si="2408">IFERROR(AVERAGEIF(M:M,M2363,$K:$K)," ")</f>
        <v> </v>
      </c>
      <c r="P2363" s="83" t="str">
        <f ca="1" t="shared" si="2408"/>
        <v> </v>
      </c>
      <c r="Q2363" s="65" t="str">
        <f ca="1">IF(ISBLANK(A2363)," ",IF(O2363&gt;MASTER!$B$3/100,"SB",IF(O2363&gt;MASTER!$B$4/100,"B",IF(O2363&gt;MASTER!$B$5/100,"C","K"))))</f>
        <v>SB</v>
      </c>
      <c r="R2363" s="65" t="str">
        <f ca="1">IF(ISBLANK(B2363)," ",IF(P2363&gt;MASTER!$B$3/100,"SB",IF(P2363&gt;MASTER!$B$4/100,"B",IF(P2363&gt;MASTER!$B$5/100,"C","K"))))</f>
        <v>SB</v>
      </c>
    </row>
    <row r="2364" customHeight="1" spans="1:18">
      <c r="A2364" s="65">
        <f ca="1">INDIRECT(ADDRESS(2+QUOTIENT(ROW()-2,COUNTA('Form Responses 1'!$1:$1)-4),1,,TRUE,"Form Responses 1"))</f>
        <v>0</v>
      </c>
      <c r="B2364" s="65">
        <f ca="1">INDIRECT(ADDRESS(2+QUOTIENT(ROW()-2,COUNTA('Form Responses 1'!$1:$1)-4),2,,TRUE,"Form Responses 1"))</f>
        <v>0</v>
      </c>
      <c r="C2364" s="65">
        <f ca="1">INDIRECT(ADDRESS(2+QUOTIENT(ROW()-2,COUNTA('Form Responses 1'!$1:$1)-4),3,,TRUE,"Form Responses 1"))</f>
        <v>0</v>
      </c>
      <c r="D2364" s="65">
        <f ca="1">INDIRECT(ADDRESS(2+QUOTIENT(ROW()-2,COUNTA('Form Responses 1'!$1:$1)-4),4,,TRUE,"Form Responses 1"))</f>
        <v>0</v>
      </c>
      <c r="E2364" s="82">
        <f ca="1" t="shared" si="0"/>
        <v>6</v>
      </c>
      <c r="F2364" s="65" t="str">
        <f ca="1">IF(ISBLANK(A2364)," ",INDIRECT(ADDRESS(1,5+MOD(ROW()-2,COUNTA('Form Responses 1'!$1:$1)-4),,TRUE,"Form Responses 1")))</f>
        <v>Lantai 08 [Toilet Pria / Wanita]</v>
      </c>
      <c r="G2364" s="65" t="e">
        <f ca="1">IF(ISBLANK(A2364)," ",INDIRECT(ADDRESS(MATCH(A2364,'Form Responses 1'!A:A,0),5+MOD(ROW()-2,COUNTA('Form Responses 1'!$1:$1)-4),,TRUE,"Form Responses 1")))</f>
        <v>#N/A</v>
      </c>
      <c r="H2364" s="83" t="str">
        <f ca="1" t="shared" si="1"/>
        <v>Lantai 08</v>
      </c>
      <c r="I2364" s="83" t="str">
        <f ca="1" t="shared" si="2351"/>
        <v>Toilet Pria / Wanita</v>
      </c>
      <c r="J2364" s="83" t="str">
        <f ca="1" t="shared" si="2"/>
        <v>CLEANING SERVICE</v>
      </c>
      <c r="K2364" s="83" t="str">
        <f ca="1" t="array" ref="K2364">IFERROR(INDEX(MASTER!B:B,MATCH(G2364,MASTER!A:A,0))/100," ")</f>
        <v> </v>
      </c>
      <c r="L2364" s="65">
        <f ca="1" t="shared" si="3"/>
        <v>0</v>
      </c>
      <c r="M2364" s="65" t="str">
        <f ca="1" t="shared" si="4"/>
        <v>1900 - WEEK 00</v>
      </c>
      <c r="N2364" s="65" t="str">
        <f ca="1" t="shared" si="5"/>
        <v>1900 - MONTH 01</v>
      </c>
      <c r="O2364" s="83" t="str">
        <f ca="1" t="shared" ref="O2364:P2364" si="2409">IFERROR(AVERAGEIF(M:M,M2364,$K:$K)," ")</f>
        <v> </v>
      </c>
      <c r="P2364" s="83" t="str">
        <f ca="1" t="shared" si="2409"/>
        <v> </v>
      </c>
      <c r="Q2364" s="65" t="str">
        <f ca="1">IF(ISBLANK(A2364)," ",IF(O2364&gt;MASTER!$B$3/100,"SB",IF(O2364&gt;MASTER!$B$4/100,"B",IF(O2364&gt;MASTER!$B$5/100,"C","K"))))</f>
        <v>SB</v>
      </c>
      <c r="R2364" s="65" t="str">
        <f ca="1">IF(ISBLANK(B2364)," ",IF(P2364&gt;MASTER!$B$3/100,"SB",IF(P2364&gt;MASTER!$B$4/100,"B",IF(P2364&gt;MASTER!$B$5/100,"C","K"))))</f>
        <v>SB</v>
      </c>
    </row>
    <row r="2365" customHeight="1" spans="1:18">
      <c r="A2365" s="65">
        <f ca="1">INDIRECT(ADDRESS(2+QUOTIENT(ROW()-2,COUNTA('Form Responses 1'!$1:$1)-4),1,,TRUE,"Form Responses 1"))</f>
        <v>0</v>
      </c>
      <c r="B2365" s="65">
        <f ca="1">INDIRECT(ADDRESS(2+QUOTIENT(ROW()-2,COUNTA('Form Responses 1'!$1:$1)-4),2,,TRUE,"Form Responses 1"))</f>
        <v>0</v>
      </c>
      <c r="C2365" s="65">
        <f ca="1">INDIRECT(ADDRESS(2+QUOTIENT(ROW()-2,COUNTA('Form Responses 1'!$1:$1)-4),3,,TRUE,"Form Responses 1"))</f>
        <v>0</v>
      </c>
      <c r="D2365" s="65">
        <f ca="1">INDIRECT(ADDRESS(2+QUOTIENT(ROW()-2,COUNTA('Form Responses 1'!$1:$1)-4),4,,TRUE,"Form Responses 1"))</f>
        <v>0</v>
      </c>
      <c r="E2365" s="82">
        <f ca="1" t="shared" si="0"/>
        <v>6</v>
      </c>
      <c r="F2365" s="65" t="str">
        <f ca="1">IF(ISBLANK(A2365)," ",INDIRECT(ADDRESS(1,5+MOD(ROW()-2,COUNTA('Form Responses 1'!$1:$1)-4),,TRUE,"Form Responses 1")))</f>
        <v>Lantai 07 [Tangga Exit Barat]</v>
      </c>
      <c r="G2365" s="65" t="e">
        <f ca="1">IF(ISBLANK(A2365)," ",INDIRECT(ADDRESS(MATCH(A2365,'Form Responses 1'!A:A,0),5+MOD(ROW()-2,COUNTA('Form Responses 1'!$1:$1)-4),,TRUE,"Form Responses 1")))</f>
        <v>#N/A</v>
      </c>
      <c r="H2365" s="83" t="str">
        <f ca="1" t="shared" si="1"/>
        <v>Lantai 07</v>
      </c>
      <c r="I2365" s="83" t="str">
        <f ca="1" t="shared" si="2351"/>
        <v>Tangga Exit Barat</v>
      </c>
      <c r="J2365" s="83" t="str">
        <f ca="1" t="shared" si="2"/>
        <v>CLEANING SERVICE</v>
      </c>
      <c r="K2365" s="83" t="str">
        <f ca="1" t="array" ref="K2365">IFERROR(INDEX(MASTER!B:B,MATCH(G2365,MASTER!A:A,0))/100," ")</f>
        <v> </v>
      </c>
      <c r="L2365" s="65">
        <f ca="1" t="shared" si="3"/>
        <v>0</v>
      </c>
      <c r="M2365" s="65" t="str">
        <f ca="1" t="shared" si="4"/>
        <v>1900 - WEEK 00</v>
      </c>
      <c r="N2365" s="65" t="str">
        <f ca="1" t="shared" si="5"/>
        <v>1900 - MONTH 01</v>
      </c>
      <c r="O2365" s="83" t="str">
        <f ca="1" t="shared" ref="O2365:P2365" si="2410">IFERROR(AVERAGEIF(M:M,M2365,$K:$K)," ")</f>
        <v> </v>
      </c>
      <c r="P2365" s="83" t="str">
        <f ca="1" t="shared" si="2410"/>
        <v> </v>
      </c>
      <c r="Q2365" s="65" t="str">
        <f ca="1">IF(ISBLANK(A2365)," ",IF(O2365&gt;MASTER!$B$3/100,"SB",IF(O2365&gt;MASTER!$B$4/100,"B",IF(O2365&gt;MASTER!$B$5/100,"C","K"))))</f>
        <v>SB</v>
      </c>
      <c r="R2365" s="65" t="str">
        <f ca="1">IF(ISBLANK(B2365)," ",IF(P2365&gt;MASTER!$B$3/100,"SB",IF(P2365&gt;MASTER!$B$4/100,"B",IF(P2365&gt;MASTER!$B$5/100,"C","K"))))</f>
        <v>SB</v>
      </c>
    </row>
    <row r="2366" customHeight="1" spans="1:18">
      <c r="A2366" s="65">
        <f ca="1">INDIRECT(ADDRESS(2+QUOTIENT(ROW()-2,COUNTA('Form Responses 1'!$1:$1)-4),1,,TRUE,"Form Responses 1"))</f>
        <v>0</v>
      </c>
      <c r="B2366" s="65">
        <f ca="1">INDIRECT(ADDRESS(2+QUOTIENT(ROW()-2,COUNTA('Form Responses 1'!$1:$1)-4),2,,TRUE,"Form Responses 1"))</f>
        <v>0</v>
      </c>
      <c r="C2366" s="65">
        <f ca="1">INDIRECT(ADDRESS(2+QUOTIENT(ROW()-2,COUNTA('Form Responses 1'!$1:$1)-4),3,,TRUE,"Form Responses 1"))</f>
        <v>0</v>
      </c>
      <c r="D2366" s="65">
        <f ca="1">INDIRECT(ADDRESS(2+QUOTIENT(ROW()-2,COUNTA('Form Responses 1'!$1:$1)-4),4,,TRUE,"Form Responses 1"))</f>
        <v>0</v>
      </c>
      <c r="E2366" s="82">
        <f ca="1" t="shared" si="0"/>
        <v>6</v>
      </c>
      <c r="F2366" s="65" t="str">
        <f ca="1">IF(ISBLANK(A2366)," ",INDIRECT(ADDRESS(1,5+MOD(ROW()-2,COUNTA('Form Responses 1'!$1:$1)-4),,TRUE,"Form Responses 1")))</f>
        <v>Lantai 07 [ &amp; Timur]</v>
      </c>
      <c r="G2366" s="65" t="e">
        <f ca="1">IF(ISBLANK(A2366)," ",INDIRECT(ADDRESS(MATCH(A2366,'Form Responses 1'!A:A,0),5+MOD(ROW()-2,COUNTA('Form Responses 1'!$1:$1)-4),,TRUE,"Form Responses 1")))</f>
        <v>#N/A</v>
      </c>
      <c r="H2366" s="83" t="str">
        <f ca="1" t="shared" si="1"/>
        <v>Lantai 07</v>
      </c>
      <c r="I2366" s="83" t="str">
        <f ca="1" t="shared" si="2351"/>
        <v> &amp; Timur</v>
      </c>
      <c r="J2366" s="83" t="str">
        <f ca="1" t="shared" si="2"/>
        <v>CLEANING SERVICE</v>
      </c>
      <c r="K2366" s="83" t="str">
        <f ca="1" t="array" ref="K2366">IFERROR(INDEX(MASTER!B:B,MATCH(G2366,MASTER!A:A,0))/100," ")</f>
        <v> </v>
      </c>
      <c r="L2366" s="65">
        <f ca="1" t="shared" si="3"/>
        <v>0</v>
      </c>
      <c r="M2366" s="65" t="str">
        <f ca="1" t="shared" si="4"/>
        <v>1900 - WEEK 00</v>
      </c>
      <c r="N2366" s="65" t="str">
        <f ca="1" t="shared" si="5"/>
        <v>1900 - MONTH 01</v>
      </c>
      <c r="O2366" s="83" t="str">
        <f ca="1" t="shared" ref="O2366:P2366" si="2411">IFERROR(AVERAGEIF(M:M,M2366,$K:$K)," ")</f>
        <v> </v>
      </c>
      <c r="P2366" s="83" t="str">
        <f ca="1" t="shared" si="2411"/>
        <v> </v>
      </c>
      <c r="Q2366" s="65" t="str">
        <f ca="1">IF(ISBLANK(A2366)," ",IF(O2366&gt;MASTER!$B$3/100,"SB",IF(O2366&gt;MASTER!$B$4/100,"B",IF(O2366&gt;MASTER!$B$5/100,"C","K"))))</f>
        <v>SB</v>
      </c>
      <c r="R2366" s="65" t="str">
        <f ca="1">IF(ISBLANK(B2366)," ",IF(P2366&gt;MASTER!$B$3/100,"SB",IF(P2366&gt;MASTER!$B$4/100,"B",IF(P2366&gt;MASTER!$B$5/100,"C","K"))))</f>
        <v>SB</v>
      </c>
    </row>
    <row r="2367" customHeight="1" spans="1:18">
      <c r="A2367" s="65">
        <f ca="1">INDIRECT(ADDRESS(2+QUOTIENT(ROW()-2,COUNTA('Form Responses 1'!$1:$1)-4),1,,TRUE,"Form Responses 1"))</f>
        <v>0</v>
      </c>
      <c r="B2367" s="65">
        <f ca="1">INDIRECT(ADDRESS(2+QUOTIENT(ROW()-2,COUNTA('Form Responses 1'!$1:$1)-4),2,,TRUE,"Form Responses 1"))</f>
        <v>0</v>
      </c>
      <c r="C2367" s="65">
        <f ca="1">INDIRECT(ADDRESS(2+QUOTIENT(ROW()-2,COUNTA('Form Responses 1'!$1:$1)-4),3,,TRUE,"Form Responses 1"))</f>
        <v>0</v>
      </c>
      <c r="D2367" s="65">
        <f ca="1">INDIRECT(ADDRESS(2+QUOTIENT(ROW()-2,COUNTA('Form Responses 1'!$1:$1)-4),4,,TRUE,"Form Responses 1"))</f>
        <v>0</v>
      </c>
      <c r="E2367" s="82">
        <f ca="1" t="shared" si="0"/>
        <v>6</v>
      </c>
      <c r="F2367" s="65" t="str">
        <f ca="1">IF(ISBLANK(A2367)," ",INDIRECT(ADDRESS(1,5+MOD(ROW()-2,COUNTA('Form Responses 1'!$1:$1)-4),,TRUE,"Form Responses 1")))</f>
        <v>Lantai 07 [Mushola]</v>
      </c>
      <c r="G2367" s="65" t="e">
        <f ca="1">IF(ISBLANK(A2367)," ",INDIRECT(ADDRESS(MATCH(A2367,'Form Responses 1'!A:A,0),5+MOD(ROW()-2,COUNTA('Form Responses 1'!$1:$1)-4),,TRUE,"Form Responses 1")))</f>
        <v>#N/A</v>
      </c>
      <c r="H2367" s="83" t="str">
        <f ca="1" t="shared" si="1"/>
        <v>Lantai 07</v>
      </c>
      <c r="I2367" s="83" t="str">
        <f ca="1" t="shared" si="2351"/>
        <v>Mushola</v>
      </c>
      <c r="J2367" s="83" t="str">
        <f ca="1" t="shared" si="2"/>
        <v>CLEANING SERVICE</v>
      </c>
      <c r="K2367" s="83" t="str">
        <f ca="1" t="array" ref="K2367">IFERROR(INDEX(MASTER!B:B,MATCH(G2367,MASTER!A:A,0))/100," ")</f>
        <v> </v>
      </c>
      <c r="L2367" s="65">
        <f ca="1" t="shared" si="3"/>
        <v>0</v>
      </c>
      <c r="M2367" s="65" t="str">
        <f ca="1" t="shared" si="4"/>
        <v>1900 - WEEK 00</v>
      </c>
      <c r="N2367" s="65" t="str">
        <f ca="1" t="shared" si="5"/>
        <v>1900 - MONTH 01</v>
      </c>
      <c r="O2367" s="83" t="str">
        <f ca="1" t="shared" ref="O2367:P2367" si="2412">IFERROR(AVERAGEIF(M:M,M2367,$K:$K)," ")</f>
        <v> </v>
      </c>
      <c r="P2367" s="83" t="str">
        <f ca="1" t="shared" si="2412"/>
        <v> </v>
      </c>
      <c r="Q2367" s="65" t="str">
        <f ca="1">IF(ISBLANK(A2367)," ",IF(O2367&gt;MASTER!$B$3/100,"SB",IF(O2367&gt;MASTER!$B$4/100,"B",IF(O2367&gt;MASTER!$B$5/100,"C","K"))))</f>
        <v>SB</v>
      </c>
      <c r="R2367" s="65" t="str">
        <f ca="1">IF(ISBLANK(B2367)," ",IF(P2367&gt;MASTER!$B$3/100,"SB",IF(P2367&gt;MASTER!$B$4/100,"B",IF(P2367&gt;MASTER!$B$5/100,"C","K"))))</f>
        <v>SB</v>
      </c>
    </row>
    <row r="2368" customHeight="1" spans="1:18">
      <c r="A2368" s="65">
        <f ca="1">INDIRECT(ADDRESS(2+QUOTIENT(ROW()-2,COUNTA('Form Responses 1'!$1:$1)-4),1,,TRUE,"Form Responses 1"))</f>
        <v>0</v>
      </c>
      <c r="B2368" s="65">
        <f ca="1">INDIRECT(ADDRESS(2+QUOTIENT(ROW()-2,COUNTA('Form Responses 1'!$1:$1)-4),2,,TRUE,"Form Responses 1"))</f>
        <v>0</v>
      </c>
      <c r="C2368" s="65">
        <f ca="1">INDIRECT(ADDRESS(2+QUOTIENT(ROW()-2,COUNTA('Form Responses 1'!$1:$1)-4),3,,TRUE,"Form Responses 1"))</f>
        <v>0</v>
      </c>
      <c r="D2368" s="65">
        <f ca="1">INDIRECT(ADDRESS(2+QUOTIENT(ROW()-2,COUNTA('Form Responses 1'!$1:$1)-4),4,,TRUE,"Form Responses 1"))</f>
        <v>0</v>
      </c>
      <c r="E2368" s="82">
        <f ca="1" t="shared" si="0"/>
        <v>6</v>
      </c>
      <c r="F2368" s="65" t="str">
        <f ca="1">IF(ISBLANK(A2368)," ",INDIRECT(ADDRESS(1,5+MOD(ROW()-2,COUNTA('Form Responses 1'!$1:$1)-4),,TRUE,"Form Responses 1")))</f>
        <v>Lantai 07 [Pantry]</v>
      </c>
      <c r="G2368" s="65" t="e">
        <f ca="1">IF(ISBLANK(A2368)," ",INDIRECT(ADDRESS(MATCH(A2368,'Form Responses 1'!A:A,0),5+MOD(ROW()-2,COUNTA('Form Responses 1'!$1:$1)-4),,TRUE,"Form Responses 1")))</f>
        <v>#N/A</v>
      </c>
      <c r="H2368" s="83" t="str">
        <f ca="1" t="shared" si="1"/>
        <v>Lantai 07</v>
      </c>
      <c r="I2368" s="83" t="str">
        <f ca="1" t="shared" si="2351"/>
        <v>Pantry</v>
      </c>
      <c r="J2368" s="83" t="str">
        <f ca="1" t="shared" si="2"/>
        <v>CLEANING SERVICE</v>
      </c>
      <c r="K2368" s="83" t="str">
        <f ca="1" t="array" ref="K2368">IFERROR(INDEX(MASTER!B:B,MATCH(G2368,MASTER!A:A,0))/100," ")</f>
        <v> </v>
      </c>
      <c r="L2368" s="65">
        <f ca="1" t="shared" si="3"/>
        <v>0</v>
      </c>
      <c r="M2368" s="65" t="str">
        <f ca="1" t="shared" si="4"/>
        <v>1900 - WEEK 00</v>
      </c>
      <c r="N2368" s="65" t="str">
        <f ca="1" t="shared" si="5"/>
        <v>1900 - MONTH 01</v>
      </c>
      <c r="O2368" s="83" t="str">
        <f ca="1" t="shared" ref="O2368:P2368" si="2413">IFERROR(AVERAGEIF(M:M,M2368,$K:$K)," ")</f>
        <v> </v>
      </c>
      <c r="P2368" s="83" t="str">
        <f ca="1" t="shared" si="2413"/>
        <v> </v>
      </c>
      <c r="Q2368" s="65" t="str">
        <f ca="1">IF(ISBLANK(A2368)," ",IF(O2368&gt;MASTER!$B$3/100,"SB",IF(O2368&gt;MASTER!$B$4/100,"B",IF(O2368&gt;MASTER!$B$5/100,"C","K"))))</f>
        <v>SB</v>
      </c>
      <c r="R2368" s="65" t="str">
        <f ca="1">IF(ISBLANK(B2368)," ",IF(P2368&gt;MASTER!$B$3/100,"SB",IF(P2368&gt;MASTER!$B$4/100,"B",IF(P2368&gt;MASTER!$B$5/100,"C","K"))))</f>
        <v>SB</v>
      </c>
    </row>
    <row r="2369" customHeight="1" spans="1:18">
      <c r="A2369" s="65">
        <f ca="1">INDIRECT(ADDRESS(2+QUOTIENT(ROW()-2,COUNTA('Form Responses 1'!$1:$1)-4),1,,TRUE,"Form Responses 1"))</f>
        <v>0</v>
      </c>
      <c r="B2369" s="65">
        <f ca="1">INDIRECT(ADDRESS(2+QUOTIENT(ROW()-2,COUNTA('Form Responses 1'!$1:$1)-4),2,,TRUE,"Form Responses 1"))</f>
        <v>0</v>
      </c>
      <c r="C2369" s="65">
        <f ca="1">INDIRECT(ADDRESS(2+QUOTIENT(ROW()-2,COUNTA('Form Responses 1'!$1:$1)-4),3,,TRUE,"Form Responses 1"))</f>
        <v>0</v>
      </c>
      <c r="D2369" s="65">
        <f ca="1">INDIRECT(ADDRESS(2+QUOTIENT(ROW()-2,COUNTA('Form Responses 1'!$1:$1)-4),4,,TRUE,"Form Responses 1"))</f>
        <v>0</v>
      </c>
      <c r="E2369" s="82">
        <f ca="1" t="shared" si="0"/>
        <v>6</v>
      </c>
      <c r="F2369" s="65" t="str">
        <f ca="1">IF(ISBLANK(A2369)," ",INDIRECT(ADDRESS(1,5+MOD(ROW()-2,COUNTA('Form Responses 1'!$1:$1)-4),,TRUE,"Form Responses 1")))</f>
        <v>Lantai 07 [Ruang Rapat 1-2-3]</v>
      </c>
      <c r="G2369" s="65" t="e">
        <f ca="1">IF(ISBLANK(A2369)," ",INDIRECT(ADDRESS(MATCH(A2369,'Form Responses 1'!A:A,0),5+MOD(ROW()-2,COUNTA('Form Responses 1'!$1:$1)-4),,TRUE,"Form Responses 1")))</f>
        <v>#N/A</v>
      </c>
      <c r="H2369" s="83" t="str">
        <f ca="1" t="shared" si="1"/>
        <v>Lantai 07</v>
      </c>
      <c r="I2369" s="83" t="str">
        <f ca="1" t="shared" si="2351"/>
        <v>Ruang Rapat 1-2-3</v>
      </c>
      <c r="J2369" s="83" t="str">
        <f ca="1" t="shared" si="2"/>
        <v>CLEANING SERVICE</v>
      </c>
      <c r="K2369" s="83" t="str">
        <f ca="1" t="array" ref="K2369">IFERROR(INDEX(MASTER!B:B,MATCH(G2369,MASTER!A:A,0))/100," ")</f>
        <v> </v>
      </c>
      <c r="L2369" s="65">
        <f ca="1" t="shared" si="3"/>
        <v>0</v>
      </c>
      <c r="M2369" s="65" t="str">
        <f ca="1" t="shared" si="4"/>
        <v>1900 - WEEK 00</v>
      </c>
      <c r="N2369" s="65" t="str">
        <f ca="1" t="shared" si="5"/>
        <v>1900 - MONTH 01</v>
      </c>
      <c r="O2369" s="83" t="str">
        <f ca="1" t="shared" ref="O2369:P2369" si="2414">IFERROR(AVERAGEIF(M:M,M2369,$K:$K)," ")</f>
        <v> </v>
      </c>
      <c r="P2369" s="83" t="str">
        <f ca="1" t="shared" si="2414"/>
        <v> </v>
      </c>
      <c r="Q2369" s="65" t="str">
        <f ca="1">IF(ISBLANK(A2369)," ",IF(O2369&gt;MASTER!$B$3/100,"SB",IF(O2369&gt;MASTER!$B$4/100,"B",IF(O2369&gt;MASTER!$B$5/100,"C","K"))))</f>
        <v>SB</v>
      </c>
      <c r="R2369" s="65" t="str">
        <f ca="1">IF(ISBLANK(B2369)," ",IF(P2369&gt;MASTER!$B$3/100,"SB",IF(P2369&gt;MASTER!$B$4/100,"B",IF(P2369&gt;MASTER!$B$5/100,"C","K"))))</f>
        <v>SB</v>
      </c>
    </row>
    <row r="2370" customHeight="1" spans="1:18">
      <c r="A2370" s="65">
        <f ca="1">INDIRECT(ADDRESS(2+QUOTIENT(ROW()-2,COUNTA('Form Responses 1'!$1:$1)-4),1,,TRUE,"Form Responses 1"))</f>
        <v>0</v>
      </c>
      <c r="B2370" s="65">
        <f ca="1">INDIRECT(ADDRESS(2+QUOTIENT(ROW()-2,COUNTA('Form Responses 1'!$1:$1)-4),2,,TRUE,"Form Responses 1"))</f>
        <v>0</v>
      </c>
      <c r="C2370" s="65">
        <f ca="1">INDIRECT(ADDRESS(2+QUOTIENT(ROW()-2,COUNTA('Form Responses 1'!$1:$1)-4),3,,TRUE,"Form Responses 1"))</f>
        <v>0</v>
      </c>
      <c r="D2370" s="65">
        <f ca="1">INDIRECT(ADDRESS(2+QUOTIENT(ROW()-2,COUNTA('Form Responses 1'!$1:$1)-4),4,,TRUE,"Form Responses 1"))</f>
        <v>0</v>
      </c>
      <c r="E2370" s="82">
        <f ca="1" t="shared" si="0"/>
        <v>6</v>
      </c>
      <c r="F2370" s="65" t="str">
        <f ca="1">IF(ISBLANK(A2370)," ",INDIRECT(ADDRESS(1,5+MOD(ROW()-2,COUNTA('Form Responses 1'!$1:$1)-4),,TRUE,"Form Responses 1")))</f>
        <v>Lantai 07 [Ruang Kerja]</v>
      </c>
      <c r="G2370" s="65" t="e">
        <f ca="1">IF(ISBLANK(A2370)," ",INDIRECT(ADDRESS(MATCH(A2370,'Form Responses 1'!A:A,0),5+MOD(ROW()-2,COUNTA('Form Responses 1'!$1:$1)-4),,TRUE,"Form Responses 1")))</f>
        <v>#N/A</v>
      </c>
      <c r="H2370" s="83" t="str">
        <f ca="1" t="shared" si="1"/>
        <v>Lantai 07</v>
      </c>
      <c r="I2370" s="83" t="str">
        <f ca="1" t="shared" si="2351"/>
        <v>Ruang Kerja</v>
      </c>
      <c r="J2370" s="83" t="str">
        <f ca="1" t="shared" si="2"/>
        <v>CLEANING SERVICE</v>
      </c>
      <c r="K2370" s="83" t="str">
        <f ca="1" t="array" ref="K2370">IFERROR(INDEX(MASTER!B:B,MATCH(G2370,MASTER!A:A,0))/100," ")</f>
        <v> </v>
      </c>
      <c r="L2370" s="65">
        <f ca="1" t="shared" si="3"/>
        <v>0</v>
      </c>
      <c r="M2370" s="65" t="str">
        <f ca="1" t="shared" si="4"/>
        <v>1900 - WEEK 00</v>
      </c>
      <c r="N2370" s="65" t="str">
        <f ca="1" t="shared" si="5"/>
        <v>1900 - MONTH 01</v>
      </c>
      <c r="O2370" s="83" t="str">
        <f ca="1" t="shared" ref="O2370:P2370" si="2415">IFERROR(AVERAGEIF(M:M,M2370,$K:$K)," ")</f>
        <v> </v>
      </c>
      <c r="P2370" s="83" t="str">
        <f ca="1" t="shared" si="2415"/>
        <v> </v>
      </c>
      <c r="Q2370" s="65" t="str">
        <f ca="1">IF(ISBLANK(A2370)," ",IF(O2370&gt;MASTER!$B$3/100,"SB",IF(O2370&gt;MASTER!$B$4/100,"B",IF(O2370&gt;MASTER!$B$5/100,"C","K"))))</f>
        <v>SB</v>
      </c>
      <c r="R2370" s="65" t="str">
        <f ca="1">IF(ISBLANK(B2370)," ",IF(P2370&gt;MASTER!$B$3/100,"SB",IF(P2370&gt;MASTER!$B$4/100,"B",IF(P2370&gt;MASTER!$B$5/100,"C","K"))))</f>
        <v>SB</v>
      </c>
    </row>
    <row r="2371" customHeight="1" spans="1:18">
      <c r="A2371" s="65">
        <f ca="1">INDIRECT(ADDRESS(2+QUOTIENT(ROW()-2,COUNTA('Form Responses 1'!$1:$1)-4),1,,TRUE,"Form Responses 1"))</f>
        <v>0</v>
      </c>
      <c r="B2371" s="65">
        <f ca="1">INDIRECT(ADDRESS(2+QUOTIENT(ROW()-2,COUNTA('Form Responses 1'!$1:$1)-4),2,,TRUE,"Form Responses 1"))</f>
        <v>0</v>
      </c>
      <c r="C2371" s="65">
        <f ca="1">INDIRECT(ADDRESS(2+QUOTIENT(ROW()-2,COUNTA('Form Responses 1'!$1:$1)-4),3,,TRUE,"Form Responses 1"))</f>
        <v>0</v>
      </c>
      <c r="D2371" s="65">
        <f ca="1">INDIRECT(ADDRESS(2+QUOTIENT(ROW()-2,COUNTA('Form Responses 1'!$1:$1)-4),4,,TRUE,"Form Responses 1"))</f>
        <v>0</v>
      </c>
      <c r="E2371" s="82">
        <f ca="1" t="shared" si="0"/>
        <v>6</v>
      </c>
      <c r="F2371" s="65" t="str">
        <f ca="1">IF(ISBLANK(A2371)," ",INDIRECT(ADDRESS(1,5+MOD(ROW()-2,COUNTA('Form Responses 1'!$1:$1)-4),,TRUE,"Form Responses 1")))</f>
        <v>Lantai 07 [Koridor]</v>
      </c>
      <c r="G2371" s="65" t="e">
        <f ca="1">IF(ISBLANK(A2371)," ",INDIRECT(ADDRESS(MATCH(A2371,'Form Responses 1'!A:A,0),5+MOD(ROW()-2,COUNTA('Form Responses 1'!$1:$1)-4),,TRUE,"Form Responses 1")))</f>
        <v>#N/A</v>
      </c>
      <c r="H2371" s="83" t="str">
        <f ca="1" t="shared" si="1"/>
        <v>Lantai 07</v>
      </c>
      <c r="I2371" s="83" t="str">
        <f ca="1" t="shared" ref="I2371:I2434" si="2416">MID(F2371,FIND("[",F2371)+1,LEN(F2371)-FIND("[",F2371)-1)</f>
        <v>Koridor</v>
      </c>
      <c r="J2371" s="83" t="str">
        <f ca="1" t="shared" si="2"/>
        <v>CLEANING SERVICE</v>
      </c>
      <c r="K2371" s="83" t="str">
        <f ca="1" t="array" ref="K2371">IFERROR(INDEX(MASTER!B:B,MATCH(G2371,MASTER!A:A,0))/100," ")</f>
        <v> </v>
      </c>
      <c r="L2371" s="65">
        <f ca="1" t="shared" si="3"/>
        <v>0</v>
      </c>
      <c r="M2371" s="65" t="str">
        <f ca="1" t="shared" si="4"/>
        <v>1900 - WEEK 00</v>
      </c>
      <c r="N2371" s="65" t="str">
        <f ca="1" t="shared" si="5"/>
        <v>1900 - MONTH 01</v>
      </c>
      <c r="O2371" s="83" t="str">
        <f ca="1" t="shared" ref="O2371:P2371" si="2417">IFERROR(AVERAGEIF(M:M,M2371,$K:$K)," ")</f>
        <v> </v>
      </c>
      <c r="P2371" s="83" t="str">
        <f ca="1" t="shared" si="2417"/>
        <v> </v>
      </c>
      <c r="Q2371" s="65" t="str">
        <f ca="1">IF(ISBLANK(A2371)," ",IF(O2371&gt;MASTER!$B$3/100,"SB",IF(O2371&gt;MASTER!$B$4/100,"B",IF(O2371&gt;MASTER!$B$5/100,"C","K"))))</f>
        <v>SB</v>
      </c>
      <c r="R2371" s="65" t="str">
        <f ca="1">IF(ISBLANK(B2371)," ",IF(P2371&gt;MASTER!$B$3/100,"SB",IF(P2371&gt;MASTER!$B$4/100,"B",IF(P2371&gt;MASTER!$B$5/100,"C","K"))))</f>
        <v>SB</v>
      </c>
    </row>
    <row r="2372" customHeight="1" spans="1:18">
      <c r="A2372" s="65">
        <f ca="1">INDIRECT(ADDRESS(2+QUOTIENT(ROW()-2,COUNTA('Form Responses 1'!$1:$1)-4),1,,TRUE,"Form Responses 1"))</f>
        <v>0</v>
      </c>
      <c r="B2372" s="65">
        <f ca="1">INDIRECT(ADDRESS(2+QUOTIENT(ROW()-2,COUNTA('Form Responses 1'!$1:$1)-4),2,,TRUE,"Form Responses 1"))</f>
        <v>0</v>
      </c>
      <c r="C2372" s="65">
        <f ca="1">INDIRECT(ADDRESS(2+QUOTIENT(ROW()-2,COUNTA('Form Responses 1'!$1:$1)-4),3,,TRUE,"Form Responses 1"))</f>
        <v>0</v>
      </c>
      <c r="D2372" s="65">
        <f ca="1">INDIRECT(ADDRESS(2+QUOTIENT(ROW()-2,COUNTA('Form Responses 1'!$1:$1)-4),4,,TRUE,"Form Responses 1"))</f>
        <v>0</v>
      </c>
      <c r="E2372" s="82">
        <f ca="1" t="shared" si="0"/>
        <v>6</v>
      </c>
      <c r="F2372" s="65" t="str">
        <f ca="1">IF(ISBLANK(A2372)," ",INDIRECT(ADDRESS(1,5+MOD(ROW()-2,COUNTA('Form Responses 1'!$1:$1)-4),,TRUE,"Form Responses 1")))</f>
        <v>Lantai 07 [Toilet Pria / Wanita]</v>
      </c>
      <c r="G2372" s="65" t="e">
        <f ca="1">IF(ISBLANK(A2372)," ",INDIRECT(ADDRESS(MATCH(A2372,'Form Responses 1'!A:A,0),5+MOD(ROW()-2,COUNTA('Form Responses 1'!$1:$1)-4),,TRUE,"Form Responses 1")))</f>
        <v>#N/A</v>
      </c>
      <c r="H2372" s="83" t="str">
        <f ca="1" t="shared" si="1"/>
        <v>Lantai 07</v>
      </c>
      <c r="I2372" s="83" t="str">
        <f ca="1" t="shared" si="2416"/>
        <v>Toilet Pria / Wanita</v>
      </c>
      <c r="J2372" s="83" t="str">
        <f ca="1" t="shared" si="2"/>
        <v>CLEANING SERVICE</v>
      </c>
      <c r="K2372" s="83" t="str">
        <f ca="1" t="array" ref="K2372">IFERROR(INDEX(MASTER!B:B,MATCH(G2372,MASTER!A:A,0))/100," ")</f>
        <v> </v>
      </c>
      <c r="L2372" s="65">
        <f ca="1" t="shared" si="3"/>
        <v>0</v>
      </c>
      <c r="M2372" s="65" t="str">
        <f ca="1" t="shared" si="4"/>
        <v>1900 - WEEK 00</v>
      </c>
      <c r="N2372" s="65" t="str">
        <f ca="1" t="shared" si="5"/>
        <v>1900 - MONTH 01</v>
      </c>
      <c r="O2372" s="83" t="str">
        <f ca="1" t="shared" ref="O2372:P2372" si="2418">IFERROR(AVERAGEIF(M:M,M2372,$K:$K)," ")</f>
        <v> </v>
      </c>
      <c r="P2372" s="83" t="str">
        <f ca="1" t="shared" si="2418"/>
        <v> </v>
      </c>
      <c r="Q2372" s="65" t="str">
        <f ca="1">IF(ISBLANK(A2372)," ",IF(O2372&gt;MASTER!$B$3/100,"SB",IF(O2372&gt;MASTER!$B$4/100,"B",IF(O2372&gt;MASTER!$B$5/100,"C","K"))))</f>
        <v>SB</v>
      </c>
      <c r="R2372" s="65" t="str">
        <f ca="1">IF(ISBLANK(B2372)," ",IF(P2372&gt;MASTER!$B$3/100,"SB",IF(P2372&gt;MASTER!$B$4/100,"B",IF(P2372&gt;MASTER!$B$5/100,"C","K"))))</f>
        <v>SB</v>
      </c>
    </row>
    <row r="2373" customHeight="1" spans="1:18">
      <c r="A2373" s="65">
        <f ca="1">INDIRECT(ADDRESS(2+QUOTIENT(ROW()-2,COUNTA('Form Responses 1'!$1:$1)-4),1,,TRUE,"Form Responses 1"))</f>
        <v>0</v>
      </c>
      <c r="B2373" s="65">
        <f ca="1">INDIRECT(ADDRESS(2+QUOTIENT(ROW()-2,COUNTA('Form Responses 1'!$1:$1)-4),2,,TRUE,"Form Responses 1"))</f>
        <v>0</v>
      </c>
      <c r="C2373" s="65">
        <f ca="1">INDIRECT(ADDRESS(2+QUOTIENT(ROW()-2,COUNTA('Form Responses 1'!$1:$1)-4),3,,TRUE,"Form Responses 1"))</f>
        <v>0</v>
      </c>
      <c r="D2373" s="65">
        <f ca="1">INDIRECT(ADDRESS(2+QUOTIENT(ROW()-2,COUNTA('Form Responses 1'!$1:$1)-4),4,,TRUE,"Form Responses 1"))</f>
        <v>0</v>
      </c>
      <c r="E2373" s="82">
        <f ca="1" t="shared" si="0"/>
        <v>6</v>
      </c>
      <c r="F2373" s="65" t="str">
        <f ca="1">IF(ISBLANK(A2373)," ",INDIRECT(ADDRESS(1,5+MOD(ROW()-2,COUNTA('Form Responses 1'!$1:$1)-4),,TRUE,"Form Responses 1")))</f>
        <v>Lantai 06 [Tangga Exit Barat]</v>
      </c>
      <c r="G2373" s="65" t="e">
        <f ca="1">IF(ISBLANK(A2373)," ",INDIRECT(ADDRESS(MATCH(A2373,'Form Responses 1'!A:A,0),5+MOD(ROW()-2,COUNTA('Form Responses 1'!$1:$1)-4),,TRUE,"Form Responses 1")))</f>
        <v>#N/A</v>
      </c>
      <c r="H2373" s="83" t="str">
        <f ca="1" t="shared" si="1"/>
        <v>Lantai 06</v>
      </c>
      <c r="I2373" s="83" t="str">
        <f ca="1" t="shared" si="2416"/>
        <v>Tangga Exit Barat</v>
      </c>
      <c r="J2373" s="83" t="str">
        <f ca="1" t="shared" si="2"/>
        <v>CLEANING SERVICE</v>
      </c>
      <c r="K2373" s="83" t="str">
        <f ca="1" t="array" ref="K2373">IFERROR(INDEX(MASTER!B:B,MATCH(G2373,MASTER!A:A,0))/100," ")</f>
        <v> </v>
      </c>
      <c r="L2373" s="65">
        <f ca="1" t="shared" si="3"/>
        <v>0</v>
      </c>
      <c r="M2373" s="65" t="str">
        <f ca="1" t="shared" si="4"/>
        <v>1900 - WEEK 00</v>
      </c>
      <c r="N2373" s="65" t="str">
        <f ca="1" t="shared" si="5"/>
        <v>1900 - MONTH 01</v>
      </c>
      <c r="O2373" s="83" t="str">
        <f ca="1" t="shared" ref="O2373:P2373" si="2419">IFERROR(AVERAGEIF(M:M,M2373,$K:$K)," ")</f>
        <v> </v>
      </c>
      <c r="P2373" s="83" t="str">
        <f ca="1" t="shared" si="2419"/>
        <v> </v>
      </c>
      <c r="Q2373" s="65" t="str">
        <f ca="1">IF(ISBLANK(A2373)," ",IF(O2373&gt;MASTER!$B$3/100,"SB",IF(O2373&gt;MASTER!$B$4/100,"B",IF(O2373&gt;MASTER!$B$5/100,"C","K"))))</f>
        <v>SB</v>
      </c>
      <c r="R2373" s="65" t="str">
        <f ca="1">IF(ISBLANK(B2373)," ",IF(P2373&gt;MASTER!$B$3/100,"SB",IF(P2373&gt;MASTER!$B$4/100,"B",IF(P2373&gt;MASTER!$B$5/100,"C","K"))))</f>
        <v>SB</v>
      </c>
    </row>
    <row r="2374" customHeight="1" spans="1:18">
      <c r="A2374" s="65">
        <f ca="1">INDIRECT(ADDRESS(2+QUOTIENT(ROW()-2,COUNTA('Form Responses 1'!$1:$1)-4),1,,TRUE,"Form Responses 1"))</f>
        <v>0</v>
      </c>
      <c r="B2374" s="65">
        <f ca="1">INDIRECT(ADDRESS(2+QUOTIENT(ROW()-2,COUNTA('Form Responses 1'!$1:$1)-4),2,,TRUE,"Form Responses 1"))</f>
        <v>0</v>
      </c>
      <c r="C2374" s="65">
        <f ca="1">INDIRECT(ADDRESS(2+QUOTIENT(ROW()-2,COUNTA('Form Responses 1'!$1:$1)-4),3,,TRUE,"Form Responses 1"))</f>
        <v>0</v>
      </c>
      <c r="D2374" s="65">
        <f ca="1">INDIRECT(ADDRESS(2+QUOTIENT(ROW()-2,COUNTA('Form Responses 1'!$1:$1)-4),4,,TRUE,"Form Responses 1"))</f>
        <v>0</v>
      </c>
      <c r="E2374" s="82">
        <f ca="1" t="shared" si="0"/>
        <v>6</v>
      </c>
      <c r="F2374" s="65" t="str">
        <f ca="1">IF(ISBLANK(A2374)," ",INDIRECT(ADDRESS(1,5+MOD(ROW()-2,COUNTA('Form Responses 1'!$1:$1)-4),,TRUE,"Form Responses 1")))</f>
        <v>Lantai 06 [ &amp; Timur]</v>
      </c>
      <c r="G2374" s="65" t="e">
        <f ca="1">IF(ISBLANK(A2374)," ",INDIRECT(ADDRESS(MATCH(A2374,'Form Responses 1'!A:A,0),5+MOD(ROW()-2,COUNTA('Form Responses 1'!$1:$1)-4),,TRUE,"Form Responses 1")))</f>
        <v>#N/A</v>
      </c>
      <c r="H2374" s="83" t="str">
        <f ca="1" t="shared" si="1"/>
        <v>Lantai 06</v>
      </c>
      <c r="I2374" s="83" t="str">
        <f ca="1" t="shared" si="2416"/>
        <v> &amp; Timur</v>
      </c>
      <c r="J2374" s="83" t="str">
        <f ca="1" t="shared" si="2"/>
        <v>CLEANING SERVICE</v>
      </c>
      <c r="K2374" s="83" t="str">
        <f ca="1" t="array" ref="K2374">IFERROR(INDEX(MASTER!B:B,MATCH(G2374,MASTER!A:A,0))/100," ")</f>
        <v> </v>
      </c>
      <c r="L2374" s="65">
        <f ca="1" t="shared" si="3"/>
        <v>0</v>
      </c>
      <c r="M2374" s="65" t="str">
        <f ca="1" t="shared" si="4"/>
        <v>1900 - WEEK 00</v>
      </c>
      <c r="N2374" s="65" t="str">
        <f ca="1" t="shared" si="5"/>
        <v>1900 - MONTH 01</v>
      </c>
      <c r="O2374" s="83" t="str">
        <f ca="1" t="shared" ref="O2374:P2374" si="2420">IFERROR(AVERAGEIF(M:M,M2374,$K:$K)," ")</f>
        <v> </v>
      </c>
      <c r="P2374" s="83" t="str">
        <f ca="1" t="shared" si="2420"/>
        <v> </v>
      </c>
      <c r="Q2374" s="65" t="str">
        <f ca="1">IF(ISBLANK(A2374)," ",IF(O2374&gt;MASTER!$B$3/100,"SB",IF(O2374&gt;MASTER!$B$4/100,"B",IF(O2374&gt;MASTER!$B$5/100,"C","K"))))</f>
        <v>SB</v>
      </c>
      <c r="R2374" s="65" t="str">
        <f ca="1">IF(ISBLANK(B2374)," ",IF(P2374&gt;MASTER!$B$3/100,"SB",IF(P2374&gt;MASTER!$B$4/100,"B",IF(P2374&gt;MASTER!$B$5/100,"C","K"))))</f>
        <v>SB</v>
      </c>
    </row>
    <row r="2375" customHeight="1" spans="1:18">
      <c r="A2375" s="65">
        <f ca="1">INDIRECT(ADDRESS(2+QUOTIENT(ROW()-2,COUNTA('Form Responses 1'!$1:$1)-4),1,,TRUE,"Form Responses 1"))</f>
        <v>0</v>
      </c>
      <c r="B2375" s="65">
        <f ca="1">INDIRECT(ADDRESS(2+QUOTIENT(ROW()-2,COUNTA('Form Responses 1'!$1:$1)-4),2,,TRUE,"Form Responses 1"))</f>
        <v>0</v>
      </c>
      <c r="C2375" s="65">
        <f ca="1">INDIRECT(ADDRESS(2+QUOTIENT(ROW()-2,COUNTA('Form Responses 1'!$1:$1)-4),3,,TRUE,"Form Responses 1"))</f>
        <v>0</v>
      </c>
      <c r="D2375" s="65">
        <f ca="1">INDIRECT(ADDRESS(2+QUOTIENT(ROW()-2,COUNTA('Form Responses 1'!$1:$1)-4),4,,TRUE,"Form Responses 1"))</f>
        <v>0</v>
      </c>
      <c r="E2375" s="82">
        <f ca="1" t="shared" si="0"/>
        <v>6</v>
      </c>
      <c r="F2375" s="65" t="str">
        <f ca="1">IF(ISBLANK(A2375)," ",INDIRECT(ADDRESS(1,5+MOD(ROW()-2,COUNTA('Form Responses 1'!$1:$1)-4),,TRUE,"Form Responses 1")))</f>
        <v>Lantai 06 [Mushola]</v>
      </c>
      <c r="G2375" s="65" t="e">
        <f ca="1">IF(ISBLANK(A2375)," ",INDIRECT(ADDRESS(MATCH(A2375,'Form Responses 1'!A:A,0),5+MOD(ROW()-2,COUNTA('Form Responses 1'!$1:$1)-4),,TRUE,"Form Responses 1")))</f>
        <v>#N/A</v>
      </c>
      <c r="H2375" s="83" t="str">
        <f ca="1" t="shared" si="1"/>
        <v>Lantai 06</v>
      </c>
      <c r="I2375" s="83" t="str">
        <f ca="1" t="shared" si="2416"/>
        <v>Mushola</v>
      </c>
      <c r="J2375" s="83" t="str">
        <f ca="1" t="shared" si="2"/>
        <v>CLEANING SERVICE</v>
      </c>
      <c r="K2375" s="83" t="str">
        <f ca="1" t="array" ref="K2375">IFERROR(INDEX(MASTER!B:B,MATCH(G2375,MASTER!A:A,0))/100," ")</f>
        <v> </v>
      </c>
      <c r="L2375" s="65">
        <f ca="1" t="shared" si="3"/>
        <v>0</v>
      </c>
      <c r="M2375" s="65" t="str">
        <f ca="1" t="shared" si="4"/>
        <v>1900 - WEEK 00</v>
      </c>
      <c r="N2375" s="65" t="str">
        <f ca="1" t="shared" si="5"/>
        <v>1900 - MONTH 01</v>
      </c>
      <c r="O2375" s="83" t="str">
        <f ca="1" t="shared" ref="O2375:P2375" si="2421">IFERROR(AVERAGEIF(M:M,M2375,$K:$K)," ")</f>
        <v> </v>
      </c>
      <c r="P2375" s="83" t="str">
        <f ca="1" t="shared" si="2421"/>
        <v> </v>
      </c>
      <c r="Q2375" s="65" t="str">
        <f ca="1">IF(ISBLANK(A2375)," ",IF(O2375&gt;MASTER!$B$3/100,"SB",IF(O2375&gt;MASTER!$B$4/100,"B",IF(O2375&gt;MASTER!$B$5/100,"C","K"))))</f>
        <v>SB</v>
      </c>
      <c r="R2375" s="65" t="str">
        <f ca="1">IF(ISBLANK(B2375)," ",IF(P2375&gt;MASTER!$B$3/100,"SB",IF(P2375&gt;MASTER!$B$4/100,"B",IF(P2375&gt;MASTER!$B$5/100,"C","K"))))</f>
        <v>SB</v>
      </c>
    </row>
    <row r="2376" customHeight="1" spans="1:18">
      <c r="A2376" s="65">
        <f ca="1">INDIRECT(ADDRESS(2+QUOTIENT(ROW()-2,COUNTA('Form Responses 1'!$1:$1)-4),1,,TRUE,"Form Responses 1"))</f>
        <v>0</v>
      </c>
      <c r="B2376" s="65">
        <f ca="1">INDIRECT(ADDRESS(2+QUOTIENT(ROW()-2,COUNTA('Form Responses 1'!$1:$1)-4),2,,TRUE,"Form Responses 1"))</f>
        <v>0</v>
      </c>
      <c r="C2376" s="65">
        <f ca="1">INDIRECT(ADDRESS(2+QUOTIENT(ROW()-2,COUNTA('Form Responses 1'!$1:$1)-4),3,,TRUE,"Form Responses 1"))</f>
        <v>0</v>
      </c>
      <c r="D2376" s="65">
        <f ca="1">INDIRECT(ADDRESS(2+QUOTIENT(ROW()-2,COUNTA('Form Responses 1'!$1:$1)-4),4,,TRUE,"Form Responses 1"))</f>
        <v>0</v>
      </c>
      <c r="E2376" s="82">
        <f ca="1" t="shared" si="0"/>
        <v>6</v>
      </c>
      <c r="F2376" s="65" t="str">
        <f ca="1">IF(ISBLANK(A2376)," ",INDIRECT(ADDRESS(1,5+MOD(ROW()-2,COUNTA('Form Responses 1'!$1:$1)-4),,TRUE,"Form Responses 1")))</f>
        <v>Lantai 06 [Pantry]</v>
      </c>
      <c r="G2376" s="65" t="e">
        <f ca="1">IF(ISBLANK(A2376)," ",INDIRECT(ADDRESS(MATCH(A2376,'Form Responses 1'!A:A,0),5+MOD(ROW()-2,COUNTA('Form Responses 1'!$1:$1)-4),,TRUE,"Form Responses 1")))</f>
        <v>#N/A</v>
      </c>
      <c r="H2376" s="83" t="str">
        <f ca="1" t="shared" si="1"/>
        <v>Lantai 06</v>
      </c>
      <c r="I2376" s="83" t="str">
        <f ca="1" t="shared" si="2416"/>
        <v>Pantry</v>
      </c>
      <c r="J2376" s="83" t="str">
        <f ca="1" t="shared" si="2"/>
        <v>CLEANING SERVICE</v>
      </c>
      <c r="K2376" s="83" t="str">
        <f ca="1" t="array" ref="K2376">IFERROR(INDEX(MASTER!B:B,MATCH(G2376,MASTER!A:A,0))/100," ")</f>
        <v> </v>
      </c>
      <c r="L2376" s="65">
        <f ca="1" t="shared" si="3"/>
        <v>0</v>
      </c>
      <c r="M2376" s="65" t="str">
        <f ca="1" t="shared" si="4"/>
        <v>1900 - WEEK 00</v>
      </c>
      <c r="N2376" s="65" t="str">
        <f ca="1" t="shared" si="5"/>
        <v>1900 - MONTH 01</v>
      </c>
      <c r="O2376" s="83" t="str">
        <f ca="1" t="shared" ref="O2376:P2376" si="2422">IFERROR(AVERAGEIF(M:M,M2376,$K:$K)," ")</f>
        <v> </v>
      </c>
      <c r="P2376" s="83" t="str">
        <f ca="1" t="shared" si="2422"/>
        <v> </v>
      </c>
      <c r="Q2376" s="65" t="str">
        <f ca="1">IF(ISBLANK(A2376)," ",IF(O2376&gt;MASTER!$B$3/100,"SB",IF(O2376&gt;MASTER!$B$4/100,"B",IF(O2376&gt;MASTER!$B$5/100,"C","K"))))</f>
        <v>SB</v>
      </c>
      <c r="R2376" s="65" t="str">
        <f ca="1">IF(ISBLANK(B2376)," ",IF(P2376&gt;MASTER!$B$3/100,"SB",IF(P2376&gt;MASTER!$B$4/100,"B",IF(P2376&gt;MASTER!$B$5/100,"C","K"))))</f>
        <v>SB</v>
      </c>
    </row>
    <row r="2377" customHeight="1" spans="1:18">
      <c r="A2377" s="65">
        <f ca="1">INDIRECT(ADDRESS(2+QUOTIENT(ROW()-2,COUNTA('Form Responses 1'!$1:$1)-4),1,,TRUE,"Form Responses 1"))</f>
        <v>0</v>
      </c>
      <c r="B2377" s="65">
        <f ca="1">INDIRECT(ADDRESS(2+QUOTIENT(ROW()-2,COUNTA('Form Responses 1'!$1:$1)-4),2,,TRUE,"Form Responses 1"))</f>
        <v>0</v>
      </c>
      <c r="C2377" s="65">
        <f ca="1">INDIRECT(ADDRESS(2+QUOTIENT(ROW()-2,COUNTA('Form Responses 1'!$1:$1)-4),3,,TRUE,"Form Responses 1"))</f>
        <v>0</v>
      </c>
      <c r="D2377" s="65">
        <f ca="1">INDIRECT(ADDRESS(2+QUOTIENT(ROW()-2,COUNTA('Form Responses 1'!$1:$1)-4),4,,TRUE,"Form Responses 1"))</f>
        <v>0</v>
      </c>
      <c r="E2377" s="82">
        <f ca="1" t="shared" si="0"/>
        <v>6</v>
      </c>
      <c r="F2377" s="65" t="str">
        <f ca="1">IF(ISBLANK(A2377)," ",INDIRECT(ADDRESS(1,5+MOD(ROW()-2,COUNTA('Form Responses 1'!$1:$1)-4),,TRUE,"Form Responses 1")))</f>
        <v>Lantai 06 [Ruang Rapat 1-2-3]</v>
      </c>
      <c r="G2377" s="65" t="e">
        <f ca="1">IF(ISBLANK(A2377)," ",INDIRECT(ADDRESS(MATCH(A2377,'Form Responses 1'!A:A,0),5+MOD(ROW()-2,COUNTA('Form Responses 1'!$1:$1)-4),,TRUE,"Form Responses 1")))</f>
        <v>#N/A</v>
      </c>
      <c r="H2377" s="83" t="str">
        <f ca="1" t="shared" si="1"/>
        <v>Lantai 06</v>
      </c>
      <c r="I2377" s="83" t="str">
        <f ca="1" t="shared" si="2416"/>
        <v>Ruang Rapat 1-2-3</v>
      </c>
      <c r="J2377" s="83" t="str">
        <f ca="1" t="shared" si="2"/>
        <v>CLEANING SERVICE</v>
      </c>
      <c r="K2377" s="83" t="str">
        <f ca="1" t="array" ref="K2377">IFERROR(INDEX(MASTER!B:B,MATCH(G2377,MASTER!A:A,0))/100," ")</f>
        <v> </v>
      </c>
      <c r="L2377" s="65">
        <f ca="1" t="shared" si="3"/>
        <v>0</v>
      </c>
      <c r="M2377" s="65" t="str">
        <f ca="1" t="shared" si="4"/>
        <v>1900 - WEEK 00</v>
      </c>
      <c r="N2377" s="65" t="str">
        <f ca="1" t="shared" si="5"/>
        <v>1900 - MONTH 01</v>
      </c>
      <c r="O2377" s="83" t="str">
        <f ca="1" t="shared" ref="O2377:P2377" si="2423">IFERROR(AVERAGEIF(M:M,M2377,$K:$K)," ")</f>
        <v> </v>
      </c>
      <c r="P2377" s="83" t="str">
        <f ca="1" t="shared" si="2423"/>
        <v> </v>
      </c>
      <c r="Q2377" s="65" t="str">
        <f ca="1">IF(ISBLANK(A2377)," ",IF(O2377&gt;MASTER!$B$3/100,"SB",IF(O2377&gt;MASTER!$B$4/100,"B",IF(O2377&gt;MASTER!$B$5/100,"C","K"))))</f>
        <v>SB</v>
      </c>
      <c r="R2377" s="65" t="str">
        <f ca="1">IF(ISBLANK(B2377)," ",IF(P2377&gt;MASTER!$B$3/100,"SB",IF(P2377&gt;MASTER!$B$4/100,"B",IF(P2377&gt;MASTER!$B$5/100,"C","K"))))</f>
        <v>SB</v>
      </c>
    </row>
    <row r="2378" customHeight="1" spans="1:18">
      <c r="A2378" s="65">
        <f ca="1">INDIRECT(ADDRESS(2+QUOTIENT(ROW()-2,COUNTA('Form Responses 1'!$1:$1)-4),1,,TRUE,"Form Responses 1"))</f>
        <v>0</v>
      </c>
      <c r="B2378" s="65">
        <f ca="1">INDIRECT(ADDRESS(2+QUOTIENT(ROW()-2,COUNTA('Form Responses 1'!$1:$1)-4),2,,TRUE,"Form Responses 1"))</f>
        <v>0</v>
      </c>
      <c r="C2378" s="65">
        <f ca="1">INDIRECT(ADDRESS(2+QUOTIENT(ROW()-2,COUNTA('Form Responses 1'!$1:$1)-4),3,,TRUE,"Form Responses 1"))</f>
        <v>0</v>
      </c>
      <c r="D2378" s="65">
        <f ca="1">INDIRECT(ADDRESS(2+QUOTIENT(ROW()-2,COUNTA('Form Responses 1'!$1:$1)-4),4,,TRUE,"Form Responses 1"))</f>
        <v>0</v>
      </c>
      <c r="E2378" s="82">
        <f ca="1" t="shared" si="0"/>
        <v>6</v>
      </c>
      <c r="F2378" s="65" t="str">
        <f ca="1">IF(ISBLANK(A2378)," ",INDIRECT(ADDRESS(1,5+MOD(ROW()-2,COUNTA('Form Responses 1'!$1:$1)-4),,TRUE,"Form Responses 1")))</f>
        <v>Lantai 06 [Ruang Kerja]</v>
      </c>
      <c r="G2378" s="65" t="e">
        <f ca="1">IF(ISBLANK(A2378)," ",INDIRECT(ADDRESS(MATCH(A2378,'Form Responses 1'!A:A,0),5+MOD(ROW()-2,COUNTA('Form Responses 1'!$1:$1)-4),,TRUE,"Form Responses 1")))</f>
        <v>#N/A</v>
      </c>
      <c r="H2378" s="83" t="str">
        <f ca="1" t="shared" si="1"/>
        <v>Lantai 06</v>
      </c>
      <c r="I2378" s="83" t="str">
        <f ca="1" t="shared" si="2416"/>
        <v>Ruang Kerja</v>
      </c>
      <c r="J2378" s="83" t="str">
        <f ca="1" t="shared" si="2"/>
        <v>CLEANING SERVICE</v>
      </c>
      <c r="K2378" s="83" t="str">
        <f ca="1" t="array" ref="K2378">IFERROR(INDEX(MASTER!B:B,MATCH(G2378,MASTER!A:A,0))/100," ")</f>
        <v> </v>
      </c>
      <c r="L2378" s="65">
        <f ca="1" t="shared" si="3"/>
        <v>0</v>
      </c>
      <c r="M2378" s="65" t="str">
        <f ca="1" t="shared" si="4"/>
        <v>1900 - WEEK 00</v>
      </c>
      <c r="N2378" s="65" t="str">
        <f ca="1" t="shared" si="5"/>
        <v>1900 - MONTH 01</v>
      </c>
      <c r="O2378" s="83" t="str">
        <f ca="1" t="shared" ref="O2378:P2378" si="2424">IFERROR(AVERAGEIF(M:M,M2378,$K:$K)," ")</f>
        <v> </v>
      </c>
      <c r="P2378" s="83" t="str">
        <f ca="1" t="shared" si="2424"/>
        <v> </v>
      </c>
      <c r="Q2378" s="65" t="str">
        <f ca="1">IF(ISBLANK(A2378)," ",IF(O2378&gt;MASTER!$B$3/100,"SB",IF(O2378&gt;MASTER!$B$4/100,"B",IF(O2378&gt;MASTER!$B$5/100,"C","K"))))</f>
        <v>SB</v>
      </c>
      <c r="R2378" s="65" t="str">
        <f ca="1">IF(ISBLANK(B2378)," ",IF(P2378&gt;MASTER!$B$3/100,"SB",IF(P2378&gt;MASTER!$B$4/100,"B",IF(P2378&gt;MASTER!$B$5/100,"C","K"))))</f>
        <v>SB</v>
      </c>
    </row>
    <row r="2379" customHeight="1" spans="1:18">
      <c r="A2379" s="65">
        <f ca="1">INDIRECT(ADDRESS(2+QUOTIENT(ROW()-2,COUNTA('Form Responses 1'!$1:$1)-4),1,,TRUE,"Form Responses 1"))</f>
        <v>0</v>
      </c>
      <c r="B2379" s="65">
        <f ca="1">INDIRECT(ADDRESS(2+QUOTIENT(ROW()-2,COUNTA('Form Responses 1'!$1:$1)-4),2,,TRUE,"Form Responses 1"))</f>
        <v>0</v>
      </c>
      <c r="C2379" s="65">
        <f ca="1">INDIRECT(ADDRESS(2+QUOTIENT(ROW()-2,COUNTA('Form Responses 1'!$1:$1)-4),3,,TRUE,"Form Responses 1"))</f>
        <v>0</v>
      </c>
      <c r="D2379" s="65">
        <f ca="1">INDIRECT(ADDRESS(2+QUOTIENT(ROW()-2,COUNTA('Form Responses 1'!$1:$1)-4),4,,TRUE,"Form Responses 1"))</f>
        <v>0</v>
      </c>
      <c r="E2379" s="82">
        <f ca="1" t="shared" si="0"/>
        <v>6</v>
      </c>
      <c r="F2379" s="65" t="str">
        <f ca="1">IF(ISBLANK(A2379)," ",INDIRECT(ADDRESS(1,5+MOD(ROW()-2,COUNTA('Form Responses 1'!$1:$1)-4),,TRUE,"Form Responses 1")))</f>
        <v>Lantai 06 [Koridor]</v>
      </c>
      <c r="G2379" s="65" t="e">
        <f ca="1">IF(ISBLANK(A2379)," ",INDIRECT(ADDRESS(MATCH(A2379,'Form Responses 1'!A:A,0),5+MOD(ROW()-2,COUNTA('Form Responses 1'!$1:$1)-4),,TRUE,"Form Responses 1")))</f>
        <v>#N/A</v>
      </c>
      <c r="H2379" s="83" t="str">
        <f ca="1" t="shared" si="1"/>
        <v>Lantai 06</v>
      </c>
      <c r="I2379" s="83" t="str">
        <f ca="1" t="shared" si="2416"/>
        <v>Koridor</v>
      </c>
      <c r="J2379" s="83" t="str">
        <f ca="1" t="shared" si="2"/>
        <v>CLEANING SERVICE</v>
      </c>
      <c r="K2379" s="83" t="str">
        <f ca="1" t="array" ref="K2379">IFERROR(INDEX(MASTER!B:B,MATCH(G2379,MASTER!A:A,0))/100," ")</f>
        <v> </v>
      </c>
      <c r="L2379" s="65">
        <f ca="1" t="shared" si="3"/>
        <v>0</v>
      </c>
      <c r="M2379" s="65" t="str">
        <f ca="1" t="shared" si="4"/>
        <v>1900 - WEEK 00</v>
      </c>
      <c r="N2379" s="65" t="str">
        <f ca="1" t="shared" si="5"/>
        <v>1900 - MONTH 01</v>
      </c>
      <c r="O2379" s="83" t="str">
        <f ca="1" t="shared" ref="O2379:P2379" si="2425">IFERROR(AVERAGEIF(M:M,M2379,$K:$K)," ")</f>
        <v> </v>
      </c>
      <c r="P2379" s="83" t="str">
        <f ca="1" t="shared" si="2425"/>
        <v> </v>
      </c>
      <c r="Q2379" s="65" t="str">
        <f ca="1">IF(ISBLANK(A2379)," ",IF(O2379&gt;MASTER!$B$3/100,"SB",IF(O2379&gt;MASTER!$B$4/100,"B",IF(O2379&gt;MASTER!$B$5/100,"C","K"))))</f>
        <v>SB</v>
      </c>
      <c r="R2379" s="65" t="str">
        <f ca="1">IF(ISBLANK(B2379)," ",IF(P2379&gt;MASTER!$B$3/100,"SB",IF(P2379&gt;MASTER!$B$4/100,"B",IF(P2379&gt;MASTER!$B$5/100,"C","K"))))</f>
        <v>SB</v>
      </c>
    </row>
    <row r="2380" customHeight="1" spans="1:18">
      <c r="A2380" s="65">
        <f ca="1">INDIRECT(ADDRESS(2+QUOTIENT(ROW()-2,COUNTA('Form Responses 1'!$1:$1)-4),1,,TRUE,"Form Responses 1"))</f>
        <v>0</v>
      </c>
      <c r="B2380" s="65">
        <f ca="1">INDIRECT(ADDRESS(2+QUOTIENT(ROW()-2,COUNTA('Form Responses 1'!$1:$1)-4),2,,TRUE,"Form Responses 1"))</f>
        <v>0</v>
      </c>
      <c r="C2380" s="65">
        <f ca="1">INDIRECT(ADDRESS(2+QUOTIENT(ROW()-2,COUNTA('Form Responses 1'!$1:$1)-4),3,,TRUE,"Form Responses 1"))</f>
        <v>0</v>
      </c>
      <c r="D2380" s="65">
        <f ca="1">INDIRECT(ADDRESS(2+QUOTIENT(ROW()-2,COUNTA('Form Responses 1'!$1:$1)-4),4,,TRUE,"Form Responses 1"))</f>
        <v>0</v>
      </c>
      <c r="E2380" s="82">
        <f ca="1" t="shared" si="0"/>
        <v>6</v>
      </c>
      <c r="F2380" s="65" t="str">
        <f ca="1">IF(ISBLANK(A2380)," ",INDIRECT(ADDRESS(1,5+MOD(ROW()-2,COUNTA('Form Responses 1'!$1:$1)-4),,TRUE,"Form Responses 1")))</f>
        <v>Lantai 06 [Toilet Pria / Wanita]</v>
      </c>
      <c r="G2380" s="65" t="e">
        <f ca="1">IF(ISBLANK(A2380)," ",INDIRECT(ADDRESS(MATCH(A2380,'Form Responses 1'!A:A,0),5+MOD(ROW()-2,COUNTA('Form Responses 1'!$1:$1)-4),,TRUE,"Form Responses 1")))</f>
        <v>#N/A</v>
      </c>
      <c r="H2380" s="83" t="str">
        <f ca="1" t="shared" si="1"/>
        <v>Lantai 06</v>
      </c>
      <c r="I2380" s="83" t="str">
        <f ca="1" t="shared" si="2416"/>
        <v>Toilet Pria / Wanita</v>
      </c>
      <c r="J2380" s="83" t="str">
        <f ca="1" t="shared" si="2"/>
        <v>CLEANING SERVICE</v>
      </c>
      <c r="K2380" s="83" t="str">
        <f ca="1" t="array" ref="K2380">IFERROR(INDEX(MASTER!B:B,MATCH(G2380,MASTER!A:A,0))/100," ")</f>
        <v> </v>
      </c>
      <c r="L2380" s="65">
        <f ca="1" t="shared" si="3"/>
        <v>0</v>
      </c>
      <c r="M2380" s="65" t="str">
        <f ca="1" t="shared" si="4"/>
        <v>1900 - WEEK 00</v>
      </c>
      <c r="N2380" s="65" t="str">
        <f ca="1" t="shared" si="5"/>
        <v>1900 - MONTH 01</v>
      </c>
      <c r="O2380" s="83" t="str">
        <f ca="1" t="shared" ref="O2380:P2380" si="2426">IFERROR(AVERAGEIF(M:M,M2380,$K:$K)," ")</f>
        <v> </v>
      </c>
      <c r="P2380" s="83" t="str">
        <f ca="1" t="shared" si="2426"/>
        <v> </v>
      </c>
      <c r="Q2380" s="65" t="str">
        <f ca="1">IF(ISBLANK(A2380)," ",IF(O2380&gt;MASTER!$B$3/100,"SB",IF(O2380&gt;MASTER!$B$4/100,"B",IF(O2380&gt;MASTER!$B$5/100,"C","K"))))</f>
        <v>SB</v>
      </c>
      <c r="R2380" s="65" t="str">
        <f ca="1">IF(ISBLANK(B2380)," ",IF(P2380&gt;MASTER!$B$3/100,"SB",IF(P2380&gt;MASTER!$B$4/100,"B",IF(P2380&gt;MASTER!$B$5/100,"C","K"))))</f>
        <v>SB</v>
      </c>
    </row>
    <row r="2381" customHeight="1" spans="1:18">
      <c r="A2381" s="65">
        <f ca="1">INDIRECT(ADDRESS(2+QUOTIENT(ROW()-2,COUNTA('Form Responses 1'!$1:$1)-4),1,,TRUE,"Form Responses 1"))</f>
        <v>0</v>
      </c>
      <c r="B2381" s="65">
        <f ca="1">INDIRECT(ADDRESS(2+QUOTIENT(ROW()-2,COUNTA('Form Responses 1'!$1:$1)-4),2,,TRUE,"Form Responses 1"))</f>
        <v>0</v>
      </c>
      <c r="C2381" s="65">
        <f ca="1">INDIRECT(ADDRESS(2+QUOTIENT(ROW()-2,COUNTA('Form Responses 1'!$1:$1)-4),3,,TRUE,"Form Responses 1"))</f>
        <v>0</v>
      </c>
      <c r="D2381" s="65">
        <f ca="1">INDIRECT(ADDRESS(2+QUOTIENT(ROW()-2,COUNTA('Form Responses 1'!$1:$1)-4),4,,TRUE,"Form Responses 1"))</f>
        <v>0</v>
      </c>
      <c r="E2381" s="82">
        <f ca="1" t="shared" si="0"/>
        <v>6</v>
      </c>
      <c r="F2381" s="65" t="str">
        <f ca="1">IF(ISBLANK(A2381)," ",INDIRECT(ADDRESS(1,5+MOD(ROW()-2,COUNTA('Form Responses 1'!$1:$1)-4),,TRUE,"Form Responses 1")))</f>
        <v>Lantai 05 [Tangga Exit Barat]</v>
      </c>
      <c r="G2381" s="65" t="e">
        <f ca="1">IF(ISBLANK(A2381)," ",INDIRECT(ADDRESS(MATCH(A2381,'Form Responses 1'!A:A,0),5+MOD(ROW()-2,COUNTA('Form Responses 1'!$1:$1)-4),,TRUE,"Form Responses 1")))</f>
        <v>#N/A</v>
      </c>
      <c r="H2381" s="83" t="str">
        <f ca="1" t="shared" si="1"/>
        <v>Lantai 05</v>
      </c>
      <c r="I2381" s="83" t="str">
        <f ca="1" t="shared" si="2416"/>
        <v>Tangga Exit Barat</v>
      </c>
      <c r="J2381" s="83" t="str">
        <f ca="1" t="shared" si="2"/>
        <v>CLEANING SERVICE</v>
      </c>
      <c r="K2381" s="83" t="str">
        <f ca="1" t="array" ref="K2381">IFERROR(INDEX(MASTER!B:B,MATCH(G2381,MASTER!A:A,0))/100," ")</f>
        <v> </v>
      </c>
      <c r="L2381" s="65">
        <f ca="1" t="shared" si="3"/>
        <v>0</v>
      </c>
      <c r="M2381" s="65" t="str">
        <f ca="1" t="shared" si="4"/>
        <v>1900 - WEEK 00</v>
      </c>
      <c r="N2381" s="65" t="str">
        <f ca="1" t="shared" si="5"/>
        <v>1900 - MONTH 01</v>
      </c>
      <c r="O2381" s="83" t="str">
        <f ca="1" t="shared" ref="O2381:P2381" si="2427">IFERROR(AVERAGEIF(M:M,M2381,$K:$K)," ")</f>
        <v> </v>
      </c>
      <c r="P2381" s="83" t="str">
        <f ca="1" t="shared" si="2427"/>
        <v> </v>
      </c>
      <c r="Q2381" s="65" t="str">
        <f ca="1">IF(ISBLANK(A2381)," ",IF(O2381&gt;MASTER!$B$3/100,"SB",IF(O2381&gt;MASTER!$B$4/100,"B",IF(O2381&gt;MASTER!$B$5/100,"C","K"))))</f>
        <v>SB</v>
      </c>
      <c r="R2381" s="65" t="str">
        <f ca="1">IF(ISBLANK(B2381)," ",IF(P2381&gt;MASTER!$B$3/100,"SB",IF(P2381&gt;MASTER!$B$4/100,"B",IF(P2381&gt;MASTER!$B$5/100,"C","K"))))</f>
        <v>SB</v>
      </c>
    </row>
    <row r="2382" customHeight="1" spans="1:18">
      <c r="A2382" s="65">
        <f ca="1">INDIRECT(ADDRESS(2+QUOTIENT(ROW()-2,COUNTA('Form Responses 1'!$1:$1)-4),1,,TRUE,"Form Responses 1"))</f>
        <v>0</v>
      </c>
      <c r="B2382" s="65">
        <f ca="1">INDIRECT(ADDRESS(2+QUOTIENT(ROW()-2,COUNTA('Form Responses 1'!$1:$1)-4),2,,TRUE,"Form Responses 1"))</f>
        <v>0</v>
      </c>
      <c r="C2382" s="65">
        <f ca="1">INDIRECT(ADDRESS(2+QUOTIENT(ROW()-2,COUNTA('Form Responses 1'!$1:$1)-4),3,,TRUE,"Form Responses 1"))</f>
        <v>0</v>
      </c>
      <c r="D2382" s="65">
        <f ca="1">INDIRECT(ADDRESS(2+QUOTIENT(ROW()-2,COUNTA('Form Responses 1'!$1:$1)-4),4,,TRUE,"Form Responses 1"))</f>
        <v>0</v>
      </c>
      <c r="E2382" s="82">
        <f ca="1" t="shared" si="0"/>
        <v>6</v>
      </c>
      <c r="F2382" s="65" t="str">
        <f ca="1">IF(ISBLANK(A2382)," ",INDIRECT(ADDRESS(1,5+MOD(ROW()-2,COUNTA('Form Responses 1'!$1:$1)-4),,TRUE,"Form Responses 1")))</f>
        <v>Lantai 05 [ &amp; Timur]</v>
      </c>
      <c r="G2382" s="65" t="e">
        <f ca="1">IF(ISBLANK(A2382)," ",INDIRECT(ADDRESS(MATCH(A2382,'Form Responses 1'!A:A,0),5+MOD(ROW()-2,COUNTA('Form Responses 1'!$1:$1)-4),,TRUE,"Form Responses 1")))</f>
        <v>#N/A</v>
      </c>
      <c r="H2382" s="83" t="str">
        <f ca="1" t="shared" si="1"/>
        <v>Lantai 05</v>
      </c>
      <c r="I2382" s="83" t="str">
        <f ca="1" t="shared" si="2416"/>
        <v> &amp; Timur</v>
      </c>
      <c r="J2382" s="83" t="str">
        <f ca="1" t="shared" si="2"/>
        <v>CLEANING SERVICE</v>
      </c>
      <c r="K2382" s="83" t="str">
        <f ca="1" t="array" ref="K2382">IFERROR(INDEX(MASTER!B:B,MATCH(G2382,MASTER!A:A,0))/100," ")</f>
        <v> </v>
      </c>
      <c r="L2382" s="65">
        <f ca="1" t="shared" si="3"/>
        <v>0</v>
      </c>
      <c r="M2382" s="65" t="str">
        <f ca="1" t="shared" si="4"/>
        <v>1900 - WEEK 00</v>
      </c>
      <c r="N2382" s="65" t="str">
        <f ca="1" t="shared" si="5"/>
        <v>1900 - MONTH 01</v>
      </c>
      <c r="O2382" s="83" t="str">
        <f ca="1" t="shared" ref="O2382:P2382" si="2428">IFERROR(AVERAGEIF(M:M,M2382,$K:$K)," ")</f>
        <v> </v>
      </c>
      <c r="P2382" s="83" t="str">
        <f ca="1" t="shared" si="2428"/>
        <v> </v>
      </c>
      <c r="Q2382" s="65" t="str">
        <f ca="1">IF(ISBLANK(A2382)," ",IF(O2382&gt;MASTER!$B$3/100,"SB",IF(O2382&gt;MASTER!$B$4/100,"B",IF(O2382&gt;MASTER!$B$5/100,"C","K"))))</f>
        <v>SB</v>
      </c>
      <c r="R2382" s="65" t="str">
        <f ca="1">IF(ISBLANK(B2382)," ",IF(P2382&gt;MASTER!$B$3/100,"SB",IF(P2382&gt;MASTER!$B$4/100,"B",IF(P2382&gt;MASTER!$B$5/100,"C","K"))))</f>
        <v>SB</v>
      </c>
    </row>
    <row r="2383" customHeight="1" spans="1:18">
      <c r="A2383" s="65">
        <f ca="1">INDIRECT(ADDRESS(2+QUOTIENT(ROW()-2,COUNTA('Form Responses 1'!$1:$1)-4),1,,TRUE,"Form Responses 1"))</f>
        <v>0</v>
      </c>
      <c r="B2383" s="65">
        <f ca="1">INDIRECT(ADDRESS(2+QUOTIENT(ROW()-2,COUNTA('Form Responses 1'!$1:$1)-4),2,,TRUE,"Form Responses 1"))</f>
        <v>0</v>
      </c>
      <c r="C2383" s="65">
        <f ca="1">INDIRECT(ADDRESS(2+QUOTIENT(ROW()-2,COUNTA('Form Responses 1'!$1:$1)-4),3,,TRUE,"Form Responses 1"))</f>
        <v>0</v>
      </c>
      <c r="D2383" s="65">
        <f ca="1">INDIRECT(ADDRESS(2+QUOTIENT(ROW()-2,COUNTA('Form Responses 1'!$1:$1)-4),4,,TRUE,"Form Responses 1"))</f>
        <v>0</v>
      </c>
      <c r="E2383" s="82">
        <f ca="1" t="shared" si="0"/>
        <v>6</v>
      </c>
      <c r="F2383" s="65" t="str">
        <f ca="1">IF(ISBLANK(A2383)," ",INDIRECT(ADDRESS(1,5+MOD(ROW()-2,COUNTA('Form Responses 1'!$1:$1)-4),,TRUE,"Form Responses 1")))</f>
        <v>Lantai 05 [Mushola]</v>
      </c>
      <c r="G2383" s="65" t="e">
        <f ca="1">IF(ISBLANK(A2383)," ",INDIRECT(ADDRESS(MATCH(A2383,'Form Responses 1'!A:A,0),5+MOD(ROW()-2,COUNTA('Form Responses 1'!$1:$1)-4),,TRUE,"Form Responses 1")))</f>
        <v>#N/A</v>
      </c>
      <c r="H2383" s="83" t="str">
        <f ca="1" t="shared" si="1"/>
        <v>Lantai 05</v>
      </c>
      <c r="I2383" s="83" t="str">
        <f ca="1" t="shared" si="2416"/>
        <v>Mushola</v>
      </c>
      <c r="J2383" s="83" t="str">
        <f ca="1" t="shared" si="2"/>
        <v>CLEANING SERVICE</v>
      </c>
      <c r="K2383" s="83" t="str">
        <f ca="1" t="array" ref="K2383">IFERROR(INDEX(MASTER!B:B,MATCH(G2383,MASTER!A:A,0))/100," ")</f>
        <v> </v>
      </c>
      <c r="L2383" s="65">
        <f ca="1" t="shared" si="3"/>
        <v>0</v>
      </c>
      <c r="M2383" s="65" t="str">
        <f ca="1" t="shared" si="4"/>
        <v>1900 - WEEK 00</v>
      </c>
      <c r="N2383" s="65" t="str">
        <f ca="1" t="shared" si="5"/>
        <v>1900 - MONTH 01</v>
      </c>
      <c r="O2383" s="83" t="str">
        <f ca="1" t="shared" ref="O2383:P2383" si="2429">IFERROR(AVERAGEIF(M:M,M2383,$K:$K)," ")</f>
        <v> </v>
      </c>
      <c r="P2383" s="83" t="str">
        <f ca="1" t="shared" si="2429"/>
        <v> </v>
      </c>
      <c r="Q2383" s="65" t="str">
        <f ca="1">IF(ISBLANK(A2383)," ",IF(O2383&gt;MASTER!$B$3/100,"SB",IF(O2383&gt;MASTER!$B$4/100,"B",IF(O2383&gt;MASTER!$B$5/100,"C","K"))))</f>
        <v>SB</v>
      </c>
      <c r="R2383" s="65" t="str">
        <f ca="1">IF(ISBLANK(B2383)," ",IF(P2383&gt;MASTER!$B$3/100,"SB",IF(P2383&gt;MASTER!$B$4/100,"B",IF(P2383&gt;MASTER!$B$5/100,"C","K"))))</f>
        <v>SB</v>
      </c>
    </row>
    <row r="2384" customHeight="1" spans="1:18">
      <c r="A2384" s="65">
        <f ca="1">INDIRECT(ADDRESS(2+QUOTIENT(ROW()-2,COUNTA('Form Responses 1'!$1:$1)-4),1,,TRUE,"Form Responses 1"))</f>
        <v>0</v>
      </c>
      <c r="B2384" s="65">
        <f ca="1">INDIRECT(ADDRESS(2+QUOTIENT(ROW()-2,COUNTA('Form Responses 1'!$1:$1)-4),2,,TRUE,"Form Responses 1"))</f>
        <v>0</v>
      </c>
      <c r="C2384" s="65">
        <f ca="1">INDIRECT(ADDRESS(2+QUOTIENT(ROW()-2,COUNTA('Form Responses 1'!$1:$1)-4),3,,TRUE,"Form Responses 1"))</f>
        <v>0</v>
      </c>
      <c r="D2384" s="65">
        <f ca="1">INDIRECT(ADDRESS(2+QUOTIENT(ROW()-2,COUNTA('Form Responses 1'!$1:$1)-4),4,,TRUE,"Form Responses 1"))</f>
        <v>0</v>
      </c>
      <c r="E2384" s="82">
        <f ca="1" t="shared" si="0"/>
        <v>6</v>
      </c>
      <c r="F2384" s="65" t="str">
        <f ca="1">IF(ISBLANK(A2384)," ",INDIRECT(ADDRESS(1,5+MOD(ROW()-2,COUNTA('Form Responses 1'!$1:$1)-4),,TRUE,"Form Responses 1")))</f>
        <v>Lantai 05 [Pantry]</v>
      </c>
      <c r="G2384" s="65" t="e">
        <f ca="1">IF(ISBLANK(A2384)," ",INDIRECT(ADDRESS(MATCH(A2384,'Form Responses 1'!A:A,0),5+MOD(ROW()-2,COUNTA('Form Responses 1'!$1:$1)-4),,TRUE,"Form Responses 1")))</f>
        <v>#N/A</v>
      </c>
      <c r="H2384" s="83" t="str">
        <f ca="1" t="shared" si="1"/>
        <v>Lantai 05</v>
      </c>
      <c r="I2384" s="83" t="str">
        <f ca="1" t="shared" si="2416"/>
        <v>Pantry</v>
      </c>
      <c r="J2384" s="83" t="str">
        <f ca="1" t="shared" si="2"/>
        <v>CLEANING SERVICE</v>
      </c>
      <c r="K2384" s="83" t="str">
        <f ca="1" t="array" ref="K2384">IFERROR(INDEX(MASTER!B:B,MATCH(G2384,MASTER!A:A,0))/100," ")</f>
        <v> </v>
      </c>
      <c r="L2384" s="65">
        <f ca="1" t="shared" si="3"/>
        <v>0</v>
      </c>
      <c r="M2384" s="65" t="str">
        <f ca="1" t="shared" si="4"/>
        <v>1900 - WEEK 00</v>
      </c>
      <c r="N2384" s="65" t="str">
        <f ca="1" t="shared" si="5"/>
        <v>1900 - MONTH 01</v>
      </c>
      <c r="O2384" s="83" t="str">
        <f ca="1" t="shared" ref="O2384:P2384" si="2430">IFERROR(AVERAGEIF(M:M,M2384,$K:$K)," ")</f>
        <v> </v>
      </c>
      <c r="P2384" s="83" t="str">
        <f ca="1" t="shared" si="2430"/>
        <v> </v>
      </c>
      <c r="Q2384" s="65" t="str">
        <f ca="1">IF(ISBLANK(A2384)," ",IF(O2384&gt;MASTER!$B$3/100,"SB",IF(O2384&gt;MASTER!$B$4/100,"B",IF(O2384&gt;MASTER!$B$5/100,"C","K"))))</f>
        <v>SB</v>
      </c>
      <c r="R2384" s="65" t="str">
        <f ca="1">IF(ISBLANK(B2384)," ",IF(P2384&gt;MASTER!$B$3/100,"SB",IF(P2384&gt;MASTER!$B$4/100,"B",IF(P2384&gt;MASTER!$B$5/100,"C","K"))))</f>
        <v>SB</v>
      </c>
    </row>
    <row r="2385" customHeight="1" spans="1:18">
      <c r="A2385" s="65">
        <f ca="1">INDIRECT(ADDRESS(2+QUOTIENT(ROW()-2,COUNTA('Form Responses 1'!$1:$1)-4),1,,TRUE,"Form Responses 1"))</f>
        <v>0</v>
      </c>
      <c r="B2385" s="65">
        <f ca="1">INDIRECT(ADDRESS(2+QUOTIENT(ROW()-2,COUNTA('Form Responses 1'!$1:$1)-4),2,,TRUE,"Form Responses 1"))</f>
        <v>0</v>
      </c>
      <c r="C2385" s="65">
        <f ca="1">INDIRECT(ADDRESS(2+QUOTIENT(ROW()-2,COUNTA('Form Responses 1'!$1:$1)-4),3,,TRUE,"Form Responses 1"))</f>
        <v>0</v>
      </c>
      <c r="D2385" s="65">
        <f ca="1">INDIRECT(ADDRESS(2+QUOTIENT(ROW()-2,COUNTA('Form Responses 1'!$1:$1)-4),4,,TRUE,"Form Responses 1"))</f>
        <v>0</v>
      </c>
      <c r="E2385" s="82">
        <f ca="1" t="shared" si="0"/>
        <v>6</v>
      </c>
      <c r="F2385" s="65" t="str">
        <f ca="1">IF(ISBLANK(A2385)," ",INDIRECT(ADDRESS(1,5+MOD(ROW()-2,COUNTA('Form Responses 1'!$1:$1)-4),,TRUE,"Form Responses 1")))</f>
        <v>Lantai 05 [Ruang Rapat 1-2-3]</v>
      </c>
      <c r="G2385" s="65" t="e">
        <f ca="1">IF(ISBLANK(A2385)," ",INDIRECT(ADDRESS(MATCH(A2385,'Form Responses 1'!A:A,0),5+MOD(ROW()-2,COUNTA('Form Responses 1'!$1:$1)-4),,TRUE,"Form Responses 1")))</f>
        <v>#N/A</v>
      </c>
      <c r="H2385" s="83" t="str">
        <f ca="1" t="shared" si="1"/>
        <v>Lantai 05</v>
      </c>
      <c r="I2385" s="83" t="str">
        <f ca="1" t="shared" si="2416"/>
        <v>Ruang Rapat 1-2-3</v>
      </c>
      <c r="J2385" s="83" t="str">
        <f ca="1" t="shared" si="2"/>
        <v>CLEANING SERVICE</v>
      </c>
      <c r="K2385" s="83" t="str">
        <f ca="1" t="array" ref="K2385">IFERROR(INDEX(MASTER!B:B,MATCH(G2385,MASTER!A:A,0))/100," ")</f>
        <v> </v>
      </c>
      <c r="L2385" s="65">
        <f ca="1" t="shared" si="3"/>
        <v>0</v>
      </c>
      <c r="M2385" s="65" t="str">
        <f ca="1" t="shared" si="4"/>
        <v>1900 - WEEK 00</v>
      </c>
      <c r="N2385" s="65" t="str">
        <f ca="1" t="shared" si="5"/>
        <v>1900 - MONTH 01</v>
      </c>
      <c r="O2385" s="83" t="str">
        <f ca="1" t="shared" ref="O2385:P2385" si="2431">IFERROR(AVERAGEIF(M:M,M2385,$K:$K)," ")</f>
        <v> </v>
      </c>
      <c r="P2385" s="83" t="str">
        <f ca="1" t="shared" si="2431"/>
        <v> </v>
      </c>
      <c r="Q2385" s="65" t="str">
        <f ca="1">IF(ISBLANK(A2385)," ",IF(O2385&gt;MASTER!$B$3/100,"SB",IF(O2385&gt;MASTER!$B$4/100,"B",IF(O2385&gt;MASTER!$B$5/100,"C","K"))))</f>
        <v>SB</v>
      </c>
      <c r="R2385" s="65" t="str">
        <f ca="1">IF(ISBLANK(B2385)," ",IF(P2385&gt;MASTER!$B$3/100,"SB",IF(P2385&gt;MASTER!$B$4/100,"B",IF(P2385&gt;MASTER!$B$5/100,"C","K"))))</f>
        <v>SB</v>
      </c>
    </row>
    <row r="2386" customHeight="1" spans="1:18">
      <c r="A2386" s="65">
        <f ca="1">INDIRECT(ADDRESS(2+QUOTIENT(ROW()-2,COUNTA('Form Responses 1'!$1:$1)-4),1,,TRUE,"Form Responses 1"))</f>
        <v>0</v>
      </c>
      <c r="B2386" s="65">
        <f ca="1">INDIRECT(ADDRESS(2+QUOTIENT(ROW()-2,COUNTA('Form Responses 1'!$1:$1)-4),2,,TRUE,"Form Responses 1"))</f>
        <v>0</v>
      </c>
      <c r="C2386" s="65">
        <f ca="1">INDIRECT(ADDRESS(2+QUOTIENT(ROW()-2,COUNTA('Form Responses 1'!$1:$1)-4),3,,TRUE,"Form Responses 1"))</f>
        <v>0</v>
      </c>
      <c r="D2386" s="65">
        <f ca="1">INDIRECT(ADDRESS(2+QUOTIENT(ROW()-2,COUNTA('Form Responses 1'!$1:$1)-4),4,,TRUE,"Form Responses 1"))</f>
        <v>0</v>
      </c>
      <c r="E2386" s="82">
        <f ca="1" t="shared" si="0"/>
        <v>6</v>
      </c>
      <c r="F2386" s="65" t="str">
        <f ca="1">IF(ISBLANK(A2386)," ",INDIRECT(ADDRESS(1,5+MOD(ROW()-2,COUNTA('Form Responses 1'!$1:$1)-4),,TRUE,"Form Responses 1")))</f>
        <v>Lantai 05 [Ruang Kerja]</v>
      </c>
      <c r="G2386" s="65" t="e">
        <f ca="1">IF(ISBLANK(A2386)," ",INDIRECT(ADDRESS(MATCH(A2386,'Form Responses 1'!A:A,0),5+MOD(ROW()-2,COUNTA('Form Responses 1'!$1:$1)-4),,TRUE,"Form Responses 1")))</f>
        <v>#N/A</v>
      </c>
      <c r="H2386" s="83" t="str">
        <f ca="1" t="shared" si="1"/>
        <v>Lantai 05</v>
      </c>
      <c r="I2386" s="83" t="str">
        <f ca="1" t="shared" si="2416"/>
        <v>Ruang Kerja</v>
      </c>
      <c r="J2386" s="83" t="str">
        <f ca="1" t="shared" si="2"/>
        <v>CLEANING SERVICE</v>
      </c>
      <c r="K2386" s="83" t="str">
        <f ca="1" t="array" ref="K2386">IFERROR(INDEX(MASTER!B:B,MATCH(G2386,MASTER!A:A,0))/100," ")</f>
        <v> </v>
      </c>
      <c r="L2386" s="65">
        <f ca="1" t="shared" si="3"/>
        <v>0</v>
      </c>
      <c r="M2386" s="65" t="str">
        <f ca="1" t="shared" si="4"/>
        <v>1900 - WEEK 00</v>
      </c>
      <c r="N2386" s="65" t="str">
        <f ca="1" t="shared" si="5"/>
        <v>1900 - MONTH 01</v>
      </c>
      <c r="O2386" s="83" t="str">
        <f ca="1" t="shared" ref="O2386:P2386" si="2432">IFERROR(AVERAGEIF(M:M,M2386,$K:$K)," ")</f>
        <v> </v>
      </c>
      <c r="P2386" s="83" t="str">
        <f ca="1" t="shared" si="2432"/>
        <v> </v>
      </c>
      <c r="Q2386" s="65" t="str">
        <f ca="1">IF(ISBLANK(A2386)," ",IF(O2386&gt;MASTER!$B$3/100,"SB",IF(O2386&gt;MASTER!$B$4/100,"B",IF(O2386&gt;MASTER!$B$5/100,"C","K"))))</f>
        <v>SB</v>
      </c>
      <c r="R2386" s="65" t="str">
        <f ca="1">IF(ISBLANK(B2386)," ",IF(P2386&gt;MASTER!$B$3/100,"SB",IF(P2386&gt;MASTER!$B$4/100,"B",IF(P2386&gt;MASTER!$B$5/100,"C","K"))))</f>
        <v>SB</v>
      </c>
    </row>
    <row r="2387" customHeight="1" spans="1:18">
      <c r="A2387" s="65">
        <f ca="1">INDIRECT(ADDRESS(2+QUOTIENT(ROW()-2,COUNTA('Form Responses 1'!$1:$1)-4),1,,TRUE,"Form Responses 1"))</f>
        <v>0</v>
      </c>
      <c r="B2387" s="65">
        <f ca="1">INDIRECT(ADDRESS(2+QUOTIENT(ROW()-2,COUNTA('Form Responses 1'!$1:$1)-4),2,,TRUE,"Form Responses 1"))</f>
        <v>0</v>
      </c>
      <c r="C2387" s="65">
        <f ca="1">INDIRECT(ADDRESS(2+QUOTIENT(ROW()-2,COUNTA('Form Responses 1'!$1:$1)-4),3,,TRUE,"Form Responses 1"))</f>
        <v>0</v>
      </c>
      <c r="D2387" s="65">
        <f ca="1">INDIRECT(ADDRESS(2+QUOTIENT(ROW()-2,COUNTA('Form Responses 1'!$1:$1)-4),4,,TRUE,"Form Responses 1"))</f>
        <v>0</v>
      </c>
      <c r="E2387" s="82">
        <f ca="1" t="shared" si="0"/>
        <v>6</v>
      </c>
      <c r="F2387" s="65" t="str">
        <f ca="1">IF(ISBLANK(A2387)," ",INDIRECT(ADDRESS(1,5+MOD(ROW()-2,COUNTA('Form Responses 1'!$1:$1)-4),,TRUE,"Form Responses 1")))</f>
        <v>Lantai 05 [Koridor]</v>
      </c>
      <c r="G2387" s="65" t="e">
        <f ca="1">IF(ISBLANK(A2387)," ",INDIRECT(ADDRESS(MATCH(A2387,'Form Responses 1'!A:A,0),5+MOD(ROW()-2,COUNTA('Form Responses 1'!$1:$1)-4),,TRUE,"Form Responses 1")))</f>
        <v>#N/A</v>
      </c>
      <c r="H2387" s="83" t="str">
        <f ca="1" t="shared" si="1"/>
        <v>Lantai 05</v>
      </c>
      <c r="I2387" s="83" t="str">
        <f ca="1" t="shared" si="2416"/>
        <v>Koridor</v>
      </c>
      <c r="J2387" s="83" t="str">
        <f ca="1" t="shared" si="2"/>
        <v>CLEANING SERVICE</v>
      </c>
      <c r="K2387" s="83" t="str">
        <f ca="1" t="array" ref="K2387">IFERROR(INDEX(MASTER!B:B,MATCH(G2387,MASTER!A:A,0))/100," ")</f>
        <v> </v>
      </c>
      <c r="L2387" s="65">
        <f ca="1" t="shared" si="3"/>
        <v>0</v>
      </c>
      <c r="M2387" s="65" t="str">
        <f ca="1" t="shared" si="4"/>
        <v>1900 - WEEK 00</v>
      </c>
      <c r="N2387" s="65" t="str">
        <f ca="1" t="shared" si="5"/>
        <v>1900 - MONTH 01</v>
      </c>
      <c r="O2387" s="83" t="str">
        <f ca="1" t="shared" ref="O2387:P2387" si="2433">IFERROR(AVERAGEIF(M:M,M2387,$K:$K)," ")</f>
        <v> </v>
      </c>
      <c r="P2387" s="83" t="str">
        <f ca="1" t="shared" si="2433"/>
        <v> </v>
      </c>
      <c r="Q2387" s="65" t="str">
        <f ca="1">IF(ISBLANK(A2387)," ",IF(O2387&gt;MASTER!$B$3/100,"SB",IF(O2387&gt;MASTER!$B$4/100,"B",IF(O2387&gt;MASTER!$B$5/100,"C","K"))))</f>
        <v>SB</v>
      </c>
      <c r="R2387" s="65" t="str">
        <f ca="1">IF(ISBLANK(B2387)," ",IF(P2387&gt;MASTER!$B$3/100,"SB",IF(P2387&gt;MASTER!$B$4/100,"B",IF(P2387&gt;MASTER!$B$5/100,"C","K"))))</f>
        <v>SB</v>
      </c>
    </row>
    <row r="2388" customHeight="1" spans="1:18">
      <c r="A2388" s="65">
        <f ca="1">INDIRECT(ADDRESS(2+QUOTIENT(ROW()-2,COUNTA('Form Responses 1'!$1:$1)-4),1,,TRUE,"Form Responses 1"))</f>
        <v>0</v>
      </c>
      <c r="B2388" s="65">
        <f ca="1">INDIRECT(ADDRESS(2+QUOTIENT(ROW()-2,COUNTA('Form Responses 1'!$1:$1)-4),2,,TRUE,"Form Responses 1"))</f>
        <v>0</v>
      </c>
      <c r="C2388" s="65">
        <f ca="1">INDIRECT(ADDRESS(2+QUOTIENT(ROW()-2,COUNTA('Form Responses 1'!$1:$1)-4),3,,TRUE,"Form Responses 1"))</f>
        <v>0</v>
      </c>
      <c r="D2388" s="65">
        <f ca="1">INDIRECT(ADDRESS(2+QUOTIENT(ROW()-2,COUNTA('Form Responses 1'!$1:$1)-4),4,,TRUE,"Form Responses 1"))</f>
        <v>0</v>
      </c>
      <c r="E2388" s="82">
        <f ca="1" t="shared" si="0"/>
        <v>6</v>
      </c>
      <c r="F2388" s="65" t="str">
        <f ca="1">IF(ISBLANK(A2388)," ",INDIRECT(ADDRESS(1,5+MOD(ROW()-2,COUNTA('Form Responses 1'!$1:$1)-4),,TRUE,"Form Responses 1")))</f>
        <v>Lantai 05 [Toilet Pria / Wanita]</v>
      </c>
      <c r="G2388" s="65" t="e">
        <f ca="1">IF(ISBLANK(A2388)," ",INDIRECT(ADDRESS(MATCH(A2388,'Form Responses 1'!A:A,0),5+MOD(ROW()-2,COUNTA('Form Responses 1'!$1:$1)-4),,TRUE,"Form Responses 1")))</f>
        <v>#N/A</v>
      </c>
      <c r="H2388" s="83" t="str">
        <f ca="1" t="shared" si="1"/>
        <v>Lantai 05</v>
      </c>
      <c r="I2388" s="83" t="str">
        <f ca="1" t="shared" si="2416"/>
        <v>Toilet Pria / Wanita</v>
      </c>
      <c r="J2388" s="83" t="str">
        <f ca="1" t="shared" si="2"/>
        <v>CLEANING SERVICE</v>
      </c>
      <c r="K2388" s="83" t="str">
        <f ca="1" t="array" ref="K2388">IFERROR(INDEX(MASTER!B:B,MATCH(G2388,MASTER!A:A,0))/100," ")</f>
        <v> </v>
      </c>
      <c r="L2388" s="65">
        <f ca="1" t="shared" si="3"/>
        <v>0</v>
      </c>
      <c r="M2388" s="65" t="str">
        <f ca="1" t="shared" si="4"/>
        <v>1900 - WEEK 00</v>
      </c>
      <c r="N2388" s="65" t="str">
        <f ca="1" t="shared" si="5"/>
        <v>1900 - MONTH 01</v>
      </c>
      <c r="O2388" s="83" t="str">
        <f ca="1" t="shared" ref="O2388:P2388" si="2434">IFERROR(AVERAGEIF(M:M,M2388,$K:$K)," ")</f>
        <v> </v>
      </c>
      <c r="P2388" s="83" t="str">
        <f ca="1" t="shared" si="2434"/>
        <v> </v>
      </c>
      <c r="Q2388" s="65" t="str">
        <f ca="1">IF(ISBLANK(A2388)," ",IF(O2388&gt;MASTER!$B$3/100,"SB",IF(O2388&gt;MASTER!$B$4/100,"B",IF(O2388&gt;MASTER!$B$5/100,"C","K"))))</f>
        <v>SB</v>
      </c>
      <c r="R2388" s="65" t="str">
        <f ca="1">IF(ISBLANK(B2388)," ",IF(P2388&gt;MASTER!$B$3/100,"SB",IF(P2388&gt;MASTER!$B$4/100,"B",IF(P2388&gt;MASTER!$B$5/100,"C","K"))))</f>
        <v>SB</v>
      </c>
    </row>
    <row r="2389" customHeight="1" spans="1:18">
      <c r="A2389" s="65">
        <f ca="1">INDIRECT(ADDRESS(2+QUOTIENT(ROW()-2,COUNTA('Form Responses 1'!$1:$1)-4),1,,TRUE,"Form Responses 1"))</f>
        <v>0</v>
      </c>
      <c r="B2389" s="65">
        <f ca="1">INDIRECT(ADDRESS(2+QUOTIENT(ROW()-2,COUNTA('Form Responses 1'!$1:$1)-4),2,,TRUE,"Form Responses 1"))</f>
        <v>0</v>
      </c>
      <c r="C2389" s="65">
        <f ca="1">INDIRECT(ADDRESS(2+QUOTIENT(ROW()-2,COUNTA('Form Responses 1'!$1:$1)-4),3,,TRUE,"Form Responses 1"))</f>
        <v>0</v>
      </c>
      <c r="D2389" s="65">
        <f ca="1">INDIRECT(ADDRESS(2+QUOTIENT(ROW()-2,COUNTA('Form Responses 1'!$1:$1)-4),4,,TRUE,"Form Responses 1"))</f>
        <v>0</v>
      </c>
      <c r="E2389" s="82">
        <f ca="1" t="shared" si="0"/>
        <v>6</v>
      </c>
      <c r="F2389" s="65" t="str">
        <f ca="1">IF(ISBLANK(A2389)," ",INDIRECT(ADDRESS(1,5+MOD(ROW()-2,COUNTA('Form Responses 1'!$1:$1)-4),,TRUE,"Form Responses 1")))</f>
        <v>Lantai 04 [Tangga Exit Barat]</v>
      </c>
      <c r="G2389" s="65" t="e">
        <f ca="1">IF(ISBLANK(A2389)," ",INDIRECT(ADDRESS(MATCH(A2389,'Form Responses 1'!A:A,0),5+MOD(ROW()-2,COUNTA('Form Responses 1'!$1:$1)-4),,TRUE,"Form Responses 1")))</f>
        <v>#N/A</v>
      </c>
      <c r="H2389" s="83" t="str">
        <f ca="1" t="shared" si="1"/>
        <v>Lantai 04</v>
      </c>
      <c r="I2389" s="83" t="str">
        <f ca="1" t="shared" si="2416"/>
        <v>Tangga Exit Barat</v>
      </c>
      <c r="J2389" s="83" t="str">
        <f ca="1" t="shared" si="2"/>
        <v>CLEANING SERVICE</v>
      </c>
      <c r="K2389" s="83" t="str">
        <f ca="1" t="array" ref="K2389">IFERROR(INDEX(MASTER!B:B,MATCH(G2389,MASTER!A:A,0))/100," ")</f>
        <v> </v>
      </c>
      <c r="L2389" s="65">
        <f ca="1" t="shared" si="3"/>
        <v>0</v>
      </c>
      <c r="M2389" s="65" t="str">
        <f ca="1" t="shared" si="4"/>
        <v>1900 - WEEK 00</v>
      </c>
      <c r="N2389" s="65" t="str">
        <f ca="1" t="shared" si="5"/>
        <v>1900 - MONTH 01</v>
      </c>
      <c r="O2389" s="83" t="str">
        <f ca="1" t="shared" ref="O2389:P2389" si="2435">IFERROR(AVERAGEIF(M:M,M2389,$K:$K)," ")</f>
        <v> </v>
      </c>
      <c r="P2389" s="83" t="str">
        <f ca="1" t="shared" si="2435"/>
        <v> </v>
      </c>
      <c r="Q2389" s="65" t="str">
        <f ca="1">IF(ISBLANK(A2389)," ",IF(O2389&gt;MASTER!$B$3/100,"SB",IF(O2389&gt;MASTER!$B$4/100,"B",IF(O2389&gt;MASTER!$B$5/100,"C","K"))))</f>
        <v>SB</v>
      </c>
      <c r="R2389" s="65" t="str">
        <f ca="1">IF(ISBLANK(B2389)," ",IF(P2389&gt;MASTER!$B$3/100,"SB",IF(P2389&gt;MASTER!$B$4/100,"B",IF(P2389&gt;MASTER!$B$5/100,"C","K"))))</f>
        <v>SB</v>
      </c>
    </row>
    <row r="2390" customHeight="1" spans="1:18">
      <c r="A2390" s="65">
        <f ca="1">INDIRECT(ADDRESS(2+QUOTIENT(ROW()-2,COUNTA('Form Responses 1'!$1:$1)-4),1,,TRUE,"Form Responses 1"))</f>
        <v>0</v>
      </c>
      <c r="B2390" s="65">
        <f ca="1">INDIRECT(ADDRESS(2+QUOTIENT(ROW()-2,COUNTA('Form Responses 1'!$1:$1)-4),2,,TRUE,"Form Responses 1"))</f>
        <v>0</v>
      </c>
      <c r="C2390" s="65">
        <f ca="1">INDIRECT(ADDRESS(2+QUOTIENT(ROW()-2,COUNTA('Form Responses 1'!$1:$1)-4),3,,TRUE,"Form Responses 1"))</f>
        <v>0</v>
      </c>
      <c r="D2390" s="65">
        <f ca="1">INDIRECT(ADDRESS(2+QUOTIENT(ROW()-2,COUNTA('Form Responses 1'!$1:$1)-4),4,,TRUE,"Form Responses 1"))</f>
        <v>0</v>
      </c>
      <c r="E2390" s="82">
        <f ca="1" t="shared" si="0"/>
        <v>6</v>
      </c>
      <c r="F2390" s="65" t="str">
        <f ca="1">IF(ISBLANK(A2390)," ",INDIRECT(ADDRESS(1,5+MOD(ROW()-2,COUNTA('Form Responses 1'!$1:$1)-4),,TRUE,"Form Responses 1")))</f>
        <v>Lantai 04 [ &amp; Timur]</v>
      </c>
      <c r="G2390" s="65" t="e">
        <f ca="1">IF(ISBLANK(A2390)," ",INDIRECT(ADDRESS(MATCH(A2390,'Form Responses 1'!A:A,0),5+MOD(ROW()-2,COUNTA('Form Responses 1'!$1:$1)-4),,TRUE,"Form Responses 1")))</f>
        <v>#N/A</v>
      </c>
      <c r="H2390" s="83" t="str">
        <f ca="1" t="shared" si="1"/>
        <v>Lantai 04</v>
      </c>
      <c r="I2390" s="83" t="str">
        <f ca="1" t="shared" si="2416"/>
        <v> &amp; Timur</v>
      </c>
      <c r="J2390" s="83" t="str">
        <f ca="1" t="shared" si="2"/>
        <v>CLEANING SERVICE</v>
      </c>
      <c r="K2390" s="83" t="str">
        <f ca="1" t="array" ref="K2390">IFERROR(INDEX(MASTER!B:B,MATCH(G2390,MASTER!A:A,0))/100," ")</f>
        <v> </v>
      </c>
      <c r="L2390" s="65">
        <f ca="1" t="shared" si="3"/>
        <v>0</v>
      </c>
      <c r="M2390" s="65" t="str">
        <f ca="1" t="shared" si="4"/>
        <v>1900 - WEEK 00</v>
      </c>
      <c r="N2390" s="65" t="str">
        <f ca="1" t="shared" si="5"/>
        <v>1900 - MONTH 01</v>
      </c>
      <c r="O2390" s="83" t="str">
        <f ca="1" t="shared" ref="O2390:P2390" si="2436">IFERROR(AVERAGEIF(M:M,M2390,$K:$K)," ")</f>
        <v> </v>
      </c>
      <c r="P2390" s="83" t="str">
        <f ca="1" t="shared" si="2436"/>
        <v> </v>
      </c>
      <c r="Q2390" s="65" t="str">
        <f ca="1">IF(ISBLANK(A2390)," ",IF(O2390&gt;MASTER!$B$3/100,"SB",IF(O2390&gt;MASTER!$B$4/100,"B",IF(O2390&gt;MASTER!$B$5/100,"C","K"))))</f>
        <v>SB</v>
      </c>
      <c r="R2390" s="65" t="str">
        <f ca="1">IF(ISBLANK(B2390)," ",IF(P2390&gt;MASTER!$B$3/100,"SB",IF(P2390&gt;MASTER!$B$4/100,"B",IF(P2390&gt;MASTER!$B$5/100,"C","K"))))</f>
        <v>SB</v>
      </c>
    </row>
    <row r="2391" customHeight="1" spans="1:18">
      <c r="A2391" s="65">
        <f ca="1">INDIRECT(ADDRESS(2+QUOTIENT(ROW()-2,COUNTA('Form Responses 1'!$1:$1)-4),1,,TRUE,"Form Responses 1"))</f>
        <v>0</v>
      </c>
      <c r="B2391" s="65">
        <f ca="1">INDIRECT(ADDRESS(2+QUOTIENT(ROW()-2,COUNTA('Form Responses 1'!$1:$1)-4),2,,TRUE,"Form Responses 1"))</f>
        <v>0</v>
      </c>
      <c r="C2391" s="65">
        <f ca="1">INDIRECT(ADDRESS(2+QUOTIENT(ROW()-2,COUNTA('Form Responses 1'!$1:$1)-4),3,,TRUE,"Form Responses 1"))</f>
        <v>0</v>
      </c>
      <c r="D2391" s="65">
        <f ca="1">INDIRECT(ADDRESS(2+QUOTIENT(ROW()-2,COUNTA('Form Responses 1'!$1:$1)-4),4,,TRUE,"Form Responses 1"))</f>
        <v>0</v>
      </c>
      <c r="E2391" s="82">
        <f ca="1" t="shared" si="0"/>
        <v>6</v>
      </c>
      <c r="F2391" s="65" t="str">
        <f ca="1">IF(ISBLANK(A2391)," ",INDIRECT(ADDRESS(1,5+MOD(ROW()-2,COUNTA('Form Responses 1'!$1:$1)-4),,TRUE,"Form Responses 1")))</f>
        <v>Lantai 04 [Mushola]</v>
      </c>
      <c r="G2391" s="65" t="e">
        <f ca="1">IF(ISBLANK(A2391)," ",INDIRECT(ADDRESS(MATCH(A2391,'Form Responses 1'!A:A,0),5+MOD(ROW()-2,COUNTA('Form Responses 1'!$1:$1)-4),,TRUE,"Form Responses 1")))</f>
        <v>#N/A</v>
      </c>
      <c r="H2391" s="83" t="str">
        <f ca="1" t="shared" si="1"/>
        <v>Lantai 04</v>
      </c>
      <c r="I2391" s="83" t="str">
        <f ca="1" t="shared" si="2416"/>
        <v>Mushola</v>
      </c>
      <c r="J2391" s="83" t="str">
        <f ca="1" t="shared" si="2"/>
        <v>CLEANING SERVICE</v>
      </c>
      <c r="K2391" s="83" t="str">
        <f ca="1" t="array" ref="K2391">IFERROR(INDEX(MASTER!B:B,MATCH(G2391,MASTER!A:A,0))/100," ")</f>
        <v> </v>
      </c>
      <c r="L2391" s="65">
        <f ca="1" t="shared" si="3"/>
        <v>0</v>
      </c>
      <c r="M2391" s="65" t="str">
        <f ca="1" t="shared" si="4"/>
        <v>1900 - WEEK 00</v>
      </c>
      <c r="N2391" s="65" t="str">
        <f ca="1" t="shared" si="5"/>
        <v>1900 - MONTH 01</v>
      </c>
      <c r="O2391" s="83" t="str">
        <f ca="1" t="shared" ref="O2391:P2391" si="2437">IFERROR(AVERAGEIF(M:M,M2391,$K:$K)," ")</f>
        <v> </v>
      </c>
      <c r="P2391" s="83" t="str">
        <f ca="1" t="shared" si="2437"/>
        <v> </v>
      </c>
      <c r="Q2391" s="65" t="str">
        <f ca="1">IF(ISBLANK(A2391)," ",IF(O2391&gt;MASTER!$B$3/100,"SB",IF(O2391&gt;MASTER!$B$4/100,"B",IF(O2391&gt;MASTER!$B$5/100,"C","K"))))</f>
        <v>SB</v>
      </c>
      <c r="R2391" s="65" t="str">
        <f ca="1">IF(ISBLANK(B2391)," ",IF(P2391&gt;MASTER!$B$3/100,"SB",IF(P2391&gt;MASTER!$B$4/100,"B",IF(P2391&gt;MASTER!$B$5/100,"C","K"))))</f>
        <v>SB</v>
      </c>
    </row>
    <row r="2392" customHeight="1" spans="1:18">
      <c r="A2392" s="65">
        <f ca="1">INDIRECT(ADDRESS(2+QUOTIENT(ROW()-2,COUNTA('Form Responses 1'!$1:$1)-4),1,,TRUE,"Form Responses 1"))</f>
        <v>0</v>
      </c>
      <c r="B2392" s="65">
        <f ca="1">INDIRECT(ADDRESS(2+QUOTIENT(ROW()-2,COUNTA('Form Responses 1'!$1:$1)-4),2,,TRUE,"Form Responses 1"))</f>
        <v>0</v>
      </c>
      <c r="C2392" s="65">
        <f ca="1">INDIRECT(ADDRESS(2+QUOTIENT(ROW()-2,COUNTA('Form Responses 1'!$1:$1)-4),3,,TRUE,"Form Responses 1"))</f>
        <v>0</v>
      </c>
      <c r="D2392" s="65">
        <f ca="1">INDIRECT(ADDRESS(2+QUOTIENT(ROW()-2,COUNTA('Form Responses 1'!$1:$1)-4),4,,TRUE,"Form Responses 1"))</f>
        <v>0</v>
      </c>
      <c r="E2392" s="82">
        <f ca="1" t="shared" si="0"/>
        <v>6</v>
      </c>
      <c r="F2392" s="65" t="str">
        <f ca="1">IF(ISBLANK(A2392)," ",INDIRECT(ADDRESS(1,5+MOD(ROW()-2,COUNTA('Form Responses 1'!$1:$1)-4),,TRUE,"Form Responses 1")))</f>
        <v>Lantai 04 [Pantry]</v>
      </c>
      <c r="G2392" s="65" t="e">
        <f ca="1">IF(ISBLANK(A2392)," ",INDIRECT(ADDRESS(MATCH(A2392,'Form Responses 1'!A:A,0),5+MOD(ROW()-2,COUNTA('Form Responses 1'!$1:$1)-4),,TRUE,"Form Responses 1")))</f>
        <v>#N/A</v>
      </c>
      <c r="H2392" s="83" t="str">
        <f ca="1" t="shared" si="1"/>
        <v>Lantai 04</v>
      </c>
      <c r="I2392" s="83" t="str">
        <f ca="1" t="shared" si="2416"/>
        <v>Pantry</v>
      </c>
      <c r="J2392" s="83" t="str">
        <f ca="1" t="shared" si="2"/>
        <v>CLEANING SERVICE</v>
      </c>
      <c r="K2392" s="83" t="str">
        <f ca="1" t="array" ref="K2392">IFERROR(INDEX(MASTER!B:B,MATCH(G2392,MASTER!A:A,0))/100," ")</f>
        <v> </v>
      </c>
      <c r="L2392" s="65">
        <f ca="1" t="shared" si="3"/>
        <v>0</v>
      </c>
      <c r="M2392" s="65" t="str">
        <f ca="1" t="shared" si="4"/>
        <v>1900 - WEEK 00</v>
      </c>
      <c r="N2392" s="65" t="str">
        <f ca="1" t="shared" si="5"/>
        <v>1900 - MONTH 01</v>
      </c>
      <c r="O2392" s="83" t="str">
        <f ca="1" t="shared" ref="O2392:P2392" si="2438">IFERROR(AVERAGEIF(M:M,M2392,$K:$K)," ")</f>
        <v> </v>
      </c>
      <c r="P2392" s="83" t="str">
        <f ca="1" t="shared" si="2438"/>
        <v> </v>
      </c>
      <c r="Q2392" s="65" t="str">
        <f ca="1">IF(ISBLANK(A2392)," ",IF(O2392&gt;MASTER!$B$3/100,"SB",IF(O2392&gt;MASTER!$B$4/100,"B",IF(O2392&gt;MASTER!$B$5/100,"C","K"))))</f>
        <v>SB</v>
      </c>
      <c r="R2392" s="65" t="str">
        <f ca="1">IF(ISBLANK(B2392)," ",IF(P2392&gt;MASTER!$B$3/100,"SB",IF(P2392&gt;MASTER!$B$4/100,"B",IF(P2392&gt;MASTER!$B$5/100,"C","K"))))</f>
        <v>SB</v>
      </c>
    </row>
    <row r="2393" customHeight="1" spans="1:18">
      <c r="A2393" s="65">
        <f ca="1">INDIRECT(ADDRESS(2+QUOTIENT(ROW()-2,COUNTA('Form Responses 1'!$1:$1)-4),1,,TRUE,"Form Responses 1"))</f>
        <v>0</v>
      </c>
      <c r="B2393" s="65">
        <f ca="1">INDIRECT(ADDRESS(2+QUOTIENT(ROW()-2,COUNTA('Form Responses 1'!$1:$1)-4),2,,TRUE,"Form Responses 1"))</f>
        <v>0</v>
      </c>
      <c r="C2393" s="65">
        <f ca="1">INDIRECT(ADDRESS(2+QUOTIENT(ROW()-2,COUNTA('Form Responses 1'!$1:$1)-4),3,,TRUE,"Form Responses 1"))</f>
        <v>0</v>
      </c>
      <c r="D2393" s="65">
        <f ca="1">INDIRECT(ADDRESS(2+QUOTIENT(ROW()-2,COUNTA('Form Responses 1'!$1:$1)-4),4,,TRUE,"Form Responses 1"))</f>
        <v>0</v>
      </c>
      <c r="E2393" s="82">
        <f ca="1" t="shared" si="0"/>
        <v>6</v>
      </c>
      <c r="F2393" s="65" t="str">
        <f ca="1">IF(ISBLANK(A2393)," ",INDIRECT(ADDRESS(1,5+MOD(ROW()-2,COUNTA('Form Responses 1'!$1:$1)-4),,TRUE,"Form Responses 1")))</f>
        <v>Lantai 04 [Ruang Rapat 1-2-3]</v>
      </c>
      <c r="G2393" s="65" t="e">
        <f ca="1">IF(ISBLANK(A2393)," ",INDIRECT(ADDRESS(MATCH(A2393,'Form Responses 1'!A:A,0),5+MOD(ROW()-2,COUNTA('Form Responses 1'!$1:$1)-4),,TRUE,"Form Responses 1")))</f>
        <v>#N/A</v>
      </c>
      <c r="H2393" s="83" t="str">
        <f ca="1" t="shared" si="1"/>
        <v>Lantai 04</v>
      </c>
      <c r="I2393" s="83" t="str">
        <f ca="1" t="shared" si="2416"/>
        <v>Ruang Rapat 1-2-3</v>
      </c>
      <c r="J2393" s="83" t="str">
        <f ca="1" t="shared" si="2"/>
        <v>CLEANING SERVICE</v>
      </c>
      <c r="K2393" s="83" t="str">
        <f ca="1" t="array" ref="K2393">IFERROR(INDEX(MASTER!B:B,MATCH(G2393,MASTER!A:A,0))/100," ")</f>
        <v> </v>
      </c>
      <c r="L2393" s="65">
        <f ca="1" t="shared" si="3"/>
        <v>0</v>
      </c>
      <c r="M2393" s="65" t="str">
        <f ca="1" t="shared" si="4"/>
        <v>1900 - WEEK 00</v>
      </c>
      <c r="N2393" s="65" t="str">
        <f ca="1" t="shared" si="5"/>
        <v>1900 - MONTH 01</v>
      </c>
      <c r="O2393" s="83" t="str">
        <f ca="1" t="shared" ref="O2393:P2393" si="2439">IFERROR(AVERAGEIF(M:M,M2393,$K:$K)," ")</f>
        <v> </v>
      </c>
      <c r="P2393" s="83" t="str">
        <f ca="1" t="shared" si="2439"/>
        <v> </v>
      </c>
      <c r="Q2393" s="65" t="str">
        <f ca="1">IF(ISBLANK(A2393)," ",IF(O2393&gt;MASTER!$B$3/100,"SB",IF(O2393&gt;MASTER!$B$4/100,"B",IF(O2393&gt;MASTER!$B$5/100,"C","K"))))</f>
        <v>SB</v>
      </c>
      <c r="R2393" s="65" t="str">
        <f ca="1">IF(ISBLANK(B2393)," ",IF(P2393&gt;MASTER!$B$3/100,"SB",IF(P2393&gt;MASTER!$B$4/100,"B",IF(P2393&gt;MASTER!$B$5/100,"C","K"))))</f>
        <v>SB</v>
      </c>
    </row>
    <row r="2394" customHeight="1" spans="1:18">
      <c r="A2394" s="65">
        <f ca="1">INDIRECT(ADDRESS(2+QUOTIENT(ROW()-2,COUNTA('Form Responses 1'!$1:$1)-4),1,,TRUE,"Form Responses 1"))</f>
        <v>0</v>
      </c>
      <c r="B2394" s="65">
        <f ca="1">INDIRECT(ADDRESS(2+QUOTIENT(ROW()-2,COUNTA('Form Responses 1'!$1:$1)-4),2,,TRUE,"Form Responses 1"))</f>
        <v>0</v>
      </c>
      <c r="C2394" s="65">
        <f ca="1">INDIRECT(ADDRESS(2+QUOTIENT(ROW()-2,COUNTA('Form Responses 1'!$1:$1)-4),3,,TRUE,"Form Responses 1"))</f>
        <v>0</v>
      </c>
      <c r="D2394" s="65">
        <f ca="1">INDIRECT(ADDRESS(2+QUOTIENT(ROW()-2,COUNTA('Form Responses 1'!$1:$1)-4),4,,TRUE,"Form Responses 1"))</f>
        <v>0</v>
      </c>
      <c r="E2394" s="82">
        <f ca="1" t="shared" si="0"/>
        <v>6</v>
      </c>
      <c r="F2394" s="65" t="str">
        <f ca="1">IF(ISBLANK(A2394)," ",INDIRECT(ADDRESS(1,5+MOD(ROW()-2,COUNTA('Form Responses 1'!$1:$1)-4),,TRUE,"Form Responses 1")))</f>
        <v>Lantai 04 [Ruang Kerja]</v>
      </c>
      <c r="G2394" s="65" t="e">
        <f ca="1">IF(ISBLANK(A2394)," ",INDIRECT(ADDRESS(MATCH(A2394,'Form Responses 1'!A:A,0),5+MOD(ROW()-2,COUNTA('Form Responses 1'!$1:$1)-4),,TRUE,"Form Responses 1")))</f>
        <v>#N/A</v>
      </c>
      <c r="H2394" s="83" t="str">
        <f ca="1" t="shared" si="1"/>
        <v>Lantai 04</v>
      </c>
      <c r="I2394" s="83" t="str">
        <f ca="1" t="shared" si="2416"/>
        <v>Ruang Kerja</v>
      </c>
      <c r="J2394" s="83" t="str">
        <f ca="1" t="shared" si="2"/>
        <v>CLEANING SERVICE</v>
      </c>
      <c r="K2394" s="83" t="str">
        <f ca="1" t="array" ref="K2394">IFERROR(INDEX(MASTER!B:B,MATCH(G2394,MASTER!A:A,0))/100," ")</f>
        <v> </v>
      </c>
      <c r="L2394" s="65">
        <f ca="1" t="shared" si="3"/>
        <v>0</v>
      </c>
      <c r="M2394" s="65" t="str">
        <f ca="1" t="shared" si="4"/>
        <v>1900 - WEEK 00</v>
      </c>
      <c r="N2394" s="65" t="str">
        <f ca="1" t="shared" si="5"/>
        <v>1900 - MONTH 01</v>
      </c>
      <c r="O2394" s="83" t="str">
        <f ca="1" t="shared" ref="O2394:P2394" si="2440">IFERROR(AVERAGEIF(M:M,M2394,$K:$K)," ")</f>
        <v> </v>
      </c>
      <c r="P2394" s="83" t="str">
        <f ca="1" t="shared" si="2440"/>
        <v> </v>
      </c>
      <c r="Q2394" s="65" t="str">
        <f ca="1">IF(ISBLANK(A2394)," ",IF(O2394&gt;MASTER!$B$3/100,"SB",IF(O2394&gt;MASTER!$B$4/100,"B",IF(O2394&gt;MASTER!$B$5/100,"C","K"))))</f>
        <v>SB</v>
      </c>
      <c r="R2394" s="65" t="str">
        <f ca="1">IF(ISBLANK(B2394)," ",IF(P2394&gt;MASTER!$B$3/100,"SB",IF(P2394&gt;MASTER!$B$4/100,"B",IF(P2394&gt;MASTER!$B$5/100,"C","K"))))</f>
        <v>SB</v>
      </c>
    </row>
    <row r="2395" customHeight="1" spans="1:18">
      <c r="A2395" s="65">
        <f ca="1">INDIRECT(ADDRESS(2+QUOTIENT(ROW()-2,COUNTA('Form Responses 1'!$1:$1)-4),1,,TRUE,"Form Responses 1"))</f>
        <v>0</v>
      </c>
      <c r="B2395" s="65">
        <f ca="1">INDIRECT(ADDRESS(2+QUOTIENT(ROW()-2,COUNTA('Form Responses 1'!$1:$1)-4),2,,TRUE,"Form Responses 1"))</f>
        <v>0</v>
      </c>
      <c r="C2395" s="65">
        <f ca="1">INDIRECT(ADDRESS(2+QUOTIENT(ROW()-2,COUNTA('Form Responses 1'!$1:$1)-4),3,,TRUE,"Form Responses 1"))</f>
        <v>0</v>
      </c>
      <c r="D2395" s="65">
        <f ca="1">INDIRECT(ADDRESS(2+QUOTIENT(ROW()-2,COUNTA('Form Responses 1'!$1:$1)-4),4,,TRUE,"Form Responses 1"))</f>
        <v>0</v>
      </c>
      <c r="E2395" s="82">
        <f ca="1" t="shared" si="0"/>
        <v>6</v>
      </c>
      <c r="F2395" s="65" t="str">
        <f ca="1">IF(ISBLANK(A2395)," ",INDIRECT(ADDRESS(1,5+MOD(ROW()-2,COUNTA('Form Responses 1'!$1:$1)-4),,TRUE,"Form Responses 1")))</f>
        <v>Lantai 04 [Koridor]</v>
      </c>
      <c r="G2395" s="65" t="e">
        <f ca="1">IF(ISBLANK(A2395)," ",INDIRECT(ADDRESS(MATCH(A2395,'Form Responses 1'!A:A,0),5+MOD(ROW()-2,COUNTA('Form Responses 1'!$1:$1)-4),,TRUE,"Form Responses 1")))</f>
        <v>#N/A</v>
      </c>
      <c r="H2395" s="83" t="str">
        <f ca="1" t="shared" si="1"/>
        <v>Lantai 04</v>
      </c>
      <c r="I2395" s="83" t="str">
        <f ca="1" t="shared" si="2416"/>
        <v>Koridor</v>
      </c>
      <c r="J2395" s="83" t="str">
        <f ca="1" t="shared" si="2"/>
        <v>CLEANING SERVICE</v>
      </c>
      <c r="K2395" s="83" t="str">
        <f ca="1" t="array" ref="K2395">IFERROR(INDEX(MASTER!B:B,MATCH(G2395,MASTER!A:A,0))/100," ")</f>
        <v> </v>
      </c>
      <c r="L2395" s="65">
        <f ca="1" t="shared" si="3"/>
        <v>0</v>
      </c>
      <c r="M2395" s="65" t="str">
        <f ca="1" t="shared" si="4"/>
        <v>1900 - WEEK 00</v>
      </c>
      <c r="N2395" s="65" t="str">
        <f ca="1" t="shared" si="5"/>
        <v>1900 - MONTH 01</v>
      </c>
      <c r="O2395" s="83" t="str">
        <f ca="1" t="shared" ref="O2395:P2395" si="2441">IFERROR(AVERAGEIF(M:M,M2395,$K:$K)," ")</f>
        <v> </v>
      </c>
      <c r="P2395" s="83" t="str">
        <f ca="1" t="shared" si="2441"/>
        <v> </v>
      </c>
      <c r="Q2395" s="65" t="str">
        <f ca="1">IF(ISBLANK(A2395)," ",IF(O2395&gt;MASTER!$B$3/100,"SB",IF(O2395&gt;MASTER!$B$4/100,"B",IF(O2395&gt;MASTER!$B$5/100,"C","K"))))</f>
        <v>SB</v>
      </c>
      <c r="R2395" s="65" t="str">
        <f ca="1">IF(ISBLANK(B2395)," ",IF(P2395&gt;MASTER!$B$3/100,"SB",IF(P2395&gt;MASTER!$B$4/100,"B",IF(P2395&gt;MASTER!$B$5/100,"C","K"))))</f>
        <v>SB</v>
      </c>
    </row>
    <row r="2396" customHeight="1" spans="1:18">
      <c r="A2396" s="65">
        <f ca="1">INDIRECT(ADDRESS(2+QUOTIENT(ROW()-2,COUNTA('Form Responses 1'!$1:$1)-4),1,,TRUE,"Form Responses 1"))</f>
        <v>0</v>
      </c>
      <c r="B2396" s="65">
        <f ca="1">INDIRECT(ADDRESS(2+QUOTIENT(ROW()-2,COUNTA('Form Responses 1'!$1:$1)-4),2,,TRUE,"Form Responses 1"))</f>
        <v>0</v>
      </c>
      <c r="C2396" s="65">
        <f ca="1">INDIRECT(ADDRESS(2+QUOTIENT(ROW()-2,COUNTA('Form Responses 1'!$1:$1)-4),3,,TRUE,"Form Responses 1"))</f>
        <v>0</v>
      </c>
      <c r="D2396" s="65">
        <f ca="1">INDIRECT(ADDRESS(2+QUOTIENT(ROW()-2,COUNTA('Form Responses 1'!$1:$1)-4),4,,TRUE,"Form Responses 1"))</f>
        <v>0</v>
      </c>
      <c r="E2396" s="82">
        <f ca="1" t="shared" si="0"/>
        <v>6</v>
      </c>
      <c r="F2396" s="65" t="str">
        <f ca="1">IF(ISBLANK(A2396)," ",INDIRECT(ADDRESS(1,5+MOD(ROW()-2,COUNTA('Form Responses 1'!$1:$1)-4),,TRUE,"Form Responses 1")))</f>
        <v>Lantai 04 [Toilet Pria / Wanita]</v>
      </c>
      <c r="G2396" s="65" t="e">
        <f ca="1">IF(ISBLANK(A2396)," ",INDIRECT(ADDRESS(MATCH(A2396,'Form Responses 1'!A:A,0),5+MOD(ROW()-2,COUNTA('Form Responses 1'!$1:$1)-4),,TRUE,"Form Responses 1")))</f>
        <v>#N/A</v>
      </c>
      <c r="H2396" s="83" t="str">
        <f ca="1" t="shared" si="1"/>
        <v>Lantai 04</v>
      </c>
      <c r="I2396" s="83" t="str">
        <f ca="1" t="shared" si="2416"/>
        <v>Toilet Pria / Wanita</v>
      </c>
      <c r="J2396" s="83" t="str">
        <f ca="1" t="shared" si="2"/>
        <v>CLEANING SERVICE</v>
      </c>
      <c r="K2396" s="83" t="str">
        <f ca="1" t="array" ref="K2396">IFERROR(INDEX(MASTER!B:B,MATCH(G2396,MASTER!A:A,0))/100," ")</f>
        <v> </v>
      </c>
      <c r="L2396" s="65">
        <f ca="1" t="shared" si="3"/>
        <v>0</v>
      </c>
      <c r="M2396" s="65" t="str">
        <f ca="1" t="shared" si="4"/>
        <v>1900 - WEEK 00</v>
      </c>
      <c r="N2396" s="65" t="str">
        <f ca="1" t="shared" si="5"/>
        <v>1900 - MONTH 01</v>
      </c>
      <c r="O2396" s="83" t="str">
        <f ca="1" t="shared" ref="O2396:P2396" si="2442">IFERROR(AVERAGEIF(M:M,M2396,$K:$K)," ")</f>
        <v> </v>
      </c>
      <c r="P2396" s="83" t="str">
        <f ca="1" t="shared" si="2442"/>
        <v> </v>
      </c>
      <c r="Q2396" s="65" t="str">
        <f ca="1">IF(ISBLANK(A2396)," ",IF(O2396&gt;MASTER!$B$3/100,"SB",IF(O2396&gt;MASTER!$B$4/100,"B",IF(O2396&gt;MASTER!$B$5/100,"C","K"))))</f>
        <v>SB</v>
      </c>
      <c r="R2396" s="65" t="str">
        <f ca="1">IF(ISBLANK(B2396)," ",IF(P2396&gt;MASTER!$B$3/100,"SB",IF(P2396&gt;MASTER!$B$4/100,"B",IF(P2396&gt;MASTER!$B$5/100,"C","K"))))</f>
        <v>SB</v>
      </c>
    </row>
    <row r="2397" customHeight="1" spans="1:18">
      <c r="A2397" s="65">
        <f ca="1">INDIRECT(ADDRESS(2+QUOTIENT(ROW()-2,COUNTA('Form Responses 1'!$1:$1)-4),1,,TRUE,"Form Responses 1"))</f>
        <v>0</v>
      </c>
      <c r="B2397" s="65">
        <f ca="1">INDIRECT(ADDRESS(2+QUOTIENT(ROW()-2,COUNTA('Form Responses 1'!$1:$1)-4),2,,TRUE,"Form Responses 1"))</f>
        <v>0</v>
      </c>
      <c r="C2397" s="65">
        <f ca="1">INDIRECT(ADDRESS(2+QUOTIENT(ROW()-2,COUNTA('Form Responses 1'!$1:$1)-4),3,,TRUE,"Form Responses 1"))</f>
        <v>0</v>
      </c>
      <c r="D2397" s="65">
        <f ca="1">INDIRECT(ADDRESS(2+QUOTIENT(ROW()-2,COUNTA('Form Responses 1'!$1:$1)-4),4,,TRUE,"Form Responses 1"))</f>
        <v>0</v>
      </c>
      <c r="E2397" s="82">
        <f ca="1" t="shared" si="0"/>
        <v>6</v>
      </c>
      <c r="F2397" s="65" t="str">
        <f ca="1">IF(ISBLANK(A2397)," ",INDIRECT(ADDRESS(1,5+MOD(ROW()-2,COUNTA('Form Responses 1'!$1:$1)-4),,TRUE,"Form Responses 1")))</f>
        <v>Lantai 03 1/2 [Ruang PNBPL]</v>
      </c>
      <c r="G2397" s="65" t="e">
        <f ca="1">IF(ISBLANK(A2397)," ",INDIRECT(ADDRESS(MATCH(A2397,'Form Responses 1'!A:A,0),5+MOD(ROW()-2,COUNTA('Form Responses 1'!$1:$1)-4),,TRUE,"Form Responses 1")))</f>
        <v>#N/A</v>
      </c>
      <c r="H2397" s="83" t="str">
        <f ca="1" t="shared" si="1"/>
        <v>Lantai 03 1/2</v>
      </c>
      <c r="I2397" s="83" t="str">
        <f ca="1" t="shared" si="2416"/>
        <v>Ruang PNBPL</v>
      </c>
      <c r="J2397" s="83" t="str">
        <f ca="1" t="shared" si="2"/>
        <v>CLEANING SERVICE</v>
      </c>
      <c r="K2397" s="83" t="str">
        <f ca="1" t="array" ref="K2397">IFERROR(INDEX(MASTER!B:B,MATCH(G2397,MASTER!A:A,0))/100," ")</f>
        <v> </v>
      </c>
      <c r="L2397" s="65">
        <f ca="1" t="shared" si="3"/>
        <v>0</v>
      </c>
      <c r="M2397" s="65" t="str">
        <f ca="1" t="shared" si="4"/>
        <v>1900 - WEEK 00</v>
      </c>
      <c r="N2397" s="65" t="str">
        <f ca="1" t="shared" si="5"/>
        <v>1900 - MONTH 01</v>
      </c>
      <c r="O2397" s="83" t="str">
        <f ca="1" t="shared" ref="O2397:P2397" si="2443">IFERROR(AVERAGEIF(M:M,M2397,$K:$K)," ")</f>
        <v> </v>
      </c>
      <c r="P2397" s="83" t="str">
        <f ca="1" t="shared" si="2443"/>
        <v> </v>
      </c>
      <c r="Q2397" s="65" t="str">
        <f ca="1">IF(ISBLANK(A2397)," ",IF(O2397&gt;MASTER!$B$3/100,"SB",IF(O2397&gt;MASTER!$B$4/100,"B",IF(O2397&gt;MASTER!$B$5/100,"C","K"))))</f>
        <v>SB</v>
      </c>
      <c r="R2397" s="65" t="str">
        <f ca="1">IF(ISBLANK(B2397)," ",IF(P2397&gt;MASTER!$B$3/100,"SB",IF(P2397&gt;MASTER!$B$4/100,"B",IF(P2397&gt;MASTER!$B$5/100,"C","K"))))</f>
        <v>SB</v>
      </c>
    </row>
    <row r="2398" customHeight="1" spans="1:18">
      <c r="A2398" s="65">
        <f ca="1">INDIRECT(ADDRESS(2+QUOTIENT(ROW()-2,COUNTA('Form Responses 1'!$1:$1)-4),1,,TRUE,"Form Responses 1"))</f>
        <v>0</v>
      </c>
      <c r="B2398" s="65">
        <f ca="1">INDIRECT(ADDRESS(2+QUOTIENT(ROW()-2,COUNTA('Form Responses 1'!$1:$1)-4),2,,TRUE,"Form Responses 1"))</f>
        <v>0</v>
      </c>
      <c r="C2398" s="65">
        <f ca="1">INDIRECT(ADDRESS(2+QUOTIENT(ROW()-2,COUNTA('Form Responses 1'!$1:$1)-4),3,,TRUE,"Form Responses 1"))</f>
        <v>0</v>
      </c>
      <c r="D2398" s="65">
        <f ca="1">INDIRECT(ADDRESS(2+QUOTIENT(ROW()-2,COUNTA('Form Responses 1'!$1:$1)-4),4,,TRUE,"Form Responses 1"))</f>
        <v>0</v>
      </c>
      <c r="E2398" s="82">
        <f ca="1" t="shared" si="0"/>
        <v>6</v>
      </c>
      <c r="F2398" s="65" t="str">
        <f ca="1">IF(ISBLANK(A2398)," ",INDIRECT(ADDRESS(1,5+MOD(ROW()-2,COUNTA('Form Responses 1'!$1:$1)-4),,TRUE,"Form Responses 1")))</f>
        <v>Lantai 03 1/2 [Lapangan Upacara]</v>
      </c>
      <c r="G2398" s="65" t="e">
        <f ca="1">IF(ISBLANK(A2398)," ",INDIRECT(ADDRESS(MATCH(A2398,'Form Responses 1'!A:A,0),5+MOD(ROW()-2,COUNTA('Form Responses 1'!$1:$1)-4),,TRUE,"Form Responses 1")))</f>
        <v>#N/A</v>
      </c>
      <c r="H2398" s="83" t="str">
        <f ca="1" t="shared" si="1"/>
        <v>Lantai 03 1/2</v>
      </c>
      <c r="I2398" s="83" t="str">
        <f ca="1" t="shared" si="2416"/>
        <v>Lapangan Upacara</v>
      </c>
      <c r="J2398" s="83" t="str">
        <f ca="1" t="shared" si="2"/>
        <v>CLEANING SERVICE</v>
      </c>
      <c r="K2398" s="83" t="str">
        <f ca="1" t="array" ref="K2398">IFERROR(INDEX(MASTER!B:B,MATCH(G2398,MASTER!A:A,0))/100," ")</f>
        <v> </v>
      </c>
      <c r="L2398" s="65">
        <f ca="1" t="shared" si="3"/>
        <v>0</v>
      </c>
      <c r="M2398" s="65" t="str">
        <f ca="1" t="shared" si="4"/>
        <v>1900 - WEEK 00</v>
      </c>
      <c r="N2398" s="65" t="str">
        <f ca="1" t="shared" si="5"/>
        <v>1900 - MONTH 01</v>
      </c>
      <c r="O2398" s="83" t="str">
        <f ca="1" t="shared" ref="O2398:P2398" si="2444">IFERROR(AVERAGEIF(M:M,M2398,$K:$K)," ")</f>
        <v> </v>
      </c>
      <c r="P2398" s="83" t="str">
        <f ca="1" t="shared" si="2444"/>
        <v> </v>
      </c>
      <c r="Q2398" s="65" t="str">
        <f ca="1">IF(ISBLANK(A2398)," ",IF(O2398&gt;MASTER!$B$3/100,"SB",IF(O2398&gt;MASTER!$B$4/100,"B",IF(O2398&gt;MASTER!$B$5/100,"C","K"))))</f>
        <v>SB</v>
      </c>
      <c r="R2398" s="65" t="str">
        <f ca="1">IF(ISBLANK(B2398)," ",IF(P2398&gt;MASTER!$B$3/100,"SB",IF(P2398&gt;MASTER!$B$4/100,"B",IF(P2398&gt;MASTER!$B$5/100,"C","K"))))</f>
        <v>SB</v>
      </c>
    </row>
    <row r="2399" customHeight="1" spans="1:18">
      <c r="A2399" s="65">
        <f ca="1">INDIRECT(ADDRESS(2+QUOTIENT(ROW()-2,COUNTA('Form Responses 1'!$1:$1)-4),1,,TRUE,"Form Responses 1"))</f>
        <v>0</v>
      </c>
      <c r="B2399" s="65">
        <f ca="1">INDIRECT(ADDRESS(2+QUOTIENT(ROW()-2,COUNTA('Form Responses 1'!$1:$1)-4),2,,TRUE,"Form Responses 1"))</f>
        <v>0</v>
      </c>
      <c r="C2399" s="65">
        <f ca="1">INDIRECT(ADDRESS(2+QUOTIENT(ROW()-2,COUNTA('Form Responses 1'!$1:$1)-4),3,,TRUE,"Form Responses 1"))</f>
        <v>0</v>
      </c>
      <c r="D2399" s="65">
        <f ca="1">INDIRECT(ADDRESS(2+QUOTIENT(ROW()-2,COUNTA('Form Responses 1'!$1:$1)-4),4,,TRUE,"Form Responses 1"))</f>
        <v>0</v>
      </c>
      <c r="E2399" s="82">
        <f ca="1" t="shared" si="0"/>
        <v>6</v>
      </c>
      <c r="F2399" s="65" t="str">
        <f ca="1">IF(ISBLANK(A2399)," ",INDIRECT(ADDRESS(1,5+MOD(ROW()-2,COUNTA('Form Responses 1'!$1:$1)-4),,TRUE,"Form Responses 1")))</f>
        <v>Lantai 03 1/2 [Pantry]</v>
      </c>
      <c r="G2399" s="65" t="e">
        <f ca="1">IF(ISBLANK(A2399)," ",INDIRECT(ADDRESS(MATCH(A2399,'Form Responses 1'!A:A,0),5+MOD(ROW()-2,COUNTA('Form Responses 1'!$1:$1)-4),,TRUE,"Form Responses 1")))</f>
        <v>#N/A</v>
      </c>
      <c r="H2399" s="83" t="str">
        <f ca="1" t="shared" si="1"/>
        <v>Lantai 03 1/2</v>
      </c>
      <c r="I2399" s="83" t="str">
        <f ca="1" t="shared" si="2416"/>
        <v>Pantry</v>
      </c>
      <c r="J2399" s="83" t="str">
        <f ca="1" t="shared" si="2"/>
        <v>CLEANING SERVICE</v>
      </c>
      <c r="K2399" s="83" t="str">
        <f ca="1" t="array" ref="K2399">IFERROR(INDEX(MASTER!B:B,MATCH(G2399,MASTER!A:A,0))/100," ")</f>
        <v> </v>
      </c>
      <c r="L2399" s="65">
        <f ca="1" t="shared" si="3"/>
        <v>0</v>
      </c>
      <c r="M2399" s="65" t="str">
        <f ca="1" t="shared" si="4"/>
        <v>1900 - WEEK 00</v>
      </c>
      <c r="N2399" s="65" t="str">
        <f ca="1" t="shared" si="5"/>
        <v>1900 - MONTH 01</v>
      </c>
      <c r="O2399" s="83" t="str">
        <f ca="1" t="shared" ref="O2399:P2399" si="2445">IFERROR(AVERAGEIF(M:M,M2399,$K:$K)," ")</f>
        <v> </v>
      </c>
      <c r="P2399" s="83" t="str">
        <f ca="1" t="shared" si="2445"/>
        <v> </v>
      </c>
      <c r="Q2399" s="65" t="str">
        <f ca="1">IF(ISBLANK(A2399)," ",IF(O2399&gt;MASTER!$B$3/100,"SB",IF(O2399&gt;MASTER!$B$4/100,"B",IF(O2399&gt;MASTER!$B$5/100,"C","K"))))</f>
        <v>SB</v>
      </c>
      <c r="R2399" s="65" t="str">
        <f ca="1">IF(ISBLANK(B2399)," ",IF(P2399&gt;MASTER!$B$3/100,"SB",IF(P2399&gt;MASTER!$B$4/100,"B",IF(P2399&gt;MASTER!$B$5/100,"C","K"))))</f>
        <v>SB</v>
      </c>
    </row>
    <row r="2400" customHeight="1" spans="1:18">
      <c r="A2400" s="65">
        <f ca="1">INDIRECT(ADDRESS(2+QUOTIENT(ROW()-2,COUNTA('Form Responses 1'!$1:$1)-4),1,,TRUE,"Form Responses 1"))</f>
        <v>0</v>
      </c>
      <c r="B2400" s="65">
        <f ca="1">INDIRECT(ADDRESS(2+QUOTIENT(ROW()-2,COUNTA('Form Responses 1'!$1:$1)-4),2,,TRUE,"Form Responses 1"))</f>
        <v>0</v>
      </c>
      <c r="C2400" s="65">
        <f ca="1">INDIRECT(ADDRESS(2+QUOTIENT(ROW()-2,COUNTA('Form Responses 1'!$1:$1)-4),3,,TRUE,"Form Responses 1"))</f>
        <v>0</v>
      </c>
      <c r="D2400" s="65">
        <f ca="1">INDIRECT(ADDRESS(2+QUOTIENT(ROW()-2,COUNTA('Form Responses 1'!$1:$1)-4),4,,TRUE,"Form Responses 1"))</f>
        <v>0</v>
      </c>
      <c r="E2400" s="82">
        <f ca="1" t="shared" si="0"/>
        <v>6</v>
      </c>
      <c r="F2400" s="65" t="str">
        <f ca="1">IF(ISBLANK(A2400)," ",INDIRECT(ADDRESS(1,5+MOD(ROW()-2,COUNTA('Form Responses 1'!$1:$1)-4),,TRUE,"Form Responses 1")))</f>
        <v>Lantai 03 1/2 [Koridor]</v>
      </c>
      <c r="G2400" s="65" t="e">
        <f ca="1">IF(ISBLANK(A2400)," ",INDIRECT(ADDRESS(MATCH(A2400,'Form Responses 1'!A:A,0),5+MOD(ROW()-2,COUNTA('Form Responses 1'!$1:$1)-4),,TRUE,"Form Responses 1")))</f>
        <v>#N/A</v>
      </c>
      <c r="H2400" s="83" t="str">
        <f ca="1" t="shared" si="1"/>
        <v>Lantai 03 1/2</v>
      </c>
      <c r="I2400" s="83" t="str">
        <f ca="1" t="shared" si="2416"/>
        <v>Koridor</v>
      </c>
      <c r="J2400" s="83" t="str">
        <f ca="1" t="shared" si="2"/>
        <v>CLEANING SERVICE</v>
      </c>
      <c r="K2400" s="83" t="str">
        <f ca="1" t="array" ref="K2400">IFERROR(INDEX(MASTER!B:B,MATCH(G2400,MASTER!A:A,0))/100," ")</f>
        <v> </v>
      </c>
      <c r="L2400" s="65">
        <f ca="1" t="shared" si="3"/>
        <v>0</v>
      </c>
      <c r="M2400" s="65" t="str">
        <f ca="1" t="shared" si="4"/>
        <v>1900 - WEEK 00</v>
      </c>
      <c r="N2400" s="65" t="str">
        <f ca="1" t="shared" si="5"/>
        <v>1900 - MONTH 01</v>
      </c>
      <c r="O2400" s="83" t="str">
        <f ca="1" t="shared" ref="O2400:P2400" si="2446">IFERROR(AVERAGEIF(M:M,M2400,$K:$K)," ")</f>
        <v> </v>
      </c>
      <c r="P2400" s="83" t="str">
        <f ca="1" t="shared" si="2446"/>
        <v> </v>
      </c>
      <c r="Q2400" s="65" t="str">
        <f ca="1">IF(ISBLANK(A2400)," ",IF(O2400&gt;MASTER!$B$3/100,"SB",IF(O2400&gt;MASTER!$B$4/100,"B",IF(O2400&gt;MASTER!$B$5/100,"C","K"))))</f>
        <v>SB</v>
      </c>
      <c r="R2400" s="65" t="str">
        <f ca="1">IF(ISBLANK(B2400)," ",IF(P2400&gt;MASTER!$B$3/100,"SB",IF(P2400&gt;MASTER!$B$4/100,"B",IF(P2400&gt;MASTER!$B$5/100,"C","K"))))</f>
        <v>SB</v>
      </c>
    </row>
    <row r="2401" customHeight="1" spans="1:18">
      <c r="A2401" s="65">
        <f ca="1">INDIRECT(ADDRESS(2+QUOTIENT(ROW()-2,COUNTA('Form Responses 1'!$1:$1)-4),1,,TRUE,"Form Responses 1"))</f>
        <v>0</v>
      </c>
      <c r="B2401" s="65">
        <f ca="1">INDIRECT(ADDRESS(2+QUOTIENT(ROW()-2,COUNTA('Form Responses 1'!$1:$1)-4),2,,TRUE,"Form Responses 1"))</f>
        <v>0</v>
      </c>
      <c r="C2401" s="65">
        <f ca="1">INDIRECT(ADDRESS(2+QUOTIENT(ROW()-2,COUNTA('Form Responses 1'!$1:$1)-4),3,,TRUE,"Form Responses 1"))</f>
        <v>0</v>
      </c>
      <c r="D2401" s="65">
        <f ca="1">INDIRECT(ADDRESS(2+QUOTIENT(ROW()-2,COUNTA('Form Responses 1'!$1:$1)-4),4,,TRUE,"Form Responses 1"))</f>
        <v>0</v>
      </c>
      <c r="E2401" s="82">
        <f ca="1" t="shared" si="0"/>
        <v>6</v>
      </c>
      <c r="F2401" s="65" t="str">
        <f ca="1">IF(ISBLANK(A2401)," ",INDIRECT(ADDRESS(1,5+MOD(ROW()-2,COUNTA('Form Responses 1'!$1:$1)-4),,TRUE,"Form Responses 1")))</f>
        <v>Lantai 03 1/2 [Toilet Pria / Wanita]</v>
      </c>
      <c r="G2401" s="65" t="e">
        <f ca="1">IF(ISBLANK(A2401)," ",INDIRECT(ADDRESS(MATCH(A2401,'Form Responses 1'!A:A,0),5+MOD(ROW()-2,COUNTA('Form Responses 1'!$1:$1)-4),,TRUE,"Form Responses 1")))</f>
        <v>#N/A</v>
      </c>
      <c r="H2401" s="83" t="str">
        <f ca="1" t="shared" si="1"/>
        <v>Lantai 03 1/2</v>
      </c>
      <c r="I2401" s="83" t="str">
        <f ca="1" t="shared" si="2416"/>
        <v>Toilet Pria / Wanita</v>
      </c>
      <c r="J2401" s="83" t="str">
        <f ca="1" t="shared" si="2"/>
        <v>CLEANING SERVICE</v>
      </c>
      <c r="K2401" s="83" t="str">
        <f ca="1" t="array" ref="K2401">IFERROR(INDEX(MASTER!B:B,MATCH(G2401,MASTER!A:A,0))/100," ")</f>
        <v> </v>
      </c>
      <c r="L2401" s="65">
        <f ca="1" t="shared" si="3"/>
        <v>0</v>
      </c>
      <c r="M2401" s="65" t="str">
        <f ca="1" t="shared" si="4"/>
        <v>1900 - WEEK 00</v>
      </c>
      <c r="N2401" s="65" t="str">
        <f ca="1" t="shared" si="5"/>
        <v>1900 - MONTH 01</v>
      </c>
      <c r="O2401" s="83" t="str">
        <f ca="1" t="shared" ref="O2401:P2401" si="2447">IFERROR(AVERAGEIF(M:M,M2401,$K:$K)," ")</f>
        <v> </v>
      </c>
      <c r="P2401" s="83" t="str">
        <f ca="1" t="shared" si="2447"/>
        <v> </v>
      </c>
      <c r="Q2401" s="65" t="str">
        <f ca="1">IF(ISBLANK(A2401)," ",IF(O2401&gt;MASTER!$B$3/100,"SB",IF(O2401&gt;MASTER!$B$4/100,"B",IF(O2401&gt;MASTER!$B$5/100,"C","K"))))</f>
        <v>SB</v>
      </c>
      <c r="R2401" s="65" t="str">
        <f ca="1">IF(ISBLANK(B2401)," ",IF(P2401&gt;MASTER!$B$3/100,"SB",IF(P2401&gt;MASTER!$B$4/100,"B",IF(P2401&gt;MASTER!$B$5/100,"C","K"))))</f>
        <v>SB</v>
      </c>
    </row>
    <row r="2402" customHeight="1" spans="1:18">
      <c r="A2402" s="65">
        <f ca="1">INDIRECT(ADDRESS(2+QUOTIENT(ROW()-2,COUNTA('Form Responses 1'!$1:$1)-4),1,,TRUE,"Form Responses 1"))</f>
        <v>0</v>
      </c>
      <c r="B2402" s="65">
        <f ca="1">INDIRECT(ADDRESS(2+QUOTIENT(ROW()-2,COUNTA('Form Responses 1'!$1:$1)-4),2,,TRUE,"Form Responses 1"))</f>
        <v>0</v>
      </c>
      <c r="C2402" s="65">
        <f ca="1">INDIRECT(ADDRESS(2+QUOTIENT(ROW()-2,COUNTA('Form Responses 1'!$1:$1)-4),3,,TRUE,"Form Responses 1"))</f>
        <v>0</v>
      </c>
      <c r="D2402" s="65">
        <f ca="1">INDIRECT(ADDRESS(2+QUOTIENT(ROW()-2,COUNTA('Form Responses 1'!$1:$1)-4),4,,TRUE,"Form Responses 1"))</f>
        <v>0</v>
      </c>
      <c r="E2402" s="82">
        <f ca="1" t="shared" si="0"/>
        <v>6</v>
      </c>
      <c r="F2402" s="65" t="str">
        <f ca="1">IF(ISBLANK(A2402)," ",INDIRECT(ADDRESS(1,5+MOD(ROW()-2,COUNTA('Form Responses 1'!$1:$1)-4),,TRUE,"Form Responses 1")))</f>
        <v>Lantai 03 [Tangga Exit Barat- &amp; Timur]</v>
      </c>
      <c r="G2402" s="65" t="e">
        <f ca="1">IF(ISBLANK(A2402)," ",INDIRECT(ADDRESS(MATCH(A2402,'Form Responses 1'!A:A,0),5+MOD(ROW()-2,COUNTA('Form Responses 1'!$1:$1)-4),,TRUE,"Form Responses 1")))</f>
        <v>#N/A</v>
      </c>
      <c r="H2402" s="83" t="str">
        <f ca="1" t="shared" si="1"/>
        <v>Lantai 03</v>
      </c>
      <c r="I2402" s="83" t="str">
        <f ca="1" t="shared" si="2416"/>
        <v>Tangga Exit Barat- &amp; Timur</v>
      </c>
      <c r="J2402" s="83" t="str">
        <f ca="1" t="shared" si="2"/>
        <v>CLEANING SERVICE</v>
      </c>
      <c r="K2402" s="83" t="str">
        <f ca="1" t="array" ref="K2402">IFERROR(INDEX(MASTER!B:B,MATCH(G2402,MASTER!A:A,0))/100," ")</f>
        <v> </v>
      </c>
      <c r="L2402" s="65">
        <f ca="1" t="shared" si="3"/>
        <v>0</v>
      </c>
      <c r="M2402" s="65" t="str">
        <f ca="1" t="shared" si="4"/>
        <v>1900 - WEEK 00</v>
      </c>
      <c r="N2402" s="65" t="str">
        <f ca="1" t="shared" si="5"/>
        <v>1900 - MONTH 01</v>
      </c>
      <c r="O2402" s="83" t="str">
        <f ca="1" t="shared" ref="O2402:P2402" si="2448">IFERROR(AVERAGEIF(M:M,M2402,$K:$K)," ")</f>
        <v> </v>
      </c>
      <c r="P2402" s="83" t="str">
        <f ca="1" t="shared" si="2448"/>
        <v> </v>
      </c>
      <c r="Q2402" s="65" t="str">
        <f ca="1">IF(ISBLANK(A2402)," ",IF(O2402&gt;MASTER!$B$3/100,"SB",IF(O2402&gt;MASTER!$B$4/100,"B",IF(O2402&gt;MASTER!$B$5/100,"C","K"))))</f>
        <v>SB</v>
      </c>
      <c r="R2402" s="65" t="str">
        <f ca="1">IF(ISBLANK(B2402)," ",IF(P2402&gt;MASTER!$B$3/100,"SB",IF(P2402&gt;MASTER!$B$4/100,"B",IF(P2402&gt;MASTER!$B$5/100,"C","K"))))</f>
        <v>SB</v>
      </c>
    </row>
    <row r="2403" customHeight="1" spans="1:18">
      <c r="A2403" s="65">
        <f ca="1">INDIRECT(ADDRESS(2+QUOTIENT(ROW()-2,COUNTA('Form Responses 1'!$1:$1)-4),1,,TRUE,"Form Responses 1"))</f>
        <v>0</v>
      </c>
      <c r="B2403" s="65">
        <f ca="1">INDIRECT(ADDRESS(2+QUOTIENT(ROW()-2,COUNTA('Form Responses 1'!$1:$1)-4),2,,TRUE,"Form Responses 1"))</f>
        <v>0</v>
      </c>
      <c r="C2403" s="65">
        <f ca="1">INDIRECT(ADDRESS(2+QUOTIENT(ROW()-2,COUNTA('Form Responses 1'!$1:$1)-4),3,,TRUE,"Form Responses 1"))</f>
        <v>0</v>
      </c>
      <c r="D2403" s="65">
        <f ca="1">INDIRECT(ADDRESS(2+QUOTIENT(ROW()-2,COUNTA('Form Responses 1'!$1:$1)-4),4,,TRUE,"Form Responses 1"))</f>
        <v>0</v>
      </c>
      <c r="E2403" s="82">
        <f ca="1" t="shared" si="0"/>
        <v>6</v>
      </c>
      <c r="F2403" s="65" t="str">
        <f ca="1">IF(ISBLANK(A2403)," ",INDIRECT(ADDRESS(1,5+MOD(ROW()-2,COUNTA('Form Responses 1'!$1:$1)-4),,TRUE,"Form Responses 1")))</f>
        <v>Lantai 03 [R. Meeting Audiotium]</v>
      </c>
      <c r="G2403" s="65" t="e">
        <f ca="1">IF(ISBLANK(A2403)," ",INDIRECT(ADDRESS(MATCH(A2403,'Form Responses 1'!A:A,0),5+MOD(ROW()-2,COUNTA('Form Responses 1'!$1:$1)-4),,TRUE,"Form Responses 1")))</f>
        <v>#N/A</v>
      </c>
      <c r="H2403" s="83" t="str">
        <f ca="1" t="shared" si="1"/>
        <v>Lantai 03</v>
      </c>
      <c r="I2403" s="83" t="str">
        <f ca="1" t="shared" si="2416"/>
        <v>R. Meeting Audiotium</v>
      </c>
      <c r="J2403" s="83" t="str">
        <f ca="1" t="shared" si="2"/>
        <v>CLEANING SERVICE</v>
      </c>
      <c r="K2403" s="83" t="str">
        <f ca="1" t="array" ref="K2403">IFERROR(INDEX(MASTER!B:B,MATCH(G2403,MASTER!A:A,0))/100," ")</f>
        <v> </v>
      </c>
      <c r="L2403" s="65">
        <f ca="1" t="shared" si="3"/>
        <v>0</v>
      </c>
      <c r="M2403" s="65" t="str">
        <f ca="1" t="shared" si="4"/>
        <v>1900 - WEEK 00</v>
      </c>
      <c r="N2403" s="65" t="str">
        <f ca="1" t="shared" si="5"/>
        <v>1900 - MONTH 01</v>
      </c>
      <c r="O2403" s="83" t="str">
        <f ca="1" t="shared" ref="O2403:P2403" si="2449">IFERROR(AVERAGEIF(M:M,M2403,$K:$K)," ")</f>
        <v> </v>
      </c>
      <c r="P2403" s="83" t="str">
        <f ca="1" t="shared" si="2449"/>
        <v> </v>
      </c>
      <c r="Q2403" s="65" t="str">
        <f ca="1">IF(ISBLANK(A2403)," ",IF(O2403&gt;MASTER!$B$3/100,"SB",IF(O2403&gt;MASTER!$B$4/100,"B",IF(O2403&gt;MASTER!$B$5/100,"C","K"))))</f>
        <v>SB</v>
      </c>
      <c r="R2403" s="65" t="str">
        <f ca="1">IF(ISBLANK(B2403)," ",IF(P2403&gt;MASTER!$B$3/100,"SB",IF(P2403&gt;MASTER!$B$4/100,"B",IF(P2403&gt;MASTER!$B$5/100,"C","K"))))</f>
        <v>SB</v>
      </c>
    </row>
    <row r="2404" customHeight="1" spans="1:18">
      <c r="A2404" s="65">
        <f ca="1">INDIRECT(ADDRESS(2+QUOTIENT(ROW()-2,COUNTA('Form Responses 1'!$1:$1)-4),1,,TRUE,"Form Responses 1"))</f>
        <v>0</v>
      </c>
      <c r="B2404" s="65">
        <f ca="1">INDIRECT(ADDRESS(2+QUOTIENT(ROW()-2,COUNTA('Form Responses 1'!$1:$1)-4),2,,TRUE,"Form Responses 1"))</f>
        <v>0</v>
      </c>
      <c r="C2404" s="65">
        <f ca="1">INDIRECT(ADDRESS(2+QUOTIENT(ROW()-2,COUNTA('Form Responses 1'!$1:$1)-4),3,,TRUE,"Form Responses 1"))</f>
        <v>0</v>
      </c>
      <c r="D2404" s="65">
        <f ca="1">INDIRECT(ADDRESS(2+QUOTIENT(ROW()-2,COUNTA('Form Responses 1'!$1:$1)-4),4,,TRUE,"Form Responses 1"))</f>
        <v>0</v>
      </c>
      <c r="E2404" s="82">
        <f ca="1" t="shared" si="0"/>
        <v>6</v>
      </c>
      <c r="F2404" s="65" t="str">
        <f ca="1">IF(ISBLANK(A2404)," ",INDIRECT(ADDRESS(1,5+MOD(ROW()-2,COUNTA('Form Responses 1'!$1:$1)-4),,TRUE,"Form Responses 1")))</f>
        <v>Lantai 03 [Pantry]</v>
      </c>
      <c r="G2404" s="65" t="e">
        <f ca="1">IF(ISBLANK(A2404)," ",INDIRECT(ADDRESS(MATCH(A2404,'Form Responses 1'!A:A,0),5+MOD(ROW()-2,COUNTA('Form Responses 1'!$1:$1)-4),,TRUE,"Form Responses 1")))</f>
        <v>#N/A</v>
      </c>
      <c r="H2404" s="83" t="str">
        <f ca="1" t="shared" si="1"/>
        <v>Lantai 03</v>
      </c>
      <c r="I2404" s="83" t="str">
        <f ca="1" t="shared" si="2416"/>
        <v>Pantry</v>
      </c>
      <c r="J2404" s="83" t="str">
        <f ca="1" t="shared" si="2"/>
        <v>CLEANING SERVICE</v>
      </c>
      <c r="K2404" s="83" t="str">
        <f ca="1" t="array" ref="K2404">IFERROR(INDEX(MASTER!B:B,MATCH(G2404,MASTER!A:A,0))/100," ")</f>
        <v> </v>
      </c>
      <c r="L2404" s="65">
        <f ca="1" t="shared" si="3"/>
        <v>0</v>
      </c>
      <c r="M2404" s="65" t="str">
        <f ca="1" t="shared" si="4"/>
        <v>1900 - WEEK 00</v>
      </c>
      <c r="N2404" s="65" t="str">
        <f ca="1" t="shared" si="5"/>
        <v>1900 - MONTH 01</v>
      </c>
      <c r="O2404" s="83" t="str">
        <f ca="1" t="shared" ref="O2404:P2404" si="2450">IFERROR(AVERAGEIF(M:M,M2404,$K:$K)," ")</f>
        <v> </v>
      </c>
      <c r="P2404" s="83" t="str">
        <f ca="1" t="shared" si="2450"/>
        <v> </v>
      </c>
      <c r="Q2404" s="65" t="str">
        <f ca="1">IF(ISBLANK(A2404)," ",IF(O2404&gt;MASTER!$B$3/100,"SB",IF(O2404&gt;MASTER!$B$4/100,"B",IF(O2404&gt;MASTER!$B$5/100,"C","K"))))</f>
        <v>SB</v>
      </c>
      <c r="R2404" s="65" t="str">
        <f ca="1">IF(ISBLANK(B2404)," ",IF(P2404&gt;MASTER!$B$3/100,"SB",IF(P2404&gt;MASTER!$B$4/100,"B",IF(P2404&gt;MASTER!$B$5/100,"C","K"))))</f>
        <v>SB</v>
      </c>
    </row>
    <row r="2405" customHeight="1" spans="1:18">
      <c r="A2405" s="65">
        <f ca="1">INDIRECT(ADDRESS(2+QUOTIENT(ROW()-2,COUNTA('Form Responses 1'!$1:$1)-4),1,,TRUE,"Form Responses 1"))</f>
        <v>0</v>
      </c>
      <c r="B2405" s="65">
        <f ca="1">INDIRECT(ADDRESS(2+QUOTIENT(ROW()-2,COUNTA('Form Responses 1'!$1:$1)-4),2,,TRUE,"Form Responses 1"))</f>
        <v>0</v>
      </c>
      <c r="C2405" s="65">
        <f ca="1">INDIRECT(ADDRESS(2+QUOTIENT(ROW()-2,COUNTA('Form Responses 1'!$1:$1)-4),3,,TRUE,"Form Responses 1"))</f>
        <v>0</v>
      </c>
      <c r="D2405" s="65">
        <f ca="1">INDIRECT(ADDRESS(2+QUOTIENT(ROW()-2,COUNTA('Form Responses 1'!$1:$1)-4),4,,TRUE,"Form Responses 1"))</f>
        <v>0</v>
      </c>
      <c r="E2405" s="82">
        <f ca="1" t="shared" si="0"/>
        <v>6</v>
      </c>
      <c r="F2405" s="65" t="str">
        <f ca="1">IF(ISBLANK(A2405)," ",INDIRECT(ADDRESS(1,5+MOD(ROW()-2,COUNTA('Form Responses 1'!$1:$1)-4),,TRUE,"Form Responses 1")))</f>
        <v>Lantai 03 [Ruang Rapat 1-2-3-4-5]</v>
      </c>
      <c r="G2405" s="65" t="e">
        <f ca="1">IF(ISBLANK(A2405)," ",INDIRECT(ADDRESS(MATCH(A2405,'Form Responses 1'!A:A,0),5+MOD(ROW()-2,COUNTA('Form Responses 1'!$1:$1)-4),,TRUE,"Form Responses 1")))</f>
        <v>#N/A</v>
      </c>
      <c r="H2405" s="83" t="str">
        <f ca="1" t="shared" si="1"/>
        <v>Lantai 03</v>
      </c>
      <c r="I2405" s="83" t="str">
        <f ca="1" t="shared" si="2416"/>
        <v>Ruang Rapat 1-2-3-4-5</v>
      </c>
      <c r="J2405" s="83" t="str">
        <f ca="1" t="shared" si="2"/>
        <v>CLEANING SERVICE</v>
      </c>
      <c r="K2405" s="83" t="str">
        <f ca="1" t="array" ref="K2405">IFERROR(INDEX(MASTER!B:B,MATCH(G2405,MASTER!A:A,0))/100," ")</f>
        <v> </v>
      </c>
      <c r="L2405" s="65">
        <f ca="1" t="shared" si="3"/>
        <v>0</v>
      </c>
      <c r="M2405" s="65" t="str">
        <f ca="1" t="shared" si="4"/>
        <v>1900 - WEEK 00</v>
      </c>
      <c r="N2405" s="65" t="str">
        <f ca="1" t="shared" si="5"/>
        <v>1900 - MONTH 01</v>
      </c>
      <c r="O2405" s="83" t="str">
        <f ca="1" t="shared" ref="O2405:P2405" si="2451">IFERROR(AVERAGEIF(M:M,M2405,$K:$K)," ")</f>
        <v> </v>
      </c>
      <c r="P2405" s="83" t="str">
        <f ca="1" t="shared" si="2451"/>
        <v> </v>
      </c>
      <c r="Q2405" s="65" t="str">
        <f ca="1">IF(ISBLANK(A2405)," ",IF(O2405&gt;MASTER!$B$3/100,"SB",IF(O2405&gt;MASTER!$B$4/100,"B",IF(O2405&gt;MASTER!$B$5/100,"C","K"))))</f>
        <v>SB</v>
      </c>
      <c r="R2405" s="65" t="str">
        <f ca="1">IF(ISBLANK(B2405)," ",IF(P2405&gt;MASTER!$B$3/100,"SB",IF(P2405&gt;MASTER!$B$4/100,"B",IF(P2405&gt;MASTER!$B$5/100,"C","K"))))</f>
        <v>SB</v>
      </c>
    </row>
    <row r="2406" customHeight="1" spans="1:18">
      <c r="A2406" s="65">
        <f ca="1">INDIRECT(ADDRESS(2+QUOTIENT(ROW()-2,COUNTA('Form Responses 1'!$1:$1)-4),1,,TRUE,"Form Responses 1"))</f>
        <v>0</v>
      </c>
      <c r="B2406" s="65">
        <f ca="1">INDIRECT(ADDRESS(2+QUOTIENT(ROW()-2,COUNTA('Form Responses 1'!$1:$1)-4),2,,TRUE,"Form Responses 1"))</f>
        <v>0</v>
      </c>
      <c r="C2406" s="65">
        <f ca="1">INDIRECT(ADDRESS(2+QUOTIENT(ROW()-2,COUNTA('Form Responses 1'!$1:$1)-4),3,,TRUE,"Form Responses 1"))</f>
        <v>0</v>
      </c>
      <c r="D2406" s="65">
        <f ca="1">INDIRECT(ADDRESS(2+QUOTIENT(ROW()-2,COUNTA('Form Responses 1'!$1:$1)-4),4,,TRUE,"Form Responses 1"))</f>
        <v>0</v>
      </c>
      <c r="E2406" s="82">
        <f ca="1" t="shared" si="0"/>
        <v>6</v>
      </c>
      <c r="F2406" s="65" t="str">
        <f ca="1">IF(ISBLANK(A2406)," ",INDIRECT(ADDRESS(1,5+MOD(ROW()-2,COUNTA('Form Responses 1'!$1:$1)-4),,TRUE,"Form Responses 1")))</f>
        <v>Lantai 03 [Ruang Smoking]</v>
      </c>
      <c r="G2406" s="65" t="e">
        <f ca="1">IF(ISBLANK(A2406)," ",INDIRECT(ADDRESS(MATCH(A2406,'Form Responses 1'!A:A,0),5+MOD(ROW()-2,COUNTA('Form Responses 1'!$1:$1)-4),,TRUE,"Form Responses 1")))</f>
        <v>#N/A</v>
      </c>
      <c r="H2406" s="83" t="str">
        <f ca="1" t="shared" si="1"/>
        <v>Lantai 03</v>
      </c>
      <c r="I2406" s="83" t="str">
        <f ca="1" t="shared" si="2416"/>
        <v>Ruang Smoking</v>
      </c>
      <c r="J2406" s="83" t="str">
        <f ca="1" t="shared" si="2"/>
        <v>CLEANING SERVICE</v>
      </c>
      <c r="K2406" s="83" t="str">
        <f ca="1" t="array" ref="K2406">IFERROR(INDEX(MASTER!B:B,MATCH(G2406,MASTER!A:A,0))/100," ")</f>
        <v> </v>
      </c>
      <c r="L2406" s="65">
        <f ca="1" t="shared" si="3"/>
        <v>0</v>
      </c>
      <c r="M2406" s="65" t="str">
        <f ca="1" t="shared" si="4"/>
        <v>1900 - WEEK 00</v>
      </c>
      <c r="N2406" s="65" t="str">
        <f ca="1" t="shared" si="5"/>
        <v>1900 - MONTH 01</v>
      </c>
      <c r="O2406" s="83" t="str">
        <f ca="1" t="shared" ref="O2406:P2406" si="2452">IFERROR(AVERAGEIF(M:M,M2406,$K:$K)," ")</f>
        <v> </v>
      </c>
      <c r="P2406" s="83" t="str">
        <f ca="1" t="shared" si="2452"/>
        <v> </v>
      </c>
      <c r="Q2406" s="65" t="str">
        <f ca="1">IF(ISBLANK(A2406)," ",IF(O2406&gt;MASTER!$B$3/100,"SB",IF(O2406&gt;MASTER!$B$4/100,"B",IF(O2406&gt;MASTER!$B$5/100,"C","K"))))</f>
        <v>SB</v>
      </c>
      <c r="R2406" s="65" t="str">
        <f ca="1">IF(ISBLANK(B2406)," ",IF(P2406&gt;MASTER!$B$3/100,"SB",IF(P2406&gt;MASTER!$B$4/100,"B",IF(P2406&gt;MASTER!$B$5/100,"C","K"))))</f>
        <v>SB</v>
      </c>
    </row>
    <row r="2407" customHeight="1" spans="1:18">
      <c r="A2407" s="65">
        <f ca="1">INDIRECT(ADDRESS(2+QUOTIENT(ROW()-2,COUNTA('Form Responses 1'!$1:$1)-4),1,,TRUE,"Form Responses 1"))</f>
        <v>0</v>
      </c>
      <c r="B2407" s="65">
        <f ca="1">INDIRECT(ADDRESS(2+QUOTIENT(ROW()-2,COUNTA('Form Responses 1'!$1:$1)-4),2,,TRUE,"Form Responses 1"))</f>
        <v>0</v>
      </c>
      <c r="C2407" s="65">
        <f ca="1">INDIRECT(ADDRESS(2+QUOTIENT(ROW()-2,COUNTA('Form Responses 1'!$1:$1)-4),3,,TRUE,"Form Responses 1"))</f>
        <v>0</v>
      </c>
      <c r="D2407" s="65">
        <f ca="1">INDIRECT(ADDRESS(2+QUOTIENT(ROW()-2,COUNTA('Form Responses 1'!$1:$1)-4),4,,TRUE,"Form Responses 1"))</f>
        <v>0</v>
      </c>
      <c r="E2407" s="82">
        <f ca="1" t="shared" si="0"/>
        <v>6</v>
      </c>
      <c r="F2407" s="65" t="str">
        <f ca="1">IF(ISBLANK(A2407)," ",INDIRECT(ADDRESS(1,5+MOD(ROW()-2,COUNTA('Form Responses 1'!$1:$1)-4),,TRUE,"Form Responses 1")))</f>
        <v>Lantai 03 [Koridor]</v>
      </c>
      <c r="G2407" s="65" t="e">
        <f ca="1">IF(ISBLANK(A2407)," ",INDIRECT(ADDRESS(MATCH(A2407,'Form Responses 1'!A:A,0),5+MOD(ROW()-2,COUNTA('Form Responses 1'!$1:$1)-4),,TRUE,"Form Responses 1")))</f>
        <v>#N/A</v>
      </c>
      <c r="H2407" s="83" t="str">
        <f ca="1" t="shared" si="1"/>
        <v>Lantai 03</v>
      </c>
      <c r="I2407" s="83" t="str">
        <f ca="1" t="shared" si="2416"/>
        <v>Koridor</v>
      </c>
      <c r="J2407" s="83" t="str">
        <f ca="1" t="shared" si="2"/>
        <v>CLEANING SERVICE</v>
      </c>
      <c r="K2407" s="83" t="str">
        <f ca="1" t="array" ref="K2407">IFERROR(INDEX(MASTER!B:B,MATCH(G2407,MASTER!A:A,0))/100," ")</f>
        <v> </v>
      </c>
      <c r="L2407" s="65">
        <f ca="1" t="shared" si="3"/>
        <v>0</v>
      </c>
      <c r="M2407" s="65" t="str">
        <f ca="1" t="shared" si="4"/>
        <v>1900 - WEEK 00</v>
      </c>
      <c r="N2407" s="65" t="str">
        <f ca="1" t="shared" si="5"/>
        <v>1900 - MONTH 01</v>
      </c>
      <c r="O2407" s="83" t="str">
        <f ca="1" t="shared" ref="O2407:P2407" si="2453">IFERROR(AVERAGEIF(M:M,M2407,$K:$K)," ")</f>
        <v> </v>
      </c>
      <c r="P2407" s="83" t="str">
        <f ca="1" t="shared" si="2453"/>
        <v> </v>
      </c>
      <c r="Q2407" s="65" t="str">
        <f ca="1">IF(ISBLANK(A2407)," ",IF(O2407&gt;MASTER!$B$3/100,"SB",IF(O2407&gt;MASTER!$B$4/100,"B",IF(O2407&gt;MASTER!$B$5/100,"C","K"))))</f>
        <v>SB</v>
      </c>
      <c r="R2407" s="65" t="str">
        <f ca="1">IF(ISBLANK(B2407)," ",IF(P2407&gt;MASTER!$B$3/100,"SB",IF(P2407&gt;MASTER!$B$4/100,"B",IF(P2407&gt;MASTER!$B$5/100,"C","K"))))</f>
        <v>SB</v>
      </c>
    </row>
    <row r="2408" customHeight="1" spans="1:18">
      <c r="A2408" s="65">
        <f ca="1">INDIRECT(ADDRESS(2+QUOTIENT(ROW()-2,COUNTA('Form Responses 1'!$1:$1)-4),1,,TRUE,"Form Responses 1"))</f>
        <v>0</v>
      </c>
      <c r="B2408" s="65">
        <f ca="1">INDIRECT(ADDRESS(2+QUOTIENT(ROW()-2,COUNTA('Form Responses 1'!$1:$1)-4),2,,TRUE,"Form Responses 1"))</f>
        <v>0</v>
      </c>
      <c r="C2408" s="65">
        <f ca="1">INDIRECT(ADDRESS(2+QUOTIENT(ROW()-2,COUNTA('Form Responses 1'!$1:$1)-4),3,,TRUE,"Form Responses 1"))</f>
        <v>0</v>
      </c>
      <c r="D2408" s="65">
        <f ca="1">INDIRECT(ADDRESS(2+QUOTIENT(ROW()-2,COUNTA('Form Responses 1'!$1:$1)-4),4,,TRUE,"Form Responses 1"))</f>
        <v>0</v>
      </c>
      <c r="E2408" s="82">
        <f ca="1" t="shared" si="0"/>
        <v>6</v>
      </c>
      <c r="F2408" s="65" t="str">
        <f ca="1">IF(ISBLANK(A2408)," ",INDIRECT(ADDRESS(1,5+MOD(ROW()-2,COUNTA('Form Responses 1'!$1:$1)-4),,TRUE,"Form Responses 1")))</f>
        <v>Lantai 03 [Kantin]</v>
      </c>
      <c r="G2408" s="65" t="e">
        <f ca="1">IF(ISBLANK(A2408)," ",INDIRECT(ADDRESS(MATCH(A2408,'Form Responses 1'!A:A,0),5+MOD(ROW()-2,COUNTA('Form Responses 1'!$1:$1)-4),,TRUE,"Form Responses 1")))</f>
        <v>#N/A</v>
      </c>
      <c r="H2408" s="83" t="str">
        <f ca="1" t="shared" si="1"/>
        <v>Lantai 03</v>
      </c>
      <c r="I2408" s="83" t="str">
        <f ca="1" t="shared" si="2416"/>
        <v>Kantin</v>
      </c>
      <c r="J2408" s="83" t="str">
        <f ca="1" t="shared" si="2"/>
        <v>CLEANING SERVICE</v>
      </c>
      <c r="K2408" s="83" t="str">
        <f ca="1" t="array" ref="K2408">IFERROR(INDEX(MASTER!B:B,MATCH(G2408,MASTER!A:A,0))/100," ")</f>
        <v> </v>
      </c>
      <c r="L2408" s="65">
        <f ca="1" t="shared" si="3"/>
        <v>0</v>
      </c>
      <c r="M2408" s="65" t="str">
        <f ca="1" t="shared" si="4"/>
        <v>1900 - WEEK 00</v>
      </c>
      <c r="N2408" s="65" t="str">
        <f ca="1" t="shared" si="5"/>
        <v>1900 - MONTH 01</v>
      </c>
      <c r="O2408" s="83" t="str">
        <f ca="1" t="shared" ref="O2408:P2408" si="2454">IFERROR(AVERAGEIF(M:M,M2408,$K:$K)," ")</f>
        <v> </v>
      </c>
      <c r="P2408" s="83" t="str">
        <f ca="1" t="shared" si="2454"/>
        <v> </v>
      </c>
      <c r="Q2408" s="65" t="str">
        <f ca="1">IF(ISBLANK(A2408)," ",IF(O2408&gt;MASTER!$B$3/100,"SB",IF(O2408&gt;MASTER!$B$4/100,"B",IF(O2408&gt;MASTER!$B$5/100,"C","K"))))</f>
        <v>SB</v>
      </c>
      <c r="R2408" s="65" t="str">
        <f ca="1">IF(ISBLANK(B2408)," ",IF(P2408&gt;MASTER!$B$3/100,"SB",IF(P2408&gt;MASTER!$B$4/100,"B",IF(P2408&gt;MASTER!$B$5/100,"C","K"))))</f>
        <v>SB</v>
      </c>
    </row>
    <row r="2409" customHeight="1" spans="1:18">
      <c r="A2409" s="65">
        <f ca="1">INDIRECT(ADDRESS(2+QUOTIENT(ROW()-2,COUNTA('Form Responses 1'!$1:$1)-4),1,,TRUE,"Form Responses 1"))</f>
        <v>0</v>
      </c>
      <c r="B2409" s="65">
        <f ca="1">INDIRECT(ADDRESS(2+QUOTIENT(ROW()-2,COUNTA('Form Responses 1'!$1:$1)-4),2,,TRUE,"Form Responses 1"))</f>
        <v>0</v>
      </c>
      <c r="C2409" s="65">
        <f ca="1">INDIRECT(ADDRESS(2+QUOTIENT(ROW()-2,COUNTA('Form Responses 1'!$1:$1)-4),3,,TRUE,"Form Responses 1"))</f>
        <v>0</v>
      </c>
      <c r="D2409" s="65">
        <f ca="1">INDIRECT(ADDRESS(2+QUOTIENT(ROW()-2,COUNTA('Form Responses 1'!$1:$1)-4),4,,TRUE,"Form Responses 1"))</f>
        <v>0</v>
      </c>
      <c r="E2409" s="82">
        <f ca="1" t="shared" si="0"/>
        <v>6</v>
      </c>
      <c r="F2409" s="65" t="str">
        <f ca="1">IF(ISBLANK(A2409)," ",INDIRECT(ADDRESS(1,5+MOD(ROW()-2,COUNTA('Form Responses 1'!$1:$1)-4),,TRUE,"Form Responses 1")))</f>
        <v>Lantai 03 [Toilet Pria / Wanita]</v>
      </c>
      <c r="G2409" s="65" t="e">
        <f ca="1">IF(ISBLANK(A2409)," ",INDIRECT(ADDRESS(MATCH(A2409,'Form Responses 1'!A:A,0),5+MOD(ROW()-2,COUNTA('Form Responses 1'!$1:$1)-4),,TRUE,"Form Responses 1")))</f>
        <v>#N/A</v>
      </c>
      <c r="H2409" s="83" t="str">
        <f ca="1" t="shared" si="1"/>
        <v>Lantai 03</v>
      </c>
      <c r="I2409" s="83" t="str">
        <f ca="1" t="shared" si="2416"/>
        <v>Toilet Pria / Wanita</v>
      </c>
      <c r="J2409" s="83" t="str">
        <f ca="1" t="shared" si="2"/>
        <v>CLEANING SERVICE</v>
      </c>
      <c r="K2409" s="83" t="str">
        <f ca="1" t="array" ref="K2409">IFERROR(INDEX(MASTER!B:B,MATCH(G2409,MASTER!A:A,0))/100," ")</f>
        <v> </v>
      </c>
      <c r="L2409" s="65">
        <f ca="1" t="shared" si="3"/>
        <v>0</v>
      </c>
      <c r="M2409" s="65" t="str">
        <f ca="1" t="shared" si="4"/>
        <v>1900 - WEEK 00</v>
      </c>
      <c r="N2409" s="65" t="str">
        <f ca="1" t="shared" si="5"/>
        <v>1900 - MONTH 01</v>
      </c>
      <c r="O2409" s="83" t="str">
        <f ca="1" t="shared" ref="O2409:P2409" si="2455">IFERROR(AVERAGEIF(M:M,M2409,$K:$K)," ")</f>
        <v> </v>
      </c>
      <c r="P2409" s="83" t="str">
        <f ca="1" t="shared" si="2455"/>
        <v> </v>
      </c>
      <c r="Q2409" s="65" t="str">
        <f ca="1">IF(ISBLANK(A2409)," ",IF(O2409&gt;MASTER!$B$3/100,"SB",IF(O2409&gt;MASTER!$B$4/100,"B",IF(O2409&gt;MASTER!$B$5/100,"C","K"))))</f>
        <v>SB</v>
      </c>
      <c r="R2409" s="65" t="str">
        <f ca="1">IF(ISBLANK(B2409)," ",IF(P2409&gt;MASTER!$B$3/100,"SB",IF(P2409&gt;MASTER!$B$4/100,"B",IF(P2409&gt;MASTER!$B$5/100,"C","K"))))</f>
        <v>SB</v>
      </c>
    </row>
    <row r="2410" customHeight="1" spans="1:18">
      <c r="A2410" s="65">
        <f ca="1">INDIRECT(ADDRESS(2+QUOTIENT(ROW()-2,COUNTA('Form Responses 1'!$1:$1)-4),1,,TRUE,"Form Responses 1"))</f>
        <v>0</v>
      </c>
      <c r="B2410" s="65">
        <f ca="1">INDIRECT(ADDRESS(2+QUOTIENT(ROW()-2,COUNTA('Form Responses 1'!$1:$1)-4),2,,TRUE,"Form Responses 1"))</f>
        <v>0</v>
      </c>
      <c r="C2410" s="65">
        <f ca="1">INDIRECT(ADDRESS(2+QUOTIENT(ROW()-2,COUNTA('Form Responses 1'!$1:$1)-4),3,,TRUE,"Form Responses 1"))</f>
        <v>0</v>
      </c>
      <c r="D2410" s="65">
        <f ca="1">INDIRECT(ADDRESS(2+QUOTIENT(ROW()-2,COUNTA('Form Responses 1'!$1:$1)-4),4,,TRUE,"Form Responses 1"))</f>
        <v>0</v>
      </c>
      <c r="E2410" s="82">
        <f ca="1" t="shared" si="0"/>
        <v>6</v>
      </c>
      <c r="F2410" s="65" t="str">
        <f ca="1">IF(ISBLANK(A2410)," ",INDIRECT(ADDRESS(1,5+MOD(ROW()-2,COUNTA('Form Responses 1'!$1:$1)-4),,TRUE,"Form Responses 1")))</f>
        <v>Lantai 02 [Tangga Exit Barat- &amp; Timur]</v>
      </c>
      <c r="G2410" s="65" t="e">
        <f ca="1">IF(ISBLANK(A2410)," ",INDIRECT(ADDRESS(MATCH(A2410,'Form Responses 1'!A:A,0),5+MOD(ROW()-2,COUNTA('Form Responses 1'!$1:$1)-4),,TRUE,"Form Responses 1")))</f>
        <v>#N/A</v>
      </c>
      <c r="H2410" s="83" t="str">
        <f ca="1" t="shared" si="1"/>
        <v>Lantai 02</v>
      </c>
      <c r="I2410" s="83" t="str">
        <f ca="1" t="shared" si="2416"/>
        <v>Tangga Exit Barat- &amp; Timur</v>
      </c>
      <c r="J2410" s="83" t="str">
        <f ca="1" t="shared" si="2"/>
        <v>CLEANING SERVICE</v>
      </c>
      <c r="K2410" s="83" t="str">
        <f ca="1" t="array" ref="K2410">IFERROR(INDEX(MASTER!B:B,MATCH(G2410,MASTER!A:A,0))/100," ")</f>
        <v> </v>
      </c>
      <c r="L2410" s="65">
        <f ca="1" t="shared" si="3"/>
        <v>0</v>
      </c>
      <c r="M2410" s="65" t="str">
        <f ca="1" t="shared" si="4"/>
        <v>1900 - WEEK 00</v>
      </c>
      <c r="N2410" s="65" t="str">
        <f ca="1" t="shared" si="5"/>
        <v>1900 - MONTH 01</v>
      </c>
      <c r="O2410" s="83" t="str">
        <f ca="1" t="shared" ref="O2410:P2410" si="2456">IFERROR(AVERAGEIF(M:M,M2410,$K:$K)," ")</f>
        <v> </v>
      </c>
      <c r="P2410" s="83" t="str">
        <f ca="1" t="shared" si="2456"/>
        <v> </v>
      </c>
      <c r="Q2410" s="65" t="str">
        <f ca="1">IF(ISBLANK(A2410)," ",IF(O2410&gt;MASTER!$B$3/100,"SB",IF(O2410&gt;MASTER!$B$4/100,"B",IF(O2410&gt;MASTER!$B$5/100,"C","K"))))</f>
        <v>SB</v>
      </c>
      <c r="R2410" s="65" t="str">
        <f ca="1">IF(ISBLANK(B2410)," ",IF(P2410&gt;MASTER!$B$3/100,"SB",IF(P2410&gt;MASTER!$B$4/100,"B",IF(P2410&gt;MASTER!$B$5/100,"C","K"))))</f>
        <v>SB</v>
      </c>
    </row>
    <row r="2411" customHeight="1" spans="1:18">
      <c r="A2411" s="65">
        <f ca="1">INDIRECT(ADDRESS(2+QUOTIENT(ROW()-2,COUNTA('Form Responses 1'!$1:$1)-4),1,,TRUE,"Form Responses 1"))</f>
        <v>0</v>
      </c>
      <c r="B2411" s="65">
        <f ca="1">INDIRECT(ADDRESS(2+QUOTIENT(ROW()-2,COUNTA('Form Responses 1'!$1:$1)-4),2,,TRUE,"Form Responses 1"))</f>
        <v>0</v>
      </c>
      <c r="C2411" s="65">
        <f ca="1">INDIRECT(ADDRESS(2+QUOTIENT(ROW()-2,COUNTA('Form Responses 1'!$1:$1)-4),3,,TRUE,"Form Responses 1"))</f>
        <v>0</v>
      </c>
      <c r="D2411" s="65">
        <f ca="1">INDIRECT(ADDRESS(2+QUOTIENT(ROW()-2,COUNTA('Form Responses 1'!$1:$1)-4),4,,TRUE,"Form Responses 1"))</f>
        <v>0</v>
      </c>
      <c r="E2411" s="82">
        <f ca="1" t="shared" si="0"/>
        <v>6</v>
      </c>
      <c r="F2411" s="65" t="str">
        <f ca="1">IF(ISBLANK(A2411)," ",INDIRECT(ADDRESS(1,5+MOD(ROW()-2,COUNTA('Form Responses 1'!$1:$1)-4),,TRUE,"Form Responses 1")))</f>
        <v>Lantai 02 [R. Dewan Pengarah]</v>
      </c>
      <c r="G2411" s="65" t="e">
        <f ca="1">IF(ISBLANK(A2411)," ",INDIRECT(ADDRESS(MATCH(A2411,'Form Responses 1'!A:A,0),5+MOD(ROW()-2,COUNTA('Form Responses 1'!$1:$1)-4),,TRUE,"Form Responses 1")))</f>
        <v>#N/A</v>
      </c>
      <c r="H2411" s="83" t="str">
        <f ca="1" t="shared" si="1"/>
        <v>Lantai 02</v>
      </c>
      <c r="I2411" s="83" t="str">
        <f ca="1" t="shared" si="2416"/>
        <v>R. Dewan Pengarah</v>
      </c>
      <c r="J2411" s="83" t="str">
        <f ca="1" t="shared" si="2"/>
        <v>CLEANING SERVICE</v>
      </c>
      <c r="K2411" s="83" t="str">
        <f ca="1" t="array" ref="K2411">IFERROR(INDEX(MASTER!B:B,MATCH(G2411,MASTER!A:A,0))/100," ")</f>
        <v> </v>
      </c>
      <c r="L2411" s="65">
        <f ca="1" t="shared" si="3"/>
        <v>0</v>
      </c>
      <c r="M2411" s="65" t="str">
        <f ca="1" t="shared" si="4"/>
        <v>1900 - WEEK 00</v>
      </c>
      <c r="N2411" s="65" t="str">
        <f ca="1" t="shared" si="5"/>
        <v>1900 - MONTH 01</v>
      </c>
      <c r="O2411" s="83" t="str">
        <f ca="1" t="shared" ref="O2411:P2411" si="2457">IFERROR(AVERAGEIF(M:M,M2411,$K:$K)," ")</f>
        <v> </v>
      </c>
      <c r="P2411" s="83" t="str">
        <f ca="1" t="shared" si="2457"/>
        <v> </v>
      </c>
      <c r="Q2411" s="65" t="str">
        <f ca="1">IF(ISBLANK(A2411)," ",IF(O2411&gt;MASTER!$B$3/100,"SB",IF(O2411&gt;MASTER!$B$4/100,"B",IF(O2411&gt;MASTER!$B$5/100,"C","K"))))</f>
        <v>SB</v>
      </c>
      <c r="R2411" s="65" t="str">
        <f ca="1">IF(ISBLANK(B2411)," ",IF(P2411&gt;MASTER!$B$3/100,"SB",IF(P2411&gt;MASTER!$B$4/100,"B",IF(P2411&gt;MASTER!$B$5/100,"C","K"))))</f>
        <v>SB</v>
      </c>
    </row>
    <row r="2412" customHeight="1" spans="1:18">
      <c r="A2412" s="65">
        <f ca="1">INDIRECT(ADDRESS(2+QUOTIENT(ROW()-2,COUNTA('Form Responses 1'!$1:$1)-4),1,,TRUE,"Form Responses 1"))</f>
        <v>0</v>
      </c>
      <c r="B2412" s="65">
        <f ca="1">INDIRECT(ADDRESS(2+QUOTIENT(ROW()-2,COUNTA('Form Responses 1'!$1:$1)-4),2,,TRUE,"Form Responses 1"))</f>
        <v>0</v>
      </c>
      <c r="C2412" s="65">
        <f ca="1">INDIRECT(ADDRESS(2+QUOTIENT(ROW()-2,COUNTA('Form Responses 1'!$1:$1)-4),3,,TRUE,"Form Responses 1"))</f>
        <v>0</v>
      </c>
      <c r="D2412" s="65">
        <f ca="1">INDIRECT(ADDRESS(2+QUOTIENT(ROW()-2,COUNTA('Form Responses 1'!$1:$1)-4),4,,TRUE,"Form Responses 1"))</f>
        <v>0</v>
      </c>
      <c r="E2412" s="82">
        <f ca="1" t="shared" si="0"/>
        <v>6</v>
      </c>
      <c r="F2412" s="65" t="str">
        <f ca="1">IF(ISBLANK(A2412)," ",INDIRECT(ADDRESS(1,5+MOD(ROW()-2,COUNTA('Form Responses 1'!$1:$1)-4),,TRUE,"Form Responses 1")))</f>
        <v>Lantai 02 [Pantry]</v>
      </c>
      <c r="G2412" s="65" t="e">
        <f ca="1">IF(ISBLANK(A2412)," ",INDIRECT(ADDRESS(MATCH(A2412,'Form Responses 1'!A:A,0),5+MOD(ROW()-2,COUNTA('Form Responses 1'!$1:$1)-4),,TRUE,"Form Responses 1")))</f>
        <v>#N/A</v>
      </c>
      <c r="H2412" s="83" t="str">
        <f ca="1" t="shared" si="1"/>
        <v>Lantai 02</v>
      </c>
      <c r="I2412" s="83" t="str">
        <f ca="1" t="shared" si="2416"/>
        <v>Pantry</v>
      </c>
      <c r="J2412" s="83" t="str">
        <f ca="1" t="shared" si="2"/>
        <v>CLEANING SERVICE</v>
      </c>
      <c r="K2412" s="83" t="str">
        <f ca="1" t="array" ref="K2412">IFERROR(INDEX(MASTER!B:B,MATCH(G2412,MASTER!A:A,0))/100," ")</f>
        <v> </v>
      </c>
      <c r="L2412" s="65">
        <f ca="1" t="shared" si="3"/>
        <v>0</v>
      </c>
      <c r="M2412" s="65" t="str">
        <f ca="1" t="shared" si="4"/>
        <v>1900 - WEEK 00</v>
      </c>
      <c r="N2412" s="65" t="str">
        <f ca="1" t="shared" si="5"/>
        <v>1900 - MONTH 01</v>
      </c>
      <c r="O2412" s="83" t="str">
        <f ca="1" t="shared" ref="O2412:P2412" si="2458">IFERROR(AVERAGEIF(M:M,M2412,$K:$K)," ")</f>
        <v> </v>
      </c>
      <c r="P2412" s="83" t="str">
        <f ca="1" t="shared" si="2458"/>
        <v> </v>
      </c>
      <c r="Q2412" s="65" t="str">
        <f ca="1">IF(ISBLANK(A2412)," ",IF(O2412&gt;MASTER!$B$3/100,"SB",IF(O2412&gt;MASTER!$B$4/100,"B",IF(O2412&gt;MASTER!$B$5/100,"C","K"))))</f>
        <v>SB</v>
      </c>
      <c r="R2412" s="65" t="str">
        <f ca="1">IF(ISBLANK(B2412)," ",IF(P2412&gt;MASTER!$B$3/100,"SB",IF(P2412&gt;MASTER!$B$4/100,"B",IF(P2412&gt;MASTER!$B$5/100,"C","K"))))</f>
        <v>SB</v>
      </c>
    </row>
    <row r="2413" customHeight="1" spans="1:18">
      <c r="A2413" s="65">
        <f ca="1">INDIRECT(ADDRESS(2+QUOTIENT(ROW()-2,COUNTA('Form Responses 1'!$1:$1)-4),1,,TRUE,"Form Responses 1"))</f>
        <v>0</v>
      </c>
      <c r="B2413" s="65">
        <f ca="1">INDIRECT(ADDRESS(2+QUOTIENT(ROW()-2,COUNTA('Form Responses 1'!$1:$1)-4),2,,TRUE,"Form Responses 1"))</f>
        <v>0</v>
      </c>
      <c r="C2413" s="65">
        <f ca="1">INDIRECT(ADDRESS(2+QUOTIENT(ROW()-2,COUNTA('Form Responses 1'!$1:$1)-4),3,,TRUE,"Form Responses 1"))</f>
        <v>0</v>
      </c>
      <c r="D2413" s="65">
        <f ca="1">INDIRECT(ADDRESS(2+QUOTIENT(ROW()-2,COUNTA('Form Responses 1'!$1:$1)-4),4,,TRUE,"Form Responses 1"))</f>
        <v>0</v>
      </c>
      <c r="E2413" s="82">
        <f ca="1" t="shared" si="0"/>
        <v>6</v>
      </c>
      <c r="F2413" s="65" t="str">
        <f ca="1">IF(ISBLANK(A2413)," ",INDIRECT(ADDRESS(1,5+MOD(ROW()-2,COUNTA('Form Responses 1'!$1:$1)-4),,TRUE,"Form Responses 1")))</f>
        <v>Lantai 02 [Ruang Rapat 1-2-3-4-5]</v>
      </c>
      <c r="G2413" s="65" t="e">
        <f ca="1">IF(ISBLANK(A2413)," ",INDIRECT(ADDRESS(MATCH(A2413,'Form Responses 1'!A:A,0),5+MOD(ROW()-2,COUNTA('Form Responses 1'!$1:$1)-4),,TRUE,"Form Responses 1")))</f>
        <v>#N/A</v>
      </c>
      <c r="H2413" s="83" t="str">
        <f ca="1" t="shared" si="1"/>
        <v>Lantai 02</v>
      </c>
      <c r="I2413" s="83" t="str">
        <f ca="1" t="shared" si="2416"/>
        <v>Ruang Rapat 1-2-3-4-5</v>
      </c>
      <c r="J2413" s="83" t="str">
        <f ca="1" t="shared" si="2"/>
        <v>CLEANING SERVICE</v>
      </c>
      <c r="K2413" s="83" t="str">
        <f ca="1" t="array" ref="K2413">IFERROR(INDEX(MASTER!B:B,MATCH(G2413,MASTER!A:A,0))/100," ")</f>
        <v> </v>
      </c>
      <c r="L2413" s="65">
        <f ca="1" t="shared" si="3"/>
        <v>0</v>
      </c>
      <c r="M2413" s="65" t="str">
        <f ca="1" t="shared" si="4"/>
        <v>1900 - WEEK 00</v>
      </c>
      <c r="N2413" s="65" t="str">
        <f ca="1" t="shared" si="5"/>
        <v>1900 - MONTH 01</v>
      </c>
      <c r="O2413" s="83" t="str">
        <f ca="1" t="shared" ref="O2413:P2413" si="2459">IFERROR(AVERAGEIF(M:M,M2413,$K:$K)," ")</f>
        <v> </v>
      </c>
      <c r="P2413" s="83" t="str">
        <f ca="1" t="shared" si="2459"/>
        <v> </v>
      </c>
      <c r="Q2413" s="65" t="str">
        <f ca="1">IF(ISBLANK(A2413)," ",IF(O2413&gt;MASTER!$B$3/100,"SB",IF(O2413&gt;MASTER!$B$4/100,"B",IF(O2413&gt;MASTER!$B$5/100,"C","K"))))</f>
        <v>SB</v>
      </c>
      <c r="R2413" s="65" t="str">
        <f ca="1">IF(ISBLANK(B2413)," ",IF(P2413&gt;MASTER!$B$3/100,"SB",IF(P2413&gt;MASTER!$B$4/100,"B",IF(P2413&gt;MASTER!$B$5/100,"C","K"))))</f>
        <v>SB</v>
      </c>
    </row>
    <row r="2414" customHeight="1" spans="1:18">
      <c r="A2414" s="65">
        <f ca="1">INDIRECT(ADDRESS(2+QUOTIENT(ROW()-2,COUNTA('Form Responses 1'!$1:$1)-4),1,,TRUE,"Form Responses 1"))</f>
        <v>0</v>
      </c>
      <c r="B2414" s="65">
        <f ca="1">INDIRECT(ADDRESS(2+QUOTIENT(ROW()-2,COUNTA('Form Responses 1'!$1:$1)-4),2,,TRUE,"Form Responses 1"))</f>
        <v>0</v>
      </c>
      <c r="C2414" s="65">
        <f ca="1">INDIRECT(ADDRESS(2+QUOTIENT(ROW()-2,COUNTA('Form Responses 1'!$1:$1)-4),3,,TRUE,"Form Responses 1"))</f>
        <v>0</v>
      </c>
      <c r="D2414" s="65">
        <f ca="1">INDIRECT(ADDRESS(2+QUOTIENT(ROW()-2,COUNTA('Form Responses 1'!$1:$1)-4),4,,TRUE,"Form Responses 1"))</f>
        <v>0</v>
      </c>
      <c r="E2414" s="82">
        <f ca="1" t="shared" si="0"/>
        <v>6</v>
      </c>
      <c r="F2414" s="65" t="str">
        <f ca="1">IF(ISBLANK(A2414)," ",INDIRECT(ADDRESS(1,5+MOD(ROW()-2,COUNTA('Form Responses 1'!$1:$1)-4),,TRUE,"Form Responses 1")))</f>
        <v>Lantai 02 [Koridor]</v>
      </c>
      <c r="G2414" s="65" t="e">
        <f ca="1">IF(ISBLANK(A2414)," ",INDIRECT(ADDRESS(MATCH(A2414,'Form Responses 1'!A:A,0),5+MOD(ROW()-2,COUNTA('Form Responses 1'!$1:$1)-4),,TRUE,"Form Responses 1")))</f>
        <v>#N/A</v>
      </c>
      <c r="H2414" s="83" t="str">
        <f ca="1" t="shared" si="1"/>
        <v>Lantai 02</v>
      </c>
      <c r="I2414" s="83" t="str">
        <f ca="1" t="shared" si="2416"/>
        <v>Koridor</v>
      </c>
      <c r="J2414" s="83" t="str">
        <f ca="1" t="shared" si="2"/>
        <v>CLEANING SERVICE</v>
      </c>
      <c r="K2414" s="83" t="str">
        <f ca="1" t="array" ref="K2414">IFERROR(INDEX(MASTER!B:B,MATCH(G2414,MASTER!A:A,0))/100," ")</f>
        <v> </v>
      </c>
      <c r="L2414" s="65">
        <f ca="1" t="shared" si="3"/>
        <v>0</v>
      </c>
      <c r="M2414" s="65" t="str">
        <f ca="1" t="shared" si="4"/>
        <v>1900 - WEEK 00</v>
      </c>
      <c r="N2414" s="65" t="str">
        <f ca="1" t="shared" si="5"/>
        <v>1900 - MONTH 01</v>
      </c>
      <c r="O2414" s="83" t="str">
        <f ca="1" t="shared" ref="O2414:P2414" si="2460">IFERROR(AVERAGEIF(M:M,M2414,$K:$K)," ")</f>
        <v> </v>
      </c>
      <c r="P2414" s="83" t="str">
        <f ca="1" t="shared" si="2460"/>
        <v> </v>
      </c>
      <c r="Q2414" s="65" t="str">
        <f ca="1">IF(ISBLANK(A2414)," ",IF(O2414&gt;MASTER!$B$3/100,"SB",IF(O2414&gt;MASTER!$B$4/100,"B",IF(O2414&gt;MASTER!$B$5/100,"C","K"))))</f>
        <v>SB</v>
      </c>
      <c r="R2414" s="65" t="str">
        <f ca="1">IF(ISBLANK(B2414)," ",IF(P2414&gt;MASTER!$B$3/100,"SB",IF(P2414&gt;MASTER!$B$4/100,"B",IF(P2414&gt;MASTER!$B$5/100,"C","K"))))</f>
        <v>SB</v>
      </c>
    </row>
    <row r="2415" customHeight="1" spans="1:18">
      <c r="A2415" s="65">
        <f ca="1">INDIRECT(ADDRESS(2+QUOTIENT(ROW()-2,COUNTA('Form Responses 1'!$1:$1)-4),1,,TRUE,"Form Responses 1"))</f>
        <v>0</v>
      </c>
      <c r="B2415" s="65">
        <f ca="1">INDIRECT(ADDRESS(2+QUOTIENT(ROW()-2,COUNTA('Form Responses 1'!$1:$1)-4),2,,TRUE,"Form Responses 1"))</f>
        <v>0</v>
      </c>
      <c r="C2415" s="65">
        <f ca="1">INDIRECT(ADDRESS(2+QUOTIENT(ROW()-2,COUNTA('Form Responses 1'!$1:$1)-4),3,,TRUE,"Form Responses 1"))</f>
        <v>0</v>
      </c>
      <c r="D2415" s="65">
        <f ca="1">INDIRECT(ADDRESS(2+QUOTIENT(ROW()-2,COUNTA('Form Responses 1'!$1:$1)-4),4,,TRUE,"Form Responses 1"))</f>
        <v>0</v>
      </c>
      <c r="E2415" s="82">
        <f ca="1" t="shared" si="0"/>
        <v>6</v>
      </c>
      <c r="F2415" s="65" t="str">
        <f ca="1">IF(ISBLANK(A2415)," ",INDIRECT(ADDRESS(1,5+MOD(ROW()-2,COUNTA('Form Responses 1'!$1:$1)-4),,TRUE,"Form Responses 1")))</f>
        <v>Lantai 02 [Mesjid]</v>
      </c>
      <c r="G2415" s="65" t="e">
        <f ca="1">IF(ISBLANK(A2415)," ",INDIRECT(ADDRESS(MATCH(A2415,'Form Responses 1'!A:A,0),5+MOD(ROW()-2,COUNTA('Form Responses 1'!$1:$1)-4),,TRUE,"Form Responses 1")))</f>
        <v>#N/A</v>
      </c>
      <c r="H2415" s="83" t="str">
        <f ca="1" t="shared" si="1"/>
        <v>Lantai 02</v>
      </c>
      <c r="I2415" s="83" t="str">
        <f ca="1" t="shared" si="2416"/>
        <v>Mesjid</v>
      </c>
      <c r="J2415" s="83" t="str">
        <f ca="1" t="shared" si="2"/>
        <v>CLEANING SERVICE</v>
      </c>
      <c r="K2415" s="83" t="str">
        <f ca="1" t="array" ref="K2415">IFERROR(INDEX(MASTER!B:B,MATCH(G2415,MASTER!A:A,0))/100," ")</f>
        <v> </v>
      </c>
      <c r="L2415" s="65">
        <f ca="1" t="shared" si="3"/>
        <v>0</v>
      </c>
      <c r="M2415" s="65" t="str">
        <f ca="1" t="shared" si="4"/>
        <v>1900 - WEEK 00</v>
      </c>
      <c r="N2415" s="65" t="str">
        <f ca="1" t="shared" si="5"/>
        <v>1900 - MONTH 01</v>
      </c>
      <c r="O2415" s="83" t="str">
        <f ca="1" t="shared" ref="O2415:P2415" si="2461">IFERROR(AVERAGEIF(M:M,M2415,$K:$K)," ")</f>
        <v> </v>
      </c>
      <c r="P2415" s="83" t="str">
        <f ca="1" t="shared" si="2461"/>
        <v> </v>
      </c>
      <c r="Q2415" s="65" t="str">
        <f ca="1">IF(ISBLANK(A2415)," ",IF(O2415&gt;MASTER!$B$3/100,"SB",IF(O2415&gt;MASTER!$B$4/100,"B",IF(O2415&gt;MASTER!$B$5/100,"C","K"))))</f>
        <v>SB</v>
      </c>
      <c r="R2415" s="65" t="str">
        <f ca="1">IF(ISBLANK(B2415)," ",IF(P2415&gt;MASTER!$B$3/100,"SB",IF(P2415&gt;MASTER!$B$4/100,"B",IF(P2415&gt;MASTER!$B$5/100,"C","K"))))</f>
        <v>SB</v>
      </c>
    </row>
    <row r="2416" customHeight="1" spans="1:18">
      <c r="A2416" s="65">
        <f ca="1">INDIRECT(ADDRESS(2+QUOTIENT(ROW()-2,COUNTA('Form Responses 1'!$1:$1)-4),1,,TRUE,"Form Responses 1"))</f>
        <v>0</v>
      </c>
      <c r="B2416" s="65">
        <f ca="1">INDIRECT(ADDRESS(2+QUOTIENT(ROW()-2,COUNTA('Form Responses 1'!$1:$1)-4),2,,TRUE,"Form Responses 1"))</f>
        <v>0</v>
      </c>
      <c r="C2416" s="65">
        <f ca="1">INDIRECT(ADDRESS(2+QUOTIENT(ROW()-2,COUNTA('Form Responses 1'!$1:$1)-4),3,,TRUE,"Form Responses 1"))</f>
        <v>0</v>
      </c>
      <c r="D2416" s="65">
        <f ca="1">INDIRECT(ADDRESS(2+QUOTIENT(ROW()-2,COUNTA('Form Responses 1'!$1:$1)-4),4,,TRUE,"Form Responses 1"))</f>
        <v>0</v>
      </c>
      <c r="E2416" s="82">
        <f ca="1" t="shared" si="0"/>
        <v>6</v>
      </c>
      <c r="F2416" s="65" t="str">
        <f ca="1">IF(ISBLANK(A2416)," ",INDIRECT(ADDRESS(1,5+MOD(ROW()-2,COUNTA('Form Responses 1'!$1:$1)-4),,TRUE,"Form Responses 1")))</f>
        <v>Lantai 02 [Toilet Pria / Wanita]</v>
      </c>
      <c r="G2416" s="65" t="e">
        <f ca="1">IF(ISBLANK(A2416)," ",INDIRECT(ADDRESS(MATCH(A2416,'Form Responses 1'!A:A,0),5+MOD(ROW()-2,COUNTA('Form Responses 1'!$1:$1)-4),,TRUE,"Form Responses 1")))</f>
        <v>#N/A</v>
      </c>
      <c r="H2416" s="83" t="str">
        <f ca="1" t="shared" si="1"/>
        <v>Lantai 02</v>
      </c>
      <c r="I2416" s="83" t="str">
        <f ca="1" t="shared" si="2416"/>
        <v>Toilet Pria / Wanita</v>
      </c>
      <c r="J2416" s="83" t="str">
        <f ca="1" t="shared" si="2"/>
        <v>CLEANING SERVICE</v>
      </c>
      <c r="K2416" s="83" t="str">
        <f ca="1" t="array" ref="K2416">IFERROR(INDEX(MASTER!B:B,MATCH(G2416,MASTER!A:A,0))/100," ")</f>
        <v> </v>
      </c>
      <c r="L2416" s="65">
        <f ca="1" t="shared" si="3"/>
        <v>0</v>
      </c>
      <c r="M2416" s="65" t="str">
        <f ca="1" t="shared" si="4"/>
        <v>1900 - WEEK 00</v>
      </c>
      <c r="N2416" s="65" t="str">
        <f ca="1" t="shared" si="5"/>
        <v>1900 - MONTH 01</v>
      </c>
      <c r="O2416" s="83" t="str">
        <f ca="1" t="shared" ref="O2416:P2416" si="2462">IFERROR(AVERAGEIF(M:M,M2416,$K:$K)," ")</f>
        <v> </v>
      </c>
      <c r="P2416" s="83" t="str">
        <f ca="1" t="shared" si="2462"/>
        <v> </v>
      </c>
      <c r="Q2416" s="65" t="str">
        <f ca="1">IF(ISBLANK(A2416)," ",IF(O2416&gt;MASTER!$B$3/100,"SB",IF(O2416&gt;MASTER!$B$4/100,"B",IF(O2416&gt;MASTER!$B$5/100,"C","K"))))</f>
        <v>SB</v>
      </c>
      <c r="R2416" s="65" t="str">
        <f ca="1">IF(ISBLANK(B2416)," ",IF(P2416&gt;MASTER!$B$3/100,"SB",IF(P2416&gt;MASTER!$B$4/100,"B",IF(P2416&gt;MASTER!$B$5/100,"C","K"))))</f>
        <v>SB</v>
      </c>
    </row>
    <row r="2417" customHeight="1" spans="1:18">
      <c r="A2417" s="65">
        <f ca="1">INDIRECT(ADDRESS(2+QUOTIENT(ROW()-2,COUNTA('Form Responses 1'!$1:$1)-4),1,,TRUE,"Form Responses 1"))</f>
        <v>0</v>
      </c>
      <c r="B2417" s="65">
        <f ca="1">INDIRECT(ADDRESS(2+QUOTIENT(ROW()-2,COUNTA('Form Responses 1'!$1:$1)-4),2,,TRUE,"Form Responses 1"))</f>
        <v>0</v>
      </c>
      <c r="C2417" s="65">
        <f ca="1">INDIRECT(ADDRESS(2+QUOTIENT(ROW()-2,COUNTA('Form Responses 1'!$1:$1)-4),3,,TRUE,"Form Responses 1"))</f>
        <v>0</v>
      </c>
      <c r="D2417" s="65">
        <f ca="1">INDIRECT(ADDRESS(2+QUOTIENT(ROW()-2,COUNTA('Form Responses 1'!$1:$1)-4),4,,TRUE,"Form Responses 1"))</f>
        <v>0</v>
      </c>
      <c r="E2417" s="82">
        <f ca="1" t="shared" si="0"/>
        <v>6</v>
      </c>
      <c r="F2417" s="65" t="str">
        <f ca="1">IF(ISBLANK(A2417)," ",INDIRECT(ADDRESS(1,5+MOD(ROW()-2,COUNTA('Form Responses 1'!$1:$1)-4),,TRUE,"Form Responses 1")))</f>
        <v>Lantai 01 [Lobby Utama]</v>
      </c>
      <c r="G2417" s="65" t="e">
        <f ca="1">IF(ISBLANK(A2417)," ",INDIRECT(ADDRESS(MATCH(A2417,'Form Responses 1'!A:A,0),5+MOD(ROW()-2,COUNTA('Form Responses 1'!$1:$1)-4),,TRUE,"Form Responses 1")))</f>
        <v>#N/A</v>
      </c>
      <c r="H2417" s="83" t="str">
        <f ca="1" t="shared" si="1"/>
        <v>Lantai 01</v>
      </c>
      <c r="I2417" s="83" t="str">
        <f ca="1" t="shared" si="2416"/>
        <v>Lobby Utama</v>
      </c>
      <c r="J2417" s="83" t="str">
        <f ca="1" t="shared" si="2"/>
        <v>CLEANING SERVICE</v>
      </c>
      <c r="K2417" s="83" t="str">
        <f ca="1" t="array" ref="K2417">IFERROR(INDEX(MASTER!B:B,MATCH(G2417,MASTER!A:A,0))/100," ")</f>
        <v> </v>
      </c>
      <c r="L2417" s="65">
        <f ca="1" t="shared" si="3"/>
        <v>0</v>
      </c>
      <c r="M2417" s="65" t="str">
        <f ca="1" t="shared" si="4"/>
        <v>1900 - WEEK 00</v>
      </c>
      <c r="N2417" s="65" t="str">
        <f ca="1" t="shared" si="5"/>
        <v>1900 - MONTH 01</v>
      </c>
      <c r="O2417" s="83" t="str">
        <f ca="1" t="shared" ref="O2417:P2417" si="2463">IFERROR(AVERAGEIF(M:M,M2417,$K:$K)," ")</f>
        <v> </v>
      </c>
      <c r="P2417" s="83" t="str">
        <f ca="1" t="shared" si="2463"/>
        <v> </v>
      </c>
      <c r="Q2417" s="65" t="str">
        <f ca="1">IF(ISBLANK(A2417)," ",IF(O2417&gt;MASTER!$B$3/100,"SB",IF(O2417&gt;MASTER!$B$4/100,"B",IF(O2417&gt;MASTER!$B$5/100,"C","K"))))</f>
        <v>SB</v>
      </c>
      <c r="R2417" s="65" t="str">
        <f ca="1">IF(ISBLANK(B2417)," ",IF(P2417&gt;MASTER!$B$3/100,"SB",IF(P2417&gt;MASTER!$B$4/100,"B",IF(P2417&gt;MASTER!$B$5/100,"C","K"))))</f>
        <v>SB</v>
      </c>
    </row>
    <row r="2418" customHeight="1" spans="1:18">
      <c r="A2418" s="65">
        <f ca="1">INDIRECT(ADDRESS(2+QUOTIENT(ROW()-2,COUNTA('Form Responses 1'!$1:$1)-4),1,,TRUE,"Form Responses 1"))</f>
        <v>0</v>
      </c>
      <c r="B2418" s="65">
        <f ca="1">INDIRECT(ADDRESS(2+QUOTIENT(ROW()-2,COUNTA('Form Responses 1'!$1:$1)-4),2,,TRUE,"Form Responses 1"))</f>
        <v>0</v>
      </c>
      <c r="C2418" s="65">
        <f ca="1">INDIRECT(ADDRESS(2+QUOTIENT(ROW()-2,COUNTA('Form Responses 1'!$1:$1)-4),3,,TRUE,"Form Responses 1"))</f>
        <v>0</v>
      </c>
      <c r="D2418" s="65">
        <f ca="1">INDIRECT(ADDRESS(2+QUOTIENT(ROW()-2,COUNTA('Form Responses 1'!$1:$1)-4),4,,TRUE,"Form Responses 1"))</f>
        <v>0</v>
      </c>
      <c r="E2418" s="82">
        <f ca="1" t="shared" si="0"/>
        <v>6</v>
      </c>
      <c r="F2418" s="65" t="str">
        <f ca="1">IF(ISBLANK(A2418)," ",INDIRECT(ADDRESS(1,5+MOD(ROW()-2,COUNTA('Form Responses 1'!$1:$1)-4),,TRUE,"Form Responses 1")))</f>
        <v>Lantai 01 [Poli klinik]</v>
      </c>
      <c r="G2418" s="65" t="e">
        <f ca="1">IF(ISBLANK(A2418)," ",INDIRECT(ADDRESS(MATCH(A2418,'Form Responses 1'!A:A,0),5+MOD(ROW()-2,COUNTA('Form Responses 1'!$1:$1)-4),,TRUE,"Form Responses 1")))</f>
        <v>#N/A</v>
      </c>
      <c r="H2418" s="83" t="str">
        <f ca="1" t="shared" si="1"/>
        <v>Lantai 01</v>
      </c>
      <c r="I2418" s="83" t="str">
        <f ca="1" t="shared" si="2416"/>
        <v>Poli klinik</v>
      </c>
      <c r="J2418" s="83" t="str">
        <f ca="1" t="shared" si="2"/>
        <v>CLEANING SERVICE</v>
      </c>
      <c r="K2418" s="83" t="str">
        <f ca="1" t="array" ref="K2418">IFERROR(INDEX(MASTER!B:B,MATCH(G2418,MASTER!A:A,0))/100," ")</f>
        <v> </v>
      </c>
      <c r="L2418" s="65">
        <f ca="1" t="shared" si="3"/>
        <v>0</v>
      </c>
      <c r="M2418" s="65" t="str">
        <f ca="1" t="shared" si="4"/>
        <v>1900 - WEEK 00</v>
      </c>
      <c r="N2418" s="65" t="str">
        <f ca="1" t="shared" si="5"/>
        <v>1900 - MONTH 01</v>
      </c>
      <c r="O2418" s="83" t="str">
        <f ca="1" t="shared" ref="O2418:P2418" si="2464">IFERROR(AVERAGEIF(M:M,M2418,$K:$K)," ")</f>
        <v> </v>
      </c>
      <c r="P2418" s="83" t="str">
        <f ca="1" t="shared" si="2464"/>
        <v> </v>
      </c>
      <c r="Q2418" s="65" t="str">
        <f ca="1">IF(ISBLANK(A2418)," ",IF(O2418&gt;MASTER!$B$3/100,"SB",IF(O2418&gt;MASTER!$B$4/100,"B",IF(O2418&gt;MASTER!$B$5/100,"C","K"))))</f>
        <v>SB</v>
      </c>
      <c r="R2418" s="65" t="str">
        <f ca="1">IF(ISBLANK(B2418)," ",IF(P2418&gt;MASTER!$B$3/100,"SB",IF(P2418&gt;MASTER!$B$4/100,"B",IF(P2418&gt;MASTER!$B$5/100,"C","K"))))</f>
        <v>SB</v>
      </c>
    </row>
    <row r="2419" customHeight="1" spans="1:18">
      <c r="A2419" s="65">
        <f ca="1">INDIRECT(ADDRESS(2+QUOTIENT(ROW()-2,COUNTA('Form Responses 1'!$1:$1)-4),1,,TRUE,"Form Responses 1"))</f>
        <v>0</v>
      </c>
      <c r="B2419" s="65">
        <f ca="1">INDIRECT(ADDRESS(2+QUOTIENT(ROW()-2,COUNTA('Form Responses 1'!$1:$1)-4),2,,TRUE,"Form Responses 1"))</f>
        <v>0</v>
      </c>
      <c r="C2419" s="65">
        <f ca="1">INDIRECT(ADDRESS(2+QUOTIENT(ROW()-2,COUNTA('Form Responses 1'!$1:$1)-4),3,,TRUE,"Form Responses 1"))</f>
        <v>0</v>
      </c>
      <c r="D2419" s="65">
        <f ca="1">INDIRECT(ADDRESS(2+QUOTIENT(ROW()-2,COUNTA('Form Responses 1'!$1:$1)-4),4,,TRUE,"Form Responses 1"))</f>
        <v>0</v>
      </c>
      <c r="E2419" s="82">
        <f ca="1" t="shared" si="0"/>
        <v>6</v>
      </c>
      <c r="F2419" s="65" t="str">
        <f ca="1">IF(ISBLANK(A2419)," ",INDIRECT(ADDRESS(1,5+MOD(ROW()-2,COUNTA('Form Responses 1'!$1:$1)-4),,TRUE,"Form Responses 1")))</f>
        <v>Lantai 01 [R.PPID]</v>
      </c>
      <c r="G2419" s="65" t="e">
        <f ca="1">IF(ISBLANK(A2419)," ",INDIRECT(ADDRESS(MATCH(A2419,'Form Responses 1'!A:A,0),5+MOD(ROW()-2,COUNTA('Form Responses 1'!$1:$1)-4),,TRUE,"Form Responses 1")))</f>
        <v>#N/A</v>
      </c>
      <c r="H2419" s="83" t="str">
        <f ca="1" t="shared" si="1"/>
        <v>Lantai 01</v>
      </c>
      <c r="I2419" s="83" t="str">
        <f ca="1" t="shared" si="2416"/>
        <v>R.PPID</v>
      </c>
      <c r="J2419" s="83" t="str">
        <f ca="1" t="shared" si="2"/>
        <v>CLEANING SERVICE</v>
      </c>
      <c r="K2419" s="83" t="str">
        <f ca="1" t="array" ref="K2419">IFERROR(INDEX(MASTER!B:B,MATCH(G2419,MASTER!A:A,0))/100," ")</f>
        <v> </v>
      </c>
      <c r="L2419" s="65">
        <f ca="1" t="shared" si="3"/>
        <v>0</v>
      </c>
      <c r="M2419" s="65" t="str">
        <f ca="1" t="shared" si="4"/>
        <v>1900 - WEEK 00</v>
      </c>
      <c r="N2419" s="65" t="str">
        <f ca="1" t="shared" si="5"/>
        <v>1900 - MONTH 01</v>
      </c>
      <c r="O2419" s="83" t="str">
        <f ca="1" t="shared" ref="O2419:P2419" si="2465">IFERROR(AVERAGEIF(M:M,M2419,$K:$K)," ")</f>
        <v> </v>
      </c>
      <c r="P2419" s="83" t="str">
        <f ca="1" t="shared" si="2465"/>
        <v> </v>
      </c>
      <c r="Q2419" s="65" t="str">
        <f ca="1">IF(ISBLANK(A2419)," ",IF(O2419&gt;MASTER!$B$3/100,"SB",IF(O2419&gt;MASTER!$B$4/100,"B",IF(O2419&gt;MASTER!$B$5/100,"C","K"))))</f>
        <v>SB</v>
      </c>
      <c r="R2419" s="65" t="str">
        <f ca="1">IF(ISBLANK(B2419)," ",IF(P2419&gt;MASTER!$B$3/100,"SB",IF(P2419&gt;MASTER!$B$4/100,"B",IF(P2419&gt;MASTER!$B$5/100,"C","K"))))</f>
        <v>SB</v>
      </c>
    </row>
    <row r="2420" customHeight="1" spans="1:18">
      <c r="A2420" s="65">
        <f ca="1">INDIRECT(ADDRESS(2+QUOTIENT(ROW()-2,COUNTA('Form Responses 1'!$1:$1)-4),1,,TRUE,"Form Responses 1"))</f>
        <v>0</v>
      </c>
      <c r="B2420" s="65">
        <f ca="1">INDIRECT(ADDRESS(2+QUOTIENT(ROW()-2,COUNTA('Form Responses 1'!$1:$1)-4),2,,TRUE,"Form Responses 1"))</f>
        <v>0</v>
      </c>
      <c r="C2420" s="65">
        <f ca="1">INDIRECT(ADDRESS(2+QUOTIENT(ROW()-2,COUNTA('Form Responses 1'!$1:$1)-4),3,,TRUE,"Form Responses 1"))</f>
        <v>0</v>
      </c>
      <c r="D2420" s="65">
        <f ca="1">INDIRECT(ADDRESS(2+QUOTIENT(ROW()-2,COUNTA('Form Responses 1'!$1:$1)-4),4,,TRUE,"Form Responses 1"))</f>
        <v>0</v>
      </c>
      <c r="E2420" s="82">
        <f ca="1" t="shared" si="0"/>
        <v>6</v>
      </c>
      <c r="F2420" s="65" t="str">
        <f ca="1">IF(ISBLANK(A2420)," ",INDIRECT(ADDRESS(1,5+MOD(ROW()-2,COUNTA('Form Responses 1'!$1:$1)-4),,TRUE,"Form Responses 1")))</f>
        <v>Lantai 01 [R. AHU]</v>
      </c>
      <c r="G2420" s="65" t="e">
        <f ca="1">IF(ISBLANK(A2420)," ",INDIRECT(ADDRESS(MATCH(A2420,'Form Responses 1'!A:A,0),5+MOD(ROW()-2,COUNTA('Form Responses 1'!$1:$1)-4),,TRUE,"Form Responses 1")))</f>
        <v>#N/A</v>
      </c>
      <c r="H2420" s="83" t="str">
        <f ca="1" t="shared" si="1"/>
        <v>Lantai 01</v>
      </c>
      <c r="I2420" s="83" t="str">
        <f ca="1" t="shared" si="2416"/>
        <v>R. AHU</v>
      </c>
      <c r="J2420" s="83" t="str">
        <f ca="1" t="shared" si="2"/>
        <v>CLEANING SERVICE</v>
      </c>
      <c r="K2420" s="83" t="str">
        <f ca="1" t="array" ref="K2420">IFERROR(INDEX(MASTER!B:B,MATCH(G2420,MASTER!A:A,0))/100," ")</f>
        <v> </v>
      </c>
      <c r="L2420" s="65">
        <f ca="1" t="shared" si="3"/>
        <v>0</v>
      </c>
      <c r="M2420" s="65" t="str">
        <f ca="1" t="shared" si="4"/>
        <v>1900 - WEEK 00</v>
      </c>
      <c r="N2420" s="65" t="str">
        <f ca="1" t="shared" si="5"/>
        <v>1900 - MONTH 01</v>
      </c>
      <c r="O2420" s="83" t="str">
        <f ca="1" t="shared" ref="O2420:P2420" si="2466">IFERROR(AVERAGEIF(M:M,M2420,$K:$K)," ")</f>
        <v> </v>
      </c>
      <c r="P2420" s="83" t="str">
        <f ca="1" t="shared" si="2466"/>
        <v> </v>
      </c>
      <c r="Q2420" s="65" t="str">
        <f ca="1">IF(ISBLANK(A2420)," ",IF(O2420&gt;MASTER!$B$3/100,"SB",IF(O2420&gt;MASTER!$B$4/100,"B",IF(O2420&gt;MASTER!$B$5/100,"C","K"))))</f>
        <v>SB</v>
      </c>
      <c r="R2420" s="65" t="str">
        <f ca="1">IF(ISBLANK(B2420)," ",IF(P2420&gt;MASTER!$B$3/100,"SB",IF(P2420&gt;MASTER!$B$4/100,"B",IF(P2420&gt;MASTER!$B$5/100,"C","K"))))</f>
        <v>SB</v>
      </c>
    </row>
    <row r="2421" customHeight="1" spans="1:18">
      <c r="A2421" s="65">
        <f ca="1">INDIRECT(ADDRESS(2+QUOTIENT(ROW()-2,COUNTA('Form Responses 1'!$1:$1)-4),1,,TRUE,"Form Responses 1"))</f>
        <v>0</v>
      </c>
      <c r="B2421" s="65">
        <f ca="1">INDIRECT(ADDRESS(2+QUOTIENT(ROW()-2,COUNTA('Form Responses 1'!$1:$1)-4),2,,TRUE,"Form Responses 1"))</f>
        <v>0</v>
      </c>
      <c r="C2421" s="65">
        <f ca="1">INDIRECT(ADDRESS(2+QUOTIENT(ROW()-2,COUNTA('Form Responses 1'!$1:$1)-4),3,,TRUE,"Form Responses 1"))</f>
        <v>0</v>
      </c>
      <c r="D2421" s="65">
        <f ca="1">INDIRECT(ADDRESS(2+QUOTIENT(ROW()-2,COUNTA('Form Responses 1'!$1:$1)-4),4,,TRUE,"Form Responses 1"))</f>
        <v>0</v>
      </c>
      <c r="E2421" s="82">
        <f ca="1" t="shared" si="0"/>
        <v>6</v>
      </c>
      <c r="F2421" s="65" t="str">
        <f ca="1">IF(ISBLANK(A2421)," ",INDIRECT(ADDRESS(1,5+MOD(ROW()-2,COUNTA('Form Responses 1'!$1:$1)-4),,TRUE,"Form Responses 1")))</f>
        <v>Lantai 01 [R. Laktasi]</v>
      </c>
      <c r="G2421" s="65" t="e">
        <f ca="1">IF(ISBLANK(A2421)," ",INDIRECT(ADDRESS(MATCH(A2421,'Form Responses 1'!A:A,0),5+MOD(ROW()-2,COUNTA('Form Responses 1'!$1:$1)-4),,TRUE,"Form Responses 1")))</f>
        <v>#N/A</v>
      </c>
      <c r="H2421" s="83" t="str">
        <f ca="1" t="shared" si="1"/>
        <v>Lantai 01</v>
      </c>
      <c r="I2421" s="83" t="str">
        <f ca="1" t="shared" si="2416"/>
        <v>R. Laktasi</v>
      </c>
      <c r="J2421" s="83" t="str">
        <f ca="1" t="shared" si="2"/>
        <v>CLEANING SERVICE</v>
      </c>
      <c r="K2421" s="83" t="str">
        <f ca="1" t="array" ref="K2421">IFERROR(INDEX(MASTER!B:B,MATCH(G2421,MASTER!A:A,0))/100," ")</f>
        <v> </v>
      </c>
      <c r="L2421" s="65">
        <f ca="1" t="shared" si="3"/>
        <v>0</v>
      </c>
      <c r="M2421" s="65" t="str">
        <f ca="1" t="shared" si="4"/>
        <v>1900 - WEEK 00</v>
      </c>
      <c r="N2421" s="65" t="str">
        <f ca="1" t="shared" si="5"/>
        <v>1900 - MONTH 01</v>
      </c>
      <c r="O2421" s="83" t="str">
        <f ca="1" t="shared" ref="O2421:P2421" si="2467">IFERROR(AVERAGEIF(M:M,M2421,$K:$K)," ")</f>
        <v> </v>
      </c>
      <c r="P2421" s="83" t="str">
        <f ca="1" t="shared" si="2467"/>
        <v> </v>
      </c>
      <c r="Q2421" s="65" t="str">
        <f ca="1">IF(ISBLANK(A2421)," ",IF(O2421&gt;MASTER!$B$3/100,"SB",IF(O2421&gt;MASTER!$B$4/100,"B",IF(O2421&gt;MASTER!$B$5/100,"C","K"))))</f>
        <v>SB</v>
      </c>
      <c r="R2421" s="65" t="str">
        <f ca="1">IF(ISBLANK(B2421)," ",IF(P2421&gt;MASTER!$B$3/100,"SB",IF(P2421&gt;MASTER!$B$4/100,"B",IF(P2421&gt;MASTER!$B$5/100,"C","K"))))</f>
        <v>SB</v>
      </c>
    </row>
    <row r="2422" customHeight="1" spans="1:18">
      <c r="A2422" s="65">
        <f ca="1">INDIRECT(ADDRESS(2+QUOTIENT(ROW()-2,COUNTA('Form Responses 1'!$1:$1)-4),1,,TRUE,"Form Responses 1"))</f>
        <v>0</v>
      </c>
      <c r="B2422" s="65">
        <f ca="1">INDIRECT(ADDRESS(2+QUOTIENT(ROW()-2,COUNTA('Form Responses 1'!$1:$1)-4),2,,TRUE,"Form Responses 1"))</f>
        <v>0</v>
      </c>
      <c r="C2422" s="65">
        <f ca="1">INDIRECT(ADDRESS(2+QUOTIENT(ROW()-2,COUNTA('Form Responses 1'!$1:$1)-4),3,,TRUE,"Form Responses 1"))</f>
        <v>0</v>
      </c>
      <c r="D2422" s="65">
        <f ca="1">INDIRECT(ADDRESS(2+QUOTIENT(ROW()-2,COUNTA('Form Responses 1'!$1:$1)-4),4,,TRUE,"Form Responses 1"))</f>
        <v>0</v>
      </c>
      <c r="E2422" s="82">
        <f ca="1" t="shared" si="0"/>
        <v>6</v>
      </c>
      <c r="F2422" s="65" t="str">
        <f ca="1">IF(ISBLANK(A2422)," ",INDIRECT(ADDRESS(1,5+MOD(ROW()-2,COUNTA('Form Responses 1'!$1:$1)-4),,TRUE,"Form Responses 1")))</f>
        <v>Lantai 01 [Toilet Pria / Wanita]</v>
      </c>
      <c r="G2422" s="65" t="e">
        <f ca="1">IF(ISBLANK(A2422)," ",INDIRECT(ADDRESS(MATCH(A2422,'Form Responses 1'!A:A,0),5+MOD(ROW()-2,COUNTA('Form Responses 1'!$1:$1)-4),,TRUE,"Form Responses 1")))</f>
        <v>#N/A</v>
      </c>
      <c r="H2422" s="83" t="str">
        <f ca="1" t="shared" si="1"/>
        <v>Lantai 01</v>
      </c>
      <c r="I2422" s="83" t="str">
        <f ca="1" t="shared" si="2416"/>
        <v>Toilet Pria / Wanita</v>
      </c>
      <c r="J2422" s="83" t="str">
        <f ca="1" t="shared" si="2"/>
        <v>CLEANING SERVICE</v>
      </c>
      <c r="K2422" s="83" t="str">
        <f ca="1" t="array" ref="K2422">IFERROR(INDEX(MASTER!B:B,MATCH(G2422,MASTER!A:A,0))/100," ")</f>
        <v> </v>
      </c>
      <c r="L2422" s="65">
        <f ca="1" t="shared" si="3"/>
        <v>0</v>
      </c>
      <c r="M2422" s="65" t="str">
        <f ca="1" t="shared" si="4"/>
        <v>1900 - WEEK 00</v>
      </c>
      <c r="N2422" s="65" t="str">
        <f ca="1" t="shared" si="5"/>
        <v>1900 - MONTH 01</v>
      </c>
      <c r="O2422" s="83" t="str">
        <f ca="1" t="shared" ref="O2422:P2422" si="2468">IFERROR(AVERAGEIF(M:M,M2422,$K:$K)," ")</f>
        <v> </v>
      </c>
      <c r="P2422" s="83" t="str">
        <f ca="1" t="shared" si="2468"/>
        <v> </v>
      </c>
      <c r="Q2422" s="65" t="str">
        <f ca="1">IF(ISBLANK(A2422)," ",IF(O2422&gt;MASTER!$B$3/100,"SB",IF(O2422&gt;MASTER!$B$4/100,"B",IF(O2422&gt;MASTER!$B$5/100,"C","K"))))</f>
        <v>SB</v>
      </c>
      <c r="R2422" s="65" t="str">
        <f ca="1">IF(ISBLANK(B2422)," ",IF(P2422&gt;MASTER!$B$3/100,"SB",IF(P2422&gt;MASTER!$B$4/100,"B",IF(P2422&gt;MASTER!$B$5/100,"C","K"))))</f>
        <v>SB</v>
      </c>
    </row>
    <row r="2423" customHeight="1" spans="1:18">
      <c r="A2423" s="65">
        <f ca="1">INDIRECT(ADDRESS(2+QUOTIENT(ROW()-2,COUNTA('Form Responses 1'!$1:$1)-4),1,,TRUE,"Form Responses 1"))</f>
        <v>0</v>
      </c>
      <c r="B2423" s="65">
        <f ca="1">INDIRECT(ADDRESS(2+QUOTIENT(ROW()-2,COUNTA('Form Responses 1'!$1:$1)-4),2,,TRUE,"Form Responses 1"))</f>
        <v>0</v>
      </c>
      <c r="C2423" s="65">
        <f ca="1">INDIRECT(ADDRESS(2+QUOTIENT(ROW()-2,COUNTA('Form Responses 1'!$1:$1)-4),3,,TRUE,"Form Responses 1"))</f>
        <v>0</v>
      </c>
      <c r="D2423" s="65">
        <f ca="1">INDIRECT(ADDRESS(2+QUOTIENT(ROW()-2,COUNTA('Form Responses 1'!$1:$1)-4),4,,TRUE,"Form Responses 1"))</f>
        <v>0</v>
      </c>
      <c r="E2423" s="82">
        <f ca="1" t="shared" si="0"/>
        <v>6</v>
      </c>
      <c r="F2423" s="65" t="str">
        <f ca="1">IF(ISBLANK(A2423)," ",INDIRECT(ADDRESS(1,5+MOD(ROW()-2,COUNTA('Form Responses 1'!$1:$1)-4),,TRUE,"Form Responses 1")))</f>
        <v>Lantai 01 [R. Media]</v>
      </c>
      <c r="G2423" s="65" t="e">
        <f ca="1">IF(ISBLANK(A2423)," ",INDIRECT(ADDRESS(MATCH(A2423,'Form Responses 1'!A:A,0),5+MOD(ROW()-2,COUNTA('Form Responses 1'!$1:$1)-4),,TRUE,"Form Responses 1")))</f>
        <v>#N/A</v>
      </c>
      <c r="H2423" s="83" t="str">
        <f ca="1" t="shared" si="1"/>
        <v>Lantai 01</v>
      </c>
      <c r="I2423" s="83" t="str">
        <f ca="1" t="shared" si="2416"/>
        <v>R. Media</v>
      </c>
      <c r="J2423" s="83" t="str">
        <f ca="1" t="shared" si="2"/>
        <v>CLEANING SERVICE</v>
      </c>
      <c r="K2423" s="83" t="str">
        <f ca="1" t="array" ref="K2423">IFERROR(INDEX(MASTER!B:B,MATCH(G2423,MASTER!A:A,0))/100," ")</f>
        <v> </v>
      </c>
      <c r="L2423" s="65">
        <f ca="1" t="shared" si="3"/>
        <v>0</v>
      </c>
      <c r="M2423" s="65" t="str">
        <f ca="1" t="shared" si="4"/>
        <v>1900 - WEEK 00</v>
      </c>
      <c r="N2423" s="65" t="str">
        <f ca="1" t="shared" si="5"/>
        <v>1900 - MONTH 01</v>
      </c>
      <c r="O2423" s="83" t="str">
        <f ca="1" t="shared" ref="O2423:P2423" si="2469">IFERROR(AVERAGEIF(M:M,M2423,$K:$K)," ")</f>
        <v> </v>
      </c>
      <c r="P2423" s="83" t="str">
        <f ca="1" t="shared" si="2469"/>
        <v> </v>
      </c>
      <c r="Q2423" s="65" t="str">
        <f ca="1">IF(ISBLANK(A2423)," ",IF(O2423&gt;MASTER!$B$3/100,"SB",IF(O2423&gt;MASTER!$B$4/100,"B",IF(O2423&gt;MASTER!$B$5/100,"C","K"))))</f>
        <v>SB</v>
      </c>
      <c r="R2423" s="65" t="str">
        <f ca="1">IF(ISBLANK(B2423)," ",IF(P2423&gt;MASTER!$B$3/100,"SB",IF(P2423&gt;MASTER!$B$4/100,"B",IF(P2423&gt;MASTER!$B$5/100,"C","K"))))</f>
        <v>SB</v>
      </c>
    </row>
    <row r="2424" customHeight="1" spans="1:18">
      <c r="A2424" s="65">
        <f ca="1">INDIRECT(ADDRESS(2+QUOTIENT(ROW()-2,COUNTA('Form Responses 1'!$1:$1)-4),1,,TRUE,"Form Responses 1"))</f>
        <v>0</v>
      </c>
      <c r="B2424" s="65">
        <f ca="1">INDIRECT(ADDRESS(2+QUOTIENT(ROW()-2,COUNTA('Form Responses 1'!$1:$1)-4),2,,TRUE,"Form Responses 1"))</f>
        <v>0</v>
      </c>
      <c r="C2424" s="65">
        <f ca="1">INDIRECT(ADDRESS(2+QUOTIENT(ROW()-2,COUNTA('Form Responses 1'!$1:$1)-4),3,,TRUE,"Form Responses 1"))</f>
        <v>0</v>
      </c>
      <c r="D2424" s="65">
        <f ca="1">INDIRECT(ADDRESS(2+QUOTIENT(ROW()-2,COUNTA('Form Responses 1'!$1:$1)-4),4,,TRUE,"Form Responses 1"))</f>
        <v>0</v>
      </c>
      <c r="E2424" s="82">
        <f ca="1" t="shared" si="0"/>
        <v>6</v>
      </c>
      <c r="F2424" s="65" t="str">
        <f ca="1">IF(ISBLANK(A2424)," ",INDIRECT(ADDRESS(1,5+MOD(ROW()-2,COUNTA('Form Responses 1'!$1:$1)-4),,TRUE,"Form Responses 1")))</f>
        <v>Lantai 01 [Lounge]</v>
      </c>
      <c r="G2424" s="65" t="e">
        <f ca="1">IF(ISBLANK(A2424)," ",INDIRECT(ADDRESS(MATCH(A2424,'Form Responses 1'!A:A,0),5+MOD(ROW()-2,COUNTA('Form Responses 1'!$1:$1)-4),,TRUE,"Form Responses 1")))</f>
        <v>#N/A</v>
      </c>
      <c r="H2424" s="83" t="str">
        <f ca="1" t="shared" si="1"/>
        <v>Lantai 01</v>
      </c>
      <c r="I2424" s="83" t="str">
        <f ca="1" t="shared" si="2416"/>
        <v>Lounge</v>
      </c>
      <c r="J2424" s="83" t="str">
        <f ca="1" t="shared" si="2"/>
        <v>CLEANING SERVICE</v>
      </c>
      <c r="K2424" s="83" t="str">
        <f ca="1" t="array" ref="K2424">IFERROR(INDEX(MASTER!B:B,MATCH(G2424,MASTER!A:A,0))/100," ")</f>
        <v> </v>
      </c>
      <c r="L2424" s="65">
        <f ca="1" t="shared" si="3"/>
        <v>0</v>
      </c>
      <c r="M2424" s="65" t="str">
        <f ca="1" t="shared" si="4"/>
        <v>1900 - WEEK 00</v>
      </c>
      <c r="N2424" s="65" t="str">
        <f ca="1" t="shared" si="5"/>
        <v>1900 - MONTH 01</v>
      </c>
      <c r="O2424" s="83" t="str">
        <f ca="1" t="shared" ref="O2424:P2424" si="2470">IFERROR(AVERAGEIF(M:M,M2424,$K:$K)," ")</f>
        <v> </v>
      </c>
      <c r="P2424" s="83" t="str">
        <f ca="1" t="shared" si="2470"/>
        <v> </v>
      </c>
      <c r="Q2424" s="65" t="str">
        <f ca="1">IF(ISBLANK(A2424)," ",IF(O2424&gt;MASTER!$B$3/100,"SB",IF(O2424&gt;MASTER!$B$4/100,"B",IF(O2424&gt;MASTER!$B$5/100,"C","K"))))</f>
        <v>SB</v>
      </c>
      <c r="R2424" s="65" t="str">
        <f ca="1">IF(ISBLANK(B2424)," ",IF(P2424&gt;MASTER!$B$3/100,"SB",IF(P2424&gt;MASTER!$B$4/100,"B",IF(P2424&gt;MASTER!$B$5/100,"C","K"))))</f>
        <v>SB</v>
      </c>
    </row>
    <row r="2425" customHeight="1" spans="1:18">
      <c r="A2425" s="65">
        <f ca="1">INDIRECT(ADDRESS(2+QUOTIENT(ROW()-2,COUNTA('Form Responses 1'!$1:$1)-4),1,,TRUE,"Form Responses 1"))</f>
        <v>0</v>
      </c>
      <c r="B2425" s="65">
        <f ca="1">INDIRECT(ADDRESS(2+QUOTIENT(ROW()-2,COUNTA('Form Responses 1'!$1:$1)-4),2,,TRUE,"Form Responses 1"))</f>
        <v>0</v>
      </c>
      <c r="C2425" s="65">
        <f ca="1">INDIRECT(ADDRESS(2+QUOTIENT(ROW()-2,COUNTA('Form Responses 1'!$1:$1)-4),3,,TRUE,"Form Responses 1"))</f>
        <v>0</v>
      </c>
      <c r="D2425" s="65">
        <f ca="1">INDIRECT(ADDRESS(2+QUOTIENT(ROW()-2,COUNTA('Form Responses 1'!$1:$1)-4),4,,TRUE,"Form Responses 1"))</f>
        <v>0</v>
      </c>
      <c r="E2425" s="82">
        <f ca="1" t="shared" si="0"/>
        <v>6</v>
      </c>
      <c r="F2425" s="65" t="str">
        <f ca="1">IF(ISBLANK(A2425)," ",INDIRECT(ADDRESS(1,5+MOD(ROW()-2,COUNTA('Form Responses 1'!$1:$1)-4),,TRUE,"Form Responses 1")))</f>
        <v>Ground [Ground]</v>
      </c>
      <c r="G2425" s="65" t="e">
        <f ca="1">IF(ISBLANK(A2425)," ",INDIRECT(ADDRESS(MATCH(A2425,'Form Responses 1'!A:A,0),5+MOD(ROW()-2,COUNTA('Form Responses 1'!$1:$1)-4),,TRUE,"Form Responses 1")))</f>
        <v>#N/A</v>
      </c>
      <c r="H2425" s="83" t="str">
        <f ca="1" t="shared" si="1"/>
        <v>Ground</v>
      </c>
      <c r="I2425" s="83" t="str">
        <f ca="1" t="shared" si="2416"/>
        <v>Ground</v>
      </c>
      <c r="J2425" s="83" t="str">
        <f ca="1" t="shared" si="2"/>
        <v>CLEANING SERVICE</v>
      </c>
      <c r="K2425" s="83" t="str">
        <f ca="1" t="array" ref="K2425">IFERROR(INDEX(MASTER!B:B,MATCH(G2425,MASTER!A:A,0))/100," ")</f>
        <v> </v>
      </c>
      <c r="L2425" s="65">
        <f ca="1" t="shared" si="3"/>
        <v>0</v>
      </c>
      <c r="M2425" s="65" t="str">
        <f ca="1" t="shared" si="4"/>
        <v>1900 - WEEK 00</v>
      </c>
      <c r="N2425" s="65" t="str">
        <f ca="1" t="shared" si="5"/>
        <v>1900 - MONTH 01</v>
      </c>
      <c r="O2425" s="83" t="str">
        <f ca="1" t="shared" ref="O2425:P2425" si="2471">IFERROR(AVERAGEIF(M:M,M2425,$K:$K)," ")</f>
        <v> </v>
      </c>
      <c r="P2425" s="83" t="str">
        <f ca="1" t="shared" si="2471"/>
        <v> </v>
      </c>
      <c r="Q2425" s="65" t="str">
        <f ca="1">IF(ISBLANK(A2425)," ",IF(O2425&gt;MASTER!$B$3/100,"SB",IF(O2425&gt;MASTER!$B$4/100,"B",IF(O2425&gt;MASTER!$B$5/100,"C","K"))))</f>
        <v>SB</v>
      </c>
      <c r="R2425" s="65" t="str">
        <f ca="1">IF(ISBLANK(B2425)," ",IF(P2425&gt;MASTER!$B$3/100,"SB",IF(P2425&gt;MASTER!$B$4/100,"B",IF(P2425&gt;MASTER!$B$5/100,"C","K"))))</f>
        <v>SB</v>
      </c>
    </row>
    <row r="2426" customHeight="1" spans="1:18">
      <c r="A2426" s="65">
        <f ca="1">INDIRECT(ADDRESS(2+QUOTIENT(ROW()-2,COUNTA('Form Responses 1'!$1:$1)-4),1,,TRUE,"Form Responses 1"))</f>
        <v>0</v>
      </c>
      <c r="B2426" s="65">
        <f ca="1">INDIRECT(ADDRESS(2+QUOTIENT(ROW()-2,COUNTA('Form Responses 1'!$1:$1)-4),2,,TRUE,"Form Responses 1"))</f>
        <v>0</v>
      </c>
      <c r="C2426" s="65">
        <f ca="1">INDIRECT(ADDRESS(2+QUOTIENT(ROW()-2,COUNTA('Form Responses 1'!$1:$1)-4),3,,TRUE,"Form Responses 1"))</f>
        <v>0</v>
      </c>
      <c r="D2426" s="65">
        <f ca="1">INDIRECT(ADDRESS(2+QUOTIENT(ROW()-2,COUNTA('Form Responses 1'!$1:$1)-4),4,,TRUE,"Form Responses 1"))</f>
        <v>0</v>
      </c>
      <c r="E2426" s="82">
        <f ca="1" t="shared" si="0"/>
        <v>6</v>
      </c>
      <c r="F2426" s="65" t="str">
        <f ca="1">IF(ISBLANK(A2426)," ",INDIRECT(ADDRESS(1,5+MOD(ROW()-2,COUNTA('Form Responses 1'!$1:$1)-4),,TRUE,"Form Responses 1")))</f>
        <v>Ground [Lift Eksekutif]</v>
      </c>
      <c r="G2426" s="65" t="e">
        <f ca="1">IF(ISBLANK(A2426)," ",INDIRECT(ADDRESS(MATCH(A2426,'Form Responses 1'!A:A,0),5+MOD(ROW()-2,COUNTA('Form Responses 1'!$1:$1)-4),,TRUE,"Form Responses 1")))</f>
        <v>#N/A</v>
      </c>
      <c r="H2426" s="83" t="str">
        <f ca="1" t="shared" si="1"/>
        <v>Ground</v>
      </c>
      <c r="I2426" s="83" t="str">
        <f ca="1" t="shared" si="2416"/>
        <v>Lift Eksekutif</v>
      </c>
      <c r="J2426" s="83" t="str">
        <f ca="1" t="shared" si="2"/>
        <v>CLEANING SERVICE</v>
      </c>
      <c r="K2426" s="83" t="str">
        <f ca="1" t="array" ref="K2426">IFERROR(INDEX(MASTER!B:B,MATCH(G2426,MASTER!A:A,0))/100," ")</f>
        <v> </v>
      </c>
      <c r="L2426" s="65">
        <f ca="1" t="shared" si="3"/>
        <v>0</v>
      </c>
      <c r="M2426" s="65" t="str">
        <f ca="1" t="shared" si="4"/>
        <v>1900 - WEEK 00</v>
      </c>
      <c r="N2426" s="65" t="str">
        <f ca="1" t="shared" si="5"/>
        <v>1900 - MONTH 01</v>
      </c>
      <c r="O2426" s="83" t="str">
        <f ca="1" t="shared" ref="O2426:P2426" si="2472">IFERROR(AVERAGEIF(M:M,M2426,$K:$K)," ")</f>
        <v> </v>
      </c>
      <c r="P2426" s="83" t="str">
        <f ca="1" t="shared" si="2472"/>
        <v> </v>
      </c>
      <c r="Q2426" s="65" t="str">
        <f ca="1">IF(ISBLANK(A2426)," ",IF(O2426&gt;MASTER!$B$3/100,"SB",IF(O2426&gt;MASTER!$B$4/100,"B",IF(O2426&gt;MASTER!$B$5/100,"C","K"))))</f>
        <v>SB</v>
      </c>
      <c r="R2426" s="65" t="str">
        <f ca="1">IF(ISBLANK(B2426)," ",IF(P2426&gt;MASTER!$B$3/100,"SB",IF(P2426&gt;MASTER!$B$4/100,"B",IF(P2426&gt;MASTER!$B$5/100,"C","K"))))</f>
        <v>SB</v>
      </c>
    </row>
    <row r="2427" customHeight="1" spans="1:18">
      <c r="A2427" s="65">
        <f ca="1">INDIRECT(ADDRESS(2+QUOTIENT(ROW()-2,COUNTA('Form Responses 1'!$1:$1)-4),1,,TRUE,"Form Responses 1"))</f>
        <v>0</v>
      </c>
      <c r="B2427" s="65">
        <f ca="1">INDIRECT(ADDRESS(2+QUOTIENT(ROW()-2,COUNTA('Form Responses 1'!$1:$1)-4),2,,TRUE,"Form Responses 1"))</f>
        <v>0</v>
      </c>
      <c r="C2427" s="65">
        <f ca="1">INDIRECT(ADDRESS(2+QUOTIENT(ROW()-2,COUNTA('Form Responses 1'!$1:$1)-4),3,,TRUE,"Form Responses 1"))</f>
        <v>0</v>
      </c>
      <c r="D2427" s="65">
        <f ca="1">INDIRECT(ADDRESS(2+QUOTIENT(ROW()-2,COUNTA('Form Responses 1'!$1:$1)-4),4,,TRUE,"Form Responses 1"))</f>
        <v>0</v>
      </c>
      <c r="E2427" s="82">
        <f ca="1" t="shared" si="0"/>
        <v>6</v>
      </c>
      <c r="F2427" s="65" t="str">
        <f ca="1">IF(ISBLANK(A2427)," ",INDIRECT(ADDRESS(1,5+MOD(ROW()-2,COUNTA('Form Responses 1'!$1:$1)-4),,TRUE,"Form Responses 1")))</f>
        <v>Ground [Lift Barang]</v>
      </c>
      <c r="G2427" s="65" t="e">
        <f ca="1">IF(ISBLANK(A2427)," ",INDIRECT(ADDRESS(MATCH(A2427,'Form Responses 1'!A:A,0),5+MOD(ROW()-2,COUNTA('Form Responses 1'!$1:$1)-4),,TRUE,"Form Responses 1")))</f>
        <v>#N/A</v>
      </c>
      <c r="H2427" s="83" t="str">
        <f ca="1" t="shared" si="1"/>
        <v>Ground</v>
      </c>
      <c r="I2427" s="83" t="str">
        <f ca="1" t="shared" si="2416"/>
        <v>Lift Barang</v>
      </c>
      <c r="J2427" s="83" t="str">
        <f ca="1" t="shared" si="2"/>
        <v>CLEANING SERVICE</v>
      </c>
      <c r="K2427" s="83" t="str">
        <f ca="1" t="array" ref="K2427">IFERROR(INDEX(MASTER!B:B,MATCH(G2427,MASTER!A:A,0))/100," ")</f>
        <v> </v>
      </c>
      <c r="L2427" s="65">
        <f ca="1" t="shared" si="3"/>
        <v>0</v>
      </c>
      <c r="M2427" s="65" t="str">
        <f ca="1" t="shared" si="4"/>
        <v>1900 - WEEK 00</v>
      </c>
      <c r="N2427" s="65" t="str">
        <f ca="1" t="shared" si="5"/>
        <v>1900 - MONTH 01</v>
      </c>
      <c r="O2427" s="83" t="str">
        <f ca="1" t="shared" ref="O2427:P2427" si="2473">IFERROR(AVERAGEIF(M:M,M2427,$K:$K)," ")</f>
        <v> </v>
      </c>
      <c r="P2427" s="83" t="str">
        <f ca="1" t="shared" si="2473"/>
        <v> </v>
      </c>
      <c r="Q2427" s="65" t="str">
        <f ca="1">IF(ISBLANK(A2427)," ",IF(O2427&gt;MASTER!$B$3/100,"SB",IF(O2427&gt;MASTER!$B$4/100,"B",IF(O2427&gt;MASTER!$B$5/100,"C","K"))))</f>
        <v>SB</v>
      </c>
      <c r="R2427" s="65" t="str">
        <f ca="1">IF(ISBLANK(B2427)," ",IF(P2427&gt;MASTER!$B$3/100,"SB",IF(P2427&gt;MASTER!$B$4/100,"B",IF(P2427&gt;MASTER!$B$5/100,"C","K"))))</f>
        <v>SB</v>
      </c>
    </row>
    <row r="2428" customHeight="1" spans="1:18">
      <c r="A2428" s="65">
        <f ca="1">INDIRECT(ADDRESS(2+QUOTIENT(ROW()-2,COUNTA('Form Responses 1'!$1:$1)-4),1,,TRUE,"Form Responses 1"))</f>
        <v>0</v>
      </c>
      <c r="B2428" s="65">
        <f ca="1">INDIRECT(ADDRESS(2+QUOTIENT(ROW()-2,COUNTA('Form Responses 1'!$1:$1)-4),2,,TRUE,"Form Responses 1"))</f>
        <v>0</v>
      </c>
      <c r="C2428" s="65">
        <f ca="1">INDIRECT(ADDRESS(2+QUOTIENT(ROW()-2,COUNTA('Form Responses 1'!$1:$1)-4),3,,TRUE,"Form Responses 1"))</f>
        <v>0</v>
      </c>
      <c r="D2428" s="65">
        <f ca="1">INDIRECT(ADDRESS(2+QUOTIENT(ROW()-2,COUNTA('Form Responses 1'!$1:$1)-4),4,,TRUE,"Form Responses 1"))</f>
        <v>0</v>
      </c>
      <c r="E2428" s="82">
        <f ca="1" t="shared" si="0"/>
        <v>6</v>
      </c>
      <c r="F2428" s="65" t="str">
        <f ca="1">IF(ISBLANK(A2428)," ",INDIRECT(ADDRESS(1,5+MOD(ROW()-2,COUNTA('Form Responses 1'!$1:$1)-4),,TRUE,"Form Responses 1")))</f>
        <v>Ground [Koridor Basement]</v>
      </c>
      <c r="G2428" s="65" t="e">
        <f ca="1">IF(ISBLANK(A2428)," ",INDIRECT(ADDRESS(MATCH(A2428,'Form Responses 1'!A:A,0),5+MOD(ROW()-2,COUNTA('Form Responses 1'!$1:$1)-4),,TRUE,"Form Responses 1")))</f>
        <v>#N/A</v>
      </c>
      <c r="H2428" s="83" t="str">
        <f ca="1" t="shared" si="1"/>
        <v>Ground</v>
      </c>
      <c r="I2428" s="83" t="str">
        <f ca="1" t="shared" si="2416"/>
        <v>Koridor Basement</v>
      </c>
      <c r="J2428" s="83" t="str">
        <f ca="1" t="shared" si="2"/>
        <v>CLEANING SERVICE</v>
      </c>
      <c r="K2428" s="83" t="str">
        <f ca="1" t="array" ref="K2428">IFERROR(INDEX(MASTER!B:B,MATCH(G2428,MASTER!A:A,0))/100," ")</f>
        <v> </v>
      </c>
      <c r="L2428" s="65">
        <f ca="1" t="shared" si="3"/>
        <v>0</v>
      </c>
      <c r="M2428" s="65" t="str">
        <f ca="1" t="shared" si="4"/>
        <v>1900 - WEEK 00</v>
      </c>
      <c r="N2428" s="65" t="str">
        <f ca="1" t="shared" si="5"/>
        <v>1900 - MONTH 01</v>
      </c>
      <c r="O2428" s="83" t="str">
        <f ca="1" t="shared" ref="O2428:P2428" si="2474">IFERROR(AVERAGEIF(M:M,M2428,$K:$K)," ")</f>
        <v> </v>
      </c>
      <c r="P2428" s="83" t="str">
        <f ca="1" t="shared" si="2474"/>
        <v> </v>
      </c>
      <c r="Q2428" s="65" t="str">
        <f ca="1">IF(ISBLANK(A2428)," ",IF(O2428&gt;MASTER!$B$3/100,"SB",IF(O2428&gt;MASTER!$B$4/100,"B",IF(O2428&gt;MASTER!$B$5/100,"C","K"))))</f>
        <v>SB</v>
      </c>
      <c r="R2428" s="65" t="str">
        <f ca="1">IF(ISBLANK(B2428)," ",IF(P2428&gt;MASTER!$B$3/100,"SB",IF(P2428&gt;MASTER!$B$4/100,"B",IF(P2428&gt;MASTER!$B$5/100,"C","K"))))</f>
        <v>SB</v>
      </c>
    </row>
    <row r="2429" customHeight="1" spans="1:18">
      <c r="A2429" s="65">
        <f ca="1">INDIRECT(ADDRESS(2+QUOTIENT(ROW()-2,COUNTA('Form Responses 1'!$1:$1)-4),1,,TRUE,"Form Responses 1"))</f>
        <v>0</v>
      </c>
      <c r="B2429" s="65">
        <f ca="1">INDIRECT(ADDRESS(2+QUOTIENT(ROW()-2,COUNTA('Form Responses 1'!$1:$1)-4),2,,TRUE,"Form Responses 1"))</f>
        <v>0</v>
      </c>
      <c r="C2429" s="65">
        <f ca="1">INDIRECT(ADDRESS(2+QUOTIENT(ROW()-2,COUNTA('Form Responses 1'!$1:$1)-4),3,,TRUE,"Form Responses 1"))</f>
        <v>0</v>
      </c>
      <c r="D2429" s="65">
        <f ca="1">INDIRECT(ADDRESS(2+QUOTIENT(ROW()-2,COUNTA('Form Responses 1'!$1:$1)-4),4,,TRUE,"Form Responses 1"))</f>
        <v>0</v>
      </c>
      <c r="E2429" s="82">
        <f ca="1" t="shared" si="0"/>
        <v>6</v>
      </c>
      <c r="F2429" s="65" t="str">
        <f ca="1">IF(ISBLANK(A2429)," ",INDIRECT(ADDRESS(1,5+MOD(ROW()-2,COUNTA('Form Responses 1'!$1:$1)-4),,TRUE,"Form Responses 1")))</f>
        <v>Ground [Gudang ATK]</v>
      </c>
      <c r="G2429" s="65" t="e">
        <f ca="1">IF(ISBLANK(A2429)," ",INDIRECT(ADDRESS(MATCH(A2429,'Form Responses 1'!A:A,0),5+MOD(ROW()-2,COUNTA('Form Responses 1'!$1:$1)-4),,TRUE,"Form Responses 1")))</f>
        <v>#N/A</v>
      </c>
      <c r="H2429" s="83" t="str">
        <f ca="1" t="shared" si="1"/>
        <v>Ground</v>
      </c>
      <c r="I2429" s="83" t="str">
        <f ca="1" t="shared" si="2416"/>
        <v>Gudang ATK</v>
      </c>
      <c r="J2429" s="83" t="str">
        <f ca="1" t="shared" si="2"/>
        <v>CLEANING SERVICE</v>
      </c>
      <c r="K2429" s="83" t="str">
        <f ca="1" t="array" ref="K2429">IFERROR(INDEX(MASTER!B:B,MATCH(G2429,MASTER!A:A,0))/100," ")</f>
        <v> </v>
      </c>
      <c r="L2429" s="65">
        <f ca="1" t="shared" si="3"/>
        <v>0</v>
      </c>
      <c r="M2429" s="65" t="str">
        <f ca="1" t="shared" si="4"/>
        <v>1900 - WEEK 00</v>
      </c>
      <c r="N2429" s="65" t="str">
        <f ca="1" t="shared" si="5"/>
        <v>1900 - MONTH 01</v>
      </c>
      <c r="O2429" s="83" t="str">
        <f ca="1" t="shared" ref="O2429:P2429" si="2475">IFERROR(AVERAGEIF(M:M,M2429,$K:$K)," ")</f>
        <v> </v>
      </c>
      <c r="P2429" s="83" t="str">
        <f ca="1" t="shared" si="2475"/>
        <v> </v>
      </c>
      <c r="Q2429" s="65" t="str">
        <f ca="1">IF(ISBLANK(A2429)," ",IF(O2429&gt;MASTER!$B$3/100,"SB",IF(O2429&gt;MASTER!$B$4/100,"B",IF(O2429&gt;MASTER!$B$5/100,"C","K"))))</f>
        <v>SB</v>
      </c>
      <c r="R2429" s="65" t="str">
        <f ca="1">IF(ISBLANK(B2429)," ",IF(P2429&gt;MASTER!$B$3/100,"SB",IF(P2429&gt;MASTER!$B$4/100,"B",IF(P2429&gt;MASTER!$B$5/100,"C","K"))))</f>
        <v>SB</v>
      </c>
    </row>
    <row r="2430" customHeight="1" spans="1:18">
      <c r="A2430" s="65">
        <f ca="1">INDIRECT(ADDRESS(2+QUOTIENT(ROW()-2,COUNTA('Form Responses 1'!$1:$1)-4),1,,TRUE,"Form Responses 1"))</f>
        <v>0</v>
      </c>
      <c r="B2430" s="65">
        <f ca="1">INDIRECT(ADDRESS(2+QUOTIENT(ROW()-2,COUNTA('Form Responses 1'!$1:$1)-4),2,,TRUE,"Form Responses 1"))</f>
        <v>0</v>
      </c>
      <c r="C2430" s="65">
        <f ca="1">INDIRECT(ADDRESS(2+QUOTIENT(ROW()-2,COUNTA('Form Responses 1'!$1:$1)-4),3,,TRUE,"Form Responses 1"))</f>
        <v>0</v>
      </c>
      <c r="D2430" s="65">
        <f ca="1">INDIRECT(ADDRESS(2+QUOTIENT(ROW()-2,COUNTA('Form Responses 1'!$1:$1)-4),4,,TRUE,"Form Responses 1"))</f>
        <v>0</v>
      </c>
      <c r="E2430" s="82">
        <f ca="1" t="shared" si="0"/>
        <v>6</v>
      </c>
      <c r="F2430" s="65" t="str">
        <f ca="1">IF(ISBLANK(A2430)," ",INDIRECT(ADDRESS(1,5+MOD(ROW()-2,COUNTA('Form Responses 1'!$1:$1)-4),,TRUE,"Form Responses 1")))</f>
        <v>Ground [Gudang Sipil]</v>
      </c>
      <c r="G2430" s="65" t="e">
        <f ca="1">IF(ISBLANK(A2430)," ",INDIRECT(ADDRESS(MATCH(A2430,'Form Responses 1'!A:A,0),5+MOD(ROW()-2,COUNTA('Form Responses 1'!$1:$1)-4),,TRUE,"Form Responses 1")))</f>
        <v>#N/A</v>
      </c>
      <c r="H2430" s="83" t="str">
        <f ca="1" t="shared" si="1"/>
        <v>Ground</v>
      </c>
      <c r="I2430" s="83" t="str">
        <f ca="1" t="shared" si="2416"/>
        <v>Gudang Sipil</v>
      </c>
      <c r="J2430" s="83" t="str">
        <f ca="1" t="shared" si="2"/>
        <v>CLEANING SERVICE</v>
      </c>
      <c r="K2430" s="83" t="str">
        <f ca="1" t="array" ref="K2430">IFERROR(INDEX(MASTER!B:B,MATCH(G2430,MASTER!A:A,0))/100," ")</f>
        <v> </v>
      </c>
      <c r="L2430" s="65">
        <f ca="1" t="shared" si="3"/>
        <v>0</v>
      </c>
      <c r="M2430" s="65" t="str">
        <f ca="1" t="shared" si="4"/>
        <v>1900 - WEEK 00</v>
      </c>
      <c r="N2430" s="65" t="str">
        <f ca="1" t="shared" si="5"/>
        <v>1900 - MONTH 01</v>
      </c>
      <c r="O2430" s="83" t="str">
        <f ca="1" t="shared" ref="O2430:P2430" si="2476">IFERROR(AVERAGEIF(M:M,M2430,$K:$K)," ")</f>
        <v> </v>
      </c>
      <c r="P2430" s="83" t="str">
        <f ca="1" t="shared" si="2476"/>
        <v> </v>
      </c>
      <c r="Q2430" s="65" t="str">
        <f ca="1">IF(ISBLANK(A2430)," ",IF(O2430&gt;MASTER!$B$3/100,"SB",IF(O2430&gt;MASTER!$B$4/100,"B",IF(O2430&gt;MASTER!$B$5/100,"C","K"))))</f>
        <v>SB</v>
      </c>
      <c r="R2430" s="65" t="str">
        <f ca="1">IF(ISBLANK(B2430)," ",IF(P2430&gt;MASTER!$B$3/100,"SB",IF(P2430&gt;MASTER!$B$4/100,"B",IF(P2430&gt;MASTER!$B$5/100,"C","K"))))</f>
        <v>SB</v>
      </c>
    </row>
    <row r="2431" customHeight="1" spans="1:18">
      <c r="A2431" s="65">
        <f ca="1">INDIRECT(ADDRESS(2+QUOTIENT(ROW()-2,COUNTA('Form Responses 1'!$1:$1)-4),1,,TRUE,"Form Responses 1"))</f>
        <v>0</v>
      </c>
      <c r="B2431" s="65">
        <f ca="1">INDIRECT(ADDRESS(2+QUOTIENT(ROW()-2,COUNTA('Form Responses 1'!$1:$1)-4),2,,TRUE,"Form Responses 1"))</f>
        <v>0</v>
      </c>
      <c r="C2431" s="65">
        <f ca="1">INDIRECT(ADDRESS(2+QUOTIENT(ROW()-2,COUNTA('Form Responses 1'!$1:$1)-4),3,,TRUE,"Form Responses 1"))</f>
        <v>0</v>
      </c>
      <c r="D2431" s="65">
        <f ca="1">INDIRECT(ADDRESS(2+QUOTIENT(ROW()-2,COUNTA('Form Responses 1'!$1:$1)-4),4,,TRUE,"Form Responses 1"))</f>
        <v>0</v>
      </c>
      <c r="E2431" s="82">
        <f ca="1" t="shared" si="0"/>
        <v>6</v>
      </c>
      <c r="F2431" s="65" t="str">
        <f ca="1">IF(ISBLANK(A2431)," ",INDIRECT(ADDRESS(1,5+MOD(ROW()-2,COUNTA('Form Responses 1'!$1:$1)-4),,TRUE,"Form Responses 1")))</f>
        <v>Ground [Mushola]</v>
      </c>
      <c r="G2431" s="65" t="e">
        <f ca="1">IF(ISBLANK(A2431)," ",INDIRECT(ADDRESS(MATCH(A2431,'Form Responses 1'!A:A,0),5+MOD(ROW()-2,COUNTA('Form Responses 1'!$1:$1)-4),,TRUE,"Form Responses 1")))</f>
        <v>#N/A</v>
      </c>
      <c r="H2431" s="83" t="str">
        <f ca="1" t="shared" si="1"/>
        <v>Ground</v>
      </c>
      <c r="I2431" s="83" t="str">
        <f ca="1" t="shared" si="2416"/>
        <v>Mushola</v>
      </c>
      <c r="J2431" s="83" t="str">
        <f ca="1" t="shared" si="2"/>
        <v>CLEANING SERVICE</v>
      </c>
      <c r="K2431" s="83" t="str">
        <f ca="1" t="array" ref="K2431">IFERROR(INDEX(MASTER!B:B,MATCH(G2431,MASTER!A:A,0))/100," ")</f>
        <v> </v>
      </c>
      <c r="L2431" s="65">
        <f ca="1" t="shared" si="3"/>
        <v>0</v>
      </c>
      <c r="M2431" s="65" t="str">
        <f ca="1" t="shared" si="4"/>
        <v>1900 - WEEK 00</v>
      </c>
      <c r="N2431" s="65" t="str">
        <f ca="1" t="shared" si="5"/>
        <v>1900 - MONTH 01</v>
      </c>
      <c r="O2431" s="83" t="str">
        <f ca="1" t="shared" ref="O2431:P2431" si="2477">IFERROR(AVERAGEIF(M:M,M2431,$K:$K)," ")</f>
        <v> </v>
      </c>
      <c r="P2431" s="83" t="str">
        <f ca="1" t="shared" si="2477"/>
        <v> </v>
      </c>
      <c r="Q2431" s="65" t="str">
        <f ca="1">IF(ISBLANK(A2431)," ",IF(O2431&gt;MASTER!$B$3/100,"SB",IF(O2431&gt;MASTER!$B$4/100,"B",IF(O2431&gt;MASTER!$B$5/100,"C","K"))))</f>
        <v>SB</v>
      </c>
      <c r="R2431" s="65" t="str">
        <f ca="1">IF(ISBLANK(B2431)," ",IF(P2431&gt;MASTER!$B$3/100,"SB",IF(P2431&gt;MASTER!$B$4/100,"B",IF(P2431&gt;MASTER!$B$5/100,"C","K"))))</f>
        <v>SB</v>
      </c>
    </row>
    <row r="2432" customHeight="1" spans="1:18">
      <c r="A2432" s="65">
        <f ca="1">INDIRECT(ADDRESS(2+QUOTIENT(ROW()-2,COUNTA('Form Responses 1'!$1:$1)-4),1,,TRUE,"Form Responses 1"))</f>
        <v>0</v>
      </c>
      <c r="B2432" s="65">
        <f ca="1">INDIRECT(ADDRESS(2+QUOTIENT(ROW()-2,COUNTA('Form Responses 1'!$1:$1)-4),2,,TRUE,"Form Responses 1"))</f>
        <v>0</v>
      </c>
      <c r="C2432" s="65">
        <f ca="1">INDIRECT(ADDRESS(2+QUOTIENT(ROW()-2,COUNTA('Form Responses 1'!$1:$1)-4),3,,TRUE,"Form Responses 1"))</f>
        <v>0</v>
      </c>
      <c r="D2432" s="65">
        <f ca="1">INDIRECT(ADDRESS(2+QUOTIENT(ROW()-2,COUNTA('Form Responses 1'!$1:$1)-4),4,,TRUE,"Form Responses 1"))</f>
        <v>0</v>
      </c>
      <c r="E2432" s="82">
        <f ca="1" t="shared" si="0"/>
        <v>6</v>
      </c>
      <c r="F2432" s="65" t="str">
        <f ca="1">IF(ISBLANK(A2432)," ",INDIRECT(ADDRESS(1,5+MOD(ROW()-2,COUNTA('Form Responses 1'!$1:$1)-4),,TRUE,"Form Responses 1")))</f>
        <v>Ground [Pantry]</v>
      </c>
      <c r="G2432" s="65" t="e">
        <f ca="1">IF(ISBLANK(A2432)," ",INDIRECT(ADDRESS(MATCH(A2432,'Form Responses 1'!A:A,0),5+MOD(ROW()-2,COUNTA('Form Responses 1'!$1:$1)-4),,TRUE,"Form Responses 1")))</f>
        <v>#N/A</v>
      </c>
      <c r="H2432" s="83" t="str">
        <f ca="1" t="shared" si="1"/>
        <v>Ground</v>
      </c>
      <c r="I2432" s="83" t="str">
        <f ca="1" t="shared" si="2416"/>
        <v>Pantry</v>
      </c>
      <c r="J2432" s="83" t="str">
        <f ca="1" t="shared" si="2"/>
        <v>CLEANING SERVICE</v>
      </c>
      <c r="K2432" s="83" t="str">
        <f ca="1" t="array" ref="K2432">IFERROR(INDEX(MASTER!B:B,MATCH(G2432,MASTER!A:A,0))/100," ")</f>
        <v> </v>
      </c>
      <c r="L2432" s="65">
        <f ca="1" t="shared" si="3"/>
        <v>0</v>
      </c>
      <c r="M2432" s="65" t="str">
        <f ca="1" t="shared" si="4"/>
        <v>1900 - WEEK 00</v>
      </c>
      <c r="N2432" s="65" t="str">
        <f ca="1" t="shared" si="5"/>
        <v>1900 - MONTH 01</v>
      </c>
      <c r="O2432" s="83" t="str">
        <f ca="1" t="shared" ref="O2432:P2432" si="2478">IFERROR(AVERAGEIF(M:M,M2432,$K:$K)," ")</f>
        <v> </v>
      </c>
      <c r="P2432" s="83" t="str">
        <f ca="1" t="shared" si="2478"/>
        <v> </v>
      </c>
      <c r="Q2432" s="65" t="str">
        <f ca="1">IF(ISBLANK(A2432)," ",IF(O2432&gt;MASTER!$B$3/100,"SB",IF(O2432&gt;MASTER!$B$4/100,"B",IF(O2432&gt;MASTER!$B$5/100,"C","K"))))</f>
        <v>SB</v>
      </c>
      <c r="R2432" s="65" t="str">
        <f ca="1">IF(ISBLANK(B2432)," ",IF(P2432&gt;MASTER!$B$3/100,"SB",IF(P2432&gt;MASTER!$B$4/100,"B",IF(P2432&gt;MASTER!$B$5/100,"C","K"))))</f>
        <v>SB</v>
      </c>
    </row>
    <row r="2433" customHeight="1" spans="1:18">
      <c r="A2433" s="65">
        <f ca="1">INDIRECT(ADDRESS(2+QUOTIENT(ROW()-2,COUNTA('Form Responses 1'!$1:$1)-4),1,,TRUE,"Form Responses 1"))</f>
        <v>0</v>
      </c>
      <c r="B2433" s="65">
        <f ca="1">INDIRECT(ADDRESS(2+QUOTIENT(ROW()-2,COUNTA('Form Responses 1'!$1:$1)-4),2,,TRUE,"Form Responses 1"))</f>
        <v>0</v>
      </c>
      <c r="C2433" s="65">
        <f ca="1">INDIRECT(ADDRESS(2+QUOTIENT(ROW()-2,COUNTA('Form Responses 1'!$1:$1)-4),3,,TRUE,"Form Responses 1"))</f>
        <v>0</v>
      </c>
      <c r="D2433" s="65">
        <f ca="1">INDIRECT(ADDRESS(2+QUOTIENT(ROW()-2,COUNTA('Form Responses 1'!$1:$1)-4),4,,TRUE,"Form Responses 1"))</f>
        <v>0</v>
      </c>
      <c r="E2433" s="82">
        <f ca="1" t="shared" si="0"/>
        <v>6</v>
      </c>
      <c r="F2433" s="65" t="str">
        <f ca="1">IF(ISBLANK(A2433)," ",INDIRECT(ADDRESS(1,5+MOD(ROW()-2,COUNTA('Form Responses 1'!$1:$1)-4),,TRUE,"Form Responses 1")))</f>
        <v>Ground [R. BAS]</v>
      </c>
      <c r="G2433" s="65" t="e">
        <f ca="1">IF(ISBLANK(A2433)," ",INDIRECT(ADDRESS(MATCH(A2433,'Form Responses 1'!A:A,0),5+MOD(ROW()-2,COUNTA('Form Responses 1'!$1:$1)-4),,TRUE,"Form Responses 1")))</f>
        <v>#N/A</v>
      </c>
      <c r="H2433" s="83" t="str">
        <f ca="1" t="shared" si="1"/>
        <v>Ground</v>
      </c>
      <c r="I2433" s="83" t="str">
        <f ca="1" t="shared" si="2416"/>
        <v>R. BAS</v>
      </c>
      <c r="J2433" s="83" t="str">
        <f ca="1" t="shared" si="2"/>
        <v>CLEANING SERVICE</v>
      </c>
      <c r="K2433" s="83" t="str">
        <f ca="1" t="array" ref="K2433">IFERROR(INDEX(MASTER!B:B,MATCH(G2433,MASTER!A:A,0))/100," ")</f>
        <v> </v>
      </c>
      <c r="L2433" s="65">
        <f ca="1" t="shared" si="3"/>
        <v>0</v>
      </c>
      <c r="M2433" s="65" t="str">
        <f ca="1" t="shared" si="4"/>
        <v>1900 - WEEK 00</v>
      </c>
      <c r="N2433" s="65" t="str">
        <f ca="1" t="shared" si="5"/>
        <v>1900 - MONTH 01</v>
      </c>
      <c r="O2433" s="83" t="str">
        <f ca="1" t="shared" ref="O2433:P2433" si="2479">IFERROR(AVERAGEIF(M:M,M2433,$K:$K)," ")</f>
        <v> </v>
      </c>
      <c r="P2433" s="83" t="str">
        <f ca="1" t="shared" si="2479"/>
        <v> </v>
      </c>
      <c r="Q2433" s="65" t="str">
        <f ca="1">IF(ISBLANK(A2433)," ",IF(O2433&gt;MASTER!$B$3/100,"SB",IF(O2433&gt;MASTER!$B$4/100,"B",IF(O2433&gt;MASTER!$B$5/100,"C","K"))))</f>
        <v>SB</v>
      </c>
      <c r="R2433" s="65" t="str">
        <f ca="1">IF(ISBLANK(B2433)," ",IF(P2433&gt;MASTER!$B$3/100,"SB",IF(P2433&gt;MASTER!$B$4/100,"B",IF(P2433&gt;MASTER!$B$5/100,"C","K"))))</f>
        <v>SB</v>
      </c>
    </row>
    <row r="2434" customHeight="1" spans="1:18">
      <c r="A2434" s="65">
        <f ca="1">INDIRECT(ADDRESS(2+QUOTIENT(ROW()-2,COUNTA('Form Responses 1'!$1:$1)-4),1,,TRUE,"Form Responses 1"))</f>
        <v>0</v>
      </c>
      <c r="B2434" s="65">
        <f ca="1">INDIRECT(ADDRESS(2+QUOTIENT(ROW()-2,COUNTA('Form Responses 1'!$1:$1)-4),2,,TRUE,"Form Responses 1"))</f>
        <v>0</v>
      </c>
      <c r="C2434" s="65">
        <f ca="1">INDIRECT(ADDRESS(2+QUOTIENT(ROW()-2,COUNTA('Form Responses 1'!$1:$1)-4),3,,TRUE,"Form Responses 1"))</f>
        <v>0</v>
      </c>
      <c r="D2434" s="65">
        <f ca="1">INDIRECT(ADDRESS(2+QUOTIENT(ROW()-2,COUNTA('Form Responses 1'!$1:$1)-4),4,,TRUE,"Form Responses 1"))</f>
        <v>0</v>
      </c>
      <c r="E2434" s="82">
        <f ca="1" t="shared" si="0"/>
        <v>6</v>
      </c>
      <c r="F2434" s="65" t="str">
        <f ca="1">IF(ISBLANK(A2434)," ",INDIRECT(ADDRESS(1,5+MOD(ROW()-2,COUNTA('Form Responses 1'!$1:$1)-4),,TRUE,"Form Responses 1")))</f>
        <v>Ground [R.Plumbing]</v>
      </c>
      <c r="G2434" s="65" t="e">
        <f ca="1">IF(ISBLANK(A2434)," ",INDIRECT(ADDRESS(MATCH(A2434,'Form Responses 1'!A:A,0),5+MOD(ROW()-2,COUNTA('Form Responses 1'!$1:$1)-4),,TRUE,"Form Responses 1")))</f>
        <v>#N/A</v>
      </c>
      <c r="H2434" s="83" t="str">
        <f ca="1" t="shared" si="1"/>
        <v>Ground</v>
      </c>
      <c r="I2434" s="83" t="str">
        <f ca="1" t="shared" si="2416"/>
        <v>R.Plumbing</v>
      </c>
      <c r="J2434" s="83" t="str">
        <f ca="1" t="shared" si="2"/>
        <v>CLEANING SERVICE</v>
      </c>
      <c r="K2434" s="83" t="str">
        <f ca="1" t="array" ref="K2434">IFERROR(INDEX(MASTER!B:B,MATCH(G2434,MASTER!A:A,0))/100," ")</f>
        <v> </v>
      </c>
      <c r="L2434" s="65">
        <f ca="1" t="shared" si="3"/>
        <v>0</v>
      </c>
      <c r="M2434" s="65" t="str">
        <f ca="1" t="shared" si="4"/>
        <v>1900 - WEEK 00</v>
      </c>
      <c r="N2434" s="65" t="str">
        <f ca="1" t="shared" si="5"/>
        <v>1900 - MONTH 01</v>
      </c>
      <c r="O2434" s="83" t="str">
        <f ca="1" t="shared" ref="O2434:P2434" si="2480">IFERROR(AVERAGEIF(M:M,M2434,$K:$K)," ")</f>
        <v> </v>
      </c>
      <c r="P2434" s="83" t="str">
        <f ca="1" t="shared" si="2480"/>
        <v> </v>
      </c>
      <c r="Q2434" s="65" t="str">
        <f ca="1">IF(ISBLANK(A2434)," ",IF(O2434&gt;MASTER!$B$3/100,"SB",IF(O2434&gt;MASTER!$B$4/100,"B",IF(O2434&gt;MASTER!$B$5/100,"C","K"))))</f>
        <v>SB</v>
      </c>
      <c r="R2434" s="65" t="str">
        <f ca="1">IF(ISBLANK(B2434)," ",IF(P2434&gt;MASTER!$B$3/100,"SB",IF(P2434&gt;MASTER!$B$4/100,"B",IF(P2434&gt;MASTER!$B$5/100,"C","K"))))</f>
        <v>SB</v>
      </c>
    </row>
    <row r="2435" customHeight="1" spans="1:18">
      <c r="A2435" s="65">
        <f ca="1">INDIRECT(ADDRESS(2+QUOTIENT(ROW()-2,COUNTA('Form Responses 1'!$1:$1)-4),1,,TRUE,"Form Responses 1"))</f>
        <v>0</v>
      </c>
      <c r="B2435" s="65">
        <f ca="1">INDIRECT(ADDRESS(2+QUOTIENT(ROW()-2,COUNTA('Form Responses 1'!$1:$1)-4),2,,TRUE,"Form Responses 1"))</f>
        <v>0</v>
      </c>
      <c r="C2435" s="65">
        <f ca="1">INDIRECT(ADDRESS(2+QUOTIENT(ROW()-2,COUNTA('Form Responses 1'!$1:$1)-4),3,,TRUE,"Form Responses 1"))</f>
        <v>0</v>
      </c>
      <c r="D2435" s="65">
        <f ca="1">INDIRECT(ADDRESS(2+QUOTIENT(ROW()-2,COUNTA('Form Responses 1'!$1:$1)-4),4,,TRUE,"Form Responses 1"))</f>
        <v>0</v>
      </c>
      <c r="E2435" s="82">
        <f ca="1" t="shared" si="0"/>
        <v>6</v>
      </c>
      <c r="F2435" s="65" t="str">
        <f ca="1">IF(ISBLANK(A2435)," ",INDIRECT(ADDRESS(1,5+MOD(ROW()-2,COUNTA('Form Responses 1'!$1:$1)-4),,TRUE,"Form Responses 1")))</f>
        <v>Ground [Gudang Logistik]</v>
      </c>
      <c r="G2435" s="65" t="e">
        <f ca="1">IF(ISBLANK(A2435)," ",INDIRECT(ADDRESS(MATCH(A2435,'Form Responses 1'!A:A,0),5+MOD(ROW()-2,COUNTA('Form Responses 1'!$1:$1)-4),,TRUE,"Form Responses 1")))</f>
        <v>#N/A</v>
      </c>
      <c r="H2435" s="83" t="str">
        <f ca="1" t="shared" si="1"/>
        <v>Ground</v>
      </c>
      <c r="I2435" s="83" t="str">
        <f ca="1" t="shared" ref="I2435:I2498" si="2481">MID(F2435,FIND("[",F2435)+1,LEN(F2435)-FIND("[",F2435)-1)</f>
        <v>Gudang Logistik</v>
      </c>
      <c r="J2435" s="83" t="str">
        <f ca="1" t="shared" si="2"/>
        <v>CLEANING SERVICE</v>
      </c>
      <c r="K2435" s="83" t="str">
        <f ca="1" t="array" ref="K2435">IFERROR(INDEX(MASTER!B:B,MATCH(G2435,MASTER!A:A,0))/100," ")</f>
        <v> </v>
      </c>
      <c r="L2435" s="65">
        <f ca="1" t="shared" si="3"/>
        <v>0</v>
      </c>
      <c r="M2435" s="65" t="str">
        <f ca="1" t="shared" si="4"/>
        <v>1900 - WEEK 00</v>
      </c>
      <c r="N2435" s="65" t="str">
        <f ca="1" t="shared" si="5"/>
        <v>1900 - MONTH 01</v>
      </c>
      <c r="O2435" s="83" t="str">
        <f ca="1" t="shared" ref="O2435:P2435" si="2482">IFERROR(AVERAGEIF(M:M,M2435,$K:$K)," ")</f>
        <v> </v>
      </c>
      <c r="P2435" s="83" t="str">
        <f ca="1" t="shared" si="2482"/>
        <v> </v>
      </c>
      <c r="Q2435" s="65" t="str">
        <f ca="1">IF(ISBLANK(A2435)," ",IF(O2435&gt;MASTER!$B$3/100,"SB",IF(O2435&gt;MASTER!$B$4/100,"B",IF(O2435&gt;MASTER!$B$5/100,"C","K"))))</f>
        <v>SB</v>
      </c>
      <c r="R2435" s="65" t="str">
        <f ca="1">IF(ISBLANK(B2435)," ",IF(P2435&gt;MASTER!$B$3/100,"SB",IF(P2435&gt;MASTER!$B$4/100,"B",IF(P2435&gt;MASTER!$B$5/100,"C","K"))))</f>
        <v>SB</v>
      </c>
    </row>
    <row r="2436" customHeight="1" spans="1:18">
      <c r="A2436" s="65">
        <f ca="1">INDIRECT(ADDRESS(2+QUOTIENT(ROW()-2,COUNTA('Form Responses 1'!$1:$1)-4),1,,TRUE,"Form Responses 1"))</f>
        <v>0</v>
      </c>
      <c r="B2436" s="65">
        <f ca="1">INDIRECT(ADDRESS(2+QUOTIENT(ROW()-2,COUNTA('Form Responses 1'!$1:$1)-4),2,,TRUE,"Form Responses 1"))</f>
        <v>0</v>
      </c>
      <c r="C2436" s="65">
        <f ca="1">INDIRECT(ADDRESS(2+QUOTIENT(ROW()-2,COUNTA('Form Responses 1'!$1:$1)-4),3,,TRUE,"Form Responses 1"))</f>
        <v>0</v>
      </c>
      <c r="D2436" s="65">
        <f ca="1">INDIRECT(ADDRESS(2+QUOTIENT(ROW()-2,COUNTA('Form Responses 1'!$1:$1)-4),4,,TRUE,"Form Responses 1"))</f>
        <v>0</v>
      </c>
      <c r="E2436" s="82">
        <f ca="1" t="shared" si="0"/>
        <v>6</v>
      </c>
      <c r="F2436" s="65" t="str">
        <f ca="1">IF(ISBLANK(A2436)," ",INDIRECT(ADDRESS(1,5+MOD(ROW()-2,COUNTA('Form Responses 1'!$1:$1)-4),,TRUE,"Form Responses 1")))</f>
        <v>Ground [Toilet]</v>
      </c>
      <c r="G2436" s="65" t="e">
        <f ca="1">IF(ISBLANK(A2436)," ",INDIRECT(ADDRESS(MATCH(A2436,'Form Responses 1'!A:A,0),5+MOD(ROW()-2,COUNTA('Form Responses 1'!$1:$1)-4),,TRUE,"Form Responses 1")))</f>
        <v>#N/A</v>
      </c>
      <c r="H2436" s="83" t="str">
        <f ca="1" t="shared" si="1"/>
        <v>Ground</v>
      </c>
      <c r="I2436" s="83" t="str">
        <f ca="1" t="shared" si="2481"/>
        <v>Toilet</v>
      </c>
      <c r="J2436" s="83" t="str">
        <f ca="1" t="shared" si="2"/>
        <v>CLEANING SERVICE</v>
      </c>
      <c r="K2436" s="83" t="str">
        <f ca="1" t="array" ref="K2436">IFERROR(INDEX(MASTER!B:B,MATCH(G2436,MASTER!A:A,0))/100," ")</f>
        <v> </v>
      </c>
      <c r="L2436" s="65">
        <f ca="1" t="shared" si="3"/>
        <v>0</v>
      </c>
      <c r="M2436" s="65" t="str">
        <f ca="1" t="shared" si="4"/>
        <v>1900 - WEEK 00</v>
      </c>
      <c r="N2436" s="65" t="str">
        <f ca="1" t="shared" si="5"/>
        <v>1900 - MONTH 01</v>
      </c>
      <c r="O2436" s="83" t="str">
        <f ca="1" t="shared" ref="O2436:P2436" si="2483">IFERROR(AVERAGEIF(M:M,M2436,$K:$K)," ")</f>
        <v> </v>
      </c>
      <c r="P2436" s="83" t="str">
        <f ca="1" t="shared" si="2483"/>
        <v> </v>
      </c>
      <c r="Q2436" s="65" t="str">
        <f ca="1">IF(ISBLANK(A2436)," ",IF(O2436&gt;MASTER!$B$3/100,"SB",IF(O2436&gt;MASTER!$B$4/100,"B",IF(O2436&gt;MASTER!$B$5/100,"C","K"))))</f>
        <v>SB</v>
      </c>
      <c r="R2436" s="65" t="str">
        <f ca="1">IF(ISBLANK(B2436)," ",IF(P2436&gt;MASTER!$B$3/100,"SB",IF(P2436&gt;MASTER!$B$4/100,"B",IF(P2436&gt;MASTER!$B$5/100,"C","K"))))</f>
        <v>SB</v>
      </c>
    </row>
    <row r="2437" customHeight="1" spans="1:18">
      <c r="A2437" s="65">
        <f ca="1">INDIRECT(ADDRESS(2+QUOTIENT(ROW()-2,COUNTA('Form Responses 1'!$1:$1)-4),1,,TRUE,"Form Responses 1"))</f>
        <v>0</v>
      </c>
      <c r="B2437" s="65">
        <f ca="1">INDIRECT(ADDRESS(2+QUOTIENT(ROW()-2,COUNTA('Form Responses 1'!$1:$1)-4),2,,TRUE,"Form Responses 1"))</f>
        <v>0</v>
      </c>
      <c r="C2437" s="65">
        <f ca="1">INDIRECT(ADDRESS(2+QUOTIENT(ROW()-2,COUNTA('Form Responses 1'!$1:$1)-4),3,,TRUE,"Form Responses 1"))</f>
        <v>0</v>
      </c>
      <c r="D2437" s="65">
        <f ca="1">INDIRECT(ADDRESS(2+QUOTIENT(ROW()-2,COUNTA('Form Responses 1'!$1:$1)-4),4,,TRUE,"Form Responses 1"))</f>
        <v>0</v>
      </c>
      <c r="E2437" s="82">
        <f ca="1" t="shared" si="0"/>
        <v>6</v>
      </c>
      <c r="F2437" s="65" t="str">
        <f ca="1">IF(ISBLANK(A2437)," ",INDIRECT(ADDRESS(1,5+MOD(ROW()-2,COUNTA('Form Responses 1'!$1:$1)-4),,TRUE,"Form Responses 1")))</f>
        <v>Ground [Mushola]</v>
      </c>
      <c r="G2437" s="65" t="e">
        <f ca="1">IF(ISBLANK(A2437)," ",INDIRECT(ADDRESS(MATCH(A2437,'Form Responses 1'!A:A,0),5+MOD(ROW()-2,COUNTA('Form Responses 1'!$1:$1)-4),,TRUE,"Form Responses 1")))</f>
        <v>#N/A</v>
      </c>
      <c r="H2437" s="83" t="str">
        <f ca="1" t="shared" si="1"/>
        <v>Ground</v>
      </c>
      <c r="I2437" s="83" t="str">
        <f ca="1" t="shared" si="2481"/>
        <v>Mushola</v>
      </c>
      <c r="J2437" s="83" t="str">
        <f ca="1" t="shared" si="2"/>
        <v>CLEANING SERVICE</v>
      </c>
      <c r="K2437" s="83" t="str">
        <f ca="1" t="array" ref="K2437">IFERROR(INDEX(MASTER!B:B,MATCH(G2437,MASTER!A:A,0))/100," ")</f>
        <v> </v>
      </c>
      <c r="L2437" s="65">
        <f ca="1" t="shared" si="3"/>
        <v>0</v>
      </c>
      <c r="M2437" s="65" t="str">
        <f ca="1" t="shared" si="4"/>
        <v>1900 - WEEK 00</v>
      </c>
      <c r="N2437" s="65" t="str">
        <f ca="1" t="shared" si="5"/>
        <v>1900 - MONTH 01</v>
      </c>
      <c r="O2437" s="83" t="str">
        <f ca="1" t="shared" ref="O2437:P2437" si="2484">IFERROR(AVERAGEIF(M:M,M2437,$K:$K)," ")</f>
        <v> </v>
      </c>
      <c r="P2437" s="83" t="str">
        <f ca="1" t="shared" si="2484"/>
        <v> </v>
      </c>
      <c r="Q2437" s="65" t="str">
        <f ca="1">IF(ISBLANK(A2437)," ",IF(O2437&gt;MASTER!$B$3/100,"SB",IF(O2437&gt;MASTER!$B$4/100,"B",IF(O2437&gt;MASTER!$B$5/100,"C","K"))))</f>
        <v>SB</v>
      </c>
      <c r="R2437" s="65" t="str">
        <f ca="1">IF(ISBLANK(B2437)," ",IF(P2437&gt;MASTER!$B$3/100,"SB",IF(P2437&gt;MASTER!$B$4/100,"B",IF(P2437&gt;MASTER!$B$5/100,"C","K"))))</f>
        <v>SB</v>
      </c>
    </row>
    <row r="2438" customHeight="1" spans="1:18">
      <c r="A2438" s="65">
        <f ca="1">INDIRECT(ADDRESS(2+QUOTIENT(ROW()-2,COUNTA('Form Responses 1'!$1:$1)-4),1,,TRUE,"Form Responses 1"))</f>
        <v>0</v>
      </c>
      <c r="B2438" s="65">
        <f ca="1">INDIRECT(ADDRESS(2+QUOTIENT(ROW()-2,COUNTA('Form Responses 1'!$1:$1)-4),2,,TRUE,"Form Responses 1"))</f>
        <v>0</v>
      </c>
      <c r="C2438" s="65">
        <f ca="1">INDIRECT(ADDRESS(2+QUOTIENT(ROW()-2,COUNTA('Form Responses 1'!$1:$1)-4),3,,TRUE,"Form Responses 1"))</f>
        <v>0</v>
      </c>
      <c r="D2438" s="65">
        <f ca="1">INDIRECT(ADDRESS(2+QUOTIENT(ROW()-2,COUNTA('Form Responses 1'!$1:$1)-4),4,,TRUE,"Form Responses 1"))</f>
        <v>0</v>
      </c>
      <c r="E2438" s="82">
        <f ca="1" t="shared" si="0"/>
        <v>6</v>
      </c>
      <c r="F2438" s="65" t="str">
        <f ca="1">IF(ISBLANK(A2438)," ",INDIRECT(ADDRESS(1,5+MOD(ROW()-2,COUNTA('Form Responses 1'!$1:$1)-4),,TRUE,"Form Responses 1")))</f>
        <v>Halaman [Halaman]</v>
      </c>
      <c r="G2438" s="65" t="e">
        <f ca="1">IF(ISBLANK(A2438)," ",INDIRECT(ADDRESS(MATCH(A2438,'Form Responses 1'!A:A,0),5+MOD(ROW()-2,COUNTA('Form Responses 1'!$1:$1)-4),,TRUE,"Form Responses 1")))</f>
        <v>#N/A</v>
      </c>
      <c r="H2438" s="83" t="str">
        <f ca="1" t="shared" si="1"/>
        <v>Halaman</v>
      </c>
      <c r="I2438" s="83" t="str">
        <f ca="1" t="shared" si="2481"/>
        <v>Halaman</v>
      </c>
      <c r="J2438" s="83" t="str">
        <f ca="1" t="shared" si="2"/>
        <v>CLEANING SERVICE</v>
      </c>
      <c r="K2438" s="83" t="str">
        <f ca="1" t="array" ref="K2438">IFERROR(INDEX(MASTER!B:B,MATCH(G2438,MASTER!A:A,0))/100," ")</f>
        <v> </v>
      </c>
      <c r="L2438" s="65">
        <f ca="1" t="shared" si="3"/>
        <v>0</v>
      </c>
      <c r="M2438" s="65" t="str">
        <f ca="1" t="shared" si="4"/>
        <v>1900 - WEEK 00</v>
      </c>
      <c r="N2438" s="65" t="str">
        <f ca="1" t="shared" si="5"/>
        <v>1900 - MONTH 01</v>
      </c>
      <c r="O2438" s="83" t="str">
        <f ca="1" t="shared" ref="O2438:P2438" si="2485">IFERROR(AVERAGEIF(M:M,M2438,$K:$K)," ")</f>
        <v> </v>
      </c>
      <c r="P2438" s="83" t="str">
        <f ca="1" t="shared" si="2485"/>
        <v> </v>
      </c>
      <c r="Q2438" s="65" t="str">
        <f ca="1">IF(ISBLANK(A2438)," ",IF(O2438&gt;MASTER!$B$3/100,"SB",IF(O2438&gt;MASTER!$B$4/100,"B",IF(O2438&gt;MASTER!$B$5/100,"C","K"))))</f>
        <v>SB</v>
      </c>
      <c r="R2438" s="65" t="str">
        <f ca="1">IF(ISBLANK(B2438)," ",IF(P2438&gt;MASTER!$B$3/100,"SB",IF(P2438&gt;MASTER!$B$4/100,"B",IF(P2438&gt;MASTER!$B$5/100,"C","K"))))</f>
        <v>SB</v>
      </c>
    </row>
    <row r="2439" customHeight="1" spans="1:18">
      <c r="A2439" s="65">
        <f ca="1">INDIRECT(ADDRESS(2+QUOTIENT(ROW()-2,COUNTA('Form Responses 1'!$1:$1)-4),1,,TRUE,"Form Responses 1"))</f>
        <v>0</v>
      </c>
      <c r="B2439" s="65">
        <f ca="1">INDIRECT(ADDRESS(2+QUOTIENT(ROW()-2,COUNTA('Form Responses 1'!$1:$1)-4),2,,TRUE,"Form Responses 1"))</f>
        <v>0</v>
      </c>
      <c r="C2439" s="65">
        <f ca="1">INDIRECT(ADDRESS(2+QUOTIENT(ROW()-2,COUNTA('Form Responses 1'!$1:$1)-4),3,,TRUE,"Form Responses 1"))</f>
        <v>0</v>
      </c>
      <c r="D2439" s="65">
        <f ca="1">INDIRECT(ADDRESS(2+QUOTIENT(ROW()-2,COUNTA('Form Responses 1'!$1:$1)-4),4,,TRUE,"Form Responses 1"))</f>
        <v>0</v>
      </c>
      <c r="E2439" s="82">
        <f ca="1" t="shared" si="0"/>
        <v>6</v>
      </c>
      <c r="F2439" s="65" t="str">
        <f ca="1">IF(ISBLANK(A2439)," ",INDIRECT(ADDRESS(1,5+MOD(ROW()-2,COUNTA('Form Responses 1'!$1:$1)-4),,TRUE,"Form Responses 1")))</f>
        <v>Halaman [Taman]</v>
      </c>
      <c r="G2439" s="65" t="e">
        <f ca="1">IF(ISBLANK(A2439)," ",INDIRECT(ADDRESS(MATCH(A2439,'Form Responses 1'!A:A,0),5+MOD(ROW()-2,COUNTA('Form Responses 1'!$1:$1)-4),,TRUE,"Form Responses 1")))</f>
        <v>#N/A</v>
      </c>
      <c r="H2439" s="83" t="str">
        <f ca="1" t="shared" si="1"/>
        <v>Halaman</v>
      </c>
      <c r="I2439" s="83" t="str">
        <f ca="1" t="shared" si="2481"/>
        <v>Taman</v>
      </c>
      <c r="J2439" s="83" t="str">
        <f ca="1" t="shared" si="2"/>
        <v>CLEANING SERVICE</v>
      </c>
      <c r="K2439" s="83" t="str">
        <f ca="1" t="array" ref="K2439">IFERROR(INDEX(MASTER!B:B,MATCH(G2439,MASTER!A:A,0))/100," ")</f>
        <v> </v>
      </c>
      <c r="L2439" s="65">
        <f ca="1" t="shared" si="3"/>
        <v>0</v>
      </c>
      <c r="M2439" s="65" t="str">
        <f ca="1" t="shared" si="4"/>
        <v>1900 - WEEK 00</v>
      </c>
      <c r="N2439" s="65" t="str">
        <f ca="1" t="shared" si="5"/>
        <v>1900 - MONTH 01</v>
      </c>
      <c r="O2439" s="83" t="str">
        <f ca="1" t="shared" ref="O2439:P2439" si="2486">IFERROR(AVERAGEIF(M:M,M2439,$K:$K)," ")</f>
        <v> </v>
      </c>
      <c r="P2439" s="83" t="str">
        <f ca="1" t="shared" si="2486"/>
        <v> </v>
      </c>
      <c r="Q2439" s="65" t="str">
        <f ca="1">IF(ISBLANK(A2439)," ",IF(O2439&gt;MASTER!$B$3/100,"SB",IF(O2439&gt;MASTER!$B$4/100,"B",IF(O2439&gt;MASTER!$B$5/100,"C","K"))))</f>
        <v>SB</v>
      </c>
      <c r="R2439" s="65" t="str">
        <f ca="1">IF(ISBLANK(B2439)," ",IF(P2439&gt;MASTER!$B$3/100,"SB",IF(P2439&gt;MASTER!$B$4/100,"B",IF(P2439&gt;MASTER!$B$5/100,"C","K"))))</f>
        <v>SB</v>
      </c>
    </row>
    <row r="2440" customHeight="1" spans="1:18">
      <c r="A2440" s="65">
        <f ca="1">INDIRECT(ADDRESS(2+QUOTIENT(ROW()-2,COUNTA('Form Responses 1'!$1:$1)-4),1,,TRUE,"Form Responses 1"))</f>
        <v>0</v>
      </c>
      <c r="B2440" s="65">
        <f ca="1">INDIRECT(ADDRESS(2+QUOTIENT(ROW()-2,COUNTA('Form Responses 1'!$1:$1)-4),2,,TRUE,"Form Responses 1"))</f>
        <v>0</v>
      </c>
      <c r="C2440" s="65">
        <f ca="1">INDIRECT(ADDRESS(2+QUOTIENT(ROW()-2,COUNTA('Form Responses 1'!$1:$1)-4),3,,TRUE,"Form Responses 1"))</f>
        <v>0</v>
      </c>
      <c r="D2440" s="65">
        <f ca="1">INDIRECT(ADDRESS(2+QUOTIENT(ROW()-2,COUNTA('Form Responses 1'!$1:$1)-4),4,,TRUE,"Form Responses 1"))</f>
        <v>0</v>
      </c>
      <c r="E2440" s="82">
        <f ca="1" t="shared" si="0"/>
        <v>6</v>
      </c>
      <c r="F2440" s="65" t="str">
        <f ca="1">IF(ISBLANK(A2440)," ",INDIRECT(ADDRESS(1,5+MOD(ROW()-2,COUNTA('Form Responses 1'!$1:$1)-4),,TRUE,"Form Responses 1")))</f>
        <v>Halaman [Parkir Motor]</v>
      </c>
      <c r="G2440" s="65" t="e">
        <f ca="1">IF(ISBLANK(A2440)," ",INDIRECT(ADDRESS(MATCH(A2440,'Form Responses 1'!A:A,0),5+MOD(ROW()-2,COUNTA('Form Responses 1'!$1:$1)-4),,TRUE,"Form Responses 1")))</f>
        <v>#N/A</v>
      </c>
      <c r="H2440" s="83" t="str">
        <f ca="1" t="shared" si="1"/>
        <v>Halaman</v>
      </c>
      <c r="I2440" s="83" t="str">
        <f ca="1" t="shared" si="2481"/>
        <v>Parkir Motor</v>
      </c>
      <c r="J2440" s="83" t="str">
        <f ca="1" t="shared" si="2"/>
        <v>CLEANING SERVICE</v>
      </c>
      <c r="K2440" s="83" t="str">
        <f ca="1" t="array" ref="K2440">IFERROR(INDEX(MASTER!B:B,MATCH(G2440,MASTER!A:A,0))/100," ")</f>
        <v> </v>
      </c>
      <c r="L2440" s="65">
        <f ca="1" t="shared" si="3"/>
        <v>0</v>
      </c>
      <c r="M2440" s="65" t="str">
        <f ca="1" t="shared" si="4"/>
        <v>1900 - WEEK 00</v>
      </c>
      <c r="N2440" s="65" t="str">
        <f ca="1" t="shared" si="5"/>
        <v>1900 - MONTH 01</v>
      </c>
      <c r="O2440" s="83" t="str">
        <f ca="1" t="shared" ref="O2440:P2440" si="2487">IFERROR(AVERAGEIF(M:M,M2440,$K:$K)," ")</f>
        <v> </v>
      </c>
      <c r="P2440" s="83" t="str">
        <f ca="1" t="shared" si="2487"/>
        <v> </v>
      </c>
      <c r="Q2440" s="65" t="str">
        <f ca="1">IF(ISBLANK(A2440)," ",IF(O2440&gt;MASTER!$B$3/100,"SB",IF(O2440&gt;MASTER!$B$4/100,"B",IF(O2440&gt;MASTER!$B$5/100,"C","K"))))</f>
        <v>SB</v>
      </c>
      <c r="R2440" s="65" t="str">
        <f ca="1">IF(ISBLANK(B2440)," ",IF(P2440&gt;MASTER!$B$3/100,"SB",IF(P2440&gt;MASTER!$B$4/100,"B",IF(P2440&gt;MASTER!$B$5/100,"C","K"))))</f>
        <v>SB</v>
      </c>
    </row>
    <row r="2441" customHeight="1" spans="1:18">
      <c r="A2441" s="65">
        <f ca="1">INDIRECT(ADDRESS(2+QUOTIENT(ROW()-2,COUNTA('Form Responses 1'!$1:$1)-4),1,,TRUE,"Form Responses 1"))</f>
        <v>0</v>
      </c>
      <c r="B2441" s="65">
        <f ca="1">INDIRECT(ADDRESS(2+QUOTIENT(ROW()-2,COUNTA('Form Responses 1'!$1:$1)-4),2,,TRUE,"Form Responses 1"))</f>
        <v>0</v>
      </c>
      <c r="C2441" s="65">
        <f ca="1">INDIRECT(ADDRESS(2+QUOTIENT(ROW()-2,COUNTA('Form Responses 1'!$1:$1)-4),3,,TRUE,"Form Responses 1"))</f>
        <v>0</v>
      </c>
      <c r="D2441" s="65">
        <f ca="1">INDIRECT(ADDRESS(2+QUOTIENT(ROW()-2,COUNTA('Form Responses 1'!$1:$1)-4),4,,TRUE,"Form Responses 1"))</f>
        <v>0</v>
      </c>
      <c r="E2441" s="82">
        <f ca="1" t="shared" si="0"/>
        <v>6</v>
      </c>
      <c r="F2441" s="65" t="str">
        <f ca="1">IF(ISBLANK(A2441)," ",INDIRECT(ADDRESS(1,5+MOD(ROW()-2,COUNTA('Form Responses 1'!$1:$1)-4),,TRUE,"Form Responses 1")))</f>
        <v>Halaman [Parkir Mobil]</v>
      </c>
      <c r="G2441" s="65" t="e">
        <f ca="1">IF(ISBLANK(A2441)," ",INDIRECT(ADDRESS(MATCH(A2441,'Form Responses 1'!A:A,0),5+MOD(ROW()-2,COUNTA('Form Responses 1'!$1:$1)-4),,TRUE,"Form Responses 1")))</f>
        <v>#N/A</v>
      </c>
      <c r="H2441" s="83" t="str">
        <f ca="1" t="shared" si="1"/>
        <v>Halaman</v>
      </c>
      <c r="I2441" s="83" t="str">
        <f ca="1" t="shared" si="2481"/>
        <v>Parkir Mobil</v>
      </c>
      <c r="J2441" s="83" t="str">
        <f ca="1" t="shared" si="2"/>
        <v>CLEANING SERVICE</v>
      </c>
      <c r="K2441" s="83" t="str">
        <f ca="1" t="array" ref="K2441">IFERROR(INDEX(MASTER!B:B,MATCH(G2441,MASTER!A:A,0))/100," ")</f>
        <v> </v>
      </c>
      <c r="L2441" s="65">
        <f ca="1" t="shared" si="3"/>
        <v>0</v>
      </c>
      <c r="M2441" s="65" t="str">
        <f ca="1" t="shared" si="4"/>
        <v>1900 - WEEK 00</v>
      </c>
      <c r="N2441" s="65" t="str">
        <f ca="1" t="shared" si="5"/>
        <v>1900 - MONTH 01</v>
      </c>
      <c r="O2441" s="83" t="str">
        <f ca="1" t="shared" ref="O2441:P2441" si="2488">IFERROR(AVERAGEIF(M:M,M2441,$K:$K)," ")</f>
        <v> </v>
      </c>
      <c r="P2441" s="83" t="str">
        <f ca="1" t="shared" si="2488"/>
        <v> </v>
      </c>
      <c r="Q2441" s="65" t="str">
        <f ca="1">IF(ISBLANK(A2441)," ",IF(O2441&gt;MASTER!$B$3/100,"SB",IF(O2441&gt;MASTER!$B$4/100,"B",IF(O2441&gt;MASTER!$B$5/100,"C","K"))))</f>
        <v>SB</v>
      </c>
      <c r="R2441" s="65" t="str">
        <f ca="1">IF(ISBLANK(B2441)," ",IF(P2441&gt;MASTER!$B$3/100,"SB",IF(P2441&gt;MASTER!$B$4/100,"B",IF(P2441&gt;MASTER!$B$5/100,"C","K"))))</f>
        <v>SB</v>
      </c>
    </row>
    <row r="2442" customHeight="1" spans="1:18">
      <c r="A2442" s="65">
        <f ca="1">INDIRECT(ADDRESS(2+QUOTIENT(ROW()-2,COUNTA('Form Responses 1'!$1:$1)-4),1,,TRUE,"Form Responses 1"))</f>
        <v>0</v>
      </c>
      <c r="B2442" s="65">
        <f ca="1">INDIRECT(ADDRESS(2+QUOTIENT(ROW()-2,COUNTA('Form Responses 1'!$1:$1)-4),2,,TRUE,"Form Responses 1"))</f>
        <v>0</v>
      </c>
      <c r="C2442" s="65">
        <f ca="1">INDIRECT(ADDRESS(2+QUOTIENT(ROW()-2,COUNTA('Form Responses 1'!$1:$1)-4),3,,TRUE,"Form Responses 1"))</f>
        <v>0</v>
      </c>
      <c r="D2442" s="65">
        <f ca="1">INDIRECT(ADDRESS(2+QUOTIENT(ROW()-2,COUNTA('Form Responses 1'!$1:$1)-4),4,,TRUE,"Form Responses 1"))</f>
        <v>0</v>
      </c>
      <c r="E2442" s="82">
        <f ca="1" t="shared" si="0"/>
        <v>6</v>
      </c>
      <c r="F2442" s="65" t="str">
        <f ca="1">IF(ISBLANK(A2442)," ",INDIRECT(ADDRESS(1,5+MOD(ROW()-2,COUNTA('Form Responses 1'!$1:$1)-4),,TRUE,"Form Responses 1")))</f>
        <v>Halaman [Halaman depan samping dan belakang]</v>
      </c>
      <c r="G2442" s="65" t="e">
        <f ca="1">IF(ISBLANK(A2442)," ",INDIRECT(ADDRESS(MATCH(A2442,'Form Responses 1'!A:A,0),5+MOD(ROW()-2,COUNTA('Form Responses 1'!$1:$1)-4),,TRUE,"Form Responses 1")))</f>
        <v>#N/A</v>
      </c>
      <c r="H2442" s="83" t="str">
        <f ca="1" t="shared" si="1"/>
        <v>Halaman</v>
      </c>
      <c r="I2442" s="83" t="str">
        <f ca="1" t="shared" si="2481"/>
        <v>Halaman depan samping dan belakang</v>
      </c>
      <c r="J2442" s="83" t="str">
        <f ca="1" t="shared" si="2"/>
        <v>CLEANING SERVICE</v>
      </c>
      <c r="K2442" s="83" t="str">
        <f ca="1" t="array" ref="K2442">IFERROR(INDEX(MASTER!B:B,MATCH(G2442,MASTER!A:A,0))/100," ")</f>
        <v> </v>
      </c>
      <c r="L2442" s="65">
        <f ca="1" t="shared" si="3"/>
        <v>0</v>
      </c>
      <c r="M2442" s="65" t="str">
        <f ca="1" t="shared" si="4"/>
        <v>1900 - WEEK 00</v>
      </c>
      <c r="N2442" s="65" t="str">
        <f ca="1" t="shared" si="5"/>
        <v>1900 - MONTH 01</v>
      </c>
      <c r="O2442" s="83" t="str">
        <f ca="1" t="shared" ref="O2442:P2442" si="2489">IFERROR(AVERAGEIF(M:M,M2442,$K:$K)," ")</f>
        <v> </v>
      </c>
      <c r="P2442" s="83" t="str">
        <f ca="1" t="shared" si="2489"/>
        <v> </v>
      </c>
      <c r="Q2442" s="65" t="str">
        <f ca="1">IF(ISBLANK(A2442)," ",IF(O2442&gt;MASTER!$B$3/100,"SB",IF(O2442&gt;MASTER!$B$4/100,"B",IF(O2442&gt;MASTER!$B$5/100,"C","K"))))</f>
        <v>SB</v>
      </c>
      <c r="R2442" s="65" t="str">
        <f ca="1">IF(ISBLANK(B2442)," ",IF(P2442&gt;MASTER!$B$3/100,"SB",IF(P2442&gt;MASTER!$B$4/100,"B",IF(P2442&gt;MASTER!$B$5/100,"C","K"))))</f>
        <v>SB</v>
      </c>
    </row>
    <row r="2443" customHeight="1" spans="1:18">
      <c r="A2443" s="65">
        <f ca="1">INDIRECT(ADDRESS(2+QUOTIENT(ROW()-2,COUNTA('Form Responses 1'!$1:$1)-4),1,,TRUE,"Form Responses 1"))</f>
        <v>0</v>
      </c>
      <c r="B2443" s="65">
        <f ca="1">INDIRECT(ADDRESS(2+QUOTIENT(ROW()-2,COUNTA('Form Responses 1'!$1:$1)-4),2,,TRUE,"Form Responses 1"))</f>
        <v>0</v>
      </c>
      <c r="C2443" s="65">
        <f ca="1">INDIRECT(ADDRESS(2+QUOTIENT(ROW()-2,COUNTA('Form Responses 1'!$1:$1)-4),3,,TRUE,"Form Responses 1"))</f>
        <v>0</v>
      </c>
      <c r="D2443" s="65">
        <f ca="1">INDIRECT(ADDRESS(2+QUOTIENT(ROW()-2,COUNTA('Form Responses 1'!$1:$1)-4),4,,TRUE,"Form Responses 1"))</f>
        <v>0</v>
      </c>
      <c r="E2443" s="82">
        <f ca="1" t="shared" si="0"/>
        <v>6</v>
      </c>
      <c r="F2443" s="65" t="str">
        <f ca="1">IF(ISBLANK(A2443)," ",INDIRECT(ADDRESS(1,5+MOD(ROW()-2,COUNTA('Form Responses 1'!$1:$1)-4),,TRUE,"Form Responses 1")))</f>
        <v>Halaman [TPS]</v>
      </c>
      <c r="G2443" s="65" t="e">
        <f ca="1">IF(ISBLANK(A2443)," ",INDIRECT(ADDRESS(MATCH(A2443,'Form Responses 1'!A:A,0),5+MOD(ROW()-2,COUNTA('Form Responses 1'!$1:$1)-4),,TRUE,"Form Responses 1")))</f>
        <v>#N/A</v>
      </c>
      <c r="H2443" s="83" t="str">
        <f ca="1" t="shared" si="1"/>
        <v>Halaman</v>
      </c>
      <c r="I2443" s="83" t="str">
        <f ca="1" t="shared" si="2481"/>
        <v>TPS</v>
      </c>
      <c r="J2443" s="83" t="str">
        <f ca="1" t="shared" si="2"/>
        <v>CLEANING SERVICE</v>
      </c>
      <c r="K2443" s="83" t="str">
        <f ca="1" t="array" ref="K2443">IFERROR(INDEX(MASTER!B:B,MATCH(G2443,MASTER!A:A,0))/100," ")</f>
        <v> </v>
      </c>
      <c r="L2443" s="65">
        <f ca="1" t="shared" si="3"/>
        <v>0</v>
      </c>
      <c r="M2443" s="65" t="str">
        <f ca="1" t="shared" si="4"/>
        <v>1900 - WEEK 00</v>
      </c>
      <c r="N2443" s="65" t="str">
        <f ca="1" t="shared" si="5"/>
        <v>1900 - MONTH 01</v>
      </c>
      <c r="O2443" s="83" t="str">
        <f ca="1" t="shared" ref="O2443:P2443" si="2490">IFERROR(AVERAGEIF(M:M,M2443,$K:$K)," ")</f>
        <v> </v>
      </c>
      <c r="P2443" s="83" t="str">
        <f ca="1" t="shared" si="2490"/>
        <v> </v>
      </c>
      <c r="Q2443" s="65" t="str">
        <f ca="1">IF(ISBLANK(A2443)," ",IF(O2443&gt;MASTER!$B$3/100,"SB",IF(O2443&gt;MASTER!$B$4/100,"B",IF(O2443&gt;MASTER!$B$5/100,"C","K"))))</f>
        <v>SB</v>
      </c>
      <c r="R2443" s="65" t="str">
        <f ca="1">IF(ISBLANK(B2443)," ",IF(P2443&gt;MASTER!$B$3/100,"SB",IF(P2443&gt;MASTER!$B$4/100,"B",IF(P2443&gt;MASTER!$B$5/100,"C","K"))))</f>
        <v>SB</v>
      </c>
    </row>
    <row r="2444" customHeight="1" spans="1:18">
      <c r="A2444" s="65">
        <f ca="1">INDIRECT(ADDRESS(2+QUOTIENT(ROW()-2,COUNTA('Form Responses 1'!$1:$1)-4),1,,TRUE,"Form Responses 1"))</f>
        <v>0</v>
      </c>
      <c r="B2444" s="65">
        <f ca="1">INDIRECT(ADDRESS(2+QUOTIENT(ROW()-2,COUNTA('Form Responses 1'!$1:$1)-4),2,,TRUE,"Form Responses 1"))</f>
        <v>0</v>
      </c>
      <c r="C2444" s="65">
        <f ca="1">INDIRECT(ADDRESS(2+QUOTIENT(ROW()-2,COUNTA('Form Responses 1'!$1:$1)-4),3,,TRUE,"Form Responses 1"))</f>
        <v>0</v>
      </c>
      <c r="D2444" s="65">
        <f ca="1">INDIRECT(ADDRESS(2+QUOTIENT(ROW()-2,COUNTA('Form Responses 1'!$1:$1)-4),4,,TRUE,"Form Responses 1"))</f>
        <v>0</v>
      </c>
      <c r="E2444" s="82">
        <f ca="1" t="shared" si="0"/>
        <v>6</v>
      </c>
      <c r="F2444" s="65" t="str">
        <f ca="1">IF(ISBLANK(A2444)," ",INDIRECT(ADDRESS(1,5+MOD(ROW()-2,COUNTA('Form Responses 1'!$1:$1)-4),,TRUE,"Form Responses 1")))</f>
        <v>Security [Security Functions]</v>
      </c>
      <c r="G2444" s="65" t="e">
        <f ca="1">IF(ISBLANK(A2444)," ",INDIRECT(ADDRESS(MATCH(A2444,'Form Responses 1'!A:A,0),5+MOD(ROW()-2,COUNTA('Form Responses 1'!$1:$1)-4),,TRUE,"Form Responses 1")))</f>
        <v>#N/A</v>
      </c>
      <c r="H2444" s="83" t="str">
        <f ca="1" t="shared" si="1"/>
        <v>Security</v>
      </c>
      <c r="I2444" s="83" t="str">
        <f ca="1" t="shared" si="2481"/>
        <v>Security Functions</v>
      </c>
      <c r="J2444" s="83" t="str">
        <f ca="1" t="shared" si="2"/>
        <v>SECURITY SERVICE</v>
      </c>
      <c r="K2444" s="83" t="str">
        <f ca="1" t="array" ref="K2444">IFERROR(INDEX(MASTER!B:B,MATCH(G2444,MASTER!A:A,0))/100," ")</f>
        <v> </v>
      </c>
      <c r="L2444" s="65">
        <f ca="1" t="shared" si="3"/>
        <v>0</v>
      </c>
      <c r="M2444" s="65" t="str">
        <f ca="1" t="shared" si="4"/>
        <v>1900 - WEEK 00</v>
      </c>
      <c r="N2444" s="65" t="str">
        <f ca="1" t="shared" si="5"/>
        <v>1900 - MONTH 01</v>
      </c>
      <c r="O2444" s="83" t="str">
        <f ca="1" t="shared" ref="O2444:P2444" si="2491">IFERROR(AVERAGEIF(M:M,M2444,$K:$K)," ")</f>
        <v> </v>
      </c>
      <c r="P2444" s="83" t="str">
        <f ca="1" t="shared" si="2491"/>
        <v> </v>
      </c>
      <c r="Q2444" s="65" t="str">
        <f ca="1">IF(ISBLANK(A2444)," ",IF(O2444&gt;MASTER!$B$3/100,"SB",IF(O2444&gt;MASTER!$B$4/100,"B",IF(O2444&gt;MASTER!$B$5/100,"C","K"))))</f>
        <v>SB</v>
      </c>
      <c r="R2444" s="65" t="str">
        <f ca="1">IF(ISBLANK(B2444)," ",IF(P2444&gt;MASTER!$B$3/100,"SB",IF(P2444&gt;MASTER!$B$4/100,"B",IF(P2444&gt;MASTER!$B$5/100,"C","K"))))</f>
        <v>SB</v>
      </c>
    </row>
    <row r="2445" customHeight="1" spans="1:18">
      <c r="A2445" s="65">
        <f ca="1">INDIRECT(ADDRESS(2+QUOTIENT(ROW()-2,COUNTA('Form Responses 1'!$1:$1)-4),1,,TRUE,"Form Responses 1"))</f>
        <v>0</v>
      </c>
      <c r="B2445" s="65">
        <f ca="1">INDIRECT(ADDRESS(2+QUOTIENT(ROW()-2,COUNTA('Form Responses 1'!$1:$1)-4),2,,TRUE,"Form Responses 1"))</f>
        <v>0</v>
      </c>
      <c r="C2445" s="65">
        <f ca="1">INDIRECT(ADDRESS(2+QUOTIENT(ROW()-2,COUNTA('Form Responses 1'!$1:$1)-4),3,,TRUE,"Form Responses 1"))</f>
        <v>0</v>
      </c>
      <c r="D2445" s="65">
        <f ca="1">INDIRECT(ADDRESS(2+QUOTIENT(ROW()-2,COUNTA('Form Responses 1'!$1:$1)-4),4,,TRUE,"Form Responses 1"))</f>
        <v>0</v>
      </c>
      <c r="E2445" s="82">
        <f ca="1" t="shared" si="0"/>
        <v>6</v>
      </c>
      <c r="F2445" s="65" t="str">
        <f ca="1">IF(ISBLANK(A2445)," ",INDIRECT(ADDRESS(1,5+MOD(ROW()-2,COUNTA('Form Responses 1'!$1:$1)-4),,TRUE,"Form Responses 1")))</f>
        <v>Driver [Driving Safety]</v>
      </c>
      <c r="G2445" s="65" t="e">
        <f ca="1">IF(ISBLANK(A2445)," ",INDIRECT(ADDRESS(MATCH(A2445,'Form Responses 1'!A:A,0),5+MOD(ROW()-2,COUNTA('Form Responses 1'!$1:$1)-4),,TRUE,"Form Responses 1")))</f>
        <v>#N/A</v>
      </c>
      <c r="H2445" s="83" t="str">
        <f ca="1" t="shared" si="1"/>
        <v>Driver</v>
      </c>
      <c r="I2445" s="83" t="str">
        <f ca="1" t="shared" si="2481"/>
        <v>Driving Safety</v>
      </c>
      <c r="J2445" s="83" t="str">
        <f ca="1" t="shared" si="2"/>
        <v>LABOR SERVICE</v>
      </c>
      <c r="K2445" s="83" t="str">
        <f ca="1" t="array" ref="K2445">IFERROR(INDEX(MASTER!B:B,MATCH(G2445,MASTER!A:A,0))/100," ")</f>
        <v> </v>
      </c>
      <c r="L2445" s="65">
        <f ca="1" t="shared" si="3"/>
        <v>0</v>
      </c>
      <c r="M2445" s="65" t="str">
        <f ca="1" t="shared" si="4"/>
        <v>1900 - WEEK 00</v>
      </c>
      <c r="N2445" s="65" t="str">
        <f ca="1" t="shared" si="5"/>
        <v>1900 - MONTH 01</v>
      </c>
      <c r="O2445" s="83" t="str">
        <f ca="1" t="shared" ref="O2445:P2445" si="2492">IFERROR(AVERAGEIF(M:M,M2445,$K:$K)," ")</f>
        <v> </v>
      </c>
      <c r="P2445" s="83" t="str">
        <f ca="1" t="shared" si="2492"/>
        <v> </v>
      </c>
      <c r="Q2445" s="65" t="str">
        <f ca="1">IF(ISBLANK(A2445)," ",IF(O2445&gt;MASTER!$B$3/100,"SB",IF(O2445&gt;MASTER!$B$4/100,"B",IF(O2445&gt;MASTER!$B$5/100,"C","K"))))</f>
        <v>SB</v>
      </c>
      <c r="R2445" s="65" t="str">
        <f ca="1">IF(ISBLANK(B2445)," ",IF(P2445&gt;MASTER!$B$3/100,"SB",IF(P2445&gt;MASTER!$B$4/100,"B",IF(P2445&gt;MASTER!$B$5/100,"C","K"))))</f>
        <v>SB</v>
      </c>
    </row>
    <row r="2446" customHeight="1" spans="1:18">
      <c r="A2446" s="65">
        <f ca="1">INDIRECT(ADDRESS(2+QUOTIENT(ROW()-2,COUNTA('Form Responses 1'!$1:$1)-4),1,,TRUE,"Form Responses 1"))</f>
        <v>0</v>
      </c>
      <c r="B2446" s="65">
        <f ca="1">INDIRECT(ADDRESS(2+QUOTIENT(ROW()-2,COUNTA('Form Responses 1'!$1:$1)-4),2,,TRUE,"Form Responses 1"))</f>
        <v>0</v>
      </c>
      <c r="C2446" s="65">
        <f ca="1">INDIRECT(ADDRESS(2+QUOTIENT(ROW()-2,COUNTA('Form Responses 1'!$1:$1)-4),3,,TRUE,"Form Responses 1"))</f>
        <v>0</v>
      </c>
      <c r="D2446" s="65">
        <f ca="1">INDIRECT(ADDRESS(2+QUOTIENT(ROW()-2,COUNTA('Form Responses 1'!$1:$1)-4),4,,TRUE,"Form Responses 1"))</f>
        <v>0</v>
      </c>
      <c r="E2446" s="82">
        <f ca="1" t="shared" si="0"/>
        <v>6</v>
      </c>
      <c r="F2446" s="65" t="str">
        <f ca="1">IF(ISBLANK(A2446)," ",INDIRECT(ADDRESS(1,5+MOD(ROW()-2,COUNTA('Form Responses 1'!$1:$1)-4),,TRUE,"Form Responses 1")))</f>
        <v>Driver [ Attendance]</v>
      </c>
      <c r="G2446" s="65" t="e">
        <f ca="1">IF(ISBLANK(A2446)," ",INDIRECT(ADDRESS(MATCH(A2446,'Form Responses 1'!A:A,0),5+MOD(ROW()-2,COUNTA('Form Responses 1'!$1:$1)-4),,TRUE,"Form Responses 1")))</f>
        <v>#N/A</v>
      </c>
      <c r="H2446" s="83" t="str">
        <f ca="1" t="shared" si="1"/>
        <v>Driver</v>
      </c>
      <c r="I2446" s="83" t="str">
        <f ca="1" t="shared" si="2481"/>
        <v> Attendance</v>
      </c>
      <c r="J2446" s="83" t="str">
        <f ca="1" t="shared" si="2"/>
        <v>LABOR SERVICE</v>
      </c>
      <c r="K2446" s="83" t="str">
        <f ca="1" t="array" ref="K2446">IFERROR(INDEX(MASTER!B:B,MATCH(G2446,MASTER!A:A,0))/100," ")</f>
        <v> </v>
      </c>
      <c r="L2446" s="65">
        <f ca="1" t="shared" si="3"/>
        <v>0</v>
      </c>
      <c r="M2446" s="65" t="str">
        <f ca="1" t="shared" si="4"/>
        <v>1900 - WEEK 00</v>
      </c>
      <c r="N2446" s="65" t="str">
        <f ca="1" t="shared" si="5"/>
        <v>1900 - MONTH 01</v>
      </c>
      <c r="O2446" s="83" t="str">
        <f ca="1" t="shared" ref="O2446:P2446" si="2493">IFERROR(AVERAGEIF(M:M,M2446,$K:$K)," ")</f>
        <v> </v>
      </c>
      <c r="P2446" s="83" t="str">
        <f ca="1" t="shared" si="2493"/>
        <v> </v>
      </c>
      <c r="Q2446" s="65" t="str">
        <f ca="1">IF(ISBLANK(A2446)," ",IF(O2446&gt;MASTER!$B$3/100,"SB",IF(O2446&gt;MASTER!$B$4/100,"B",IF(O2446&gt;MASTER!$B$5/100,"C","K"))))</f>
        <v>SB</v>
      </c>
      <c r="R2446" s="65" t="str">
        <f ca="1">IF(ISBLANK(B2446)," ",IF(P2446&gt;MASTER!$B$3/100,"SB",IF(P2446&gt;MASTER!$B$4/100,"B",IF(P2446&gt;MASTER!$B$5/100,"C","K"))))</f>
        <v>SB</v>
      </c>
    </row>
    <row r="2447" customHeight="1" spans="1:18">
      <c r="A2447" s="65">
        <f ca="1">INDIRECT(ADDRESS(2+QUOTIENT(ROW()-2,COUNTA('Form Responses 1'!$1:$1)-4),1,,TRUE,"Form Responses 1"))</f>
        <v>0</v>
      </c>
      <c r="B2447" s="65">
        <f ca="1">INDIRECT(ADDRESS(2+QUOTIENT(ROW()-2,COUNTA('Form Responses 1'!$1:$1)-4),2,,TRUE,"Form Responses 1"))</f>
        <v>0</v>
      </c>
      <c r="C2447" s="65">
        <f ca="1">INDIRECT(ADDRESS(2+QUOTIENT(ROW()-2,COUNTA('Form Responses 1'!$1:$1)-4),3,,TRUE,"Form Responses 1"))</f>
        <v>0</v>
      </c>
      <c r="D2447" s="65">
        <f ca="1">INDIRECT(ADDRESS(2+QUOTIENT(ROW()-2,COUNTA('Form Responses 1'!$1:$1)-4),4,,TRUE,"Form Responses 1"))</f>
        <v>0</v>
      </c>
      <c r="E2447" s="82">
        <f ca="1" t="shared" si="0"/>
        <v>6</v>
      </c>
      <c r="F2447" s="65" t="str">
        <f ca="1">IF(ISBLANK(A2447)," ",INDIRECT(ADDRESS(1,5+MOD(ROW()-2,COUNTA('Form Responses 1'!$1:$1)-4),,TRUE,"Form Responses 1")))</f>
        <v>Lantai 25 / Roof Top [Tangga Exit Barat]</v>
      </c>
      <c r="G2447" s="65" t="e">
        <f ca="1">IF(ISBLANK(A2447)," ",INDIRECT(ADDRESS(MATCH(A2447,'Form Responses 1'!A:A,0),5+MOD(ROW()-2,COUNTA('Form Responses 1'!$1:$1)-4),,TRUE,"Form Responses 1")))</f>
        <v>#N/A</v>
      </c>
      <c r="H2447" s="83" t="str">
        <f ca="1" t="shared" si="1"/>
        <v>Lantai 25 / Roof Top</v>
      </c>
      <c r="I2447" s="83" t="str">
        <f ca="1" t="shared" si="2481"/>
        <v>Tangga Exit Barat</v>
      </c>
      <c r="J2447" s="83" t="str">
        <f ca="1" t="shared" si="2"/>
        <v>CLEANING SERVICE</v>
      </c>
      <c r="K2447" s="83" t="str">
        <f ca="1" t="array" ref="K2447">IFERROR(INDEX(MASTER!B:B,MATCH(G2447,MASTER!A:A,0))/100," ")</f>
        <v> </v>
      </c>
      <c r="L2447" s="65">
        <f ca="1" t="shared" si="3"/>
        <v>0</v>
      </c>
      <c r="M2447" s="65" t="str">
        <f ca="1" t="shared" si="4"/>
        <v>1900 - WEEK 00</v>
      </c>
      <c r="N2447" s="65" t="str">
        <f ca="1" t="shared" si="5"/>
        <v>1900 - MONTH 01</v>
      </c>
      <c r="O2447" s="83" t="str">
        <f ca="1" t="shared" ref="O2447:P2447" si="2494">IFERROR(AVERAGEIF(M:M,M2447,$K:$K)," ")</f>
        <v> </v>
      </c>
      <c r="P2447" s="83" t="str">
        <f ca="1" t="shared" si="2494"/>
        <v> </v>
      </c>
      <c r="Q2447" s="65" t="str">
        <f ca="1">IF(ISBLANK(A2447)," ",IF(O2447&gt;MASTER!$B$3/100,"SB",IF(O2447&gt;MASTER!$B$4/100,"B",IF(O2447&gt;MASTER!$B$5/100,"C","K"))))</f>
        <v>SB</v>
      </c>
      <c r="R2447" s="65" t="str">
        <f ca="1">IF(ISBLANK(B2447)," ",IF(P2447&gt;MASTER!$B$3/100,"SB",IF(P2447&gt;MASTER!$B$4/100,"B",IF(P2447&gt;MASTER!$B$5/100,"C","K"))))</f>
        <v>SB</v>
      </c>
    </row>
    <row r="2448" customHeight="1" spans="1:18">
      <c r="A2448" s="65">
        <f ca="1">INDIRECT(ADDRESS(2+QUOTIENT(ROW()-2,COUNTA('Form Responses 1'!$1:$1)-4),1,,TRUE,"Form Responses 1"))</f>
        <v>0</v>
      </c>
      <c r="B2448" s="65">
        <f ca="1">INDIRECT(ADDRESS(2+QUOTIENT(ROW()-2,COUNTA('Form Responses 1'!$1:$1)-4),2,,TRUE,"Form Responses 1"))</f>
        <v>0</v>
      </c>
      <c r="C2448" s="65">
        <f ca="1">INDIRECT(ADDRESS(2+QUOTIENT(ROW()-2,COUNTA('Form Responses 1'!$1:$1)-4),3,,TRUE,"Form Responses 1"))</f>
        <v>0</v>
      </c>
      <c r="D2448" s="65">
        <f ca="1">INDIRECT(ADDRESS(2+QUOTIENT(ROW()-2,COUNTA('Form Responses 1'!$1:$1)-4),4,,TRUE,"Form Responses 1"))</f>
        <v>0</v>
      </c>
      <c r="E2448" s="82">
        <f ca="1" t="shared" si="0"/>
        <v>6</v>
      </c>
      <c r="F2448" s="65" t="str">
        <f ca="1">IF(ISBLANK(A2448)," ",INDIRECT(ADDRESS(1,5+MOD(ROW()-2,COUNTA('Form Responses 1'!$1:$1)-4),,TRUE,"Form Responses 1")))</f>
        <v>Lantai 25 / Roof Top [ &amp; Timur]</v>
      </c>
      <c r="G2448" s="65" t="e">
        <f ca="1">IF(ISBLANK(A2448)," ",INDIRECT(ADDRESS(MATCH(A2448,'Form Responses 1'!A:A,0),5+MOD(ROW()-2,COUNTA('Form Responses 1'!$1:$1)-4),,TRUE,"Form Responses 1")))</f>
        <v>#N/A</v>
      </c>
      <c r="H2448" s="83" t="str">
        <f ca="1" t="shared" si="1"/>
        <v>Lantai 25 / Roof Top</v>
      </c>
      <c r="I2448" s="83" t="str">
        <f ca="1" t="shared" si="2481"/>
        <v> &amp; Timur</v>
      </c>
      <c r="J2448" s="83" t="str">
        <f ca="1" t="shared" si="2"/>
        <v>CLEANING SERVICE</v>
      </c>
      <c r="K2448" s="83" t="str">
        <f ca="1" t="array" ref="K2448">IFERROR(INDEX(MASTER!B:B,MATCH(G2448,MASTER!A:A,0))/100," ")</f>
        <v> </v>
      </c>
      <c r="L2448" s="65">
        <f ca="1" t="shared" si="3"/>
        <v>0</v>
      </c>
      <c r="M2448" s="65" t="str">
        <f ca="1" t="shared" si="4"/>
        <v>1900 - WEEK 00</v>
      </c>
      <c r="N2448" s="65" t="str">
        <f ca="1" t="shared" si="5"/>
        <v>1900 - MONTH 01</v>
      </c>
      <c r="O2448" s="83" t="str">
        <f ca="1" t="shared" ref="O2448:P2448" si="2495">IFERROR(AVERAGEIF(M:M,M2448,$K:$K)," ")</f>
        <v> </v>
      </c>
      <c r="P2448" s="83" t="str">
        <f ca="1" t="shared" si="2495"/>
        <v> </v>
      </c>
      <c r="Q2448" s="65" t="str">
        <f ca="1">IF(ISBLANK(A2448)," ",IF(O2448&gt;MASTER!$B$3/100,"SB",IF(O2448&gt;MASTER!$B$4/100,"B",IF(O2448&gt;MASTER!$B$5/100,"C","K"))))</f>
        <v>SB</v>
      </c>
      <c r="R2448" s="65" t="str">
        <f ca="1">IF(ISBLANK(B2448)," ",IF(P2448&gt;MASTER!$B$3/100,"SB",IF(P2448&gt;MASTER!$B$4/100,"B",IF(P2448&gt;MASTER!$B$5/100,"C","K"))))</f>
        <v>SB</v>
      </c>
    </row>
    <row r="2449" customHeight="1" spans="1:18">
      <c r="A2449" s="65">
        <f ca="1">INDIRECT(ADDRESS(2+QUOTIENT(ROW()-2,COUNTA('Form Responses 1'!$1:$1)-4),1,,TRUE,"Form Responses 1"))</f>
        <v>0</v>
      </c>
      <c r="B2449" s="65">
        <f ca="1">INDIRECT(ADDRESS(2+QUOTIENT(ROW()-2,COUNTA('Form Responses 1'!$1:$1)-4),2,,TRUE,"Form Responses 1"))</f>
        <v>0</v>
      </c>
      <c r="C2449" s="65">
        <f ca="1">INDIRECT(ADDRESS(2+QUOTIENT(ROW()-2,COUNTA('Form Responses 1'!$1:$1)-4),3,,TRUE,"Form Responses 1"))</f>
        <v>0</v>
      </c>
      <c r="D2449" s="65">
        <f ca="1">INDIRECT(ADDRESS(2+QUOTIENT(ROW()-2,COUNTA('Form Responses 1'!$1:$1)-4),4,,TRUE,"Form Responses 1"))</f>
        <v>0</v>
      </c>
      <c r="E2449" s="82">
        <f ca="1" t="shared" si="0"/>
        <v>6</v>
      </c>
      <c r="F2449" s="65" t="str">
        <f ca="1">IF(ISBLANK(A2449)," ",INDIRECT(ADDRESS(1,5+MOD(ROW()-2,COUNTA('Form Responses 1'!$1:$1)-4),,TRUE,"Form Responses 1")))</f>
        <v>Lantai 25 / Roof Top [Ruang Tekhnsi]</v>
      </c>
      <c r="G2449" s="65" t="e">
        <f ca="1">IF(ISBLANK(A2449)," ",INDIRECT(ADDRESS(MATCH(A2449,'Form Responses 1'!A:A,0),5+MOD(ROW()-2,COUNTA('Form Responses 1'!$1:$1)-4),,TRUE,"Form Responses 1")))</f>
        <v>#N/A</v>
      </c>
      <c r="H2449" s="83" t="str">
        <f ca="1" t="shared" si="1"/>
        <v>Lantai 25 / Roof Top</v>
      </c>
      <c r="I2449" s="83" t="str">
        <f ca="1" t="shared" si="2481"/>
        <v>Ruang Tekhnsi</v>
      </c>
      <c r="J2449" s="83" t="str">
        <f ca="1" t="shared" si="2"/>
        <v>CLEANING SERVICE</v>
      </c>
      <c r="K2449" s="83" t="str">
        <f ca="1" t="array" ref="K2449">IFERROR(INDEX(MASTER!B:B,MATCH(G2449,MASTER!A:A,0))/100," ")</f>
        <v> </v>
      </c>
      <c r="L2449" s="65">
        <f ca="1" t="shared" si="3"/>
        <v>0</v>
      </c>
      <c r="M2449" s="65" t="str">
        <f ca="1" t="shared" si="4"/>
        <v>1900 - WEEK 00</v>
      </c>
      <c r="N2449" s="65" t="str">
        <f ca="1" t="shared" si="5"/>
        <v>1900 - MONTH 01</v>
      </c>
      <c r="O2449" s="83" t="str">
        <f ca="1" t="shared" ref="O2449:P2449" si="2496">IFERROR(AVERAGEIF(M:M,M2449,$K:$K)," ")</f>
        <v> </v>
      </c>
      <c r="P2449" s="83" t="str">
        <f ca="1" t="shared" si="2496"/>
        <v> </v>
      </c>
      <c r="Q2449" s="65" t="str">
        <f ca="1">IF(ISBLANK(A2449)," ",IF(O2449&gt;MASTER!$B$3/100,"SB",IF(O2449&gt;MASTER!$B$4/100,"B",IF(O2449&gt;MASTER!$B$5/100,"C","K"))))</f>
        <v>SB</v>
      </c>
      <c r="R2449" s="65" t="str">
        <f ca="1">IF(ISBLANK(B2449)," ",IF(P2449&gt;MASTER!$B$3/100,"SB",IF(P2449&gt;MASTER!$B$4/100,"B",IF(P2449&gt;MASTER!$B$5/100,"C","K"))))</f>
        <v>SB</v>
      </c>
    </row>
    <row r="2450" customHeight="1" spans="1:18">
      <c r="A2450" s="65">
        <f ca="1">INDIRECT(ADDRESS(2+QUOTIENT(ROW()-2,COUNTA('Form Responses 1'!$1:$1)-4),1,,TRUE,"Form Responses 1"))</f>
        <v>0</v>
      </c>
      <c r="B2450" s="65">
        <f ca="1">INDIRECT(ADDRESS(2+QUOTIENT(ROW()-2,COUNTA('Form Responses 1'!$1:$1)-4),2,,TRUE,"Form Responses 1"))</f>
        <v>0</v>
      </c>
      <c r="C2450" s="65">
        <f ca="1">INDIRECT(ADDRESS(2+QUOTIENT(ROW()-2,COUNTA('Form Responses 1'!$1:$1)-4),3,,TRUE,"Form Responses 1"))</f>
        <v>0</v>
      </c>
      <c r="D2450" s="65">
        <f ca="1">INDIRECT(ADDRESS(2+QUOTIENT(ROW()-2,COUNTA('Form Responses 1'!$1:$1)-4),4,,TRUE,"Form Responses 1"))</f>
        <v>0</v>
      </c>
      <c r="E2450" s="82">
        <f ca="1" t="shared" si="0"/>
        <v>6</v>
      </c>
      <c r="F2450" s="65" t="str">
        <f ca="1">IF(ISBLANK(A2450)," ",INDIRECT(ADDRESS(1,5+MOD(ROW()-2,COUNTA('Form Responses 1'!$1:$1)-4),,TRUE,"Form Responses 1")))</f>
        <v>Lantai 25 / Roof Top [Gutter]</v>
      </c>
      <c r="G2450" s="65" t="e">
        <f ca="1">IF(ISBLANK(A2450)," ",INDIRECT(ADDRESS(MATCH(A2450,'Form Responses 1'!A:A,0),5+MOD(ROW()-2,COUNTA('Form Responses 1'!$1:$1)-4),,TRUE,"Form Responses 1")))</f>
        <v>#N/A</v>
      </c>
      <c r="H2450" s="83" t="str">
        <f ca="1" t="shared" si="1"/>
        <v>Lantai 25 / Roof Top</v>
      </c>
      <c r="I2450" s="83" t="str">
        <f ca="1" t="shared" si="2481"/>
        <v>Gutter</v>
      </c>
      <c r="J2450" s="83" t="str">
        <f ca="1" t="shared" si="2"/>
        <v>CLEANING SERVICE</v>
      </c>
      <c r="K2450" s="83" t="str">
        <f ca="1" t="array" ref="K2450">IFERROR(INDEX(MASTER!B:B,MATCH(G2450,MASTER!A:A,0))/100," ")</f>
        <v> </v>
      </c>
      <c r="L2450" s="65">
        <f ca="1" t="shared" si="3"/>
        <v>0</v>
      </c>
      <c r="M2450" s="65" t="str">
        <f ca="1" t="shared" si="4"/>
        <v>1900 - WEEK 00</v>
      </c>
      <c r="N2450" s="65" t="str">
        <f ca="1" t="shared" si="5"/>
        <v>1900 - MONTH 01</v>
      </c>
      <c r="O2450" s="83" t="str">
        <f ca="1" t="shared" ref="O2450:P2450" si="2497">IFERROR(AVERAGEIF(M:M,M2450,$K:$K)," ")</f>
        <v> </v>
      </c>
      <c r="P2450" s="83" t="str">
        <f ca="1" t="shared" si="2497"/>
        <v> </v>
      </c>
      <c r="Q2450" s="65" t="str">
        <f ca="1">IF(ISBLANK(A2450)," ",IF(O2450&gt;MASTER!$B$3/100,"SB",IF(O2450&gt;MASTER!$B$4/100,"B",IF(O2450&gt;MASTER!$B$5/100,"C","K"))))</f>
        <v>SB</v>
      </c>
      <c r="R2450" s="65" t="str">
        <f ca="1">IF(ISBLANK(B2450)," ",IF(P2450&gt;MASTER!$B$3/100,"SB",IF(P2450&gt;MASTER!$B$4/100,"B",IF(P2450&gt;MASTER!$B$5/100,"C","K"))))</f>
        <v>SB</v>
      </c>
    </row>
    <row r="2451" customHeight="1" spans="1:18">
      <c r="A2451" s="65">
        <f ca="1">INDIRECT(ADDRESS(2+QUOTIENT(ROW()-2,COUNTA('Form Responses 1'!$1:$1)-4),1,,TRUE,"Form Responses 1"))</f>
        <v>0</v>
      </c>
      <c r="B2451" s="65">
        <f ca="1">INDIRECT(ADDRESS(2+QUOTIENT(ROW()-2,COUNTA('Form Responses 1'!$1:$1)-4),2,,TRUE,"Form Responses 1"))</f>
        <v>0</v>
      </c>
      <c r="C2451" s="65">
        <f ca="1">INDIRECT(ADDRESS(2+QUOTIENT(ROW()-2,COUNTA('Form Responses 1'!$1:$1)-4),3,,TRUE,"Form Responses 1"))</f>
        <v>0</v>
      </c>
      <c r="D2451" s="65">
        <f ca="1">INDIRECT(ADDRESS(2+QUOTIENT(ROW()-2,COUNTA('Form Responses 1'!$1:$1)-4),4,,TRUE,"Form Responses 1"))</f>
        <v>0</v>
      </c>
      <c r="E2451" s="82">
        <f ca="1" t="shared" si="0"/>
        <v>6</v>
      </c>
      <c r="F2451" s="65" t="str">
        <f ca="1">IF(ISBLANK(A2451)," ",INDIRECT(ADDRESS(1,5+MOD(ROW()-2,COUNTA('Form Responses 1'!$1:$1)-4),,TRUE,"Form Responses 1")))</f>
        <v>Lantai 24 [Tangga Exit Barat]</v>
      </c>
      <c r="G2451" s="65" t="e">
        <f ca="1">IF(ISBLANK(A2451)," ",INDIRECT(ADDRESS(MATCH(A2451,'Form Responses 1'!A:A,0),5+MOD(ROW()-2,COUNTA('Form Responses 1'!$1:$1)-4),,TRUE,"Form Responses 1")))</f>
        <v>#N/A</v>
      </c>
      <c r="H2451" s="83" t="str">
        <f ca="1" t="shared" si="1"/>
        <v>Lantai 24</v>
      </c>
      <c r="I2451" s="83" t="str">
        <f ca="1" t="shared" si="2481"/>
        <v>Tangga Exit Barat</v>
      </c>
      <c r="J2451" s="83" t="str">
        <f ca="1" t="shared" si="2"/>
        <v>CLEANING SERVICE</v>
      </c>
      <c r="K2451" s="83" t="str">
        <f ca="1" t="array" ref="K2451">IFERROR(INDEX(MASTER!B:B,MATCH(G2451,MASTER!A:A,0))/100," ")</f>
        <v> </v>
      </c>
      <c r="L2451" s="65">
        <f ca="1" t="shared" si="3"/>
        <v>0</v>
      </c>
      <c r="M2451" s="65" t="str">
        <f ca="1" t="shared" si="4"/>
        <v>1900 - WEEK 00</v>
      </c>
      <c r="N2451" s="65" t="str">
        <f ca="1" t="shared" si="5"/>
        <v>1900 - MONTH 01</v>
      </c>
      <c r="O2451" s="83" t="str">
        <f ca="1" t="shared" ref="O2451:P2451" si="2498">IFERROR(AVERAGEIF(M:M,M2451,$K:$K)," ")</f>
        <v> </v>
      </c>
      <c r="P2451" s="83" t="str">
        <f ca="1" t="shared" si="2498"/>
        <v> </v>
      </c>
      <c r="Q2451" s="65" t="str">
        <f ca="1">IF(ISBLANK(A2451)," ",IF(O2451&gt;MASTER!$B$3/100,"SB",IF(O2451&gt;MASTER!$B$4/100,"B",IF(O2451&gt;MASTER!$B$5/100,"C","K"))))</f>
        <v>SB</v>
      </c>
      <c r="R2451" s="65" t="str">
        <f ca="1">IF(ISBLANK(B2451)," ",IF(P2451&gt;MASTER!$B$3/100,"SB",IF(P2451&gt;MASTER!$B$4/100,"B",IF(P2451&gt;MASTER!$B$5/100,"C","K"))))</f>
        <v>SB</v>
      </c>
    </row>
    <row r="2452" customHeight="1" spans="1:18">
      <c r="A2452" s="65">
        <f ca="1">INDIRECT(ADDRESS(2+QUOTIENT(ROW()-2,COUNTA('Form Responses 1'!$1:$1)-4),1,,TRUE,"Form Responses 1"))</f>
        <v>0</v>
      </c>
      <c r="B2452" s="65">
        <f ca="1">INDIRECT(ADDRESS(2+QUOTIENT(ROW()-2,COUNTA('Form Responses 1'!$1:$1)-4),2,,TRUE,"Form Responses 1"))</f>
        <v>0</v>
      </c>
      <c r="C2452" s="65">
        <f ca="1">INDIRECT(ADDRESS(2+QUOTIENT(ROW()-2,COUNTA('Form Responses 1'!$1:$1)-4),3,,TRUE,"Form Responses 1"))</f>
        <v>0</v>
      </c>
      <c r="D2452" s="65">
        <f ca="1">INDIRECT(ADDRESS(2+QUOTIENT(ROW()-2,COUNTA('Form Responses 1'!$1:$1)-4),4,,TRUE,"Form Responses 1"))</f>
        <v>0</v>
      </c>
      <c r="E2452" s="82">
        <f ca="1" t="shared" si="0"/>
        <v>6</v>
      </c>
      <c r="F2452" s="65" t="str">
        <f ca="1">IF(ISBLANK(A2452)," ",INDIRECT(ADDRESS(1,5+MOD(ROW()-2,COUNTA('Form Responses 1'!$1:$1)-4),,TRUE,"Form Responses 1")))</f>
        <v>Lantai 24 [ &amp; Timur]</v>
      </c>
      <c r="G2452" s="65" t="e">
        <f ca="1">IF(ISBLANK(A2452)," ",INDIRECT(ADDRESS(MATCH(A2452,'Form Responses 1'!A:A,0),5+MOD(ROW()-2,COUNTA('Form Responses 1'!$1:$1)-4),,TRUE,"Form Responses 1")))</f>
        <v>#N/A</v>
      </c>
      <c r="H2452" s="83" t="str">
        <f ca="1" t="shared" si="1"/>
        <v>Lantai 24</v>
      </c>
      <c r="I2452" s="83" t="str">
        <f ca="1" t="shared" si="2481"/>
        <v> &amp; Timur</v>
      </c>
      <c r="J2452" s="83" t="str">
        <f ca="1" t="shared" si="2"/>
        <v>CLEANING SERVICE</v>
      </c>
      <c r="K2452" s="83" t="str">
        <f ca="1" t="array" ref="K2452">IFERROR(INDEX(MASTER!B:B,MATCH(G2452,MASTER!A:A,0))/100," ")</f>
        <v> </v>
      </c>
      <c r="L2452" s="65">
        <f ca="1" t="shared" si="3"/>
        <v>0</v>
      </c>
      <c r="M2452" s="65" t="str">
        <f ca="1" t="shared" si="4"/>
        <v>1900 - WEEK 00</v>
      </c>
      <c r="N2452" s="65" t="str">
        <f ca="1" t="shared" si="5"/>
        <v>1900 - MONTH 01</v>
      </c>
      <c r="O2452" s="83" t="str">
        <f ca="1" t="shared" ref="O2452:P2452" si="2499">IFERROR(AVERAGEIF(M:M,M2452,$K:$K)," ")</f>
        <v> </v>
      </c>
      <c r="P2452" s="83" t="str">
        <f ca="1" t="shared" si="2499"/>
        <v> </v>
      </c>
      <c r="Q2452" s="65" t="str">
        <f ca="1">IF(ISBLANK(A2452)," ",IF(O2452&gt;MASTER!$B$3/100,"SB",IF(O2452&gt;MASTER!$B$4/100,"B",IF(O2452&gt;MASTER!$B$5/100,"C","K"))))</f>
        <v>SB</v>
      </c>
      <c r="R2452" s="65" t="str">
        <f ca="1">IF(ISBLANK(B2452)," ",IF(P2452&gt;MASTER!$B$3/100,"SB",IF(P2452&gt;MASTER!$B$4/100,"B",IF(P2452&gt;MASTER!$B$5/100,"C","K"))))</f>
        <v>SB</v>
      </c>
    </row>
    <row r="2453" customHeight="1" spans="1:18">
      <c r="A2453" s="65">
        <f ca="1">INDIRECT(ADDRESS(2+QUOTIENT(ROW()-2,COUNTA('Form Responses 1'!$1:$1)-4),1,,TRUE,"Form Responses 1"))</f>
        <v>0</v>
      </c>
      <c r="B2453" s="65">
        <f ca="1">INDIRECT(ADDRESS(2+QUOTIENT(ROW()-2,COUNTA('Form Responses 1'!$1:$1)-4),2,,TRUE,"Form Responses 1"))</f>
        <v>0</v>
      </c>
      <c r="C2453" s="65">
        <f ca="1">INDIRECT(ADDRESS(2+QUOTIENT(ROW()-2,COUNTA('Form Responses 1'!$1:$1)-4),3,,TRUE,"Form Responses 1"))</f>
        <v>0</v>
      </c>
      <c r="D2453" s="65">
        <f ca="1">INDIRECT(ADDRESS(2+QUOTIENT(ROW()-2,COUNTA('Form Responses 1'!$1:$1)-4),4,,TRUE,"Form Responses 1"))</f>
        <v>0</v>
      </c>
      <c r="E2453" s="82">
        <f ca="1" t="shared" si="0"/>
        <v>6</v>
      </c>
      <c r="F2453" s="65" t="str">
        <f ca="1">IF(ISBLANK(A2453)," ",INDIRECT(ADDRESS(1,5+MOD(ROW()-2,COUNTA('Form Responses 1'!$1:$1)-4),,TRUE,"Form Responses 1")))</f>
        <v>Lantai 24 [Mushola]</v>
      </c>
      <c r="G2453" s="65" t="e">
        <f ca="1">IF(ISBLANK(A2453)," ",INDIRECT(ADDRESS(MATCH(A2453,'Form Responses 1'!A:A,0),5+MOD(ROW()-2,COUNTA('Form Responses 1'!$1:$1)-4),,TRUE,"Form Responses 1")))</f>
        <v>#N/A</v>
      </c>
      <c r="H2453" s="83" t="str">
        <f ca="1" t="shared" si="1"/>
        <v>Lantai 24</v>
      </c>
      <c r="I2453" s="83" t="str">
        <f ca="1" t="shared" si="2481"/>
        <v>Mushola</v>
      </c>
      <c r="J2453" s="83" t="str">
        <f ca="1" t="shared" si="2"/>
        <v>CLEANING SERVICE</v>
      </c>
      <c r="K2453" s="83" t="str">
        <f ca="1" t="array" ref="K2453">IFERROR(INDEX(MASTER!B:B,MATCH(G2453,MASTER!A:A,0))/100," ")</f>
        <v> </v>
      </c>
      <c r="L2453" s="65">
        <f ca="1" t="shared" si="3"/>
        <v>0</v>
      </c>
      <c r="M2453" s="65" t="str">
        <f ca="1" t="shared" si="4"/>
        <v>1900 - WEEK 00</v>
      </c>
      <c r="N2453" s="65" t="str">
        <f ca="1" t="shared" si="5"/>
        <v>1900 - MONTH 01</v>
      </c>
      <c r="O2453" s="83" t="str">
        <f ca="1" t="shared" ref="O2453:P2453" si="2500">IFERROR(AVERAGEIF(M:M,M2453,$K:$K)," ")</f>
        <v> </v>
      </c>
      <c r="P2453" s="83" t="str">
        <f ca="1" t="shared" si="2500"/>
        <v> </v>
      </c>
      <c r="Q2453" s="65" t="str">
        <f ca="1">IF(ISBLANK(A2453)," ",IF(O2453&gt;MASTER!$B$3/100,"SB",IF(O2453&gt;MASTER!$B$4/100,"B",IF(O2453&gt;MASTER!$B$5/100,"C","K"))))</f>
        <v>SB</v>
      </c>
      <c r="R2453" s="65" t="str">
        <f ca="1">IF(ISBLANK(B2453)," ",IF(P2453&gt;MASTER!$B$3/100,"SB",IF(P2453&gt;MASTER!$B$4/100,"B",IF(P2453&gt;MASTER!$B$5/100,"C","K"))))</f>
        <v>SB</v>
      </c>
    </row>
    <row r="2454" customHeight="1" spans="1:18">
      <c r="A2454" s="65">
        <f ca="1">INDIRECT(ADDRESS(2+QUOTIENT(ROW()-2,COUNTA('Form Responses 1'!$1:$1)-4),1,,TRUE,"Form Responses 1"))</f>
        <v>0</v>
      </c>
      <c r="B2454" s="65">
        <f ca="1">INDIRECT(ADDRESS(2+QUOTIENT(ROW()-2,COUNTA('Form Responses 1'!$1:$1)-4),2,,TRUE,"Form Responses 1"))</f>
        <v>0</v>
      </c>
      <c r="C2454" s="65">
        <f ca="1">INDIRECT(ADDRESS(2+QUOTIENT(ROW()-2,COUNTA('Form Responses 1'!$1:$1)-4),3,,TRUE,"Form Responses 1"))</f>
        <v>0</v>
      </c>
      <c r="D2454" s="65">
        <f ca="1">INDIRECT(ADDRESS(2+QUOTIENT(ROW()-2,COUNTA('Form Responses 1'!$1:$1)-4),4,,TRUE,"Form Responses 1"))</f>
        <v>0</v>
      </c>
      <c r="E2454" s="82">
        <f ca="1" t="shared" si="0"/>
        <v>6</v>
      </c>
      <c r="F2454" s="65" t="str">
        <f ca="1">IF(ISBLANK(A2454)," ",INDIRECT(ADDRESS(1,5+MOD(ROW()-2,COUNTA('Form Responses 1'!$1:$1)-4),,TRUE,"Form Responses 1")))</f>
        <v>Lantai 24 [Pantry]</v>
      </c>
      <c r="G2454" s="65" t="e">
        <f ca="1">IF(ISBLANK(A2454)," ",INDIRECT(ADDRESS(MATCH(A2454,'Form Responses 1'!A:A,0),5+MOD(ROW()-2,COUNTA('Form Responses 1'!$1:$1)-4),,TRUE,"Form Responses 1")))</f>
        <v>#N/A</v>
      </c>
      <c r="H2454" s="83" t="str">
        <f ca="1" t="shared" si="1"/>
        <v>Lantai 24</v>
      </c>
      <c r="I2454" s="83" t="str">
        <f ca="1" t="shared" si="2481"/>
        <v>Pantry</v>
      </c>
      <c r="J2454" s="83" t="str">
        <f ca="1" t="shared" si="2"/>
        <v>CLEANING SERVICE</v>
      </c>
      <c r="K2454" s="83" t="str">
        <f ca="1" t="array" ref="K2454">IFERROR(INDEX(MASTER!B:B,MATCH(G2454,MASTER!A:A,0))/100," ")</f>
        <v> </v>
      </c>
      <c r="L2454" s="65">
        <f ca="1" t="shared" si="3"/>
        <v>0</v>
      </c>
      <c r="M2454" s="65" t="str">
        <f ca="1" t="shared" si="4"/>
        <v>1900 - WEEK 00</v>
      </c>
      <c r="N2454" s="65" t="str">
        <f ca="1" t="shared" si="5"/>
        <v>1900 - MONTH 01</v>
      </c>
      <c r="O2454" s="83" t="str">
        <f ca="1" t="shared" ref="O2454:P2454" si="2501">IFERROR(AVERAGEIF(M:M,M2454,$K:$K)," ")</f>
        <v> </v>
      </c>
      <c r="P2454" s="83" t="str">
        <f ca="1" t="shared" si="2501"/>
        <v> </v>
      </c>
      <c r="Q2454" s="65" t="str">
        <f ca="1">IF(ISBLANK(A2454)," ",IF(O2454&gt;MASTER!$B$3/100,"SB",IF(O2454&gt;MASTER!$B$4/100,"B",IF(O2454&gt;MASTER!$B$5/100,"C","K"))))</f>
        <v>SB</v>
      </c>
      <c r="R2454" s="65" t="str">
        <f ca="1">IF(ISBLANK(B2454)," ",IF(P2454&gt;MASTER!$B$3/100,"SB",IF(P2454&gt;MASTER!$B$4/100,"B",IF(P2454&gt;MASTER!$B$5/100,"C","K"))))</f>
        <v>SB</v>
      </c>
    </row>
    <row r="2455" customHeight="1" spans="1:18">
      <c r="A2455" s="65">
        <f ca="1">INDIRECT(ADDRESS(2+QUOTIENT(ROW()-2,COUNTA('Form Responses 1'!$1:$1)-4),1,,TRUE,"Form Responses 1"))</f>
        <v>0</v>
      </c>
      <c r="B2455" s="65">
        <f ca="1">INDIRECT(ADDRESS(2+QUOTIENT(ROW()-2,COUNTA('Form Responses 1'!$1:$1)-4),2,,TRUE,"Form Responses 1"))</f>
        <v>0</v>
      </c>
      <c r="C2455" s="65">
        <f ca="1">INDIRECT(ADDRESS(2+QUOTIENT(ROW()-2,COUNTA('Form Responses 1'!$1:$1)-4),3,,TRUE,"Form Responses 1"))</f>
        <v>0</v>
      </c>
      <c r="D2455" s="65">
        <f ca="1">INDIRECT(ADDRESS(2+QUOTIENT(ROW()-2,COUNTA('Form Responses 1'!$1:$1)-4),4,,TRUE,"Form Responses 1"))</f>
        <v>0</v>
      </c>
      <c r="E2455" s="82">
        <f ca="1" t="shared" si="0"/>
        <v>6</v>
      </c>
      <c r="F2455" s="65" t="str">
        <f ca="1">IF(ISBLANK(A2455)," ",INDIRECT(ADDRESS(1,5+MOD(ROW()-2,COUNTA('Form Responses 1'!$1:$1)-4),,TRUE,"Form Responses 1")))</f>
        <v>Lantai 24 [Ruang Rapat 1-2-3]</v>
      </c>
      <c r="G2455" s="65" t="e">
        <f ca="1">IF(ISBLANK(A2455)," ",INDIRECT(ADDRESS(MATCH(A2455,'Form Responses 1'!A:A,0),5+MOD(ROW()-2,COUNTA('Form Responses 1'!$1:$1)-4),,TRUE,"Form Responses 1")))</f>
        <v>#N/A</v>
      </c>
      <c r="H2455" s="83" t="str">
        <f ca="1" t="shared" si="1"/>
        <v>Lantai 24</v>
      </c>
      <c r="I2455" s="83" t="str">
        <f ca="1" t="shared" si="2481"/>
        <v>Ruang Rapat 1-2-3</v>
      </c>
      <c r="J2455" s="83" t="str">
        <f ca="1" t="shared" si="2"/>
        <v>CLEANING SERVICE</v>
      </c>
      <c r="K2455" s="83" t="str">
        <f ca="1" t="array" ref="K2455">IFERROR(INDEX(MASTER!B:B,MATCH(G2455,MASTER!A:A,0))/100," ")</f>
        <v> </v>
      </c>
      <c r="L2455" s="65">
        <f ca="1" t="shared" si="3"/>
        <v>0</v>
      </c>
      <c r="M2455" s="65" t="str">
        <f ca="1" t="shared" si="4"/>
        <v>1900 - WEEK 00</v>
      </c>
      <c r="N2455" s="65" t="str">
        <f ca="1" t="shared" si="5"/>
        <v>1900 - MONTH 01</v>
      </c>
      <c r="O2455" s="83" t="str">
        <f ca="1" t="shared" ref="O2455:P2455" si="2502">IFERROR(AVERAGEIF(M:M,M2455,$K:$K)," ")</f>
        <v> </v>
      </c>
      <c r="P2455" s="83" t="str">
        <f ca="1" t="shared" si="2502"/>
        <v> </v>
      </c>
      <c r="Q2455" s="65" t="str">
        <f ca="1">IF(ISBLANK(A2455)," ",IF(O2455&gt;MASTER!$B$3/100,"SB",IF(O2455&gt;MASTER!$B$4/100,"B",IF(O2455&gt;MASTER!$B$5/100,"C","K"))))</f>
        <v>SB</v>
      </c>
      <c r="R2455" s="65" t="str">
        <f ca="1">IF(ISBLANK(B2455)," ",IF(P2455&gt;MASTER!$B$3/100,"SB",IF(P2455&gt;MASTER!$B$4/100,"B",IF(P2455&gt;MASTER!$B$5/100,"C","K"))))</f>
        <v>SB</v>
      </c>
    </row>
    <row r="2456" customHeight="1" spans="1:18">
      <c r="A2456" s="65">
        <f ca="1">INDIRECT(ADDRESS(2+QUOTIENT(ROW()-2,COUNTA('Form Responses 1'!$1:$1)-4),1,,TRUE,"Form Responses 1"))</f>
        <v>0</v>
      </c>
      <c r="B2456" s="65">
        <f ca="1">INDIRECT(ADDRESS(2+QUOTIENT(ROW()-2,COUNTA('Form Responses 1'!$1:$1)-4),2,,TRUE,"Form Responses 1"))</f>
        <v>0</v>
      </c>
      <c r="C2456" s="65">
        <f ca="1">INDIRECT(ADDRESS(2+QUOTIENT(ROW()-2,COUNTA('Form Responses 1'!$1:$1)-4),3,,TRUE,"Form Responses 1"))</f>
        <v>0</v>
      </c>
      <c r="D2456" s="65">
        <f ca="1">INDIRECT(ADDRESS(2+QUOTIENT(ROW()-2,COUNTA('Form Responses 1'!$1:$1)-4),4,,TRUE,"Form Responses 1"))</f>
        <v>0</v>
      </c>
      <c r="E2456" s="82">
        <f ca="1" t="shared" si="0"/>
        <v>6</v>
      </c>
      <c r="F2456" s="65" t="str">
        <f ca="1">IF(ISBLANK(A2456)," ",INDIRECT(ADDRESS(1,5+MOD(ROW()-2,COUNTA('Form Responses 1'!$1:$1)-4),,TRUE,"Form Responses 1")))</f>
        <v>Lantai 24 [Ruang Kerja]</v>
      </c>
      <c r="G2456" s="65" t="e">
        <f ca="1">IF(ISBLANK(A2456)," ",INDIRECT(ADDRESS(MATCH(A2456,'Form Responses 1'!A:A,0),5+MOD(ROW()-2,COUNTA('Form Responses 1'!$1:$1)-4),,TRUE,"Form Responses 1")))</f>
        <v>#N/A</v>
      </c>
      <c r="H2456" s="83" t="str">
        <f ca="1" t="shared" si="1"/>
        <v>Lantai 24</v>
      </c>
      <c r="I2456" s="83" t="str">
        <f ca="1" t="shared" si="2481"/>
        <v>Ruang Kerja</v>
      </c>
      <c r="J2456" s="83" t="str">
        <f ca="1" t="shared" si="2"/>
        <v>CLEANING SERVICE</v>
      </c>
      <c r="K2456" s="83" t="str">
        <f ca="1" t="array" ref="K2456">IFERROR(INDEX(MASTER!B:B,MATCH(G2456,MASTER!A:A,0))/100," ")</f>
        <v> </v>
      </c>
      <c r="L2456" s="65">
        <f ca="1" t="shared" si="3"/>
        <v>0</v>
      </c>
      <c r="M2456" s="65" t="str">
        <f ca="1" t="shared" si="4"/>
        <v>1900 - WEEK 00</v>
      </c>
      <c r="N2456" s="65" t="str">
        <f ca="1" t="shared" si="5"/>
        <v>1900 - MONTH 01</v>
      </c>
      <c r="O2456" s="83" t="str">
        <f ca="1" t="shared" ref="O2456:P2456" si="2503">IFERROR(AVERAGEIF(M:M,M2456,$K:$K)," ")</f>
        <v> </v>
      </c>
      <c r="P2456" s="83" t="str">
        <f ca="1" t="shared" si="2503"/>
        <v> </v>
      </c>
      <c r="Q2456" s="65" t="str">
        <f ca="1">IF(ISBLANK(A2456)," ",IF(O2456&gt;MASTER!$B$3/100,"SB",IF(O2456&gt;MASTER!$B$4/100,"B",IF(O2456&gt;MASTER!$B$5/100,"C","K"))))</f>
        <v>SB</v>
      </c>
      <c r="R2456" s="65" t="str">
        <f ca="1">IF(ISBLANK(B2456)," ",IF(P2456&gt;MASTER!$B$3/100,"SB",IF(P2456&gt;MASTER!$B$4/100,"B",IF(P2456&gt;MASTER!$B$5/100,"C","K"))))</f>
        <v>SB</v>
      </c>
    </row>
    <row r="2457" customHeight="1" spans="1:18">
      <c r="A2457" s="65">
        <f ca="1">INDIRECT(ADDRESS(2+QUOTIENT(ROW()-2,COUNTA('Form Responses 1'!$1:$1)-4),1,,TRUE,"Form Responses 1"))</f>
        <v>0</v>
      </c>
      <c r="B2457" s="65">
        <f ca="1">INDIRECT(ADDRESS(2+QUOTIENT(ROW()-2,COUNTA('Form Responses 1'!$1:$1)-4),2,,TRUE,"Form Responses 1"))</f>
        <v>0</v>
      </c>
      <c r="C2457" s="65">
        <f ca="1">INDIRECT(ADDRESS(2+QUOTIENT(ROW()-2,COUNTA('Form Responses 1'!$1:$1)-4),3,,TRUE,"Form Responses 1"))</f>
        <v>0</v>
      </c>
      <c r="D2457" s="65">
        <f ca="1">INDIRECT(ADDRESS(2+QUOTIENT(ROW()-2,COUNTA('Form Responses 1'!$1:$1)-4),4,,TRUE,"Form Responses 1"))</f>
        <v>0</v>
      </c>
      <c r="E2457" s="82">
        <f ca="1" t="shared" si="0"/>
        <v>6</v>
      </c>
      <c r="F2457" s="65" t="str">
        <f ca="1">IF(ISBLANK(A2457)," ",INDIRECT(ADDRESS(1,5+MOD(ROW()-2,COUNTA('Form Responses 1'!$1:$1)-4),,TRUE,"Form Responses 1")))</f>
        <v>Lantai 24 [Koridor]</v>
      </c>
      <c r="G2457" s="65" t="e">
        <f ca="1">IF(ISBLANK(A2457)," ",INDIRECT(ADDRESS(MATCH(A2457,'Form Responses 1'!A:A,0),5+MOD(ROW()-2,COUNTA('Form Responses 1'!$1:$1)-4),,TRUE,"Form Responses 1")))</f>
        <v>#N/A</v>
      </c>
      <c r="H2457" s="83" t="str">
        <f ca="1" t="shared" si="1"/>
        <v>Lantai 24</v>
      </c>
      <c r="I2457" s="83" t="str">
        <f ca="1" t="shared" si="2481"/>
        <v>Koridor</v>
      </c>
      <c r="J2457" s="83" t="str">
        <f ca="1" t="shared" si="2"/>
        <v>CLEANING SERVICE</v>
      </c>
      <c r="K2457" s="83" t="str">
        <f ca="1" t="array" ref="K2457">IFERROR(INDEX(MASTER!B:B,MATCH(G2457,MASTER!A:A,0))/100," ")</f>
        <v> </v>
      </c>
      <c r="L2457" s="65">
        <f ca="1" t="shared" si="3"/>
        <v>0</v>
      </c>
      <c r="M2457" s="65" t="str">
        <f ca="1" t="shared" si="4"/>
        <v>1900 - WEEK 00</v>
      </c>
      <c r="N2457" s="65" t="str">
        <f ca="1" t="shared" si="5"/>
        <v>1900 - MONTH 01</v>
      </c>
      <c r="O2457" s="83" t="str">
        <f ca="1" t="shared" ref="O2457:P2457" si="2504">IFERROR(AVERAGEIF(M:M,M2457,$K:$K)," ")</f>
        <v> </v>
      </c>
      <c r="P2457" s="83" t="str">
        <f ca="1" t="shared" si="2504"/>
        <v> </v>
      </c>
      <c r="Q2457" s="65" t="str">
        <f ca="1">IF(ISBLANK(A2457)," ",IF(O2457&gt;MASTER!$B$3/100,"SB",IF(O2457&gt;MASTER!$B$4/100,"B",IF(O2457&gt;MASTER!$B$5/100,"C","K"))))</f>
        <v>SB</v>
      </c>
      <c r="R2457" s="65" t="str">
        <f ca="1">IF(ISBLANK(B2457)," ",IF(P2457&gt;MASTER!$B$3/100,"SB",IF(P2457&gt;MASTER!$B$4/100,"B",IF(P2457&gt;MASTER!$B$5/100,"C","K"))))</f>
        <v>SB</v>
      </c>
    </row>
    <row r="2458" customHeight="1" spans="1:18">
      <c r="A2458" s="65">
        <f ca="1">INDIRECT(ADDRESS(2+QUOTIENT(ROW()-2,COUNTA('Form Responses 1'!$1:$1)-4),1,,TRUE,"Form Responses 1"))</f>
        <v>0</v>
      </c>
      <c r="B2458" s="65">
        <f ca="1">INDIRECT(ADDRESS(2+QUOTIENT(ROW()-2,COUNTA('Form Responses 1'!$1:$1)-4),2,,TRUE,"Form Responses 1"))</f>
        <v>0</v>
      </c>
      <c r="C2458" s="65">
        <f ca="1">INDIRECT(ADDRESS(2+QUOTIENT(ROW()-2,COUNTA('Form Responses 1'!$1:$1)-4),3,,TRUE,"Form Responses 1"))</f>
        <v>0</v>
      </c>
      <c r="D2458" s="65">
        <f ca="1">INDIRECT(ADDRESS(2+QUOTIENT(ROW()-2,COUNTA('Form Responses 1'!$1:$1)-4),4,,TRUE,"Form Responses 1"))</f>
        <v>0</v>
      </c>
      <c r="E2458" s="82">
        <f ca="1" t="shared" si="0"/>
        <v>6</v>
      </c>
      <c r="F2458" s="65" t="str">
        <f ca="1">IF(ISBLANK(A2458)," ",INDIRECT(ADDRESS(1,5+MOD(ROW()-2,COUNTA('Form Responses 1'!$1:$1)-4),,TRUE,"Form Responses 1")))</f>
        <v>Lantai 24 [Toilet Pria / Wanita]</v>
      </c>
      <c r="G2458" s="65" t="e">
        <f ca="1">IF(ISBLANK(A2458)," ",INDIRECT(ADDRESS(MATCH(A2458,'Form Responses 1'!A:A,0),5+MOD(ROW()-2,COUNTA('Form Responses 1'!$1:$1)-4),,TRUE,"Form Responses 1")))</f>
        <v>#N/A</v>
      </c>
      <c r="H2458" s="83" t="str">
        <f ca="1" t="shared" si="1"/>
        <v>Lantai 24</v>
      </c>
      <c r="I2458" s="83" t="str">
        <f ca="1" t="shared" si="2481"/>
        <v>Toilet Pria / Wanita</v>
      </c>
      <c r="J2458" s="83" t="str">
        <f ca="1" t="shared" si="2"/>
        <v>CLEANING SERVICE</v>
      </c>
      <c r="K2458" s="83" t="str">
        <f ca="1" t="array" ref="K2458">IFERROR(INDEX(MASTER!B:B,MATCH(G2458,MASTER!A:A,0))/100," ")</f>
        <v> </v>
      </c>
      <c r="L2458" s="65">
        <f ca="1" t="shared" si="3"/>
        <v>0</v>
      </c>
      <c r="M2458" s="65" t="str">
        <f ca="1" t="shared" si="4"/>
        <v>1900 - WEEK 00</v>
      </c>
      <c r="N2458" s="65" t="str">
        <f ca="1" t="shared" si="5"/>
        <v>1900 - MONTH 01</v>
      </c>
      <c r="O2458" s="83" t="str">
        <f ca="1" t="shared" ref="O2458:P2458" si="2505">IFERROR(AVERAGEIF(M:M,M2458,$K:$K)," ")</f>
        <v> </v>
      </c>
      <c r="P2458" s="83" t="str">
        <f ca="1" t="shared" si="2505"/>
        <v> </v>
      </c>
      <c r="Q2458" s="65" t="str">
        <f ca="1">IF(ISBLANK(A2458)," ",IF(O2458&gt;MASTER!$B$3/100,"SB",IF(O2458&gt;MASTER!$B$4/100,"B",IF(O2458&gt;MASTER!$B$5/100,"C","K"))))</f>
        <v>SB</v>
      </c>
      <c r="R2458" s="65" t="str">
        <f ca="1">IF(ISBLANK(B2458)," ",IF(P2458&gt;MASTER!$B$3/100,"SB",IF(P2458&gt;MASTER!$B$4/100,"B",IF(P2458&gt;MASTER!$B$5/100,"C","K"))))</f>
        <v>SB</v>
      </c>
    </row>
    <row r="2459" customHeight="1" spans="1:18">
      <c r="A2459" s="65">
        <f ca="1">INDIRECT(ADDRESS(2+QUOTIENT(ROW()-2,COUNTA('Form Responses 1'!$1:$1)-4),1,,TRUE,"Form Responses 1"))</f>
        <v>0</v>
      </c>
      <c r="B2459" s="65">
        <f ca="1">INDIRECT(ADDRESS(2+QUOTIENT(ROW()-2,COUNTA('Form Responses 1'!$1:$1)-4),2,,TRUE,"Form Responses 1"))</f>
        <v>0</v>
      </c>
      <c r="C2459" s="65">
        <f ca="1">INDIRECT(ADDRESS(2+QUOTIENT(ROW()-2,COUNTA('Form Responses 1'!$1:$1)-4),3,,TRUE,"Form Responses 1"))</f>
        <v>0</v>
      </c>
      <c r="D2459" s="65">
        <f ca="1">INDIRECT(ADDRESS(2+QUOTIENT(ROW()-2,COUNTA('Form Responses 1'!$1:$1)-4),4,,TRUE,"Form Responses 1"))</f>
        <v>0</v>
      </c>
      <c r="E2459" s="82">
        <f ca="1" t="shared" si="0"/>
        <v>6</v>
      </c>
      <c r="F2459" s="65" t="str">
        <f ca="1">IF(ISBLANK(A2459)," ",INDIRECT(ADDRESS(1,5+MOD(ROW()-2,COUNTA('Form Responses 1'!$1:$1)-4),,TRUE,"Form Responses 1")))</f>
        <v>Lantai 23 [Tangga Exit Barat]</v>
      </c>
      <c r="G2459" s="65" t="e">
        <f ca="1">IF(ISBLANK(A2459)," ",INDIRECT(ADDRESS(MATCH(A2459,'Form Responses 1'!A:A,0),5+MOD(ROW()-2,COUNTA('Form Responses 1'!$1:$1)-4),,TRUE,"Form Responses 1")))</f>
        <v>#N/A</v>
      </c>
      <c r="H2459" s="83" t="str">
        <f ca="1" t="shared" si="1"/>
        <v>Lantai 23</v>
      </c>
      <c r="I2459" s="83" t="str">
        <f ca="1" t="shared" si="2481"/>
        <v>Tangga Exit Barat</v>
      </c>
      <c r="J2459" s="83" t="str">
        <f ca="1" t="shared" si="2"/>
        <v>CLEANING SERVICE</v>
      </c>
      <c r="K2459" s="83" t="str">
        <f ca="1" t="array" ref="K2459">IFERROR(INDEX(MASTER!B:B,MATCH(G2459,MASTER!A:A,0))/100," ")</f>
        <v> </v>
      </c>
      <c r="L2459" s="65">
        <f ca="1" t="shared" si="3"/>
        <v>0</v>
      </c>
      <c r="M2459" s="65" t="str">
        <f ca="1" t="shared" si="4"/>
        <v>1900 - WEEK 00</v>
      </c>
      <c r="N2459" s="65" t="str">
        <f ca="1" t="shared" si="5"/>
        <v>1900 - MONTH 01</v>
      </c>
      <c r="O2459" s="83" t="str">
        <f ca="1" t="shared" ref="O2459:P2459" si="2506">IFERROR(AVERAGEIF(M:M,M2459,$K:$K)," ")</f>
        <v> </v>
      </c>
      <c r="P2459" s="83" t="str">
        <f ca="1" t="shared" si="2506"/>
        <v> </v>
      </c>
      <c r="Q2459" s="65" t="str">
        <f ca="1">IF(ISBLANK(A2459)," ",IF(O2459&gt;MASTER!$B$3/100,"SB",IF(O2459&gt;MASTER!$B$4/100,"B",IF(O2459&gt;MASTER!$B$5/100,"C","K"))))</f>
        <v>SB</v>
      </c>
      <c r="R2459" s="65" t="str">
        <f ca="1">IF(ISBLANK(B2459)," ",IF(P2459&gt;MASTER!$B$3/100,"SB",IF(P2459&gt;MASTER!$B$4/100,"B",IF(P2459&gt;MASTER!$B$5/100,"C","K"))))</f>
        <v>SB</v>
      </c>
    </row>
    <row r="2460" customHeight="1" spans="1:18">
      <c r="A2460" s="65">
        <f ca="1">INDIRECT(ADDRESS(2+QUOTIENT(ROW()-2,COUNTA('Form Responses 1'!$1:$1)-4),1,,TRUE,"Form Responses 1"))</f>
        <v>0</v>
      </c>
      <c r="B2460" s="65">
        <f ca="1">INDIRECT(ADDRESS(2+QUOTIENT(ROW()-2,COUNTA('Form Responses 1'!$1:$1)-4),2,,TRUE,"Form Responses 1"))</f>
        <v>0</v>
      </c>
      <c r="C2460" s="65">
        <f ca="1">INDIRECT(ADDRESS(2+QUOTIENT(ROW()-2,COUNTA('Form Responses 1'!$1:$1)-4),3,,TRUE,"Form Responses 1"))</f>
        <v>0</v>
      </c>
      <c r="D2460" s="65">
        <f ca="1">INDIRECT(ADDRESS(2+QUOTIENT(ROW()-2,COUNTA('Form Responses 1'!$1:$1)-4),4,,TRUE,"Form Responses 1"))</f>
        <v>0</v>
      </c>
      <c r="E2460" s="82">
        <f ca="1" t="shared" si="0"/>
        <v>6</v>
      </c>
      <c r="F2460" s="65" t="str">
        <f ca="1">IF(ISBLANK(A2460)," ",INDIRECT(ADDRESS(1,5+MOD(ROW()-2,COUNTA('Form Responses 1'!$1:$1)-4),,TRUE,"Form Responses 1")))</f>
        <v>Lantai 23 [ &amp; Timur]</v>
      </c>
      <c r="G2460" s="65" t="e">
        <f ca="1">IF(ISBLANK(A2460)," ",INDIRECT(ADDRESS(MATCH(A2460,'Form Responses 1'!A:A,0),5+MOD(ROW()-2,COUNTA('Form Responses 1'!$1:$1)-4),,TRUE,"Form Responses 1")))</f>
        <v>#N/A</v>
      </c>
      <c r="H2460" s="83" t="str">
        <f ca="1" t="shared" si="1"/>
        <v>Lantai 23</v>
      </c>
      <c r="I2460" s="83" t="str">
        <f ca="1" t="shared" si="2481"/>
        <v> &amp; Timur</v>
      </c>
      <c r="J2460" s="83" t="str">
        <f ca="1" t="shared" si="2"/>
        <v>CLEANING SERVICE</v>
      </c>
      <c r="K2460" s="83" t="str">
        <f ca="1" t="array" ref="K2460">IFERROR(INDEX(MASTER!B:B,MATCH(G2460,MASTER!A:A,0))/100," ")</f>
        <v> </v>
      </c>
      <c r="L2460" s="65">
        <f ca="1" t="shared" si="3"/>
        <v>0</v>
      </c>
      <c r="M2460" s="65" t="str">
        <f ca="1" t="shared" si="4"/>
        <v>1900 - WEEK 00</v>
      </c>
      <c r="N2460" s="65" t="str">
        <f ca="1" t="shared" si="5"/>
        <v>1900 - MONTH 01</v>
      </c>
      <c r="O2460" s="83" t="str">
        <f ca="1" t="shared" ref="O2460:P2460" si="2507">IFERROR(AVERAGEIF(M:M,M2460,$K:$K)," ")</f>
        <v> </v>
      </c>
      <c r="P2460" s="83" t="str">
        <f ca="1" t="shared" si="2507"/>
        <v> </v>
      </c>
      <c r="Q2460" s="65" t="str">
        <f ca="1">IF(ISBLANK(A2460)," ",IF(O2460&gt;MASTER!$B$3/100,"SB",IF(O2460&gt;MASTER!$B$4/100,"B",IF(O2460&gt;MASTER!$B$5/100,"C","K"))))</f>
        <v>SB</v>
      </c>
      <c r="R2460" s="65" t="str">
        <f ca="1">IF(ISBLANK(B2460)," ",IF(P2460&gt;MASTER!$B$3/100,"SB",IF(P2460&gt;MASTER!$B$4/100,"B",IF(P2460&gt;MASTER!$B$5/100,"C","K"))))</f>
        <v>SB</v>
      </c>
    </row>
    <row r="2461" customHeight="1" spans="1:18">
      <c r="A2461" s="65">
        <f ca="1">INDIRECT(ADDRESS(2+QUOTIENT(ROW()-2,COUNTA('Form Responses 1'!$1:$1)-4),1,,TRUE,"Form Responses 1"))</f>
        <v>0</v>
      </c>
      <c r="B2461" s="65">
        <f ca="1">INDIRECT(ADDRESS(2+QUOTIENT(ROW()-2,COUNTA('Form Responses 1'!$1:$1)-4),2,,TRUE,"Form Responses 1"))</f>
        <v>0</v>
      </c>
      <c r="C2461" s="65">
        <f ca="1">INDIRECT(ADDRESS(2+QUOTIENT(ROW()-2,COUNTA('Form Responses 1'!$1:$1)-4),3,,TRUE,"Form Responses 1"))</f>
        <v>0</v>
      </c>
      <c r="D2461" s="65">
        <f ca="1">INDIRECT(ADDRESS(2+QUOTIENT(ROW()-2,COUNTA('Form Responses 1'!$1:$1)-4),4,,TRUE,"Form Responses 1"))</f>
        <v>0</v>
      </c>
      <c r="E2461" s="82">
        <f ca="1" t="shared" si="0"/>
        <v>6</v>
      </c>
      <c r="F2461" s="65" t="str">
        <f ca="1">IF(ISBLANK(A2461)," ",INDIRECT(ADDRESS(1,5+MOD(ROW()-2,COUNTA('Form Responses 1'!$1:$1)-4),,TRUE,"Form Responses 1")))</f>
        <v>Lantai 23 [Mushola]</v>
      </c>
      <c r="G2461" s="65" t="e">
        <f ca="1">IF(ISBLANK(A2461)," ",INDIRECT(ADDRESS(MATCH(A2461,'Form Responses 1'!A:A,0),5+MOD(ROW()-2,COUNTA('Form Responses 1'!$1:$1)-4),,TRUE,"Form Responses 1")))</f>
        <v>#N/A</v>
      </c>
      <c r="H2461" s="83" t="str">
        <f ca="1" t="shared" si="1"/>
        <v>Lantai 23</v>
      </c>
      <c r="I2461" s="83" t="str">
        <f ca="1" t="shared" si="2481"/>
        <v>Mushola</v>
      </c>
      <c r="J2461" s="83" t="str">
        <f ca="1" t="shared" si="2"/>
        <v>CLEANING SERVICE</v>
      </c>
      <c r="K2461" s="83" t="str">
        <f ca="1" t="array" ref="K2461">IFERROR(INDEX(MASTER!B:B,MATCH(G2461,MASTER!A:A,0))/100," ")</f>
        <v> </v>
      </c>
      <c r="L2461" s="65">
        <f ca="1" t="shared" si="3"/>
        <v>0</v>
      </c>
      <c r="M2461" s="65" t="str">
        <f ca="1" t="shared" si="4"/>
        <v>1900 - WEEK 00</v>
      </c>
      <c r="N2461" s="65" t="str">
        <f ca="1" t="shared" si="5"/>
        <v>1900 - MONTH 01</v>
      </c>
      <c r="O2461" s="83" t="str">
        <f ca="1" t="shared" ref="O2461:P2461" si="2508">IFERROR(AVERAGEIF(M:M,M2461,$K:$K)," ")</f>
        <v> </v>
      </c>
      <c r="P2461" s="83" t="str">
        <f ca="1" t="shared" si="2508"/>
        <v> </v>
      </c>
      <c r="Q2461" s="65" t="str">
        <f ca="1">IF(ISBLANK(A2461)," ",IF(O2461&gt;MASTER!$B$3/100,"SB",IF(O2461&gt;MASTER!$B$4/100,"B",IF(O2461&gt;MASTER!$B$5/100,"C","K"))))</f>
        <v>SB</v>
      </c>
      <c r="R2461" s="65" t="str">
        <f ca="1">IF(ISBLANK(B2461)," ",IF(P2461&gt;MASTER!$B$3/100,"SB",IF(P2461&gt;MASTER!$B$4/100,"B",IF(P2461&gt;MASTER!$B$5/100,"C","K"))))</f>
        <v>SB</v>
      </c>
    </row>
    <row r="2462" customHeight="1" spans="1:18">
      <c r="A2462" s="65">
        <f ca="1">INDIRECT(ADDRESS(2+QUOTIENT(ROW()-2,COUNTA('Form Responses 1'!$1:$1)-4),1,,TRUE,"Form Responses 1"))</f>
        <v>0</v>
      </c>
      <c r="B2462" s="65">
        <f ca="1">INDIRECT(ADDRESS(2+QUOTIENT(ROW()-2,COUNTA('Form Responses 1'!$1:$1)-4),2,,TRUE,"Form Responses 1"))</f>
        <v>0</v>
      </c>
      <c r="C2462" s="65">
        <f ca="1">INDIRECT(ADDRESS(2+QUOTIENT(ROW()-2,COUNTA('Form Responses 1'!$1:$1)-4),3,,TRUE,"Form Responses 1"))</f>
        <v>0</v>
      </c>
      <c r="D2462" s="65">
        <f ca="1">INDIRECT(ADDRESS(2+QUOTIENT(ROW()-2,COUNTA('Form Responses 1'!$1:$1)-4),4,,TRUE,"Form Responses 1"))</f>
        <v>0</v>
      </c>
      <c r="E2462" s="82">
        <f ca="1" t="shared" si="0"/>
        <v>6</v>
      </c>
      <c r="F2462" s="65" t="str">
        <f ca="1">IF(ISBLANK(A2462)," ",INDIRECT(ADDRESS(1,5+MOD(ROW()-2,COUNTA('Form Responses 1'!$1:$1)-4),,TRUE,"Form Responses 1")))</f>
        <v>Lantai 23 [Pantry]</v>
      </c>
      <c r="G2462" s="65" t="e">
        <f ca="1">IF(ISBLANK(A2462)," ",INDIRECT(ADDRESS(MATCH(A2462,'Form Responses 1'!A:A,0),5+MOD(ROW()-2,COUNTA('Form Responses 1'!$1:$1)-4),,TRUE,"Form Responses 1")))</f>
        <v>#N/A</v>
      </c>
      <c r="H2462" s="83" t="str">
        <f ca="1" t="shared" si="1"/>
        <v>Lantai 23</v>
      </c>
      <c r="I2462" s="83" t="str">
        <f ca="1" t="shared" si="2481"/>
        <v>Pantry</v>
      </c>
      <c r="J2462" s="83" t="str">
        <f ca="1" t="shared" si="2"/>
        <v>CLEANING SERVICE</v>
      </c>
      <c r="K2462" s="83" t="str">
        <f ca="1" t="array" ref="K2462">IFERROR(INDEX(MASTER!B:B,MATCH(G2462,MASTER!A:A,0))/100," ")</f>
        <v> </v>
      </c>
      <c r="L2462" s="65">
        <f ca="1" t="shared" si="3"/>
        <v>0</v>
      </c>
      <c r="M2462" s="65" t="str">
        <f ca="1" t="shared" si="4"/>
        <v>1900 - WEEK 00</v>
      </c>
      <c r="N2462" s="65" t="str">
        <f ca="1" t="shared" si="5"/>
        <v>1900 - MONTH 01</v>
      </c>
      <c r="O2462" s="83" t="str">
        <f ca="1" t="shared" ref="O2462:P2462" si="2509">IFERROR(AVERAGEIF(M:M,M2462,$K:$K)," ")</f>
        <v> </v>
      </c>
      <c r="P2462" s="83" t="str">
        <f ca="1" t="shared" si="2509"/>
        <v> </v>
      </c>
      <c r="Q2462" s="65" t="str">
        <f ca="1">IF(ISBLANK(A2462)," ",IF(O2462&gt;MASTER!$B$3/100,"SB",IF(O2462&gt;MASTER!$B$4/100,"B",IF(O2462&gt;MASTER!$B$5/100,"C","K"))))</f>
        <v>SB</v>
      </c>
      <c r="R2462" s="65" t="str">
        <f ca="1">IF(ISBLANK(B2462)," ",IF(P2462&gt;MASTER!$B$3/100,"SB",IF(P2462&gt;MASTER!$B$4/100,"B",IF(P2462&gt;MASTER!$B$5/100,"C","K"))))</f>
        <v>SB</v>
      </c>
    </row>
    <row r="2463" customHeight="1" spans="1:18">
      <c r="A2463" s="65">
        <f ca="1">INDIRECT(ADDRESS(2+QUOTIENT(ROW()-2,COUNTA('Form Responses 1'!$1:$1)-4),1,,TRUE,"Form Responses 1"))</f>
        <v>0</v>
      </c>
      <c r="B2463" s="65">
        <f ca="1">INDIRECT(ADDRESS(2+QUOTIENT(ROW()-2,COUNTA('Form Responses 1'!$1:$1)-4),2,,TRUE,"Form Responses 1"))</f>
        <v>0</v>
      </c>
      <c r="C2463" s="65">
        <f ca="1">INDIRECT(ADDRESS(2+QUOTIENT(ROW()-2,COUNTA('Form Responses 1'!$1:$1)-4),3,,TRUE,"Form Responses 1"))</f>
        <v>0</v>
      </c>
      <c r="D2463" s="65">
        <f ca="1">INDIRECT(ADDRESS(2+QUOTIENT(ROW()-2,COUNTA('Form Responses 1'!$1:$1)-4),4,,TRUE,"Form Responses 1"))</f>
        <v>0</v>
      </c>
      <c r="E2463" s="82">
        <f ca="1" t="shared" si="0"/>
        <v>6</v>
      </c>
      <c r="F2463" s="65" t="str">
        <f ca="1">IF(ISBLANK(A2463)," ",INDIRECT(ADDRESS(1,5+MOD(ROW()-2,COUNTA('Form Responses 1'!$1:$1)-4),,TRUE,"Form Responses 1")))</f>
        <v>Lantai 23 [Ruang Rapat 1-2-3]</v>
      </c>
      <c r="G2463" s="65" t="e">
        <f ca="1">IF(ISBLANK(A2463)," ",INDIRECT(ADDRESS(MATCH(A2463,'Form Responses 1'!A:A,0),5+MOD(ROW()-2,COUNTA('Form Responses 1'!$1:$1)-4),,TRUE,"Form Responses 1")))</f>
        <v>#N/A</v>
      </c>
      <c r="H2463" s="83" t="str">
        <f ca="1" t="shared" si="1"/>
        <v>Lantai 23</v>
      </c>
      <c r="I2463" s="83" t="str">
        <f ca="1" t="shared" si="2481"/>
        <v>Ruang Rapat 1-2-3</v>
      </c>
      <c r="J2463" s="83" t="str">
        <f ca="1" t="shared" si="2"/>
        <v>CLEANING SERVICE</v>
      </c>
      <c r="K2463" s="83" t="str">
        <f ca="1" t="array" ref="K2463">IFERROR(INDEX(MASTER!B:B,MATCH(G2463,MASTER!A:A,0))/100," ")</f>
        <v> </v>
      </c>
      <c r="L2463" s="65">
        <f ca="1" t="shared" si="3"/>
        <v>0</v>
      </c>
      <c r="M2463" s="65" t="str">
        <f ca="1" t="shared" si="4"/>
        <v>1900 - WEEK 00</v>
      </c>
      <c r="N2463" s="65" t="str">
        <f ca="1" t="shared" si="5"/>
        <v>1900 - MONTH 01</v>
      </c>
      <c r="O2463" s="83" t="str">
        <f ca="1" t="shared" ref="O2463:P2463" si="2510">IFERROR(AVERAGEIF(M:M,M2463,$K:$K)," ")</f>
        <v> </v>
      </c>
      <c r="P2463" s="83" t="str">
        <f ca="1" t="shared" si="2510"/>
        <v> </v>
      </c>
      <c r="Q2463" s="65" t="str">
        <f ca="1">IF(ISBLANK(A2463)," ",IF(O2463&gt;MASTER!$B$3/100,"SB",IF(O2463&gt;MASTER!$B$4/100,"B",IF(O2463&gt;MASTER!$B$5/100,"C","K"))))</f>
        <v>SB</v>
      </c>
      <c r="R2463" s="65" t="str">
        <f ca="1">IF(ISBLANK(B2463)," ",IF(P2463&gt;MASTER!$B$3/100,"SB",IF(P2463&gt;MASTER!$B$4/100,"B",IF(P2463&gt;MASTER!$B$5/100,"C","K"))))</f>
        <v>SB</v>
      </c>
    </row>
    <row r="2464" customHeight="1" spans="1:18">
      <c r="A2464" s="65">
        <f ca="1">INDIRECT(ADDRESS(2+QUOTIENT(ROW()-2,COUNTA('Form Responses 1'!$1:$1)-4),1,,TRUE,"Form Responses 1"))</f>
        <v>0</v>
      </c>
      <c r="B2464" s="65">
        <f ca="1">INDIRECT(ADDRESS(2+QUOTIENT(ROW()-2,COUNTA('Form Responses 1'!$1:$1)-4),2,,TRUE,"Form Responses 1"))</f>
        <v>0</v>
      </c>
      <c r="C2464" s="65">
        <f ca="1">INDIRECT(ADDRESS(2+QUOTIENT(ROW()-2,COUNTA('Form Responses 1'!$1:$1)-4),3,,TRUE,"Form Responses 1"))</f>
        <v>0</v>
      </c>
      <c r="D2464" s="65">
        <f ca="1">INDIRECT(ADDRESS(2+QUOTIENT(ROW()-2,COUNTA('Form Responses 1'!$1:$1)-4),4,,TRUE,"Form Responses 1"))</f>
        <v>0</v>
      </c>
      <c r="E2464" s="82">
        <f ca="1" t="shared" si="0"/>
        <v>6</v>
      </c>
      <c r="F2464" s="65" t="str">
        <f ca="1">IF(ISBLANK(A2464)," ",INDIRECT(ADDRESS(1,5+MOD(ROW()-2,COUNTA('Form Responses 1'!$1:$1)-4),,TRUE,"Form Responses 1")))</f>
        <v>Lantai 23 [Ruang Kerja]</v>
      </c>
      <c r="G2464" s="65" t="e">
        <f ca="1">IF(ISBLANK(A2464)," ",INDIRECT(ADDRESS(MATCH(A2464,'Form Responses 1'!A:A,0),5+MOD(ROW()-2,COUNTA('Form Responses 1'!$1:$1)-4),,TRUE,"Form Responses 1")))</f>
        <v>#N/A</v>
      </c>
      <c r="H2464" s="83" t="str">
        <f ca="1" t="shared" si="1"/>
        <v>Lantai 23</v>
      </c>
      <c r="I2464" s="83" t="str">
        <f ca="1" t="shared" si="2481"/>
        <v>Ruang Kerja</v>
      </c>
      <c r="J2464" s="83" t="str">
        <f ca="1" t="shared" si="2"/>
        <v>CLEANING SERVICE</v>
      </c>
      <c r="K2464" s="83" t="str">
        <f ca="1" t="array" ref="K2464">IFERROR(INDEX(MASTER!B:B,MATCH(G2464,MASTER!A:A,0))/100," ")</f>
        <v> </v>
      </c>
      <c r="L2464" s="65">
        <f ca="1" t="shared" si="3"/>
        <v>0</v>
      </c>
      <c r="M2464" s="65" t="str">
        <f ca="1" t="shared" si="4"/>
        <v>1900 - WEEK 00</v>
      </c>
      <c r="N2464" s="65" t="str">
        <f ca="1" t="shared" si="5"/>
        <v>1900 - MONTH 01</v>
      </c>
      <c r="O2464" s="83" t="str">
        <f ca="1" t="shared" ref="O2464:P2464" si="2511">IFERROR(AVERAGEIF(M:M,M2464,$K:$K)," ")</f>
        <v> </v>
      </c>
      <c r="P2464" s="83" t="str">
        <f ca="1" t="shared" si="2511"/>
        <v> </v>
      </c>
      <c r="Q2464" s="65" t="str">
        <f ca="1">IF(ISBLANK(A2464)," ",IF(O2464&gt;MASTER!$B$3/100,"SB",IF(O2464&gt;MASTER!$B$4/100,"B",IF(O2464&gt;MASTER!$B$5/100,"C","K"))))</f>
        <v>SB</v>
      </c>
      <c r="R2464" s="65" t="str">
        <f ca="1">IF(ISBLANK(B2464)," ",IF(P2464&gt;MASTER!$B$3/100,"SB",IF(P2464&gt;MASTER!$B$4/100,"B",IF(P2464&gt;MASTER!$B$5/100,"C","K"))))</f>
        <v>SB</v>
      </c>
    </row>
    <row r="2465" customHeight="1" spans="1:18">
      <c r="A2465" s="65">
        <f ca="1">INDIRECT(ADDRESS(2+QUOTIENT(ROW()-2,COUNTA('Form Responses 1'!$1:$1)-4),1,,TRUE,"Form Responses 1"))</f>
        <v>0</v>
      </c>
      <c r="B2465" s="65">
        <f ca="1">INDIRECT(ADDRESS(2+QUOTIENT(ROW()-2,COUNTA('Form Responses 1'!$1:$1)-4),2,,TRUE,"Form Responses 1"))</f>
        <v>0</v>
      </c>
      <c r="C2465" s="65">
        <f ca="1">INDIRECT(ADDRESS(2+QUOTIENT(ROW()-2,COUNTA('Form Responses 1'!$1:$1)-4),3,,TRUE,"Form Responses 1"))</f>
        <v>0</v>
      </c>
      <c r="D2465" s="65">
        <f ca="1">INDIRECT(ADDRESS(2+QUOTIENT(ROW()-2,COUNTA('Form Responses 1'!$1:$1)-4),4,,TRUE,"Form Responses 1"))</f>
        <v>0</v>
      </c>
      <c r="E2465" s="82">
        <f ca="1" t="shared" si="0"/>
        <v>6</v>
      </c>
      <c r="F2465" s="65" t="str">
        <f ca="1">IF(ISBLANK(A2465)," ",INDIRECT(ADDRESS(1,5+MOD(ROW()-2,COUNTA('Form Responses 1'!$1:$1)-4),,TRUE,"Form Responses 1")))</f>
        <v>Lantai 23 [Koridor]</v>
      </c>
      <c r="G2465" s="65" t="e">
        <f ca="1">IF(ISBLANK(A2465)," ",INDIRECT(ADDRESS(MATCH(A2465,'Form Responses 1'!A:A,0),5+MOD(ROW()-2,COUNTA('Form Responses 1'!$1:$1)-4),,TRUE,"Form Responses 1")))</f>
        <v>#N/A</v>
      </c>
      <c r="H2465" s="83" t="str">
        <f ca="1" t="shared" si="1"/>
        <v>Lantai 23</v>
      </c>
      <c r="I2465" s="83" t="str">
        <f ca="1" t="shared" si="2481"/>
        <v>Koridor</v>
      </c>
      <c r="J2465" s="83" t="str">
        <f ca="1" t="shared" si="2"/>
        <v>CLEANING SERVICE</v>
      </c>
      <c r="K2465" s="83" t="str">
        <f ca="1" t="array" ref="K2465">IFERROR(INDEX(MASTER!B:B,MATCH(G2465,MASTER!A:A,0))/100," ")</f>
        <v> </v>
      </c>
      <c r="L2465" s="65">
        <f ca="1" t="shared" si="3"/>
        <v>0</v>
      </c>
      <c r="M2465" s="65" t="str">
        <f ca="1" t="shared" si="4"/>
        <v>1900 - WEEK 00</v>
      </c>
      <c r="N2465" s="65" t="str">
        <f ca="1" t="shared" si="5"/>
        <v>1900 - MONTH 01</v>
      </c>
      <c r="O2465" s="83" t="str">
        <f ca="1" t="shared" ref="O2465:P2465" si="2512">IFERROR(AVERAGEIF(M:M,M2465,$K:$K)," ")</f>
        <v> </v>
      </c>
      <c r="P2465" s="83" t="str">
        <f ca="1" t="shared" si="2512"/>
        <v> </v>
      </c>
      <c r="Q2465" s="65" t="str">
        <f ca="1">IF(ISBLANK(A2465)," ",IF(O2465&gt;MASTER!$B$3/100,"SB",IF(O2465&gt;MASTER!$B$4/100,"B",IF(O2465&gt;MASTER!$B$5/100,"C","K"))))</f>
        <v>SB</v>
      </c>
      <c r="R2465" s="65" t="str">
        <f ca="1">IF(ISBLANK(B2465)," ",IF(P2465&gt;MASTER!$B$3/100,"SB",IF(P2465&gt;MASTER!$B$4/100,"B",IF(P2465&gt;MASTER!$B$5/100,"C","K"))))</f>
        <v>SB</v>
      </c>
    </row>
    <row r="2466" customHeight="1" spans="1:18">
      <c r="A2466" s="65">
        <f ca="1">INDIRECT(ADDRESS(2+QUOTIENT(ROW()-2,COUNTA('Form Responses 1'!$1:$1)-4),1,,TRUE,"Form Responses 1"))</f>
        <v>0</v>
      </c>
      <c r="B2466" s="65">
        <f ca="1">INDIRECT(ADDRESS(2+QUOTIENT(ROW()-2,COUNTA('Form Responses 1'!$1:$1)-4),2,,TRUE,"Form Responses 1"))</f>
        <v>0</v>
      </c>
      <c r="C2466" s="65">
        <f ca="1">INDIRECT(ADDRESS(2+QUOTIENT(ROW()-2,COUNTA('Form Responses 1'!$1:$1)-4),3,,TRUE,"Form Responses 1"))</f>
        <v>0</v>
      </c>
      <c r="D2466" s="65">
        <f ca="1">INDIRECT(ADDRESS(2+QUOTIENT(ROW()-2,COUNTA('Form Responses 1'!$1:$1)-4),4,,TRUE,"Form Responses 1"))</f>
        <v>0</v>
      </c>
      <c r="E2466" s="82">
        <f ca="1" t="shared" si="0"/>
        <v>6</v>
      </c>
      <c r="F2466" s="65" t="str">
        <f ca="1">IF(ISBLANK(A2466)," ",INDIRECT(ADDRESS(1,5+MOD(ROW()-2,COUNTA('Form Responses 1'!$1:$1)-4),,TRUE,"Form Responses 1")))</f>
        <v>Lantai 23 [Toilet Pria / Wanita]</v>
      </c>
      <c r="G2466" s="65" t="e">
        <f ca="1">IF(ISBLANK(A2466)," ",INDIRECT(ADDRESS(MATCH(A2466,'Form Responses 1'!A:A,0),5+MOD(ROW()-2,COUNTA('Form Responses 1'!$1:$1)-4),,TRUE,"Form Responses 1")))</f>
        <v>#N/A</v>
      </c>
      <c r="H2466" s="83" t="str">
        <f ca="1" t="shared" si="1"/>
        <v>Lantai 23</v>
      </c>
      <c r="I2466" s="83" t="str">
        <f ca="1" t="shared" si="2481"/>
        <v>Toilet Pria / Wanita</v>
      </c>
      <c r="J2466" s="83" t="str">
        <f ca="1" t="shared" si="2"/>
        <v>CLEANING SERVICE</v>
      </c>
      <c r="K2466" s="83" t="str">
        <f ca="1" t="array" ref="K2466">IFERROR(INDEX(MASTER!B:B,MATCH(G2466,MASTER!A:A,0))/100," ")</f>
        <v> </v>
      </c>
      <c r="L2466" s="65">
        <f ca="1" t="shared" si="3"/>
        <v>0</v>
      </c>
      <c r="M2466" s="65" t="str">
        <f ca="1" t="shared" si="4"/>
        <v>1900 - WEEK 00</v>
      </c>
      <c r="N2466" s="65" t="str">
        <f ca="1" t="shared" si="5"/>
        <v>1900 - MONTH 01</v>
      </c>
      <c r="O2466" s="83" t="str">
        <f ca="1" t="shared" ref="O2466:P2466" si="2513">IFERROR(AVERAGEIF(M:M,M2466,$K:$K)," ")</f>
        <v> </v>
      </c>
      <c r="P2466" s="83" t="str">
        <f ca="1" t="shared" si="2513"/>
        <v> </v>
      </c>
      <c r="Q2466" s="65" t="str">
        <f ca="1">IF(ISBLANK(A2466)," ",IF(O2466&gt;MASTER!$B$3/100,"SB",IF(O2466&gt;MASTER!$B$4/100,"B",IF(O2466&gt;MASTER!$B$5/100,"C","K"))))</f>
        <v>SB</v>
      </c>
      <c r="R2466" s="65" t="str">
        <f ca="1">IF(ISBLANK(B2466)," ",IF(P2466&gt;MASTER!$B$3/100,"SB",IF(P2466&gt;MASTER!$B$4/100,"B",IF(P2466&gt;MASTER!$B$5/100,"C","K"))))</f>
        <v>SB</v>
      </c>
    </row>
    <row r="2467" customHeight="1" spans="1:18">
      <c r="A2467" s="65">
        <f ca="1">INDIRECT(ADDRESS(2+QUOTIENT(ROW()-2,COUNTA('Form Responses 1'!$1:$1)-4),1,,TRUE,"Form Responses 1"))</f>
        <v>0</v>
      </c>
      <c r="B2467" s="65">
        <f ca="1">INDIRECT(ADDRESS(2+QUOTIENT(ROW()-2,COUNTA('Form Responses 1'!$1:$1)-4),2,,TRUE,"Form Responses 1"))</f>
        <v>0</v>
      </c>
      <c r="C2467" s="65">
        <f ca="1">INDIRECT(ADDRESS(2+QUOTIENT(ROW()-2,COUNTA('Form Responses 1'!$1:$1)-4),3,,TRUE,"Form Responses 1"))</f>
        <v>0</v>
      </c>
      <c r="D2467" s="65">
        <f ca="1">INDIRECT(ADDRESS(2+QUOTIENT(ROW()-2,COUNTA('Form Responses 1'!$1:$1)-4),4,,TRUE,"Form Responses 1"))</f>
        <v>0</v>
      </c>
      <c r="E2467" s="82">
        <f ca="1" t="shared" si="0"/>
        <v>6</v>
      </c>
      <c r="F2467" s="65" t="str">
        <f ca="1">IF(ISBLANK(A2467)," ",INDIRECT(ADDRESS(1,5+MOD(ROW()-2,COUNTA('Form Responses 1'!$1:$1)-4),,TRUE,"Form Responses 1")))</f>
        <v>Lantai 22 [Tangga Exit Barat]</v>
      </c>
      <c r="G2467" s="65" t="e">
        <f ca="1">IF(ISBLANK(A2467)," ",INDIRECT(ADDRESS(MATCH(A2467,'Form Responses 1'!A:A,0),5+MOD(ROW()-2,COUNTA('Form Responses 1'!$1:$1)-4),,TRUE,"Form Responses 1")))</f>
        <v>#N/A</v>
      </c>
      <c r="H2467" s="83" t="str">
        <f ca="1" t="shared" si="1"/>
        <v>Lantai 22</v>
      </c>
      <c r="I2467" s="83" t="str">
        <f ca="1" t="shared" si="2481"/>
        <v>Tangga Exit Barat</v>
      </c>
      <c r="J2467" s="83" t="str">
        <f ca="1" t="shared" si="2"/>
        <v>CLEANING SERVICE</v>
      </c>
      <c r="K2467" s="83" t="str">
        <f ca="1" t="array" ref="K2467">IFERROR(INDEX(MASTER!B:B,MATCH(G2467,MASTER!A:A,0))/100," ")</f>
        <v> </v>
      </c>
      <c r="L2467" s="65">
        <f ca="1" t="shared" si="3"/>
        <v>0</v>
      </c>
      <c r="M2467" s="65" t="str">
        <f ca="1" t="shared" si="4"/>
        <v>1900 - WEEK 00</v>
      </c>
      <c r="N2467" s="65" t="str">
        <f ca="1" t="shared" si="5"/>
        <v>1900 - MONTH 01</v>
      </c>
      <c r="O2467" s="83" t="str">
        <f ca="1" t="shared" ref="O2467:P2467" si="2514">IFERROR(AVERAGEIF(M:M,M2467,$K:$K)," ")</f>
        <v> </v>
      </c>
      <c r="P2467" s="83" t="str">
        <f ca="1" t="shared" si="2514"/>
        <v> </v>
      </c>
      <c r="Q2467" s="65" t="str">
        <f ca="1">IF(ISBLANK(A2467)," ",IF(O2467&gt;MASTER!$B$3/100,"SB",IF(O2467&gt;MASTER!$B$4/100,"B",IF(O2467&gt;MASTER!$B$5/100,"C","K"))))</f>
        <v>SB</v>
      </c>
      <c r="R2467" s="65" t="str">
        <f ca="1">IF(ISBLANK(B2467)," ",IF(P2467&gt;MASTER!$B$3/100,"SB",IF(P2467&gt;MASTER!$B$4/100,"B",IF(P2467&gt;MASTER!$B$5/100,"C","K"))))</f>
        <v>SB</v>
      </c>
    </row>
    <row r="2468" customHeight="1" spans="1:18">
      <c r="A2468" s="65">
        <f ca="1">INDIRECT(ADDRESS(2+QUOTIENT(ROW()-2,COUNTA('Form Responses 1'!$1:$1)-4),1,,TRUE,"Form Responses 1"))</f>
        <v>0</v>
      </c>
      <c r="B2468" s="65">
        <f ca="1">INDIRECT(ADDRESS(2+QUOTIENT(ROW()-2,COUNTA('Form Responses 1'!$1:$1)-4),2,,TRUE,"Form Responses 1"))</f>
        <v>0</v>
      </c>
      <c r="C2468" s="65">
        <f ca="1">INDIRECT(ADDRESS(2+QUOTIENT(ROW()-2,COUNTA('Form Responses 1'!$1:$1)-4),3,,TRUE,"Form Responses 1"))</f>
        <v>0</v>
      </c>
      <c r="D2468" s="65">
        <f ca="1">INDIRECT(ADDRESS(2+QUOTIENT(ROW()-2,COUNTA('Form Responses 1'!$1:$1)-4),4,,TRUE,"Form Responses 1"))</f>
        <v>0</v>
      </c>
      <c r="E2468" s="82">
        <f ca="1" t="shared" si="0"/>
        <v>6</v>
      </c>
      <c r="F2468" s="65" t="str">
        <f ca="1">IF(ISBLANK(A2468)," ",INDIRECT(ADDRESS(1,5+MOD(ROW()-2,COUNTA('Form Responses 1'!$1:$1)-4),,TRUE,"Form Responses 1")))</f>
        <v>Lantai 22 [ &amp; Timur]</v>
      </c>
      <c r="G2468" s="65" t="e">
        <f ca="1">IF(ISBLANK(A2468)," ",INDIRECT(ADDRESS(MATCH(A2468,'Form Responses 1'!A:A,0),5+MOD(ROW()-2,COUNTA('Form Responses 1'!$1:$1)-4),,TRUE,"Form Responses 1")))</f>
        <v>#N/A</v>
      </c>
      <c r="H2468" s="83" t="str">
        <f ca="1" t="shared" si="1"/>
        <v>Lantai 22</v>
      </c>
      <c r="I2468" s="83" t="str">
        <f ca="1" t="shared" si="2481"/>
        <v> &amp; Timur</v>
      </c>
      <c r="J2468" s="83" t="str">
        <f ca="1" t="shared" si="2"/>
        <v>CLEANING SERVICE</v>
      </c>
      <c r="K2468" s="83" t="str">
        <f ca="1" t="array" ref="K2468">IFERROR(INDEX(MASTER!B:B,MATCH(G2468,MASTER!A:A,0))/100," ")</f>
        <v> </v>
      </c>
      <c r="L2468" s="65">
        <f ca="1" t="shared" si="3"/>
        <v>0</v>
      </c>
      <c r="M2468" s="65" t="str">
        <f ca="1" t="shared" si="4"/>
        <v>1900 - WEEK 00</v>
      </c>
      <c r="N2468" s="65" t="str">
        <f ca="1" t="shared" si="5"/>
        <v>1900 - MONTH 01</v>
      </c>
      <c r="O2468" s="83" t="str">
        <f ca="1" t="shared" ref="O2468:P2468" si="2515">IFERROR(AVERAGEIF(M:M,M2468,$K:$K)," ")</f>
        <v> </v>
      </c>
      <c r="P2468" s="83" t="str">
        <f ca="1" t="shared" si="2515"/>
        <v> </v>
      </c>
      <c r="Q2468" s="65" t="str">
        <f ca="1">IF(ISBLANK(A2468)," ",IF(O2468&gt;MASTER!$B$3/100,"SB",IF(O2468&gt;MASTER!$B$4/100,"B",IF(O2468&gt;MASTER!$B$5/100,"C","K"))))</f>
        <v>SB</v>
      </c>
      <c r="R2468" s="65" t="str">
        <f ca="1">IF(ISBLANK(B2468)," ",IF(P2468&gt;MASTER!$B$3/100,"SB",IF(P2468&gt;MASTER!$B$4/100,"B",IF(P2468&gt;MASTER!$B$5/100,"C","K"))))</f>
        <v>SB</v>
      </c>
    </row>
    <row r="2469" customHeight="1" spans="1:18">
      <c r="A2469" s="65">
        <f ca="1">INDIRECT(ADDRESS(2+QUOTIENT(ROW()-2,COUNTA('Form Responses 1'!$1:$1)-4),1,,TRUE,"Form Responses 1"))</f>
        <v>0</v>
      </c>
      <c r="B2469" s="65">
        <f ca="1">INDIRECT(ADDRESS(2+QUOTIENT(ROW()-2,COUNTA('Form Responses 1'!$1:$1)-4),2,,TRUE,"Form Responses 1"))</f>
        <v>0</v>
      </c>
      <c r="C2469" s="65">
        <f ca="1">INDIRECT(ADDRESS(2+QUOTIENT(ROW()-2,COUNTA('Form Responses 1'!$1:$1)-4),3,,TRUE,"Form Responses 1"))</f>
        <v>0</v>
      </c>
      <c r="D2469" s="65">
        <f ca="1">INDIRECT(ADDRESS(2+QUOTIENT(ROW()-2,COUNTA('Form Responses 1'!$1:$1)-4),4,,TRUE,"Form Responses 1"))</f>
        <v>0</v>
      </c>
      <c r="E2469" s="82">
        <f ca="1" t="shared" si="0"/>
        <v>6</v>
      </c>
      <c r="F2469" s="65" t="str">
        <f ca="1">IF(ISBLANK(A2469)," ",INDIRECT(ADDRESS(1,5+MOD(ROW()-2,COUNTA('Form Responses 1'!$1:$1)-4),,TRUE,"Form Responses 1")))</f>
        <v>Lantai 22 [Mushola]</v>
      </c>
      <c r="G2469" s="65" t="e">
        <f ca="1">IF(ISBLANK(A2469)," ",INDIRECT(ADDRESS(MATCH(A2469,'Form Responses 1'!A:A,0),5+MOD(ROW()-2,COUNTA('Form Responses 1'!$1:$1)-4),,TRUE,"Form Responses 1")))</f>
        <v>#N/A</v>
      </c>
      <c r="H2469" s="83" t="str">
        <f ca="1" t="shared" si="1"/>
        <v>Lantai 22</v>
      </c>
      <c r="I2469" s="83" t="str">
        <f ca="1" t="shared" si="2481"/>
        <v>Mushola</v>
      </c>
      <c r="J2469" s="83" t="str">
        <f ca="1" t="shared" si="2"/>
        <v>CLEANING SERVICE</v>
      </c>
      <c r="K2469" s="83" t="str">
        <f ca="1" t="array" ref="K2469">IFERROR(INDEX(MASTER!B:B,MATCH(G2469,MASTER!A:A,0))/100," ")</f>
        <v> </v>
      </c>
      <c r="L2469" s="65">
        <f ca="1" t="shared" si="3"/>
        <v>0</v>
      </c>
      <c r="M2469" s="65" t="str">
        <f ca="1" t="shared" si="4"/>
        <v>1900 - WEEK 00</v>
      </c>
      <c r="N2469" s="65" t="str">
        <f ca="1" t="shared" si="5"/>
        <v>1900 - MONTH 01</v>
      </c>
      <c r="O2469" s="83" t="str">
        <f ca="1" t="shared" ref="O2469:P2469" si="2516">IFERROR(AVERAGEIF(M:M,M2469,$K:$K)," ")</f>
        <v> </v>
      </c>
      <c r="P2469" s="83" t="str">
        <f ca="1" t="shared" si="2516"/>
        <v> </v>
      </c>
      <c r="Q2469" s="65" t="str">
        <f ca="1">IF(ISBLANK(A2469)," ",IF(O2469&gt;MASTER!$B$3/100,"SB",IF(O2469&gt;MASTER!$B$4/100,"B",IF(O2469&gt;MASTER!$B$5/100,"C","K"))))</f>
        <v>SB</v>
      </c>
      <c r="R2469" s="65" t="str">
        <f ca="1">IF(ISBLANK(B2469)," ",IF(P2469&gt;MASTER!$B$3/100,"SB",IF(P2469&gt;MASTER!$B$4/100,"B",IF(P2469&gt;MASTER!$B$5/100,"C","K"))))</f>
        <v>SB</v>
      </c>
    </row>
    <row r="2470" customHeight="1" spans="1:18">
      <c r="A2470" s="65">
        <f ca="1">INDIRECT(ADDRESS(2+QUOTIENT(ROW()-2,COUNTA('Form Responses 1'!$1:$1)-4),1,,TRUE,"Form Responses 1"))</f>
        <v>0</v>
      </c>
      <c r="B2470" s="65">
        <f ca="1">INDIRECT(ADDRESS(2+QUOTIENT(ROW()-2,COUNTA('Form Responses 1'!$1:$1)-4),2,,TRUE,"Form Responses 1"))</f>
        <v>0</v>
      </c>
      <c r="C2470" s="65">
        <f ca="1">INDIRECT(ADDRESS(2+QUOTIENT(ROW()-2,COUNTA('Form Responses 1'!$1:$1)-4),3,,TRUE,"Form Responses 1"))</f>
        <v>0</v>
      </c>
      <c r="D2470" s="65">
        <f ca="1">INDIRECT(ADDRESS(2+QUOTIENT(ROW()-2,COUNTA('Form Responses 1'!$1:$1)-4),4,,TRUE,"Form Responses 1"))</f>
        <v>0</v>
      </c>
      <c r="E2470" s="82">
        <f ca="1" t="shared" si="0"/>
        <v>6</v>
      </c>
      <c r="F2470" s="65" t="str">
        <f ca="1">IF(ISBLANK(A2470)," ",INDIRECT(ADDRESS(1,5+MOD(ROW()-2,COUNTA('Form Responses 1'!$1:$1)-4),,TRUE,"Form Responses 1")))</f>
        <v>Lantai 22 [Pantry]</v>
      </c>
      <c r="G2470" s="65" t="e">
        <f ca="1">IF(ISBLANK(A2470)," ",INDIRECT(ADDRESS(MATCH(A2470,'Form Responses 1'!A:A,0),5+MOD(ROW()-2,COUNTA('Form Responses 1'!$1:$1)-4),,TRUE,"Form Responses 1")))</f>
        <v>#N/A</v>
      </c>
      <c r="H2470" s="83" t="str">
        <f ca="1" t="shared" si="1"/>
        <v>Lantai 22</v>
      </c>
      <c r="I2470" s="83" t="str">
        <f ca="1" t="shared" si="2481"/>
        <v>Pantry</v>
      </c>
      <c r="J2470" s="83" t="str">
        <f ca="1" t="shared" si="2"/>
        <v>CLEANING SERVICE</v>
      </c>
      <c r="K2470" s="83" t="str">
        <f ca="1" t="array" ref="K2470">IFERROR(INDEX(MASTER!B:B,MATCH(G2470,MASTER!A:A,0))/100," ")</f>
        <v> </v>
      </c>
      <c r="L2470" s="65">
        <f ca="1" t="shared" si="3"/>
        <v>0</v>
      </c>
      <c r="M2470" s="65" t="str">
        <f ca="1" t="shared" si="4"/>
        <v>1900 - WEEK 00</v>
      </c>
      <c r="N2470" s="65" t="str">
        <f ca="1" t="shared" si="5"/>
        <v>1900 - MONTH 01</v>
      </c>
      <c r="O2470" s="83" t="str">
        <f ca="1" t="shared" ref="O2470:P2470" si="2517">IFERROR(AVERAGEIF(M:M,M2470,$K:$K)," ")</f>
        <v> </v>
      </c>
      <c r="P2470" s="83" t="str">
        <f ca="1" t="shared" si="2517"/>
        <v> </v>
      </c>
      <c r="Q2470" s="65" t="str">
        <f ca="1">IF(ISBLANK(A2470)," ",IF(O2470&gt;MASTER!$B$3/100,"SB",IF(O2470&gt;MASTER!$B$4/100,"B",IF(O2470&gt;MASTER!$B$5/100,"C","K"))))</f>
        <v>SB</v>
      </c>
      <c r="R2470" s="65" t="str">
        <f ca="1">IF(ISBLANK(B2470)," ",IF(P2470&gt;MASTER!$B$3/100,"SB",IF(P2470&gt;MASTER!$B$4/100,"B",IF(P2470&gt;MASTER!$B$5/100,"C","K"))))</f>
        <v>SB</v>
      </c>
    </row>
    <row r="2471" customHeight="1" spans="1:18">
      <c r="A2471" s="65">
        <f ca="1">INDIRECT(ADDRESS(2+QUOTIENT(ROW()-2,COUNTA('Form Responses 1'!$1:$1)-4),1,,TRUE,"Form Responses 1"))</f>
        <v>0</v>
      </c>
      <c r="B2471" s="65">
        <f ca="1">INDIRECT(ADDRESS(2+QUOTIENT(ROW()-2,COUNTA('Form Responses 1'!$1:$1)-4),2,,TRUE,"Form Responses 1"))</f>
        <v>0</v>
      </c>
      <c r="C2471" s="65">
        <f ca="1">INDIRECT(ADDRESS(2+QUOTIENT(ROW()-2,COUNTA('Form Responses 1'!$1:$1)-4),3,,TRUE,"Form Responses 1"))</f>
        <v>0</v>
      </c>
      <c r="D2471" s="65">
        <f ca="1">INDIRECT(ADDRESS(2+QUOTIENT(ROW()-2,COUNTA('Form Responses 1'!$1:$1)-4),4,,TRUE,"Form Responses 1"))</f>
        <v>0</v>
      </c>
      <c r="E2471" s="82">
        <f ca="1" t="shared" si="0"/>
        <v>6</v>
      </c>
      <c r="F2471" s="65" t="str">
        <f ca="1">IF(ISBLANK(A2471)," ",INDIRECT(ADDRESS(1,5+MOD(ROW()-2,COUNTA('Form Responses 1'!$1:$1)-4),,TRUE,"Form Responses 1")))</f>
        <v>Lantai 22 [Ruang Rapat 1-2-3]</v>
      </c>
      <c r="G2471" s="65" t="e">
        <f ca="1">IF(ISBLANK(A2471)," ",INDIRECT(ADDRESS(MATCH(A2471,'Form Responses 1'!A:A,0),5+MOD(ROW()-2,COUNTA('Form Responses 1'!$1:$1)-4),,TRUE,"Form Responses 1")))</f>
        <v>#N/A</v>
      </c>
      <c r="H2471" s="83" t="str">
        <f ca="1" t="shared" si="1"/>
        <v>Lantai 22</v>
      </c>
      <c r="I2471" s="83" t="str">
        <f ca="1" t="shared" si="2481"/>
        <v>Ruang Rapat 1-2-3</v>
      </c>
      <c r="J2471" s="83" t="str">
        <f ca="1" t="shared" si="2"/>
        <v>CLEANING SERVICE</v>
      </c>
      <c r="K2471" s="83" t="str">
        <f ca="1" t="array" ref="K2471">IFERROR(INDEX(MASTER!B:B,MATCH(G2471,MASTER!A:A,0))/100," ")</f>
        <v> </v>
      </c>
      <c r="L2471" s="65">
        <f ca="1" t="shared" si="3"/>
        <v>0</v>
      </c>
      <c r="M2471" s="65" t="str">
        <f ca="1" t="shared" si="4"/>
        <v>1900 - WEEK 00</v>
      </c>
      <c r="N2471" s="65" t="str">
        <f ca="1" t="shared" si="5"/>
        <v>1900 - MONTH 01</v>
      </c>
      <c r="O2471" s="83" t="str">
        <f ca="1" t="shared" ref="O2471:P2471" si="2518">IFERROR(AVERAGEIF(M:M,M2471,$K:$K)," ")</f>
        <v> </v>
      </c>
      <c r="P2471" s="83" t="str">
        <f ca="1" t="shared" si="2518"/>
        <v> </v>
      </c>
      <c r="Q2471" s="65" t="str">
        <f ca="1">IF(ISBLANK(A2471)," ",IF(O2471&gt;MASTER!$B$3/100,"SB",IF(O2471&gt;MASTER!$B$4/100,"B",IF(O2471&gt;MASTER!$B$5/100,"C","K"))))</f>
        <v>SB</v>
      </c>
      <c r="R2471" s="65" t="str">
        <f ca="1">IF(ISBLANK(B2471)," ",IF(P2471&gt;MASTER!$B$3/100,"SB",IF(P2471&gt;MASTER!$B$4/100,"B",IF(P2471&gt;MASTER!$B$5/100,"C","K"))))</f>
        <v>SB</v>
      </c>
    </row>
    <row r="2472" customHeight="1" spans="1:18">
      <c r="A2472" s="65">
        <f ca="1">INDIRECT(ADDRESS(2+QUOTIENT(ROW()-2,COUNTA('Form Responses 1'!$1:$1)-4),1,,TRUE,"Form Responses 1"))</f>
        <v>0</v>
      </c>
      <c r="B2472" s="65">
        <f ca="1">INDIRECT(ADDRESS(2+QUOTIENT(ROW()-2,COUNTA('Form Responses 1'!$1:$1)-4),2,,TRUE,"Form Responses 1"))</f>
        <v>0</v>
      </c>
      <c r="C2472" s="65">
        <f ca="1">INDIRECT(ADDRESS(2+QUOTIENT(ROW()-2,COUNTA('Form Responses 1'!$1:$1)-4),3,,TRUE,"Form Responses 1"))</f>
        <v>0</v>
      </c>
      <c r="D2472" s="65">
        <f ca="1">INDIRECT(ADDRESS(2+QUOTIENT(ROW()-2,COUNTA('Form Responses 1'!$1:$1)-4),4,,TRUE,"Form Responses 1"))</f>
        <v>0</v>
      </c>
      <c r="E2472" s="82">
        <f ca="1" t="shared" si="0"/>
        <v>6</v>
      </c>
      <c r="F2472" s="65" t="str">
        <f ca="1">IF(ISBLANK(A2472)," ",INDIRECT(ADDRESS(1,5+MOD(ROW()-2,COUNTA('Form Responses 1'!$1:$1)-4),,TRUE,"Form Responses 1")))</f>
        <v>Lantai 22 [Ruang Kerja]</v>
      </c>
      <c r="G2472" s="65" t="e">
        <f ca="1">IF(ISBLANK(A2472)," ",INDIRECT(ADDRESS(MATCH(A2472,'Form Responses 1'!A:A,0),5+MOD(ROW()-2,COUNTA('Form Responses 1'!$1:$1)-4),,TRUE,"Form Responses 1")))</f>
        <v>#N/A</v>
      </c>
      <c r="H2472" s="83" t="str">
        <f ca="1" t="shared" si="1"/>
        <v>Lantai 22</v>
      </c>
      <c r="I2472" s="83" t="str">
        <f ca="1" t="shared" si="2481"/>
        <v>Ruang Kerja</v>
      </c>
      <c r="J2472" s="83" t="str">
        <f ca="1" t="shared" si="2"/>
        <v>CLEANING SERVICE</v>
      </c>
      <c r="K2472" s="83" t="str">
        <f ca="1" t="array" ref="K2472">IFERROR(INDEX(MASTER!B:B,MATCH(G2472,MASTER!A:A,0))/100," ")</f>
        <v> </v>
      </c>
      <c r="L2472" s="65">
        <f ca="1" t="shared" si="3"/>
        <v>0</v>
      </c>
      <c r="M2472" s="65" t="str">
        <f ca="1" t="shared" si="4"/>
        <v>1900 - WEEK 00</v>
      </c>
      <c r="N2472" s="65" t="str">
        <f ca="1" t="shared" si="5"/>
        <v>1900 - MONTH 01</v>
      </c>
      <c r="O2472" s="83" t="str">
        <f ca="1" t="shared" ref="O2472:P2472" si="2519">IFERROR(AVERAGEIF(M:M,M2472,$K:$K)," ")</f>
        <v> </v>
      </c>
      <c r="P2472" s="83" t="str">
        <f ca="1" t="shared" si="2519"/>
        <v> </v>
      </c>
      <c r="Q2472" s="65" t="str">
        <f ca="1">IF(ISBLANK(A2472)," ",IF(O2472&gt;MASTER!$B$3/100,"SB",IF(O2472&gt;MASTER!$B$4/100,"B",IF(O2472&gt;MASTER!$B$5/100,"C","K"))))</f>
        <v>SB</v>
      </c>
      <c r="R2472" s="65" t="str">
        <f ca="1">IF(ISBLANK(B2472)," ",IF(P2472&gt;MASTER!$B$3/100,"SB",IF(P2472&gt;MASTER!$B$4/100,"B",IF(P2472&gt;MASTER!$B$5/100,"C","K"))))</f>
        <v>SB</v>
      </c>
    </row>
    <row r="2473" customHeight="1" spans="1:18">
      <c r="A2473" s="65">
        <f ca="1">INDIRECT(ADDRESS(2+QUOTIENT(ROW()-2,COUNTA('Form Responses 1'!$1:$1)-4),1,,TRUE,"Form Responses 1"))</f>
        <v>0</v>
      </c>
      <c r="B2473" s="65">
        <f ca="1">INDIRECT(ADDRESS(2+QUOTIENT(ROW()-2,COUNTA('Form Responses 1'!$1:$1)-4),2,,TRUE,"Form Responses 1"))</f>
        <v>0</v>
      </c>
      <c r="C2473" s="65">
        <f ca="1">INDIRECT(ADDRESS(2+QUOTIENT(ROW()-2,COUNTA('Form Responses 1'!$1:$1)-4),3,,TRUE,"Form Responses 1"))</f>
        <v>0</v>
      </c>
      <c r="D2473" s="65">
        <f ca="1">INDIRECT(ADDRESS(2+QUOTIENT(ROW()-2,COUNTA('Form Responses 1'!$1:$1)-4),4,,TRUE,"Form Responses 1"))</f>
        <v>0</v>
      </c>
      <c r="E2473" s="82">
        <f ca="1" t="shared" si="0"/>
        <v>6</v>
      </c>
      <c r="F2473" s="65" t="str">
        <f ca="1">IF(ISBLANK(A2473)," ",INDIRECT(ADDRESS(1,5+MOD(ROW()-2,COUNTA('Form Responses 1'!$1:$1)-4),,TRUE,"Form Responses 1")))</f>
        <v>Lantai 22 [Koridor]</v>
      </c>
      <c r="G2473" s="65" t="e">
        <f ca="1">IF(ISBLANK(A2473)," ",INDIRECT(ADDRESS(MATCH(A2473,'Form Responses 1'!A:A,0),5+MOD(ROW()-2,COUNTA('Form Responses 1'!$1:$1)-4),,TRUE,"Form Responses 1")))</f>
        <v>#N/A</v>
      </c>
      <c r="H2473" s="83" t="str">
        <f ca="1" t="shared" si="1"/>
        <v>Lantai 22</v>
      </c>
      <c r="I2473" s="83" t="str">
        <f ca="1" t="shared" si="2481"/>
        <v>Koridor</v>
      </c>
      <c r="J2473" s="83" t="str">
        <f ca="1" t="shared" si="2"/>
        <v>CLEANING SERVICE</v>
      </c>
      <c r="K2473" s="83" t="str">
        <f ca="1" t="array" ref="K2473">IFERROR(INDEX(MASTER!B:B,MATCH(G2473,MASTER!A:A,0))/100," ")</f>
        <v> </v>
      </c>
      <c r="L2473" s="65">
        <f ca="1" t="shared" si="3"/>
        <v>0</v>
      </c>
      <c r="M2473" s="65" t="str">
        <f ca="1" t="shared" si="4"/>
        <v>1900 - WEEK 00</v>
      </c>
      <c r="N2473" s="65" t="str">
        <f ca="1" t="shared" si="5"/>
        <v>1900 - MONTH 01</v>
      </c>
      <c r="O2473" s="83" t="str">
        <f ca="1" t="shared" ref="O2473:P2473" si="2520">IFERROR(AVERAGEIF(M:M,M2473,$K:$K)," ")</f>
        <v> </v>
      </c>
      <c r="P2473" s="83" t="str">
        <f ca="1" t="shared" si="2520"/>
        <v> </v>
      </c>
      <c r="Q2473" s="65" t="str">
        <f ca="1">IF(ISBLANK(A2473)," ",IF(O2473&gt;MASTER!$B$3/100,"SB",IF(O2473&gt;MASTER!$B$4/100,"B",IF(O2473&gt;MASTER!$B$5/100,"C","K"))))</f>
        <v>SB</v>
      </c>
      <c r="R2473" s="65" t="str">
        <f ca="1">IF(ISBLANK(B2473)," ",IF(P2473&gt;MASTER!$B$3/100,"SB",IF(P2473&gt;MASTER!$B$4/100,"B",IF(P2473&gt;MASTER!$B$5/100,"C","K"))))</f>
        <v>SB</v>
      </c>
    </row>
    <row r="2474" customHeight="1" spans="1:18">
      <c r="A2474" s="65">
        <f ca="1">INDIRECT(ADDRESS(2+QUOTIENT(ROW()-2,COUNTA('Form Responses 1'!$1:$1)-4),1,,TRUE,"Form Responses 1"))</f>
        <v>0</v>
      </c>
      <c r="B2474" s="65">
        <f ca="1">INDIRECT(ADDRESS(2+QUOTIENT(ROW()-2,COUNTA('Form Responses 1'!$1:$1)-4),2,,TRUE,"Form Responses 1"))</f>
        <v>0</v>
      </c>
      <c r="C2474" s="65">
        <f ca="1">INDIRECT(ADDRESS(2+QUOTIENT(ROW()-2,COUNTA('Form Responses 1'!$1:$1)-4),3,,TRUE,"Form Responses 1"))</f>
        <v>0</v>
      </c>
      <c r="D2474" s="65">
        <f ca="1">INDIRECT(ADDRESS(2+QUOTIENT(ROW()-2,COUNTA('Form Responses 1'!$1:$1)-4),4,,TRUE,"Form Responses 1"))</f>
        <v>0</v>
      </c>
      <c r="E2474" s="82">
        <f ca="1" t="shared" si="0"/>
        <v>6</v>
      </c>
      <c r="F2474" s="65" t="str">
        <f ca="1">IF(ISBLANK(A2474)," ",INDIRECT(ADDRESS(1,5+MOD(ROW()-2,COUNTA('Form Responses 1'!$1:$1)-4),,TRUE,"Form Responses 1")))</f>
        <v>Lantai 22 [Toilet Pria / Wanita]</v>
      </c>
      <c r="G2474" s="65" t="e">
        <f ca="1">IF(ISBLANK(A2474)," ",INDIRECT(ADDRESS(MATCH(A2474,'Form Responses 1'!A:A,0),5+MOD(ROW()-2,COUNTA('Form Responses 1'!$1:$1)-4),,TRUE,"Form Responses 1")))</f>
        <v>#N/A</v>
      </c>
      <c r="H2474" s="83" t="str">
        <f ca="1" t="shared" si="1"/>
        <v>Lantai 22</v>
      </c>
      <c r="I2474" s="83" t="str">
        <f ca="1" t="shared" si="2481"/>
        <v>Toilet Pria / Wanita</v>
      </c>
      <c r="J2474" s="83" t="str">
        <f ca="1" t="shared" si="2"/>
        <v>CLEANING SERVICE</v>
      </c>
      <c r="K2474" s="83" t="str">
        <f ca="1" t="array" ref="K2474">IFERROR(INDEX(MASTER!B:B,MATCH(G2474,MASTER!A:A,0))/100," ")</f>
        <v> </v>
      </c>
      <c r="L2474" s="65">
        <f ca="1" t="shared" si="3"/>
        <v>0</v>
      </c>
      <c r="M2474" s="65" t="str">
        <f ca="1" t="shared" si="4"/>
        <v>1900 - WEEK 00</v>
      </c>
      <c r="N2474" s="65" t="str">
        <f ca="1" t="shared" si="5"/>
        <v>1900 - MONTH 01</v>
      </c>
      <c r="O2474" s="83" t="str">
        <f ca="1" t="shared" ref="O2474:P2474" si="2521">IFERROR(AVERAGEIF(M:M,M2474,$K:$K)," ")</f>
        <v> </v>
      </c>
      <c r="P2474" s="83" t="str">
        <f ca="1" t="shared" si="2521"/>
        <v> </v>
      </c>
      <c r="Q2474" s="65" t="str">
        <f ca="1">IF(ISBLANK(A2474)," ",IF(O2474&gt;MASTER!$B$3/100,"SB",IF(O2474&gt;MASTER!$B$4/100,"B",IF(O2474&gt;MASTER!$B$5/100,"C","K"))))</f>
        <v>SB</v>
      </c>
      <c r="R2474" s="65" t="str">
        <f ca="1">IF(ISBLANK(B2474)," ",IF(P2474&gt;MASTER!$B$3/100,"SB",IF(P2474&gt;MASTER!$B$4/100,"B",IF(P2474&gt;MASTER!$B$5/100,"C","K"))))</f>
        <v>SB</v>
      </c>
    </row>
    <row r="2475" customHeight="1" spans="1:18">
      <c r="A2475" s="65">
        <f ca="1">INDIRECT(ADDRESS(2+QUOTIENT(ROW()-2,COUNTA('Form Responses 1'!$1:$1)-4),1,,TRUE,"Form Responses 1"))</f>
        <v>0</v>
      </c>
      <c r="B2475" s="65">
        <f ca="1">INDIRECT(ADDRESS(2+QUOTIENT(ROW()-2,COUNTA('Form Responses 1'!$1:$1)-4),2,,TRUE,"Form Responses 1"))</f>
        <v>0</v>
      </c>
      <c r="C2475" s="65">
        <f ca="1">INDIRECT(ADDRESS(2+QUOTIENT(ROW()-2,COUNTA('Form Responses 1'!$1:$1)-4),3,,TRUE,"Form Responses 1"))</f>
        <v>0</v>
      </c>
      <c r="D2475" s="65">
        <f ca="1">INDIRECT(ADDRESS(2+QUOTIENT(ROW()-2,COUNTA('Form Responses 1'!$1:$1)-4),4,,TRUE,"Form Responses 1"))</f>
        <v>0</v>
      </c>
      <c r="E2475" s="82">
        <f ca="1" t="shared" si="0"/>
        <v>6</v>
      </c>
      <c r="F2475" s="65" t="str">
        <f ca="1">IF(ISBLANK(A2475)," ",INDIRECT(ADDRESS(1,5+MOD(ROW()-2,COUNTA('Form Responses 1'!$1:$1)-4),,TRUE,"Form Responses 1")))</f>
        <v>Lantai 21 [Tangga Exit Barat]</v>
      </c>
      <c r="G2475" s="65" t="e">
        <f ca="1">IF(ISBLANK(A2475)," ",INDIRECT(ADDRESS(MATCH(A2475,'Form Responses 1'!A:A,0),5+MOD(ROW()-2,COUNTA('Form Responses 1'!$1:$1)-4),,TRUE,"Form Responses 1")))</f>
        <v>#N/A</v>
      </c>
      <c r="H2475" s="83" t="str">
        <f ca="1" t="shared" si="1"/>
        <v>Lantai 21</v>
      </c>
      <c r="I2475" s="83" t="str">
        <f ca="1" t="shared" si="2481"/>
        <v>Tangga Exit Barat</v>
      </c>
      <c r="J2475" s="83" t="str">
        <f ca="1" t="shared" si="2"/>
        <v>CLEANING SERVICE</v>
      </c>
      <c r="K2475" s="83" t="str">
        <f ca="1" t="array" ref="K2475">IFERROR(INDEX(MASTER!B:B,MATCH(G2475,MASTER!A:A,0))/100," ")</f>
        <v> </v>
      </c>
      <c r="L2475" s="65">
        <f ca="1" t="shared" si="3"/>
        <v>0</v>
      </c>
      <c r="M2475" s="65" t="str">
        <f ca="1" t="shared" si="4"/>
        <v>1900 - WEEK 00</v>
      </c>
      <c r="N2475" s="65" t="str">
        <f ca="1" t="shared" si="5"/>
        <v>1900 - MONTH 01</v>
      </c>
      <c r="O2475" s="83" t="str">
        <f ca="1" t="shared" ref="O2475:P2475" si="2522">IFERROR(AVERAGEIF(M:M,M2475,$K:$K)," ")</f>
        <v> </v>
      </c>
      <c r="P2475" s="83" t="str">
        <f ca="1" t="shared" si="2522"/>
        <v> </v>
      </c>
      <c r="Q2475" s="65" t="str">
        <f ca="1">IF(ISBLANK(A2475)," ",IF(O2475&gt;MASTER!$B$3/100,"SB",IF(O2475&gt;MASTER!$B$4/100,"B",IF(O2475&gt;MASTER!$B$5/100,"C","K"))))</f>
        <v>SB</v>
      </c>
      <c r="R2475" s="65" t="str">
        <f ca="1">IF(ISBLANK(B2475)," ",IF(P2475&gt;MASTER!$B$3/100,"SB",IF(P2475&gt;MASTER!$B$4/100,"B",IF(P2475&gt;MASTER!$B$5/100,"C","K"))))</f>
        <v>SB</v>
      </c>
    </row>
    <row r="2476" customHeight="1" spans="1:18">
      <c r="A2476" s="65">
        <f ca="1">INDIRECT(ADDRESS(2+QUOTIENT(ROW()-2,COUNTA('Form Responses 1'!$1:$1)-4),1,,TRUE,"Form Responses 1"))</f>
        <v>0</v>
      </c>
      <c r="B2476" s="65">
        <f ca="1">INDIRECT(ADDRESS(2+QUOTIENT(ROW()-2,COUNTA('Form Responses 1'!$1:$1)-4),2,,TRUE,"Form Responses 1"))</f>
        <v>0</v>
      </c>
      <c r="C2476" s="65">
        <f ca="1">INDIRECT(ADDRESS(2+QUOTIENT(ROW()-2,COUNTA('Form Responses 1'!$1:$1)-4),3,,TRUE,"Form Responses 1"))</f>
        <v>0</v>
      </c>
      <c r="D2476" s="65">
        <f ca="1">INDIRECT(ADDRESS(2+QUOTIENT(ROW()-2,COUNTA('Form Responses 1'!$1:$1)-4),4,,TRUE,"Form Responses 1"))</f>
        <v>0</v>
      </c>
      <c r="E2476" s="82">
        <f ca="1" t="shared" si="0"/>
        <v>6</v>
      </c>
      <c r="F2476" s="65" t="str">
        <f ca="1">IF(ISBLANK(A2476)," ",INDIRECT(ADDRESS(1,5+MOD(ROW()-2,COUNTA('Form Responses 1'!$1:$1)-4),,TRUE,"Form Responses 1")))</f>
        <v>Lantai 21 [ &amp; Timur]</v>
      </c>
      <c r="G2476" s="65" t="e">
        <f ca="1">IF(ISBLANK(A2476)," ",INDIRECT(ADDRESS(MATCH(A2476,'Form Responses 1'!A:A,0),5+MOD(ROW()-2,COUNTA('Form Responses 1'!$1:$1)-4),,TRUE,"Form Responses 1")))</f>
        <v>#N/A</v>
      </c>
      <c r="H2476" s="83" t="str">
        <f ca="1" t="shared" si="1"/>
        <v>Lantai 21</v>
      </c>
      <c r="I2476" s="83" t="str">
        <f ca="1" t="shared" si="2481"/>
        <v> &amp; Timur</v>
      </c>
      <c r="J2476" s="83" t="str">
        <f ca="1" t="shared" si="2"/>
        <v>CLEANING SERVICE</v>
      </c>
      <c r="K2476" s="83" t="str">
        <f ca="1" t="array" ref="K2476">IFERROR(INDEX(MASTER!B:B,MATCH(G2476,MASTER!A:A,0))/100," ")</f>
        <v> </v>
      </c>
      <c r="L2476" s="65">
        <f ca="1" t="shared" si="3"/>
        <v>0</v>
      </c>
      <c r="M2476" s="65" t="str">
        <f ca="1" t="shared" si="4"/>
        <v>1900 - WEEK 00</v>
      </c>
      <c r="N2476" s="65" t="str">
        <f ca="1" t="shared" si="5"/>
        <v>1900 - MONTH 01</v>
      </c>
      <c r="O2476" s="83" t="str">
        <f ca="1" t="shared" ref="O2476:P2476" si="2523">IFERROR(AVERAGEIF(M:M,M2476,$K:$K)," ")</f>
        <v> </v>
      </c>
      <c r="P2476" s="83" t="str">
        <f ca="1" t="shared" si="2523"/>
        <v> </v>
      </c>
      <c r="Q2476" s="65" t="str">
        <f ca="1">IF(ISBLANK(A2476)," ",IF(O2476&gt;MASTER!$B$3/100,"SB",IF(O2476&gt;MASTER!$B$4/100,"B",IF(O2476&gt;MASTER!$B$5/100,"C","K"))))</f>
        <v>SB</v>
      </c>
      <c r="R2476" s="65" t="str">
        <f ca="1">IF(ISBLANK(B2476)," ",IF(P2476&gt;MASTER!$B$3/100,"SB",IF(P2476&gt;MASTER!$B$4/100,"B",IF(P2476&gt;MASTER!$B$5/100,"C","K"))))</f>
        <v>SB</v>
      </c>
    </row>
    <row r="2477" customHeight="1" spans="1:18">
      <c r="A2477" s="65">
        <f ca="1">INDIRECT(ADDRESS(2+QUOTIENT(ROW()-2,COUNTA('Form Responses 1'!$1:$1)-4),1,,TRUE,"Form Responses 1"))</f>
        <v>0</v>
      </c>
      <c r="B2477" s="65">
        <f ca="1">INDIRECT(ADDRESS(2+QUOTIENT(ROW()-2,COUNTA('Form Responses 1'!$1:$1)-4),2,,TRUE,"Form Responses 1"))</f>
        <v>0</v>
      </c>
      <c r="C2477" s="65">
        <f ca="1">INDIRECT(ADDRESS(2+QUOTIENT(ROW()-2,COUNTA('Form Responses 1'!$1:$1)-4),3,,TRUE,"Form Responses 1"))</f>
        <v>0</v>
      </c>
      <c r="D2477" s="65">
        <f ca="1">INDIRECT(ADDRESS(2+QUOTIENT(ROW()-2,COUNTA('Form Responses 1'!$1:$1)-4),4,,TRUE,"Form Responses 1"))</f>
        <v>0</v>
      </c>
      <c r="E2477" s="82">
        <f ca="1" t="shared" si="0"/>
        <v>6</v>
      </c>
      <c r="F2477" s="65" t="str">
        <f ca="1">IF(ISBLANK(A2477)," ",INDIRECT(ADDRESS(1,5+MOD(ROW()-2,COUNTA('Form Responses 1'!$1:$1)-4),,TRUE,"Form Responses 1")))</f>
        <v>Lantai 21 [Mushola]</v>
      </c>
      <c r="G2477" s="65" t="e">
        <f ca="1">IF(ISBLANK(A2477)," ",INDIRECT(ADDRESS(MATCH(A2477,'Form Responses 1'!A:A,0),5+MOD(ROW()-2,COUNTA('Form Responses 1'!$1:$1)-4),,TRUE,"Form Responses 1")))</f>
        <v>#N/A</v>
      </c>
      <c r="H2477" s="83" t="str">
        <f ca="1" t="shared" si="1"/>
        <v>Lantai 21</v>
      </c>
      <c r="I2477" s="83" t="str">
        <f ca="1" t="shared" si="2481"/>
        <v>Mushola</v>
      </c>
      <c r="J2477" s="83" t="str">
        <f ca="1" t="shared" si="2"/>
        <v>CLEANING SERVICE</v>
      </c>
      <c r="K2477" s="83" t="str">
        <f ca="1" t="array" ref="K2477">IFERROR(INDEX(MASTER!B:B,MATCH(G2477,MASTER!A:A,0))/100," ")</f>
        <v> </v>
      </c>
      <c r="L2477" s="65">
        <f ca="1" t="shared" si="3"/>
        <v>0</v>
      </c>
      <c r="M2477" s="65" t="str">
        <f ca="1" t="shared" si="4"/>
        <v>1900 - WEEK 00</v>
      </c>
      <c r="N2477" s="65" t="str">
        <f ca="1" t="shared" si="5"/>
        <v>1900 - MONTH 01</v>
      </c>
      <c r="O2477" s="83" t="str">
        <f ca="1" t="shared" ref="O2477:P2477" si="2524">IFERROR(AVERAGEIF(M:M,M2477,$K:$K)," ")</f>
        <v> </v>
      </c>
      <c r="P2477" s="83" t="str">
        <f ca="1" t="shared" si="2524"/>
        <v> </v>
      </c>
      <c r="Q2477" s="65" t="str">
        <f ca="1">IF(ISBLANK(A2477)," ",IF(O2477&gt;MASTER!$B$3/100,"SB",IF(O2477&gt;MASTER!$B$4/100,"B",IF(O2477&gt;MASTER!$B$5/100,"C","K"))))</f>
        <v>SB</v>
      </c>
      <c r="R2477" s="65" t="str">
        <f ca="1">IF(ISBLANK(B2477)," ",IF(P2477&gt;MASTER!$B$3/100,"SB",IF(P2477&gt;MASTER!$B$4/100,"B",IF(P2477&gt;MASTER!$B$5/100,"C","K"))))</f>
        <v>SB</v>
      </c>
    </row>
    <row r="2478" customHeight="1" spans="1:18">
      <c r="A2478" s="65">
        <f ca="1">INDIRECT(ADDRESS(2+QUOTIENT(ROW()-2,COUNTA('Form Responses 1'!$1:$1)-4),1,,TRUE,"Form Responses 1"))</f>
        <v>0</v>
      </c>
      <c r="B2478" s="65">
        <f ca="1">INDIRECT(ADDRESS(2+QUOTIENT(ROW()-2,COUNTA('Form Responses 1'!$1:$1)-4),2,,TRUE,"Form Responses 1"))</f>
        <v>0</v>
      </c>
      <c r="C2478" s="65">
        <f ca="1">INDIRECT(ADDRESS(2+QUOTIENT(ROW()-2,COUNTA('Form Responses 1'!$1:$1)-4),3,,TRUE,"Form Responses 1"))</f>
        <v>0</v>
      </c>
      <c r="D2478" s="65">
        <f ca="1">INDIRECT(ADDRESS(2+QUOTIENT(ROW()-2,COUNTA('Form Responses 1'!$1:$1)-4),4,,TRUE,"Form Responses 1"))</f>
        <v>0</v>
      </c>
      <c r="E2478" s="82">
        <f ca="1" t="shared" si="0"/>
        <v>6</v>
      </c>
      <c r="F2478" s="65" t="str">
        <f ca="1">IF(ISBLANK(A2478)," ",INDIRECT(ADDRESS(1,5+MOD(ROW()-2,COUNTA('Form Responses 1'!$1:$1)-4),,TRUE,"Form Responses 1")))</f>
        <v>Lantai 21 [Pantry]</v>
      </c>
      <c r="G2478" s="65" t="e">
        <f ca="1">IF(ISBLANK(A2478)," ",INDIRECT(ADDRESS(MATCH(A2478,'Form Responses 1'!A:A,0),5+MOD(ROW()-2,COUNTA('Form Responses 1'!$1:$1)-4),,TRUE,"Form Responses 1")))</f>
        <v>#N/A</v>
      </c>
      <c r="H2478" s="83" t="str">
        <f ca="1" t="shared" si="1"/>
        <v>Lantai 21</v>
      </c>
      <c r="I2478" s="83" t="str">
        <f ca="1" t="shared" si="2481"/>
        <v>Pantry</v>
      </c>
      <c r="J2478" s="83" t="str">
        <f ca="1" t="shared" si="2"/>
        <v>CLEANING SERVICE</v>
      </c>
      <c r="K2478" s="83" t="str">
        <f ca="1" t="array" ref="K2478">IFERROR(INDEX(MASTER!B:B,MATCH(G2478,MASTER!A:A,0))/100," ")</f>
        <v> </v>
      </c>
      <c r="L2478" s="65">
        <f ca="1" t="shared" si="3"/>
        <v>0</v>
      </c>
      <c r="M2478" s="65" t="str">
        <f ca="1" t="shared" si="4"/>
        <v>1900 - WEEK 00</v>
      </c>
      <c r="N2478" s="65" t="str">
        <f ca="1" t="shared" si="5"/>
        <v>1900 - MONTH 01</v>
      </c>
      <c r="O2478" s="83" t="str">
        <f ca="1" t="shared" ref="O2478:P2478" si="2525">IFERROR(AVERAGEIF(M:M,M2478,$K:$K)," ")</f>
        <v> </v>
      </c>
      <c r="P2478" s="83" t="str">
        <f ca="1" t="shared" si="2525"/>
        <v> </v>
      </c>
      <c r="Q2478" s="65" t="str">
        <f ca="1">IF(ISBLANK(A2478)," ",IF(O2478&gt;MASTER!$B$3/100,"SB",IF(O2478&gt;MASTER!$B$4/100,"B",IF(O2478&gt;MASTER!$B$5/100,"C","K"))))</f>
        <v>SB</v>
      </c>
      <c r="R2478" s="65" t="str">
        <f ca="1">IF(ISBLANK(B2478)," ",IF(P2478&gt;MASTER!$B$3/100,"SB",IF(P2478&gt;MASTER!$B$4/100,"B",IF(P2478&gt;MASTER!$B$5/100,"C","K"))))</f>
        <v>SB</v>
      </c>
    </row>
    <row r="2479" customHeight="1" spans="1:18">
      <c r="A2479" s="65">
        <f ca="1">INDIRECT(ADDRESS(2+QUOTIENT(ROW()-2,COUNTA('Form Responses 1'!$1:$1)-4),1,,TRUE,"Form Responses 1"))</f>
        <v>0</v>
      </c>
      <c r="B2479" s="65">
        <f ca="1">INDIRECT(ADDRESS(2+QUOTIENT(ROW()-2,COUNTA('Form Responses 1'!$1:$1)-4),2,,TRUE,"Form Responses 1"))</f>
        <v>0</v>
      </c>
      <c r="C2479" s="65">
        <f ca="1">INDIRECT(ADDRESS(2+QUOTIENT(ROW()-2,COUNTA('Form Responses 1'!$1:$1)-4),3,,TRUE,"Form Responses 1"))</f>
        <v>0</v>
      </c>
      <c r="D2479" s="65">
        <f ca="1">INDIRECT(ADDRESS(2+QUOTIENT(ROW()-2,COUNTA('Form Responses 1'!$1:$1)-4),4,,TRUE,"Form Responses 1"))</f>
        <v>0</v>
      </c>
      <c r="E2479" s="82">
        <f ca="1" t="shared" si="0"/>
        <v>6</v>
      </c>
      <c r="F2479" s="65" t="str">
        <f ca="1">IF(ISBLANK(A2479)," ",INDIRECT(ADDRESS(1,5+MOD(ROW()-2,COUNTA('Form Responses 1'!$1:$1)-4),,TRUE,"Form Responses 1")))</f>
        <v>Lantai 21 [Ruang Rapat 1-2-3]</v>
      </c>
      <c r="G2479" s="65" t="e">
        <f ca="1">IF(ISBLANK(A2479)," ",INDIRECT(ADDRESS(MATCH(A2479,'Form Responses 1'!A:A,0),5+MOD(ROW()-2,COUNTA('Form Responses 1'!$1:$1)-4),,TRUE,"Form Responses 1")))</f>
        <v>#N/A</v>
      </c>
      <c r="H2479" s="83" t="str">
        <f ca="1" t="shared" si="1"/>
        <v>Lantai 21</v>
      </c>
      <c r="I2479" s="83" t="str">
        <f ca="1" t="shared" si="2481"/>
        <v>Ruang Rapat 1-2-3</v>
      </c>
      <c r="J2479" s="83" t="str">
        <f ca="1" t="shared" si="2"/>
        <v>CLEANING SERVICE</v>
      </c>
      <c r="K2479" s="83" t="str">
        <f ca="1" t="array" ref="K2479">IFERROR(INDEX(MASTER!B:B,MATCH(G2479,MASTER!A:A,0))/100," ")</f>
        <v> </v>
      </c>
      <c r="L2479" s="65">
        <f ca="1" t="shared" si="3"/>
        <v>0</v>
      </c>
      <c r="M2479" s="65" t="str">
        <f ca="1" t="shared" si="4"/>
        <v>1900 - WEEK 00</v>
      </c>
      <c r="N2479" s="65" t="str">
        <f ca="1" t="shared" si="5"/>
        <v>1900 - MONTH 01</v>
      </c>
      <c r="O2479" s="83" t="str">
        <f ca="1" t="shared" ref="O2479:P2479" si="2526">IFERROR(AVERAGEIF(M:M,M2479,$K:$K)," ")</f>
        <v> </v>
      </c>
      <c r="P2479" s="83" t="str">
        <f ca="1" t="shared" si="2526"/>
        <v> </v>
      </c>
      <c r="Q2479" s="65" t="str">
        <f ca="1">IF(ISBLANK(A2479)," ",IF(O2479&gt;MASTER!$B$3/100,"SB",IF(O2479&gt;MASTER!$B$4/100,"B",IF(O2479&gt;MASTER!$B$5/100,"C","K"))))</f>
        <v>SB</v>
      </c>
      <c r="R2479" s="65" t="str">
        <f ca="1">IF(ISBLANK(B2479)," ",IF(P2479&gt;MASTER!$B$3/100,"SB",IF(P2479&gt;MASTER!$B$4/100,"B",IF(P2479&gt;MASTER!$B$5/100,"C","K"))))</f>
        <v>SB</v>
      </c>
    </row>
    <row r="2480" customHeight="1" spans="1:18">
      <c r="A2480" s="65">
        <f ca="1">INDIRECT(ADDRESS(2+QUOTIENT(ROW()-2,COUNTA('Form Responses 1'!$1:$1)-4),1,,TRUE,"Form Responses 1"))</f>
        <v>0</v>
      </c>
      <c r="B2480" s="65">
        <f ca="1">INDIRECT(ADDRESS(2+QUOTIENT(ROW()-2,COUNTA('Form Responses 1'!$1:$1)-4),2,,TRUE,"Form Responses 1"))</f>
        <v>0</v>
      </c>
      <c r="C2480" s="65">
        <f ca="1">INDIRECT(ADDRESS(2+QUOTIENT(ROW()-2,COUNTA('Form Responses 1'!$1:$1)-4),3,,TRUE,"Form Responses 1"))</f>
        <v>0</v>
      </c>
      <c r="D2480" s="65">
        <f ca="1">INDIRECT(ADDRESS(2+QUOTIENT(ROW()-2,COUNTA('Form Responses 1'!$1:$1)-4),4,,TRUE,"Form Responses 1"))</f>
        <v>0</v>
      </c>
      <c r="E2480" s="82">
        <f ca="1" t="shared" si="0"/>
        <v>6</v>
      </c>
      <c r="F2480" s="65" t="str">
        <f ca="1">IF(ISBLANK(A2480)," ",INDIRECT(ADDRESS(1,5+MOD(ROW()-2,COUNTA('Form Responses 1'!$1:$1)-4),,TRUE,"Form Responses 1")))</f>
        <v>Lantai 21 [Ruang Kerja]</v>
      </c>
      <c r="G2480" s="65" t="e">
        <f ca="1">IF(ISBLANK(A2480)," ",INDIRECT(ADDRESS(MATCH(A2480,'Form Responses 1'!A:A,0),5+MOD(ROW()-2,COUNTA('Form Responses 1'!$1:$1)-4),,TRUE,"Form Responses 1")))</f>
        <v>#N/A</v>
      </c>
      <c r="H2480" s="83" t="str">
        <f ca="1" t="shared" si="1"/>
        <v>Lantai 21</v>
      </c>
      <c r="I2480" s="83" t="str">
        <f ca="1" t="shared" si="2481"/>
        <v>Ruang Kerja</v>
      </c>
      <c r="J2480" s="83" t="str">
        <f ca="1" t="shared" si="2"/>
        <v>CLEANING SERVICE</v>
      </c>
      <c r="K2480" s="83" t="str">
        <f ca="1" t="array" ref="K2480">IFERROR(INDEX(MASTER!B:B,MATCH(G2480,MASTER!A:A,0))/100," ")</f>
        <v> </v>
      </c>
      <c r="L2480" s="65">
        <f ca="1" t="shared" si="3"/>
        <v>0</v>
      </c>
      <c r="M2480" s="65" t="str">
        <f ca="1" t="shared" si="4"/>
        <v>1900 - WEEK 00</v>
      </c>
      <c r="N2480" s="65" t="str">
        <f ca="1" t="shared" si="5"/>
        <v>1900 - MONTH 01</v>
      </c>
      <c r="O2480" s="83" t="str">
        <f ca="1" t="shared" ref="O2480:P2480" si="2527">IFERROR(AVERAGEIF(M:M,M2480,$K:$K)," ")</f>
        <v> </v>
      </c>
      <c r="P2480" s="83" t="str">
        <f ca="1" t="shared" si="2527"/>
        <v> </v>
      </c>
      <c r="Q2480" s="65" t="str">
        <f ca="1">IF(ISBLANK(A2480)," ",IF(O2480&gt;MASTER!$B$3/100,"SB",IF(O2480&gt;MASTER!$B$4/100,"B",IF(O2480&gt;MASTER!$B$5/100,"C","K"))))</f>
        <v>SB</v>
      </c>
      <c r="R2480" s="65" t="str">
        <f ca="1">IF(ISBLANK(B2480)," ",IF(P2480&gt;MASTER!$B$3/100,"SB",IF(P2480&gt;MASTER!$B$4/100,"B",IF(P2480&gt;MASTER!$B$5/100,"C","K"))))</f>
        <v>SB</v>
      </c>
    </row>
    <row r="2481" customHeight="1" spans="1:18">
      <c r="A2481" s="65">
        <f ca="1">INDIRECT(ADDRESS(2+QUOTIENT(ROW()-2,COUNTA('Form Responses 1'!$1:$1)-4),1,,TRUE,"Form Responses 1"))</f>
        <v>0</v>
      </c>
      <c r="B2481" s="65">
        <f ca="1">INDIRECT(ADDRESS(2+QUOTIENT(ROW()-2,COUNTA('Form Responses 1'!$1:$1)-4),2,,TRUE,"Form Responses 1"))</f>
        <v>0</v>
      </c>
      <c r="C2481" s="65">
        <f ca="1">INDIRECT(ADDRESS(2+QUOTIENT(ROW()-2,COUNTA('Form Responses 1'!$1:$1)-4),3,,TRUE,"Form Responses 1"))</f>
        <v>0</v>
      </c>
      <c r="D2481" s="65">
        <f ca="1">INDIRECT(ADDRESS(2+QUOTIENT(ROW()-2,COUNTA('Form Responses 1'!$1:$1)-4),4,,TRUE,"Form Responses 1"))</f>
        <v>0</v>
      </c>
      <c r="E2481" s="82">
        <f ca="1" t="shared" si="0"/>
        <v>6</v>
      </c>
      <c r="F2481" s="65" t="str">
        <f ca="1">IF(ISBLANK(A2481)," ",INDIRECT(ADDRESS(1,5+MOD(ROW()-2,COUNTA('Form Responses 1'!$1:$1)-4),,TRUE,"Form Responses 1")))</f>
        <v>Lantai 21 [Koridor]</v>
      </c>
      <c r="G2481" s="65" t="e">
        <f ca="1">IF(ISBLANK(A2481)," ",INDIRECT(ADDRESS(MATCH(A2481,'Form Responses 1'!A:A,0),5+MOD(ROW()-2,COUNTA('Form Responses 1'!$1:$1)-4),,TRUE,"Form Responses 1")))</f>
        <v>#N/A</v>
      </c>
      <c r="H2481" s="83" t="str">
        <f ca="1" t="shared" si="1"/>
        <v>Lantai 21</v>
      </c>
      <c r="I2481" s="83" t="str">
        <f ca="1" t="shared" si="2481"/>
        <v>Koridor</v>
      </c>
      <c r="J2481" s="83" t="str">
        <f ca="1" t="shared" si="2"/>
        <v>CLEANING SERVICE</v>
      </c>
      <c r="K2481" s="83" t="str">
        <f ca="1" t="array" ref="K2481">IFERROR(INDEX(MASTER!B:B,MATCH(G2481,MASTER!A:A,0))/100," ")</f>
        <v> </v>
      </c>
      <c r="L2481" s="65">
        <f ca="1" t="shared" si="3"/>
        <v>0</v>
      </c>
      <c r="M2481" s="65" t="str">
        <f ca="1" t="shared" si="4"/>
        <v>1900 - WEEK 00</v>
      </c>
      <c r="N2481" s="65" t="str">
        <f ca="1" t="shared" si="5"/>
        <v>1900 - MONTH 01</v>
      </c>
      <c r="O2481" s="83" t="str">
        <f ca="1" t="shared" ref="O2481:P2481" si="2528">IFERROR(AVERAGEIF(M:M,M2481,$K:$K)," ")</f>
        <v> </v>
      </c>
      <c r="P2481" s="83" t="str">
        <f ca="1" t="shared" si="2528"/>
        <v> </v>
      </c>
      <c r="Q2481" s="65" t="str">
        <f ca="1">IF(ISBLANK(A2481)," ",IF(O2481&gt;MASTER!$B$3/100,"SB",IF(O2481&gt;MASTER!$B$4/100,"B",IF(O2481&gt;MASTER!$B$5/100,"C","K"))))</f>
        <v>SB</v>
      </c>
      <c r="R2481" s="65" t="str">
        <f ca="1">IF(ISBLANK(B2481)," ",IF(P2481&gt;MASTER!$B$3/100,"SB",IF(P2481&gt;MASTER!$B$4/100,"B",IF(P2481&gt;MASTER!$B$5/100,"C","K"))))</f>
        <v>SB</v>
      </c>
    </row>
    <row r="2482" customHeight="1" spans="1:18">
      <c r="A2482" s="65">
        <f ca="1">INDIRECT(ADDRESS(2+QUOTIENT(ROW()-2,COUNTA('Form Responses 1'!$1:$1)-4),1,,TRUE,"Form Responses 1"))</f>
        <v>0</v>
      </c>
      <c r="B2482" s="65">
        <f ca="1">INDIRECT(ADDRESS(2+QUOTIENT(ROW()-2,COUNTA('Form Responses 1'!$1:$1)-4),2,,TRUE,"Form Responses 1"))</f>
        <v>0</v>
      </c>
      <c r="C2482" s="65">
        <f ca="1">INDIRECT(ADDRESS(2+QUOTIENT(ROW()-2,COUNTA('Form Responses 1'!$1:$1)-4),3,,TRUE,"Form Responses 1"))</f>
        <v>0</v>
      </c>
      <c r="D2482" s="65">
        <f ca="1">INDIRECT(ADDRESS(2+QUOTIENT(ROW()-2,COUNTA('Form Responses 1'!$1:$1)-4),4,,TRUE,"Form Responses 1"))</f>
        <v>0</v>
      </c>
      <c r="E2482" s="82">
        <f ca="1" t="shared" si="0"/>
        <v>6</v>
      </c>
      <c r="F2482" s="65" t="str">
        <f ca="1">IF(ISBLANK(A2482)," ",INDIRECT(ADDRESS(1,5+MOD(ROW()-2,COUNTA('Form Responses 1'!$1:$1)-4),,TRUE,"Form Responses 1")))</f>
        <v>Lantai 21 [Toilet Pria / Wanita]</v>
      </c>
      <c r="G2482" s="65" t="e">
        <f ca="1">IF(ISBLANK(A2482)," ",INDIRECT(ADDRESS(MATCH(A2482,'Form Responses 1'!A:A,0),5+MOD(ROW()-2,COUNTA('Form Responses 1'!$1:$1)-4),,TRUE,"Form Responses 1")))</f>
        <v>#N/A</v>
      </c>
      <c r="H2482" s="83" t="str">
        <f ca="1" t="shared" si="1"/>
        <v>Lantai 21</v>
      </c>
      <c r="I2482" s="83" t="str">
        <f ca="1" t="shared" si="2481"/>
        <v>Toilet Pria / Wanita</v>
      </c>
      <c r="J2482" s="83" t="str">
        <f ca="1" t="shared" si="2"/>
        <v>CLEANING SERVICE</v>
      </c>
      <c r="K2482" s="83" t="str">
        <f ca="1" t="array" ref="K2482">IFERROR(INDEX(MASTER!B:B,MATCH(G2482,MASTER!A:A,0))/100," ")</f>
        <v> </v>
      </c>
      <c r="L2482" s="65">
        <f ca="1" t="shared" si="3"/>
        <v>0</v>
      </c>
      <c r="M2482" s="65" t="str">
        <f ca="1" t="shared" si="4"/>
        <v>1900 - WEEK 00</v>
      </c>
      <c r="N2482" s="65" t="str">
        <f ca="1" t="shared" si="5"/>
        <v>1900 - MONTH 01</v>
      </c>
      <c r="O2482" s="83" t="str">
        <f ca="1" t="shared" ref="O2482:P2482" si="2529">IFERROR(AVERAGEIF(M:M,M2482,$K:$K)," ")</f>
        <v> </v>
      </c>
      <c r="P2482" s="83" t="str">
        <f ca="1" t="shared" si="2529"/>
        <v> </v>
      </c>
      <c r="Q2482" s="65" t="str">
        <f ca="1">IF(ISBLANK(A2482)," ",IF(O2482&gt;MASTER!$B$3/100,"SB",IF(O2482&gt;MASTER!$B$4/100,"B",IF(O2482&gt;MASTER!$B$5/100,"C","K"))))</f>
        <v>SB</v>
      </c>
      <c r="R2482" s="65" t="str">
        <f ca="1">IF(ISBLANK(B2482)," ",IF(P2482&gt;MASTER!$B$3/100,"SB",IF(P2482&gt;MASTER!$B$4/100,"B",IF(P2482&gt;MASTER!$B$5/100,"C","K"))))</f>
        <v>SB</v>
      </c>
    </row>
    <row r="2483" customHeight="1" spans="1:18">
      <c r="A2483" s="65">
        <f ca="1">INDIRECT(ADDRESS(2+QUOTIENT(ROW()-2,COUNTA('Form Responses 1'!$1:$1)-4),1,,TRUE,"Form Responses 1"))</f>
        <v>0</v>
      </c>
      <c r="B2483" s="65">
        <f ca="1">INDIRECT(ADDRESS(2+QUOTIENT(ROW()-2,COUNTA('Form Responses 1'!$1:$1)-4),2,,TRUE,"Form Responses 1"))</f>
        <v>0</v>
      </c>
      <c r="C2483" s="65">
        <f ca="1">INDIRECT(ADDRESS(2+QUOTIENT(ROW()-2,COUNTA('Form Responses 1'!$1:$1)-4),3,,TRUE,"Form Responses 1"))</f>
        <v>0</v>
      </c>
      <c r="D2483" s="65">
        <f ca="1">INDIRECT(ADDRESS(2+QUOTIENT(ROW()-2,COUNTA('Form Responses 1'!$1:$1)-4),4,,TRUE,"Form Responses 1"))</f>
        <v>0</v>
      </c>
      <c r="E2483" s="82">
        <f ca="1" t="shared" si="0"/>
        <v>6</v>
      </c>
      <c r="F2483" s="65" t="str">
        <f ca="1">IF(ISBLANK(A2483)," ",INDIRECT(ADDRESS(1,5+MOD(ROW()-2,COUNTA('Form Responses 1'!$1:$1)-4),,TRUE,"Form Responses 1")))</f>
        <v>Lantai 20 [Tangga Exit Barat]</v>
      </c>
      <c r="G2483" s="65" t="e">
        <f ca="1">IF(ISBLANK(A2483)," ",INDIRECT(ADDRESS(MATCH(A2483,'Form Responses 1'!A:A,0),5+MOD(ROW()-2,COUNTA('Form Responses 1'!$1:$1)-4),,TRUE,"Form Responses 1")))</f>
        <v>#N/A</v>
      </c>
      <c r="H2483" s="83" t="str">
        <f ca="1" t="shared" si="1"/>
        <v>Lantai 20</v>
      </c>
      <c r="I2483" s="83" t="str">
        <f ca="1" t="shared" si="2481"/>
        <v>Tangga Exit Barat</v>
      </c>
      <c r="J2483" s="83" t="str">
        <f ca="1" t="shared" si="2"/>
        <v>CLEANING SERVICE</v>
      </c>
      <c r="K2483" s="83" t="str">
        <f ca="1" t="array" ref="K2483">IFERROR(INDEX(MASTER!B:B,MATCH(G2483,MASTER!A:A,0))/100," ")</f>
        <v> </v>
      </c>
      <c r="L2483" s="65">
        <f ca="1" t="shared" si="3"/>
        <v>0</v>
      </c>
      <c r="M2483" s="65" t="str">
        <f ca="1" t="shared" si="4"/>
        <v>1900 - WEEK 00</v>
      </c>
      <c r="N2483" s="65" t="str">
        <f ca="1" t="shared" si="5"/>
        <v>1900 - MONTH 01</v>
      </c>
      <c r="O2483" s="83" t="str">
        <f ca="1" t="shared" ref="O2483:P2483" si="2530">IFERROR(AVERAGEIF(M:M,M2483,$K:$K)," ")</f>
        <v> </v>
      </c>
      <c r="P2483" s="83" t="str">
        <f ca="1" t="shared" si="2530"/>
        <v> </v>
      </c>
      <c r="Q2483" s="65" t="str">
        <f ca="1">IF(ISBLANK(A2483)," ",IF(O2483&gt;MASTER!$B$3/100,"SB",IF(O2483&gt;MASTER!$B$4/100,"B",IF(O2483&gt;MASTER!$B$5/100,"C","K"))))</f>
        <v>SB</v>
      </c>
      <c r="R2483" s="65" t="str">
        <f ca="1">IF(ISBLANK(B2483)," ",IF(P2483&gt;MASTER!$B$3/100,"SB",IF(P2483&gt;MASTER!$B$4/100,"B",IF(P2483&gt;MASTER!$B$5/100,"C","K"))))</f>
        <v>SB</v>
      </c>
    </row>
    <row r="2484" customHeight="1" spans="1:18">
      <c r="A2484" s="65">
        <f ca="1">INDIRECT(ADDRESS(2+QUOTIENT(ROW()-2,COUNTA('Form Responses 1'!$1:$1)-4),1,,TRUE,"Form Responses 1"))</f>
        <v>0</v>
      </c>
      <c r="B2484" s="65">
        <f ca="1">INDIRECT(ADDRESS(2+QUOTIENT(ROW()-2,COUNTA('Form Responses 1'!$1:$1)-4),2,,TRUE,"Form Responses 1"))</f>
        <v>0</v>
      </c>
      <c r="C2484" s="65">
        <f ca="1">INDIRECT(ADDRESS(2+QUOTIENT(ROW()-2,COUNTA('Form Responses 1'!$1:$1)-4),3,,TRUE,"Form Responses 1"))</f>
        <v>0</v>
      </c>
      <c r="D2484" s="65">
        <f ca="1">INDIRECT(ADDRESS(2+QUOTIENT(ROW()-2,COUNTA('Form Responses 1'!$1:$1)-4),4,,TRUE,"Form Responses 1"))</f>
        <v>0</v>
      </c>
      <c r="E2484" s="82">
        <f ca="1" t="shared" si="0"/>
        <v>6</v>
      </c>
      <c r="F2484" s="65" t="str">
        <f ca="1">IF(ISBLANK(A2484)," ",INDIRECT(ADDRESS(1,5+MOD(ROW()-2,COUNTA('Form Responses 1'!$1:$1)-4),,TRUE,"Form Responses 1")))</f>
        <v>Lantai 20 [ &amp; Timur]</v>
      </c>
      <c r="G2484" s="65" t="e">
        <f ca="1">IF(ISBLANK(A2484)," ",INDIRECT(ADDRESS(MATCH(A2484,'Form Responses 1'!A:A,0),5+MOD(ROW()-2,COUNTA('Form Responses 1'!$1:$1)-4),,TRUE,"Form Responses 1")))</f>
        <v>#N/A</v>
      </c>
      <c r="H2484" s="83" t="str">
        <f ca="1" t="shared" si="1"/>
        <v>Lantai 20</v>
      </c>
      <c r="I2484" s="83" t="str">
        <f ca="1" t="shared" si="2481"/>
        <v> &amp; Timur</v>
      </c>
      <c r="J2484" s="83" t="str">
        <f ca="1" t="shared" si="2"/>
        <v>CLEANING SERVICE</v>
      </c>
      <c r="K2484" s="83" t="str">
        <f ca="1" t="array" ref="K2484">IFERROR(INDEX(MASTER!B:B,MATCH(G2484,MASTER!A:A,0))/100," ")</f>
        <v> </v>
      </c>
      <c r="L2484" s="65">
        <f ca="1" t="shared" si="3"/>
        <v>0</v>
      </c>
      <c r="M2484" s="65" t="str">
        <f ca="1" t="shared" si="4"/>
        <v>1900 - WEEK 00</v>
      </c>
      <c r="N2484" s="65" t="str">
        <f ca="1" t="shared" si="5"/>
        <v>1900 - MONTH 01</v>
      </c>
      <c r="O2484" s="83" t="str">
        <f ca="1" t="shared" ref="O2484:P2484" si="2531">IFERROR(AVERAGEIF(M:M,M2484,$K:$K)," ")</f>
        <v> </v>
      </c>
      <c r="P2484" s="83" t="str">
        <f ca="1" t="shared" si="2531"/>
        <v> </v>
      </c>
      <c r="Q2484" s="65" t="str">
        <f ca="1">IF(ISBLANK(A2484)," ",IF(O2484&gt;MASTER!$B$3/100,"SB",IF(O2484&gt;MASTER!$B$4/100,"B",IF(O2484&gt;MASTER!$B$5/100,"C","K"))))</f>
        <v>SB</v>
      </c>
      <c r="R2484" s="65" t="str">
        <f ca="1">IF(ISBLANK(B2484)," ",IF(P2484&gt;MASTER!$B$3/100,"SB",IF(P2484&gt;MASTER!$B$4/100,"B",IF(P2484&gt;MASTER!$B$5/100,"C","K"))))</f>
        <v>SB</v>
      </c>
    </row>
    <row r="2485" customHeight="1" spans="1:18">
      <c r="A2485" s="65">
        <f ca="1">INDIRECT(ADDRESS(2+QUOTIENT(ROW()-2,COUNTA('Form Responses 1'!$1:$1)-4),1,,TRUE,"Form Responses 1"))</f>
        <v>0</v>
      </c>
      <c r="B2485" s="65">
        <f ca="1">INDIRECT(ADDRESS(2+QUOTIENT(ROW()-2,COUNTA('Form Responses 1'!$1:$1)-4),2,,TRUE,"Form Responses 1"))</f>
        <v>0</v>
      </c>
      <c r="C2485" s="65">
        <f ca="1">INDIRECT(ADDRESS(2+QUOTIENT(ROW()-2,COUNTA('Form Responses 1'!$1:$1)-4),3,,TRUE,"Form Responses 1"))</f>
        <v>0</v>
      </c>
      <c r="D2485" s="65">
        <f ca="1">INDIRECT(ADDRESS(2+QUOTIENT(ROW()-2,COUNTA('Form Responses 1'!$1:$1)-4),4,,TRUE,"Form Responses 1"))</f>
        <v>0</v>
      </c>
      <c r="E2485" s="82">
        <f ca="1" t="shared" si="0"/>
        <v>6</v>
      </c>
      <c r="F2485" s="65" t="str">
        <f ca="1">IF(ISBLANK(A2485)," ",INDIRECT(ADDRESS(1,5+MOD(ROW()-2,COUNTA('Form Responses 1'!$1:$1)-4),,TRUE,"Form Responses 1")))</f>
        <v>Lantai 20 [Mushola]</v>
      </c>
      <c r="G2485" s="65" t="e">
        <f ca="1">IF(ISBLANK(A2485)," ",INDIRECT(ADDRESS(MATCH(A2485,'Form Responses 1'!A:A,0),5+MOD(ROW()-2,COUNTA('Form Responses 1'!$1:$1)-4),,TRUE,"Form Responses 1")))</f>
        <v>#N/A</v>
      </c>
      <c r="H2485" s="83" t="str">
        <f ca="1" t="shared" si="1"/>
        <v>Lantai 20</v>
      </c>
      <c r="I2485" s="83" t="str">
        <f ca="1" t="shared" si="2481"/>
        <v>Mushola</v>
      </c>
      <c r="J2485" s="83" t="str">
        <f ca="1" t="shared" si="2"/>
        <v>CLEANING SERVICE</v>
      </c>
      <c r="K2485" s="83" t="str">
        <f ca="1" t="array" ref="K2485">IFERROR(INDEX(MASTER!B:B,MATCH(G2485,MASTER!A:A,0))/100," ")</f>
        <v> </v>
      </c>
      <c r="L2485" s="65">
        <f ca="1" t="shared" si="3"/>
        <v>0</v>
      </c>
      <c r="M2485" s="65" t="str">
        <f ca="1" t="shared" si="4"/>
        <v>1900 - WEEK 00</v>
      </c>
      <c r="N2485" s="65" t="str">
        <f ca="1" t="shared" si="5"/>
        <v>1900 - MONTH 01</v>
      </c>
      <c r="O2485" s="83" t="str">
        <f ca="1" t="shared" ref="O2485:P2485" si="2532">IFERROR(AVERAGEIF(M:M,M2485,$K:$K)," ")</f>
        <v> </v>
      </c>
      <c r="P2485" s="83" t="str">
        <f ca="1" t="shared" si="2532"/>
        <v> </v>
      </c>
      <c r="Q2485" s="65" t="str">
        <f ca="1">IF(ISBLANK(A2485)," ",IF(O2485&gt;MASTER!$B$3/100,"SB",IF(O2485&gt;MASTER!$B$4/100,"B",IF(O2485&gt;MASTER!$B$5/100,"C","K"))))</f>
        <v>SB</v>
      </c>
      <c r="R2485" s="65" t="str">
        <f ca="1">IF(ISBLANK(B2485)," ",IF(P2485&gt;MASTER!$B$3/100,"SB",IF(P2485&gt;MASTER!$B$4/100,"B",IF(P2485&gt;MASTER!$B$5/100,"C","K"))))</f>
        <v>SB</v>
      </c>
    </row>
    <row r="2486" customHeight="1" spans="1:18">
      <c r="A2486" s="65">
        <f ca="1">INDIRECT(ADDRESS(2+QUOTIENT(ROW()-2,COUNTA('Form Responses 1'!$1:$1)-4),1,,TRUE,"Form Responses 1"))</f>
        <v>0</v>
      </c>
      <c r="B2486" s="65">
        <f ca="1">INDIRECT(ADDRESS(2+QUOTIENT(ROW()-2,COUNTA('Form Responses 1'!$1:$1)-4),2,,TRUE,"Form Responses 1"))</f>
        <v>0</v>
      </c>
      <c r="C2486" s="65">
        <f ca="1">INDIRECT(ADDRESS(2+QUOTIENT(ROW()-2,COUNTA('Form Responses 1'!$1:$1)-4),3,,TRUE,"Form Responses 1"))</f>
        <v>0</v>
      </c>
      <c r="D2486" s="65">
        <f ca="1">INDIRECT(ADDRESS(2+QUOTIENT(ROW()-2,COUNTA('Form Responses 1'!$1:$1)-4),4,,TRUE,"Form Responses 1"))</f>
        <v>0</v>
      </c>
      <c r="E2486" s="82">
        <f ca="1" t="shared" si="0"/>
        <v>6</v>
      </c>
      <c r="F2486" s="65" t="str">
        <f ca="1">IF(ISBLANK(A2486)," ",INDIRECT(ADDRESS(1,5+MOD(ROW()-2,COUNTA('Form Responses 1'!$1:$1)-4),,TRUE,"Form Responses 1")))</f>
        <v>Lantai 20 [Pantry]</v>
      </c>
      <c r="G2486" s="65" t="e">
        <f ca="1">IF(ISBLANK(A2486)," ",INDIRECT(ADDRESS(MATCH(A2486,'Form Responses 1'!A:A,0),5+MOD(ROW()-2,COUNTA('Form Responses 1'!$1:$1)-4),,TRUE,"Form Responses 1")))</f>
        <v>#N/A</v>
      </c>
      <c r="H2486" s="83" t="str">
        <f ca="1" t="shared" si="1"/>
        <v>Lantai 20</v>
      </c>
      <c r="I2486" s="83" t="str">
        <f ca="1" t="shared" si="2481"/>
        <v>Pantry</v>
      </c>
      <c r="J2486" s="83" t="str">
        <f ca="1" t="shared" si="2"/>
        <v>CLEANING SERVICE</v>
      </c>
      <c r="K2486" s="83" t="str">
        <f ca="1" t="array" ref="K2486">IFERROR(INDEX(MASTER!B:B,MATCH(G2486,MASTER!A:A,0))/100," ")</f>
        <v> </v>
      </c>
      <c r="L2486" s="65">
        <f ca="1" t="shared" si="3"/>
        <v>0</v>
      </c>
      <c r="M2486" s="65" t="str">
        <f ca="1" t="shared" si="4"/>
        <v>1900 - WEEK 00</v>
      </c>
      <c r="N2486" s="65" t="str">
        <f ca="1" t="shared" si="5"/>
        <v>1900 - MONTH 01</v>
      </c>
      <c r="O2486" s="83" t="str">
        <f ca="1" t="shared" ref="O2486:P2486" si="2533">IFERROR(AVERAGEIF(M:M,M2486,$K:$K)," ")</f>
        <v> </v>
      </c>
      <c r="P2486" s="83" t="str">
        <f ca="1" t="shared" si="2533"/>
        <v> </v>
      </c>
      <c r="Q2486" s="65" t="str">
        <f ca="1">IF(ISBLANK(A2486)," ",IF(O2486&gt;MASTER!$B$3/100,"SB",IF(O2486&gt;MASTER!$B$4/100,"B",IF(O2486&gt;MASTER!$B$5/100,"C","K"))))</f>
        <v>SB</v>
      </c>
      <c r="R2486" s="65" t="str">
        <f ca="1">IF(ISBLANK(B2486)," ",IF(P2486&gt;MASTER!$B$3/100,"SB",IF(P2486&gt;MASTER!$B$4/100,"B",IF(P2486&gt;MASTER!$B$5/100,"C","K"))))</f>
        <v>SB</v>
      </c>
    </row>
    <row r="2487" customHeight="1" spans="1:18">
      <c r="A2487" s="65">
        <f ca="1">INDIRECT(ADDRESS(2+QUOTIENT(ROW()-2,COUNTA('Form Responses 1'!$1:$1)-4),1,,TRUE,"Form Responses 1"))</f>
        <v>0</v>
      </c>
      <c r="B2487" s="65">
        <f ca="1">INDIRECT(ADDRESS(2+QUOTIENT(ROW()-2,COUNTA('Form Responses 1'!$1:$1)-4),2,,TRUE,"Form Responses 1"))</f>
        <v>0</v>
      </c>
      <c r="C2487" s="65">
        <f ca="1">INDIRECT(ADDRESS(2+QUOTIENT(ROW()-2,COUNTA('Form Responses 1'!$1:$1)-4),3,,TRUE,"Form Responses 1"))</f>
        <v>0</v>
      </c>
      <c r="D2487" s="65">
        <f ca="1">INDIRECT(ADDRESS(2+QUOTIENT(ROW()-2,COUNTA('Form Responses 1'!$1:$1)-4),4,,TRUE,"Form Responses 1"))</f>
        <v>0</v>
      </c>
      <c r="E2487" s="82">
        <f ca="1" t="shared" si="0"/>
        <v>6</v>
      </c>
      <c r="F2487" s="65" t="str">
        <f ca="1">IF(ISBLANK(A2487)," ",INDIRECT(ADDRESS(1,5+MOD(ROW()-2,COUNTA('Form Responses 1'!$1:$1)-4),,TRUE,"Form Responses 1")))</f>
        <v>Lantai 20 [Ruang Rapat 1-2-3]</v>
      </c>
      <c r="G2487" s="65" t="e">
        <f ca="1">IF(ISBLANK(A2487)," ",INDIRECT(ADDRESS(MATCH(A2487,'Form Responses 1'!A:A,0),5+MOD(ROW()-2,COUNTA('Form Responses 1'!$1:$1)-4),,TRUE,"Form Responses 1")))</f>
        <v>#N/A</v>
      </c>
      <c r="H2487" s="83" t="str">
        <f ca="1" t="shared" si="1"/>
        <v>Lantai 20</v>
      </c>
      <c r="I2487" s="83" t="str">
        <f ca="1" t="shared" si="2481"/>
        <v>Ruang Rapat 1-2-3</v>
      </c>
      <c r="J2487" s="83" t="str">
        <f ca="1" t="shared" si="2"/>
        <v>CLEANING SERVICE</v>
      </c>
      <c r="K2487" s="83" t="str">
        <f ca="1" t="array" ref="K2487">IFERROR(INDEX(MASTER!B:B,MATCH(G2487,MASTER!A:A,0))/100," ")</f>
        <v> </v>
      </c>
      <c r="L2487" s="65">
        <f ca="1" t="shared" si="3"/>
        <v>0</v>
      </c>
      <c r="M2487" s="65" t="str">
        <f ca="1" t="shared" si="4"/>
        <v>1900 - WEEK 00</v>
      </c>
      <c r="N2487" s="65" t="str">
        <f ca="1" t="shared" si="5"/>
        <v>1900 - MONTH 01</v>
      </c>
      <c r="O2487" s="83" t="str">
        <f ca="1" t="shared" ref="O2487:P2487" si="2534">IFERROR(AVERAGEIF(M:M,M2487,$K:$K)," ")</f>
        <v> </v>
      </c>
      <c r="P2487" s="83" t="str">
        <f ca="1" t="shared" si="2534"/>
        <v> </v>
      </c>
      <c r="Q2487" s="65" t="str">
        <f ca="1">IF(ISBLANK(A2487)," ",IF(O2487&gt;MASTER!$B$3/100,"SB",IF(O2487&gt;MASTER!$B$4/100,"B",IF(O2487&gt;MASTER!$B$5/100,"C","K"))))</f>
        <v>SB</v>
      </c>
      <c r="R2487" s="65" t="str">
        <f ca="1">IF(ISBLANK(B2487)," ",IF(P2487&gt;MASTER!$B$3/100,"SB",IF(P2487&gt;MASTER!$B$4/100,"B",IF(P2487&gt;MASTER!$B$5/100,"C","K"))))</f>
        <v>SB</v>
      </c>
    </row>
    <row r="2488" customHeight="1" spans="1:18">
      <c r="A2488" s="65">
        <f ca="1">INDIRECT(ADDRESS(2+QUOTIENT(ROW()-2,COUNTA('Form Responses 1'!$1:$1)-4),1,,TRUE,"Form Responses 1"))</f>
        <v>0</v>
      </c>
      <c r="B2488" s="65">
        <f ca="1">INDIRECT(ADDRESS(2+QUOTIENT(ROW()-2,COUNTA('Form Responses 1'!$1:$1)-4),2,,TRUE,"Form Responses 1"))</f>
        <v>0</v>
      </c>
      <c r="C2488" s="65">
        <f ca="1">INDIRECT(ADDRESS(2+QUOTIENT(ROW()-2,COUNTA('Form Responses 1'!$1:$1)-4),3,,TRUE,"Form Responses 1"))</f>
        <v>0</v>
      </c>
      <c r="D2488" s="65">
        <f ca="1">INDIRECT(ADDRESS(2+QUOTIENT(ROW()-2,COUNTA('Form Responses 1'!$1:$1)-4),4,,TRUE,"Form Responses 1"))</f>
        <v>0</v>
      </c>
      <c r="E2488" s="82">
        <f ca="1" t="shared" si="0"/>
        <v>6</v>
      </c>
      <c r="F2488" s="65" t="str">
        <f ca="1">IF(ISBLANK(A2488)," ",INDIRECT(ADDRESS(1,5+MOD(ROW()-2,COUNTA('Form Responses 1'!$1:$1)-4),,TRUE,"Form Responses 1")))</f>
        <v>Lantai 20 [Ruang Kerja]</v>
      </c>
      <c r="G2488" s="65" t="e">
        <f ca="1">IF(ISBLANK(A2488)," ",INDIRECT(ADDRESS(MATCH(A2488,'Form Responses 1'!A:A,0),5+MOD(ROW()-2,COUNTA('Form Responses 1'!$1:$1)-4),,TRUE,"Form Responses 1")))</f>
        <v>#N/A</v>
      </c>
      <c r="H2488" s="83" t="str">
        <f ca="1" t="shared" si="1"/>
        <v>Lantai 20</v>
      </c>
      <c r="I2488" s="83" t="str">
        <f ca="1" t="shared" si="2481"/>
        <v>Ruang Kerja</v>
      </c>
      <c r="J2488" s="83" t="str">
        <f ca="1" t="shared" si="2"/>
        <v>CLEANING SERVICE</v>
      </c>
      <c r="K2488" s="83" t="str">
        <f ca="1" t="array" ref="K2488">IFERROR(INDEX(MASTER!B:B,MATCH(G2488,MASTER!A:A,0))/100," ")</f>
        <v> </v>
      </c>
      <c r="L2488" s="65">
        <f ca="1" t="shared" si="3"/>
        <v>0</v>
      </c>
      <c r="M2488" s="65" t="str">
        <f ca="1" t="shared" si="4"/>
        <v>1900 - WEEK 00</v>
      </c>
      <c r="N2488" s="65" t="str">
        <f ca="1" t="shared" si="5"/>
        <v>1900 - MONTH 01</v>
      </c>
      <c r="O2488" s="83" t="str">
        <f ca="1" t="shared" ref="O2488:P2488" si="2535">IFERROR(AVERAGEIF(M:M,M2488,$K:$K)," ")</f>
        <v> </v>
      </c>
      <c r="P2488" s="83" t="str">
        <f ca="1" t="shared" si="2535"/>
        <v> </v>
      </c>
      <c r="Q2488" s="65" t="str">
        <f ca="1">IF(ISBLANK(A2488)," ",IF(O2488&gt;MASTER!$B$3/100,"SB",IF(O2488&gt;MASTER!$B$4/100,"B",IF(O2488&gt;MASTER!$B$5/100,"C","K"))))</f>
        <v>SB</v>
      </c>
      <c r="R2488" s="65" t="str">
        <f ca="1">IF(ISBLANK(B2488)," ",IF(P2488&gt;MASTER!$B$3/100,"SB",IF(P2488&gt;MASTER!$B$4/100,"B",IF(P2488&gt;MASTER!$B$5/100,"C","K"))))</f>
        <v>SB</v>
      </c>
    </row>
    <row r="2489" customHeight="1" spans="1:18">
      <c r="A2489" s="65">
        <f ca="1">INDIRECT(ADDRESS(2+QUOTIENT(ROW()-2,COUNTA('Form Responses 1'!$1:$1)-4),1,,TRUE,"Form Responses 1"))</f>
        <v>0</v>
      </c>
      <c r="B2489" s="65">
        <f ca="1">INDIRECT(ADDRESS(2+QUOTIENT(ROW()-2,COUNTA('Form Responses 1'!$1:$1)-4),2,,TRUE,"Form Responses 1"))</f>
        <v>0</v>
      </c>
      <c r="C2489" s="65">
        <f ca="1">INDIRECT(ADDRESS(2+QUOTIENT(ROW()-2,COUNTA('Form Responses 1'!$1:$1)-4),3,,TRUE,"Form Responses 1"))</f>
        <v>0</v>
      </c>
      <c r="D2489" s="65">
        <f ca="1">INDIRECT(ADDRESS(2+QUOTIENT(ROW()-2,COUNTA('Form Responses 1'!$1:$1)-4),4,,TRUE,"Form Responses 1"))</f>
        <v>0</v>
      </c>
      <c r="E2489" s="82">
        <f ca="1" t="shared" si="0"/>
        <v>6</v>
      </c>
      <c r="F2489" s="65" t="str">
        <f ca="1">IF(ISBLANK(A2489)," ",INDIRECT(ADDRESS(1,5+MOD(ROW()-2,COUNTA('Form Responses 1'!$1:$1)-4),,TRUE,"Form Responses 1")))</f>
        <v>Lantai 20 [Koridor]</v>
      </c>
      <c r="G2489" s="65" t="e">
        <f ca="1">IF(ISBLANK(A2489)," ",INDIRECT(ADDRESS(MATCH(A2489,'Form Responses 1'!A:A,0),5+MOD(ROW()-2,COUNTA('Form Responses 1'!$1:$1)-4),,TRUE,"Form Responses 1")))</f>
        <v>#N/A</v>
      </c>
      <c r="H2489" s="83" t="str">
        <f ca="1" t="shared" si="1"/>
        <v>Lantai 20</v>
      </c>
      <c r="I2489" s="83" t="str">
        <f ca="1" t="shared" si="2481"/>
        <v>Koridor</v>
      </c>
      <c r="J2489" s="83" t="str">
        <f ca="1" t="shared" si="2"/>
        <v>CLEANING SERVICE</v>
      </c>
      <c r="K2489" s="83" t="str">
        <f ca="1" t="array" ref="K2489">IFERROR(INDEX(MASTER!B:B,MATCH(G2489,MASTER!A:A,0))/100," ")</f>
        <v> </v>
      </c>
      <c r="L2489" s="65">
        <f ca="1" t="shared" si="3"/>
        <v>0</v>
      </c>
      <c r="M2489" s="65" t="str">
        <f ca="1" t="shared" si="4"/>
        <v>1900 - WEEK 00</v>
      </c>
      <c r="N2489" s="65" t="str">
        <f ca="1" t="shared" si="5"/>
        <v>1900 - MONTH 01</v>
      </c>
      <c r="O2489" s="83" t="str">
        <f ca="1" t="shared" ref="O2489:P2489" si="2536">IFERROR(AVERAGEIF(M:M,M2489,$K:$K)," ")</f>
        <v> </v>
      </c>
      <c r="P2489" s="83" t="str">
        <f ca="1" t="shared" si="2536"/>
        <v> </v>
      </c>
      <c r="Q2489" s="65" t="str">
        <f ca="1">IF(ISBLANK(A2489)," ",IF(O2489&gt;MASTER!$B$3/100,"SB",IF(O2489&gt;MASTER!$B$4/100,"B",IF(O2489&gt;MASTER!$B$5/100,"C","K"))))</f>
        <v>SB</v>
      </c>
      <c r="R2489" s="65" t="str">
        <f ca="1">IF(ISBLANK(B2489)," ",IF(P2489&gt;MASTER!$B$3/100,"SB",IF(P2489&gt;MASTER!$B$4/100,"B",IF(P2489&gt;MASTER!$B$5/100,"C","K"))))</f>
        <v>SB</v>
      </c>
    </row>
    <row r="2490" customHeight="1" spans="1:18">
      <c r="A2490" s="65">
        <f ca="1">INDIRECT(ADDRESS(2+QUOTIENT(ROW()-2,COUNTA('Form Responses 1'!$1:$1)-4),1,,TRUE,"Form Responses 1"))</f>
        <v>0</v>
      </c>
      <c r="B2490" s="65">
        <f ca="1">INDIRECT(ADDRESS(2+QUOTIENT(ROW()-2,COUNTA('Form Responses 1'!$1:$1)-4),2,,TRUE,"Form Responses 1"))</f>
        <v>0</v>
      </c>
      <c r="C2490" s="65">
        <f ca="1">INDIRECT(ADDRESS(2+QUOTIENT(ROW()-2,COUNTA('Form Responses 1'!$1:$1)-4),3,,TRUE,"Form Responses 1"))</f>
        <v>0</v>
      </c>
      <c r="D2490" s="65">
        <f ca="1">INDIRECT(ADDRESS(2+QUOTIENT(ROW()-2,COUNTA('Form Responses 1'!$1:$1)-4),4,,TRUE,"Form Responses 1"))</f>
        <v>0</v>
      </c>
      <c r="E2490" s="82">
        <f ca="1" t="shared" si="0"/>
        <v>6</v>
      </c>
      <c r="F2490" s="65" t="str">
        <f ca="1">IF(ISBLANK(A2490)," ",INDIRECT(ADDRESS(1,5+MOD(ROW()-2,COUNTA('Form Responses 1'!$1:$1)-4),,TRUE,"Form Responses 1")))</f>
        <v>Lantai 20 [Toilet Pria / Wanita]</v>
      </c>
      <c r="G2490" s="65" t="e">
        <f ca="1">IF(ISBLANK(A2490)," ",INDIRECT(ADDRESS(MATCH(A2490,'Form Responses 1'!A:A,0),5+MOD(ROW()-2,COUNTA('Form Responses 1'!$1:$1)-4),,TRUE,"Form Responses 1")))</f>
        <v>#N/A</v>
      </c>
      <c r="H2490" s="83" t="str">
        <f ca="1" t="shared" si="1"/>
        <v>Lantai 20</v>
      </c>
      <c r="I2490" s="83" t="str">
        <f ca="1" t="shared" si="2481"/>
        <v>Toilet Pria / Wanita</v>
      </c>
      <c r="J2490" s="83" t="str">
        <f ca="1" t="shared" si="2"/>
        <v>CLEANING SERVICE</v>
      </c>
      <c r="K2490" s="83" t="str">
        <f ca="1" t="array" ref="K2490">IFERROR(INDEX(MASTER!B:B,MATCH(G2490,MASTER!A:A,0))/100," ")</f>
        <v> </v>
      </c>
      <c r="L2490" s="65">
        <f ca="1" t="shared" si="3"/>
        <v>0</v>
      </c>
      <c r="M2490" s="65" t="str">
        <f ca="1" t="shared" si="4"/>
        <v>1900 - WEEK 00</v>
      </c>
      <c r="N2490" s="65" t="str">
        <f ca="1" t="shared" si="5"/>
        <v>1900 - MONTH 01</v>
      </c>
      <c r="O2490" s="83" t="str">
        <f ca="1" t="shared" ref="O2490:P2490" si="2537">IFERROR(AVERAGEIF(M:M,M2490,$K:$K)," ")</f>
        <v> </v>
      </c>
      <c r="P2490" s="83" t="str">
        <f ca="1" t="shared" si="2537"/>
        <v> </v>
      </c>
      <c r="Q2490" s="65" t="str">
        <f ca="1">IF(ISBLANK(A2490)," ",IF(O2490&gt;MASTER!$B$3/100,"SB",IF(O2490&gt;MASTER!$B$4/100,"B",IF(O2490&gt;MASTER!$B$5/100,"C","K"))))</f>
        <v>SB</v>
      </c>
      <c r="R2490" s="65" t="str">
        <f ca="1">IF(ISBLANK(B2490)," ",IF(P2490&gt;MASTER!$B$3/100,"SB",IF(P2490&gt;MASTER!$B$4/100,"B",IF(P2490&gt;MASTER!$B$5/100,"C","K"))))</f>
        <v>SB</v>
      </c>
    </row>
    <row r="2491" customHeight="1" spans="1:18">
      <c r="A2491" s="65">
        <f ca="1">INDIRECT(ADDRESS(2+QUOTIENT(ROW()-2,COUNTA('Form Responses 1'!$1:$1)-4),1,,TRUE,"Form Responses 1"))</f>
        <v>0</v>
      </c>
      <c r="B2491" s="65">
        <f ca="1">INDIRECT(ADDRESS(2+QUOTIENT(ROW()-2,COUNTA('Form Responses 1'!$1:$1)-4),2,,TRUE,"Form Responses 1"))</f>
        <v>0</v>
      </c>
      <c r="C2491" s="65">
        <f ca="1">INDIRECT(ADDRESS(2+QUOTIENT(ROW()-2,COUNTA('Form Responses 1'!$1:$1)-4),3,,TRUE,"Form Responses 1"))</f>
        <v>0</v>
      </c>
      <c r="D2491" s="65">
        <f ca="1">INDIRECT(ADDRESS(2+QUOTIENT(ROW()-2,COUNTA('Form Responses 1'!$1:$1)-4),4,,TRUE,"Form Responses 1"))</f>
        <v>0</v>
      </c>
      <c r="E2491" s="82">
        <f ca="1" t="shared" si="0"/>
        <v>6</v>
      </c>
      <c r="F2491" s="65" t="str">
        <f ca="1">IF(ISBLANK(A2491)," ",INDIRECT(ADDRESS(1,5+MOD(ROW()-2,COUNTA('Form Responses 1'!$1:$1)-4),,TRUE,"Form Responses 1")))</f>
        <v>Lantai 19 [Tangga Exit Barat]</v>
      </c>
      <c r="G2491" s="65" t="e">
        <f ca="1">IF(ISBLANK(A2491)," ",INDIRECT(ADDRESS(MATCH(A2491,'Form Responses 1'!A:A,0),5+MOD(ROW()-2,COUNTA('Form Responses 1'!$1:$1)-4),,TRUE,"Form Responses 1")))</f>
        <v>#N/A</v>
      </c>
      <c r="H2491" s="83" t="str">
        <f ca="1" t="shared" si="1"/>
        <v>Lantai 19</v>
      </c>
      <c r="I2491" s="83" t="str">
        <f ca="1" t="shared" si="2481"/>
        <v>Tangga Exit Barat</v>
      </c>
      <c r="J2491" s="83" t="str">
        <f ca="1" t="shared" si="2"/>
        <v>CLEANING SERVICE</v>
      </c>
      <c r="K2491" s="83" t="str">
        <f ca="1" t="array" ref="K2491">IFERROR(INDEX(MASTER!B:B,MATCH(G2491,MASTER!A:A,0))/100," ")</f>
        <v> </v>
      </c>
      <c r="L2491" s="65">
        <f ca="1" t="shared" si="3"/>
        <v>0</v>
      </c>
      <c r="M2491" s="65" t="str">
        <f ca="1" t="shared" si="4"/>
        <v>1900 - WEEK 00</v>
      </c>
      <c r="N2491" s="65" t="str">
        <f ca="1" t="shared" si="5"/>
        <v>1900 - MONTH 01</v>
      </c>
      <c r="O2491" s="83" t="str">
        <f ca="1" t="shared" ref="O2491:P2491" si="2538">IFERROR(AVERAGEIF(M:M,M2491,$K:$K)," ")</f>
        <v> </v>
      </c>
      <c r="P2491" s="83" t="str">
        <f ca="1" t="shared" si="2538"/>
        <v> </v>
      </c>
      <c r="Q2491" s="65" t="str">
        <f ca="1">IF(ISBLANK(A2491)," ",IF(O2491&gt;MASTER!$B$3/100,"SB",IF(O2491&gt;MASTER!$B$4/100,"B",IF(O2491&gt;MASTER!$B$5/100,"C","K"))))</f>
        <v>SB</v>
      </c>
      <c r="R2491" s="65" t="str">
        <f ca="1">IF(ISBLANK(B2491)," ",IF(P2491&gt;MASTER!$B$3/100,"SB",IF(P2491&gt;MASTER!$B$4/100,"B",IF(P2491&gt;MASTER!$B$5/100,"C","K"))))</f>
        <v>SB</v>
      </c>
    </row>
    <row r="2492" customHeight="1" spans="1:18">
      <c r="A2492" s="65">
        <f ca="1">INDIRECT(ADDRESS(2+QUOTIENT(ROW()-2,COUNTA('Form Responses 1'!$1:$1)-4),1,,TRUE,"Form Responses 1"))</f>
        <v>0</v>
      </c>
      <c r="B2492" s="65">
        <f ca="1">INDIRECT(ADDRESS(2+QUOTIENT(ROW()-2,COUNTA('Form Responses 1'!$1:$1)-4),2,,TRUE,"Form Responses 1"))</f>
        <v>0</v>
      </c>
      <c r="C2492" s="65">
        <f ca="1">INDIRECT(ADDRESS(2+QUOTIENT(ROW()-2,COUNTA('Form Responses 1'!$1:$1)-4),3,,TRUE,"Form Responses 1"))</f>
        <v>0</v>
      </c>
      <c r="D2492" s="65">
        <f ca="1">INDIRECT(ADDRESS(2+QUOTIENT(ROW()-2,COUNTA('Form Responses 1'!$1:$1)-4),4,,TRUE,"Form Responses 1"))</f>
        <v>0</v>
      </c>
      <c r="E2492" s="82">
        <f ca="1" t="shared" si="0"/>
        <v>6</v>
      </c>
      <c r="F2492" s="65" t="str">
        <f ca="1">IF(ISBLANK(A2492)," ",INDIRECT(ADDRESS(1,5+MOD(ROW()-2,COUNTA('Form Responses 1'!$1:$1)-4),,TRUE,"Form Responses 1")))</f>
        <v>Lantai 19 [ &amp; Timur]</v>
      </c>
      <c r="G2492" s="65" t="e">
        <f ca="1">IF(ISBLANK(A2492)," ",INDIRECT(ADDRESS(MATCH(A2492,'Form Responses 1'!A:A,0),5+MOD(ROW()-2,COUNTA('Form Responses 1'!$1:$1)-4),,TRUE,"Form Responses 1")))</f>
        <v>#N/A</v>
      </c>
      <c r="H2492" s="83" t="str">
        <f ca="1" t="shared" si="1"/>
        <v>Lantai 19</v>
      </c>
      <c r="I2492" s="83" t="str">
        <f ca="1" t="shared" si="2481"/>
        <v> &amp; Timur</v>
      </c>
      <c r="J2492" s="83" t="str">
        <f ca="1" t="shared" si="2"/>
        <v>CLEANING SERVICE</v>
      </c>
      <c r="K2492" s="83" t="str">
        <f ca="1" t="array" ref="K2492">IFERROR(INDEX(MASTER!B:B,MATCH(G2492,MASTER!A:A,0))/100," ")</f>
        <v> </v>
      </c>
      <c r="L2492" s="65">
        <f ca="1" t="shared" si="3"/>
        <v>0</v>
      </c>
      <c r="M2492" s="65" t="str">
        <f ca="1" t="shared" si="4"/>
        <v>1900 - WEEK 00</v>
      </c>
      <c r="N2492" s="65" t="str">
        <f ca="1" t="shared" si="5"/>
        <v>1900 - MONTH 01</v>
      </c>
      <c r="O2492" s="83" t="str">
        <f ca="1" t="shared" ref="O2492:P2492" si="2539">IFERROR(AVERAGEIF(M:M,M2492,$K:$K)," ")</f>
        <v> </v>
      </c>
      <c r="P2492" s="83" t="str">
        <f ca="1" t="shared" si="2539"/>
        <v> </v>
      </c>
      <c r="Q2492" s="65" t="str">
        <f ca="1">IF(ISBLANK(A2492)," ",IF(O2492&gt;MASTER!$B$3/100,"SB",IF(O2492&gt;MASTER!$B$4/100,"B",IF(O2492&gt;MASTER!$B$5/100,"C","K"))))</f>
        <v>SB</v>
      </c>
      <c r="R2492" s="65" t="str">
        <f ca="1">IF(ISBLANK(B2492)," ",IF(P2492&gt;MASTER!$B$3/100,"SB",IF(P2492&gt;MASTER!$B$4/100,"B",IF(P2492&gt;MASTER!$B$5/100,"C","K"))))</f>
        <v>SB</v>
      </c>
    </row>
    <row r="2493" customHeight="1" spans="1:18">
      <c r="A2493" s="65">
        <f ca="1">INDIRECT(ADDRESS(2+QUOTIENT(ROW()-2,COUNTA('Form Responses 1'!$1:$1)-4),1,,TRUE,"Form Responses 1"))</f>
        <v>0</v>
      </c>
      <c r="B2493" s="65">
        <f ca="1">INDIRECT(ADDRESS(2+QUOTIENT(ROW()-2,COUNTA('Form Responses 1'!$1:$1)-4),2,,TRUE,"Form Responses 1"))</f>
        <v>0</v>
      </c>
      <c r="C2493" s="65">
        <f ca="1">INDIRECT(ADDRESS(2+QUOTIENT(ROW()-2,COUNTA('Form Responses 1'!$1:$1)-4),3,,TRUE,"Form Responses 1"))</f>
        <v>0</v>
      </c>
      <c r="D2493" s="65">
        <f ca="1">INDIRECT(ADDRESS(2+QUOTIENT(ROW()-2,COUNTA('Form Responses 1'!$1:$1)-4),4,,TRUE,"Form Responses 1"))</f>
        <v>0</v>
      </c>
      <c r="E2493" s="82">
        <f ca="1" t="shared" si="0"/>
        <v>6</v>
      </c>
      <c r="F2493" s="65" t="str">
        <f ca="1">IF(ISBLANK(A2493)," ",INDIRECT(ADDRESS(1,5+MOD(ROW()-2,COUNTA('Form Responses 1'!$1:$1)-4),,TRUE,"Form Responses 1")))</f>
        <v>Lantai 19 [Mushola]</v>
      </c>
      <c r="G2493" s="65" t="e">
        <f ca="1">IF(ISBLANK(A2493)," ",INDIRECT(ADDRESS(MATCH(A2493,'Form Responses 1'!A:A,0),5+MOD(ROW()-2,COUNTA('Form Responses 1'!$1:$1)-4),,TRUE,"Form Responses 1")))</f>
        <v>#N/A</v>
      </c>
      <c r="H2493" s="83" t="str">
        <f ca="1" t="shared" si="1"/>
        <v>Lantai 19</v>
      </c>
      <c r="I2493" s="83" t="str">
        <f ca="1" t="shared" si="2481"/>
        <v>Mushola</v>
      </c>
      <c r="J2493" s="83" t="str">
        <f ca="1" t="shared" si="2"/>
        <v>CLEANING SERVICE</v>
      </c>
      <c r="K2493" s="83" t="str">
        <f ca="1" t="array" ref="K2493">IFERROR(INDEX(MASTER!B:B,MATCH(G2493,MASTER!A:A,0))/100," ")</f>
        <v> </v>
      </c>
      <c r="L2493" s="65">
        <f ca="1" t="shared" si="3"/>
        <v>0</v>
      </c>
      <c r="M2493" s="65" t="str">
        <f ca="1" t="shared" si="4"/>
        <v>1900 - WEEK 00</v>
      </c>
      <c r="N2493" s="65" t="str">
        <f ca="1" t="shared" si="5"/>
        <v>1900 - MONTH 01</v>
      </c>
      <c r="O2493" s="83" t="str">
        <f ca="1" t="shared" ref="O2493:P2493" si="2540">IFERROR(AVERAGEIF(M:M,M2493,$K:$K)," ")</f>
        <v> </v>
      </c>
      <c r="P2493" s="83" t="str">
        <f ca="1" t="shared" si="2540"/>
        <v> </v>
      </c>
      <c r="Q2493" s="65" t="str">
        <f ca="1">IF(ISBLANK(A2493)," ",IF(O2493&gt;MASTER!$B$3/100,"SB",IF(O2493&gt;MASTER!$B$4/100,"B",IF(O2493&gt;MASTER!$B$5/100,"C","K"))))</f>
        <v>SB</v>
      </c>
      <c r="R2493" s="65" t="str">
        <f ca="1">IF(ISBLANK(B2493)," ",IF(P2493&gt;MASTER!$B$3/100,"SB",IF(P2493&gt;MASTER!$B$4/100,"B",IF(P2493&gt;MASTER!$B$5/100,"C","K"))))</f>
        <v>SB</v>
      </c>
    </row>
    <row r="2494" customHeight="1" spans="1:18">
      <c r="A2494" s="65">
        <f ca="1">INDIRECT(ADDRESS(2+QUOTIENT(ROW()-2,COUNTA('Form Responses 1'!$1:$1)-4),1,,TRUE,"Form Responses 1"))</f>
        <v>0</v>
      </c>
      <c r="B2494" s="65">
        <f ca="1">INDIRECT(ADDRESS(2+QUOTIENT(ROW()-2,COUNTA('Form Responses 1'!$1:$1)-4),2,,TRUE,"Form Responses 1"))</f>
        <v>0</v>
      </c>
      <c r="C2494" s="65">
        <f ca="1">INDIRECT(ADDRESS(2+QUOTIENT(ROW()-2,COUNTA('Form Responses 1'!$1:$1)-4),3,,TRUE,"Form Responses 1"))</f>
        <v>0</v>
      </c>
      <c r="D2494" s="65">
        <f ca="1">INDIRECT(ADDRESS(2+QUOTIENT(ROW()-2,COUNTA('Form Responses 1'!$1:$1)-4),4,,TRUE,"Form Responses 1"))</f>
        <v>0</v>
      </c>
      <c r="E2494" s="82">
        <f ca="1" t="shared" si="0"/>
        <v>6</v>
      </c>
      <c r="F2494" s="65" t="str">
        <f ca="1">IF(ISBLANK(A2494)," ",INDIRECT(ADDRESS(1,5+MOD(ROW()-2,COUNTA('Form Responses 1'!$1:$1)-4),,TRUE,"Form Responses 1")))</f>
        <v>Lantai 19 [Pantry]</v>
      </c>
      <c r="G2494" s="65" t="e">
        <f ca="1">IF(ISBLANK(A2494)," ",INDIRECT(ADDRESS(MATCH(A2494,'Form Responses 1'!A:A,0),5+MOD(ROW()-2,COUNTA('Form Responses 1'!$1:$1)-4),,TRUE,"Form Responses 1")))</f>
        <v>#N/A</v>
      </c>
      <c r="H2494" s="83" t="str">
        <f ca="1" t="shared" si="1"/>
        <v>Lantai 19</v>
      </c>
      <c r="I2494" s="83" t="str">
        <f ca="1" t="shared" si="2481"/>
        <v>Pantry</v>
      </c>
      <c r="J2494" s="83" t="str">
        <f ca="1" t="shared" si="2"/>
        <v>CLEANING SERVICE</v>
      </c>
      <c r="K2494" s="83" t="str">
        <f ca="1" t="array" ref="K2494">IFERROR(INDEX(MASTER!B:B,MATCH(G2494,MASTER!A:A,0))/100," ")</f>
        <v> </v>
      </c>
      <c r="L2494" s="65">
        <f ca="1" t="shared" si="3"/>
        <v>0</v>
      </c>
      <c r="M2494" s="65" t="str">
        <f ca="1" t="shared" si="4"/>
        <v>1900 - WEEK 00</v>
      </c>
      <c r="N2494" s="65" t="str">
        <f ca="1" t="shared" si="5"/>
        <v>1900 - MONTH 01</v>
      </c>
      <c r="O2494" s="83" t="str">
        <f ca="1" t="shared" ref="O2494:P2494" si="2541">IFERROR(AVERAGEIF(M:M,M2494,$K:$K)," ")</f>
        <v> </v>
      </c>
      <c r="P2494" s="83" t="str">
        <f ca="1" t="shared" si="2541"/>
        <v> </v>
      </c>
      <c r="Q2494" s="65" t="str">
        <f ca="1">IF(ISBLANK(A2494)," ",IF(O2494&gt;MASTER!$B$3/100,"SB",IF(O2494&gt;MASTER!$B$4/100,"B",IF(O2494&gt;MASTER!$B$5/100,"C","K"))))</f>
        <v>SB</v>
      </c>
      <c r="R2494" s="65" t="str">
        <f ca="1">IF(ISBLANK(B2494)," ",IF(P2494&gt;MASTER!$B$3/100,"SB",IF(P2494&gt;MASTER!$B$4/100,"B",IF(P2494&gt;MASTER!$B$5/100,"C","K"))))</f>
        <v>SB</v>
      </c>
    </row>
    <row r="2495" customHeight="1" spans="1:18">
      <c r="A2495" s="65">
        <f ca="1">INDIRECT(ADDRESS(2+QUOTIENT(ROW()-2,COUNTA('Form Responses 1'!$1:$1)-4),1,,TRUE,"Form Responses 1"))</f>
        <v>0</v>
      </c>
      <c r="B2495" s="65">
        <f ca="1">INDIRECT(ADDRESS(2+QUOTIENT(ROW()-2,COUNTA('Form Responses 1'!$1:$1)-4),2,,TRUE,"Form Responses 1"))</f>
        <v>0</v>
      </c>
      <c r="C2495" s="65">
        <f ca="1">INDIRECT(ADDRESS(2+QUOTIENT(ROW()-2,COUNTA('Form Responses 1'!$1:$1)-4),3,,TRUE,"Form Responses 1"))</f>
        <v>0</v>
      </c>
      <c r="D2495" s="65">
        <f ca="1">INDIRECT(ADDRESS(2+QUOTIENT(ROW()-2,COUNTA('Form Responses 1'!$1:$1)-4),4,,TRUE,"Form Responses 1"))</f>
        <v>0</v>
      </c>
      <c r="E2495" s="82">
        <f ca="1" t="shared" si="0"/>
        <v>6</v>
      </c>
      <c r="F2495" s="65" t="str">
        <f ca="1">IF(ISBLANK(A2495)," ",INDIRECT(ADDRESS(1,5+MOD(ROW()-2,COUNTA('Form Responses 1'!$1:$1)-4),,TRUE,"Form Responses 1")))</f>
        <v>Lantai 19 [Ruang Rapat 1-2-3]</v>
      </c>
      <c r="G2495" s="65" t="e">
        <f ca="1">IF(ISBLANK(A2495)," ",INDIRECT(ADDRESS(MATCH(A2495,'Form Responses 1'!A:A,0),5+MOD(ROW()-2,COUNTA('Form Responses 1'!$1:$1)-4),,TRUE,"Form Responses 1")))</f>
        <v>#N/A</v>
      </c>
      <c r="H2495" s="83" t="str">
        <f ca="1" t="shared" si="1"/>
        <v>Lantai 19</v>
      </c>
      <c r="I2495" s="83" t="str">
        <f ca="1" t="shared" si="2481"/>
        <v>Ruang Rapat 1-2-3</v>
      </c>
      <c r="J2495" s="83" t="str">
        <f ca="1" t="shared" si="2"/>
        <v>CLEANING SERVICE</v>
      </c>
      <c r="K2495" s="83" t="str">
        <f ca="1" t="array" ref="K2495">IFERROR(INDEX(MASTER!B:B,MATCH(G2495,MASTER!A:A,0))/100," ")</f>
        <v> </v>
      </c>
      <c r="L2495" s="65">
        <f ca="1" t="shared" si="3"/>
        <v>0</v>
      </c>
      <c r="M2495" s="65" t="str">
        <f ca="1" t="shared" si="4"/>
        <v>1900 - WEEK 00</v>
      </c>
      <c r="N2495" s="65" t="str">
        <f ca="1" t="shared" si="5"/>
        <v>1900 - MONTH 01</v>
      </c>
      <c r="O2495" s="83" t="str">
        <f ca="1" t="shared" ref="O2495:P2495" si="2542">IFERROR(AVERAGEIF(M:M,M2495,$K:$K)," ")</f>
        <v> </v>
      </c>
      <c r="P2495" s="83" t="str">
        <f ca="1" t="shared" si="2542"/>
        <v> </v>
      </c>
      <c r="Q2495" s="65" t="str">
        <f ca="1">IF(ISBLANK(A2495)," ",IF(O2495&gt;MASTER!$B$3/100,"SB",IF(O2495&gt;MASTER!$B$4/100,"B",IF(O2495&gt;MASTER!$B$5/100,"C","K"))))</f>
        <v>SB</v>
      </c>
      <c r="R2495" s="65" t="str">
        <f ca="1">IF(ISBLANK(B2495)," ",IF(P2495&gt;MASTER!$B$3/100,"SB",IF(P2495&gt;MASTER!$B$4/100,"B",IF(P2495&gt;MASTER!$B$5/100,"C","K"))))</f>
        <v>SB</v>
      </c>
    </row>
    <row r="2496" customHeight="1" spans="1:18">
      <c r="A2496" s="65">
        <f ca="1">INDIRECT(ADDRESS(2+QUOTIENT(ROW()-2,COUNTA('Form Responses 1'!$1:$1)-4),1,,TRUE,"Form Responses 1"))</f>
        <v>0</v>
      </c>
      <c r="B2496" s="65">
        <f ca="1">INDIRECT(ADDRESS(2+QUOTIENT(ROW()-2,COUNTA('Form Responses 1'!$1:$1)-4),2,,TRUE,"Form Responses 1"))</f>
        <v>0</v>
      </c>
      <c r="C2496" s="65">
        <f ca="1">INDIRECT(ADDRESS(2+QUOTIENT(ROW()-2,COUNTA('Form Responses 1'!$1:$1)-4),3,,TRUE,"Form Responses 1"))</f>
        <v>0</v>
      </c>
      <c r="D2496" s="65">
        <f ca="1">INDIRECT(ADDRESS(2+QUOTIENT(ROW()-2,COUNTA('Form Responses 1'!$1:$1)-4),4,,TRUE,"Form Responses 1"))</f>
        <v>0</v>
      </c>
      <c r="E2496" s="82">
        <f ca="1" t="shared" si="0"/>
        <v>6</v>
      </c>
      <c r="F2496" s="65" t="str">
        <f ca="1">IF(ISBLANK(A2496)," ",INDIRECT(ADDRESS(1,5+MOD(ROW()-2,COUNTA('Form Responses 1'!$1:$1)-4),,TRUE,"Form Responses 1")))</f>
        <v>Lantai 19 [Ruang Kerja]</v>
      </c>
      <c r="G2496" s="65" t="e">
        <f ca="1">IF(ISBLANK(A2496)," ",INDIRECT(ADDRESS(MATCH(A2496,'Form Responses 1'!A:A,0),5+MOD(ROW()-2,COUNTA('Form Responses 1'!$1:$1)-4),,TRUE,"Form Responses 1")))</f>
        <v>#N/A</v>
      </c>
      <c r="H2496" s="83" t="str">
        <f ca="1" t="shared" si="1"/>
        <v>Lantai 19</v>
      </c>
      <c r="I2496" s="83" t="str">
        <f ca="1" t="shared" si="2481"/>
        <v>Ruang Kerja</v>
      </c>
      <c r="J2496" s="83" t="str">
        <f ca="1" t="shared" si="2"/>
        <v>CLEANING SERVICE</v>
      </c>
      <c r="K2496" s="83" t="str">
        <f ca="1" t="array" ref="K2496">IFERROR(INDEX(MASTER!B:B,MATCH(G2496,MASTER!A:A,0))/100," ")</f>
        <v> </v>
      </c>
      <c r="L2496" s="65">
        <f ca="1" t="shared" si="3"/>
        <v>0</v>
      </c>
      <c r="M2496" s="65" t="str">
        <f ca="1" t="shared" si="4"/>
        <v>1900 - WEEK 00</v>
      </c>
      <c r="N2496" s="65" t="str">
        <f ca="1" t="shared" si="5"/>
        <v>1900 - MONTH 01</v>
      </c>
      <c r="O2496" s="83" t="str">
        <f ca="1" t="shared" ref="O2496:P2496" si="2543">IFERROR(AVERAGEIF(M:M,M2496,$K:$K)," ")</f>
        <v> </v>
      </c>
      <c r="P2496" s="83" t="str">
        <f ca="1" t="shared" si="2543"/>
        <v> </v>
      </c>
      <c r="Q2496" s="65" t="str">
        <f ca="1">IF(ISBLANK(A2496)," ",IF(O2496&gt;MASTER!$B$3/100,"SB",IF(O2496&gt;MASTER!$B$4/100,"B",IF(O2496&gt;MASTER!$B$5/100,"C","K"))))</f>
        <v>SB</v>
      </c>
      <c r="R2496" s="65" t="str">
        <f ca="1">IF(ISBLANK(B2496)," ",IF(P2496&gt;MASTER!$B$3/100,"SB",IF(P2496&gt;MASTER!$B$4/100,"B",IF(P2496&gt;MASTER!$B$5/100,"C","K"))))</f>
        <v>SB</v>
      </c>
    </row>
    <row r="2497" customHeight="1" spans="1:18">
      <c r="A2497" s="65">
        <f ca="1">INDIRECT(ADDRESS(2+QUOTIENT(ROW()-2,COUNTA('Form Responses 1'!$1:$1)-4),1,,TRUE,"Form Responses 1"))</f>
        <v>0</v>
      </c>
      <c r="B2497" s="65">
        <f ca="1">INDIRECT(ADDRESS(2+QUOTIENT(ROW()-2,COUNTA('Form Responses 1'!$1:$1)-4),2,,TRUE,"Form Responses 1"))</f>
        <v>0</v>
      </c>
      <c r="C2497" s="65">
        <f ca="1">INDIRECT(ADDRESS(2+QUOTIENT(ROW()-2,COUNTA('Form Responses 1'!$1:$1)-4),3,,TRUE,"Form Responses 1"))</f>
        <v>0</v>
      </c>
      <c r="D2497" s="65">
        <f ca="1">INDIRECT(ADDRESS(2+QUOTIENT(ROW()-2,COUNTA('Form Responses 1'!$1:$1)-4),4,,TRUE,"Form Responses 1"))</f>
        <v>0</v>
      </c>
      <c r="E2497" s="82">
        <f ca="1" t="shared" si="0"/>
        <v>6</v>
      </c>
      <c r="F2497" s="65" t="str">
        <f ca="1">IF(ISBLANK(A2497)," ",INDIRECT(ADDRESS(1,5+MOD(ROW()-2,COUNTA('Form Responses 1'!$1:$1)-4),,TRUE,"Form Responses 1")))</f>
        <v>Lantai 19 [Koridor]</v>
      </c>
      <c r="G2497" s="65" t="e">
        <f ca="1">IF(ISBLANK(A2497)," ",INDIRECT(ADDRESS(MATCH(A2497,'Form Responses 1'!A:A,0),5+MOD(ROW()-2,COUNTA('Form Responses 1'!$1:$1)-4),,TRUE,"Form Responses 1")))</f>
        <v>#N/A</v>
      </c>
      <c r="H2497" s="83" t="str">
        <f ca="1" t="shared" si="1"/>
        <v>Lantai 19</v>
      </c>
      <c r="I2497" s="83" t="str">
        <f ca="1" t="shared" si="2481"/>
        <v>Koridor</v>
      </c>
      <c r="J2497" s="83" t="str">
        <f ca="1" t="shared" si="2"/>
        <v>CLEANING SERVICE</v>
      </c>
      <c r="K2497" s="83" t="str">
        <f ca="1" t="array" ref="K2497">IFERROR(INDEX(MASTER!B:B,MATCH(G2497,MASTER!A:A,0))/100," ")</f>
        <v> </v>
      </c>
      <c r="L2497" s="65">
        <f ca="1" t="shared" si="3"/>
        <v>0</v>
      </c>
      <c r="M2497" s="65" t="str">
        <f ca="1" t="shared" si="4"/>
        <v>1900 - WEEK 00</v>
      </c>
      <c r="N2497" s="65" t="str">
        <f ca="1" t="shared" si="5"/>
        <v>1900 - MONTH 01</v>
      </c>
      <c r="O2497" s="83" t="str">
        <f ca="1" t="shared" ref="O2497:P2497" si="2544">IFERROR(AVERAGEIF(M:M,M2497,$K:$K)," ")</f>
        <v> </v>
      </c>
      <c r="P2497" s="83" t="str">
        <f ca="1" t="shared" si="2544"/>
        <v> </v>
      </c>
      <c r="Q2497" s="65" t="str">
        <f ca="1">IF(ISBLANK(A2497)," ",IF(O2497&gt;MASTER!$B$3/100,"SB",IF(O2497&gt;MASTER!$B$4/100,"B",IF(O2497&gt;MASTER!$B$5/100,"C","K"))))</f>
        <v>SB</v>
      </c>
      <c r="R2497" s="65" t="str">
        <f ca="1">IF(ISBLANK(B2497)," ",IF(P2497&gt;MASTER!$B$3/100,"SB",IF(P2497&gt;MASTER!$B$4/100,"B",IF(P2497&gt;MASTER!$B$5/100,"C","K"))))</f>
        <v>SB</v>
      </c>
    </row>
    <row r="2498" customHeight="1" spans="1:18">
      <c r="A2498" s="65">
        <f ca="1">INDIRECT(ADDRESS(2+QUOTIENT(ROW()-2,COUNTA('Form Responses 1'!$1:$1)-4),1,,TRUE,"Form Responses 1"))</f>
        <v>0</v>
      </c>
      <c r="B2498" s="65">
        <f ca="1">INDIRECT(ADDRESS(2+QUOTIENT(ROW()-2,COUNTA('Form Responses 1'!$1:$1)-4),2,,TRUE,"Form Responses 1"))</f>
        <v>0</v>
      </c>
      <c r="C2498" s="65">
        <f ca="1">INDIRECT(ADDRESS(2+QUOTIENT(ROW()-2,COUNTA('Form Responses 1'!$1:$1)-4),3,,TRUE,"Form Responses 1"))</f>
        <v>0</v>
      </c>
      <c r="D2498" s="65">
        <f ca="1">INDIRECT(ADDRESS(2+QUOTIENT(ROW()-2,COUNTA('Form Responses 1'!$1:$1)-4),4,,TRUE,"Form Responses 1"))</f>
        <v>0</v>
      </c>
      <c r="E2498" s="82">
        <f ca="1" t="shared" si="0"/>
        <v>6</v>
      </c>
      <c r="F2498" s="65" t="str">
        <f ca="1">IF(ISBLANK(A2498)," ",INDIRECT(ADDRESS(1,5+MOD(ROW()-2,COUNTA('Form Responses 1'!$1:$1)-4),,TRUE,"Form Responses 1")))</f>
        <v>Lantai 19 [Toilet Pria / Wanita]</v>
      </c>
      <c r="G2498" s="65" t="e">
        <f ca="1">IF(ISBLANK(A2498)," ",INDIRECT(ADDRESS(MATCH(A2498,'Form Responses 1'!A:A,0),5+MOD(ROW()-2,COUNTA('Form Responses 1'!$1:$1)-4),,TRUE,"Form Responses 1")))</f>
        <v>#N/A</v>
      </c>
      <c r="H2498" s="83" t="str">
        <f ca="1" t="shared" si="1"/>
        <v>Lantai 19</v>
      </c>
      <c r="I2498" s="83" t="str">
        <f ca="1" t="shared" si="2481"/>
        <v>Toilet Pria / Wanita</v>
      </c>
      <c r="J2498" s="83" t="str">
        <f ca="1" t="shared" si="2"/>
        <v>CLEANING SERVICE</v>
      </c>
      <c r="K2498" s="83" t="str">
        <f ca="1" t="array" ref="K2498">IFERROR(INDEX(MASTER!B:B,MATCH(G2498,MASTER!A:A,0))/100," ")</f>
        <v> </v>
      </c>
      <c r="L2498" s="65">
        <f ca="1" t="shared" si="3"/>
        <v>0</v>
      </c>
      <c r="M2498" s="65" t="str">
        <f ca="1" t="shared" si="4"/>
        <v>1900 - WEEK 00</v>
      </c>
      <c r="N2498" s="65" t="str">
        <f ca="1" t="shared" si="5"/>
        <v>1900 - MONTH 01</v>
      </c>
      <c r="O2498" s="83" t="str">
        <f ca="1" t="shared" ref="O2498:P2498" si="2545">IFERROR(AVERAGEIF(M:M,M2498,$K:$K)," ")</f>
        <v> </v>
      </c>
      <c r="P2498" s="83" t="str">
        <f ca="1" t="shared" si="2545"/>
        <v> </v>
      </c>
      <c r="Q2498" s="65" t="str">
        <f ca="1">IF(ISBLANK(A2498)," ",IF(O2498&gt;MASTER!$B$3/100,"SB",IF(O2498&gt;MASTER!$B$4/100,"B",IF(O2498&gt;MASTER!$B$5/100,"C","K"))))</f>
        <v>SB</v>
      </c>
      <c r="R2498" s="65" t="str">
        <f ca="1">IF(ISBLANK(B2498)," ",IF(P2498&gt;MASTER!$B$3/100,"SB",IF(P2498&gt;MASTER!$B$4/100,"B",IF(P2498&gt;MASTER!$B$5/100,"C","K"))))</f>
        <v>SB</v>
      </c>
    </row>
    <row r="2499" customHeight="1" spans="1:18">
      <c r="A2499" s="65">
        <f ca="1">INDIRECT(ADDRESS(2+QUOTIENT(ROW()-2,COUNTA('Form Responses 1'!$1:$1)-4),1,,TRUE,"Form Responses 1"))</f>
        <v>0</v>
      </c>
      <c r="B2499" s="65">
        <f ca="1">INDIRECT(ADDRESS(2+QUOTIENT(ROW()-2,COUNTA('Form Responses 1'!$1:$1)-4),2,,TRUE,"Form Responses 1"))</f>
        <v>0</v>
      </c>
      <c r="C2499" s="65">
        <f ca="1">INDIRECT(ADDRESS(2+QUOTIENT(ROW()-2,COUNTA('Form Responses 1'!$1:$1)-4),3,,TRUE,"Form Responses 1"))</f>
        <v>0</v>
      </c>
      <c r="D2499" s="65">
        <f ca="1">INDIRECT(ADDRESS(2+QUOTIENT(ROW()-2,COUNTA('Form Responses 1'!$1:$1)-4),4,,TRUE,"Form Responses 1"))</f>
        <v>0</v>
      </c>
      <c r="E2499" s="82">
        <f ca="1" t="shared" si="0"/>
        <v>6</v>
      </c>
      <c r="F2499" s="65" t="str">
        <f ca="1">IF(ISBLANK(A2499)," ",INDIRECT(ADDRESS(1,5+MOD(ROW()-2,COUNTA('Form Responses 1'!$1:$1)-4),,TRUE,"Form Responses 1")))</f>
        <v>Lantai 18 [Tangga Exit Barat]</v>
      </c>
      <c r="G2499" s="65" t="e">
        <f ca="1">IF(ISBLANK(A2499)," ",INDIRECT(ADDRESS(MATCH(A2499,'Form Responses 1'!A:A,0),5+MOD(ROW()-2,COUNTA('Form Responses 1'!$1:$1)-4),,TRUE,"Form Responses 1")))</f>
        <v>#N/A</v>
      </c>
      <c r="H2499" s="83" t="str">
        <f ca="1" t="shared" si="1"/>
        <v>Lantai 18</v>
      </c>
      <c r="I2499" s="83" t="str">
        <f ca="1" t="shared" ref="I2499:I2562" si="2546">MID(F2499,FIND("[",F2499)+1,LEN(F2499)-FIND("[",F2499)-1)</f>
        <v>Tangga Exit Barat</v>
      </c>
      <c r="J2499" s="83" t="str">
        <f ca="1" t="shared" si="2"/>
        <v>CLEANING SERVICE</v>
      </c>
      <c r="K2499" s="83" t="str">
        <f ca="1" t="array" ref="K2499">IFERROR(INDEX(MASTER!B:B,MATCH(G2499,MASTER!A:A,0))/100," ")</f>
        <v> </v>
      </c>
      <c r="L2499" s="65">
        <f ca="1" t="shared" si="3"/>
        <v>0</v>
      </c>
      <c r="M2499" s="65" t="str">
        <f ca="1" t="shared" si="4"/>
        <v>1900 - WEEK 00</v>
      </c>
      <c r="N2499" s="65" t="str">
        <f ca="1" t="shared" si="5"/>
        <v>1900 - MONTH 01</v>
      </c>
      <c r="O2499" s="83" t="str">
        <f ca="1" t="shared" ref="O2499:P2499" si="2547">IFERROR(AVERAGEIF(M:M,M2499,$K:$K)," ")</f>
        <v> </v>
      </c>
      <c r="P2499" s="83" t="str">
        <f ca="1" t="shared" si="2547"/>
        <v> </v>
      </c>
      <c r="Q2499" s="65" t="str">
        <f ca="1">IF(ISBLANK(A2499)," ",IF(O2499&gt;MASTER!$B$3/100,"SB",IF(O2499&gt;MASTER!$B$4/100,"B",IF(O2499&gt;MASTER!$B$5/100,"C","K"))))</f>
        <v>SB</v>
      </c>
      <c r="R2499" s="65" t="str">
        <f ca="1">IF(ISBLANK(B2499)," ",IF(P2499&gt;MASTER!$B$3/100,"SB",IF(P2499&gt;MASTER!$B$4/100,"B",IF(P2499&gt;MASTER!$B$5/100,"C","K"))))</f>
        <v>SB</v>
      </c>
    </row>
    <row r="2500" customHeight="1" spans="1:18">
      <c r="A2500" s="65">
        <f ca="1">INDIRECT(ADDRESS(2+QUOTIENT(ROW()-2,COUNTA('Form Responses 1'!$1:$1)-4),1,,TRUE,"Form Responses 1"))</f>
        <v>0</v>
      </c>
      <c r="B2500" s="65">
        <f ca="1">INDIRECT(ADDRESS(2+QUOTIENT(ROW()-2,COUNTA('Form Responses 1'!$1:$1)-4),2,,TRUE,"Form Responses 1"))</f>
        <v>0</v>
      </c>
      <c r="C2500" s="65">
        <f ca="1">INDIRECT(ADDRESS(2+QUOTIENT(ROW()-2,COUNTA('Form Responses 1'!$1:$1)-4),3,,TRUE,"Form Responses 1"))</f>
        <v>0</v>
      </c>
      <c r="D2500" s="65">
        <f ca="1">INDIRECT(ADDRESS(2+QUOTIENT(ROW()-2,COUNTA('Form Responses 1'!$1:$1)-4),4,,TRUE,"Form Responses 1"))</f>
        <v>0</v>
      </c>
      <c r="E2500" s="82">
        <f ca="1" t="shared" si="0"/>
        <v>6</v>
      </c>
      <c r="F2500" s="65" t="str">
        <f ca="1">IF(ISBLANK(A2500)," ",INDIRECT(ADDRESS(1,5+MOD(ROW()-2,COUNTA('Form Responses 1'!$1:$1)-4),,TRUE,"Form Responses 1")))</f>
        <v>Lantai 18 [ &amp; Timur]</v>
      </c>
      <c r="G2500" s="65" t="e">
        <f ca="1">IF(ISBLANK(A2500)," ",INDIRECT(ADDRESS(MATCH(A2500,'Form Responses 1'!A:A,0),5+MOD(ROW()-2,COUNTA('Form Responses 1'!$1:$1)-4),,TRUE,"Form Responses 1")))</f>
        <v>#N/A</v>
      </c>
      <c r="H2500" s="83" t="str">
        <f ca="1" t="shared" si="1"/>
        <v>Lantai 18</v>
      </c>
      <c r="I2500" s="83" t="str">
        <f ca="1" t="shared" si="2546"/>
        <v> &amp; Timur</v>
      </c>
      <c r="J2500" s="83" t="str">
        <f ca="1" t="shared" si="2"/>
        <v>CLEANING SERVICE</v>
      </c>
      <c r="K2500" s="83" t="str">
        <f ca="1" t="array" ref="K2500">IFERROR(INDEX(MASTER!B:B,MATCH(G2500,MASTER!A:A,0))/100," ")</f>
        <v> </v>
      </c>
      <c r="L2500" s="65">
        <f ca="1" t="shared" si="3"/>
        <v>0</v>
      </c>
      <c r="M2500" s="65" t="str">
        <f ca="1" t="shared" si="4"/>
        <v>1900 - WEEK 00</v>
      </c>
      <c r="N2500" s="65" t="str">
        <f ca="1" t="shared" si="5"/>
        <v>1900 - MONTH 01</v>
      </c>
      <c r="O2500" s="83" t="str">
        <f ca="1" t="shared" ref="O2500:P2500" si="2548">IFERROR(AVERAGEIF(M:M,M2500,$K:$K)," ")</f>
        <v> </v>
      </c>
      <c r="P2500" s="83" t="str">
        <f ca="1" t="shared" si="2548"/>
        <v> </v>
      </c>
      <c r="Q2500" s="65" t="str">
        <f ca="1">IF(ISBLANK(A2500)," ",IF(O2500&gt;MASTER!$B$3/100,"SB",IF(O2500&gt;MASTER!$B$4/100,"B",IF(O2500&gt;MASTER!$B$5/100,"C","K"))))</f>
        <v>SB</v>
      </c>
      <c r="R2500" s="65" t="str">
        <f ca="1">IF(ISBLANK(B2500)," ",IF(P2500&gt;MASTER!$B$3/100,"SB",IF(P2500&gt;MASTER!$B$4/100,"B",IF(P2500&gt;MASTER!$B$5/100,"C","K"))))</f>
        <v>SB</v>
      </c>
    </row>
    <row r="2501" customHeight="1" spans="1:18">
      <c r="A2501" s="65">
        <f ca="1">INDIRECT(ADDRESS(2+QUOTIENT(ROW()-2,COUNTA('Form Responses 1'!$1:$1)-4),1,,TRUE,"Form Responses 1"))</f>
        <v>0</v>
      </c>
      <c r="B2501" s="65">
        <f ca="1">INDIRECT(ADDRESS(2+QUOTIENT(ROW()-2,COUNTA('Form Responses 1'!$1:$1)-4),2,,TRUE,"Form Responses 1"))</f>
        <v>0</v>
      </c>
      <c r="C2501" s="65">
        <f ca="1">INDIRECT(ADDRESS(2+QUOTIENT(ROW()-2,COUNTA('Form Responses 1'!$1:$1)-4),3,,TRUE,"Form Responses 1"))</f>
        <v>0</v>
      </c>
      <c r="D2501" s="65">
        <f ca="1">INDIRECT(ADDRESS(2+QUOTIENT(ROW()-2,COUNTA('Form Responses 1'!$1:$1)-4),4,,TRUE,"Form Responses 1"))</f>
        <v>0</v>
      </c>
      <c r="E2501" s="82">
        <f ca="1" t="shared" si="0"/>
        <v>6</v>
      </c>
      <c r="F2501" s="65" t="str">
        <f ca="1">IF(ISBLANK(A2501)," ",INDIRECT(ADDRESS(1,5+MOD(ROW()-2,COUNTA('Form Responses 1'!$1:$1)-4),,TRUE,"Form Responses 1")))</f>
        <v>Lantai 18 [Mushola]</v>
      </c>
      <c r="G2501" s="65" t="e">
        <f ca="1">IF(ISBLANK(A2501)," ",INDIRECT(ADDRESS(MATCH(A2501,'Form Responses 1'!A:A,0),5+MOD(ROW()-2,COUNTA('Form Responses 1'!$1:$1)-4),,TRUE,"Form Responses 1")))</f>
        <v>#N/A</v>
      </c>
      <c r="H2501" s="83" t="str">
        <f ca="1" t="shared" si="1"/>
        <v>Lantai 18</v>
      </c>
      <c r="I2501" s="83" t="str">
        <f ca="1" t="shared" si="2546"/>
        <v>Mushola</v>
      </c>
      <c r="J2501" s="83" t="str">
        <f ca="1" t="shared" si="2"/>
        <v>CLEANING SERVICE</v>
      </c>
      <c r="K2501" s="83" t="str">
        <f ca="1" t="array" ref="K2501">IFERROR(INDEX(MASTER!B:B,MATCH(G2501,MASTER!A:A,0))/100," ")</f>
        <v> </v>
      </c>
      <c r="L2501" s="65">
        <f ca="1" t="shared" si="3"/>
        <v>0</v>
      </c>
      <c r="M2501" s="65" t="str">
        <f ca="1" t="shared" si="4"/>
        <v>1900 - WEEK 00</v>
      </c>
      <c r="N2501" s="65" t="str">
        <f ca="1" t="shared" si="5"/>
        <v>1900 - MONTH 01</v>
      </c>
      <c r="O2501" s="83" t="str">
        <f ca="1" t="shared" ref="O2501:P2501" si="2549">IFERROR(AVERAGEIF(M:M,M2501,$K:$K)," ")</f>
        <v> </v>
      </c>
      <c r="P2501" s="83" t="str">
        <f ca="1" t="shared" si="2549"/>
        <v> </v>
      </c>
      <c r="Q2501" s="65" t="str">
        <f ca="1">IF(ISBLANK(A2501)," ",IF(O2501&gt;MASTER!$B$3/100,"SB",IF(O2501&gt;MASTER!$B$4/100,"B",IF(O2501&gt;MASTER!$B$5/100,"C","K"))))</f>
        <v>SB</v>
      </c>
      <c r="R2501" s="65" t="str">
        <f ca="1">IF(ISBLANK(B2501)," ",IF(P2501&gt;MASTER!$B$3/100,"SB",IF(P2501&gt;MASTER!$B$4/100,"B",IF(P2501&gt;MASTER!$B$5/100,"C","K"))))</f>
        <v>SB</v>
      </c>
    </row>
    <row r="2502" customHeight="1" spans="1:18">
      <c r="A2502" s="65">
        <f ca="1">INDIRECT(ADDRESS(2+QUOTIENT(ROW()-2,COUNTA('Form Responses 1'!$1:$1)-4),1,,TRUE,"Form Responses 1"))</f>
        <v>0</v>
      </c>
      <c r="B2502" s="65">
        <f ca="1">INDIRECT(ADDRESS(2+QUOTIENT(ROW()-2,COUNTA('Form Responses 1'!$1:$1)-4),2,,TRUE,"Form Responses 1"))</f>
        <v>0</v>
      </c>
      <c r="C2502" s="65">
        <f ca="1">INDIRECT(ADDRESS(2+QUOTIENT(ROW()-2,COUNTA('Form Responses 1'!$1:$1)-4),3,,TRUE,"Form Responses 1"))</f>
        <v>0</v>
      </c>
      <c r="D2502" s="65">
        <f ca="1">INDIRECT(ADDRESS(2+QUOTIENT(ROW()-2,COUNTA('Form Responses 1'!$1:$1)-4),4,,TRUE,"Form Responses 1"))</f>
        <v>0</v>
      </c>
      <c r="E2502" s="82">
        <f ca="1" t="shared" si="0"/>
        <v>6</v>
      </c>
      <c r="F2502" s="65" t="str">
        <f ca="1">IF(ISBLANK(A2502)," ",INDIRECT(ADDRESS(1,5+MOD(ROW()-2,COUNTA('Form Responses 1'!$1:$1)-4),,TRUE,"Form Responses 1")))</f>
        <v>Lantai 18 [Pantry]</v>
      </c>
      <c r="G2502" s="65" t="e">
        <f ca="1">IF(ISBLANK(A2502)," ",INDIRECT(ADDRESS(MATCH(A2502,'Form Responses 1'!A:A,0),5+MOD(ROW()-2,COUNTA('Form Responses 1'!$1:$1)-4),,TRUE,"Form Responses 1")))</f>
        <v>#N/A</v>
      </c>
      <c r="H2502" s="83" t="str">
        <f ca="1" t="shared" si="1"/>
        <v>Lantai 18</v>
      </c>
      <c r="I2502" s="83" t="str">
        <f ca="1" t="shared" si="2546"/>
        <v>Pantry</v>
      </c>
      <c r="J2502" s="83" t="str">
        <f ca="1" t="shared" si="2"/>
        <v>CLEANING SERVICE</v>
      </c>
      <c r="K2502" s="83" t="str">
        <f ca="1" t="array" ref="K2502">IFERROR(INDEX(MASTER!B:B,MATCH(G2502,MASTER!A:A,0))/100," ")</f>
        <v> </v>
      </c>
      <c r="L2502" s="65">
        <f ca="1" t="shared" si="3"/>
        <v>0</v>
      </c>
      <c r="M2502" s="65" t="str">
        <f ca="1" t="shared" si="4"/>
        <v>1900 - WEEK 00</v>
      </c>
      <c r="N2502" s="65" t="str">
        <f ca="1" t="shared" si="5"/>
        <v>1900 - MONTH 01</v>
      </c>
      <c r="O2502" s="83" t="str">
        <f ca="1" t="shared" ref="O2502:P2502" si="2550">IFERROR(AVERAGEIF(M:M,M2502,$K:$K)," ")</f>
        <v> </v>
      </c>
      <c r="P2502" s="83" t="str">
        <f ca="1" t="shared" si="2550"/>
        <v> </v>
      </c>
      <c r="Q2502" s="65" t="str">
        <f ca="1">IF(ISBLANK(A2502)," ",IF(O2502&gt;MASTER!$B$3/100,"SB",IF(O2502&gt;MASTER!$B$4/100,"B",IF(O2502&gt;MASTER!$B$5/100,"C","K"))))</f>
        <v>SB</v>
      </c>
      <c r="R2502" s="65" t="str">
        <f ca="1">IF(ISBLANK(B2502)," ",IF(P2502&gt;MASTER!$B$3/100,"SB",IF(P2502&gt;MASTER!$B$4/100,"B",IF(P2502&gt;MASTER!$B$5/100,"C","K"))))</f>
        <v>SB</v>
      </c>
    </row>
    <row r="2503" customHeight="1" spans="1:18">
      <c r="A2503" s="65">
        <f ca="1">INDIRECT(ADDRESS(2+QUOTIENT(ROW()-2,COUNTA('Form Responses 1'!$1:$1)-4),1,,TRUE,"Form Responses 1"))</f>
        <v>0</v>
      </c>
      <c r="B2503" s="65">
        <f ca="1">INDIRECT(ADDRESS(2+QUOTIENT(ROW()-2,COUNTA('Form Responses 1'!$1:$1)-4),2,,TRUE,"Form Responses 1"))</f>
        <v>0</v>
      </c>
      <c r="C2503" s="65">
        <f ca="1">INDIRECT(ADDRESS(2+QUOTIENT(ROW()-2,COUNTA('Form Responses 1'!$1:$1)-4),3,,TRUE,"Form Responses 1"))</f>
        <v>0</v>
      </c>
      <c r="D2503" s="65">
        <f ca="1">INDIRECT(ADDRESS(2+QUOTIENT(ROW()-2,COUNTA('Form Responses 1'!$1:$1)-4),4,,TRUE,"Form Responses 1"))</f>
        <v>0</v>
      </c>
      <c r="E2503" s="82">
        <f ca="1" t="shared" si="0"/>
        <v>6</v>
      </c>
      <c r="F2503" s="65" t="str">
        <f ca="1">IF(ISBLANK(A2503)," ",INDIRECT(ADDRESS(1,5+MOD(ROW()-2,COUNTA('Form Responses 1'!$1:$1)-4),,TRUE,"Form Responses 1")))</f>
        <v>Lantai 18 [Ruang Rapat 1-2-3]</v>
      </c>
      <c r="G2503" s="65" t="e">
        <f ca="1">IF(ISBLANK(A2503)," ",INDIRECT(ADDRESS(MATCH(A2503,'Form Responses 1'!A:A,0),5+MOD(ROW()-2,COUNTA('Form Responses 1'!$1:$1)-4),,TRUE,"Form Responses 1")))</f>
        <v>#N/A</v>
      </c>
      <c r="H2503" s="83" t="str">
        <f ca="1" t="shared" si="1"/>
        <v>Lantai 18</v>
      </c>
      <c r="I2503" s="83" t="str">
        <f ca="1" t="shared" si="2546"/>
        <v>Ruang Rapat 1-2-3</v>
      </c>
      <c r="J2503" s="83" t="str">
        <f ca="1" t="shared" si="2"/>
        <v>CLEANING SERVICE</v>
      </c>
      <c r="K2503" s="83" t="str">
        <f ca="1" t="array" ref="K2503">IFERROR(INDEX(MASTER!B:B,MATCH(G2503,MASTER!A:A,0))/100," ")</f>
        <v> </v>
      </c>
      <c r="L2503" s="65">
        <f ca="1" t="shared" si="3"/>
        <v>0</v>
      </c>
      <c r="M2503" s="65" t="str">
        <f ca="1" t="shared" si="4"/>
        <v>1900 - WEEK 00</v>
      </c>
      <c r="N2503" s="65" t="str">
        <f ca="1" t="shared" si="5"/>
        <v>1900 - MONTH 01</v>
      </c>
      <c r="O2503" s="83" t="str">
        <f ca="1" t="shared" ref="O2503:P2503" si="2551">IFERROR(AVERAGEIF(M:M,M2503,$K:$K)," ")</f>
        <v> </v>
      </c>
      <c r="P2503" s="83" t="str">
        <f ca="1" t="shared" si="2551"/>
        <v> </v>
      </c>
      <c r="Q2503" s="65" t="str">
        <f ca="1">IF(ISBLANK(A2503)," ",IF(O2503&gt;MASTER!$B$3/100,"SB",IF(O2503&gt;MASTER!$B$4/100,"B",IF(O2503&gt;MASTER!$B$5/100,"C","K"))))</f>
        <v>SB</v>
      </c>
      <c r="R2503" s="65" t="str">
        <f ca="1">IF(ISBLANK(B2503)," ",IF(P2503&gt;MASTER!$B$3/100,"SB",IF(P2503&gt;MASTER!$B$4/100,"B",IF(P2503&gt;MASTER!$B$5/100,"C","K"))))</f>
        <v>SB</v>
      </c>
    </row>
    <row r="2504" customHeight="1" spans="1:18">
      <c r="A2504" s="65">
        <f ca="1">INDIRECT(ADDRESS(2+QUOTIENT(ROW()-2,COUNTA('Form Responses 1'!$1:$1)-4),1,,TRUE,"Form Responses 1"))</f>
        <v>0</v>
      </c>
      <c r="B2504" s="65">
        <f ca="1">INDIRECT(ADDRESS(2+QUOTIENT(ROW()-2,COUNTA('Form Responses 1'!$1:$1)-4),2,,TRUE,"Form Responses 1"))</f>
        <v>0</v>
      </c>
      <c r="C2504" s="65">
        <f ca="1">INDIRECT(ADDRESS(2+QUOTIENT(ROW()-2,COUNTA('Form Responses 1'!$1:$1)-4),3,,TRUE,"Form Responses 1"))</f>
        <v>0</v>
      </c>
      <c r="D2504" s="65">
        <f ca="1">INDIRECT(ADDRESS(2+QUOTIENT(ROW()-2,COUNTA('Form Responses 1'!$1:$1)-4),4,,TRUE,"Form Responses 1"))</f>
        <v>0</v>
      </c>
      <c r="E2504" s="82">
        <f ca="1" t="shared" si="0"/>
        <v>6</v>
      </c>
      <c r="F2504" s="65" t="str">
        <f ca="1">IF(ISBLANK(A2504)," ",INDIRECT(ADDRESS(1,5+MOD(ROW()-2,COUNTA('Form Responses 1'!$1:$1)-4),,TRUE,"Form Responses 1")))</f>
        <v>Lantai 18 [Ruang Kerja]</v>
      </c>
      <c r="G2504" s="65" t="e">
        <f ca="1">IF(ISBLANK(A2504)," ",INDIRECT(ADDRESS(MATCH(A2504,'Form Responses 1'!A:A,0),5+MOD(ROW()-2,COUNTA('Form Responses 1'!$1:$1)-4),,TRUE,"Form Responses 1")))</f>
        <v>#N/A</v>
      </c>
      <c r="H2504" s="83" t="str">
        <f ca="1" t="shared" si="1"/>
        <v>Lantai 18</v>
      </c>
      <c r="I2504" s="83" t="str">
        <f ca="1" t="shared" si="2546"/>
        <v>Ruang Kerja</v>
      </c>
      <c r="J2504" s="83" t="str">
        <f ca="1" t="shared" si="2"/>
        <v>CLEANING SERVICE</v>
      </c>
      <c r="K2504" s="83" t="str">
        <f ca="1" t="array" ref="K2504">IFERROR(INDEX(MASTER!B:B,MATCH(G2504,MASTER!A:A,0))/100," ")</f>
        <v> </v>
      </c>
      <c r="L2504" s="65">
        <f ca="1" t="shared" si="3"/>
        <v>0</v>
      </c>
      <c r="M2504" s="65" t="str">
        <f ca="1" t="shared" si="4"/>
        <v>1900 - WEEK 00</v>
      </c>
      <c r="N2504" s="65" t="str">
        <f ca="1" t="shared" si="5"/>
        <v>1900 - MONTH 01</v>
      </c>
      <c r="O2504" s="83" t="str">
        <f ca="1" t="shared" ref="O2504:P2504" si="2552">IFERROR(AVERAGEIF(M:M,M2504,$K:$K)," ")</f>
        <v> </v>
      </c>
      <c r="P2504" s="83" t="str">
        <f ca="1" t="shared" si="2552"/>
        <v> </v>
      </c>
      <c r="Q2504" s="65" t="str">
        <f ca="1">IF(ISBLANK(A2504)," ",IF(O2504&gt;MASTER!$B$3/100,"SB",IF(O2504&gt;MASTER!$B$4/100,"B",IF(O2504&gt;MASTER!$B$5/100,"C","K"))))</f>
        <v>SB</v>
      </c>
      <c r="R2504" s="65" t="str">
        <f ca="1">IF(ISBLANK(B2504)," ",IF(P2504&gt;MASTER!$B$3/100,"SB",IF(P2504&gt;MASTER!$B$4/100,"B",IF(P2504&gt;MASTER!$B$5/100,"C","K"))))</f>
        <v>SB</v>
      </c>
    </row>
    <row r="2505" customHeight="1" spans="1:18">
      <c r="A2505" s="65">
        <f ca="1">INDIRECT(ADDRESS(2+QUOTIENT(ROW()-2,COUNTA('Form Responses 1'!$1:$1)-4),1,,TRUE,"Form Responses 1"))</f>
        <v>0</v>
      </c>
      <c r="B2505" s="65">
        <f ca="1">INDIRECT(ADDRESS(2+QUOTIENT(ROW()-2,COUNTA('Form Responses 1'!$1:$1)-4),2,,TRUE,"Form Responses 1"))</f>
        <v>0</v>
      </c>
      <c r="C2505" s="65">
        <f ca="1">INDIRECT(ADDRESS(2+QUOTIENT(ROW()-2,COUNTA('Form Responses 1'!$1:$1)-4),3,,TRUE,"Form Responses 1"))</f>
        <v>0</v>
      </c>
      <c r="D2505" s="65">
        <f ca="1">INDIRECT(ADDRESS(2+QUOTIENT(ROW()-2,COUNTA('Form Responses 1'!$1:$1)-4),4,,TRUE,"Form Responses 1"))</f>
        <v>0</v>
      </c>
      <c r="E2505" s="82">
        <f ca="1" t="shared" si="0"/>
        <v>6</v>
      </c>
      <c r="F2505" s="65" t="str">
        <f ca="1">IF(ISBLANK(A2505)," ",INDIRECT(ADDRESS(1,5+MOD(ROW()-2,COUNTA('Form Responses 1'!$1:$1)-4),,TRUE,"Form Responses 1")))</f>
        <v>Lantai 18 [Koridor]</v>
      </c>
      <c r="G2505" s="65" t="e">
        <f ca="1">IF(ISBLANK(A2505)," ",INDIRECT(ADDRESS(MATCH(A2505,'Form Responses 1'!A:A,0),5+MOD(ROW()-2,COUNTA('Form Responses 1'!$1:$1)-4),,TRUE,"Form Responses 1")))</f>
        <v>#N/A</v>
      </c>
      <c r="H2505" s="83" t="str">
        <f ca="1" t="shared" si="1"/>
        <v>Lantai 18</v>
      </c>
      <c r="I2505" s="83" t="str">
        <f ca="1" t="shared" si="2546"/>
        <v>Koridor</v>
      </c>
      <c r="J2505" s="83" t="str">
        <f ca="1" t="shared" si="2"/>
        <v>CLEANING SERVICE</v>
      </c>
      <c r="K2505" s="83" t="str">
        <f ca="1" t="array" ref="K2505">IFERROR(INDEX(MASTER!B:B,MATCH(G2505,MASTER!A:A,0))/100," ")</f>
        <v> </v>
      </c>
      <c r="L2505" s="65">
        <f ca="1" t="shared" si="3"/>
        <v>0</v>
      </c>
      <c r="M2505" s="65" t="str">
        <f ca="1" t="shared" si="4"/>
        <v>1900 - WEEK 00</v>
      </c>
      <c r="N2505" s="65" t="str">
        <f ca="1" t="shared" si="5"/>
        <v>1900 - MONTH 01</v>
      </c>
      <c r="O2505" s="83" t="str">
        <f ca="1" t="shared" ref="O2505:P2505" si="2553">IFERROR(AVERAGEIF(M:M,M2505,$K:$K)," ")</f>
        <v> </v>
      </c>
      <c r="P2505" s="83" t="str">
        <f ca="1" t="shared" si="2553"/>
        <v> </v>
      </c>
      <c r="Q2505" s="65" t="str">
        <f ca="1">IF(ISBLANK(A2505)," ",IF(O2505&gt;MASTER!$B$3/100,"SB",IF(O2505&gt;MASTER!$B$4/100,"B",IF(O2505&gt;MASTER!$B$5/100,"C","K"))))</f>
        <v>SB</v>
      </c>
      <c r="R2505" s="65" t="str">
        <f ca="1">IF(ISBLANK(B2505)," ",IF(P2505&gt;MASTER!$B$3/100,"SB",IF(P2505&gt;MASTER!$B$4/100,"B",IF(P2505&gt;MASTER!$B$5/100,"C","K"))))</f>
        <v>SB</v>
      </c>
    </row>
    <row r="2506" customHeight="1" spans="1:18">
      <c r="A2506" s="65">
        <f ca="1">INDIRECT(ADDRESS(2+QUOTIENT(ROW()-2,COUNTA('Form Responses 1'!$1:$1)-4),1,,TRUE,"Form Responses 1"))</f>
        <v>0</v>
      </c>
      <c r="B2506" s="65">
        <f ca="1">INDIRECT(ADDRESS(2+QUOTIENT(ROW()-2,COUNTA('Form Responses 1'!$1:$1)-4),2,,TRUE,"Form Responses 1"))</f>
        <v>0</v>
      </c>
      <c r="C2506" s="65">
        <f ca="1">INDIRECT(ADDRESS(2+QUOTIENT(ROW()-2,COUNTA('Form Responses 1'!$1:$1)-4),3,,TRUE,"Form Responses 1"))</f>
        <v>0</v>
      </c>
      <c r="D2506" s="65">
        <f ca="1">INDIRECT(ADDRESS(2+QUOTIENT(ROW()-2,COUNTA('Form Responses 1'!$1:$1)-4),4,,TRUE,"Form Responses 1"))</f>
        <v>0</v>
      </c>
      <c r="E2506" s="82">
        <f ca="1" t="shared" si="0"/>
        <v>6</v>
      </c>
      <c r="F2506" s="65" t="str">
        <f ca="1">IF(ISBLANK(A2506)," ",INDIRECT(ADDRESS(1,5+MOD(ROW()-2,COUNTA('Form Responses 1'!$1:$1)-4),,TRUE,"Form Responses 1")))</f>
        <v>Lantai 18 [Toilet Pria / Wanita]</v>
      </c>
      <c r="G2506" s="65" t="e">
        <f ca="1">IF(ISBLANK(A2506)," ",INDIRECT(ADDRESS(MATCH(A2506,'Form Responses 1'!A:A,0),5+MOD(ROW()-2,COUNTA('Form Responses 1'!$1:$1)-4),,TRUE,"Form Responses 1")))</f>
        <v>#N/A</v>
      </c>
      <c r="H2506" s="83" t="str">
        <f ca="1" t="shared" si="1"/>
        <v>Lantai 18</v>
      </c>
      <c r="I2506" s="83" t="str">
        <f ca="1" t="shared" si="2546"/>
        <v>Toilet Pria / Wanita</v>
      </c>
      <c r="J2506" s="83" t="str">
        <f ca="1" t="shared" si="2"/>
        <v>CLEANING SERVICE</v>
      </c>
      <c r="K2506" s="83" t="str">
        <f ca="1" t="array" ref="K2506">IFERROR(INDEX(MASTER!B:B,MATCH(G2506,MASTER!A:A,0))/100," ")</f>
        <v> </v>
      </c>
      <c r="L2506" s="65">
        <f ca="1" t="shared" si="3"/>
        <v>0</v>
      </c>
      <c r="M2506" s="65" t="str">
        <f ca="1" t="shared" si="4"/>
        <v>1900 - WEEK 00</v>
      </c>
      <c r="N2506" s="65" t="str">
        <f ca="1" t="shared" si="5"/>
        <v>1900 - MONTH 01</v>
      </c>
      <c r="O2506" s="83" t="str">
        <f ca="1" t="shared" ref="O2506:P2506" si="2554">IFERROR(AVERAGEIF(M:M,M2506,$K:$K)," ")</f>
        <v> </v>
      </c>
      <c r="P2506" s="83" t="str">
        <f ca="1" t="shared" si="2554"/>
        <v> </v>
      </c>
      <c r="Q2506" s="65" t="str">
        <f ca="1">IF(ISBLANK(A2506)," ",IF(O2506&gt;MASTER!$B$3/100,"SB",IF(O2506&gt;MASTER!$B$4/100,"B",IF(O2506&gt;MASTER!$B$5/100,"C","K"))))</f>
        <v>SB</v>
      </c>
      <c r="R2506" s="65" t="str">
        <f ca="1">IF(ISBLANK(B2506)," ",IF(P2506&gt;MASTER!$B$3/100,"SB",IF(P2506&gt;MASTER!$B$4/100,"B",IF(P2506&gt;MASTER!$B$5/100,"C","K"))))</f>
        <v>SB</v>
      </c>
    </row>
    <row r="2507" customHeight="1" spans="1:18">
      <c r="A2507" s="65">
        <f ca="1">INDIRECT(ADDRESS(2+QUOTIENT(ROW()-2,COUNTA('Form Responses 1'!$1:$1)-4),1,,TRUE,"Form Responses 1"))</f>
        <v>0</v>
      </c>
      <c r="B2507" s="65">
        <f ca="1">INDIRECT(ADDRESS(2+QUOTIENT(ROW()-2,COUNTA('Form Responses 1'!$1:$1)-4),2,,TRUE,"Form Responses 1"))</f>
        <v>0</v>
      </c>
      <c r="C2507" s="65">
        <f ca="1">INDIRECT(ADDRESS(2+QUOTIENT(ROW()-2,COUNTA('Form Responses 1'!$1:$1)-4),3,,TRUE,"Form Responses 1"))</f>
        <v>0</v>
      </c>
      <c r="D2507" s="65">
        <f ca="1">INDIRECT(ADDRESS(2+QUOTIENT(ROW()-2,COUNTA('Form Responses 1'!$1:$1)-4),4,,TRUE,"Form Responses 1"))</f>
        <v>0</v>
      </c>
      <c r="E2507" s="82">
        <f ca="1" t="shared" si="0"/>
        <v>6</v>
      </c>
      <c r="F2507" s="65" t="str">
        <f ca="1">IF(ISBLANK(A2507)," ",INDIRECT(ADDRESS(1,5+MOD(ROW()-2,COUNTA('Form Responses 1'!$1:$1)-4),,TRUE,"Form Responses 1")))</f>
        <v>Lantai 17 [Tangga Exit Barat]</v>
      </c>
      <c r="G2507" s="65" t="e">
        <f ca="1">IF(ISBLANK(A2507)," ",INDIRECT(ADDRESS(MATCH(A2507,'Form Responses 1'!A:A,0),5+MOD(ROW()-2,COUNTA('Form Responses 1'!$1:$1)-4),,TRUE,"Form Responses 1")))</f>
        <v>#N/A</v>
      </c>
      <c r="H2507" s="83" t="str">
        <f ca="1" t="shared" si="1"/>
        <v>Lantai 17</v>
      </c>
      <c r="I2507" s="83" t="str">
        <f ca="1" t="shared" si="2546"/>
        <v>Tangga Exit Barat</v>
      </c>
      <c r="J2507" s="83" t="str">
        <f ca="1" t="shared" si="2"/>
        <v>CLEANING SERVICE</v>
      </c>
      <c r="K2507" s="83" t="str">
        <f ca="1" t="array" ref="K2507">IFERROR(INDEX(MASTER!B:B,MATCH(G2507,MASTER!A:A,0))/100," ")</f>
        <v> </v>
      </c>
      <c r="L2507" s="65">
        <f ca="1" t="shared" si="3"/>
        <v>0</v>
      </c>
      <c r="M2507" s="65" t="str">
        <f ca="1" t="shared" si="4"/>
        <v>1900 - WEEK 00</v>
      </c>
      <c r="N2507" s="65" t="str">
        <f ca="1" t="shared" si="5"/>
        <v>1900 - MONTH 01</v>
      </c>
      <c r="O2507" s="83" t="str">
        <f ca="1" t="shared" ref="O2507:P2507" si="2555">IFERROR(AVERAGEIF(M:M,M2507,$K:$K)," ")</f>
        <v> </v>
      </c>
      <c r="P2507" s="83" t="str">
        <f ca="1" t="shared" si="2555"/>
        <v> </v>
      </c>
      <c r="Q2507" s="65" t="str">
        <f ca="1">IF(ISBLANK(A2507)," ",IF(O2507&gt;MASTER!$B$3/100,"SB",IF(O2507&gt;MASTER!$B$4/100,"B",IF(O2507&gt;MASTER!$B$5/100,"C","K"))))</f>
        <v>SB</v>
      </c>
      <c r="R2507" s="65" t="str">
        <f ca="1">IF(ISBLANK(B2507)," ",IF(P2507&gt;MASTER!$B$3/100,"SB",IF(P2507&gt;MASTER!$B$4/100,"B",IF(P2507&gt;MASTER!$B$5/100,"C","K"))))</f>
        <v>SB</v>
      </c>
    </row>
    <row r="2508" customHeight="1" spans="1:18">
      <c r="A2508" s="65">
        <f ca="1">INDIRECT(ADDRESS(2+QUOTIENT(ROW()-2,COUNTA('Form Responses 1'!$1:$1)-4),1,,TRUE,"Form Responses 1"))</f>
        <v>0</v>
      </c>
      <c r="B2508" s="65">
        <f ca="1">INDIRECT(ADDRESS(2+QUOTIENT(ROW()-2,COUNTA('Form Responses 1'!$1:$1)-4),2,,TRUE,"Form Responses 1"))</f>
        <v>0</v>
      </c>
      <c r="C2508" s="65">
        <f ca="1">INDIRECT(ADDRESS(2+QUOTIENT(ROW()-2,COUNTA('Form Responses 1'!$1:$1)-4),3,,TRUE,"Form Responses 1"))</f>
        <v>0</v>
      </c>
      <c r="D2508" s="65">
        <f ca="1">INDIRECT(ADDRESS(2+QUOTIENT(ROW()-2,COUNTA('Form Responses 1'!$1:$1)-4),4,,TRUE,"Form Responses 1"))</f>
        <v>0</v>
      </c>
      <c r="E2508" s="82">
        <f ca="1" t="shared" si="0"/>
        <v>6</v>
      </c>
      <c r="F2508" s="65" t="str">
        <f ca="1">IF(ISBLANK(A2508)," ",INDIRECT(ADDRESS(1,5+MOD(ROW()-2,COUNTA('Form Responses 1'!$1:$1)-4),,TRUE,"Form Responses 1")))</f>
        <v>Lantai 17 [ &amp; Timur]</v>
      </c>
      <c r="G2508" s="65" t="e">
        <f ca="1">IF(ISBLANK(A2508)," ",INDIRECT(ADDRESS(MATCH(A2508,'Form Responses 1'!A:A,0),5+MOD(ROW()-2,COUNTA('Form Responses 1'!$1:$1)-4),,TRUE,"Form Responses 1")))</f>
        <v>#N/A</v>
      </c>
      <c r="H2508" s="83" t="str">
        <f ca="1" t="shared" si="1"/>
        <v>Lantai 17</v>
      </c>
      <c r="I2508" s="83" t="str">
        <f ca="1" t="shared" si="2546"/>
        <v> &amp; Timur</v>
      </c>
      <c r="J2508" s="83" t="str">
        <f ca="1" t="shared" si="2"/>
        <v>CLEANING SERVICE</v>
      </c>
      <c r="K2508" s="83" t="str">
        <f ca="1" t="array" ref="K2508">IFERROR(INDEX(MASTER!B:B,MATCH(G2508,MASTER!A:A,0))/100," ")</f>
        <v> </v>
      </c>
      <c r="L2508" s="65">
        <f ca="1" t="shared" si="3"/>
        <v>0</v>
      </c>
      <c r="M2508" s="65" t="str">
        <f ca="1" t="shared" si="4"/>
        <v>1900 - WEEK 00</v>
      </c>
      <c r="N2508" s="65" t="str">
        <f ca="1" t="shared" si="5"/>
        <v>1900 - MONTH 01</v>
      </c>
      <c r="O2508" s="83" t="str">
        <f ca="1" t="shared" ref="O2508:P2508" si="2556">IFERROR(AVERAGEIF(M:M,M2508,$K:$K)," ")</f>
        <v> </v>
      </c>
      <c r="P2508" s="83" t="str">
        <f ca="1" t="shared" si="2556"/>
        <v> </v>
      </c>
      <c r="Q2508" s="65" t="str">
        <f ca="1">IF(ISBLANK(A2508)," ",IF(O2508&gt;MASTER!$B$3/100,"SB",IF(O2508&gt;MASTER!$B$4/100,"B",IF(O2508&gt;MASTER!$B$5/100,"C","K"))))</f>
        <v>SB</v>
      </c>
      <c r="R2508" s="65" t="str">
        <f ca="1">IF(ISBLANK(B2508)," ",IF(P2508&gt;MASTER!$B$3/100,"SB",IF(P2508&gt;MASTER!$B$4/100,"B",IF(P2508&gt;MASTER!$B$5/100,"C","K"))))</f>
        <v>SB</v>
      </c>
    </row>
    <row r="2509" customHeight="1" spans="1:18">
      <c r="A2509" s="65">
        <f ca="1">INDIRECT(ADDRESS(2+QUOTIENT(ROW()-2,COUNTA('Form Responses 1'!$1:$1)-4),1,,TRUE,"Form Responses 1"))</f>
        <v>0</v>
      </c>
      <c r="B2509" s="65">
        <f ca="1">INDIRECT(ADDRESS(2+QUOTIENT(ROW()-2,COUNTA('Form Responses 1'!$1:$1)-4),2,,TRUE,"Form Responses 1"))</f>
        <v>0</v>
      </c>
      <c r="C2509" s="65">
        <f ca="1">INDIRECT(ADDRESS(2+QUOTIENT(ROW()-2,COUNTA('Form Responses 1'!$1:$1)-4),3,,TRUE,"Form Responses 1"))</f>
        <v>0</v>
      </c>
      <c r="D2509" s="65">
        <f ca="1">INDIRECT(ADDRESS(2+QUOTIENT(ROW()-2,COUNTA('Form Responses 1'!$1:$1)-4),4,,TRUE,"Form Responses 1"))</f>
        <v>0</v>
      </c>
      <c r="E2509" s="82">
        <f ca="1" t="shared" si="0"/>
        <v>6</v>
      </c>
      <c r="F2509" s="65" t="str">
        <f ca="1">IF(ISBLANK(A2509)," ",INDIRECT(ADDRESS(1,5+MOD(ROW()-2,COUNTA('Form Responses 1'!$1:$1)-4),,TRUE,"Form Responses 1")))</f>
        <v>Lantai 17 [Mushola]</v>
      </c>
      <c r="G2509" s="65" t="e">
        <f ca="1">IF(ISBLANK(A2509)," ",INDIRECT(ADDRESS(MATCH(A2509,'Form Responses 1'!A:A,0),5+MOD(ROW()-2,COUNTA('Form Responses 1'!$1:$1)-4),,TRUE,"Form Responses 1")))</f>
        <v>#N/A</v>
      </c>
      <c r="H2509" s="83" t="str">
        <f ca="1" t="shared" si="1"/>
        <v>Lantai 17</v>
      </c>
      <c r="I2509" s="83" t="str">
        <f ca="1" t="shared" si="2546"/>
        <v>Mushola</v>
      </c>
      <c r="J2509" s="83" t="str">
        <f ca="1" t="shared" si="2"/>
        <v>CLEANING SERVICE</v>
      </c>
      <c r="K2509" s="83" t="str">
        <f ca="1" t="array" ref="K2509">IFERROR(INDEX(MASTER!B:B,MATCH(G2509,MASTER!A:A,0))/100," ")</f>
        <v> </v>
      </c>
      <c r="L2509" s="65">
        <f ca="1" t="shared" si="3"/>
        <v>0</v>
      </c>
      <c r="M2509" s="65" t="str">
        <f ca="1" t="shared" si="4"/>
        <v>1900 - WEEK 00</v>
      </c>
      <c r="N2509" s="65" t="str">
        <f ca="1" t="shared" si="5"/>
        <v>1900 - MONTH 01</v>
      </c>
      <c r="O2509" s="83" t="str">
        <f ca="1" t="shared" ref="O2509:P2509" si="2557">IFERROR(AVERAGEIF(M:M,M2509,$K:$K)," ")</f>
        <v> </v>
      </c>
      <c r="P2509" s="83" t="str">
        <f ca="1" t="shared" si="2557"/>
        <v> </v>
      </c>
      <c r="Q2509" s="65" t="str">
        <f ca="1">IF(ISBLANK(A2509)," ",IF(O2509&gt;MASTER!$B$3/100,"SB",IF(O2509&gt;MASTER!$B$4/100,"B",IF(O2509&gt;MASTER!$B$5/100,"C","K"))))</f>
        <v>SB</v>
      </c>
      <c r="R2509" s="65" t="str">
        <f ca="1">IF(ISBLANK(B2509)," ",IF(P2509&gt;MASTER!$B$3/100,"SB",IF(P2509&gt;MASTER!$B$4/100,"B",IF(P2509&gt;MASTER!$B$5/100,"C","K"))))</f>
        <v>SB</v>
      </c>
    </row>
    <row r="2510" customHeight="1" spans="1:18">
      <c r="A2510" s="65">
        <f ca="1">INDIRECT(ADDRESS(2+QUOTIENT(ROW()-2,COUNTA('Form Responses 1'!$1:$1)-4),1,,TRUE,"Form Responses 1"))</f>
        <v>0</v>
      </c>
      <c r="B2510" s="65">
        <f ca="1">INDIRECT(ADDRESS(2+QUOTIENT(ROW()-2,COUNTA('Form Responses 1'!$1:$1)-4),2,,TRUE,"Form Responses 1"))</f>
        <v>0</v>
      </c>
      <c r="C2510" s="65">
        <f ca="1">INDIRECT(ADDRESS(2+QUOTIENT(ROW()-2,COUNTA('Form Responses 1'!$1:$1)-4),3,,TRUE,"Form Responses 1"))</f>
        <v>0</v>
      </c>
      <c r="D2510" s="65">
        <f ca="1">INDIRECT(ADDRESS(2+QUOTIENT(ROW()-2,COUNTA('Form Responses 1'!$1:$1)-4),4,,TRUE,"Form Responses 1"))</f>
        <v>0</v>
      </c>
      <c r="E2510" s="82">
        <f ca="1" t="shared" si="0"/>
        <v>6</v>
      </c>
      <c r="F2510" s="65" t="str">
        <f ca="1">IF(ISBLANK(A2510)," ",INDIRECT(ADDRESS(1,5+MOD(ROW()-2,COUNTA('Form Responses 1'!$1:$1)-4),,TRUE,"Form Responses 1")))</f>
        <v>Lantai 17 [Pantry]</v>
      </c>
      <c r="G2510" s="65" t="e">
        <f ca="1">IF(ISBLANK(A2510)," ",INDIRECT(ADDRESS(MATCH(A2510,'Form Responses 1'!A:A,0),5+MOD(ROW()-2,COUNTA('Form Responses 1'!$1:$1)-4),,TRUE,"Form Responses 1")))</f>
        <v>#N/A</v>
      </c>
      <c r="H2510" s="83" t="str">
        <f ca="1" t="shared" si="1"/>
        <v>Lantai 17</v>
      </c>
      <c r="I2510" s="83" t="str">
        <f ca="1" t="shared" si="2546"/>
        <v>Pantry</v>
      </c>
      <c r="J2510" s="83" t="str">
        <f ca="1" t="shared" si="2"/>
        <v>CLEANING SERVICE</v>
      </c>
      <c r="K2510" s="83" t="str">
        <f ca="1" t="array" ref="K2510">IFERROR(INDEX(MASTER!B:B,MATCH(G2510,MASTER!A:A,0))/100," ")</f>
        <v> </v>
      </c>
      <c r="L2510" s="65">
        <f ca="1" t="shared" si="3"/>
        <v>0</v>
      </c>
      <c r="M2510" s="65" t="str">
        <f ca="1" t="shared" si="4"/>
        <v>1900 - WEEK 00</v>
      </c>
      <c r="N2510" s="65" t="str">
        <f ca="1" t="shared" si="5"/>
        <v>1900 - MONTH 01</v>
      </c>
      <c r="O2510" s="83" t="str">
        <f ca="1" t="shared" ref="O2510:P2510" si="2558">IFERROR(AVERAGEIF(M:M,M2510,$K:$K)," ")</f>
        <v> </v>
      </c>
      <c r="P2510" s="83" t="str">
        <f ca="1" t="shared" si="2558"/>
        <v> </v>
      </c>
      <c r="Q2510" s="65" t="str">
        <f ca="1">IF(ISBLANK(A2510)," ",IF(O2510&gt;MASTER!$B$3/100,"SB",IF(O2510&gt;MASTER!$B$4/100,"B",IF(O2510&gt;MASTER!$B$5/100,"C","K"))))</f>
        <v>SB</v>
      </c>
      <c r="R2510" s="65" t="str">
        <f ca="1">IF(ISBLANK(B2510)," ",IF(P2510&gt;MASTER!$B$3/100,"SB",IF(P2510&gt;MASTER!$B$4/100,"B",IF(P2510&gt;MASTER!$B$5/100,"C","K"))))</f>
        <v>SB</v>
      </c>
    </row>
    <row r="2511" customHeight="1" spans="1:18">
      <c r="A2511" s="65">
        <f ca="1">INDIRECT(ADDRESS(2+QUOTIENT(ROW()-2,COUNTA('Form Responses 1'!$1:$1)-4),1,,TRUE,"Form Responses 1"))</f>
        <v>0</v>
      </c>
      <c r="B2511" s="65">
        <f ca="1">INDIRECT(ADDRESS(2+QUOTIENT(ROW()-2,COUNTA('Form Responses 1'!$1:$1)-4),2,,TRUE,"Form Responses 1"))</f>
        <v>0</v>
      </c>
      <c r="C2511" s="65">
        <f ca="1">INDIRECT(ADDRESS(2+QUOTIENT(ROW()-2,COUNTA('Form Responses 1'!$1:$1)-4),3,,TRUE,"Form Responses 1"))</f>
        <v>0</v>
      </c>
      <c r="D2511" s="65">
        <f ca="1">INDIRECT(ADDRESS(2+QUOTIENT(ROW()-2,COUNTA('Form Responses 1'!$1:$1)-4),4,,TRUE,"Form Responses 1"))</f>
        <v>0</v>
      </c>
      <c r="E2511" s="82">
        <f ca="1" t="shared" si="0"/>
        <v>6</v>
      </c>
      <c r="F2511" s="65" t="str">
        <f ca="1">IF(ISBLANK(A2511)," ",INDIRECT(ADDRESS(1,5+MOD(ROW()-2,COUNTA('Form Responses 1'!$1:$1)-4),,TRUE,"Form Responses 1")))</f>
        <v>Lantai 17 [Ruang Rapat 1-2-3]</v>
      </c>
      <c r="G2511" s="65" t="e">
        <f ca="1">IF(ISBLANK(A2511)," ",INDIRECT(ADDRESS(MATCH(A2511,'Form Responses 1'!A:A,0),5+MOD(ROW()-2,COUNTA('Form Responses 1'!$1:$1)-4),,TRUE,"Form Responses 1")))</f>
        <v>#N/A</v>
      </c>
      <c r="H2511" s="83" t="str">
        <f ca="1" t="shared" si="1"/>
        <v>Lantai 17</v>
      </c>
      <c r="I2511" s="83" t="str">
        <f ca="1" t="shared" si="2546"/>
        <v>Ruang Rapat 1-2-3</v>
      </c>
      <c r="J2511" s="83" t="str">
        <f ca="1" t="shared" si="2"/>
        <v>CLEANING SERVICE</v>
      </c>
      <c r="K2511" s="83" t="str">
        <f ca="1" t="array" ref="K2511">IFERROR(INDEX(MASTER!B:B,MATCH(G2511,MASTER!A:A,0))/100," ")</f>
        <v> </v>
      </c>
      <c r="L2511" s="65">
        <f ca="1" t="shared" si="3"/>
        <v>0</v>
      </c>
      <c r="M2511" s="65" t="str">
        <f ca="1" t="shared" si="4"/>
        <v>1900 - WEEK 00</v>
      </c>
      <c r="N2511" s="65" t="str">
        <f ca="1" t="shared" si="5"/>
        <v>1900 - MONTH 01</v>
      </c>
      <c r="O2511" s="83" t="str">
        <f ca="1" t="shared" ref="O2511:P2511" si="2559">IFERROR(AVERAGEIF(M:M,M2511,$K:$K)," ")</f>
        <v> </v>
      </c>
      <c r="P2511" s="83" t="str">
        <f ca="1" t="shared" si="2559"/>
        <v> </v>
      </c>
      <c r="Q2511" s="65" t="str">
        <f ca="1">IF(ISBLANK(A2511)," ",IF(O2511&gt;MASTER!$B$3/100,"SB",IF(O2511&gt;MASTER!$B$4/100,"B",IF(O2511&gt;MASTER!$B$5/100,"C","K"))))</f>
        <v>SB</v>
      </c>
      <c r="R2511" s="65" t="str">
        <f ca="1">IF(ISBLANK(B2511)," ",IF(P2511&gt;MASTER!$B$3/100,"SB",IF(P2511&gt;MASTER!$B$4/100,"B",IF(P2511&gt;MASTER!$B$5/100,"C","K"))))</f>
        <v>SB</v>
      </c>
    </row>
    <row r="2512" customHeight="1" spans="1:18">
      <c r="A2512" s="65">
        <f ca="1">INDIRECT(ADDRESS(2+QUOTIENT(ROW()-2,COUNTA('Form Responses 1'!$1:$1)-4),1,,TRUE,"Form Responses 1"))</f>
        <v>0</v>
      </c>
      <c r="B2512" s="65">
        <f ca="1">INDIRECT(ADDRESS(2+QUOTIENT(ROW()-2,COUNTA('Form Responses 1'!$1:$1)-4),2,,TRUE,"Form Responses 1"))</f>
        <v>0</v>
      </c>
      <c r="C2512" s="65">
        <f ca="1">INDIRECT(ADDRESS(2+QUOTIENT(ROW()-2,COUNTA('Form Responses 1'!$1:$1)-4),3,,TRUE,"Form Responses 1"))</f>
        <v>0</v>
      </c>
      <c r="D2512" s="65">
        <f ca="1">INDIRECT(ADDRESS(2+QUOTIENT(ROW()-2,COUNTA('Form Responses 1'!$1:$1)-4),4,,TRUE,"Form Responses 1"))</f>
        <v>0</v>
      </c>
      <c r="E2512" s="82">
        <f ca="1" t="shared" si="0"/>
        <v>6</v>
      </c>
      <c r="F2512" s="65" t="str">
        <f ca="1">IF(ISBLANK(A2512)," ",INDIRECT(ADDRESS(1,5+MOD(ROW()-2,COUNTA('Form Responses 1'!$1:$1)-4),,TRUE,"Form Responses 1")))</f>
        <v>Lantai 17 [Ruang Kerja]</v>
      </c>
      <c r="G2512" s="65" t="e">
        <f ca="1">IF(ISBLANK(A2512)," ",INDIRECT(ADDRESS(MATCH(A2512,'Form Responses 1'!A:A,0),5+MOD(ROW()-2,COUNTA('Form Responses 1'!$1:$1)-4),,TRUE,"Form Responses 1")))</f>
        <v>#N/A</v>
      </c>
      <c r="H2512" s="83" t="str">
        <f ca="1" t="shared" si="1"/>
        <v>Lantai 17</v>
      </c>
      <c r="I2512" s="83" t="str">
        <f ca="1" t="shared" si="2546"/>
        <v>Ruang Kerja</v>
      </c>
      <c r="J2512" s="83" t="str">
        <f ca="1" t="shared" si="2"/>
        <v>CLEANING SERVICE</v>
      </c>
      <c r="K2512" s="83" t="str">
        <f ca="1" t="array" ref="K2512">IFERROR(INDEX(MASTER!B:B,MATCH(G2512,MASTER!A:A,0))/100," ")</f>
        <v> </v>
      </c>
      <c r="L2512" s="65">
        <f ca="1" t="shared" si="3"/>
        <v>0</v>
      </c>
      <c r="M2512" s="65" t="str">
        <f ca="1" t="shared" si="4"/>
        <v>1900 - WEEK 00</v>
      </c>
      <c r="N2512" s="65" t="str">
        <f ca="1" t="shared" si="5"/>
        <v>1900 - MONTH 01</v>
      </c>
      <c r="O2512" s="83" t="str">
        <f ca="1" t="shared" ref="O2512:P2512" si="2560">IFERROR(AVERAGEIF(M:M,M2512,$K:$K)," ")</f>
        <v> </v>
      </c>
      <c r="P2512" s="83" t="str">
        <f ca="1" t="shared" si="2560"/>
        <v> </v>
      </c>
      <c r="Q2512" s="65" t="str">
        <f ca="1">IF(ISBLANK(A2512)," ",IF(O2512&gt;MASTER!$B$3/100,"SB",IF(O2512&gt;MASTER!$B$4/100,"B",IF(O2512&gt;MASTER!$B$5/100,"C","K"))))</f>
        <v>SB</v>
      </c>
      <c r="R2512" s="65" t="str">
        <f ca="1">IF(ISBLANK(B2512)," ",IF(P2512&gt;MASTER!$B$3/100,"SB",IF(P2512&gt;MASTER!$B$4/100,"B",IF(P2512&gt;MASTER!$B$5/100,"C","K"))))</f>
        <v>SB</v>
      </c>
    </row>
    <row r="2513" customHeight="1" spans="1:18">
      <c r="A2513" s="65">
        <f ca="1">INDIRECT(ADDRESS(2+QUOTIENT(ROW()-2,COUNTA('Form Responses 1'!$1:$1)-4),1,,TRUE,"Form Responses 1"))</f>
        <v>0</v>
      </c>
      <c r="B2513" s="65">
        <f ca="1">INDIRECT(ADDRESS(2+QUOTIENT(ROW()-2,COUNTA('Form Responses 1'!$1:$1)-4),2,,TRUE,"Form Responses 1"))</f>
        <v>0</v>
      </c>
      <c r="C2513" s="65">
        <f ca="1">INDIRECT(ADDRESS(2+QUOTIENT(ROW()-2,COUNTA('Form Responses 1'!$1:$1)-4),3,,TRUE,"Form Responses 1"))</f>
        <v>0</v>
      </c>
      <c r="D2513" s="65">
        <f ca="1">INDIRECT(ADDRESS(2+QUOTIENT(ROW()-2,COUNTA('Form Responses 1'!$1:$1)-4),4,,TRUE,"Form Responses 1"))</f>
        <v>0</v>
      </c>
      <c r="E2513" s="82">
        <f ca="1" t="shared" si="0"/>
        <v>6</v>
      </c>
      <c r="F2513" s="65" t="str">
        <f ca="1">IF(ISBLANK(A2513)," ",INDIRECT(ADDRESS(1,5+MOD(ROW()-2,COUNTA('Form Responses 1'!$1:$1)-4),,TRUE,"Form Responses 1")))</f>
        <v>Lantai 17 [Koridor]</v>
      </c>
      <c r="G2513" s="65" t="e">
        <f ca="1">IF(ISBLANK(A2513)," ",INDIRECT(ADDRESS(MATCH(A2513,'Form Responses 1'!A:A,0),5+MOD(ROW()-2,COUNTA('Form Responses 1'!$1:$1)-4),,TRUE,"Form Responses 1")))</f>
        <v>#N/A</v>
      </c>
      <c r="H2513" s="83" t="str">
        <f ca="1" t="shared" si="1"/>
        <v>Lantai 17</v>
      </c>
      <c r="I2513" s="83" t="str">
        <f ca="1" t="shared" si="2546"/>
        <v>Koridor</v>
      </c>
      <c r="J2513" s="83" t="str">
        <f ca="1" t="shared" si="2"/>
        <v>CLEANING SERVICE</v>
      </c>
      <c r="K2513" s="83" t="str">
        <f ca="1" t="array" ref="K2513">IFERROR(INDEX(MASTER!B:B,MATCH(G2513,MASTER!A:A,0))/100," ")</f>
        <v> </v>
      </c>
      <c r="L2513" s="65">
        <f ca="1" t="shared" si="3"/>
        <v>0</v>
      </c>
      <c r="M2513" s="65" t="str">
        <f ca="1" t="shared" si="4"/>
        <v>1900 - WEEK 00</v>
      </c>
      <c r="N2513" s="65" t="str">
        <f ca="1" t="shared" si="5"/>
        <v>1900 - MONTH 01</v>
      </c>
      <c r="O2513" s="83" t="str">
        <f ca="1" t="shared" ref="O2513:P2513" si="2561">IFERROR(AVERAGEIF(M:M,M2513,$K:$K)," ")</f>
        <v> </v>
      </c>
      <c r="P2513" s="83" t="str">
        <f ca="1" t="shared" si="2561"/>
        <v> </v>
      </c>
      <c r="Q2513" s="65" t="str">
        <f ca="1">IF(ISBLANK(A2513)," ",IF(O2513&gt;MASTER!$B$3/100,"SB",IF(O2513&gt;MASTER!$B$4/100,"B",IF(O2513&gt;MASTER!$B$5/100,"C","K"))))</f>
        <v>SB</v>
      </c>
      <c r="R2513" s="65" t="str">
        <f ca="1">IF(ISBLANK(B2513)," ",IF(P2513&gt;MASTER!$B$3/100,"SB",IF(P2513&gt;MASTER!$B$4/100,"B",IF(P2513&gt;MASTER!$B$5/100,"C","K"))))</f>
        <v>SB</v>
      </c>
    </row>
    <row r="2514" customHeight="1" spans="1:18">
      <c r="A2514" s="65">
        <f ca="1">INDIRECT(ADDRESS(2+QUOTIENT(ROW()-2,COUNTA('Form Responses 1'!$1:$1)-4),1,,TRUE,"Form Responses 1"))</f>
        <v>0</v>
      </c>
      <c r="B2514" s="65">
        <f ca="1">INDIRECT(ADDRESS(2+QUOTIENT(ROW()-2,COUNTA('Form Responses 1'!$1:$1)-4),2,,TRUE,"Form Responses 1"))</f>
        <v>0</v>
      </c>
      <c r="C2514" s="65">
        <f ca="1">INDIRECT(ADDRESS(2+QUOTIENT(ROW()-2,COUNTA('Form Responses 1'!$1:$1)-4),3,,TRUE,"Form Responses 1"))</f>
        <v>0</v>
      </c>
      <c r="D2514" s="65">
        <f ca="1">INDIRECT(ADDRESS(2+QUOTIENT(ROW()-2,COUNTA('Form Responses 1'!$1:$1)-4),4,,TRUE,"Form Responses 1"))</f>
        <v>0</v>
      </c>
      <c r="E2514" s="82">
        <f ca="1" t="shared" si="0"/>
        <v>6</v>
      </c>
      <c r="F2514" s="65" t="str">
        <f ca="1">IF(ISBLANK(A2514)," ",INDIRECT(ADDRESS(1,5+MOD(ROW()-2,COUNTA('Form Responses 1'!$1:$1)-4),,TRUE,"Form Responses 1")))</f>
        <v>Lantai 17 [Toilet Pria / Wanita]</v>
      </c>
      <c r="G2514" s="65" t="e">
        <f ca="1">IF(ISBLANK(A2514)," ",INDIRECT(ADDRESS(MATCH(A2514,'Form Responses 1'!A:A,0),5+MOD(ROW()-2,COUNTA('Form Responses 1'!$1:$1)-4),,TRUE,"Form Responses 1")))</f>
        <v>#N/A</v>
      </c>
      <c r="H2514" s="83" t="str">
        <f ca="1" t="shared" si="1"/>
        <v>Lantai 17</v>
      </c>
      <c r="I2514" s="83" t="str">
        <f ca="1" t="shared" si="2546"/>
        <v>Toilet Pria / Wanita</v>
      </c>
      <c r="J2514" s="83" t="str">
        <f ca="1" t="shared" si="2"/>
        <v>CLEANING SERVICE</v>
      </c>
      <c r="K2514" s="83" t="str">
        <f ca="1" t="array" ref="K2514">IFERROR(INDEX(MASTER!B:B,MATCH(G2514,MASTER!A:A,0))/100," ")</f>
        <v> </v>
      </c>
      <c r="L2514" s="65">
        <f ca="1" t="shared" si="3"/>
        <v>0</v>
      </c>
      <c r="M2514" s="65" t="str">
        <f ca="1" t="shared" si="4"/>
        <v>1900 - WEEK 00</v>
      </c>
      <c r="N2514" s="65" t="str">
        <f ca="1" t="shared" si="5"/>
        <v>1900 - MONTH 01</v>
      </c>
      <c r="O2514" s="83" t="str">
        <f ca="1" t="shared" ref="O2514:P2514" si="2562">IFERROR(AVERAGEIF(M:M,M2514,$K:$K)," ")</f>
        <v> </v>
      </c>
      <c r="P2514" s="83" t="str">
        <f ca="1" t="shared" si="2562"/>
        <v> </v>
      </c>
      <c r="Q2514" s="65" t="str">
        <f ca="1">IF(ISBLANK(A2514)," ",IF(O2514&gt;MASTER!$B$3/100,"SB",IF(O2514&gt;MASTER!$B$4/100,"B",IF(O2514&gt;MASTER!$B$5/100,"C","K"))))</f>
        <v>SB</v>
      </c>
      <c r="R2514" s="65" t="str">
        <f ca="1">IF(ISBLANK(B2514)," ",IF(P2514&gt;MASTER!$B$3/100,"SB",IF(P2514&gt;MASTER!$B$4/100,"B",IF(P2514&gt;MASTER!$B$5/100,"C","K"))))</f>
        <v>SB</v>
      </c>
    </row>
    <row r="2515" customHeight="1" spans="1:18">
      <c r="A2515" s="65">
        <f ca="1">INDIRECT(ADDRESS(2+QUOTIENT(ROW()-2,COUNTA('Form Responses 1'!$1:$1)-4),1,,TRUE,"Form Responses 1"))</f>
        <v>0</v>
      </c>
      <c r="B2515" s="65">
        <f ca="1">INDIRECT(ADDRESS(2+QUOTIENT(ROW()-2,COUNTA('Form Responses 1'!$1:$1)-4),2,,TRUE,"Form Responses 1"))</f>
        <v>0</v>
      </c>
      <c r="C2515" s="65">
        <f ca="1">INDIRECT(ADDRESS(2+QUOTIENT(ROW()-2,COUNTA('Form Responses 1'!$1:$1)-4),3,,TRUE,"Form Responses 1"))</f>
        <v>0</v>
      </c>
      <c r="D2515" s="65">
        <f ca="1">INDIRECT(ADDRESS(2+QUOTIENT(ROW()-2,COUNTA('Form Responses 1'!$1:$1)-4),4,,TRUE,"Form Responses 1"))</f>
        <v>0</v>
      </c>
      <c r="E2515" s="82">
        <f ca="1" t="shared" si="0"/>
        <v>6</v>
      </c>
      <c r="F2515" s="65" t="str">
        <f ca="1">IF(ISBLANK(A2515)," ",INDIRECT(ADDRESS(1,5+MOD(ROW()-2,COUNTA('Form Responses 1'!$1:$1)-4),,TRUE,"Form Responses 1")))</f>
        <v>Lantai 16 [Tangga Exit Barat]</v>
      </c>
      <c r="G2515" s="65" t="e">
        <f ca="1">IF(ISBLANK(A2515)," ",INDIRECT(ADDRESS(MATCH(A2515,'Form Responses 1'!A:A,0),5+MOD(ROW()-2,COUNTA('Form Responses 1'!$1:$1)-4),,TRUE,"Form Responses 1")))</f>
        <v>#N/A</v>
      </c>
      <c r="H2515" s="83" t="str">
        <f ca="1" t="shared" si="1"/>
        <v>Lantai 16</v>
      </c>
      <c r="I2515" s="83" t="str">
        <f ca="1" t="shared" si="2546"/>
        <v>Tangga Exit Barat</v>
      </c>
      <c r="J2515" s="83" t="str">
        <f ca="1" t="shared" si="2"/>
        <v>CLEANING SERVICE</v>
      </c>
      <c r="K2515" s="83" t="str">
        <f ca="1" t="array" ref="K2515">IFERROR(INDEX(MASTER!B:B,MATCH(G2515,MASTER!A:A,0))/100," ")</f>
        <v> </v>
      </c>
      <c r="L2515" s="65">
        <f ca="1" t="shared" si="3"/>
        <v>0</v>
      </c>
      <c r="M2515" s="65" t="str">
        <f ca="1" t="shared" si="4"/>
        <v>1900 - WEEK 00</v>
      </c>
      <c r="N2515" s="65" t="str">
        <f ca="1" t="shared" si="5"/>
        <v>1900 - MONTH 01</v>
      </c>
      <c r="O2515" s="83" t="str">
        <f ca="1" t="shared" ref="O2515:P2515" si="2563">IFERROR(AVERAGEIF(M:M,M2515,$K:$K)," ")</f>
        <v> </v>
      </c>
      <c r="P2515" s="83" t="str">
        <f ca="1" t="shared" si="2563"/>
        <v> </v>
      </c>
      <c r="Q2515" s="65" t="str">
        <f ca="1">IF(ISBLANK(A2515)," ",IF(O2515&gt;MASTER!$B$3/100,"SB",IF(O2515&gt;MASTER!$B$4/100,"B",IF(O2515&gt;MASTER!$B$5/100,"C","K"))))</f>
        <v>SB</v>
      </c>
      <c r="R2515" s="65" t="str">
        <f ca="1">IF(ISBLANK(B2515)," ",IF(P2515&gt;MASTER!$B$3/100,"SB",IF(P2515&gt;MASTER!$B$4/100,"B",IF(P2515&gt;MASTER!$B$5/100,"C","K"))))</f>
        <v>SB</v>
      </c>
    </row>
    <row r="2516" customHeight="1" spans="1:18">
      <c r="A2516" s="65">
        <f ca="1">INDIRECT(ADDRESS(2+QUOTIENT(ROW()-2,COUNTA('Form Responses 1'!$1:$1)-4),1,,TRUE,"Form Responses 1"))</f>
        <v>0</v>
      </c>
      <c r="B2516" s="65">
        <f ca="1">INDIRECT(ADDRESS(2+QUOTIENT(ROW()-2,COUNTA('Form Responses 1'!$1:$1)-4),2,,TRUE,"Form Responses 1"))</f>
        <v>0</v>
      </c>
      <c r="C2516" s="65">
        <f ca="1">INDIRECT(ADDRESS(2+QUOTIENT(ROW()-2,COUNTA('Form Responses 1'!$1:$1)-4),3,,TRUE,"Form Responses 1"))</f>
        <v>0</v>
      </c>
      <c r="D2516" s="65">
        <f ca="1">INDIRECT(ADDRESS(2+QUOTIENT(ROW()-2,COUNTA('Form Responses 1'!$1:$1)-4),4,,TRUE,"Form Responses 1"))</f>
        <v>0</v>
      </c>
      <c r="E2516" s="82">
        <f ca="1" t="shared" si="0"/>
        <v>6</v>
      </c>
      <c r="F2516" s="65" t="str">
        <f ca="1">IF(ISBLANK(A2516)," ",INDIRECT(ADDRESS(1,5+MOD(ROW()-2,COUNTA('Form Responses 1'!$1:$1)-4),,TRUE,"Form Responses 1")))</f>
        <v>Lantai 16 [ &amp; Timur]</v>
      </c>
      <c r="G2516" s="65" t="e">
        <f ca="1">IF(ISBLANK(A2516)," ",INDIRECT(ADDRESS(MATCH(A2516,'Form Responses 1'!A:A,0),5+MOD(ROW()-2,COUNTA('Form Responses 1'!$1:$1)-4),,TRUE,"Form Responses 1")))</f>
        <v>#N/A</v>
      </c>
      <c r="H2516" s="83" t="str">
        <f ca="1" t="shared" si="1"/>
        <v>Lantai 16</v>
      </c>
      <c r="I2516" s="83" t="str">
        <f ca="1" t="shared" si="2546"/>
        <v> &amp; Timur</v>
      </c>
      <c r="J2516" s="83" t="str">
        <f ca="1" t="shared" si="2"/>
        <v>CLEANING SERVICE</v>
      </c>
      <c r="K2516" s="83" t="str">
        <f ca="1" t="array" ref="K2516">IFERROR(INDEX(MASTER!B:B,MATCH(G2516,MASTER!A:A,0))/100," ")</f>
        <v> </v>
      </c>
      <c r="L2516" s="65">
        <f ca="1" t="shared" si="3"/>
        <v>0</v>
      </c>
      <c r="M2516" s="65" t="str">
        <f ca="1" t="shared" si="4"/>
        <v>1900 - WEEK 00</v>
      </c>
      <c r="N2516" s="65" t="str">
        <f ca="1" t="shared" si="5"/>
        <v>1900 - MONTH 01</v>
      </c>
      <c r="O2516" s="83" t="str">
        <f ca="1" t="shared" ref="O2516:P2516" si="2564">IFERROR(AVERAGEIF(M:M,M2516,$K:$K)," ")</f>
        <v> </v>
      </c>
      <c r="P2516" s="83" t="str">
        <f ca="1" t="shared" si="2564"/>
        <v> </v>
      </c>
      <c r="Q2516" s="65" t="str">
        <f ca="1">IF(ISBLANK(A2516)," ",IF(O2516&gt;MASTER!$B$3/100,"SB",IF(O2516&gt;MASTER!$B$4/100,"B",IF(O2516&gt;MASTER!$B$5/100,"C","K"))))</f>
        <v>SB</v>
      </c>
      <c r="R2516" s="65" t="str">
        <f ca="1">IF(ISBLANK(B2516)," ",IF(P2516&gt;MASTER!$B$3/100,"SB",IF(P2516&gt;MASTER!$B$4/100,"B",IF(P2516&gt;MASTER!$B$5/100,"C","K"))))</f>
        <v>SB</v>
      </c>
    </row>
    <row r="2517" customHeight="1" spans="1:18">
      <c r="A2517" s="65">
        <f ca="1">INDIRECT(ADDRESS(2+QUOTIENT(ROW()-2,COUNTA('Form Responses 1'!$1:$1)-4),1,,TRUE,"Form Responses 1"))</f>
        <v>0</v>
      </c>
      <c r="B2517" s="65">
        <f ca="1">INDIRECT(ADDRESS(2+QUOTIENT(ROW()-2,COUNTA('Form Responses 1'!$1:$1)-4),2,,TRUE,"Form Responses 1"))</f>
        <v>0</v>
      </c>
      <c r="C2517" s="65">
        <f ca="1">INDIRECT(ADDRESS(2+QUOTIENT(ROW()-2,COUNTA('Form Responses 1'!$1:$1)-4),3,,TRUE,"Form Responses 1"))</f>
        <v>0</v>
      </c>
      <c r="D2517" s="65">
        <f ca="1">INDIRECT(ADDRESS(2+QUOTIENT(ROW()-2,COUNTA('Form Responses 1'!$1:$1)-4),4,,TRUE,"Form Responses 1"))</f>
        <v>0</v>
      </c>
      <c r="E2517" s="82">
        <f ca="1" t="shared" si="0"/>
        <v>6</v>
      </c>
      <c r="F2517" s="65" t="str">
        <f ca="1">IF(ISBLANK(A2517)," ",INDIRECT(ADDRESS(1,5+MOD(ROW()-2,COUNTA('Form Responses 1'!$1:$1)-4),,TRUE,"Form Responses 1")))</f>
        <v>Lantai 16 [Mushola]</v>
      </c>
      <c r="G2517" s="65" t="e">
        <f ca="1">IF(ISBLANK(A2517)," ",INDIRECT(ADDRESS(MATCH(A2517,'Form Responses 1'!A:A,0),5+MOD(ROW()-2,COUNTA('Form Responses 1'!$1:$1)-4),,TRUE,"Form Responses 1")))</f>
        <v>#N/A</v>
      </c>
      <c r="H2517" s="83" t="str">
        <f ca="1" t="shared" si="1"/>
        <v>Lantai 16</v>
      </c>
      <c r="I2517" s="83" t="str">
        <f ca="1" t="shared" si="2546"/>
        <v>Mushola</v>
      </c>
      <c r="J2517" s="83" t="str">
        <f ca="1" t="shared" si="2"/>
        <v>CLEANING SERVICE</v>
      </c>
      <c r="K2517" s="83" t="str">
        <f ca="1" t="array" ref="K2517">IFERROR(INDEX(MASTER!B:B,MATCH(G2517,MASTER!A:A,0))/100," ")</f>
        <v> </v>
      </c>
      <c r="L2517" s="65">
        <f ca="1" t="shared" si="3"/>
        <v>0</v>
      </c>
      <c r="M2517" s="65" t="str">
        <f ca="1" t="shared" si="4"/>
        <v>1900 - WEEK 00</v>
      </c>
      <c r="N2517" s="65" t="str">
        <f ca="1" t="shared" si="5"/>
        <v>1900 - MONTH 01</v>
      </c>
      <c r="O2517" s="83" t="str">
        <f ca="1" t="shared" ref="O2517:P2517" si="2565">IFERROR(AVERAGEIF(M:M,M2517,$K:$K)," ")</f>
        <v> </v>
      </c>
      <c r="P2517" s="83" t="str">
        <f ca="1" t="shared" si="2565"/>
        <v> </v>
      </c>
      <c r="Q2517" s="65" t="str">
        <f ca="1">IF(ISBLANK(A2517)," ",IF(O2517&gt;MASTER!$B$3/100,"SB",IF(O2517&gt;MASTER!$B$4/100,"B",IF(O2517&gt;MASTER!$B$5/100,"C","K"))))</f>
        <v>SB</v>
      </c>
      <c r="R2517" s="65" t="str">
        <f ca="1">IF(ISBLANK(B2517)," ",IF(P2517&gt;MASTER!$B$3/100,"SB",IF(P2517&gt;MASTER!$B$4/100,"B",IF(P2517&gt;MASTER!$B$5/100,"C","K"))))</f>
        <v>SB</v>
      </c>
    </row>
    <row r="2518" customHeight="1" spans="1:18">
      <c r="A2518" s="65">
        <f ca="1">INDIRECT(ADDRESS(2+QUOTIENT(ROW()-2,COUNTA('Form Responses 1'!$1:$1)-4),1,,TRUE,"Form Responses 1"))</f>
        <v>0</v>
      </c>
      <c r="B2518" s="65">
        <f ca="1">INDIRECT(ADDRESS(2+QUOTIENT(ROW()-2,COUNTA('Form Responses 1'!$1:$1)-4),2,,TRUE,"Form Responses 1"))</f>
        <v>0</v>
      </c>
      <c r="C2518" s="65">
        <f ca="1">INDIRECT(ADDRESS(2+QUOTIENT(ROW()-2,COUNTA('Form Responses 1'!$1:$1)-4),3,,TRUE,"Form Responses 1"))</f>
        <v>0</v>
      </c>
      <c r="D2518" s="65">
        <f ca="1">INDIRECT(ADDRESS(2+QUOTIENT(ROW()-2,COUNTA('Form Responses 1'!$1:$1)-4),4,,TRUE,"Form Responses 1"))</f>
        <v>0</v>
      </c>
      <c r="E2518" s="82">
        <f ca="1" t="shared" si="0"/>
        <v>6</v>
      </c>
      <c r="F2518" s="65" t="str">
        <f ca="1">IF(ISBLANK(A2518)," ",INDIRECT(ADDRESS(1,5+MOD(ROW()-2,COUNTA('Form Responses 1'!$1:$1)-4),,TRUE,"Form Responses 1")))</f>
        <v>Lantai 16 [Pantry]</v>
      </c>
      <c r="G2518" s="65" t="e">
        <f ca="1">IF(ISBLANK(A2518)," ",INDIRECT(ADDRESS(MATCH(A2518,'Form Responses 1'!A:A,0),5+MOD(ROW()-2,COUNTA('Form Responses 1'!$1:$1)-4),,TRUE,"Form Responses 1")))</f>
        <v>#N/A</v>
      </c>
      <c r="H2518" s="83" t="str">
        <f ca="1" t="shared" si="1"/>
        <v>Lantai 16</v>
      </c>
      <c r="I2518" s="83" t="str">
        <f ca="1" t="shared" si="2546"/>
        <v>Pantry</v>
      </c>
      <c r="J2518" s="83" t="str">
        <f ca="1" t="shared" si="2"/>
        <v>CLEANING SERVICE</v>
      </c>
      <c r="K2518" s="83" t="str">
        <f ca="1" t="array" ref="K2518">IFERROR(INDEX(MASTER!B:B,MATCH(G2518,MASTER!A:A,0))/100," ")</f>
        <v> </v>
      </c>
      <c r="L2518" s="65">
        <f ca="1" t="shared" si="3"/>
        <v>0</v>
      </c>
      <c r="M2518" s="65" t="str">
        <f ca="1" t="shared" si="4"/>
        <v>1900 - WEEK 00</v>
      </c>
      <c r="N2518" s="65" t="str">
        <f ca="1" t="shared" si="5"/>
        <v>1900 - MONTH 01</v>
      </c>
      <c r="O2518" s="83" t="str">
        <f ca="1" t="shared" ref="O2518:P2518" si="2566">IFERROR(AVERAGEIF(M:M,M2518,$K:$K)," ")</f>
        <v> </v>
      </c>
      <c r="P2518" s="83" t="str">
        <f ca="1" t="shared" si="2566"/>
        <v> </v>
      </c>
      <c r="Q2518" s="65" t="str">
        <f ca="1">IF(ISBLANK(A2518)," ",IF(O2518&gt;MASTER!$B$3/100,"SB",IF(O2518&gt;MASTER!$B$4/100,"B",IF(O2518&gt;MASTER!$B$5/100,"C","K"))))</f>
        <v>SB</v>
      </c>
      <c r="R2518" s="65" t="str">
        <f ca="1">IF(ISBLANK(B2518)," ",IF(P2518&gt;MASTER!$B$3/100,"SB",IF(P2518&gt;MASTER!$B$4/100,"B",IF(P2518&gt;MASTER!$B$5/100,"C","K"))))</f>
        <v>SB</v>
      </c>
    </row>
    <row r="2519" customHeight="1" spans="1:18">
      <c r="A2519" s="65">
        <f ca="1">INDIRECT(ADDRESS(2+QUOTIENT(ROW()-2,COUNTA('Form Responses 1'!$1:$1)-4),1,,TRUE,"Form Responses 1"))</f>
        <v>0</v>
      </c>
      <c r="B2519" s="65">
        <f ca="1">INDIRECT(ADDRESS(2+QUOTIENT(ROW()-2,COUNTA('Form Responses 1'!$1:$1)-4),2,,TRUE,"Form Responses 1"))</f>
        <v>0</v>
      </c>
      <c r="C2519" s="65">
        <f ca="1">INDIRECT(ADDRESS(2+QUOTIENT(ROW()-2,COUNTA('Form Responses 1'!$1:$1)-4),3,,TRUE,"Form Responses 1"))</f>
        <v>0</v>
      </c>
      <c r="D2519" s="65">
        <f ca="1">INDIRECT(ADDRESS(2+QUOTIENT(ROW()-2,COUNTA('Form Responses 1'!$1:$1)-4),4,,TRUE,"Form Responses 1"))</f>
        <v>0</v>
      </c>
      <c r="E2519" s="82">
        <f ca="1" t="shared" si="0"/>
        <v>6</v>
      </c>
      <c r="F2519" s="65" t="str">
        <f ca="1">IF(ISBLANK(A2519)," ",INDIRECT(ADDRESS(1,5+MOD(ROW()-2,COUNTA('Form Responses 1'!$1:$1)-4),,TRUE,"Form Responses 1")))</f>
        <v>Lantai 16 [Ruang Rapat 1-2-3]</v>
      </c>
      <c r="G2519" s="65" t="e">
        <f ca="1">IF(ISBLANK(A2519)," ",INDIRECT(ADDRESS(MATCH(A2519,'Form Responses 1'!A:A,0),5+MOD(ROW()-2,COUNTA('Form Responses 1'!$1:$1)-4),,TRUE,"Form Responses 1")))</f>
        <v>#N/A</v>
      </c>
      <c r="H2519" s="83" t="str">
        <f ca="1" t="shared" si="1"/>
        <v>Lantai 16</v>
      </c>
      <c r="I2519" s="83" t="str">
        <f ca="1" t="shared" si="2546"/>
        <v>Ruang Rapat 1-2-3</v>
      </c>
      <c r="J2519" s="83" t="str">
        <f ca="1" t="shared" si="2"/>
        <v>CLEANING SERVICE</v>
      </c>
      <c r="K2519" s="83" t="str">
        <f ca="1" t="array" ref="K2519">IFERROR(INDEX(MASTER!B:B,MATCH(G2519,MASTER!A:A,0))/100," ")</f>
        <v> </v>
      </c>
      <c r="L2519" s="65">
        <f ca="1" t="shared" si="3"/>
        <v>0</v>
      </c>
      <c r="M2519" s="65" t="str">
        <f ca="1" t="shared" si="4"/>
        <v>1900 - WEEK 00</v>
      </c>
      <c r="N2519" s="65" t="str">
        <f ca="1" t="shared" si="5"/>
        <v>1900 - MONTH 01</v>
      </c>
      <c r="O2519" s="83" t="str">
        <f ca="1" t="shared" ref="O2519:P2519" si="2567">IFERROR(AVERAGEIF(M:M,M2519,$K:$K)," ")</f>
        <v> </v>
      </c>
      <c r="P2519" s="83" t="str">
        <f ca="1" t="shared" si="2567"/>
        <v> </v>
      </c>
      <c r="Q2519" s="65" t="str">
        <f ca="1">IF(ISBLANK(A2519)," ",IF(O2519&gt;MASTER!$B$3/100,"SB",IF(O2519&gt;MASTER!$B$4/100,"B",IF(O2519&gt;MASTER!$B$5/100,"C","K"))))</f>
        <v>SB</v>
      </c>
      <c r="R2519" s="65" t="str">
        <f ca="1">IF(ISBLANK(B2519)," ",IF(P2519&gt;MASTER!$B$3/100,"SB",IF(P2519&gt;MASTER!$B$4/100,"B",IF(P2519&gt;MASTER!$B$5/100,"C","K"))))</f>
        <v>SB</v>
      </c>
    </row>
    <row r="2520" customHeight="1" spans="1:18">
      <c r="A2520" s="65">
        <f ca="1">INDIRECT(ADDRESS(2+QUOTIENT(ROW()-2,COUNTA('Form Responses 1'!$1:$1)-4),1,,TRUE,"Form Responses 1"))</f>
        <v>0</v>
      </c>
      <c r="B2520" s="65">
        <f ca="1">INDIRECT(ADDRESS(2+QUOTIENT(ROW()-2,COUNTA('Form Responses 1'!$1:$1)-4),2,,TRUE,"Form Responses 1"))</f>
        <v>0</v>
      </c>
      <c r="C2520" s="65">
        <f ca="1">INDIRECT(ADDRESS(2+QUOTIENT(ROW()-2,COUNTA('Form Responses 1'!$1:$1)-4),3,,TRUE,"Form Responses 1"))</f>
        <v>0</v>
      </c>
      <c r="D2520" s="65">
        <f ca="1">INDIRECT(ADDRESS(2+QUOTIENT(ROW()-2,COUNTA('Form Responses 1'!$1:$1)-4),4,,TRUE,"Form Responses 1"))</f>
        <v>0</v>
      </c>
      <c r="E2520" s="82">
        <f ca="1" t="shared" si="0"/>
        <v>6</v>
      </c>
      <c r="F2520" s="65" t="str">
        <f ca="1">IF(ISBLANK(A2520)," ",INDIRECT(ADDRESS(1,5+MOD(ROW()-2,COUNTA('Form Responses 1'!$1:$1)-4),,TRUE,"Form Responses 1")))</f>
        <v>Lantai 16 [Ruang Kerja]</v>
      </c>
      <c r="G2520" s="65" t="e">
        <f ca="1">IF(ISBLANK(A2520)," ",INDIRECT(ADDRESS(MATCH(A2520,'Form Responses 1'!A:A,0),5+MOD(ROW()-2,COUNTA('Form Responses 1'!$1:$1)-4),,TRUE,"Form Responses 1")))</f>
        <v>#N/A</v>
      </c>
      <c r="H2520" s="83" t="str">
        <f ca="1" t="shared" si="1"/>
        <v>Lantai 16</v>
      </c>
      <c r="I2520" s="83" t="str">
        <f ca="1" t="shared" si="2546"/>
        <v>Ruang Kerja</v>
      </c>
      <c r="J2520" s="83" t="str">
        <f ca="1" t="shared" si="2"/>
        <v>CLEANING SERVICE</v>
      </c>
      <c r="K2520" s="83" t="str">
        <f ca="1" t="array" ref="K2520">IFERROR(INDEX(MASTER!B:B,MATCH(G2520,MASTER!A:A,0))/100," ")</f>
        <v> </v>
      </c>
      <c r="L2520" s="65">
        <f ca="1" t="shared" si="3"/>
        <v>0</v>
      </c>
      <c r="M2520" s="65" t="str">
        <f ca="1" t="shared" si="4"/>
        <v>1900 - WEEK 00</v>
      </c>
      <c r="N2520" s="65" t="str">
        <f ca="1" t="shared" si="5"/>
        <v>1900 - MONTH 01</v>
      </c>
      <c r="O2520" s="83" t="str">
        <f ca="1" t="shared" ref="O2520:P2520" si="2568">IFERROR(AVERAGEIF(M:M,M2520,$K:$K)," ")</f>
        <v> </v>
      </c>
      <c r="P2520" s="83" t="str">
        <f ca="1" t="shared" si="2568"/>
        <v> </v>
      </c>
      <c r="Q2520" s="65" t="str">
        <f ca="1">IF(ISBLANK(A2520)," ",IF(O2520&gt;MASTER!$B$3/100,"SB",IF(O2520&gt;MASTER!$B$4/100,"B",IF(O2520&gt;MASTER!$B$5/100,"C","K"))))</f>
        <v>SB</v>
      </c>
      <c r="R2520" s="65" t="str">
        <f ca="1">IF(ISBLANK(B2520)," ",IF(P2520&gt;MASTER!$B$3/100,"SB",IF(P2520&gt;MASTER!$B$4/100,"B",IF(P2520&gt;MASTER!$B$5/100,"C","K"))))</f>
        <v>SB</v>
      </c>
    </row>
    <row r="2521" customHeight="1" spans="1:18">
      <c r="A2521" s="65">
        <f ca="1">INDIRECT(ADDRESS(2+QUOTIENT(ROW()-2,COUNTA('Form Responses 1'!$1:$1)-4),1,,TRUE,"Form Responses 1"))</f>
        <v>0</v>
      </c>
      <c r="B2521" s="65">
        <f ca="1">INDIRECT(ADDRESS(2+QUOTIENT(ROW()-2,COUNTA('Form Responses 1'!$1:$1)-4),2,,TRUE,"Form Responses 1"))</f>
        <v>0</v>
      </c>
      <c r="C2521" s="65">
        <f ca="1">INDIRECT(ADDRESS(2+QUOTIENT(ROW()-2,COUNTA('Form Responses 1'!$1:$1)-4),3,,TRUE,"Form Responses 1"))</f>
        <v>0</v>
      </c>
      <c r="D2521" s="65">
        <f ca="1">INDIRECT(ADDRESS(2+QUOTIENT(ROW()-2,COUNTA('Form Responses 1'!$1:$1)-4),4,,TRUE,"Form Responses 1"))</f>
        <v>0</v>
      </c>
      <c r="E2521" s="82">
        <f ca="1" t="shared" si="0"/>
        <v>6</v>
      </c>
      <c r="F2521" s="65" t="str">
        <f ca="1">IF(ISBLANK(A2521)," ",INDIRECT(ADDRESS(1,5+MOD(ROW()-2,COUNTA('Form Responses 1'!$1:$1)-4),,TRUE,"Form Responses 1")))</f>
        <v>Lantai 16 [Koridor]</v>
      </c>
      <c r="G2521" s="65" t="e">
        <f ca="1">IF(ISBLANK(A2521)," ",INDIRECT(ADDRESS(MATCH(A2521,'Form Responses 1'!A:A,0),5+MOD(ROW()-2,COUNTA('Form Responses 1'!$1:$1)-4),,TRUE,"Form Responses 1")))</f>
        <v>#N/A</v>
      </c>
      <c r="H2521" s="83" t="str">
        <f ca="1" t="shared" si="1"/>
        <v>Lantai 16</v>
      </c>
      <c r="I2521" s="83" t="str">
        <f ca="1" t="shared" si="2546"/>
        <v>Koridor</v>
      </c>
      <c r="J2521" s="83" t="str">
        <f ca="1" t="shared" si="2"/>
        <v>CLEANING SERVICE</v>
      </c>
      <c r="K2521" s="83" t="str">
        <f ca="1" t="array" ref="K2521">IFERROR(INDEX(MASTER!B:B,MATCH(G2521,MASTER!A:A,0))/100," ")</f>
        <v> </v>
      </c>
      <c r="L2521" s="65">
        <f ca="1" t="shared" si="3"/>
        <v>0</v>
      </c>
      <c r="M2521" s="65" t="str">
        <f ca="1" t="shared" si="4"/>
        <v>1900 - WEEK 00</v>
      </c>
      <c r="N2521" s="65" t="str">
        <f ca="1" t="shared" si="5"/>
        <v>1900 - MONTH 01</v>
      </c>
      <c r="O2521" s="83" t="str">
        <f ca="1" t="shared" ref="O2521:P2521" si="2569">IFERROR(AVERAGEIF(M:M,M2521,$K:$K)," ")</f>
        <v> </v>
      </c>
      <c r="P2521" s="83" t="str">
        <f ca="1" t="shared" si="2569"/>
        <v> </v>
      </c>
      <c r="Q2521" s="65" t="str">
        <f ca="1">IF(ISBLANK(A2521)," ",IF(O2521&gt;MASTER!$B$3/100,"SB",IF(O2521&gt;MASTER!$B$4/100,"B",IF(O2521&gt;MASTER!$B$5/100,"C","K"))))</f>
        <v>SB</v>
      </c>
      <c r="R2521" s="65" t="str">
        <f ca="1">IF(ISBLANK(B2521)," ",IF(P2521&gt;MASTER!$B$3/100,"SB",IF(P2521&gt;MASTER!$B$4/100,"B",IF(P2521&gt;MASTER!$B$5/100,"C","K"))))</f>
        <v>SB</v>
      </c>
    </row>
    <row r="2522" customHeight="1" spans="1:18">
      <c r="A2522" s="65">
        <f ca="1">INDIRECT(ADDRESS(2+QUOTIENT(ROW()-2,COUNTA('Form Responses 1'!$1:$1)-4),1,,TRUE,"Form Responses 1"))</f>
        <v>0</v>
      </c>
      <c r="B2522" s="65">
        <f ca="1">INDIRECT(ADDRESS(2+QUOTIENT(ROW()-2,COUNTA('Form Responses 1'!$1:$1)-4),2,,TRUE,"Form Responses 1"))</f>
        <v>0</v>
      </c>
      <c r="C2522" s="65">
        <f ca="1">INDIRECT(ADDRESS(2+QUOTIENT(ROW()-2,COUNTA('Form Responses 1'!$1:$1)-4),3,,TRUE,"Form Responses 1"))</f>
        <v>0</v>
      </c>
      <c r="D2522" s="65">
        <f ca="1">INDIRECT(ADDRESS(2+QUOTIENT(ROW()-2,COUNTA('Form Responses 1'!$1:$1)-4),4,,TRUE,"Form Responses 1"))</f>
        <v>0</v>
      </c>
      <c r="E2522" s="82">
        <f ca="1" t="shared" si="0"/>
        <v>6</v>
      </c>
      <c r="F2522" s="65" t="str">
        <f ca="1">IF(ISBLANK(A2522)," ",INDIRECT(ADDRESS(1,5+MOD(ROW()-2,COUNTA('Form Responses 1'!$1:$1)-4),,TRUE,"Form Responses 1")))</f>
        <v>Lantai 16 [Toilet Pria / Wanita]</v>
      </c>
      <c r="G2522" s="65" t="e">
        <f ca="1">IF(ISBLANK(A2522)," ",INDIRECT(ADDRESS(MATCH(A2522,'Form Responses 1'!A:A,0),5+MOD(ROW()-2,COUNTA('Form Responses 1'!$1:$1)-4),,TRUE,"Form Responses 1")))</f>
        <v>#N/A</v>
      </c>
      <c r="H2522" s="83" t="str">
        <f ca="1" t="shared" si="1"/>
        <v>Lantai 16</v>
      </c>
      <c r="I2522" s="83" t="str">
        <f ca="1" t="shared" si="2546"/>
        <v>Toilet Pria / Wanita</v>
      </c>
      <c r="J2522" s="83" t="str">
        <f ca="1" t="shared" si="2"/>
        <v>CLEANING SERVICE</v>
      </c>
      <c r="K2522" s="83" t="str">
        <f ca="1" t="array" ref="K2522">IFERROR(INDEX(MASTER!B:B,MATCH(G2522,MASTER!A:A,0))/100," ")</f>
        <v> </v>
      </c>
      <c r="L2522" s="65">
        <f ca="1" t="shared" si="3"/>
        <v>0</v>
      </c>
      <c r="M2522" s="65" t="str">
        <f ca="1" t="shared" si="4"/>
        <v>1900 - WEEK 00</v>
      </c>
      <c r="N2522" s="65" t="str">
        <f ca="1" t="shared" si="5"/>
        <v>1900 - MONTH 01</v>
      </c>
      <c r="O2522" s="83" t="str">
        <f ca="1" t="shared" ref="O2522:P2522" si="2570">IFERROR(AVERAGEIF(M:M,M2522,$K:$K)," ")</f>
        <v> </v>
      </c>
      <c r="P2522" s="83" t="str">
        <f ca="1" t="shared" si="2570"/>
        <v> </v>
      </c>
      <c r="Q2522" s="65" t="str">
        <f ca="1">IF(ISBLANK(A2522)," ",IF(O2522&gt;MASTER!$B$3/100,"SB",IF(O2522&gt;MASTER!$B$4/100,"B",IF(O2522&gt;MASTER!$B$5/100,"C","K"))))</f>
        <v>SB</v>
      </c>
      <c r="R2522" s="65" t="str">
        <f ca="1">IF(ISBLANK(B2522)," ",IF(P2522&gt;MASTER!$B$3/100,"SB",IF(P2522&gt;MASTER!$B$4/100,"B",IF(P2522&gt;MASTER!$B$5/100,"C","K"))))</f>
        <v>SB</v>
      </c>
    </row>
    <row r="2523" customHeight="1" spans="1:18">
      <c r="A2523" s="65">
        <f ca="1">INDIRECT(ADDRESS(2+QUOTIENT(ROW()-2,COUNTA('Form Responses 1'!$1:$1)-4),1,,TRUE,"Form Responses 1"))</f>
        <v>0</v>
      </c>
      <c r="B2523" s="65">
        <f ca="1">INDIRECT(ADDRESS(2+QUOTIENT(ROW()-2,COUNTA('Form Responses 1'!$1:$1)-4),2,,TRUE,"Form Responses 1"))</f>
        <v>0</v>
      </c>
      <c r="C2523" s="65">
        <f ca="1">INDIRECT(ADDRESS(2+QUOTIENT(ROW()-2,COUNTA('Form Responses 1'!$1:$1)-4),3,,TRUE,"Form Responses 1"))</f>
        <v>0</v>
      </c>
      <c r="D2523" s="65">
        <f ca="1">INDIRECT(ADDRESS(2+QUOTIENT(ROW()-2,COUNTA('Form Responses 1'!$1:$1)-4),4,,TRUE,"Form Responses 1"))</f>
        <v>0</v>
      </c>
      <c r="E2523" s="82">
        <f ca="1" t="shared" si="0"/>
        <v>6</v>
      </c>
      <c r="F2523" s="65" t="str">
        <f ca="1">IF(ISBLANK(A2523)," ",INDIRECT(ADDRESS(1,5+MOD(ROW()-2,COUNTA('Form Responses 1'!$1:$1)-4),,TRUE,"Form Responses 1")))</f>
        <v>Lantai 15 [Tangga Exit Barat]</v>
      </c>
      <c r="G2523" s="65" t="e">
        <f ca="1">IF(ISBLANK(A2523)," ",INDIRECT(ADDRESS(MATCH(A2523,'Form Responses 1'!A:A,0),5+MOD(ROW()-2,COUNTA('Form Responses 1'!$1:$1)-4),,TRUE,"Form Responses 1")))</f>
        <v>#N/A</v>
      </c>
      <c r="H2523" s="83" t="str">
        <f ca="1" t="shared" si="1"/>
        <v>Lantai 15</v>
      </c>
      <c r="I2523" s="83" t="str">
        <f ca="1" t="shared" si="2546"/>
        <v>Tangga Exit Barat</v>
      </c>
      <c r="J2523" s="83" t="str">
        <f ca="1" t="shared" si="2"/>
        <v>CLEANING SERVICE</v>
      </c>
      <c r="K2523" s="83" t="str">
        <f ca="1" t="array" ref="K2523">IFERROR(INDEX(MASTER!B:B,MATCH(G2523,MASTER!A:A,0))/100," ")</f>
        <v> </v>
      </c>
      <c r="L2523" s="65">
        <f ca="1" t="shared" si="3"/>
        <v>0</v>
      </c>
      <c r="M2523" s="65" t="str">
        <f ca="1" t="shared" si="4"/>
        <v>1900 - WEEK 00</v>
      </c>
      <c r="N2523" s="65" t="str">
        <f ca="1" t="shared" si="5"/>
        <v>1900 - MONTH 01</v>
      </c>
      <c r="O2523" s="83" t="str">
        <f ca="1" t="shared" ref="O2523:P2523" si="2571">IFERROR(AVERAGEIF(M:M,M2523,$K:$K)," ")</f>
        <v> </v>
      </c>
      <c r="P2523" s="83" t="str">
        <f ca="1" t="shared" si="2571"/>
        <v> </v>
      </c>
      <c r="Q2523" s="65" t="str">
        <f ca="1">IF(ISBLANK(A2523)," ",IF(O2523&gt;MASTER!$B$3/100,"SB",IF(O2523&gt;MASTER!$B$4/100,"B",IF(O2523&gt;MASTER!$B$5/100,"C","K"))))</f>
        <v>SB</v>
      </c>
      <c r="R2523" s="65" t="str">
        <f ca="1">IF(ISBLANK(B2523)," ",IF(P2523&gt;MASTER!$B$3/100,"SB",IF(P2523&gt;MASTER!$B$4/100,"B",IF(P2523&gt;MASTER!$B$5/100,"C","K"))))</f>
        <v>SB</v>
      </c>
    </row>
    <row r="2524" customHeight="1" spans="1:18">
      <c r="A2524" s="65">
        <f ca="1">INDIRECT(ADDRESS(2+QUOTIENT(ROW()-2,COUNTA('Form Responses 1'!$1:$1)-4),1,,TRUE,"Form Responses 1"))</f>
        <v>0</v>
      </c>
      <c r="B2524" s="65">
        <f ca="1">INDIRECT(ADDRESS(2+QUOTIENT(ROW()-2,COUNTA('Form Responses 1'!$1:$1)-4),2,,TRUE,"Form Responses 1"))</f>
        <v>0</v>
      </c>
      <c r="C2524" s="65">
        <f ca="1">INDIRECT(ADDRESS(2+QUOTIENT(ROW()-2,COUNTA('Form Responses 1'!$1:$1)-4),3,,TRUE,"Form Responses 1"))</f>
        <v>0</v>
      </c>
      <c r="D2524" s="65">
        <f ca="1">INDIRECT(ADDRESS(2+QUOTIENT(ROW()-2,COUNTA('Form Responses 1'!$1:$1)-4),4,,TRUE,"Form Responses 1"))</f>
        <v>0</v>
      </c>
      <c r="E2524" s="82">
        <f ca="1" t="shared" si="0"/>
        <v>6</v>
      </c>
      <c r="F2524" s="65" t="str">
        <f ca="1">IF(ISBLANK(A2524)," ",INDIRECT(ADDRESS(1,5+MOD(ROW()-2,COUNTA('Form Responses 1'!$1:$1)-4),,TRUE,"Form Responses 1")))</f>
        <v>Lantai 15 [ &amp; Timur]</v>
      </c>
      <c r="G2524" s="65" t="e">
        <f ca="1">IF(ISBLANK(A2524)," ",INDIRECT(ADDRESS(MATCH(A2524,'Form Responses 1'!A:A,0),5+MOD(ROW()-2,COUNTA('Form Responses 1'!$1:$1)-4),,TRUE,"Form Responses 1")))</f>
        <v>#N/A</v>
      </c>
      <c r="H2524" s="83" t="str">
        <f ca="1" t="shared" si="1"/>
        <v>Lantai 15</v>
      </c>
      <c r="I2524" s="83" t="str">
        <f ca="1" t="shared" si="2546"/>
        <v> &amp; Timur</v>
      </c>
      <c r="J2524" s="83" t="str">
        <f ca="1" t="shared" si="2"/>
        <v>CLEANING SERVICE</v>
      </c>
      <c r="K2524" s="83" t="str">
        <f ca="1" t="array" ref="K2524">IFERROR(INDEX(MASTER!B:B,MATCH(G2524,MASTER!A:A,0))/100," ")</f>
        <v> </v>
      </c>
      <c r="L2524" s="65">
        <f ca="1" t="shared" si="3"/>
        <v>0</v>
      </c>
      <c r="M2524" s="65" t="str">
        <f ca="1" t="shared" si="4"/>
        <v>1900 - WEEK 00</v>
      </c>
      <c r="N2524" s="65" t="str">
        <f ca="1" t="shared" si="5"/>
        <v>1900 - MONTH 01</v>
      </c>
      <c r="O2524" s="83" t="str">
        <f ca="1" t="shared" ref="O2524:P2524" si="2572">IFERROR(AVERAGEIF(M:M,M2524,$K:$K)," ")</f>
        <v> </v>
      </c>
      <c r="P2524" s="83" t="str">
        <f ca="1" t="shared" si="2572"/>
        <v> </v>
      </c>
      <c r="Q2524" s="65" t="str">
        <f ca="1">IF(ISBLANK(A2524)," ",IF(O2524&gt;MASTER!$B$3/100,"SB",IF(O2524&gt;MASTER!$B$4/100,"B",IF(O2524&gt;MASTER!$B$5/100,"C","K"))))</f>
        <v>SB</v>
      </c>
      <c r="R2524" s="65" t="str">
        <f ca="1">IF(ISBLANK(B2524)," ",IF(P2524&gt;MASTER!$B$3/100,"SB",IF(P2524&gt;MASTER!$B$4/100,"B",IF(P2524&gt;MASTER!$B$5/100,"C","K"))))</f>
        <v>SB</v>
      </c>
    </row>
    <row r="2525" customHeight="1" spans="1:18">
      <c r="A2525" s="65">
        <f ca="1">INDIRECT(ADDRESS(2+QUOTIENT(ROW()-2,COUNTA('Form Responses 1'!$1:$1)-4),1,,TRUE,"Form Responses 1"))</f>
        <v>0</v>
      </c>
      <c r="B2525" s="65">
        <f ca="1">INDIRECT(ADDRESS(2+QUOTIENT(ROW()-2,COUNTA('Form Responses 1'!$1:$1)-4),2,,TRUE,"Form Responses 1"))</f>
        <v>0</v>
      </c>
      <c r="C2525" s="65">
        <f ca="1">INDIRECT(ADDRESS(2+QUOTIENT(ROW()-2,COUNTA('Form Responses 1'!$1:$1)-4),3,,TRUE,"Form Responses 1"))</f>
        <v>0</v>
      </c>
      <c r="D2525" s="65">
        <f ca="1">INDIRECT(ADDRESS(2+QUOTIENT(ROW()-2,COUNTA('Form Responses 1'!$1:$1)-4),4,,TRUE,"Form Responses 1"))</f>
        <v>0</v>
      </c>
      <c r="E2525" s="82">
        <f ca="1" t="shared" si="0"/>
        <v>6</v>
      </c>
      <c r="F2525" s="65" t="str">
        <f ca="1">IF(ISBLANK(A2525)," ",INDIRECT(ADDRESS(1,5+MOD(ROW()-2,COUNTA('Form Responses 1'!$1:$1)-4),,TRUE,"Form Responses 1")))</f>
        <v>Lantai 15 [Mushola]</v>
      </c>
      <c r="G2525" s="65" t="e">
        <f ca="1">IF(ISBLANK(A2525)," ",INDIRECT(ADDRESS(MATCH(A2525,'Form Responses 1'!A:A,0),5+MOD(ROW()-2,COUNTA('Form Responses 1'!$1:$1)-4),,TRUE,"Form Responses 1")))</f>
        <v>#N/A</v>
      </c>
      <c r="H2525" s="83" t="str">
        <f ca="1" t="shared" si="1"/>
        <v>Lantai 15</v>
      </c>
      <c r="I2525" s="83" t="str">
        <f ca="1" t="shared" si="2546"/>
        <v>Mushola</v>
      </c>
      <c r="J2525" s="83" t="str">
        <f ca="1" t="shared" si="2"/>
        <v>CLEANING SERVICE</v>
      </c>
      <c r="K2525" s="83" t="str">
        <f ca="1" t="array" ref="K2525">IFERROR(INDEX(MASTER!B:B,MATCH(G2525,MASTER!A:A,0))/100," ")</f>
        <v> </v>
      </c>
      <c r="L2525" s="65">
        <f ca="1" t="shared" si="3"/>
        <v>0</v>
      </c>
      <c r="M2525" s="65" t="str">
        <f ca="1" t="shared" si="4"/>
        <v>1900 - WEEK 00</v>
      </c>
      <c r="N2525" s="65" t="str">
        <f ca="1" t="shared" si="5"/>
        <v>1900 - MONTH 01</v>
      </c>
      <c r="O2525" s="83" t="str">
        <f ca="1" t="shared" ref="O2525:P2525" si="2573">IFERROR(AVERAGEIF(M:M,M2525,$K:$K)," ")</f>
        <v> </v>
      </c>
      <c r="P2525" s="83" t="str">
        <f ca="1" t="shared" si="2573"/>
        <v> </v>
      </c>
      <c r="Q2525" s="65" t="str">
        <f ca="1">IF(ISBLANK(A2525)," ",IF(O2525&gt;MASTER!$B$3/100,"SB",IF(O2525&gt;MASTER!$B$4/100,"B",IF(O2525&gt;MASTER!$B$5/100,"C","K"))))</f>
        <v>SB</v>
      </c>
      <c r="R2525" s="65" t="str">
        <f ca="1">IF(ISBLANK(B2525)," ",IF(P2525&gt;MASTER!$B$3/100,"SB",IF(P2525&gt;MASTER!$B$4/100,"B",IF(P2525&gt;MASTER!$B$5/100,"C","K"))))</f>
        <v>SB</v>
      </c>
    </row>
    <row r="2526" customHeight="1" spans="1:18">
      <c r="A2526" s="65">
        <f ca="1">INDIRECT(ADDRESS(2+QUOTIENT(ROW()-2,COUNTA('Form Responses 1'!$1:$1)-4),1,,TRUE,"Form Responses 1"))</f>
        <v>0</v>
      </c>
      <c r="B2526" s="65">
        <f ca="1">INDIRECT(ADDRESS(2+QUOTIENT(ROW()-2,COUNTA('Form Responses 1'!$1:$1)-4),2,,TRUE,"Form Responses 1"))</f>
        <v>0</v>
      </c>
      <c r="C2526" s="65">
        <f ca="1">INDIRECT(ADDRESS(2+QUOTIENT(ROW()-2,COUNTA('Form Responses 1'!$1:$1)-4),3,,TRUE,"Form Responses 1"))</f>
        <v>0</v>
      </c>
      <c r="D2526" s="65">
        <f ca="1">INDIRECT(ADDRESS(2+QUOTIENT(ROW()-2,COUNTA('Form Responses 1'!$1:$1)-4),4,,TRUE,"Form Responses 1"))</f>
        <v>0</v>
      </c>
      <c r="E2526" s="82">
        <f ca="1" t="shared" si="0"/>
        <v>6</v>
      </c>
      <c r="F2526" s="65" t="str">
        <f ca="1">IF(ISBLANK(A2526)," ",INDIRECT(ADDRESS(1,5+MOD(ROW()-2,COUNTA('Form Responses 1'!$1:$1)-4),,TRUE,"Form Responses 1")))</f>
        <v>Lantai 15 [Pantry]</v>
      </c>
      <c r="G2526" s="65" t="e">
        <f ca="1">IF(ISBLANK(A2526)," ",INDIRECT(ADDRESS(MATCH(A2526,'Form Responses 1'!A:A,0),5+MOD(ROW()-2,COUNTA('Form Responses 1'!$1:$1)-4),,TRUE,"Form Responses 1")))</f>
        <v>#N/A</v>
      </c>
      <c r="H2526" s="83" t="str">
        <f ca="1" t="shared" si="1"/>
        <v>Lantai 15</v>
      </c>
      <c r="I2526" s="83" t="str">
        <f ca="1" t="shared" si="2546"/>
        <v>Pantry</v>
      </c>
      <c r="J2526" s="83" t="str">
        <f ca="1" t="shared" si="2"/>
        <v>CLEANING SERVICE</v>
      </c>
      <c r="K2526" s="83" t="str">
        <f ca="1" t="array" ref="K2526">IFERROR(INDEX(MASTER!B:B,MATCH(G2526,MASTER!A:A,0))/100," ")</f>
        <v> </v>
      </c>
      <c r="L2526" s="65">
        <f ca="1" t="shared" si="3"/>
        <v>0</v>
      </c>
      <c r="M2526" s="65" t="str">
        <f ca="1" t="shared" si="4"/>
        <v>1900 - WEEK 00</v>
      </c>
      <c r="N2526" s="65" t="str">
        <f ca="1" t="shared" si="5"/>
        <v>1900 - MONTH 01</v>
      </c>
      <c r="O2526" s="83" t="str">
        <f ca="1" t="shared" ref="O2526:P2526" si="2574">IFERROR(AVERAGEIF(M:M,M2526,$K:$K)," ")</f>
        <v> </v>
      </c>
      <c r="P2526" s="83" t="str">
        <f ca="1" t="shared" si="2574"/>
        <v> </v>
      </c>
      <c r="Q2526" s="65" t="str">
        <f ca="1">IF(ISBLANK(A2526)," ",IF(O2526&gt;MASTER!$B$3/100,"SB",IF(O2526&gt;MASTER!$B$4/100,"B",IF(O2526&gt;MASTER!$B$5/100,"C","K"))))</f>
        <v>SB</v>
      </c>
      <c r="R2526" s="65" t="str">
        <f ca="1">IF(ISBLANK(B2526)," ",IF(P2526&gt;MASTER!$B$3/100,"SB",IF(P2526&gt;MASTER!$B$4/100,"B",IF(P2526&gt;MASTER!$B$5/100,"C","K"))))</f>
        <v>SB</v>
      </c>
    </row>
    <row r="2527" customHeight="1" spans="1:18">
      <c r="A2527" s="65">
        <f ca="1">INDIRECT(ADDRESS(2+QUOTIENT(ROW()-2,COUNTA('Form Responses 1'!$1:$1)-4),1,,TRUE,"Form Responses 1"))</f>
        <v>0</v>
      </c>
      <c r="B2527" s="65">
        <f ca="1">INDIRECT(ADDRESS(2+QUOTIENT(ROW()-2,COUNTA('Form Responses 1'!$1:$1)-4),2,,TRUE,"Form Responses 1"))</f>
        <v>0</v>
      </c>
      <c r="C2527" s="65">
        <f ca="1">INDIRECT(ADDRESS(2+QUOTIENT(ROW()-2,COUNTA('Form Responses 1'!$1:$1)-4),3,,TRUE,"Form Responses 1"))</f>
        <v>0</v>
      </c>
      <c r="D2527" s="65">
        <f ca="1">INDIRECT(ADDRESS(2+QUOTIENT(ROW()-2,COUNTA('Form Responses 1'!$1:$1)-4),4,,TRUE,"Form Responses 1"))</f>
        <v>0</v>
      </c>
      <c r="E2527" s="82">
        <f ca="1" t="shared" si="0"/>
        <v>6</v>
      </c>
      <c r="F2527" s="65" t="str">
        <f ca="1">IF(ISBLANK(A2527)," ",INDIRECT(ADDRESS(1,5+MOD(ROW()-2,COUNTA('Form Responses 1'!$1:$1)-4),,TRUE,"Form Responses 1")))</f>
        <v>Lantai 15 [Ruang Rapat 1-2-3]</v>
      </c>
      <c r="G2527" s="65" t="e">
        <f ca="1">IF(ISBLANK(A2527)," ",INDIRECT(ADDRESS(MATCH(A2527,'Form Responses 1'!A:A,0),5+MOD(ROW()-2,COUNTA('Form Responses 1'!$1:$1)-4),,TRUE,"Form Responses 1")))</f>
        <v>#N/A</v>
      </c>
      <c r="H2527" s="83" t="str">
        <f ca="1" t="shared" si="1"/>
        <v>Lantai 15</v>
      </c>
      <c r="I2527" s="83" t="str">
        <f ca="1" t="shared" si="2546"/>
        <v>Ruang Rapat 1-2-3</v>
      </c>
      <c r="J2527" s="83" t="str">
        <f ca="1" t="shared" si="2"/>
        <v>CLEANING SERVICE</v>
      </c>
      <c r="K2527" s="83" t="str">
        <f ca="1" t="array" ref="K2527">IFERROR(INDEX(MASTER!B:B,MATCH(G2527,MASTER!A:A,0))/100," ")</f>
        <v> </v>
      </c>
      <c r="L2527" s="65">
        <f ca="1" t="shared" si="3"/>
        <v>0</v>
      </c>
      <c r="M2527" s="65" t="str">
        <f ca="1" t="shared" si="4"/>
        <v>1900 - WEEK 00</v>
      </c>
      <c r="N2527" s="65" t="str">
        <f ca="1" t="shared" si="5"/>
        <v>1900 - MONTH 01</v>
      </c>
      <c r="O2527" s="83" t="str">
        <f ca="1" t="shared" ref="O2527:P2527" si="2575">IFERROR(AVERAGEIF(M:M,M2527,$K:$K)," ")</f>
        <v> </v>
      </c>
      <c r="P2527" s="83" t="str">
        <f ca="1" t="shared" si="2575"/>
        <v> </v>
      </c>
      <c r="Q2527" s="65" t="str">
        <f ca="1">IF(ISBLANK(A2527)," ",IF(O2527&gt;MASTER!$B$3/100,"SB",IF(O2527&gt;MASTER!$B$4/100,"B",IF(O2527&gt;MASTER!$B$5/100,"C","K"))))</f>
        <v>SB</v>
      </c>
      <c r="R2527" s="65" t="str">
        <f ca="1">IF(ISBLANK(B2527)," ",IF(P2527&gt;MASTER!$B$3/100,"SB",IF(P2527&gt;MASTER!$B$4/100,"B",IF(P2527&gt;MASTER!$B$5/100,"C","K"))))</f>
        <v>SB</v>
      </c>
    </row>
    <row r="2528" customHeight="1" spans="1:18">
      <c r="A2528" s="65">
        <f ca="1">INDIRECT(ADDRESS(2+QUOTIENT(ROW()-2,COUNTA('Form Responses 1'!$1:$1)-4),1,,TRUE,"Form Responses 1"))</f>
        <v>0</v>
      </c>
      <c r="B2528" s="65">
        <f ca="1">INDIRECT(ADDRESS(2+QUOTIENT(ROW()-2,COUNTA('Form Responses 1'!$1:$1)-4),2,,TRUE,"Form Responses 1"))</f>
        <v>0</v>
      </c>
      <c r="C2528" s="65">
        <f ca="1">INDIRECT(ADDRESS(2+QUOTIENT(ROW()-2,COUNTA('Form Responses 1'!$1:$1)-4),3,,TRUE,"Form Responses 1"))</f>
        <v>0</v>
      </c>
      <c r="D2528" s="65">
        <f ca="1">INDIRECT(ADDRESS(2+QUOTIENT(ROW()-2,COUNTA('Form Responses 1'!$1:$1)-4),4,,TRUE,"Form Responses 1"))</f>
        <v>0</v>
      </c>
      <c r="E2528" s="82">
        <f ca="1" t="shared" si="0"/>
        <v>6</v>
      </c>
      <c r="F2528" s="65" t="str">
        <f ca="1">IF(ISBLANK(A2528)," ",INDIRECT(ADDRESS(1,5+MOD(ROW()-2,COUNTA('Form Responses 1'!$1:$1)-4),,TRUE,"Form Responses 1")))</f>
        <v>Lantai 15 [Ruang Kerja]</v>
      </c>
      <c r="G2528" s="65" t="e">
        <f ca="1">IF(ISBLANK(A2528)," ",INDIRECT(ADDRESS(MATCH(A2528,'Form Responses 1'!A:A,0),5+MOD(ROW()-2,COUNTA('Form Responses 1'!$1:$1)-4),,TRUE,"Form Responses 1")))</f>
        <v>#N/A</v>
      </c>
      <c r="H2528" s="83" t="str">
        <f ca="1" t="shared" si="1"/>
        <v>Lantai 15</v>
      </c>
      <c r="I2528" s="83" t="str">
        <f ca="1" t="shared" si="2546"/>
        <v>Ruang Kerja</v>
      </c>
      <c r="J2528" s="83" t="str">
        <f ca="1" t="shared" si="2"/>
        <v>CLEANING SERVICE</v>
      </c>
      <c r="K2528" s="83" t="str">
        <f ca="1" t="array" ref="K2528">IFERROR(INDEX(MASTER!B:B,MATCH(G2528,MASTER!A:A,0))/100," ")</f>
        <v> </v>
      </c>
      <c r="L2528" s="65">
        <f ca="1" t="shared" si="3"/>
        <v>0</v>
      </c>
      <c r="M2528" s="65" t="str">
        <f ca="1" t="shared" si="4"/>
        <v>1900 - WEEK 00</v>
      </c>
      <c r="N2528" s="65" t="str">
        <f ca="1" t="shared" si="5"/>
        <v>1900 - MONTH 01</v>
      </c>
      <c r="O2528" s="83" t="str">
        <f ca="1" t="shared" ref="O2528:P2528" si="2576">IFERROR(AVERAGEIF(M:M,M2528,$K:$K)," ")</f>
        <v> </v>
      </c>
      <c r="P2528" s="83" t="str">
        <f ca="1" t="shared" si="2576"/>
        <v> </v>
      </c>
      <c r="Q2528" s="65" t="str">
        <f ca="1">IF(ISBLANK(A2528)," ",IF(O2528&gt;MASTER!$B$3/100,"SB",IF(O2528&gt;MASTER!$B$4/100,"B",IF(O2528&gt;MASTER!$B$5/100,"C","K"))))</f>
        <v>SB</v>
      </c>
      <c r="R2528" s="65" t="str">
        <f ca="1">IF(ISBLANK(B2528)," ",IF(P2528&gt;MASTER!$B$3/100,"SB",IF(P2528&gt;MASTER!$B$4/100,"B",IF(P2528&gt;MASTER!$B$5/100,"C","K"))))</f>
        <v>SB</v>
      </c>
    </row>
    <row r="2529" customHeight="1" spans="1:18">
      <c r="A2529" s="65">
        <f ca="1">INDIRECT(ADDRESS(2+QUOTIENT(ROW()-2,COUNTA('Form Responses 1'!$1:$1)-4),1,,TRUE,"Form Responses 1"))</f>
        <v>0</v>
      </c>
      <c r="B2529" s="65">
        <f ca="1">INDIRECT(ADDRESS(2+QUOTIENT(ROW()-2,COUNTA('Form Responses 1'!$1:$1)-4),2,,TRUE,"Form Responses 1"))</f>
        <v>0</v>
      </c>
      <c r="C2529" s="65">
        <f ca="1">INDIRECT(ADDRESS(2+QUOTIENT(ROW()-2,COUNTA('Form Responses 1'!$1:$1)-4),3,,TRUE,"Form Responses 1"))</f>
        <v>0</v>
      </c>
      <c r="D2529" s="65">
        <f ca="1">INDIRECT(ADDRESS(2+QUOTIENT(ROW()-2,COUNTA('Form Responses 1'!$1:$1)-4),4,,TRUE,"Form Responses 1"))</f>
        <v>0</v>
      </c>
      <c r="E2529" s="82">
        <f ca="1" t="shared" si="0"/>
        <v>6</v>
      </c>
      <c r="F2529" s="65" t="str">
        <f ca="1">IF(ISBLANK(A2529)," ",INDIRECT(ADDRESS(1,5+MOD(ROW()-2,COUNTA('Form Responses 1'!$1:$1)-4),,TRUE,"Form Responses 1")))</f>
        <v>Lantai 15 [Koridor]</v>
      </c>
      <c r="G2529" s="65" t="e">
        <f ca="1">IF(ISBLANK(A2529)," ",INDIRECT(ADDRESS(MATCH(A2529,'Form Responses 1'!A:A,0),5+MOD(ROW()-2,COUNTA('Form Responses 1'!$1:$1)-4),,TRUE,"Form Responses 1")))</f>
        <v>#N/A</v>
      </c>
      <c r="H2529" s="83" t="str">
        <f ca="1" t="shared" si="1"/>
        <v>Lantai 15</v>
      </c>
      <c r="I2529" s="83" t="str">
        <f ca="1" t="shared" si="2546"/>
        <v>Koridor</v>
      </c>
      <c r="J2529" s="83" t="str">
        <f ca="1" t="shared" si="2"/>
        <v>CLEANING SERVICE</v>
      </c>
      <c r="K2529" s="83" t="str">
        <f ca="1" t="array" ref="K2529">IFERROR(INDEX(MASTER!B:B,MATCH(G2529,MASTER!A:A,0))/100," ")</f>
        <v> </v>
      </c>
      <c r="L2529" s="65">
        <f ca="1" t="shared" si="3"/>
        <v>0</v>
      </c>
      <c r="M2529" s="65" t="str">
        <f ca="1" t="shared" si="4"/>
        <v>1900 - WEEK 00</v>
      </c>
      <c r="N2529" s="65" t="str">
        <f ca="1" t="shared" si="5"/>
        <v>1900 - MONTH 01</v>
      </c>
      <c r="O2529" s="83" t="str">
        <f ca="1" t="shared" ref="O2529:P2529" si="2577">IFERROR(AVERAGEIF(M:M,M2529,$K:$K)," ")</f>
        <v> </v>
      </c>
      <c r="P2529" s="83" t="str">
        <f ca="1" t="shared" si="2577"/>
        <v> </v>
      </c>
      <c r="Q2529" s="65" t="str">
        <f ca="1">IF(ISBLANK(A2529)," ",IF(O2529&gt;MASTER!$B$3/100,"SB",IF(O2529&gt;MASTER!$B$4/100,"B",IF(O2529&gt;MASTER!$B$5/100,"C","K"))))</f>
        <v>SB</v>
      </c>
      <c r="R2529" s="65" t="str">
        <f ca="1">IF(ISBLANK(B2529)," ",IF(P2529&gt;MASTER!$B$3/100,"SB",IF(P2529&gt;MASTER!$B$4/100,"B",IF(P2529&gt;MASTER!$B$5/100,"C","K"))))</f>
        <v>SB</v>
      </c>
    </row>
    <row r="2530" customHeight="1" spans="1:18">
      <c r="A2530" s="65">
        <f ca="1">INDIRECT(ADDRESS(2+QUOTIENT(ROW()-2,COUNTA('Form Responses 1'!$1:$1)-4),1,,TRUE,"Form Responses 1"))</f>
        <v>0</v>
      </c>
      <c r="B2530" s="65">
        <f ca="1">INDIRECT(ADDRESS(2+QUOTIENT(ROW()-2,COUNTA('Form Responses 1'!$1:$1)-4),2,,TRUE,"Form Responses 1"))</f>
        <v>0</v>
      </c>
      <c r="C2530" s="65">
        <f ca="1">INDIRECT(ADDRESS(2+QUOTIENT(ROW()-2,COUNTA('Form Responses 1'!$1:$1)-4),3,,TRUE,"Form Responses 1"))</f>
        <v>0</v>
      </c>
      <c r="D2530" s="65">
        <f ca="1">INDIRECT(ADDRESS(2+QUOTIENT(ROW()-2,COUNTA('Form Responses 1'!$1:$1)-4),4,,TRUE,"Form Responses 1"))</f>
        <v>0</v>
      </c>
      <c r="E2530" s="82">
        <f ca="1" t="shared" si="0"/>
        <v>6</v>
      </c>
      <c r="F2530" s="65" t="str">
        <f ca="1">IF(ISBLANK(A2530)," ",INDIRECT(ADDRESS(1,5+MOD(ROW()-2,COUNTA('Form Responses 1'!$1:$1)-4),,TRUE,"Form Responses 1")))</f>
        <v>Lantai 15 [Toilet Pria / Wanita]</v>
      </c>
      <c r="G2530" s="65" t="e">
        <f ca="1">IF(ISBLANK(A2530)," ",INDIRECT(ADDRESS(MATCH(A2530,'Form Responses 1'!A:A,0),5+MOD(ROW()-2,COUNTA('Form Responses 1'!$1:$1)-4),,TRUE,"Form Responses 1")))</f>
        <v>#N/A</v>
      </c>
      <c r="H2530" s="83" t="str">
        <f ca="1" t="shared" si="1"/>
        <v>Lantai 15</v>
      </c>
      <c r="I2530" s="83" t="str">
        <f ca="1" t="shared" si="2546"/>
        <v>Toilet Pria / Wanita</v>
      </c>
      <c r="J2530" s="83" t="str">
        <f ca="1" t="shared" si="2"/>
        <v>CLEANING SERVICE</v>
      </c>
      <c r="K2530" s="83" t="str">
        <f ca="1" t="array" ref="K2530">IFERROR(INDEX(MASTER!B:B,MATCH(G2530,MASTER!A:A,0))/100," ")</f>
        <v> </v>
      </c>
      <c r="L2530" s="65">
        <f ca="1" t="shared" si="3"/>
        <v>0</v>
      </c>
      <c r="M2530" s="65" t="str">
        <f ca="1" t="shared" si="4"/>
        <v>1900 - WEEK 00</v>
      </c>
      <c r="N2530" s="65" t="str">
        <f ca="1" t="shared" si="5"/>
        <v>1900 - MONTH 01</v>
      </c>
      <c r="O2530" s="83" t="str">
        <f ca="1" t="shared" ref="O2530:P2530" si="2578">IFERROR(AVERAGEIF(M:M,M2530,$K:$K)," ")</f>
        <v> </v>
      </c>
      <c r="P2530" s="83" t="str">
        <f ca="1" t="shared" si="2578"/>
        <v> </v>
      </c>
      <c r="Q2530" s="65" t="str">
        <f ca="1">IF(ISBLANK(A2530)," ",IF(O2530&gt;MASTER!$B$3/100,"SB",IF(O2530&gt;MASTER!$B$4/100,"B",IF(O2530&gt;MASTER!$B$5/100,"C","K"))))</f>
        <v>SB</v>
      </c>
      <c r="R2530" s="65" t="str">
        <f ca="1">IF(ISBLANK(B2530)," ",IF(P2530&gt;MASTER!$B$3/100,"SB",IF(P2530&gt;MASTER!$B$4/100,"B",IF(P2530&gt;MASTER!$B$5/100,"C","K"))))</f>
        <v>SB</v>
      </c>
    </row>
    <row r="2531" customHeight="1" spans="1:18">
      <c r="A2531" s="65">
        <f ca="1">INDIRECT(ADDRESS(2+QUOTIENT(ROW()-2,COUNTA('Form Responses 1'!$1:$1)-4),1,,TRUE,"Form Responses 1"))</f>
        <v>0</v>
      </c>
      <c r="B2531" s="65">
        <f ca="1">INDIRECT(ADDRESS(2+QUOTIENT(ROW()-2,COUNTA('Form Responses 1'!$1:$1)-4),2,,TRUE,"Form Responses 1"))</f>
        <v>0</v>
      </c>
      <c r="C2531" s="65">
        <f ca="1">INDIRECT(ADDRESS(2+QUOTIENT(ROW()-2,COUNTA('Form Responses 1'!$1:$1)-4),3,,TRUE,"Form Responses 1"))</f>
        <v>0</v>
      </c>
      <c r="D2531" s="65">
        <f ca="1">INDIRECT(ADDRESS(2+QUOTIENT(ROW()-2,COUNTA('Form Responses 1'!$1:$1)-4),4,,TRUE,"Form Responses 1"))</f>
        <v>0</v>
      </c>
      <c r="E2531" s="82">
        <f ca="1" t="shared" si="0"/>
        <v>6</v>
      </c>
      <c r="F2531" s="65" t="str">
        <f ca="1">IF(ISBLANK(A2531)," ",INDIRECT(ADDRESS(1,5+MOD(ROW()-2,COUNTA('Form Responses 1'!$1:$1)-4),,TRUE,"Form Responses 1")))</f>
        <v>Lantai 14 [Tangga Exit Barat]</v>
      </c>
      <c r="G2531" s="65" t="e">
        <f ca="1">IF(ISBLANK(A2531)," ",INDIRECT(ADDRESS(MATCH(A2531,'Form Responses 1'!A:A,0),5+MOD(ROW()-2,COUNTA('Form Responses 1'!$1:$1)-4),,TRUE,"Form Responses 1")))</f>
        <v>#N/A</v>
      </c>
      <c r="H2531" s="83" t="str">
        <f ca="1" t="shared" si="1"/>
        <v>Lantai 14</v>
      </c>
      <c r="I2531" s="83" t="str">
        <f ca="1" t="shared" si="2546"/>
        <v>Tangga Exit Barat</v>
      </c>
      <c r="J2531" s="83" t="str">
        <f ca="1" t="shared" si="2"/>
        <v>CLEANING SERVICE</v>
      </c>
      <c r="K2531" s="83" t="str">
        <f ca="1" t="array" ref="K2531">IFERROR(INDEX(MASTER!B:B,MATCH(G2531,MASTER!A:A,0))/100," ")</f>
        <v> </v>
      </c>
      <c r="L2531" s="65">
        <f ca="1" t="shared" si="3"/>
        <v>0</v>
      </c>
      <c r="M2531" s="65" t="str">
        <f ca="1" t="shared" si="4"/>
        <v>1900 - WEEK 00</v>
      </c>
      <c r="N2531" s="65" t="str">
        <f ca="1" t="shared" si="5"/>
        <v>1900 - MONTH 01</v>
      </c>
      <c r="O2531" s="83" t="str">
        <f ca="1" t="shared" ref="O2531:P2531" si="2579">IFERROR(AVERAGEIF(M:M,M2531,$K:$K)," ")</f>
        <v> </v>
      </c>
      <c r="P2531" s="83" t="str">
        <f ca="1" t="shared" si="2579"/>
        <v> </v>
      </c>
      <c r="Q2531" s="65" t="str">
        <f ca="1">IF(ISBLANK(A2531)," ",IF(O2531&gt;MASTER!$B$3/100,"SB",IF(O2531&gt;MASTER!$B$4/100,"B",IF(O2531&gt;MASTER!$B$5/100,"C","K"))))</f>
        <v>SB</v>
      </c>
      <c r="R2531" s="65" t="str">
        <f ca="1">IF(ISBLANK(B2531)," ",IF(P2531&gt;MASTER!$B$3/100,"SB",IF(P2531&gt;MASTER!$B$4/100,"B",IF(P2531&gt;MASTER!$B$5/100,"C","K"))))</f>
        <v>SB</v>
      </c>
    </row>
    <row r="2532" customHeight="1" spans="1:18">
      <c r="A2532" s="65">
        <f ca="1">INDIRECT(ADDRESS(2+QUOTIENT(ROW()-2,COUNTA('Form Responses 1'!$1:$1)-4),1,,TRUE,"Form Responses 1"))</f>
        <v>0</v>
      </c>
      <c r="B2532" s="65">
        <f ca="1">INDIRECT(ADDRESS(2+QUOTIENT(ROW()-2,COUNTA('Form Responses 1'!$1:$1)-4),2,,TRUE,"Form Responses 1"))</f>
        <v>0</v>
      </c>
      <c r="C2532" s="65">
        <f ca="1">INDIRECT(ADDRESS(2+QUOTIENT(ROW()-2,COUNTA('Form Responses 1'!$1:$1)-4),3,,TRUE,"Form Responses 1"))</f>
        <v>0</v>
      </c>
      <c r="D2532" s="65">
        <f ca="1">INDIRECT(ADDRESS(2+QUOTIENT(ROW()-2,COUNTA('Form Responses 1'!$1:$1)-4),4,,TRUE,"Form Responses 1"))</f>
        <v>0</v>
      </c>
      <c r="E2532" s="82">
        <f ca="1" t="shared" si="0"/>
        <v>6</v>
      </c>
      <c r="F2532" s="65" t="str">
        <f ca="1">IF(ISBLANK(A2532)," ",INDIRECT(ADDRESS(1,5+MOD(ROW()-2,COUNTA('Form Responses 1'!$1:$1)-4),,TRUE,"Form Responses 1")))</f>
        <v>Lantai 14 [ &amp; Timur]</v>
      </c>
      <c r="G2532" s="65" t="e">
        <f ca="1">IF(ISBLANK(A2532)," ",INDIRECT(ADDRESS(MATCH(A2532,'Form Responses 1'!A:A,0),5+MOD(ROW()-2,COUNTA('Form Responses 1'!$1:$1)-4),,TRUE,"Form Responses 1")))</f>
        <v>#N/A</v>
      </c>
      <c r="H2532" s="83" t="str">
        <f ca="1" t="shared" si="1"/>
        <v>Lantai 14</v>
      </c>
      <c r="I2532" s="83" t="str">
        <f ca="1" t="shared" si="2546"/>
        <v> &amp; Timur</v>
      </c>
      <c r="J2532" s="83" t="str">
        <f ca="1" t="shared" si="2"/>
        <v>CLEANING SERVICE</v>
      </c>
      <c r="K2532" s="83" t="str">
        <f ca="1" t="array" ref="K2532">IFERROR(INDEX(MASTER!B:B,MATCH(G2532,MASTER!A:A,0))/100," ")</f>
        <v> </v>
      </c>
      <c r="L2532" s="65">
        <f ca="1" t="shared" si="3"/>
        <v>0</v>
      </c>
      <c r="M2532" s="65" t="str">
        <f ca="1" t="shared" si="4"/>
        <v>1900 - WEEK 00</v>
      </c>
      <c r="N2532" s="65" t="str">
        <f ca="1" t="shared" si="5"/>
        <v>1900 - MONTH 01</v>
      </c>
      <c r="O2532" s="83" t="str">
        <f ca="1" t="shared" ref="O2532:P2532" si="2580">IFERROR(AVERAGEIF(M:M,M2532,$K:$K)," ")</f>
        <v> </v>
      </c>
      <c r="P2532" s="83" t="str">
        <f ca="1" t="shared" si="2580"/>
        <v> </v>
      </c>
      <c r="Q2532" s="65" t="str">
        <f ca="1">IF(ISBLANK(A2532)," ",IF(O2532&gt;MASTER!$B$3/100,"SB",IF(O2532&gt;MASTER!$B$4/100,"B",IF(O2532&gt;MASTER!$B$5/100,"C","K"))))</f>
        <v>SB</v>
      </c>
      <c r="R2532" s="65" t="str">
        <f ca="1">IF(ISBLANK(B2532)," ",IF(P2532&gt;MASTER!$B$3/100,"SB",IF(P2532&gt;MASTER!$B$4/100,"B",IF(P2532&gt;MASTER!$B$5/100,"C","K"))))</f>
        <v>SB</v>
      </c>
    </row>
    <row r="2533" customHeight="1" spans="1:18">
      <c r="A2533" s="65">
        <f ca="1">INDIRECT(ADDRESS(2+QUOTIENT(ROW()-2,COUNTA('Form Responses 1'!$1:$1)-4),1,,TRUE,"Form Responses 1"))</f>
        <v>0</v>
      </c>
      <c r="B2533" s="65">
        <f ca="1">INDIRECT(ADDRESS(2+QUOTIENT(ROW()-2,COUNTA('Form Responses 1'!$1:$1)-4),2,,TRUE,"Form Responses 1"))</f>
        <v>0</v>
      </c>
      <c r="C2533" s="65">
        <f ca="1">INDIRECT(ADDRESS(2+QUOTIENT(ROW()-2,COUNTA('Form Responses 1'!$1:$1)-4),3,,TRUE,"Form Responses 1"))</f>
        <v>0</v>
      </c>
      <c r="D2533" s="65">
        <f ca="1">INDIRECT(ADDRESS(2+QUOTIENT(ROW()-2,COUNTA('Form Responses 1'!$1:$1)-4),4,,TRUE,"Form Responses 1"))</f>
        <v>0</v>
      </c>
      <c r="E2533" s="82">
        <f ca="1" t="shared" si="0"/>
        <v>6</v>
      </c>
      <c r="F2533" s="65" t="str">
        <f ca="1">IF(ISBLANK(A2533)," ",INDIRECT(ADDRESS(1,5+MOD(ROW()-2,COUNTA('Form Responses 1'!$1:$1)-4),,TRUE,"Form Responses 1")))</f>
        <v>Lantai 14 [Mushola]</v>
      </c>
      <c r="G2533" s="65" t="e">
        <f ca="1">IF(ISBLANK(A2533)," ",INDIRECT(ADDRESS(MATCH(A2533,'Form Responses 1'!A:A,0),5+MOD(ROW()-2,COUNTA('Form Responses 1'!$1:$1)-4),,TRUE,"Form Responses 1")))</f>
        <v>#N/A</v>
      </c>
      <c r="H2533" s="83" t="str">
        <f ca="1" t="shared" si="1"/>
        <v>Lantai 14</v>
      </c>
      <c r="I2533" s="83" t="str">
        <f ca="1" t="shared" si="2546"/>
        <v>Mushola</v>
      </c>
      <c r="J2533" s="83" t="str">
        <f ca="1" t="shared" si="2"/>
        <v>CLEANING SERVICE</v>
      </c>
      <c r="K2533" s="83" t="str">
        <f ca="1" t="array" ref="K2533">IFERROR(INDEX(MASTER!B:B,MATCH(G2533,MASTER!A:A,0))/100," ")</f>
        <v> </v>
      </c>
      <c r="L2533" s="65">
        <f ca="1" t="shared" si="3"/>
        <v>0</v>
      </c>
      <c r="M2533" s="65" t="str">
        <f ca="1" t="shared" si="4"/>
        <v>1900 - WEEK 00</v>
      </c>
      <c r="N2533" s="65" t="str">
        <f ca="1" t="shared" si="5"/>
        <v>1900 - MONTH 01</v>
      </c>
      <c r="O2533" s="83" t="str">
        <f ca="1" t="shared" ref="O2533:P2533" si="2581">IFERROR(AVERAGEIF(M:M,M2533,$K:$K)," ")</f>
        <v> </v>
      </c>
      <c r="P2533" s="83" t="str">
        <f ca="1" t="shared" si="2581"/>
        <v> </v>
      </c>
      <c r="Q2533" s="65" t="str">
        <f ca="1">IF(ISBLANK(A2533)," ",IF(O2533&gt;MASTER!$B$3/100,"SB",IF(O2533&gt;MASTER!$B$4/100,"B",IF(O2533&gt;MASTER!$B$5/100,"C","K"))))</f>
        <v>SB</v>
      </c>
      <c r="R2533" s="65" t="str">
        <f ca="1">IF(ISBLANK(B2533)," ",IF(P2533&gt;MASTER!$B$3/100,"SB",IF(P2533&gt;MASTER!$B$4/100,"B",IF(P2533&gt;MASTER!$B$5/100,"C","K"))))</f>
        <v>SB</v>
      </c>
    </row>
    <row r="2534" customHeight="1" spans="1:18">
      <c r="A2534" s="65">
        <f ca="1">INDIRECT(ADDRESS(2+QUOTIENT(ROW()-2,COUNTA('Form Responses 1'!$1:$1)-4),1,,TRUE,"Form Responses 1"))</f>
        <v>0</v>
      </c>
      <c r="B2534" s="65">
        <f ca="1">INDIRECT(ADDRESS(2+QUOTIENT(ROW()-2,COUNTA('Form Responses 1'!$1:$1)-4),2,,TRUE,"Form Responses 1"))</f>
        <v>0</v>
      </c>
      <c r="C2534" s="65">
        <f ca="1">INDIRECT(ADDRESS(2+QUOTIENT(ROW()-2,COUNTA('Form Responses 1'!$1:$1)-4),3,,TRUE,"Form Responses 1"))</f>
        <v>0</v>
      </c>
      <c r="D2534" s="65">
        <f ca="1">INDIRECT(ADDRESS(2+QUOTIENT(ROW()-2,COUNTA('Form Responses 1'!$1:$1)-4),4,,TRUE,"Form Responses 1"))</f>
        <v>0</v>
      </c>
      <c r="E2534" s="82">
        <f ca="1" t="shared" si="0"/>
        <v>6</v>
      </c>
      <c r="F2534" s="65" t="str">
        <f ca="1">IF(ISBLANK(A2534)," ",INDIRECT(ADDRESS(1,5+MOD(ROW()-2,COUNTA('Form Responses 1'!$1:$1)-4),,TRUE,"Form Responses 1")))</f>
        <v>Lantai 14 [Pantry]</v>
      </c>
      <c r="G2534" s="65" t="e">
        <f ca="1">IF(ISBLANK(A2534)," ",INDIRECT(ADDRESS(MATCH(A2534,'Form Responses 1'!A:A,0),5+MOD(ROW()-2,COUNTA('Form Responses 1'!$1:$1)-4),,TRUE,"Form Responses 1")))</f>
        <v>#N/A</v>
      </c>
      <c r="H2534" s="83" t="str">
        <f ca="1" t="shared" si="1"/>
        <v>Lantai 14</v>
      </c>
      <c r="I2534" s="83" t="str">
        <f ca="1" t="shared" si="2546"/>
        <v>Pantry</v>
      </c>
      <c r="J2534" s="83" t="str">
        <f ca="1" t="shared" si="2"/>
        <v>CLEANING SERVICE</v>
      </c>
      <c r="K2534" s="83" t="str">
        <f ca="1" t="array" ref="K2534">IFERROR(INDEX(MASTER!B:B,MATCH(G2534,MASTER!A:A,0))/100," ")</f>
        <v> </v>
      </c>
      <c r="L2534" s="65">
        <f ca="1" t="shared" si="3"/>
        <v>0</v>
      </c>
      <c r="M2534" s="65" t="str">
        <f ca="1" t="shared" si="4"/>
        <v>1900 - WEEK 00</v>
      </c>
      <c r="N2534" s="65" t="str">
        <f ca="1" t="shared" si="5"/>
        <v>1900 - MONTH 01</v>
      </c>
      <c r="O2534" s="83" t="str">
        <f ca="1" t="shared" ref="O2534:P2534" si="2582">IFERROR(AVERAGEIF(M:M,M2534,$K:$K)," ")</f>
        <v> </v>
      </c>
      <c r="P2534" s="83" t="str">
        <f ca="1" t="shared" si="2582"/>
        <v> </v>
      </c>
      <c r="Q2534" s="65" t="str">
        <f ca="1">IF(ISBLANK(A2534)," ",IF(O2534&gt;MASTER!$B$3/100,"SB",IF(O2534&gt;MASTER!$B$4/100,"B",IF(O2534&gt;MASTER!$B$5/100,"C","K"))))</f>
        <v>SB</v>
      </c>
      <c r="R2534" s="65" t="str">
        <f ca="1">IF(ISBLANK(B2534)," ",IF(P2534&gt;MASTER!$B$3/100,"SB",IF(P2534&gt;MASTER!$B$4/100,"B",IF(P2534&gt;MASTER!$B$5/100,"C","K"))))</f>
        <v>SB</v>
      </c>
    </row>
    <row r="2535" customHeight="1" spans="1:18">
      <c r="A2535" s="65">
        <f ca="1">INDIRECT(ADDRESS(2+QUOTIENT(ROW()-2,COUNTA('Form Responses 1'!$1:$1)-4),1,,TRUE,"Form Responses 1"))</f>
        <v>0</v>
      </c>
      <c r="B2535" s="65">
        <f ca="1">INDIRECT(ADDRESS(2+QUOTIENT(ROW()-2,COUNTA('Form Responses 1'!$1:$1)-4),2,,TRUE,"Form Responses 1"))</f>
        <v>0</v>
      </c>
      <c r="C2535" s="65">
        <f ca="1">INDIRECT(ADDRESS(2+QUOTIENT(ROW()-2,COUNTA('Form Responses 1'!$1:$1)-4),3,,TRUE,"Form Responses 1"))</f>
        <v>0</v>
      </c>
      <c r="D2535" s="65">
        <f ca="1">INDIRECT(ADDRESS(2+QUOTIENT(ROW()-2,COUNTA('Form Responses 1'!$1:$1)-4),4,,TRUE,"Form Responses 1"))</f>
        <v>0</v>
      </c>
      <c r="E2535" s="82">
        <f ca="1" t="shared" si="0"/>
        <v>6</v>
      </c>
      <c r="F2535" s="65" t="str">
        <f ca="1">IF(ISBLANK(A2535)," ",INDIRECT(ADDRESS(1,5+MOD(ROW()-2,COUNTA('Form Responses 1'!$1:$1)-4),,TRUE,"Form Responses 1")))</f>
        <v>Lantai 14 [Ruang Rapat 1-2-3]</v>
      </c>
      <c r="G2535" s="65" t="e">
        <f ca="1">IF(ISBLANK(A2535)," ",INDIRECT(ADDRESS(MATCH(A2535,'Form Responses 1'!A:A,0),5+MOD(ROW()-2,COUNTA('Form Responses 1'!$1:$1)-4),,TRUE,"Form Responses 1")))</f>
        <v>#N/A</v>
      </c>
      <c r="H2535" s="83" t="str">
        <f ca="1" t="shared" si="1"/>
        <v>Lantai 14</v>
      </c>
      <c r="I2535" s="83" t="str">
        <f ca="1" t="shared" si="2546"/>
        <v>Ruang Rapat 1-2-3</v>
      </c>
      <c r="J2535" s="83" t="str">
        <f ca="1" t="shared" si="2"/>
        <v>CLEANING SERVICE</v>
      </c>
      <c r="K2535" s="83" t="str">
        <f ca="1" t="array" ref="K2535">IFERROR(INDEX(MASTER!B:B,MATCH(G2535,MASTER!A:A,0))/100," ")</f>
        <v> </v>
      </c>
      <c r="L2535" s="65">
        <f ca="1" t="shared" si="3"/>
        <v>0</v>
      </c>
      <c r="M2535" s="65" t="str">
        <f ca="1" t="shared" si="4"/>
        <v>1900 - WEEK 00</v>
      </c>
      <c r="N2535" s="65" t="str">
        <f ca="1" t="shared" si="5"/>
        <v>1900 - MONTH 01</v>
      </c>
      <c r="O2535" s="83" t="str">
        <f ca="1" t="shared" ref="O2535:P2535" si="2583">IFERROR(AVERAGEIF(M:M,M2535,$K:$K)," ")</f>
        <v> </v>
      </c>
      <c r="P2535" s="83" t="str">
        <f ca="1" t="shared" si="2583"/>
        <v> </v>
      </c>
      <c r="Q2535" s="65" t="str">
        <f ca="1">IF(ISBLANK(A2535)," ",IF(O2535&gt;MASTER!$B$3/100,"SB",IF(O2535&gt;MASTER!$B$4/100,"B",IF(O2535&gt;MASTER!$B$5/100,"C","K"))))</f>
        <v>SB</v>
      </c>
      <c r="R2535" s="65" t="str">
        <f ca="1">IF(ISBLANK(B2535)," ",IF(P2535&gt;MASTER!$B$3/100,"SB",IF(P2535&gt;MASTER!$B$4/100,"B",IF(P2535&gt;MASTER!$B$5/100,"C","K"))))</f>
        <v>SB</v>
      </c>
    </row>
    <row r="2536" customHeight="1" spans="1:18">
      <c r="A2536" s="65">
        <f ca="1">INDIRECT(ADDRESS(2+QUOTIENT(ROW()-2,COUNTA('Form Responses 1'!$1:$1)-4),1,,TRUE,"Form Responses 1"))</f>
        <v>0</v>
      </c>
      <c r="B2536" s="65">
        <f ca="1">INDIRECT(ADDRESS(2+QUOTIENT(ROW()-2,COUNTA('Form Responses 1'!$1:$1)-4),2,,TRUE,"Form Responses 1"))</f>
        <v>0</v>
      </c>
      <c r="C2536" s="65">
        <f ca="1">INDIRECT(ADDRESS(2+QUOTIENT(ROW()-2,COUNTA('Form Responses 1'!$1:$1)-4),3,,TRUE,"Form Responses 1"))</f>
        <v>0</v>
      </c>
      <c r="D2536" s="65">
        <f ca="1">INDIRECT(ADDRESS(2+QUOTIENT(ROW()-2,COUNTA('Form Responses 1'!$1:$1)-4),4,,TRUE,"Form Responses 1"))</f>
        <v>0</v>
      </c>
      <c r="E2536" s="82">
        <f ca="1" t="shared" si="0"/>
        <v>6</v>
      </c>
      <c r="F2536" s="65" t="str">
        <f ca="1">IF(ISBLANK(A2536)," ",INDIRECT(ADDRESS(1,5+MOD(ROW()-2,COUNTA('Form Responses 1'!$1:$1)-4),,TRUE,"Form Responses 1")))</f>
        <v>Lantai 14 [Ruang Kerja]</v>
      </c>
      <c r="G2536" s="65" t="e">
        <f ca="1">IF(ISBLANK(A2536)," ",INDIRECT(ADDRESS(MATCH(A2536,'Form Responses 1'!A:A,0),5+MOD(ROW()-2,COUNTA('Form Responses 1'!$1:$1)-4),,TRUE,"Form Responses 1")))</f>
        <v>#N/A</v>
      </c>
      <c r="H2536" s="83" t="str">
        <f ca="1" t="shared" si="1"/>
        <v>Lantai 14</v>
      </c>
      <c r="I2536" s="83" t="str">
        <f ca="1" t="shared" si="2546"/>
        <v>Ruang Kerja</v>
      </c>
      <c r="J2536" s="83" t="str">
        <f ca="1" t="shared" si="2"/>
        <v>CLEANING SERVICE</v>
      </c>
      <c r="K2536" s="83" t="str">
        <f ca="1" t="array" ref="K2536">IFERROR(INDEX(MASTER!B:B,MATCH(G2536,MASTER!A:A,0))/100," ")</f>
        <v> </v>
      </c>
      <c r="L2536" s="65">
        <f ca="1" t="shared" si="3"/>
        <v>0</v>
      </c>
      <c r="M2536" s="65" t="str">
        <f ca="1" t="shared" si="4"/>
        <v>1900 - WEEK 00</v>
      </c>
      <c r="N2536" s="65" t="str">
        <f ca="1" t="shared" si="5"/>
        <v>1900 - MONTH 01</v>
      </c>
      <c r="O2536" s="83" t="str">
        <f ca="1" t="shared" ref="O2536:P2536" si="2584">IFERROR(AVERAGEIF(M:M,M2536,$K:$K)," ")</f>
        <v> </v>
      </c>
      <c r="P2536" s="83" t="str">
        <f ca="1" t="shared" si="2584"/>
        <v> </v>
      </c>
      <c r="Q2536" s="65" t="str">
        <f ca="1">IF(ISBLANK(A2536)," ",IF(O2536&gt;MASTER!$B$3/100,"SB",IF(O2536&gt;MASTER!$B$4/100,"B",IF(O2536&gt;MASTER!$B$5/100,"C","K"))))</f>
        <v>SB</v>
      </c>
      <c r="R2536" s="65" t="str">
        <f ca="1">IF(ISBLANK(B2536)," ",IF(P2536&gt;MASTER!$B$3/100,"SB",IF(P2536&gt;MASTER!$B$4/100,"B",IF(P2536&gt;MASTER!$B$5/100,"C","K"))))</f>
        <v>SB</v>
      </c>
    </row>
    <row r="2537" customHeight="1" spans="1:18">
      <c r="A2537" s="65">
        <f ca="1">INDIRECT(ADDRESS(2+QUOTIENT(ROW()-2,COUNTA('Form Responses 1'!$1:$1)-4),1,,TRUE,"Form Responses 1"))</f>
        <v>0</v>
      </c>
      <c r="B2537" s="65">
        <f ca="1">INDIRECT(ADDRESS(2+QUOTIENT(ROW()-2,COUNTA('Form Responses 1'!$1:$1)-4),2,,TRUE,"Form Responses 1"))</f>
        <v>0</v>
      </c>
      <c r="C2537" s="65">
        <f ca="1">INDIRECT(ADDRESS(2+QUOTIENT(ROW()-2,COUNTA('Form Responses 1'!$1:$1)-4),3,,TRUE,"Form Responses 1"))</f>
        <v>0</v>
      </c>
      <c r="D2537" s="65">
        <f ca="1">INDIRECT(ADDRESS(2+QUOTIENT(ROW()-2,COUNTA('Form Responses 1'!$1:$1)-4),4,,TRUE,"Form Responses 1"))</f>
        <v>0</v>
      </c>
      <c r="E2537" s="82">
        <f ca="1" t="shared" si="0"/>
        <v>6</v>
      </c>
      <c r="F2537" s="65" t="str">
        <f ca="1">IF(ISBLANK(A2537)," ",INDIRECT(ADDRESS(1,5+MOD(ROW()-2,COUNTA('Form Responses 1'!$1:$1)-4),,TRUE,"Form Responses 1")))</f>
        <v>Lantai 14 [Koridor]</v>
      </c>
      <c r="G2537" s="65" t="e">
        <f ca="1">IF(ISBLANK(A2537)," ",INDIRECT(ADDRESS(MATCH(A2537,'Form Responses 1'!A:A,0),5+MOD(ROW()-2,COUNTA('Form Responses 1'!$1:$1)-4),,TRUE,"Form Responses 1")))</f>
        <v>#N/A</v>
      </c>
      <c r="H2537" s="83" t="str">
        <f ca="1" t="shared" si="1"/>
        <v>Lantai 14</v>
      </c>
      <c r="I2537" s="83" t="str">
        <f ca="1" t="shared" si="2546"/>
        <v>Koridor</v>
      </c>
      <c r="J2537" s="83" t="str">
        <f ca="1" t="shared" si="2"/>
        <v>CLEANING SERVICE</v>
      </c>
      <c r="K2537" s="83" t="str">
        <f ca="1" t="array" ref="K2537">IFERROR(INDEX(MASTER!B:B,MATCH(G2537,MASTER!A:A,0))/100," ")</f>
        <v> </v>
      </c>
      <c r="L2537" s="65">
        <f ca="1" t="shared" si="3"/>
        <v>0</v>
      </c>
      <c r="M2537" s="65" t="str">
        <f ca="1" t="shared" si="4"/>
        <v>1900 - WEEK 00</v>
      </c>
      <c r="N2537" s="65" t="str">
        <f ca="1" t="shared" si="5"/>
        <v>1900 - MONTH 01</v>
      </c>
      <c r="O2537" s="83" t="str">
        <f ca="1" t="shared" ref="O2537:P2537" si="2585">IFERROR(AVERAGEIF(M:M,M2537,$K:$K)," ")</f>
        <v> </v>
      </c>
      <c r="P2537" s="83" t="str">
        <f ca="1" t="shared" si="2585"/>
        <v> </v>
      </c>
      <c r="Q2537" s="65" t="str">
        <f ca="1">IF(ISBLANK(A2537)," ",IF(O2537&gt;MASTER!$B$3/100,"SB",IF(O2537&gt;MASTER!$B$4/100,"B",IF(O2537&gt;MASTER!$B$5/100,"C","K"))))</f>
        <v>SB</v>
      </c>
      <c r="R2537" s="65" t="str">
        <f ca="1">IF(ISBLANK(B2537)," ",IF(P2537&gt;MASTER!$B$3/100,"SB",IF(P2537&gt;MASTER!$B$4/100,"B",IF(P2537&gt;MASTER!$B$5/100,"C","K"))))</f>
        <v>SB</v>
      </c>
    </row>
    <row r="2538" customHeight="1" spans="1:18">
      <c r="A2538" s="65">
        <f ca="1">INDIRECT(ADDRESS(2+QUOTIENT(ROW()-2,COUNTA('Form Responses 1'!$1:$1)-4),1,,TRUE,"Form Responses 1"))</f>
        <v>0</v>
      </c>
      <c r="B2538" s="65">
        <f ca="1">INDIRECT(ADDRESS(2+QUOTIENT(ROW()-2,COUNTA('Form Responses 1'!$1:$1)-4),2,,TRUE,"Form Responses 1"))</f>
        <v>0</v>
      </c>
      <c r="C2538" s="65">
        <f ca="1">INDIRECT(ADDRESS(2+QUOTIENT(ROW()-2,COUNTA('Form Responses 1'!$1:$1)-4),3,,TRUE,"Form Responses 1"))</f>
        <v>0</v>
      </c>
      <c r="D2538" s="65">
        <f ca="1">INDIRECT(ADDRESS(2+QUOTIENT(ROW()-2,COUNTA('Form Responses 1'!$1:$1)-4),4,,TRUE,"Form Responses 1"))</f>
        <v>0</v>
      </c>
      <c r="E2538" s="82">
        <f ca="1" t="shared" si="0"/>
        <v>6</v>
      </c>
      <c r="F2538" s="65" t="str">
        <f ca="1">IF(ISBLANK(A2538)," ",INDIRECT(ADDRESS(1,5+MOD(ROW()-2,COUNTA('Form Responses 1'!$1:$1)-4),,TRUE,"Form Responses 1")))</f>
        <v>Lantai 14 [Toilet Pria / Wanita]</v>
      </c>
      <c r="G2538" s="65" t="e">
        <f ca="1">IF(ISBLANK(A2538)," ",INDIRECT(ADDRESS(MATCH(A2538,'Form Responses 1'!A:A,0),5+MOD(ROW()-2,COUNTA('Form Responses 1'!$1:$1)-4),,TRUE,"Form Responses 1")))</f>
        <v>#N/A</v>
      </c>
      <c r="H2538" s="83" t="str">
        <f ca="1" t="shared" si="1"/>
        <v>Lantai 14</v>
      </c>
      <c r="I2538" s="83" t="str">
        <f ca="1" t="shared" si="2546"/>
        <v>Toilet Pria / Wanita</v>
      </c>
      <c r="J2538" s="83" t="str">
        <f ca="1" t="shared" si="2"/>
        <v>CLEANING SERVICE</v>
      </c>
      <c r="K2538" s="83" t="str">
        <f ca="1" t="array" ref="K2538">IFERROR(INDEX(MASTER!B:B,MATCH(G2538,MASTER!A:A,0))/100," ")</f>
        <v> </v>
      </c>
      <c r="L2538" s="65">
        <f ca="1" t="shared" si="3"/>
        <v>0</v>
      </c>
      <c r="M2538" s="65" t="str">
        <f ca="1" t="shared" si="4"/>
        <v>1900 - WEEK 00</v>
      </c>
      <c r="N2538" s="65" t="str">
        <f ca="1" t="shared" si="5"/>
        <v>1900 - MONTH 01</v>
      </c>
      <c r="O2538" s="83" t="str">
        <f ca="1" t="shared" ref="O2538:P2538" si="2586">IFERROR(AVERAGEIF(M:M,M2538,$K:$K)," ")</f>
        <v> </v>
      </c>
      <c r="P2538" s="83" t="str">
        <f ca="1" t="shared" si="2586"/>
        <v> </v>
      </c>
      <c r="Q2538" s="65" t="str">
        <f ca="1">IF(ISBLANK(A2538)," ",IF(O2538&gt;MASTER!$B$3/100,"SB",IF(O2538&gt;MASTER!$B$4/100,"B",IF(O2538&gt;MASTER!$B$5/100,"C","K"))))</f>
        <v>SB</v>
      </c>
      <c r="R2538" s="65" t="str">
        <f ca="1">IF(ISBLANK(B2538)," ",IF(P2538&gt;MASTER!$B$3/100,"SB",IF(P2538&gt;MASTER!$B$4/100,"B",IF(P2538&gt;MASTER!$B$5/100,"C","K"))))</f>
        <v>SB</v>
      </c>
    </row>
    <row r="2539" customHeight="1" spans="1:18">
      <c r="A2539" s="65">
        <f ca="1">INDIRECT(ADDRESS(2+QUOTIENT(ROW()-2,COUNTA('Form Responses 1'!$1:$1)-4),1,,TRUE,"Form Responses 1"))</f>
        <v>0</v>
      </c>
      <c r="B2539" s="65">
        <f ca="1">INDIRECT(ADDRESS(2+QUOTIENT(ROW()-2,COUNTA('Form Responses 1'!$1:$1)-4),2,,TRUE,"Form Responses 1"))</f>
        <v>0</v>
      </c>
      <c r="C2539" s="65">
        <f ca="1">INDIRECT(ADDRESS(2+QUOTIENT(ROW()-2,COUNTA('Form Responses 1'!$1:$1)-4),3,,TRUE,"Form Responses 1"))</f>
        <v>0</v>
      </c>
      <c r="D2539" s="65">
        <f ca="1">INDIRECT(ADDRESS(2+QUOTIENT(ROW()-2,COUNTA('Form Responses 1'!$1:$1)-4),4,,TRUE,"Form Responses 1"))</f>
        <v>0</v>
      </c>
      <c r="E2539" s="82">
        <f ca="1" t="shared" si="0"/>
        <v>6</v>
      </c>
      <c r="F2539" s="65" t="str">
        <f ca="1">IF(ISBLANK(A2539)," ",INDIRECT(ADDRESS(1,5+MOD(ROW()-2,COUNTA('Form Responses 1'!$1:$1)-4),,TRUE,"Form Responses 1")))</f>
        <v>Lantai 13 [Tangga Exit Barat]</v>
      </c>
      <c r="G2539" s="65" t="e">
        <f ca="1">IF(ISBLANK(A2539)," ",INDIRECT(ADDRESS(MATCH(A2539,'Form Responses 1'!A:A,0),5+MOD(ROW()-2,COUNTA('Form Responses 1'!$1:$1)-4),,TRUE,"Form Responses 1")))</f>
        <v>#N/A</v>
      </c>
      <c r="H2539" s="83" t="str">
        <f ca="1" t="shared" si="1"/>
        <v>Lantai 13</v>
      </c>
      <c r="I2539" s="83" t="str">
        <f ca="1" t="shared" si="2546"/>
        <v>Tangga Exit Barat</v>
      </c>
      <c r="J2539" s="83" t="str">
        <f ca="1" t="shared" si="2"/>
        <v>CLEANING SERVICE</v>
      </c>
      <c r="K2539" s="83" t="str">
        <f ca="1" t="array" ref="K2539">IFERROR(INDEX(MASTER!B:B,MATCH(G2539,MASTER!A:A,0))/100," ")</f>
        <v> </v>
      </c>
      <c r="L2539" s="65">
        <f ca="1" t="shared" si="3"/>
        <v>0</v>
      </c>
      <c r="M2539" s="65" t="str">
        <f ca="1" t="shared" si="4"/>
        <v>1900 - WEEK 00</v>
      </c>
      <c r="N2539" s="65" t="str">
        <f ca="1" t="shared" si="5"/>
        <v>1900 - MONTH 01</v>
      </c>
      <c r="O2539" s="83" t="str">
        <f ca="1" t="shared" ref="O2539:P2539" si="2587">IFERROR(AVERAGEIF(M:M,M2539,$K:$K)," ")</f>
        <v> </v>
      </c>
      <c r="P2539" s="83" t="str">
        <f ca="1" t="shared" si="2587"/>
        <v> </v>
      </c>
      <c r="Q2539" s="65" t="str">
        <f ca="1">IF(ISBLANK(A2539)," ",IF(O2539&gt;MASTER!$B$3/100,"SB",IF(O2539&gt;MASTER!$B$4/100,"B",IF(O2539&gt;MASTER!$B$5/100,"C","K"))))</f>
        <v>SB</v>
      </c>
      <c r="R2539" s="65" t="str">
        <f ca="1">IF(ISBLANK(B2539)," ",IF(P2539&gt;MASTER!$B$3/100,"SB",IF(P2539&gt;MASTER!$B$4/100,"B",IF(P2539&gt;MASTER!$B$5/100,"C","K"))))</f>
        <v>SB</v>
      </c>
    </row>
    <row r="2540" customHeight="1" spans="1:18">
      <c r="A2540" s="65">
        <f ca="1">INDIRECT(ADDRESS(2+QUOTIENT(ROW()-2,COUNTA('Form Responses 1'!$1:$1)-4),1,,TRUE,"Form Responses 1"))</f>
        <v>0</v>
      </c>
      <c r="B2540" s="65">
        <f ca="1">INDIRECT(ADDRESS(2+QUOTIENT(ROW()-2,COUNTA('Form Responses 1'!$1:$1)-4),2,,TRUE,"Form Responses 1"))</f>
        <v>0</v>
      </c>
      <c r="C2540" s="65">
        <f ca="1">INDIRECT(ADDRESS(2+QUOTIENT(ROW()-2,COUNTA('Form Responses 1'!$1:$1)-4),3,,TRUE,"Form Responses 1"))</f>
        <v>0</v>
      </c>
      <c r="D2540" s="65">
        <f ca="1">INDIRECT(ADDRESS(2+QUOTIENT(ROW()-2,COUNTA('Form Responses 1'!$1:$1)-4),4,,TRUE,"Form Responses 1"))</f>
        <v>0</v>
      </c>
      <c r="E2540" s="82">
        <f ca="1" t="shared" si="0"/>
        <v>6</v>
      </c>
      <c r="F2540" s="65" t="str">
        <f ca="1">IF(ISBLANK(A2540)," ",INDIRECT(ADDRESS(1,5+MOD(ROW()-2,COUNTA('Form Responses 1'!$1:$1)-4),,TRUE,"Form Responses 1")))</f>
        <v>Lantai 13 [ &amp; Timur]</v>
      </c>
      <c r="G2540" s="65" t="e">
        <f ca="1">IF(ISBLANK(A2540)," ",INDIRECT(ADDRESS(MATCH(A2540,'Form Responses 1'!A:A,0),5+MOD(ROW()-2,COUNTA('Form Responses 1'!$1:$1)-4),,TRUE,"Form Responses 1")))</f>
        <v>#N/A</v>
      </c>
      <c r="H2540" s="83" t="str">
        <f ca="1" t="shared" si="1"/>
        <v>Lantai 13</v>
      </c>
      <c r="I2540" s="83" t="str">
        <f ca="1" t="shared" si="2546"/>
        <v> &amp; Timur</v>
      </c>
      <c r="J2540" s="83" t="str">
        <f ca="1" t="shared" si="2"/>
        <v>CLEANING SERVICE</v>
      </c>
      <c r="K2540" s="83" t="str">
        <f ca="1" t="array" ref="K2540">IFERROR(INDEX(MASTER!B:B,MATCH(G2540,MASTER!A:A,0))/100," ")</f>
        <v> </v>
      </c>
      <c r="L2540" s="65">
        <f ca="1" t="shared" si="3"/>
        <v>0</v>
      </c>
      <c r="M2540" s="65" t="str">
        <f ca="1" t="shared" si="4"/>
        <v>1900 - WEEK 00</v>
      </c>
      <c r="N2540" s="65" t="str">
        <f ca="1" t="shared" si="5"/>
        <v>1900 - MONTH 01</v>
      </c>
      <c r="O2540" s="83" t="str">
        <f ca="1" t="shared" ref="O2540:P2540" si="2588">IFERROR(AVERAGEIF(M:M,M2540,$K:$K)," ")</f>
        <v> </v>
      </c>
      <c r="P2540" s="83" t="str">
        <f ca="1" t="shared" si="2588"/>
        <v> </v>
      </c>
      <c r="Q2540" s="65" t="str">
        <f ca="1">IF(ISBLANK(A2540)," ",IF(O2540&gt;MASTER!$B$3/100,"SB",IF(O2540&gt;MASTER!$B$4/100,"B",IF(O2540&gt;MASTER!$B$5/100,"C","K"))))</f>
        <v>SB</v>
      </c>
      <c r="R2540" s="65" t="str">
        <f ca="1">IF(ISBLANK(B2540)," ",IF(P2540&gt;MASTER!$B$3/100,"SB",IF(P2540&gt;MASTER!$B$4/100,"B",IF(P2540&gt;MASTER!$B$5/100,"C","K"))))</f>
        <v>SB</v>
      </c>
    </row>
    <row r="2541" customHeight="1" spans="1:18">
      <c r="A2541" s="65">
        <f ca="1">INDIRECT(ADDRESS(2+QUOTIENT(ROW()-2,COUNTA('Form Responses 1'!$1:$1)-4),1,,TRUE,"Form Responses 1"))</f>
        <v>0</v>
      </c>
      <c r="B2541" s="65">
        <f ca="1">INDIRECT(ADDRESS(2+QUOTIENT(ROW()-2,COUNTA('Form Responses 1'!$1:$1)-4),2,,TRUE,"Form Responses 1"))</f>
        <v>0</v>
      </c>
      <c r="C2541" s="65">
        <f ca="1">INDIRECT(ADDRESS(2+QUOTIENT(ROW()-2,COUNTA('Form Responses 1'!$1:$1)-4),3,,TRUE,"Form Responses 1"))</f>
        <v>0</v>
      </c>
      <c r="D2541" s="65">
        <f ca="1">INDIRECT(ADDRESS(2+QUOTIENT(ROW()-2,COUNTA('Form Responses 1'!$1:$1)-4),4,,TRUE,"Form Responses 1"))</f>
        <v>0</v>
      </c>
      <c r="E2541" s="82">
        <f ca="1" t="shared" si="0"/>
        <v>6</v>
      </c>
      <c r="F2541" s="65" t="str">
        <f ca="1">IF(ISBLANK(A2541)," ",INDIRECT(ADDRESS(1,5+MOD(ROW()-2,COUNTA('Form Responses 1'!$1:$1)-4),,TRUE,"Form Responses 1")))</f>
        <v>Lantai 13 [Mushola]</v>
      </c>
      <c r="G2541" s="65" t="e">
        <f ca="1">IF(ISBLANK(A2541)," ",INDIRECT(ADDRESS(MATCH(A2541,'Form Responses 1'!A:A,0),5+MOD(ROW()-2,COUNTA('Form Responses 1'!$1:$1)-4),,TRUE,"Form Responses 1")))</f>
        <v>#N/A</v>
      </c>
      <c r="H2541" s="83" t="str">
        <f ca="1" t="shared" si="1"/>
        <v>Lantai 13</v>
      </c>
      <c r="I2541" s="83" t="str">
        <f ca="1" t="shared" si="2546"/>
        <v>Mushola</v>
      </c>
      <c r="J2541" s="83" t="str">
        <f ca="1" t="shared" si="2"/>
        <v>CLEANING SERVICE</v>
      </c>
      <c r="K2541" s="83" t="str">
        <f ca="1" t="array" ref="K2541">IFERROR(INDEX(MASTER!B:B,MATCH(G2541,MASTER!A:A,0))/100," ")</f>
        <v> </v>
      </c>
      <c r="L2541" s="65">
        <f ca="1" t="shared" si="3"/>
        <v>0</v>
      </c>
      <c r="M2541" s="65" t="str">
        <f ca="1" t="shared" si="4"/>
        <v>1900 - WEEK 00</v>
      </c>
      <c r="N2541" s="65" t="str">
        <f ca="1" t="shared" si="5"/>
        <v>1900 - MONTH 01</v>
      </c>
      <c r="O2541" s="83" t="str">
        <f ca="1" t="shared" ref="O2541:P2541" si="2589">IFERROR(AVERAGEIF(M:M,M2541,$K:$K)," ")</f>
        <v> </v>
      </c>
      <c r="P2541" s="83" t="str">
        <f ca="1" t="shared" si="2589"/>
        <v> </v>
      </c>
      <c r="Q2541" s="65" t="str">
        <f ca="1">IF(ISBLANK(A2541)," ",IF(O2541&gt;MASTER!$B$3/100,"SB",IF(O2541&gt;MASTER!$B$4/100,"B",IF(O2541&gt;MASTER!$B$5/100,"C","K"))))</f>
        <v>SB</v>
      </c>
      <c r="R2541" s="65" t="str">
        <f ca="1">IF(ISBLANK(B2541)," ",IF(P2541&gt;MASTER!$B$3/100,"SB",IF(P2541&gt;MASTER!$B$4/100,"B",IF(P2541&gt;MASTER!$B$5/100,"C","K"))))</f>
        <v>SB</v>
      </c>
    </row>
    <row r="2542" customHeight="1" spans="1:18">
      <c r="A2542" s="65">
        <f ca="1">INDIRECT(ADDRESS(2+QUOTIENT(ROW()-2,COUNTA('Form Responses 1'!$1:$1)-4),1,,TRUE,"Form Responses 1"))</f>
        <v>0</v>
      </c>
      <c r="B2542" s="65">
        <f ca="1">INDIRECT(ADDRESS(2+QUOTIENT(ROW()-2,COUNTA('Form Responses 1'!$1:$1)-4),2,,TRUE,"Form Responses 1"))</f>
        <v>0</v>
      </c>
      <c r="C2542" s="65">
        <f ca="1">INDIRECT(ADDRESS(2+QUOTIENT(ROW()-2,COUNTA('Form Responses 1'!$1:$1)-4),3,,TRUE,"Form Responses 1"))</f>
        <v>0</v>
      </c>
      <c r="D2542" s="65">
        <f ca="1">INDIRECT(ADDRESS(2+QUOTIENT(ROW()-2,COUNTA('Form Responses 1'!$1:$1)-4),4,,TRUE,"Form Responses 1"))</f>
        <v>0</v>
      </c>
      <c r="E2542" s="82">
        <f ca="1" t="shared" si="0"/>
        <v>6</v>
      </c>
      <c r="F2542" s="65" t="str">
        <f ca="1">IF(ISBLANK(A2542)," ",INDIRECT(ADDRESS(1,5+MOD(ROW()-2,COUNTA('Form Responses 1'!$1:$1)-4),,TRUE,"Form Responses 1")))</f>
        <v>Lantai 13 [Pantry]</v>
      </c>
      <c r="G2542" s="65" t="e">
        <f ca="1">IF(ISBLANK(A2542)," ",INDIRECT(ADDRESS(MATCH(A2542,'Form Responses 1'!A:A,0),5+MOD(ROW()-2,COUNTA('Form Responses 1'!$1:$1)-4),,TRUE,"Form Responses 1")))</f>
        <v>#N/A</v>
      </c>
      <c r="H2542" s="83" t="str">
        <f ca="1" t="shared" si="1"/>
        <v>Lantai 13</v>
      </c>
      <c r="I2542" s="83" t="str">
        <f ca="1" t="shared" si="2546"/>
        <v>Pantry</v>
      </c>
      <c r="J2542" s="83" t="str">
        <f ca="1" t="shared" si="2"/>
        <v>CLEANING SERVICE</v>
      </c>
      <c r="K2542" s="83" t="str">
        <f ca="1" t="array" ref="K2542">IFERROR(INDEX(MASTER!B:B,MATCH(G2542,MASTER!A:A,0))/100," ")</f>
        <v> </v>
      </c>
      <c r="L2542" s="65">
        <f ca="1" t="shared" si="3"/>
        <v>0</v>
      </c>
      <c r="M2542" s="65" t="str">
        <f ca="1" t="shared" si="4"/>
        <v>1900 - WEEK 00</v>
      </c>
      <c r="N2542" s="65" t="str">
        <f ca="1" t="shared" si="5"/>
        <v>1900 - MONTH 01</v>
      </c>
      <c r="O2542" s="83" t="str">
        <f ca="1" t="shared" ref="O2542:P2542" si="2590">IFERROR(AVERAGEIF(M:M,M2542,$K:$K)," ")</f>
        <v> </v>
      </c>
      <c r="P2542" s="83" t="str">
        <f ca="1" t="shared" si="2590"/>
        <v> </v>
      </c>
      <c r="Q2542" s="65" t="str">
        <f ca="1">IF(ISBLANK(A2542)," ",IF(O2542&gt;MASTER!$B$3/100,"SB",IF(O2542&gt;MASTER!$B$4/100,"B",IF(O2542&gt;MASTER!$B$5/100,"C","K"))))</f>
        <v>SB</v>
      </c>
      <c r="R2542" s="65" t="str">
        <f ca="1">IF(ISBLANK(B2542)," ",IF(P2542&gt;MASTER!$B$3/100,"SB",IF(P2542&gt;MASTER!$B$4/100,"B",IF(P2542&gt;MASTER!$B$5/100,"C","K"))))</f>
        <v>SB</v>
      </c>
    </row>
    <row r="2543" customHeight="1" spans="1:18">
      <c r="A2543" s="65">
        <f ca="1">INDIRECT(ADDRESS(2+QUOTIENT(ROW()-2,COUNTA('Form Responses 1'!$1:$1)-4),1,,TRUE,"Form Responses 1"))</f>
        <v>0</v>
      </c>
      <c r="B2543" s="65">
        <f ca="1">INDIRECT(ADDRESS(2+QUOTIENT(ROW()-2,COUNTA('Form Responses 1'!$1:$1)-4),2,,TRUE,"Form Responses 1"))</f>
        <v>0</v>
      </c>
      <c r="C2543" s="65">
        <f ca="1">INDIRECT(ADDRESS(2+QUOTIENT(ROW()-2,COUNTA('Form Responses 1'!$1:$1)-4),3,,TRUE,"Form Responses 1"))</f>
        <v>0</v>
      </c>
      <c r="D2543" s="65">
        <f ca="1">INDIRECT(ADDRESS(2+QUOTIENT(ROW()-2,COUNTA('Form Responses 1'!$1:$1)-4),4,,TRUE,"Form Responses 1"))</f>
        <v>0</v>
      </c>
      <c r="E2543" s="82">
        <f ca="1" t="shared" si="0"/>
        <v>6</v>
      </c>
      <c r="F2543" s="65" t="str">
        <f ca="1">IF(ISBLANK(A2543)," ",INDIRECT(ADDRESS(1,5+MOD(ROW()-2,COUNTA('Form Responses 1'!$1:$1)-4),,TRUE,"Form Responses 1")))</f>
        <v>Lantai 13 [Ruang Rapat 1-2-3]</v>
      </c>
      <c r="G2543" s="65" t="e">
        <f ca="1">IF(ISBLANK(A2543)," ",INDIRECT(ADDRESS(MATCH(A2543,'Form Responses 1'!A:A,0),5+MOD(ROW()-2,COUNTA('Form Responses 1'!$1:$1)-4),,TRUE,"Form Responses 1")))</f>
        <v>#N/A</v>
      </c>
      <c r="H2543" s="83" t="str">
        <f ca="1" t="shared" si="1"/>
        <v>Lantai 13</v>
      </c>
      <c r="I2543" s="83" t="str">
        <f ca="1" t="shared" si="2546"/>
        <v>Ruang Rapat 1-2-3</v>
      </c>
      <c r="J2543" s="83" t="str">
        <f ca="1" t="shared" si="2"/>
        <v>CLEANING SERVICE</v>
      </c>
      <c r="K2543" s="83" t="str">
        <f ca="1" t="array" ref="K2543">IFERROR(INDEX(MASTER!B:B,MATCH(G2543,MASTER!A:A,0))/100," ")</f>
        <v> </v>
      </c>
      <c r="L2543" s="65">
        <f ca="1" t="shared" si="3"/>
        <v>0</v>
      </c>
      <c r="M2543" s="65" t="str">
        <f ca="1" t="shared" si="4"/>
        <v>1900 - WEEK 00</v>
      </c>
      <c r="N2543" s="65" t="str">
        <f ca="1" t="shared" si="5"/>
        <v>1900 - MONTH 01</v>
      </c>
      <c r="O2543" s="83" t="str">
        <f ca="1" t="shared" ref="O2543:P2543" si="2591">IFERROR(AVERAGEIF(M:M,M2543,$K:$K)," ")</f>
        <v> </v>
      </c>
      <c r="P2543" s="83" t="str">
        <f ca="1" t="shared" si="2591"/>
        <v> </v>
      </c>
      <c r="Q2543" s="65" t="str">
        <f ca="1">IF(ISBLANK(A2543)," ",IF(O2543&gt;MASTER!$B$3/100,"SB",IF(O2543&gt;MASTER!$B$4/100,"B",IF(O2543&gt;MASTER!$B$5/100,"C","K"))))</f>
        <v>SB</v>
      </c>
      <c r="R2543" s="65" t="str">
        <f ca="1">IF(ISBLANK(B2543)," ",IF(P2543&gt;MASTER!$B$3/100,"SB",IF(P2543&gt;MASTER!$B$4/100,"B",IF(P2543&gt;MASTER!$B$5/100,"C","K"))))</f>
        <v>SB</v>
      </c>
    </row>
    <row r="2544" customHeight="1" spans="1:18">
      <c r="A2544" s="65">
        <f ca="1">INDIRECT(ADDRESS(2+QUOTIENT(ROW()-2,COUNTA('Form Responses 1'!$1:$1)-4),1,,TRUE,"Form Responses 1"))</f>
        <v>0</v>
      </c>
      <c r="B2544" s="65">
        <f ca="1">INDIRECT(ADDRESS(2+QUOTIENT(ROW()-2,COUNTA('Form Responses 1'!$1:$1)-4),2,,TRUE,"Form Responses 1"))</f>
        <v>0</v>
      </c>
      <c r="C2544" s="65">
        <f ca="1">INDIRECT(ADDRESS(2+QUOTIENT(ROW()-2,COUNTA('Form Responses 1'!$1:$1)-4),3,,TRUE,"Form Responses 1"))</f>
        <v>0</v>
      </c>
      <c r="D2544" s="65">
        <f ca="1">INDIRECT(ADDRESS(2+QUOTIENT(ROW()-2,COUNTA('Form Responses 1'!$1:$1)-4),4,,TRUE,"Form Responses 1"))</f>
        <v>0</v>
      </c>
      <c r="E2544" s="82">
        <f ca="1" t="shared" si="0"/>
        <v>6</v>
      </c>
      <c r="F2544" s="65" t="str">
        <f ca="1">IF(ISBLANK(A2544)," ",INDIRECT(ADDRESS(1,5+MOD(ROW()-2,COUNTA('Form Responses 1'!$1:$1)-4),,TRUE,"Form Responses 1")))</f>
        <v>Lantai 13 [Ruang Kerja]</v>
      </c>
      <c r="G2544" s="65" t="e">
        <f ca="1">IF(ISBLANK(A2544)," ",INDIRECT(ADDRESS(MATCH(A2544,'Form Responses 1'!A:A,0),5+MOD(ROW()-2,COUNTA('Form Responses 1'!$1:$1)-4),,TRUE,"Form Responses 1")))</f>
        <v>#N/A</v>
      </c>
      <c r="H2544" s="83" t="str">
        <f ca="1" t="shared" si="1"/>
        <v>Lantai 13</v>
      </c>
      <c r="I2544" s="83" t="str">
        <f ca="1" t="shared" si="2546"/>
        <v>Ruang Kerja</v>
      </c>
      <c r="J2544" s="83" t="str">
        <f ca="1" t="shared" si="2"/>
        <v>CLEANING SERVICE</v>
      </c>
      <c r="K2544" s="83" t="str">
        <f ca="1" t="array" ref="K2544">IFERROR(INDEX(MASTER!B:B,MATCH(G2544,MASTER!A:A,0))/100," ")</f>
        <v> </v>
      </c>
      <c r="L2544" s="65">
        <f ca="1" t="shared" si="3"/>
        <v>0</v>
      </c>
      <c r="M2544" s="65" t="str">
        <f ca="1" t="shared" si="4"/>
        <v>1900 - WEEK 00</v>
      </c>
      <c r="N2544" s="65" t="str">
        <f ca="1" t="shared" si="5"/>
        <v>1900 - MONTH 01</v>
      </c>
      <c r="O2544" s="83" t="str">
        <f ca="1" t="shared" ref="O2544:P2544" si="2592">IFERROR(AVERAGEIF(M:M,M2544,$K:$K)," ")</f>
        <v> </v>
      </c>
      <c r="P2544" s="83" t="str">
        <f ca="1" t="shared" si="2592"/>
        <v> </v>
      </c>
      <c r="Q2544" s="65" t="str">
        <f ca="1">IF(ISBLANK(A2544)," ",IF(O2544&gt;MASTER!$B$3/100,"SB",IF(O2544&gt;MASTER!$B$4/100,"B",IF(O2544&gt;MASTER!$B$5/100,"C","K"))))</f>
        <v>SB</v>
      </c>
      <c r="R2544" s="65" t="str">
        <f ca="1">IF(ISBLANK(B2544)," ",IF(P2544&gt;MASTER!$B$3/100,"SB",IF(P2544&gt;MASTER!$B$4/100,"B",IF(P2544&gt;MASTER!$B$5/100,"C","K"))))</f>
        <v>SB</v>
      </c>
    </row>
    <row r="2545" customHeight="1" spans="1:18">
      <c r="A2545" s="65">
        <f ca="1">INDIRECT(ADDRESS(2+QUOTIENT(ROW()-2,COUNTA('Form Responses 1'!$1:$1)-4),1,,TRUE,"Form Responses 1"))</f>
        <v>0</v>
      </c>
      <c r="B2545" s="65">
        <f ca="1">INDIRECT(ADDRESS(2+QUOTIENT(ROW()-2,COUNTA('Form Responses 1'!$1:$1)-4),2,,TRUE,"Form Responses 1"))</f>
        <v>0</v>
      </c>
      <c r="C2545" s="65">
        <f ca="1">INDIRECT(ADDRESS(2+QUOTIENT(ROW()-2,COUNTA('Form Responses 1'!$1:$1)-4),3,,TRUE,"Form Responses 1"))</f>
        <v>0</v>
      </c>
      <c r="D2545" s="65">
        <f ca="1">INDIRECT(ADDRESS(2+QUOTIENT(ROW()-2,COUNTA('Form Responses 1'!$1:$1)-4),4,,TRUE,"Form Responses 1"))</f>
        <v>0</v>
      </c>
      <c r="E2545" s="82">
        <f ca="1" t="shared" si="0"/>
        <v>6</v>
      </c>
      <c r="F2545" s="65" t="str">
        <f ca="1">IF(ISBLANK(A2545)," ",INDIRECT(ADDRESS(1,5+MOD(ROW()-2,COUNTA('Form Responses 1'!$1:$1)-4),,TRUE,"Form Responses 1")))</f>
        <v>Lantai 13 [Koridor]</v>
      </c>
      <c r="G2545" s="65" t="e">
        <f ca="1">IF(ISBLANK(A2545)," ",INDIRECT(ADDRESS(MATCH(A2545,'Form Responses 1'!A:A,0),5+MOD(ROW()-2,COUNTA('Form Responses 1'!$1:$1)-4),,TRUE,"Form Responses 1")))</f>
        <v>#N/A</v>
      </c>
      <c r="H2545" s="83" t="str">
        <f ca="1" t="shared" si="1"/>
        <v>Lantai 13</v>
      </c>
      <c r="I2545" s="83" t="str">
        <f ca="1" t="shared" si="2546"/>
        <v>Koridor</v>
      </c>
      <c r="J2545" s="83" t="str">
        <f ca="1" t="shared" si="2"/>
        <v>CLEANING SERVICE</v>
      </c>
      <c r="K2545" s="83" t="str">
        <f ca="1" t="array" ref="K2545">IFERROR(INDEX(MASTER!B:B,MATCH(G2545,MASTER!A:A,0))/100," ")</f>
        <v> </v>
      </c>
      <c r="L2545" s="65">
        <f ca="1" t="shared" si="3"/>
        <v>0</v>
      </c>
      <c r="M2545" s="65" t="str">
        <f ca="1" t="shared" si="4"/>
        <v>1900 - WEEK 00</v>
      </c>
      <c r="N2545" s="65" t="str">
        <f ca="1" t="shared" si="5"/>
        <v>1900 - MONTH 01</v>
      </c>
      <c r="O2545" s="83" t="str">
        <f ca="1" t="shared" ref="O2545:P2545" si="2593">IFERROR(AVERAGEIF(M:M,M2545,$K:$K)," ")</f>
        <v> </v>
      </c>
      <c r="P2545" s="83" t="str">
        <f ca="1" t="shared" si="2593"/>
        <v> </v>
      </c>
      <c r="Q2545" s="65" t="str">
        <f ca="1">IF(ISBLANK(A2545)," ",IF(O2545&gt;MASTER!$B$3/100,"SB",IF(O2545&gt;MASTER!$B$4/100,"B",IF(O2545&gt;MASTER!$B$5/100,"C","K"))))</f>
        <v>SB</v>
      </c>
      <c r="R2545" s="65" t="str">
        <f ca="1">IF(ISBLANK(B2545)," ",IF(P2545&gt;MASTER!$B$3/100,"SB",IF(P2545&gt;MASTER!$B$4/100,"B",IF(P2545&gt;MASTER!$B$5/100,"C","K"))))</f>
        <v>SB</v>
      </c>
    </row>
    <row r="2546" customHeight="1" spans="1:18">
      <c r="A2546" s="65">
        <f ca="1">INDIRECT(ADDRESS(2+QUOTIENT(ROW()-2,COUNTA('Form Responses 1'!$1:$1)-4),1,,TRUE,"Form Responses 1"))</f>
        <v>0</v>
      </c>
      <c r="B2546" s="65">
        <f ca="1">INDIRECT(ADDRESS(2+QUOTIENT(ROW()-2,COUNTA('Form Responses 1'!$1:$1)-4),2,,TRUE,"Form Responses 1"))</f>
        <v>0</v>
      </c>
      <c r="C2546" s="65">
        <f ca="1">INDIRECT(ADDRESS(2+QUOTIENT(ROW()-2,COUNTA('Form Responses 1'!$1:$1)-4),3,,TRUE,"Form Responses 1"))</f>
        <v>0</v>
      </c>
      <c r="D2546" s="65">
        <f ca="1">INDIRECT(ADDRESS(2+QUOTIENT(ROW()-2,COUNTA('Form Responses 1'!$1:$1)-4),4,,TRUE,"Form Responses 1"))</f>
        <v>0</v>
      </c>
      <c r="E2546" s="82">
        <f ca="1" t="shared" si="0"/>
        <v>6</v>
      </c>
      <c r="F2546" s="65" t="str">
        <f ca="1">IF(ISBLANK(A2546)," ",INDIRECT(ADDRESS(1,5+MOD(ROW()-2,COUNTA('Form Responses 1'!$1:$1)-4),,TRUE,"Form Responses 1")))</f>
        <v>Lantai 13 [Toilet Pria / Wanita]</v>
      </c>
      <c r="G2546" s="65" t="e">
        <f ca="1">IF(ISBLANK(A2546)," ",INDIRECT(ADDRESS(MATCH(A2546,'Form Responses 1'!A:A,0),5+MOD(ROW()-2,COUNTA('Form Responses 1'!$1:$1)-4),,TRUE,"Form Responses 1")))</f>
        <v>#N/A</v>
      </c>
      <c r="H2546" s="83" t="str">
        <f ca="1" t="shared" si="1"/>
        <v>Lantai 13</v>
      </c>
      <c r="I2546" s="83" t="str">
        <f ca="1" t="shared" si="2546"/>
        <v>Toilet Pria / Wanita</v>
      </c>
      <c r="J2546" s="83" t="str">
        <f ca="1" t="shared" si="2"/>
        <v>CLEANING SERVICE</v>
      </c>
      <c r="K2546" s="83" t="str">
        <f ca="1" t="array" ref="K2546">IFERROR(INDEX(MASTER!B:B,MATCH(G2546,MASTER!A:A,0))/100," ")</f>
        <v> </v>
      </c>
      <c r="L2546" s="65">
        <f ca="1" t="shared" si="3"/>
        <v>0</v>
      </c>
      <c r="M2546" s="65" t="str">
        <f ca="1" t="shared" si="4"/>
        <v>1900 - WEEK 00</v>
      </c>
      <c r="N2546" s="65" t="str">
        <f ca="1" t="shared" si="5"/>
        <v>1900 - MONTH 01</v>
      </c>
      <c r="O2546" s="83" t="str">
        <f ca="1" t="shared" ref="O2546:P2546" si="2594">IFERROR(AVERAGEIF(M:M,M2546,$K:$K)," ")</f>
        <v> </v>
      </c>
      <c r="P2546" s="83" t="str">
        <f ca="1" t="shared" si="2594"/>
        <v> </v>
      </c>
      <c r="Q2546" s="65" t="str">
        <f ca="1">IF(ISBLANK(A2546)," ",IF(O2546&gt;MASTER!$B$3/100,"SB",IF(O2546&gt;MASTER!$B$4/100,"B",IF(O2546&gt;MASTER!$B$5/100,"C","K"))))</f>
        <v>SB</v>
      </c>
      <c r="R2546" s="65" t="str">
        <f ca="1">IF(ISBLANK(B2546)," ",IF(P2546&gt;MASTER!$B$3/100,"SB",IF(P2546&gt;MASTER!$B$4/100,"B",IF(P2546&gt;MASTER!$B$5/100,"C","K"))))</f>
        <v>SB</v>
      </c>
    </row>
    <row r="2547" customHeight="1" spans="1:18">
      <c r="A2547" s="65">
        <f ca="1">INDIRECT(ADDRESS(2+QUOTIENT(ROW()-2,COUNTA('Form Responses 1'!$1:$1)-4),1,,TRUE,"Form Responses 1"))</f>
        <v>0</v>
      </c>
      <c r="B2547" s="65">
        <f ca="1">INDIRECT(ADDRESS(2+QUOTIENT(ROW()-2,COUNTA('Form Responses 1'!$1:$1)-4),2,,TRUE,"Form Responses 1"))</f>
        <v>0</v>
      </c>
      <c r="C2547" s="65">
        <f ca="1">INDIRECT(ADDRESS(2+QUOTIENT(ROW()-2,COUNTA('Form Responses 1'!$1:$1)-4),3,,TRUE,"Form Responses 1"))</f>
        <v>0</v>
      </c>
      <c r="D2547" s="65">
        <f ca="1">INDIRECT(ADDRESS(2+QUOTIENT(ROW()-2,COUNTA('Form Responses 1'!$1:$1)-4),4,,TRUE,"Form Responses 1"))</f>
        <v>0</v>
      </c>
      <c r="E2547" s="82">
        <f ca="1" t="shared" si="0"/>
        <v>6</v>
      </c>
      <c r="F2547" s="65" t="str">
        <f ca="1">IF(ISBLANK(A2547)," ",INDIRECT(ADDRESS(1,5+MOD(ROW()-2,COUNTA('Form Responses 1'!$1:$1)-4),,TRUE,"Form Responses 1")))</f>
        <v>Lantai 12 [Tangga Exit Barat]</v>
      </c>
      <c r="G2547" s="65" t="e">
        <f ca="1">IF(ISBLANK(A2547)," ",INDIRECT(ADDRESS(MATCH(A2547,'Form Responses 1'!A:A,0),5+MOD(ROW()-2,COUNTA('Form Responses 1'!$1:$1)-4),,TRUE,"Form Responses 1")))</f>
        <v>#N/A</v>
      </c>
      <c r="H2547" s="83" t="str">
        <f ca="1" t="shared" si="1"/>
        <v>Lantai 12</v>
      </c>
      <c r="I2547" s="83" t="str">
        <f ca="1" t="shared" si="2546"/>
        <v>Tangga Exit Barat</v>
      </c>
      <c r="J2547" s="83" t="str">
        <f ca="1" t="shared" si="2"/>
        <v>CLEANING SERVICE</v>
      </c>
      <c r="K2547" s="83" t="str">
        <f ca="1" t="array" ref="K2547">IFERROR(INDEX(MASTER!B:B,MATCH(G2547,MASTER!A:A,0))/100," ")</f>
        <v> </v>
      </c>
      <c r="L2547" s="65">
        <f ca="1" t="shared" si="3"/>
        <v>0</v>
      </c>
      <c r="M2547" s="65" t="str">
        <f ca="1" t="shared" si="4"/>
        <v>1900 - WEEK 00</v>
      </c>
      <c r="N2547" s="65" t="str">
        <f ca="1" t="shared" si="5"/>
        <v>1900 - MONTH 01</v>
      </c>
      <c r="O2547" s="83" t="str">
        <f ca="1" t="shared" ref="O2547:P2547" si="2595">IFERROR(AVERAGEIF(M:M,M2547,$K:$K)," ")</f>
        <v> </v>
      </c>
      <c r="P2547" s="83" t="str">
        <f ca="1" t="shared" si="2595"/>
        <v> </v>
      </c>
      <c r="Q2547" s="65" t="str">
        <f ca="1">IF(ISBLANK(A2547)," ",IF(O2547&gt;MASTER!$B$3/100,"SB",IF(O2547&gt;MASTER!$B$4/100,"B",IF(O2547&gt;MASTER!$B$5/100,"C","K"))))</f>
        <v>SB</v>
      </c>
      <c r="R2547" s="65" t="str">
        <f ca="1">IF(ISBLANK(B2547)," ",IF(P2547&gt;MASTER!$B$3/100,"SB",IF(P2547&gt;MASTER!$B$4/100,"B",IF(P2547&gt;MASTER!$B$5/100,"C","K"))))</f>
        <v>SB</v>
      </c>
    </row>
    <row r="2548" customHeight="1" spans="1:18">
      <c r="A2548" s="65">
        <f ca="1">INDIRECT(ADDRESS(2+QUOTIENT(ROW()-2,COUNTA('Form Responses 1'!$1:$1)-4),1,,TRUE,"Form Responses 1"))</f>
        <v>0</v>
      </c>
      <c r="B2548" s="65">
        <f ca="1">INDIRECT(ADDRESS(2+QUOTIENT(ROW()-2,COUNTA('Form Responses 1'!$1:$1)-4),2,,TRUE,"Form Responses 1"))</f>
        <v>0</v>
      </c>
      <c r="C2548" s="65">
        <f ca="1">INDIRECT(ADDRESS(2+QUOTIENT(ROW()-2,COUNTA('Form Responses 1'!$1:$1)-4),3,,TRUE,"Form Responses 1"))</f>
        <v>0</v>
      </c>
      <c r="D2548" s="65">
        <f ca="1">INDIRECT(ADDRESS(2+QUOTIENT(ROW()-2,COUNTA('Form Responses 1'!$1:$1)-4),4,,TRUE,"Form Responses 1"))</f>
        <v>0</v>
      </c>
      <c r="E2548" s="82">
        <f ca="1" t="shared" si="0"/>
        <v>6</v>
      </c>
      <c r="F2548" s="65" t="str">
        <f ca="1">IF(ISBLANK(A2548)," ",INDIRECT(ADDRESS(1,5+MOD(ROW()-2,COUNTA('Form Responses 1'!$1:$1)-4),,TRUE,"Form Responses 1")))</f>
        <v>Lantai 12 [ &amp; Timur]</v>
      </c>
      <c r="G2548" s="65" t="e">
        <f ca="1">IF(ISBLANK(A2548)," ",INDIRECT(ADDRESS(MATCH(A2548,'Form Responses 1'!A:A,0),5+MOD(ROW()-2,COUNTA('Form Responses 1'!$1:$1)-4),,TRUE,"Form Responses 1")))</f>
        <v>#N/A</v>
      </c>
      <c r="H2548" s="83" t="str">
        <f ca="1" t="shared" si="1"/>
        <v>Lantai 12</v>
      </c>
      <c r="I2548" s="83" t="str">
        <f ca="1" t="shared" si="2546"/>
        <v> &amp; Timur</v>
      </c>
      <c r="J2548" s="83" t="str">
        <f ca="1" t="shared" si="2"/>
        <v>CLEANING SERVICE</v>
      </c>
      <c r="K2548" s="83" t="str">
        <f ca="1" t="array" ref="K2548">IFERROR(INDEX(MASTER!B:B,MATCH(G2548,MASTER!A:A,0))/100," ")</f>
        <v> </v>
      </c>
      <c r="L2548" s="65">
        <f ca="1" t="shared" si="3"/>
        <v>0</v>
      </c>
      <c r="M2548" s="65" t="str">
        <f ca="1" t="shared" si="4"/>
        <v>1900 - WEEK 00</v>
      </c>
      <c r="N2548" s="65" t="str">
        <f ca="1" t="shared" si="5"/>
        <v>1900 - MONTH 01</v>
      </c>
      <c r="O2548" s="83" t="str">
        <f ca="1" t="shared" ref="O2548:P2548" si="2596">IFERROR(AVERAGEIF(M:M,M2548,$K:$K)," ")</f>
        <v> </v>
      </c>
      <c r="P2548" s="83" t="str">
        <f ca="1" t="shared" si="2596"/>
        <v> </v>
      </c>
      <c r="Q2548" s="65" t="str">
        <f ca="1">IF(ISBLANK(A2548)," ",IF(O2548&gt;MASTER!$B$3/100,"SB",IF(O2548&gt;MASTER!$B$4/100,"B",IF(O2548&gt;MASTER!$B$5/100,"C","K"))))</f>
        <v>SB</v>
      </c>
      <c r="R2548" s="65" t="str">
        <f ca="1">IF(ISBLANK(B2548)," ",IF(P2548&gt;MASTER!$B$3/100,"SB",IF(P2548&gt;MASTER!$B$4/100,"B",IF(P2548&gt;MASTER!$B$5/100,"C","K"))))</f>
        <v>SB</v>
      </c>
    </row>
    <row r="2549" customHeight="1" spans="1:18">
      <c r="A2549" s="65">
        <f ca="1">INDIRECT(ADDRESS(2+QUOTIENT(ROW()-2,COUNTA('Form Responses 1'!$1:$1)-4),1,,TRUE,"Form Responses 1"))</f>
        <v>0</v>
      </c>
      <c r="B2549" s="65">
        <f ca="1">INDIRECT(ADDRESS(2+QUOTIENT(ROW()-2,COUNTA('Form Responses 1'!$1:$1)-4),2,,TRUE,"Form Responses 1"))</f>
        <v>0</v>
      </c>
      <c r="C2549" s="65">
        <f ca="1">INDIRECT(ADDRESS(2+QUOTIENT(ROW()-2,COUNTA('Form Responses 1'!$1:$1)-4),3,,TRUE,"Form Responses 1"))</f>
        <v>0</v>
      </c>
      <c r="D2549" s="65">
        <f ca="1">INDIRECT(ADDRESS(2+QUOTIENT(ROW()-2,COUNTA('Form Responses 1'!$1:$1)-4),4,,TRUE,"Form Responses 1"))</f>
        <v>0</v>
      </c>
      <c r="E2549" s="82">
        <f ca="1" t="shared" si="0"/>
        <v>6</v>
      </c>
      <c r="F2549" s="65" t="str">
        <f ca="1">IF(ISBLANK(A2549)," ",INDIRECT(ADDRESS(1,5+MOD(ROW()-2,COUNTA('Form Responses 1'!$1:$1)-4),,TRUE,"Form Responses 1")))</f>
        <v>Lantai 12 [Mushola]</v>
      </c>
      <c r="G2549" s="65" t="e">
        <f ca="1">IF(ISBLANK(A2549)," ",INDIRECT(ADDRESS(MATCH(A2549,'Form Responses 1'!A:A,0),5+MOD(ROW()-2,COUNTA('Form Responses 1'!$1:$1)-4),,TRUE,"Form Responses 1")))</f>
        <v>#N/A</v>
      </c>
      <c r="H2549" s="83" t="str">
        <f ca="1" t="shared" si="1"/>
        <v>Lantai 12</v>
      </c>
      <c r="I2549" s="83" t="str">
        <f ca="1" t="shared" si="2546"/>
        <v>Mushola</v>
      </c>
      <c r="J2549" s="83" t="str">
        <f ca="1" t="shared" si="2"/>
        <v>CLEANING SERVICE</v>
      </c>
      <c r="K2549" s="83" t="str">
        <f ca="1" t="array" ref="K2549">IFERROR(INDEX(MASTER!B:B,MATCH(G2549,MASTER!A:A,0))/100," ")</f>
        <v> </v>
      </c>
      <c r="L2549" s="65">
        <f ca="1" t="shared" si="3"/>
        <v>0</v>
      </c>
      <c r="M2549" s="65" t="str">
        <f ca="1" t="shared" si="4"/>
        <v>1900 - WEEK 00</v>
      </c>
      <c r="N2549" s="65" t="str">
        <f ca="1" t="shared" si="5"/>
        <v>1900 - MONTH 01</v>
      </c>
      <c r="O2549" s="83" t="str">
        <f ca="1" t="shared" ref="O2549:P2549" si="2597">IFERROR(AVERAGEIF(M:M,M2549,$K:$K)," ")</f>
        <v> </v>
      </c>
      <c r="P2549" s="83" t="str">
        <f ca="1" t="shared" si="2597"/>
        <v> </v>
      </c>
      <c r="Q2549" s="65" t="str">
        <f ca="1">IF(ISBLANK(A2549)," ",IF(O2549&gt;MASTER!$B$3/100,"SB",IF(O2549&gt;MASTER!$B$4/100,"B",IF(O2549&gt;MASTER!$B$5/100,"C","K"))))</f>
        <v>SB</v>
      </c>
      <c r="R2549" s="65" t="str">
        <f ca="1">IF(ISBLANK(B2549)," ",IF(P2549&gt;MASTER!$B$3/100,"SB",IF(P2549&gt;MASTER!$B$4/100,"B",IF(P2549&gt;MASTER!$B$5/100,"C","K"))))</f>
        <v>SB</v>
      </c>
    </row>
    <row r="2550" customHeight="1" spans="1:18">
      <c r="A2550" s="65">
        <f ca="1">INDIRECT(ADDRESS(2+QUOTIENT(ROW()-2,COUNTA('Form Responses 1'!$1:$1)-4),1,,TRUE,"Form Responses 1"))</f>
        <v>0</v>
      </c>
      <c r="B2550" s="65">
        <f ca="1">INDIRECT(ADDRESS(2+QUOTIENT(ROW()-2,COUNTA('Form Responses 1'!$1:$1)-4),2,,TRUE,"Form Responses 1"))</f>
        <v>0</v>
      </c>
      <c r="C2550" s="65">
        <f ca="1">INDIRECT(ADDRESS(2+QUOTIENT(ROW()-2,COUNTA('Form Responses 1'!$1:$1)-4),3,,TRUE,"Form Responses 1"))</f>
        <v>0</v>
      </c>
      <c r="D2550" s="65">
        <f ca="1">INDIRECT(ADDRESS(2+QUOTIENT(ROW()-2,COUNTA('Form Responses 1'!$1:$1)-4),4,,TRUE,"Form Responses 1"))</f>
        <v>0</v>
      </c>
      <c r="E2550" s="82">
        <f ca="1" t="shared" si="0"/>
        <v>6</v>
      </c>
      <c r="F2550" s="65" t="str">
        <f ca="1">IF(ISBLANK(A2550)," ",INDIRECT(ADDRESS(1,5+MOD(ROW()-2,COUNTA('Form Responses 1'!$1:$1)-4),,TRUE,"Form Responses 1")))</f>
        <v>Lantai 12 [Pantry]</v>
      </c>
      <c r="G2550" s="65" t="e">
        <f ca="1">IF(ISBLANK(A2550)," ",INDIRECT(ADDRESS(MATCH(A2550,'Form Responses 1'!A:A,0),5+MOD(ROW()-2,COUNTA('Form Responses 1'!$1:$1)-4),,TRUE,"Form Responses 1")))</f>
        <v>#N/A</v>
      </c>
      <c r="H2550" s="83" t="str">
        <f ca="1" t="shared" si="1"/>
        <v>Lantai 12</v>
      </c>
      <c r="I2550" s="83" t="str">
        <f ca="1" t="shared" si="2546"/>
        <v>Pantry</v>
      </c>
      <c r="J2550" s="83" t="str">
        <f ca="1" t="shared" si="2"/>
        <v>CLEANING SERVICE</v>
      </c>
      <c r="K2550" s="83" t="str">
        <f ca="1" t="array" ref="K2550">IFERROR(INDEX(MASTER!B:B,MATCH(G2550,MASTER!A:A,0))/100," ")</f>
        <v> </v>
      </c>
      <c r="L2550" s="65">
        <f ca="1" t="shared" si="3"/>
        <v>0</v>
      </c>
      <c r="M2550" s="65" t="str">
        <f ca="1" t="shared" si="4"/>
        <v>1900 - WEEK 00</v>
      </c>
      <c r="N2550" s="65" t="str">
        <f ca="1" t="shared" si="5"/>
        <v>1900 - MONTH 01</v>
      </c>
      <c r="O2550" s="83" t="str">
        <f ca="1" t="shared" ref="O2550:P2550" si="2598">IFERROR(AVERAGEIF(M:M,M2550,$K:$K)," ")</f>
        <v> </v>
      </c>
      <c r="P2550" s="83" t="str">
        <f ca="1" t="shared" si="2598"/>
        <v> </v>
      </c>
      <c r="Q2550" s="65" t="str">
        <f ca="1">IF(ISBLANK(A2550)," ",IF(O2550&gt;MASTER!$B$3/100,"SB",IF(O2550&gt;MASTER!$B$4/100,"B",IF(O2550&gt;MASTER!$B$5/100,"C","K"))))</f>
        <v>SB</v>
      </c>
      <c r="R2550" s="65" t="str">
        <f ca="1">IF(ISBLANK(B2550)," ",IF(P2550&gt;MASTER!$B$3/100,"SB",IF(P2550&gt;MASTER!$B$4/100,"B",IF(P2550&gt;MASTER!$B$5/100,"C","K"))))</f>
        <v>SB</v>
      </c>
    </row>
    <row r="2551" customHeight="1" spans="1:18">
      <c r="A2551" s="65">
        <f ca="1">INDIRECT(ADDRESS(2+QUOTIENT(ROW()-2,COUNTA('Form Responses 1'!$1:$1)-4),1,,TRUE,"Form Responses 1"))</f>
        <v>0</v>
      </c>
      <c r="B2551" s="65">
        <f ca="1">INDIRECT(ADDRESS(2+QUOTIENT(ROW()-2,COUNTA('Form Responses 1'!$1:$1)-4),2,,TRUE,"Form Responses 1"))</f>
        <v>0</v>
      </c>
      <c r="C2551" s="65">
        <f ca="1">INDIRECT(ADDRESS(2+QUOTIENT(ROW()-2,COUNTA('Form Responses 1'!$1:$1)-4),3,,TRUE,"Form Responses 1"))</f>
        <v>0</v>
      </c>
      <c r="D2551" s="65">
        <f ca="1">INDIRECT(ADDRESS(2+QUOTIENT(ROW()-2,COUNTA('Form Responses 1'!$1:$1)-4),4,,TRUE,"Form Responses 1"))</f>
        <v>0</v>
      </c>
      <c r="E2551" s="82">
        <f ca="1" t="shared" si="0"/>
        <v>6</v>
      </c>
      <c r="F2551" s="65" t="str">
        <f ca="1">IF(ISBLANK(A2551)," ",INDIRECT(ADDRESS(1,5+MOD(ROW()-2,COUNTA('Form Responses 1'!$1:$1)-4),,TRUE,"Form Responses 1")))</f>
        <v>Lantai 12 [Ruang Rapat 1-2-3]</v>
      </c>
      <c r="G2551" s="65" t="e">
        <f ca="1">IF(ISBLANK(A2551)," ",INDIRECT(ADDRESS(MATCH(A2551,'Form Responses 1'!A:A,0),5+MOD(ROW()-2,COUNTA('Form Responses 1'!$1:$1)-4),,TRUE,"Form Responses 1")))</f>
        <v>#N/A</v>
      </c>
      <c r="H2551" s="83" t="str">
        <f ca="1" t="shared" si="1"/>
        <v>Lantai 12</v>
      </c>
      <c r="I2551" s="83" t="str">
        <f ca="1" t="shared" si="2546"/>
        <v>Ruang Rapat 1-2-3</v>
      </c>
      <c r="J2551" s="83" t="str">
        <f ca="1" t="shared" si="2"/>
        <v>CLEANING SERVICE</v>
      </c>
      <c r="K2551" s="83" t="str">
        <f ca="1" t="array" ref="K2551">IFERROR(INDEX(MASTER!B:B,MATCH(G2551,MASTER!A:A,0))/100," ")</f>
        <v> </v>
      </c>
      <c r="L2551" s="65">
        <f ca="1" t="shared" si="3"/>
        <v>0</v>
      </c>
      <c r="M2551" s="65" t="str">
        <f ca="1" t="shared" si="4"/>
        <v>1900 - WEEK 00</v>
      </c>
      <c r="N2551" s="65" t="str">
        <f ca="1" t="shared" si="5"/>
        <v>1900 - MONTH 01</v>
      </c>
      <c r="O2551" s="83" t="str">
        <f ca="1" t="shared" ref="O2551:P2551" si="2599">IFERROR(AVERAGEIF(M:M,M2551,$K:$K)," ")</f>
        <v> </v>
      </c>
      <c r="P2551" s="83" t="str">
        <f ca="1" t="shared" si="2599"/>
        <v> </v>
      </c>
      <c r="Q2551" s="65" t="str">
        <f ca="1">IF(ISBLANK(A2551)," ",IF(O2551&gt;MASTER!$B$3/100,"SB",IF(O2551&gt;MASTER!$B$4/100,"B",IF(O2551&gt;MASTER!$B$5/100,"C","K"))))</f>
        <v>SB</v>
      </c>
      <c r="R2551" s="65" t="str">
        <f ca="1">IF(ISBLANK(B2551)," ",IF(P2551&gt;MASTER!$B$3/100,"SB",IF(P2551&gt;MASTER!$B$4/100,"B",IF(P2551&gt;MASTER!$B$5/100,"C","K"))))</f>
        <v>SB</v>
      </c>
    </row>
    <row r="2552" customHeight="1" spans="1:18">
      <c r="A2552" s="65">
        <f ca="1">INDIRECT(ADDRESS(2+QUOTIENT(ROW()-2,COUNTA('Form Responses 1'!$1:$1)-4),1,,TRUE,"Form Responses 1"))</f>
        <v>0</v>
      </c>
      <c r="B2552" s="65">
        <f ca="1">INDIRECT(ADDRESS(2+QUOTIENT(ROW()-2,COUNTA('Form Responses 1'!$1:$1)-4),2,,TRUE,"Form Responses 1"))</f>
        <v>0</v>
      </c>
      <c r="C2552" s="65">
        <f ca="1">INDIRECT(ADDRESS(2+QUOTIENT(ROW()-2,COUNTA('Form Responses 1'!$1:$1)-4),3,,TRUE,"Form Responses 1"))</f>
        <v>0</v>
      </c>
      <c r="D2552" s="65">
        <f ca="1">INDIRECT(ADDRESS(2+QUOTIENT(ROW()-2,COUNTA('Form Responses 1'!$1:$1)-4),4,,TRUE,"Form Responses 1"))</f>
        <v>0</v>
      </c>
      <c r="E2552" s="82">
        <f ca="1" t="shared" si="0"/>
        <v>6</v>
      </c>
      <c r="F2552" s="65" t="str">
        <f ca="1">IF(ISBLANK(A2552)," ",INDIRECT(ADDRESS(1,5+MOD(ROW()-2,COUNTA('Form Responses 1'!$1:$1)-4),,TRUE,"Form Responses 1")))</f>
        <v>Lantai 12 [Ruang Kerja]</v>
      </c>
      <c r="G2552" s="65" t="e">
        <f ca="1">IF(ISBLANK(A2552)," ",INDIRECT(ADDRESS(MATCH(A2552,'Form Responses 1'!A:A,0),5+MOD(ROW()-2,COUNTA('Form Responses 1'!$1:$1)-4),,TRUE,"Form Responses 1")))</f>
        <v>#N/A</v>
      </c>
      <c r="H2552" s="83" t="str">
        <f ca="1" t="shared" si="1"/>
        <v>Lantai 12</v>
      </c>
      <c r="I2552" s="83" t="str">
        <f ca="1" t="shared" si="2546"/>
        <v>Ruang Kerja</v>
      </c>
      <c r="J2552" s="83" t="str">
        <f ca="1" t="shared" si="2"/>
        <v>CLEANING SERVICE</v>
      </c>
      <c r="K2552" s="83" t="str">
        <f ca="1" t="array" ref="K2552">IFERROR(INDEX(MASTER!B:B,MATCH(G2552,MASTER!A:A,0))/100," ")</f>
        <v> </v>
      </c>
      <c r="L2552" s="65">
        <f ca="1" t="shared" si="3"/>
        <v>0</v>
      </c>
      <c r="M2552" s="65" t="str">
        <f ca="1" t="shared" si="4"/>
        <v>1900 - WEEK 00</v>
      </c>
      <c r="N2552" s="65" t="str">
        <f ca="1" t="shared" si="5"/>
        <v>1900 - MONTH 01</v>
      </c>
      <c r="O2552" s="83" t="str">
        <f ca="1" t="shared" ref="O2552:P2552" si="2600">IFERROR(AVERAGEIF(M:M,M2552,$K:$K)," ")</f>
        <v> </v>
      </c>
      <c r="P2552" s="83" t="str">
        <f ca="1" t="shared" si="2600"/>
        <v> </v>
      </c>
      <c r="Q2552" s="65" t="str">
        <f ca="1">IF(ISBLANK(A2552)," ",IF(O2552&gt;MASTER!$B$3/100,"SB",IF(O2552&gt;MASTER!$B$4/100,"B",IF(O2552&gt;MASTER!$B$5/100,"C","K"))))</f>
        <v>SB</v>
      </c>
      <c r="R2552" s="65" t="str">
        <f ca="1">IF(ISBLANK(B2552)," ",IF(P2552&gt;MASTER!$B$3/100,"SB",IF(P2552&gt;MASTER!$B$4/100,"B",IF(P2552&gt;MASTER!$B$5/100,"C","K"))))</f>
        <v>SB</v>
      </c>
    </row>
    <row r="2553" customHeight="1" spans="1:18">
      <c r="A2553" s="65">
        <f ca="1">INDIRECT(ADDRESS(2+QUOTIENT(ROW()-2,COUNTA('Form Responses 1'!$1:$1)-4),1,,TRUE,"Form Responses 1"))</f>
        <v>0</v>
      </c>
      <c r="B2553" s="65">
        <f ca="1">INDIRECT(ADDRESS(2+QUOTIENT(ROW()-2,COUNTA('Form Responses 1'!$1:$1)-4),2,,TRUE,"Form Responses 1"))</f>
        <v>0</v>
      </c>
      <c r="C2553" s="65">
        <f ca="1">INDIRECT(ADDRESS(2+QUOTIENT(ROW()-2,COUNTA('Form Responses 1'!$1:$1)-4),3,,TRUE,"Form Responses 1"))</f>
        <v>0</v>
      </c>
      <c r="D2553" s="65">
        <f ca="1">INDIRECT(ADDRESS(2+QUOTIENT(ROW()-2,COUNTA('Form Responses 1'!$1:$1)-4),4,,TRUE,"Form Responses 1"))</f>
        <v>0</v>
      </c>
      <c r="E2553" s="82">
        <f ca="1" t="shared" si="0"/>
        <v>6</v>
      </c>
      <c r="F2553" s="65" t="str">
        <f ca="1">IF(ISBLANK(A2553)," ",INDIRECT(ADDRESS(1,5+MOD(ROW()-2,COUNTA('Form Responses 1'!$1:$1)-4),,TRUE,"Form Responses 1")))</f>
        <v>Lantai 12 [Koridor]</v>
      </c>
      <c r="G2553" s="65" t="e">
        <f ca="1">IF(ISBLANK(A2553)," ",INDIRECT(ADDRESS(MATCH(A2553,'Form Responses 1'!A:A,0),5+MOD(ROW()-2,COUNTA('Form Responses 1'!$1:$1)-4),,TRUE,"Form Responses 1")))</f>
        <v>#N/A</v>
      </c>
      <c r="H2553" s="83" t="str">
        <f ca="1" t="shared" si="1"/>
        <v>Lantai 12</v>
      </c>
      <c r="I2553" s="83" t="str">
        <f ca="1" t="shared" si="2546"/>
        <v>Koridor</v>
      </c>
      <c r="J2553" s="83" t="str">
        <f ca="1" t="shared" si="2"/>
        <v>CLEANING SERVICE</v>
      </c>
      <c r="K2553" s="83" t="str">
        <f ca="1" t="array" ref="K2553">IFERROR(INDEX(MASTER!B:B,MATCH(G2553,MASTER!A:A,0))/100," ")</f>
        <v> </v>
      </c>
      <c r="L2553" s="65">
        <f ca="1" t="shared" si="3"/>
        <v>0</v>
      </c>
      <c r="M2553" s="65" t="str">
        <f ca="1" t="shared" si="4"/>
        <v>1900 - WEEK 00</v>
      </c>
      <c r="N2553" s="65" t="str">
        <f ca="1" t="shared" si="5"/>
        <v>1900 - MONTH 01</v>
      </c>
      <c r="O2553" s="83" t="str">
        <f ca="1" t="shared" ref="O2553:P2553" si="2601">IFERROR(AVERAGEIF(M:M,M2553,$K:$K)," ")</f>
        <v> </v>
      </c>
      <c r="P2553" s="83" t="str">
        <f ca="1" t="shared" si="2601"/>
        <v> </v>
      </c>
      <c r="Q2553" s="65" t="str">
        <f ca="1">IF(ISBLANK(A2553)," ",IF(O2553&gt;MASTER!$B$3/100,"SB",IF(O2553&gt;MASTER!$B$4/100,"B",IF(O2553&gt;MASTER!$B$5/100,"C","K"))))</f>
        <v>SB</v>
      </c>
      <c r="R2553" s="65" t="str">
        <f ca="1">IF(ISBLANK(B2553)," ",IF(P2553&gt;MASTER!$B$3/100,"SB",IF(P2553&gt;MASTER!$B$4/100,"B",IF(P2553&gt;MASTER!$B$5/100,"C","K"))))</f>
        <v>SB</v>
      </c>
    </row>
    <row r="2554" customHeight="1" spans="1:18">
      <c r="A2554" s="65">
        <f ca="1">INDIRECT(ADDRESS(2+QUOTIENT(ROW()-2,COUNTA('Form Responses 1'!$1:$1)-4),1,,TRUE,"Form Responses 1"))</f>
        <v>0</v>
      </c>
      <c r="B2554" s="65">
        <f ca="1">INDIRECT(ADDRESS(2+QUOTIENT(ROW()-2,COUNTA('Form Responses 1'!$1:$1)-4),2,,TRUE,"Form Responses 1"))</f>
        <v>0</v>
      </c>
      <c r="C2554" s="65">
        <f ca="1">INDIRECT(ADDRESS(2+QUOTIENT(ROW()-2,COUNTA('Form Responses 1'!$1:$1)-4),3,,TRUE,"Form Responses 1"))</f>
        <v>0</v>
      </c>
      <c r="D2554" s="65">
        <f ca="1">INDIRECT(ADDRESS(2+QUOTIENT(ROW()-2,COUNTA('Form Responses 1'!$1:$1)-4),4,,TRUE,"Form Responses 1"))</f>
        <v>0</v>
      </c>
      <c r="E2554" s="82">
        <f ca="1" t="shared" si="0"/>
        <v>6</v>
      </c>
      <c r="F2554" s="65" t="str">
        <f ca="1">IF(ISBLANK(A2554)," ",INDIRECT(ADDRESS(1,5+MOD(ROW()-2,COUNTA('Form Responses 1'!$1:$1)-4),,TRUE,"Form Responses 1")))</f>
        <v>Lantai 12 [Toilet Pria / Wanita]</v>
      </c>
      <c r="G2554" s="65" t="e">
        <f ca="1">IF(ISBLANK(A2554)," ",INDIRECT(ADDRESS(MATCH(A2554,'Form Responses 1'!A:A,0),5+MOD(ROW()-2,COUNTA('Form Responses 1'!$1:$1)-4),,TRUE,"Form Responses 1")))</f>
        <v>#N/A</v>
      </c>
      <c r="H2554" s="83" t="str">
        <f ca="1" t="shared" si="1"/>
        <v>Lantai 12</v>
      </c>
      <c r="I2554" s="83" t="str">
        <f ca="1" t="shared" si="2546"/>
        <v>Toilet Pria / Wanita</v>
      </c>
      <c r="J2554" s="83" t="str">
        <f ca="1" t="shared" si="2"/>
        <v>CLEANING SERVICE</v>
      </c>
      <c r="K2554" s="83" t="str">
        <f ca="1" t="array" ref="K2554">IFERROR(INDEX(MASTER!B:B,MATCH(G2554,MASTER!A:A,0))/100," ")</f>
        <v> </v>
      </c>
      <c r="L2554" s="65">
        <f ca="1" t="shared" si="3"/>
        <v>0</v>
      </c>
      <c r="M2554" s="65" t="str">
        <f ca="1" t="shared" si="4"/>
        <v>1900 - WEEK 00</v>
      </c>
      <c r="N2554" s="65" t="str">
        <f ca="1" t="shared" si="5"/>
        <v>1900 - MONTH 01</v>
      </c>
      <c r="O2554" s="83" t="str">
        <f ca="1" t="shared" ref="O2554:P2554" si="2602">IFERROR(AVERAGEIF(M:M,M2554,$K:$K)," ")</f>
        <v> </v>
      </c>
      <c r="P2554" s="83" t="str">
        <f ca="1" t="shared" si="2602"/>
        <v> </v>
      </c>
      <c r="Q2554" s="65" t="str">
        <f ca="1">IF(ISBLANK(A2554)," ",IF(O2554&gt;MASTER!$B$3/100,"SB",IF(O2554&gt;MASTER!$B$4/100,"B",IF(O2554&gt;MASTER!$B$5/100,"C","K"))))</f>
        <v>SB</v>
      </c>
      <c r="R2554" s="65" t="str">
        <f ca="1">IF(ISBLANK(B2554)," ",IF(P2554&gt;MASTER!$B$3/100,"SB",IF(P2554&gt;MASTER!$B$4/100,"B",IF(P2554&gt;MASTER!$B$5/100,"C","K"))))</f>
        <v>SB</v>
      </c>
    </row>
    <row r="2555" customHeight="1" spans="1:18">
      <c r="A2555" s="65">
        <f ca="1">INDIRECT(ADDRESS(2+QUOTIENT(ROW()-2,COUNTA('Form Responses 1'!$1:$1)-4),1,,TRUE,"Form Responses 1"))</f>
        <v>0</v>
      </c>
      <c r="B2555" s="65">
        <f ca="1">INDIRECT(ADDRESS(2+QUOTIENT(ROW()-2,COUNTA('Form Responses 1'!$1:$1)-4),2,,TRUE,"Form Responses 1"))</f>
        <v>0</v>
      </c>
      <c r="C2555" s="65">
        <f ca="1">INDIRECT(ADDRESS(2+QUOTIENT(ROW()-2,COUNTA('Form Responses 1'!$1:$1)-4),3,,TRUE,"Form Responses 1"))</f>
        <v>0</v>
      </c>
      <c r="D2555" s="65">
        <f ca="1">INDIRECT(ADDRESS(2+QUOTIENT(ROW()-2,COUNTA('Form Responses 1'!$1:$1)-4),4,,TRUE,"Form Responses 1"))</f>
        <v>0</v>
      </c>
      <c r="E2555" s="82">
        <f ca="1" t="shared" si="0"/>
        <v>6</v>
      </c>
      <c r="F2555" s="65" t="str">
        <f ca="1">IF(ISBLANK(A2555)," ",INDIRECT(ADDRESS(1,5+MOD(ROW()-2,COUNTA('Form Responses 1'!$1:$1)-4),,TRUE,"Form Responses 1")))</f>
        <v>Lantai 11 [Tangga Exit Barat]</v>
      </c>
      <c r="G2555" s="65" t="e">
        <f ca="1">IF(ISBLANK(A2555)," ",INDIRECT(ADDRESS(MATCH(A2555,'Form Responses 1'!A:A,0),5+MOD(ROW()-2,COUNTA('Form Responses 1'!$1:$1)-4),,TRUE,"Form Responses 1")))</f>
        <v>#N/A</v>
      </c>
      <c r="H2555" s="83" t="str">
        <f ca="1" t="shared" si="1"/>
        <v>Lantai 11</v>
      </c>
      <c r="I2555" s="83" t="str">
        <f ca="1" t="shared" si="2546"/>
        <v>Tangga Exit Barat</v>
      </c>
      <c r="J2555" s="83" t="str">
        <f ca="1" t="shared" si="2"/>
        <v>CLEANING SERVICE</v>
      </c>
      <c r="K2555" s="83" t="str">
        <f ca="1" t="array" ref="K2555">IFERROR(INDEX(MASTER!B:B,MATCH(G2555,MASTER!A:A,0))/100," ")</f>
        <v> </v>
      </c>
      <c r="L2555" s="65">
        <f ca="1" t="shared" si="3"/>
        <v>0</v>
      </c>
      <c r="M2555" s="65" t="str">
        <f ca="1" t="shared" si="4"/>
        <v>1900 - WEEK 00</v>
      </c>
      <c r="N2555" s="65" t="str">
        <f ca="1" t="shared" si="5"/>
        <v>1900 - MONTH 01</v>
      </c>
      <c r="O2555" s="83" t="str">
        <f ca="1" t="shared" ref="O2555:P2555" si="2603">IFERROR(AVERAGEIF(M:M,M2555,$K:$K)," ")</f>
        <v> </v>
      </c>
      <c r="P2555" s="83" t="str">
        <f ca="1" t="shared" si="2603"/>
        <v> </v>
      </c>
      <c r="Q2555" s="65" t="str">
        <f ca="1">IF(ISBLANK(A2555)," ",IF(O2555&gt;MASTER!$B$3/100,"SB",IF(O2555&gt;MASTER!$B$4/100,"B",IF(O2555&gt;MASTER!$B$5/100,"C","K"))))</f>
        <v>SB</v>
      </c>
      <c r="R2555" s="65" t="str">
        <f ca="1">IF(ISBLANK(B2555)," ",IF(P2555&gt;MASTER!$B$3/100,"SB",IF(P2555&gt;MASTER!$B$4/100,"B",IF(P2555&gt;MASTER!$B$5/100,"C","K"))))</f>
        <v>SB</v>
      </c>
    </row>
    <row r="2556" customHeight="1" spans="1:18">
      <c r="A2556" s="65">
        <f ca="1">INDIRECT(ADDRESS(2+QUOTIENT(ROW()-2,COUNTA('Form Responses 1'!$1:$1)-4),1,,TRUE,"Form Responses 1"))</f>
        <v>0</v>
      </c>
      <c r="B2556" s="65">
        <f ca="1">INDIRECT(ADDRESS(2+QUOTIENT(ROW()-2,COUNTA('Form Responses 1'!$1:$1)-4),2,,TRUE,"Form Responses 1"))</f>
        <v>0</v>
      </c>
      <c r="C2556" s="65">
        <f ca="1">INDIRECT(ADDRESS(2+QUOTIENT(ROW()-2,COUNTA('Form Responses 1'!$1:$1)-4),3,,TRUE,"Form Responses 1"))</f>
        <v>0</v>
      </c>
      <c r="D2556" s="65">
        <f ca="1">INDIRECT(ADDRESS(2+QUOTIENT(ROW()-2,COUNTA('Form Responses 1'!$1:$1)-4),4,,TRUE,"Form Responses 1"))</f>
        <v>0</v>
      </c>
      <c r="E2556" s="82">
        <f ca="1" t="shared" si="0"/>
        <v>6</v>
      </c>
      <c r="F2556" s="65" t="str">
        <f ca="1">IF(ISBLANK(A2556)," ",INDIRECT(ADDRESS(1,5+MOD(ROW()-2,COUNTA('Form Responses 1'!$1:$1)-4),,TRUE,"Form Responses 1")))</f>
        <v>Lantai 11 [ &amp; Timur]</v>
      </c>
      <c r="G2556" s="65" t="e">
        <f ca="1">IF(ISBLANK(A2556)," ",INDIRECT(ADDRESS(MATCH(A2556,'Form Responses 1'!A:A,0),5+MOD(ROW()-2,COUNTA('Form Responses 1'!$1:$1)-4),,TRUE,"Form Responses 1")))</f>
        <v>#N/A</v>
      </c>
      <c r="H2556" s="83" t="str">
        <f ca="1" t="shared" si="1"/>
        <v>Lantai 11</v>
      </c>
      <c r="I2556" s="83" t="str">
        <f ca="1" t="shared" si="2546"/>
        <v> &amp; Timur</v>
      </c>
      <c r="J2556" s="83" t="str">
        <f ca="1" t="shared" si="2"/>
        <v>CLEANING SERVICE</v>
      </c>
      <c r="K2556" s="83" t="str">
        <f ca="1" t="array" ref="K2556">IFERROR(INDEX(MASTER!B:B,MATCH(G2556,MASTER!A:A,0))/100," ")</f>
        <v> </v>
      </c>
      <c r="L2556" s="65">
        <f ca="1" t="shared" si="3"/>
        <v>0</v>
      </c>
      <c r="M2556" s="65" t="str">
        <f ca="1" t="shared" si="4"/>
        <v>1900 - WEEK 00</v>
      </c>
      <c r="N2556" s="65" t="str">
        <f ca="1" t="shared" si="5"/>
        <v>1900 - MONTH 01</v>
      </c>
      <c r="O2556" s="83" t="str">
        <f ca="1" t="shared" ref="O2556:P2556" si="2604">IFERROR(AVERAGEIF(M:M,M2556,$K:$K)," ")</f>
        <v> </v>
      </c>
      <c r="P2556" s="83" t="str">
        <f ca="1" t="shared" si="2604"/>
        <v> </v>
      </c>
      <c r="Q2556" s="65" t="str">
        <f ca="1">IF(ISBLANK(A2556)," ",IF(O2556&gt;MASTER!$B$3/100,"SB",IF(O2556&gt;MASTER!$B$4/100,"B",IF(O2556&gt;MASTER!$B$5/100,"C","K"))))</f>
        <v>SB</v>
      </c>
      <c r="R2556" s="65" t="str">
        <f ca="1">IF(ISBLANK(B2556)," ",IF(P2556&gt;MASTER!$B$3/100,"SB",IF(P2556&gt;MASTER!$B$4/100,"B",IF(P2556&gt;MASTER!$B$5/100,"C","K"))))</f>
        <v>SB</v>
      </c>
    </row>
    <row r="2557" customHeight="1" spans="1:18">
      <c r="A2557" s="65">
        <f ca="1">INDIRECT(ADDRESS(2+QUOTIENT(ROW()-2,COUNTA('Form Responses 1'!$1:$1)-4),1,,TRUE,"Form Responses 1"))</f>
        <v>0</v>
      </c>
      <c r="B2557" s="65">
        <f ca="1">INDIRECT(ADDRESS(2+QUOTIENT(ROW()-2,COUNTA('Form Responses 1'!$1:$1)-4),2,,TRUE,"Form Responses 1"))</f>
        <v>0</v>
      </c>
      <c r="C2557" s="65">
        <f ca="1">INDIRECT(ADDRESS(2+QUOTIENT(ROW()-2,COUNTA('Form Responses 1'!$1:$1)-4),3,,TRUE,"Form Responses 1"))</f>
        <v>0</v>
      </c>
      <c r="D2557" s="65">
        <f ca="1">INDIRECT(ADDRESS(2+QUOTIENT(ROW()-2,COUNTA('Form Responses 1'!$1:$1)-4),4,,TRUE,"Form Responses 1"))</f>
        <v>0</v>
      </c>
      <c r="E2557" s="82">
        <f ca="1" t="shared" si="0"/>
        <v>6</v>
      </c>
      <c r="F2557" s="65" t="str">
        <f ca="1">IF(ISBLANK(A2557)," ",INDIRECT(ADDRESS(1,5+MOD(ROW()-2,COUNTA('Form Responses 1'!$1:$1)-4),,TRUE,"Form Responses 1")))</f>
        <v>Lantai 11 [Mushola]</v>
      </c>
      <c r="G2557" s="65" t="e">
        <f ca="1">IF(ISBLANK(A2557)," ",INDIRECT(ADDRESS(MATCH(A2557,'Form Responses 1'!A:A,0),5+MOD(ROW()-2,COUNTA('Form Responses 1'!$1:$1)-4),,TRUE,"Form Responses 1")))</f>
        <v>#N/A</v>
      </c>
      <c r="H2557" s="83" t="str">
        <f ca="1" t="shared" si="1"/>
        <v>Lantai 11</v>
      </c>
      <c r="I2557" s="83" t="str">
        <f ca="1" t="shared" si="2546"/>
        <v>Mushola</v>
      </c>
      <c r="J2557" s="83" t="str">
        <f ca="1" t="shared" si="2"/>
        <v>CLEANING SERVICE</v>
      </c>
      <c r="K2557" s="83" t="str">
        <f ca="1" t="array" ref="K2557">IFERROR(INDEX(MASTER!B:B,MATCH(G2557,MASTER!A:A,0))/100," ")</f>
        <v> </v>
      </c>
      <c r="L2557" s="65">
        <f ca="1" t="shared" si="3"/>
        <v>0</v>
      </c>
      <c r="M2557" s="65" t="str">
        <f ca="1" t="shared" si="4"/>
        <v>1900 - WEEK 00</v>
      </c>
      <c r="N2557" s="65" t="str">
        <f ca="1" t="shared" si="5"/>
        <v>1900 - MONTH 01</v>
      </c>
      <c r="O2557" s="83" t="str">
        <f ca="1" t="shared" ref="O2557:P2557" si="2605">IFERROR(AVERAGEIF(M:M,M2557,$K:$K)," ")</f>
        <v> </v>
      </c>
      <c r="P2557" s="83" t="str">
        <f ca="1" t="shared" si="2605"/>
        <v> </v>
      </c>
      <c r="Q2557" s="65" t="str">
        <f ca="1">IF(ISBLANK(A2557)," ",IF(O2557&gt;MASTER!$B$3/100,"SB",IF(O2557&gt;MASTER!$B$4/100,"B",IF(O2557&gt;MASTER!$B$5/100,"C","K"))))</f>
        <v>SB</v>
      </c>
      <c r="R2557" s="65" t="str">
        <f ca="1">IF(ISBLANK(B2557)," ",IF(P2557&gt;MASTER!$B$3/100,"SB",IF(P2557&gt;MASTER!$B$4/100,"B",IF(P2557&gt;MASTER!$B$5/100,"C","K"))))</f>
        <v>SB</v>
      </c>
    </row>
    <row r="2558" customHeight="1" spans="1:18">
      <c r="A2558" s="65">
        <f ca="1">INDIRECT(ADDRESS(2+QUOTIENT(ROW()-2,COUNTA('Form Responses 1'!$1:$1)-4),1,,TRUE,"Form Responses 1"))</f>
        <v>0</v>
      </c>
      <c r="B2558" s="65">
        <f ca="1">INDIRECT(ADDRESS(2+QUOTIENT(ROW()-2,COUNTA('Form Responses 1'!$1:$1)-4),2,,TRUE,"Form Responses 1"))</f>
        <v>0</v>
      </c>
      <c r="C2558" s="65">
        <f ca="1">INDIRECT(ADDRESS(2+QUOTIENT(ROW()-2,COUNTA('Form Responses 1'!$1:$1)-4),3,,TRUE,"Form Responses 1"))</f>
        <v>0</v>
      </c>
      <c r="D2558" s="65">
        <f ca="1">INDIRECT(ADDRESS(2+QUOTIENT(ROW()-2,COUNTA('Form Responses 1'!$1:$1)-4),4,,TRUE,"Form Responses 1"))</f>
        <v>0</v>
      </c>
      <c r="E2558" s="82">
        <f ca="1" t="shared" si="0"/>
        <v>6</v>
      </c>
      <c r="F2558" s="65" t="str">
        <f ca="1">IF(ISBLANK(A2558)," ",INDIRECT(ADDRESS(1,5+MOD(ROW()-2,COUNTA('Form Responses 1'!$1:$1)-4),,TRUE,"Form Responses 1")))</f>
        <v>Lantai 11 [Pantry]</v>
      </c>
      <c r="G2558" s="65" t="e">
        <f ca="1">IF(ISBLANK(A2558)," ",INDIRECT(ADDRESS(MATCH(A2558,'Form Responses 1'!A:A,0),5+MOD(ROW()-2,COUNTA('Form Responses 1'!$1:$1)-4),,TRUE,"Form Responses 1")))</f>
        <v>#N/A</v>
      </c>
      <c r="H2558" s="83" t="str">
        <f ca="1" t="shared" si="1"/>
        <v>Lantai 11</v>
      </c>
      <c r="I2558" s="83" t="str">
        <f ca="1" t="shared" si="2546"/>
        <v>Pantry</v>
      </c>
      <c r="J2558" s="83" t="str">
        <f ca="1" t="shared" si="2"/>
        <v>CLEANING SERVICE</v>
      </c>
      <c r="K2558" s="83" t="str">
        <f ca="1" t="array" ref="K2558">IFERROR(INDEX(MASTER!B:B,MATCH(G2558,MASTER!A:A,0))/100," ")</f>
        <v> </v>
      </c>
      <c r="L2558" s="65">
        <f ca="1" t="shared" si="3"/>
        <v>0</v>
      </c>
      <c r="M2558" s="65" t="str">
        <f ca="1" t="shared" si="4"/>
        <v>1900 - WEEK 00</v>
      </c>
      <c r="N2558" s="65" t="str">
        <f ca="1" t="shared" si="5"/>
        <v>1900 - MONTH 01</v>
      </c>
      <c r="O2558" s="83" t="str">
        <f ca="1" t="shared" ref="O2558:P2558" si="2606">IFERROR(AVERAGEIF(M:M,M2558,$K:$K)," ")</f>
        <v> </v>
      </c>
      <c r="P2558" s="83" t="str">
        <f ca="1" t="shared" si="2606"/>
        <v> </v>
      </c>
      <c r="Q2558" s="65" t="str">
        <f ca="1">IF(ISBLANK(A2558)," ",IF(O2558&gt;MASTER!$B$3/100,"SB",IF(O2558&gt;MASTER!$B$4/100,"B",IF(O2558&gt;MASTER!$B$5/100,"C","K"))))</f>
        <v>SB</v>
      </c>
      <c r="R2558" s="65" t="str">
        <f ca="1">IF(ISBLANK(B2558)," ",IF(P2558&gt;MASTER!$B$3/100,"SB",IF(P2558&gt;MASTER!$B$4/100,"B",IF(P2558&gt;MASTER!$B$5/100,"C","K"))))</f>
        <v>SB</v>
      </c>
    </row>
    <row r="2559" customHeight="1" spans="1:18">
      <c r="A2559" s="65">
        <f ca="1">INDIRECT(ADDRESS(2+QUOTIENT(ROW()-2,COUNTA('Form Responses 1'!$1:$1)-4),1,,TRUE,"Form Responses 1"))</f>
        <v>0</v>
      </c>
      <c r="B2559" s="65">
        <f ca="1">INDIRECT(ADDRESS(2+QUOTIENT(ROW()-2,COUNTA('Form Responses 1'!$1:$1)-4),2,,TRUE,"Form Responses 1"))</f>
        <v>0</v>
      </c>
      <c r="C2559" s="65">
        <f ca="1">INDIRECT(ADDRESS(2+QUOTIENT(ROW()-2,COUNTA('Form Responses 1'!$1:$1)-4),3,,TRUE,"Form Responses 1"))</f>
        <v>0</v>
      </c>
      <c r="D2559" s="65">
        <f ca="1">INDIRECT(ADDRESS(2+QUOTIENT(ROW()-2,COUNTA('Form Responses 1'!$1:$1)-4),4,,TRUE,"Form Responses 1"))</f>
        <v>0</v>
      </c>
      <c r="E2559" s="82">
        <f ca="1" t="shared" si="0"/>
        <v>6</v>
      </c>
      <c r="F2559" s="65" t="str">
        <f ca="1">IF(ISBLANK(A2559)," ",INDIRECT(ADDRESS(1,5+MOD(ROW()-2,COUNTA('Form Responses 1'!$1:$1)-4),,TRUE,"Form Responses 1")))</f>
        <v>Lantai 11 [Ruang Rapat 1-2-3]</v>
      </c>
      <c r="G2559" s="65" t="e">
        <f ca="1">IF(ISBLANK(A2559)," ",INDIRECT(ADDRESS(MATCH(A2559,'Form Responses 1'!A:A,0),5+MOD(ROW()-2,COUNTA('Form Responses 1'!$1:$1)-4),,TRUE,"Form Responses 1")))</f>
        <v>#N/A</v>
      </c>
      <c r="H2559" s="83" t="str">
        <f ca="1" t="shared" si="1"/>
        <v>Lantai 11</v>
      </c>
      <c r="I2559" s="83" t="str">
        <f ca="1" t="shared" si="2546"/>
        <v>Ruang Rapat 1-2-3</v>
      </c>
      <c r="J2559" s="83" t="str">
        <f ca="1" t="shared" si="2"/>
        <v>CLEANING SERVICE</v>
      </c>
      <c r="K2559" s="83" t="str">
        <f ca="1" t="array" ref="K2559">IFERROR(INDEX(MASTER!B:B,MATCH(G2559,MASTER!A:A,0))/100," ")</f>
        <v> </v>
      </c>
      <c r="L2559" s="65">
        <f ca="1" t="shared" si="3"/>
        <v>0</v>
      </c>
      <c r="M2559" s="65" t="str">
        <f ca="1" t="shared" si="4"/>
        <v>1900 - WEEK 00</v>
      </c>
      <c r="N2559" s="65" t="str">
        <f ca="1" t="shared" si="5"/>
        <v>1900 - MONTH 01</v>
      </c>
      <c r="O2559" s="83" t="str">
        <f ca="1" t="shared" ref="O2559:P2559" si="2607">IFERROR(AVERAGEIF(M:M,M2559,$K:$K)," ")</f>
        <v> </v>
      </c>
      <c r="P2559" s="83" t="str">
        <f ca="1" t="shared" si="2607"/>
        <v> </v>
      </c>
      <c r="Q2559" s="65" t="str">
        <f ca="1">IF(ISBLANK(A2559)," ",IF(O2559&gt;MASTER!$B$3/100,"SB",IF(O2559&gt;MASTER!$B$4/100,"B",IF(O2559&gt;MASTER!$B$5/100,"C","K"))))</f>
        <v>SB</v>
      </c>
      <c r="R2559" s="65" t="str">
        <f ca="1">IF(ISBLANK(B2559)," ",IF(P2559&gt;MASTER!$B$3/100,"SB",IF(P2559&gt;MASTER!$B$4/100,"B",IF(P2559&gt;MASTER!$B$5/100,"C","K"))))</f>
        <v>SB</v>
      </c>
    </row>
    <row r="2560" customHeight="1" spans="1:18">
      <c r="A2560" s="65">
        <f ca="1">INDIRECT(ADDRESS(2+QUOTIENT(ROW()-2,COUNTA('Form Responses 1'!$1:$1)-4),1,,TRUE,"Form Responses 1"))</f>
        <v>0</v>
      </c>
      <c r="B2560" s="65">
        <f ca="1">INDIRECT(ADDRESS(2+QUOTIENT(ROW()-2,COUNTA('Form Responses 1'!$1:$1)-4),2,,TRUE,"Form Responses 1"))</f>
        <v>0</v>
      </c>
      <c r="C2560" s="65">
        <f ca="1">INDIRECT(ADDRESS(2+QUOTIENT(ROW()-2,COUNTA('Form Responses 1'!$1:$1)-4),3,,TRUE,"Form Responses 1"))</f>
        <v>0</v>
      </c>
      <c r="D2560" s="65">
        <f ca="1">INDIRECT(ADDRESS(2+QUOTIENT(ROW()-2,COUNTA('Form Responses 1'!$1:$1)-4),4,,TRUE,"Form Responses 1"))</f>
        <v>0</v>
      </c>
      <c r="E2560" s="82">
        <f ca="1" t="shared" si="0"/>
        <v>6</v>
      </c>
      <c r="F2560" s="65" t="str">
        <f ca="1">IF(ISBLANK(A2560)," ",INDIRECT(ADDRESS(1,5+MOD(ROW()-2,COUNTA('Form Responses 1'!$1:$1)-4),,TRUE,"Form Responses 1")))</f>
        <v>Lantai 11 [Ruang Kerja]</v>
      </c>
      <c r="G2560" s="65" t="e">
        <f ca="1">IF(ISBLANK(A2560)," ",INDIRECT(ADDRESS(MATCH(A2560,'Form Responses 1'!A:A,0),5+MOD(ROW()-2,COUNTA('Form Responses 1'!$1:$1)-4),,TRUE,"Form Responses 1")))</f>
        <v>#N/A</v>
      </c>
      <c r="H2560" s="83" t="str">
        <f ca="1" t="shared" si="1"/>
        <v>Lantai 11</v>
      </c>
      <c r="I2560" s="83" t="str">
        <f ca="1" t="shared" si="2546"/>
        <v>Ruang Kerja</v>
      </c>
      <c r="J2560" s="83" t="str">
        <f ca="1" t="shared" si="2"/>
        <v>CLEANING SERVICE</v>
      </c>
      <c r="K2560" s="83" t="str">
        <f ca="1" t="array" ref="K2560">IFERROR(INDEX(MASTER!B:B,MATCH(G2560,MASTER!A:A,0))/100," ")</f>
        <v> </v>
      </c>
      <c r="L2560" s="65">
        <f ca="1" t="shared" si="3"/>
        <v>0</v>
      </c>
      <c r="M2560" s="65" t="str">
        <f ca="1" t="shared" si="4"/>
        <v>1900 - WEEK 00</v>
      </c>
      <c r="N2560" s="65" t="str">
        <f ca="1" t="shared" si="5"/>
        <v>1900 - MONTH 01</v>
      </c>
      <c r="O2560" s="83" t="str">
        <f ca="1" t="shared" ref="O2560:P2560" si="2608">IFERROR(AVERAGEIF(M:M,M2560,$K:$K)," ")</f>
        <v> </v>
      </c>
      <c r="P2560" s="83" t="str">
        <f ca="1" t="shared" si="2608"/>
        <v> </v>
      </c>
      <c r="Q2560" s="65" t="str">
        <f ca="1">IF(ISBLANK(A2560)," ",IF(O2560&gt;MASTER!$B$3/100,"SB",IF(O2560&gt;MASTER!$B$4/100,"B",IF(O2560&gt;MASTER!$B$5/100,"C","K"))))</f>
        <v>SB</v>
      </c>
      <c r="R2560" s="65" t="str">
        <f ca="1">IF(ISBLANK(B2560)," ",IF(P2560&gt;MASTER!$B$3/100,"SB",IF(P2560&gt;MASTER!$B$4/100,"B",IF(P2560&gt;MASTER!$B$5/100,"C","K"))))</f>
        <v>SB</v>
      </c>
    </row>
    <row r="2561" customHeight="1" spans="1:18">
      <c r="A2561" s="65">
        <f ca="1">INDIRECT(ADDRESS(2+QUOTIENT(ROW()-2,COUNTA('Form Responses 1'!$1:$1)-4),1,,TRUE,"Form Responses 1"))</f>
        <v>0</v>
      </c>
      <c r="B2561" s="65">
        <f ca="1">INDIRECT(ADDRESS(2+QUOTIENT(ROW()-2,COUNTA('Form Responses 1'!$1:$1)-4),2,,TRUE,"Form Responses 1"))</f>
        <v>0</v>
      </c>
      <c r="C2561" s="65">
        <f ca="1">INDIRECT(ADDRESS(2+QUOTIENT(ROW()-2,COUNTA('Form Responses 1'!$1:$1)-4),3,,TRUE,"Form Responses 1"))</f>
        <v>0</v>
      </c>
      <c r="D2561" s="65">
        <f ca="1">INDIRECT(ADDRESS(2+QUOTIENT(ROW()-2,COUNTA('Form Responses 1'!$1:$1)-4),4,,TRUE,"Form Responses 1"))</f>
        <v>0</v>
      </c>
      <c r="E2561" s="82">
        <f ca="1" t="shared" si="0"/>
        <v>6</v>
      </c>
      <c r="F2561" s="65" t="str">
        <f ca="1">IF(ISBLANK(A2561)," ",INDIRECT(ADDRESS(1,5+MOD(ROW()-2,COUNTA('Form Responses 1'!$1:$1)-4),,TRUE,"Form Responses 1")))</f>
        <v>Lantai 11 [Koridor]</v>
      </c>
      <c r="G2561" s="65" t="e">
        <f ca="1">IF(ISBLANK(A2561)," ",INDIRECT(ADDRESS(MATCH(A2561,'Form Responses 1'!A:A,0),5+MOD(ROW()-2,COUNTA('Form Responses 1'!$1:$1)-4),,TRUE,"Form Responses 1")))</f>
        <v>#N/A</v>
      </c>
      <c r="H2561" s="83" t="str">
        <f ca="1" t="shared" si="1"/>
        <v>Lantai 11</v>
      </c>
      <c r="I2561" s="83" t="str">
        <f ca="1" t="shared" si="2546"/>
        <v>Koridor</v>
      </c>
      <c r="J2561" s="83" t="str">
        <f ca="1" t="shared" si="2"/>
        <v>CLEANING SERVICE</v>
      </c>
      <c r="K2561" s="83" t="str">
        <f ca="1" t="array" ref="K2561">IFERROR(INDEX(MASTER!B:B,MATCH(G2561,MASTER!A:A,0))/100," ")</f>
        <v> </v>
      </c>
      <c r="L2561" s="65">
        <f ca="1" t="shared" si="3"/>
        <v>0</v>
      </c>
      <c r="M2561" s="65" t="str">
        <f ca="1" t="shared" si="4"/>
        <v>1900 - WEEK 00</v>
      </c>
      <c r="N2561" s="65" t="str">
        <f ca="1" t="shared" si="5"/>
        <v>1900 - MONTH 01</v>
      </c>
      <c r="O2561" s="83" t="str">
        <f ca="1" t="shared" ref="O2561:P2561" si="2609">IFERROR(AVERAGEIF(M:M,M2561,$K:$K)," ")</f>
        <v> </v>
      </c>
      <c r="P2561" s="83" t="str">
        <f ca="1" t="shared" si="2609"/>
        <v> </v>
      </c>
      <c r="Q2561" s="65" t="str">
        <f ca="1">IF(ISBLANK(A2561)," ",IF(O2561&gt;MASTER!$B$3/100,"SB",IF(O2561&gt;MASTER!$B$4/100,"B",IF(O2561&gt;MASTER!$B$5/100,"C","K"))))</f>
        <v>SB</v>
      </c>
      <c r="R2561" s="65" t="str">
        <f ca="1">IF(ISBLANK(B2561)," ",IF(P2561&gt;MASTER!$B$3/100,"SB",IF(P2561&gt;MASTER!$B$4/100,"B",IF(P2561&gt;MASTER!$B$5/100,"C","K"))))</f>
        <v>SB</v>
      </c>
    </row>
    <row r="2562" customHeight="1" spans="1:18">
      <c r="A2562" s="65">
        <f ca="1">INDIRECT(ADDRESS(2+QUOTIENT(ROW()-2,COUNTA('Form Responses 1'!$1:$1)-4),1,,TRUE,"Form Responses 1"))</f>
        <v>0</v>
      </c>
      <c r="B2562" s="65">
        <f ca="1">INDIRECT(ADDRESS(2+QUOTIENT(ROW()-2,COUNTA('Form Responses 1'!$1:$1)-4),2,,TRUE,"Form Responses 1"))</f>
        <v>0</v>
      </c>
      <c r="C2562" s="65">
        <f ca="1">INDIRECT(ADDRESS(2+QUOTIENT(ROW()-2,COUNTA('Form Responses 1'!$1:$1)-4),3,,TRUE,"Form Responses 1"))</f>
        <v>0</v>
      </c>
      <c r="D2562" s="65">
        <f ca="1">INDIRECT(ADDRESS(2+QUOTIENT(ROW()-2,COUNTA('Form Responses 1'!$1:$1)-4),4,,TRUE,"Form Responses 1"))</f>
        <v>0</v>
      </c>
      <c r="E2562" s="82">
        <f ca="1" t="shared" si="0"/>
        <v>6</v>
      </c>
      <c r="F2562" s="65" t="str">
        <f ca="1">IF(ISBLANK(A2562)," ",INDIRECT(ADDRESS(1,5+MOD(ROW()-2,COUNTA('Form Responses 1'!$1:$1)-4),,TRUE,"Form Responses 1")))</f>
        <v>Lantai 11 [Toilet Pria / Wanita]</v>
      </c>
      <c r="G2562" s="65" t="e">
        <f ca="1">IF(ISBLANK(A2562)," ",INDIRECT(ADDRESS(MATCH(A2562,'Form Responses 1'!A:A,0),5+MOD(ROW()-2,COUNTA('Form Responses 1'!$1:$1)-4),,TRUE,"Form Responses 1")))</f>
        <v>#N/A</v>
      </c>
      <c r="H2562" s="83" t="str">
        <f ca="1" t="shared" si="1"/>
        <v>Lantai 11</v>
      </c>
      <c r="I2562" s="83" t="str">
        <f ca="1" t="shared" si="2546"/>
        <v>Toilet Pria / Wanita</v>
      </c>
      <c r="J2562" s="83" t="str">
        <f ca="1" t="shared" si="2"/>
        <v>CLEANING SERVICE</v>
      </c>
      <c r="K2562" s="83" t="str">
        <f ca="1" t="array" ref="K2562">IFERROR(INDEX(MASTER!B:B,MATCH(G2562,MASTER!A:A,0))/100," ")</f>
        <v> </v>
      </c>
      <c r="L2562" s="65">
        <f ca="1" t="shared" si="3"/>
        <v>0</v>
      </c>
      <c r="M2562" s="65" t="str">
        <f ca="1" t="shared" si="4"/>
        <v>1900 - WEEK 00</v>
      </c>
      <c r="N2562" s="65" t="str">
        <f ca="1" t="shared" si="5"/>
        <v>1900 - MONTH 01</v>
      </c>
      <c r="O2562" s="83" t="str">
        <f ca="1" t="shared" ref="O2562:P2562" si="2610">IFERROR(AVERAGEIF(M:M,M2562,$K:$K)," ")</f>
        <v> </v>
      </c>
      <c r="P2562" s="83" t="str">
        <f ca="1" t="shared" si="2610"/>
        <v> </v>
      </c>
      <c r="Q2562" s="65" t="str">
        <f ca="1">IF(ISBLANK(A2562)," ",IF(O2562&gt;MASTER!$B$3/100,"SB",IF(O2562&gt;MASTER!$B$4/100,"B",IF(O2562&gt;MASTER!$B$5/100,"C","K"))))</f>
        <v>SB</v>
      </c>
      <c r="R2562" s="65" t="str">
        <f ca="1">IF(ISBLANK(B2562)," ",IF(P2562&gt;MASTER!$B$3/100,"SB",IF(P2562&gt;MASTER!$B$4/100,"B",IF(P2562&gt;MASTER!$B$5/100,"C","K"))))</f>
        <v>SB</v>
      </c>
    </row>
    <row r="2563" customHeight="1" spans="1:18">
      <c r="A2563" s="65">
        <f ca="1">INDIRECT(ADDRESS(2+QUOTIENT(ROW()-2,COUNTA('Form Responses 1'!$1:$1)-4),1,,TRUE,"Form Responses 1"))</f>
        <v>0</v>
      </c>
      <c r="B2563" s="65">
        <f ca="1">INDIRECT(ADDRESS(2+QUOTIENT(ROW()-2,COUNTA('Form Responses 1'!$1:$1)-4),2,,TRUE,"Form Responses 1"))</f>
        <v>0</v>
      </c>
      <c r="C2563" s="65">
        <f ca="1">INDIRECT(ADDRESS(2+QUOTIENT(ROW()-2,COUNTA('Form Responses 1'!$1:$1)-4),3,,TRUE,"Form Responses 1"))</f>
        <v>0</v>
      </c>
      <c r="D2563" s="65">
        <f ca="1">INDIRECT(ADDRESS(2+QUOTIENT(ROW()-2,COUNTA('Form Responses 1'!$1:$1)-4),4,,TRUE,"Form Responses 1"))</f>
        <v>0</v>
      </c>
      <c r="E2563" s="82">
        <f ca="1" t="shared" si="0"/>
        <v>6</v>
      </c>
      <c r="F2563" s="65" t="str">
        <f ca="1">IF(ISBLANK(A2563)," ",INDIRECT(ADDRESS(1,5+MOD(ROW()-2,COUNTA('Form Responses 1'!$1:$1)-4),,TRUE,"Form Responses 1")))</f>
        <v>Lantai 10 [Tangga Exit Barat]</v>
      </c>
      <c r="G2563" s="65" t="e">
        <f ca="1">IF(ISBLANK(A2563)," ",INDIRECT(ADDRESS(MATCH(A2563,'Form Responses 1'!A:A,0),5+MOD(ROW()-2,COUNTA('Form Responses 1'!$1:$1)-4),,TRUE,"Form Responses 1")))</f>
        <v>#N/A</v>
      </c>
      <c r="H2563" s="83" t="str">
        <f ca="1" t="shared" si="1"/>
        <v>Lantai 10</v>
      </c>
      <c r="I2563" s="83" t="str">
        <f ca="1" t="shared" ref="I2563:I2626" si="2611">MID(F2563,FIND("[",F2563)+1,LEN(F2563)-FIND("[",F2563)-1)</f>
        <v>Tangga Exit Barat</v>
      </c>
      <c r="J2563" s="83" t="str">
        <f ca="1" t="shared" si="2"/>
        <v>CLEANING SERVICE</v>
      </c>
      <c r="K2563" s="83" t="str">
        <f ca="1" t="array" ref="K2563">IFERROR(INDEX(MASTER!B:B,MATCH(G2563,MASTER!A:A,0))/100," ")</f>
        <v> </v>
      </c>
      <c r="L2563" s="65">
        <f ca="1" t="shared" si="3"/>
        <v>0</v>
      </c>
      <c r="M2563" s="65" t="str">
        <f ca="1" t="shared" si="4"/>
        <v>1900 - WEEK 00</v>
      </c>
      <c r="N2563" s="65" t="str">
        <f ca="1" t="shared" si="5"/>
        <v>1900 - MONTH 01</v>
      </c>
      <c r="O2563" s="83" t="str">
        <f ca="1" t="shared" ref="O2563:P2563" si="2612">IFERROR(AVERAGEIF(M:M,M2563,$K:$K)," ")</f>
        <v> </v>
      </c>
      <c r="P2563" s="83" t="str">
        <f ca="1" t="shared" si="2612"/>
        <v> </v>
      </c>
      <c r="Q2563" s="65" t="str">
        <f ca="1">IF(ISBLANK(A2563)," ",IF(O2563&gt;MASTER!$B$3/100,"SB",IF(O2563&gt;MASTER!$B$4/100,"B",IF(O2563&gt;MASTER!$B$5/100,"C","K"))))</f>
        <v>SB</v>
      </c>
      <c r="R2563" s="65" t="str">
        <f ca="1">IF(ISBLANK(B2563)," ",IF(P2563&gt;MASTER!$B$3/100,"SB",IF(P2563&gt;MASTER!$B$4/100,"B",IF(P2563&gt;MASTER!$B$5/100,"C","K"))))</f>
        <v>SB</v>
      </c>
    </row>
    <row r="2564" customHeight="1" spans="1:18">
      <c r="A2564" s="65">
        <f ca="1">INDIRECT(ADDRESS(2+QUOTIENT(ROW()-2,COUNTA('Form Responses 1'!$1:$1)-4),1,,TRUE,"Form Responses 1"))</f>
        <v>0</v>
      </c>
      <c r="B2564" s="65">
        <f ca="1">INDIRECT(ADDRESS(2+QUOTIENT(ROW()-2,COUNTA('Form Responses 1'!$1:$1)-4),2,,TRUE,"Form Responses 1"))</f>
        <v>0</v>
      </c>
      <c r="C2564" s="65">
        <f ca="1">INDIRECT(ADDRESS(2+QUOTIENT(ROW()-2,COUNTA('Form Responses 1'!$1:$1)-4),3,,TRUE,"Form Responses 1"))</f>
        <v>0</v>
      </c>
      <c r="D2564" s="65">
        <f ca="1">INDIRECT(ADDRESS(2+QUOTIENT(ROW()-2,COUNTA('Form Responses 1'!$1:$1)-4),4,,TRUE,"Form Responses 1"))</f>
        <v>0</v>
      </c>
      <c r="E2564" s="82">
        <f ca="1" t="shared" si="0"/>
        <v>6</v>
      </c>
      <c r="F2564" s="65" t="str">
        <f ca="1">IF(ISBLANK(A2564)," ",INDIRECT(ADDRESS(1,5+MOD(ROW()-2,COUNTA('Form Responses 1'!$1:$1)-4),,TRUE,"Form Responses 1")))</f>
        <v>Lantai 10 [ &amp; Timur]</v>
      </c>
      <c r="G2564" s="65" t="e">
        <f ca="1">IF(ISBLANK(A2564)," ",INDIRECT(ADDRESS(MATCH(A2564,'Form Responses 1'!A:A,0),5+MOD(ROW()-2,COUNTA('Form Responses 1'!$1:$1)-4),,TRUE,"Form Responses 1")))</f>
        <v>#N/A</v>
      </c>
      <c r="H2564" s="83" t="str">
        <f ca="1" t="shared" si="1"/>
        <v>Lantai 10</v>
      </c>
      <c r="I2564" s="83" t="str">
        <f ca="1" t="shared" si="2611"/>
        <v> &amp; Timur</v>
      </c>
      <c r="J2564" s="83" t="str">
        <f ca="1" t="shared" si="2"/>
        <v>CLEANING SERVICE</v>
      </c>
      <c r="K2564" s="83" t="str">
        <f ca="1" t="array" ref="K2564">IFERROR(INDEX(MASTER!B:B,MATCH(G2564,MASTER!A:A,0))/100," ")</f>
        <v> </v>
      </c>
      <c r="L2564" s="65">
        <f ca="1" t="shared" si="3"/>
        <v>0</v>
      </c>
      <c r="M2564" s="65" t="str">
        <f ca="1" t="shared" si="4"/>
        <v>1900 - WEEK 00</v>
      </c>
      <c r="N2564" s="65" t="str">
        <f ca="1" t="shared" si="5"/>
        <v>1900 - MONTH 01</v>
      </c>
      <c r="O2564" s="83" t="str">
        <f ca="1" t="shared" ref="O2564:P2564" si="2613">IFERROR(AVERAGEIF(M:M,M2564,$K:$K)," ")</f>
        <v> </v>
      </c>
      <c r="P2564" s="83" t="str">
        <f ca="1" t="shared" si="2613"/>
        <v> </v>
      </c>
      <c r="Q2564" s="65" t="str">
        <f ca="1">IF(ISBLANK(A2564)," ",IF(O2564&gt;MASTER!$B$3/100,"SB",IF(O2564&gt;MASTER!$B$4/100,"B",IF(O2564&gt;MASTER!$B$5/100,"C","K"))))</f>
        <v>SB</v>
      </c>
      <c r="R2564" s="65" t="str">
        <f ca="1">IF(ISBLANK(B2564)," ",IF(P2564&gt;MASTER!$B$3/100,"SB",IF(P2564&gt;MASTER!$B$4/100,"B",IF(P2564&gt;MASTER!$B$5/100,"C","K"))))</f>
        <v>SB</v>
      </c>
    </row>
    <row r="2565" customHeight="1" spans="1:18">
      <c r="A2565" s="65">
        <f ca="1">INDIRECT(ADDRESS(2+QUOTIENT(ROW()-2,COUNTA('Form Responses 1'!$1:$1)-4),1,,TRUE,"Form Responses 1"))</f>
        <v>0</v>
      </c>
      <c r="B2565" s="65">
        <f ca="1">INDIRECT(ADDRESS(2+QUOTIENT(ROW()-2,COUNTA('Form Responses 1'!$1:$1)-4),2,,TRUE,"Form Responses 1"))</f>
        <v>0</v>
      </c>
      <c r="C2565" s="65">
        <f ca="1">INDIRECT(ADDRESS(2+QUOTIENT(ROW()-2,COUNTA('Form Responses 1'!$1:$1)-4),3,,TRUE,"Form Responses 1"))</f>
        <v>0</v>
      </c>
      <c r="D2565" s="65">
        <f ca="1">INDIRECT(ADDRESS(2+QUOTIENT(ROW()-2,COUNTA('Form Responses 1'!$1:$1)-4),4,,TRUE,"Form Responses 1"))</f>
        <v>0</v>
      </c>
      <c r="E2565" s="82">
        <f ca="1" t="shared" si="0"/>
        <v>6</v>
      </c>
      <c r="F2565" s="65" t="str">
        <f ca="1">IF(ISBLANK(A2565)," ",INDIRECT(ADDRESS(1,5+MOD(ROW()-2,COUNTA('Form Responses 1'!$1:$1)-4),,TRUE,"Form Responses 1")))</f>
        <v>Lantai 10 [Mushola]</v>
      </c>
      <c r="G2565" s="65" t="e">
        <f ca="1">IF(ISBLANK(A2565)," ",INDIRECT(ADDRESS(MATCH(A2565,'Form Responses 1'!A:A,0),5+MOD(ROW()-2,COUNTA('Form Responses 1'!$1:$1)-4),,TRUE,"Form Responses 1")))</f>
        <v>#N/A</v>
      </c>
      <c r="H2565" s="83" t="str">
        <f ca="1" t="shared" si="1"/>
        <v>Lantai 10</v>
      </c>
      <c r="I2565" s="83" t="str">
        <f ca="1" t="shared" si="2611"/>
        <v>Mushola</v>
      </c>
      <c r="J2565" s="83" t="str">
        <f ca="1" t="shared" si="2"/>
        <v>CLEANING SERVICE</v>
      </c>
      <c r="K2565" s="83" t="str">
        <f ca="1" t="array" ref="K2565">IFERROR(INDEX(MASTER!B:B,MATCH(G2565,MASTER!A:A,0))/100," ")</f>
        <v> </v>
      </c>
      <c r="L2565" s="65">
        <f ca="1" t="shared" si="3"/>
        <v>0</v>
      </c>
      <c r="M2565" s="65" t="str">
        <f ca="1" t="shared" si="4"/>
        <v>1900 - WEEK 00</v>
      </c>
      <c r="N2565" s="65" t="str">
        <f ca="1" t="shared" si="5"/>
        <v>1900 - MONTH 01</v>
      </c>
      <c r="O2565" s="83" t="str">
        <f ca="1" t="shared" ref="O2565:P2565" si="2614">IFERROR(AVERAGEIF(M:M,M2565,$K:$K)," ")</f>
        <v> </v>
      </c>
      <c r="P2565" s="83" t="str">
        <f ca="1" t="shared" si="2614"/>
        <v> </v>
      </c>
      <c r="Q2565" s="65" t="str">
        <f ca="1">IF(ISBLANK(A2565)," ",IF(O2565&gt;MASTER!$B$3/100,"SB",IF(O2565&gt;MASTER!$B$4/100,"B",IF(O2565&gt;MASTER!$B$5/100,"C","K"))))</f>
        <v>SB</v>
      </c>
      <c r="R2565" s="65" t="str">
        <f ca="1">IF(ISBLANK(B2565)," ",IF(P2565&gt;MASTER!$B$3/100,"SB",IF(P2565&gt;MASTER!$B$4/100,"B",IF(P2565&gt;MASTER!$B$5/100,"C","K"))))</f>
        <v>SB</v>
      </c>
    </row>
    <row r="2566" customHeight="1" spans="1:18">
      <c r="A2566" s="65">
        <f ca="1">INDIRECT(ADDRESS(2+QUOTIENT(ROW()-2,COUNTA('Form Responses 1'!$1:$1)-4),1,,TRUE,"Form Responses 1"))</f>
        <v>0</v>
      </c>
      <c r="B2566" s="65">
        <f ca="1">INDIRECT(ADDRESS(2+QUOTIENT(ROW()-2,COUNTA('Form Responses 1'!$1:$1)-4),2,,TRUE,"Form Responses 1"))</f>
        <v>0</v>
      </c>
      <c r="C2566" s="65">
        <f ca="1">INDIRECT(ADDRESS(2+QUOTIENT(ROW()-2,COUNTA('Form Responses 1'!$1:$1)-4),3,,TRUE,"Form Responses 1"))</f>
        <v>0</v>
      </c>
      <c r="D2566" s="65">
        <f ca="1">INDIRECT(ADDRESS(2+QUOTIENT(ROW()-2,COUNTA('Form Responses 1'!$1:$1)-4),4,,TRUE,"Form Responses 1"))</f>
        <v>0</v>
      </c>
      <c r="E2566" s="82">
        <f ca="1" t="shared" si="0"/>
        <v>6</v>
      </c>
      <c r="F2566" s="65" t="str">
        <f ca="1">IF(ISBLANK(A2566)," ",INDIRECT(ADDRESS(1,5+MOD(ROW()-2,COUNTA('Form Responses 1'!$1:$1)-4),,TRUE,"Form Responses 1")))</f>
        <v>Lantai 10 [Pantry]</v>
      </c>
      <c r="G2566" s="65" t="e">
        <f ca="1">IF(ISBLANK(A2566)," ",INDIRECT(ADDRESS(MATCH(A2566,'Form Responses 1'!A:A,0),5+MOD(ROW()-2,COUNTA('Form Responses 1'!$1:$1)-4),,TRUE,"Form Responses 1")))</f>
        <v>#N/A</v>
      </c>
      <c r="H2566" s="83" t="str">
        <f ca="1" t="shared" si="1"/>
        <v>Lantai 10</v>
      </c>
      <c r="I2566" s="83" t="str">
        <f ca="1" t="shared" si="2611"/>
        <v>Pantry</v>
      </c>
      <c r="J2566" s="83" t="str">
        <f ca="1" t="shared" si="2"/>
        <v>CLEANING SERVICE</v>
      </c>
      <c r="K2566" s="83" t="str">
        <f ca="1" t="array" ref="K2566">IFERROR(INDEX(MASTER!B:B,MATCH(G2566,MASTER!A:A,0))/100," ")</f>
        <v> </v>
      </c>
      <c r="L2566" s="65">
        <f ca="1" t="shared" si="3"/>
        <v>0</v>
      </c>
      <c r="M2566" s="65" t="str">
        <f ca="1" t="shared" si="4"/>
        <v>1900 - WEEK 00</v>
      </c>
      <c r="N2566" s="65" t="str">
        <f ca="1" t="shared" si="5"/>
        <v>1900 - MONTH 01</v>
      </c>
      <c r="O2566" s="83" t="str">
        <f ca="1" t="shared" ref="O2566:P2566" si="2615">IFERROR(AVERAGEIF(M:M,M2566,$K:$K)," ")</f>
        <v> </v>
      </c>
      <c r="P2566" s="83" t="str">
        <f ca="1" t="shared" si="2615"/>
        <v> </v>
      </c>
      <c r="Q2566" s="65" t="str">
        <f ca="1">IF(ISBLANK(A2566)," ",IF(O2566&gt;MASTER!$B$3/100,"SB",IF(O2566&gt;MASTER!$B$4/100,"B",IF(O2566&gt;MASTER!$B$5/100,"C","K"))))</f>
        <v>SB</v>
      </c>
      <c r="R2566" s="65" t="str">
        <f ca="1">IF(ISBLANK(B2566)," ",IF(P2566&gt;MASTER!$B$3/100,"SB",IF(P2566&gt;MASTER!$B$4/100,"B",IF(P2566&gt;MASTER!$B$5/100,"C","K"))))</f>
        <v>SB</v>
      </c>
    </row>
    <row r="2567" customHeight="1" spans="1:18">
      <c r="A2567" s="65">
        <f ca="1">INDIRECT(ADDRESS(2+QUOTIENT(ROW()-2,COUNTA('Form Responses 1'!$1:$1)-4),1,,TRUE,"Form Responses 1"))</f>
        <v>0</v>
      </c>
      <c r="B2567" s="65">
        <f ca="1">INDIRECT(ADDRESS(2+QUOTIENT(ROW()-2,COUNTA('Form Responses 1'!$1:$1)-4),2,,TRUE,"Form Responses 1"))</f>
        <v>0</v>
      </c>
      <c r="C2567" s="65">
        <f ca="1">INDIRECT(ADDRESS(2+QUOTIENT(ROW()-2,COUNTA('Form Responses 1'!$1:$1)-4),3,,TRUE,"Form Responses 1"))</f>
        <v>0</v>
      </c>
      <c r="D2567" s="65">
        <f ca="1">INDIRECT(ADDRESS(2+QUOTIENT(ROW()-2,COUNTA('Form Responses 1'!$1:$1)-4),4,,TRUE,"Form Responses 1"))</f>
        <v>0</v>
      </c>
      <c r="E2567" s="82">
        <f ca="1" t="shared" si="0"/>
        <v>6</v>
      </c>
      <c r="F2567" s="65" t="str">
        <f ca="1">IF(ISBLANK(A2567)," ",INDIRECT(ADDRESS(1,5+MOD(ROW()-2,COUNTA('Form Responses 1'!$1:$1)-4),,TRUE,"Form Responses 1")))</f>
        <v>Lantai 10 [Ruang Rapat 1-2-3]</v>
      </c>
      <c r="G2567" s="65" t="e">
        <f ca="1">IF(ISBLANK(A2567)," ",INDIRECT(ADDRESS(MATCH(A2567,'Form Responses 1'!A:A,0),5+MOD(ROW()-2,COUNTA('Form Responses 1'!$1:$1)-4),,TRUE,"Form Responses 1")))</f>
        <v>#N/A</v>
      </c>
      <c r="H2567" s="83" t="str">
        <f ca="1" t="shared" si="1"/>
        <v>Lantai 10</v>
      </c>
      <c r="I2567" s="83" t="str">
        <f ca="1" t="shared" si="2611"/>
        <v>Ruang Rapat 1-2-3</v>
      </c>
      <c r="J2567" s="83" t="str">
        <f ca="1" t="shared" si="2"/>
        <v>CLEANING SERVICE</v>
      </c>
      <c r="K2567" s="83" t="str">
        <f ca="1" t="array" ref="K2567">IFERROR(INDEX(MASTER!B:B,MATCH(G2567,MASTER!A:A,0))/100," ")</f>
        <v> </v>
      </c>
      <c r="L2567" s="65">
        <f ca="1" t="shared" si="3"/>
        <v>0</v>
      </c>
      <c r="M2567" s="65" t="str">
        <f ca="1" t="shared" si="4"/>
        <v>1900 - WEEK 00</v>
      </c>
      <c r="N2567" s="65" t="str">
        <f ca="1" t="shared" si="5"/>
        <v>1900 - MONTH 01</v>
      </c>
      <c r="O2567" s="83" t="str">
        <f ca="1" t="shared" ref="O2567:P2567" si="2616">IFERROR(AVERAGEIF(M:M,M2567,$K:$K)," ")</f>
        <v> </v>
      </c>
      <c r="P2567" s="83" t="str">
        <f ca="1" t="shared" si="2616"/>
        <v> </v>
      </c>
      <c r="Q2567" s="65" t="str">
        <f ca="1">IF(ISBLANK(A2567)," ",IF(O2567&gt;MASTER!$B$3/100,"SB",IF(O2567&gt;MASTER!$B$4/100,"B",IF(O2567&gt;MASTER!$B$5/100,"C","K"))))</f>
        <v>SB</v>
      </c>
      <c r="R2567" s="65" t="str">
        <f ca="1">IF(ISBLANK(B2567)," ",IF(P2567&gt;MASTER!$B$3/100,"SB",IF(P2567&gt;MASTER!$B$4/100,"B",IF(P2567&gt;MASTER!$B$5/100,"C","K"))))</f>
        <v>SB</v>
      </c>
    </row>
    <row r="2568" customHeight="1" spans="1:18">
      <c r="A2568" s="65">
        <f ca="1">INDIRECT(ADDRESS(2+QUOTIENT(ROW()-2,COUNTA('Form Responses 1'!$1:$1)-4),1,,TRUE,"Form Responses 1"))</f>
        <v>0</v>
      </c>
      <c r="B2568" s="65">
        <f ca="1">INDIRECT(ADDRESS(2+QUOTIENT(ROW()-2,COUNTA('Form Responses 1'!$1:$1)-4),2,,TRUE,"Form Responses 1"))</f>
        <v>0</v>
      </c>
      <c r="C2568" s="65">
        <f ca="1">INDIRECT(ADDRESS(2+QUOTIENT(ROW()-2,COUNTA('Form Responses 1'!$1:$1)-4),3,,TRUE,"Form Responses 1"))</f>
        <v>0</v>
      </c>
      <c r="D2568" s="65">
        <f ca="1">INDIRECT(ADDRESS(2+QUOTIENT(ROW()-2,COUNTA('Form Responses 1'!$1:$1)-4),4,,TRUE,"Form Responses 1"))</f>
        <v>0</v>
      </c>
      <c r="E2568" s="82">
        <f ca="1" t="shared" si="0"/>
        <v>6</v>
      </c>
      <c r="F2568" s="65" t="str">
        <f ca="1">IF(ISBLANK(A2568)," ",INDIRECT(ADDRESS(1,5+MOD(ROW()-2,COUNTA('Form Responses 1'!$1:$1)-4),,TRUE,"Form Responses 1")))</f>
        <v>Lantai 10 [Ruang Kerja]</v>
      </c>
      <c r="G2568" s="65" t="e">
        <f ca="1">IF(ISBLANK(A2568)," ",INDIRECT(ADDRESS(MATCH(A2568,'Form Responses 1'!A:A,0),5+MOD(ROW()-2,COUNTA('Form Responses 1'!$1:$1)-4),,TRUE,"Form Responses 1")))</f>
        <v>#N/A</v>
      </c>
      <c r="H2568" s="83" t="str">
        <f ca="1" t="shared" si="1"/>
        <v>Lantai 10</v>
      </c>
      <c r="I2568" s="83" t="str">
        <f ca="1" t="shared" si="2611"/>
        <v>Ruang Kerja</v>
      </c>
      <c r="J2568" s="83" t="str">
        <f ca="1" t="shared" si="2"/>
        <v>CLEANING SERVICE</v>
      </c>
      <c r="K2568" s="83" t="str">
        <f ca="1" t="array" ref="K2568">IFERROR(INDEX(MASTER!B:B,MATCH(G2568,MASTER!A:A,0))/100," ")</f>
        <v> </v>
      </c>
      <c r="L2568" s="65">
        <f ca="1" t="shared" si="3"/>
        <v>0</v>
      </c>
      <c r="M2568" s="65" t="str">
        <f ca="1" t="shared" si="4"/>
        <v>1900 - WEEK 00</v>
      </c>
      <c r="N2568" s="65" t="str">
        <f ca="1" t="shared" si="5"/>
        <v>1900 - MONTH 01</v>
      </c>
      <c r="O2568" s="83" t="str">
        <f ca="1" t="shared" ref="O2568:P2568" si="2617">IFERROR(AVERAGEIF(M:M,M2568,$K:$K)," ")</f>
        <v> </v>
      </c>
      <c r="P2568" s="83" t="str">
        <f ca="1" t="shared" si="2617"/>
        <v> </v>
      </c>
      <c r="Q2568" s="65" t="str">
        <f ca="1">IF(ISBLANK(A2568)," ",IF(O2568&gt;MASTER!$B$3/100,"SB",IF(O2568&gt;MASTER!$B$4/100,"B",IF(O2568&gt;MASTER!$B$5/100,"C","K"))))</f>
        <v>SB</v>
      </c>
      <c r="R2568" s="65" t="str">
        <f ca="1">IF(ISBLANK(B2568)," ",IF(P2568&gt;MASTER!$B$3/100,"SB",IF(P2568&gt;MASTER!$B$4/100,"B",IF(P2568&gt;MASTER!$B$5/100,"C","K"))))</f>
        <v>SB</v>
      </c>
    </row>
    <row r="2569" customHeight="1" spans="1:18">
      <c r="A2569" s="65">
        <f ca="1">INDIRECT(ADDRESS(2+QUOTIENT(ROW()-2,COUNTA('Form Responses 1'!$1:$1)-4),1,,TRUE,"Form Responses 1"))</f>
        <v>0</v>
      </c>
      <c r="B2569" s="65">
        <f ca="1">INDIRECT(ADDRESS(2+QUOTIENT(ROW()-2,COUNTA('Form Responses 1'!$1:$1)-4),2,,TRUE,"Form Responses 1"))</f>
        <v>0</v>
      </c>
      <c r="C2569" s="65">
        <f ca="1">INDIRECT(ADDRESS(2+QUOTIENT(ROW()-2,COUNTA('Form Responses 1'!$1:$1)-4),3,,TRUE,"Form Responses 1"))</f>
        <v>0</v>
      </c>
      <c r="D2569" s="65">
        <f ca="1">INDIRECT(ADDRESS(2+QUOTIENT(ROW()-2,COUNTA('Form Responses 1'!$1:$1)-4),4,,TRUE,"Form Responses 1"))</f>
        <v>0</v>
      </c>
      <c r="E2569" s="82">
        <f ca="1" t="shared" si="0"/>
        <v>6</v>
      </c>
      <c r="F2569" s="65" t="str">
        <f ca="1">IF(ISBLANK(A2569)," ",INDIRECT(ADDRESS(1,5+MOD(ROW()-2,COUNTA('Form Responses 1'!$1:$1)-4),,TRUE,"Form Responses 1")))</f>
        <v>Lantai 10 [Koridor]</v>
      </c>
      <c r="G2569" s="65" t="e">
        <f ca="1">IF(ISBLANK(A2569)," ",INDIRECT(ADDRESS(MATCH(A2569,'Form Responses 1'!A:A,0),5+MOD(ROW()-2,COUNTA('Form Responses 1'!$1:$1)-4),,TRUE,"Form Responses 1")))</f>
        <v>#N/A</v>
      </c>
      <c r="H2569" s="83" t="str">
        <f ca="1" t="shared" si="1"/>
        <v>Lantai 10</v>
      </c>
      <c r="I2569" s="83" t="str">
        <f ca="1" t="shared" si="2611"/>
        <v>Koridor</v>
      </c>
      <c r="J2569" s="83" t="str">
        <f ca="1" t="shared" si="2"/>
        <v>CLEANING SERVICE</v>
      </c>
      <c r="K2569" s="83" t="str">
        <f ca="1" t="array" ref="K2569">IFERROR(INDEX(MASTER!B:B,MATCH(G2569,MASTER!A:A,0))/100," ")</f>
        <v> </v>
      </c>
      <c r="L2569" s="65">
        <f ca="1" t="shared" si="3"/>
        <v>0</v>
      </c>
      <c r="M2569" s="65" t="str">
        <f ca="1" t="shared" si="4"/>
        <v>1900 - WEEK 00</v>
      </c>
      <c r="N2569" s="65" t="str">
        <f ca="1" t="shared" si="5"/>
        <v>1900 - MONTH 01</v>
      </c>
      <c r="O2569" s="83" t="str">
        <f ca="1" t="shared" ref="O2569:P2569" si="2618">IFERROR(AVERAGEIF(M:M,M2569,$K:$K)," ")</f>
        <v> </v>
      </c>
      <c r="P2569" s="83" t="str">
        <f ca="1" t="shared" si="2618"/>
        <v> </v>
      </c>
      <c r="Q2569" s="65" t="str">
        <f ca="1">IF(ISBLANK(A2569)," ",IF(O2569&gt;MASTER!$B$3/100,"SB",IF(O2569&gt;MASTER!$B$4/100,"B",IF(O2569&gt;MASTER!$B$5/100,"C","K"))))</f>
        <v>SB</v>
      </c>
      <c r="R2569" s="65" t="str">
        <f ca="1">IF(ISBLANK(B2569)," ",IF(P2569&gt;MASTER!$B$3/100,"SB",IF(P2569&gt;MASTER!$B$4/100,"B",IF(P2569&gt;MASTER!$B$5/100,"C","K"))))</f>
        <v>SB</v>
      </c>
    </row>
    <row r="2570" customHeight="1" spans="1:18">
      <c r="A2570" s="65">
        <f ca="1">INDIRECT(ADDRESS(2+QUOTIENT(ROW()-2,COUNTA('Form Responses 1'!$1:$1)-4),1,,TRUE,"Form Responses 1"))</f>
        <v>0</v>
      </c>
      <c r="B2570" s="65">
        <f ca="1">INDIRECT(ADDRESS(2+QUOTIENT(ROW()-2,COUNTA('Form Responses 1'!$1:$1)-4),2,,TRUE,"Form Responses 1"))</f>
        <v>0</v>
      </c>
      <c r="C2570" s="65">
        <f ca="1">INDIRECT(ADDRESS(2+QUOTIENT(ROW()-2,COUNTA('Form Responses 1'!$1:$1)-4),3,,TRUE,"Form Responses 1"))</f>
        <v>0</v>
      </c>
      <c r="D2570" s="65">
        <f ca="1">INDIRECT(ADDRESS(2+QUOTIENT(ROW()-2,COUNTA('Form Responses 1'!$1:$1)-4),4,,TRUE,"Form Responses 1"))</f>
        <v>0</v>
      </c>
      <c r="E2570" s="82">
        <f ca="1" t="shared" si="0"/>
        <v>6</v>
      </c>
      <c r="F2570" s="65" t="str">
        <f ca="1">IF(ISBLANK(A2570)," ",INDIRECT(ADDRESS(1,5+MOD(ROW()-2,COUNTA('Form Responses 1'!$1:$1)-4),,TRUE,"Form Responses 1")))</f>
        <v>Lantai 10 [Toilet Pria / Wanita]</v>
      </c>
      <c r="G2570" s="65" t="e">
        <f ca="1">IF(ISBLANK(A2570)," ",INDIRECT(ADDRESS(MATCH(A2570,'Form Responses 1'!A:A,0),5+MOD(ROW()-2,COUNTA('Form Responses 1'!$1:$1)-4),,TRUE,"Form Responses 1")))</f>
        <v>#N/A</v>
      </c>
      <c r="H2570" s="83" t="str">
        <f ca="1" t="shared" si="1"/>
        <v>Lantai 10</v>
      </c>
      <c r="I2570" s="83" t="str">
        <f ca="1" t="shared" si="2611"/>
        <v>Toilet Pria / Wanita</v>
      </c>
      <c r="J2570" s="83" t="str">
        <f ca="1" t="shared" si="2"/>
        <v>CLEANING SERVICE</v>
      </c>
      <c r="K2570" s="83" t="str">
        <f ca="1" t="array" ref="K2570">IFERROR(INDEX(MASTER!B:B,MATCH(G2570,MASTER!A:A,0))/100," ")</f>
        <v> </v>
      </c>
      <c r="L2570" s="65">
        <f ca="1" t="shared" si="3"/>
        <v>0</v>
      </c>
      <c r="M2570" s="65" t="str">
        <f ca="1" t="shared" si="4"/>
        <v>1900 - WEEK 00</v>
      </c>
      <c r="N2570" s="65" t="str">
        <f ca="1" t="shared" si="5"/>
        <v>1900 - MONTH 01</v>
      </c>
      <c r="O2570" s="83" t="str">
        <f ca="1" t="shared" ref="O2570:P2570" si="2619">IFERROR(AVERAGEIF(M:M,M2570,$K:$K)," ")</f>
        <v> </v>
      </c>
      <c r="P2570" s="83" t="str">
        <f ca="1" t="shared" si="2619"/>
        <v> </v>
      </c>
      <c r="Q2570" s="65" t="str">
        <f ca="1">IF(ISBLANK(A2570)," ",IF(O2570&gt;MASTER!$B$3/100,"SB",IF(O2570&gt;MASTER!$B$4/100,"B",IF(O2570&gt;MASTER!$B$5/100,"C","K"))))</f>
        <v>SB</v>
      </c>
      <c r="R2570" s="65" t="str">
        <f ca="1">IF(ISBLANK(B2570)," ",IF(P2570&gt;MASTER!$B$3/100,"SB",IF(P2570&gt;MASTER!$B$4/100,"B",IF(P2570&gt;MASTER!$B$5/100,"C","K"))))</f>
        <v>SB</v>
      </c>
    </row>
    <row r="2571" customHeight="1" spans="1:18">
      <c r="A2571" s="65">
        <f ca="1">INDIRECT(ADDRESS(2+QUOTIENT(ROW()-2,COUNTA('Form Responses 1'!$1:$1)-4),1,,TRUE,"Form Responses 1"))</f>
        <v>0</v>
      </c>
      <c r="B2571" s="65">
        <f ca="1">INDIRECT(ADDRESS(2+QUOTIENT(ROW()-2,COUNTA('Form Responses 1'!$1:$1)-4),2,,TRUE,"Form Responses 1"))</f>
        <v>0</v>
      </c>
      <c r="C2571" s="65">
        <f ca="1">INDIRECT(ADDRESS(2+QUOTIENT(ROW()-2,COUNTA('Form Responses 1'!$1:$1)-4),3,,TRUE,"Form Responses 1"))</f>
        <v>0</v>
      </c>
      <c r="D2571" s="65">
        <f ca="1">INDIRECT(ADDRESS(2+QUOTIENT(ROW()-2,COUNTA('Form Responses 1'!$1:$1)-4),4,,TRUE,"Form Responses 1"))</f>
        <v>0</v>
      </c>
      <c r="E2571" s="82">
        <f ca="1" t="shared" si="0"/>
        <v>6</v>
      </c>
      <c r="F2571" s="65" t="str">
        <f ca="1">IF(ISBLANK(A2571)," ",INDIRECT(ADDRESS(1,5+MOD(ROW()-2,COUNTA('Form Responses 1'!$1:$1)-4),,TRUE,"Form Responses 1")))</f>
        <v>Lantai 09 [Tangga Exit Barat]</v>
      </c>
      <c r="G2571" s="65" t="e">
        <f ca="1">IF(ISBLANK(A2571)," ",INDIRECT(ADDRESS(MATCH(A2571,'Form Responses 1'!A:A,0),5+MOD(ROW()-2,COUNTA('Form Responses 1'!$1:$1)-4),,TRUE,"Form Responses 1")))</f>
        <v>#N/A</v>
      </c>
      <c r="H2571" s="83" t="str">
        <f ca="1" t="shared" si="1"/>
        <v>Lantai 09</v>
      </c>
      <c r="I2571" s="83" t="str">
        <f ca="1" t="shared" si="2611"/>
        <v>Tangga Exit Barat</v>
      </c>
      <c r="J2571" s="83" t="str">
        <f ca="1" t="shared" si="2"/>
        <v>CLEANING SERVICE</v>
      </c>
      <c r="K2571" s="83" t="str">
        <f ca="1" t="array" ref="K2571">IFERROR(INDEX(MASTER!B:B,MATCH(G2571,MASTER!A:A,0))/100," ")</f>
        <v> </v>
      </c>
      <c r="L2571" s="65">
        <f ca="1" t="shared" si="3"/>
        <v>0</v>
      </c>
      <c r="M2571" s="65" t="str">
        <f ca="1" t="shared" si="4"/>
        <v>1900 - WEEK 00</v>
      </c>
      <c r="N2571" s="65" t="str">
        <f ca="1" t="shared" si="5"/>
        <v>1900 - MONTH 01</v>
      </c>
      <c r="O2571" s="83" t="str">
        <f ca="1" t="shared" ref="O2571:P2571" si="2620">IFERROR(AVERAGEIF(M:M,M2571,$K:$K)," ")</f>
        <v> </v>
      </c>
      <c r="P2571" s="83" t="str">
        <f ca="1" t="shared" si="2620"/>
        <v> </v>
      </c>
      <c r="Q2571" s="65" t="str">
        <f ca="1">IF(ISBLANK(A2571)," ",IF(O2571&gt;MASTER!$B$3/100,"SB",IF(O2571&gt;MASTER!$B$4/100,"B",IF(O2571&gt;MASTER!$B$5/100,"C","K"))))</f>
        <v>SB</v>
      </c>
      <c r="R2571" s="65" t="str">
        <f ca="1">IF(ISBLANK(B2571)," ",IF(P2571&gt;MASTER!$B$3/100,"SB",IF(P2571&gt;MASTER!$B$4/100,"B",IF(P2571&gt;MASTER!$B$5/100,"C","K"))))</f>
        <v>SB</v>
      </c>
    </row>
    <row r="2572" customHeight="1" spans="1:18">
      <c r="A2572" s="65">
        <f ca="1">INDIRECT(ADDRESS(2+QUOTIENT(ROW()-2,COUNTA('Form Responses 1'!$1:$1)-4),1,,TRUE,"Form Responses 1"))</f>
        <v>0</v>
      </c>
      <c r="B2572" s="65">
        <f ca="1">INDIRECT(ADDRESS(2+QUOTIENT(ROW()-2,COUNTA('Form Responses 1'!$1:$1)-4),2,,TRUE,"Form Responses 1"))</f>
        <v>0</v>
      </c>
      <c r="C2572" s="65">
        <f ca="1">INDIRECT(ADDRESS(2+QUOTIENT(ROW()-2,COUNTA('Form Responses 1'!$1:$1)-4),3,,TRUE,"Form Responses 1"))</f>
        <v>0</v>
      </c>
      <c r="D2572" s="65">
        <f ca="1">INDIRECT(ADDRESS(2+QUOTIENT(ROW()-2,COUNTA('Form Responses 1'!$1:$1)-4),4,,TRUE,"Form Responses 1"))</f>
        <v>0</v>
      </c>
      <c r="E2572" s="82">
        <f ca="1" t="shared" si="0"/>
        <v>6</v>
      </c>
      <c r="F2572" s="65" t="str">
        <f ca="1">IF(ISBLANK(A2572)," ",INDIRECT(ADDRESS(1,5+MOD(ROW()-2,COUNTA('Form Responses 1'!$1:$1)-4),,TRUE,"Form Responses 1")))</f>
        <v>Lantai 09 [ &amp; Timur]</v>
      </c>
      <c r="G2572" s="65" t="e">
        <f ca="1">IF(ISBLANK(A2572)," ",INDIRECT(ADDRESS(MATCH(A2572,'Form Responses 1'!A:A,0),5+MOD(ROW()-2,COUNTA('Form Responses 1'!$1:$1)-4),,TRUE,"Form Responses 1")))</f>
        <v>#N/A</v>
      </c>
      <c r="H2572" s="83" t="str">
        <f ca="1" t="shared" si="1"/>
        <v>Lantai 09</v>
      </c>
      <c r="I2572" s="83" t="str">
        <f ca="1" t="shared" si="2611"/>
        <v> &amp; Timur</v>
      </c>
      <c r="J2572" s="83" t="str">
        <f ca="1" t="shared" si="2"/>
        <v>CLEANING SERVICE</v>
      </c>
      <c r="K2572" s="83" t="str">
        <f ca="1" t="array" ref="K2572">IFERROR(INDEX(MASTER!B:B,MATCH(G2572,MASTER!A:A,0))/100," ")</f>
        <v> </v>
      </c>
      <c r="L2572" s="65">
        <f ca="1" t="shared" si="3"/>
        <v>0</v>
      </c>
      <c r="M2572" s="65" t="str">
        <f ca="1" t="shared" si="4"/>
        <v>1900 - WEEK 00</v>
      </c>
      <c r="N2572" s="65" t="str">
        <f ca="1" t="shared" si="5"/>
        <v>1900 - MONTH 01</v>
      </c>
      <c r="O2572" s="83" t="str">
        <f ca="1" t="shared" ref="O2572:P2572" si="2621">IFERROR(AVERAGEIF(M:M,M2572,$K:$K)," ")</f>
        <v> </v>
      </c>
      <c r="P2572" s="83" t="str">
        <f ca="1" t="shared" si="2621"/>
        <v> </v>
      </c>
      <c r="Q2572" s="65" t="str">
        <f ca="1">IF(ISBLANK(A2572)," ",IF(O2572&gt;MASTER!$B$3/100,"SB",IF(O2572&gt;MASTER!$B$4/100,"B",IF(O2572&gt;MASTER!$B$5/100,"C","K"))))</f>
        <v>SB</v>
      </c>
      <c r="R2572" s="65" t="str">
        <f ca="1">IF(ISBLANK(B2572)," ",IF(P2572&gt;MASTER!$B$3/100,"SB",IF(P2572&gt;MASTER!$B$4/100,"B",IF(P2572&gt;MASTER!$B$5/100,"C","K"))))</f>
        <v>SB</v>
      </c>
    </row>
    <row r="2573" customHeight="1" spans="1:18">
      <c r="A2573" s="65">
        <f ca="1">INDIRECT(ADDRESS(2+QUOTIENT(ROW()-2,COUNTA('Form Responses 1'!$1:$1)-4),1,,TRUE,"Form Responses 1"))</f>
        <v>0</v>
      </c>
      <c r="B2573" s="65">
        <f ca="1">INDIRECT(ADDRESS(2+QUOTIENT(ROW()-2,COUNTA('Form Responses 1'!$1:$1)-4),2,,TRUE,"Form Responses 1"))</f>
        <v>0</v>
      </c>
      <c r="C2573" s="65">
        <f ca="1">INDIRECT(ADDRESS(2+QUOTIENT(ROW()-2,COUNTA('Form Responses 1'!$1:$1)-4),3,,TRUE,"Form Responses 1"))</f>
        <v>0</v>
      </c>
      <c r="D2573" s="65">
        <f ca="1">INDIRECT(ADDRESS(2+QUOTIENT(ROW()-2,COUNTA('Form Responses 1'!$1:$1)-4),4,,TRUE,"Form Responses 1"))</f>
        <v>0</v>
      </c>
      <c r="E2573" s="82">
        <f ca="1" t="shared" si="0"/>
        <v>6</v>
      </c>
      <c r="F2573" s="65" t="str">
        <f ca="1">IF(ISBLANK(A2573)," ",INDIRECT(ADDRESS(1,5+MOD(ROW()-2,COUNTA('Form Responses 1'!$1:$1)-4),,TRUE,"Form Responses 1")))</f>
        <v>Lantai 09 [Mushola]</v>
      </c>
      <c r="G2573" s="65" t="e">
        <f ca="1">IF(ISBLANK(A2573)," ",INDIRECT(ADDRESS(MATCH(A2573,'Form Responses 1'!A:A,0),5+MOD(ROW()-2,COUNTA('Form Responses 1'!$1:$1)-4),,TRUE,"Form Responses 1")))</f>
        <v>#N/A</v>
      </c>
      <c r="H2573" s="83" t="str">
        <f ca="1" t="shared" si="1"/>
        <v>Lantai 09</v>
      </c>
      <c r="I2573" s="83" t="str">
        <f ca="1" t="shared" si="2611"/>
        <v>Mushola</v>
      </c>
      <c r="J2573" s="83" t="str">
        <f ca="1" t="shared" si="2"/>
        <v>CLEANING SERVICE</v>
      </c>
      <c r="K2573" s="83" t="str">
        <f ca="1" t="array" ref="K2573">IFERROR(INDEX(MASTER!B:B,MATCH(G2573,MASTER!A:A,0))/100," ")</f>
        <v> </v>
      </c>
      <c r="L2573" s="65">
        <f ca="1" t="shared" si="3"/>
        <v>0</v>
      </c>
      <c r="M2573" s="65" t="str">
        <f ca="1" t="shared" si="4"/>
        <v>1900 - WEEK 00</v>
      </c>
      <c r="N2573" s="65" t="str">
        <f ca="1" t="shared" si="5"/>
        <v>1900 - MONTH 01</v>
      </c>
      <c r="O2573" s="83" t="str">
        <f ca="1" t="shared" ref="O2573:P2573" si="2622">IFERROR(AVERAGEIF(M:M,M2573,$K:$K)," ")</f>
        <v> </v>
      </c>
      <c r="P2573" s="83" t="str">
        <f ca="1" t="shared" si="2622"/>
        <v> </v>
      </c>
      <c r="Q2573" s="65" t="str">
        <f ca="1">IF(ISBLANK(A2573)," ",IF(O2573&gt;MASTER!$B$3/100,"SB",IF(O2573&gt;MASTER!$B$4/100,"B",IF(O2573&gt;MASTER!$B$5/100,"C","K"))))</f>
        <v>SB</v>
      </c>
      <c r="R2573" s="65" t="str">
        <f ca="1">IF(ISBLANK(B2573)," ",IF(P2573&gt;MASTER!$B$3/100,"SB",IF(P2573&gt;MASTER!$B$4/100,"B",IF(P2573&gt;MASTER!$B$5/100,"C","K"))))</f>
        <v>SB</v>
      </c>
    </row>
    <row r="2574" customHeight="1" spans="1:18">
      <c r="A2574" s="65">
        <f ca="1">INDIRECT(ADDRESS(2+QUOTIENT(ROW()-2,COUNTA('Form Responses 1'!$1:$1)-4),1,,TRUE,"Form Responses 1"))</f>
        <v>0</v>
      </c>
      <c r="B2574" s="65">
        <f ca="1">INDIRECT(ADDRESS(2+QUOTIENT(ROW()-2,COUNTA('Form Responses 1'!$1:$1)-4),2,,TRUE,"Form Responses 1"))</f>
        <v>0</v>
      </c>
      <c r="C2574" s="65">
        <f ca="1">INDIRECT(ADDRESS(2+QUOTIENT(ROW()-2,COUNTA('Form Responses 1'!$1:$1)-4),3,,TRUE,"Form Responses 1"))</f>
        <v>0</v>
      </c>
      <c r="D2574" s="65">
        <f ca="1">INDIRECT(ADDRESS(2+QUOTIENT(ROW()-2,COUNTA('Form Responses 1'!$1:$1)-4),4,,TRUE,"Form Responses 1"))</f>
        <v>0</v>
      </c>
      <c r="E2574" s="82">
        <f ca="1" t="shared" si="0"/>
        <v>6</v>
      </c>
      <c r="F2574" s="65" t="str">
        <f ca="1">IF(ISBLANK(A2574)," ",INDIRECT(ADDRESS(1,5+MOD(ROW()-2,COUNTA('Form Responses 1'!$1:$1)-4),,TRUE,"Form Responses 1")))</f>
        <v>Lantai 09 [Pantry]</v>
      </c>
      <c r="G2574" s="65" t="e">
        <f ca="1">IF(ISBLANK(A2574)," ",INDIRECT(ADDRESS(MATCH(A2574,'Form Responses 1'!A:A,0),5+MOD(ROW()-2,COUNTA('Form Responses 1'!$1:$1)-4),,TRUE,"Form Responses 1")))</f>
        <v>#N/A</v>
      </c>
      <c r="H2574" s="83" t="str">
        <f ca="1" t="shared" si="1"/>
        <v>Lantai 09</v>
      </c>
      <c r="I2574" s="83" t="str">
        <f ca="1" t="shared" si="2611"/>
        <v>Pantry</v>
      </c>
      <c r="J2574" s="83" t="str">
        <f ca="1" t="shared" si="2"/>
        <v>CLEANING SERVICE</v>
      </c>
      <c r="K2574" s="83" t="str">
        <f ca="1" t="array" ref="K2574">IFERROR(INDEX(MASTER!B:B,MATCH(G2574,MASTER!A:A,0))/100," ")</f>
        <v> </v>
      </c>
      <c r="L2574" s="65">
        <f ca="1" t="shared" si="3"/>
        <v>0</v>
      </c>
      <c r="M2574" s="65" t="str">
        <f ca="1" t="shared" si="4"/>
        <v>1900 - WEEK 00</v>
      </c>
      <c r="N2574" s="65" t="str">
        <f ca="1" t="shared" si="5"/>
        <v>1900 - MONTH 01</v>
      </c>
      <c r="O2574" s="83" t="str">
        <f ca="1" t="shared" ref="O2574:P2574" si="2623">IFERROR(AVERAGEIF(M:M,M2574,$K:$K)," ")</f>
        <v> </v>
      </c>
      <c r="P2574" s="83" t="str">
        <f ca="1" t="shared" si="2623"/>
        <v> </v>
      </c>
      <c r="Q2574" s="65" t="str">
        <f ca="1">IF(ISBLANK(A2574)," ",IF(O2574&gt;MASTER!$B$3/100,"SB",IF(O2574&gt;MASTER!$B$4/100,"B",IF(O2574&gt;MASTER!$B$5/100,"C","K"))))</f>
        <v>SB</v>
      </c>
      <c r="R2574" s="65" t="str">
        <f ca="1">IF(ISBLANK(B2574)," ",IF(P2574&gt;MASTER!$B$3/100,"SB",IF(P2574&gt;MASTER!$B$4/100,"B",IF(P2574&gt;MASTER!$B$5/100,"C","K"))))</f>
        <v>SB</v>
      </c>
    </row>
    <row r="2575" customHeight="1" spans="1:18">
      <c r="A2575" s="65">
        <f ca="1">INDIRECT(ADDRESS(2+QUOTIENT(ROW()-2,COUNTA('Form Responses 1'!$1:$1)-4),1,,TRUE,"Form Responses 1"))</f>
        <v>0</v>
      </c>
      <c r="B2575" s="65">
        <f ca="1">INDIRECT(ADDRESS(2+QUOTIENT(ROW()-2,COUNTA('Form Responses 1'!$1:$1)-4),2,,TRUE,"Form Responses 1"))</f>
        <v>0</v>
      </c>
      <c r="C2575" s="65">
        <f ca="1">INDIRECT(ADDRESS(2+QUOTIENT(ROW()-2,COUNTA('Form Responses 1'!$1:$1)-4),3,,TRUE,"Form Responses 1"))</f>
        <v>0</v>
      </c>
      <c r="D2575" s="65">
        <f ca="1">INDIRECT(ADDRESS(2+QUOTIENT(ROW()-2,COUNTA('Form Responses 1'!$1:$1)-4),4,,TRUE,"Form Responses 1"))</f>
        <v>0</v>
      </c>
      <c r="E2575" s="82">
        <f ca="1" t="shared" si="0"/>
        <v>6</v>
      </c>
      <c r="F2575" s="65" t="str">
        <f ca="1">IF(ISBLANK(A2575)," ",INDIRECT(ADDRESS(1,5+MOD(ROW()-2,COUNTA('Form Responses 1'!$1:$1)-4),,TRUE,"Form Responses 1")))</f>
        <v>Lantai 09 [Ruang Rapat 1-2-3]</v>
      </c>
      <c r="G2575" s="65" t="e">
        <f ca="1">IF(ISBLANK(A2575)," ",INDIRECT(ADDRESS(MATCH(A2575,'Form Responses 1'!A:A,0),5+MOD(ROW()-2,COUNTA('Form Responses 1'!$1:$1)-4),,TRUE,"Form Responses 1")))</f>
        <v>#N/A</v>
      </c>
      <c r="H2575" s="83" t="str">
        <f ca="1" t="shared" si="1"/>
        <v>Lantai 09</v>
      </c>
      <c r="I2575" s="83" t="str">
        <f ca="1" t="shared" si="2611"/>
        <v>Ruang Rapat 1-2-3</v>
      </c>
      <c r="J2575" s="83" t="str">
        <f ca="1" t="shared" si="2"/>
        <v>CLEANING SERVICE</v>
      </c>
      <c r="K2575" s="83" t="str">
        <f ca="1" t="array" ref="K2575">IFERROR(INDEX(MASTER!B:B,MATCH(G2575,MASTER!A:A,0))/100," ")</f>
        <v> </v>
      </c>
      <c r="L2575" s="65">
        <f ca="1" t="shared" si="3"/>
        <v>0</v>
      </c>
      <c r="M2575" s="65" t="str">
        <f ca="1" t="shared" si="4"/>
        <v>1900 - WEEK 00</v>
      </c>
      <c r="N2575" s="65" t="str">
        <f ca="1" t="shared" si="5"/>
        <v>1900 - MONTH 01</v>
      </c>
      <c r="O2575" s="83" t="str">
        <f ca="1" t="shared" ref="O2575:P2575" si="2624">IFERROR(AVERAGEIF(M:M,M2575,$K:$K)," ")</f>
        <v> </v>
      </c>
      <c r="P2575" s="83" t="str">
        <f ca="1" t="shared" si="2624"/>
        <v> </v>
      </c>
      <c r="Q2575" s="65" t="str">
        <f ca="1">IF(ISBLANK(A2575)," ",IF(O2575&gt;MASTER!$B$3/100,"SB",IF(O2575&gt;MASTER!$B$4/100,"B",IF(O2575&gt;MASTER!$B$5/100,"C","K"))))</f>
        <v>SB</v>
      </c>
      <c r="R2575" s="65" t="str">
        <f ca="1">IF(ISBLANK(B2575)," ",IF(P2575&gt;MASTER!$B$3/100,"SB",IF(P2575&gt;MASTER!$B$4/100,"B",IF(P2575&gt;MASTER!$B$5/100,"C","K"))))</f>
        <v>SB</v>
      </c>
    </row>
    <row r="2576" customHeight="1" spans="1:18">
      <c r="A2576" s="65">
        <f ca="1">INDIRECT(ADDRESS(2+QUOTIENT(ROW()-2,COUNTA('Form Responses 1'!$1:$1)-4),1,,TRUE,"Form Responses 1"))</f>
        <v>0</v>
      </c>
      <c r="B2576" s="65">
        <f ca="1">INDIRECT(ADDRESS(2+QUOTIENT(ROW()-2,COUNTA('Form Responses 1'!$1:$1)-4),2,,TRUE,"Form Responses 1"))</f>
        <v>0</v>
      </c>
      <c r="C2576" s="65">
        <f ca="1">INDIRECT(ADDRESS(2+QUOTIENT(ROW()-2,COUNTA('Form Responses 1'!$1:$1)-4),3,,TRUE,"Form Responses 1"))</f>
        <v>0</v>
      </c>
      <c r="D2576" s="65">
        <f ca="1">INDIRECT(ADDRESS(2+QUOTIENT(ROW()-2,COUNTA('Form Responses 1'!$1:$1)-4),4,,TRUE,"Form Responses 1"))</f>
        <v>0</v>
      </c>
      <c r="E2576" s="82">
        <f ca="1" t="shared" si="0"/>
        <v>6</v>
      </c>
      <c r="F2576" s="65" t="str">
        <f ca="1">IF(ISBLANK(A2576)," ",INDIRECT(ADDRESS(1,5+MOD(ROW()-2,COUNTA('Form Responses 1'!$1:$1)-4),,TRUE,"Form Responses 1")))</f>
        <v>Lantai 09 [Ruang Kerja]</v>
      </c>
      <c r="G2576" s="65" t="e">
        <f ca="1">IF(ISBLANK(A2576)," ",INDIRECT(ADDRESS(MATCH(A2576,'Form Responses 1'!A:A,0),5+MOD(ROW()-2,COUNTA('Form Responses 1'!$1:$1)-4),,TRUE,"Form Responses 1")))</f>
        <v>#N/A</v>
      </c>
      <c r="H2576" s="83" t="str">
        <f ca="1" t="shared" si="1"/>
        <v>Lantai 09</v>
      </c>
      <c r="I2576" s="83" t="str">
        <f ca="1" t="shared" si="2611"/>
        <v>Ruang Kerja</v>
      </c>
      <c r="J2576" s="83" t="str">
        <f ca="1" t="shared" si="2"/>
        <v>CLEANING SERVICE</v>
      </c>
      <c r="K2576" s="83" t="str">
        <f ca="1" t="array" ref="K2576">IFERROR(INDEX(MASTER!B:B,MATCH(G2576,MASTER!A:A,0))/100," ")</f>
        <v> </v>
      </c>
      <c r="L2576" s="65">
        <f ca="1" t="shared" si="3"/>
        <v>0</v>
      </c>
      <c r="M2576" s="65" t="str">
        <f ca="1" t="shared" si="4"/>
        <v>1900 - WEEK 00</v>
      </c>
      <c r="N2576" s="65" t="str">
        <f ca="1" t="shared" si="5"/>
        <v>1900 - MONTH 01</v>
      </c>
      <c r="O2576" s="83" t="str">
        <f ca="1" t="shared" ref="O2576:P2576" si="2625">IFERROR(AVERAGEIF(M:M,M2576,$K:$K)," ")</f>
        <v> </v>
      </c>
      <c r="P2576" s="83" t="str">
        <f ca="1" t="shared" si="2625"/>
        <v> </v>
      </c>
      <c r="Q2576" s="65" t="str">
        <f ca="1">IF(ISBLANK(A2576)," ",IF(O2576&gt;MASTER!$B$3/100,"SB",IF(O2576&gt;MASTER!$B$4/100,"B",IF(O2576&gt;MASTER!$B$5/100,"C","K"))))</f>
        <v>SB</v>
      </c>
      <c r="R2576" s="65" t="str">
        <f ca="1">IF(ISBLANK(B2576)," ",IF(P2576&gt;MASTER!$B$3/100,"SB",IF(P2576&gt;MASTER!$B$4/100,"B",IF(P2576&gt;MASTER!$B$5/100,"C","K"))))</f>
        <v>SB</v>
      </c>
    </row>
    <row r="2577" customHeight="1" spans="1:18">
      <c r="A2577" s="65">
        <f ca="1">INDIRECT(ADDRESS(2+QUOTIENT(ROW()-2,COUNTA('Form Responses 1'!$1:$1)-4),1,,TRUE,"Form Responses 1"))</f>
        <v>0</v>
      </c>
      <c r="B2577" s="65">
        <f ca="1">INDIRECT(ADDRESS(2+QUOTIENT(ROW()-2,COUNTA('Form Responses 1'!$1:$1)-4),2,,TRUE,"Form Responses 1"))</f>
        <v>0</v>
      </c>
      <c r="C2577" s="65">
        <f ca="1">INDIRECT(ADDRESS(2+QUOTIENT(ROW()-2,COUNTA('Form Responses 1'!$1:$1)-4),3,,TRUE,"Form Responses 1"))</f>
        <v>0</v>
      </c>
      <c r="D2577" s="65">
        <f ca="1">INDIRECT(ADDRESS(2+QUOTIENT(ROW()-2,COUNTA('Form Responses 1'!$1:$1)-4),4,,TRUE,"Form Responses 1"))</f>
        <v>0</v>
      </c>
      <c r="E2577" s="82">
        <f ca="1" t="shared" si="0"/>
        <v>6</v>
      </c>
      <c r="F2577" s="65" t="str">
        <f ca="1">IF(ISBLANK(A2577)," ",INDIRECT(ADDRESS(1,5+MOD(ROW()-2,COUNTA('Form Responses 1'!$1:$1)-4),,TRUE,"Form Responses 1")))</f>
        <v>Lantai 09 [Koridor]</v>
      </c>
      <c r="G2577" s="65" t="e">
        <f ca="1">IF(ISBLANK(A2577)," ",INDIRECT(ADDRESS(MATCH(A2577,'Form Responses 1'!A:A,0),5+MOD(ROW()-2,COUNTA('Form Responses 1'!$1:$1)-4),,TRUE,"Form Responses 1")))</f>
        <v>#N/A</v>
      </c>
      <c r="H2577" s="83" t="str">
        <f ca="1" t="shared" si="1"/>
        <v>Lantai 09</v>
      </c>
      <c r="I2577" s="83" t="str">
        <f ca="1" t="shared" si="2611"/>
        <v>Koridor</v>
      </c>
      <c r="J2577" s="83" t="str">
        <f ca="1" t="shared" si="2"/>
        <v>CLEANING SERVICE</v>
      </c>
      <c r="K2577" s="83" t="str">
        <f ca="1" t="array" ref="K2577">IFERROR(INDEX(MASTER!B:B,MATCH(G2577,MASTER!A:A,0))/100," ")</f>
        <v> </v>
      </c>
      <c r="L2577" s="65">
        <f ca="1" t="shared" si="3"/>
        <v>0</v>
      </c>
      <c r="M2577" s="65" t="str">
        <f ca="1" t="shared" si="4"/>
        <v>1900 - WEEK 00</v>
      </c>
      <c r="N2577" s="65" t="str">
        <f ca="1" t="shared" si="5"/>
        <v>1900 - MONTH 01</v>
      </c>
      <c r="O2577" s="83" t="str">
        <f ca="1" t="shared" ref="O2577:P2577" si="2626">IFERROR(AVERAGEIF(M:M,M2577,$K:$K)," ")</f>
        <v> </v>
      </c>
      <c r="P2577" s="83" t="str">
        <f ca="1" t="shared" si="2626"/>
        <v> </v>
      </c>
      <c r="Q2577" s="65" t="str">
        <f ca="1">IF(ISBLANK(A2577)," ",IF(O2577&gt;MASTER!$B$3/100,"SB",IF(O2577&gt;MASTER!$B$4/100,"B",IF(O2577&gt;MASTER!$B$5/100,"C","K"))))</f>
        <v>SB</v>
      </c>
      <c r="R2577" s="65" t="str">
        <f ca="1">IF(ISBLANK(B2577)," ",IF(P2577&gt;MASTER!$B$3/100,"SB",IF(P2577&gt;MASTER!$B$4/100,"B",IF(P2577&gt;MASTER!$B$5/100,"C","K"))))</f>
        <v>SB</v>
      </c>
    </row>
    <row r="2578" customHeight="1" spans="1:18">
      <c r="A2578" s="65">
        <f ca="1">INDIRECT(ADDRESS(2+QUOTIENT(ROW()-2,COUNTA('Form Responses 1'!$1:$1)-4),1,,TRUE,"Form Responses 1"))</f>
        <v>0</v>
      </c>
      <c r="B2578" s="65">
        <f ca="1">INDIRECT(ADDRESS(2+QUOTIENT(ROW()-2,COUNTA('Form Responses 1'!$1:$1)-4),2,,TRUE,"Form Responses 1"))</f>
        <v>0</v>
      </c>
      <c r="C2578" s="65">
        <f ca="1">INDIRECT(ADDRESS(2+QUOTIENT(ROW()-2,COUNTA('Form Responses 1'!$1:$1)-4),3,,TRUE,"Form Responses 1"))</f>
        <v>0</v>
      </c>
      <c r="D2578" s="65">
        <f ca="1">INDIRECT(ADDRESS(2+QUOTIENT(ROW()-2,COUNTA('Form Responses 1'!$1:$1)-4),4,,TRUE,"Form Responses 1"))</f>
        <v>0</v>
      </c>
      <c r="E2578" s="82">
        <f ca="1" t="shared" si="0"/>
        <v>6</v>
      </c>
      <c r="F2578" s="65" t="str">
        <f ca="1">IF(ISBLANK(A2578)," ",INDIRECT(ADDRESS(1,5+MOD(ROW()-2,COUNTA('Form Responses 1'!$1:$1)-4),,TRUE,"Form Responses 1")))</f>
        <v>Lantai 09 [Toilet Pria / Wanita]</v>
      </c>
      <c r="G2578" s="65" t="e">
        <f ca="1">IF(ISBLANK(A2578)," ",INDIRECT(ADDRESS(MATCH(A2578,'Form Responses 1'!A:A,0),5+MOD(ROW()-2,COUNTA('Form Responses 1'!$1:$1)-4),,TRUE,"Form Responses 1")))</f>
        <v>#N/A</v>
      </c>
      <c r="H2578" s="83" t="str">
        <f ca="1" t="shared" si="1"/>
        <v>Lantai 09</v>
      </c>
      <c r="I2578" s="83" t="str">
        <f ca="1" t="shared" si="2611"/>
        <v>Toilet Pria / Wanita</v>
      </c>
      <c r="J2578" s="83" t="str">
        <f ca="1" t="shared" si="2"/>
        <v>CLEANING SERVICE</v>
      </c>
      <c r="K2578" s="83" t="str">
        <f ca="1" t="array" ref="K2578">IFERROR(INDEX(MASTER!B:B,MATCH(G2578,MASTER!A:A,0))/100," ")</f>
        <v> </v>
      </c>
      <c r="L2578" s="65">
        <f ca="1" t="shared" si="3"/>
        <v>0</v>
      </c>
      <c r="M2578" s="65" t="str">
        <f ca="1" t="shared" si="4"/>
        <v>1900 - WEEK 00</v>
      </c>
      <c r="N2578" s="65" t="str">
        <f ca="1" t="shared" si="5"/>
        <v>1900 - MONTH 01</v>
      </c>
      <c r="O2578" s="83" t="str">
        <f ca="1" t="shared" ref="O2578:P2578" si="2627">IFERROR(AVERAGEIF(M:M,M2578,$K:$K)," ")</f>
        <v> </v>
      </c>
      <c r="P2578" s="83" t="str">
        <f ca="1" t="shared" si="2627"/>
        <v> </v>
      </c>
      <c r="Q2578" s="65" t="str">
        <f ca="1">IF(ISBLANK(A2578)," ",IF(O2578&gt;MASTER!$B$3/100,"SB",IF(O2578&gt;MASTER!$B$4/100,"B",IF(O2578&gt;MASTER!$B$5/100,"C","K"))))</f>
        <v>SB</v>
      </c>
      <c r="R2578" s="65" t="str">
        <f ca="1">IF(ISBLANK(B2578)," ",IF(P2578&gt;MASTER!$B$3/100,"SB",IF(P2578&gt;MASTER!$B$4/100,"B",IF(P2578&gt;MASTER!$B$5/100,"C","K"))))</f>
        <v>SB</v>
      </c>
    </row>
    <row r="2579" customHeight="1" spans="1:18">
      <c r="A2579" s="65">
        <f ca="1">INDIRECT(ADDRESS(2+QUOTIENT(ROW()-2,COUNTA('Form Responses 1'!$1:$1)-4),1,,TRUE,"Form Responses 1"))</f>
        <v>0</v>
      </c>
      <c r="B2579" s="65">
        <f ca="1">INDIRECT(ADDRESS(2+QUOTIENT(ROW()-2,COUNTA('Form Responses 1'!$1:$1)-4),2,,TRUE,"Form Responses 1"))</f>
        <v>0</v>
      </c>
      <c r="C2579" s="65">
        <f ca="1">INDIRECT(ADDRESS(2+QUOTIENT(ROW()-2,COUNTA('Form Responses 1'!$1:$1)-4),3,,TRUE,"Form Responses 1"))</f>
        <v>0</v>
      </c>
      <c r="D2579" s="65">
        <f ca="1">INDIRECT(ADDRESS(2+QUOTIENT(ROW()-2,COUNTA('Form Responses 1'!$1:$1)-4),4,,TRUE,"Form Responses 1"))</f>
        <v>0</v>
      </c>
      <c r="E2579" s="82">
        <f ca="1" t="shared" si="0"/>
        <v>6</v>
      </c>
      <c r="F2579" s="65" t="str">
        <f ca="1">IF(ISBLANK(A2579)," ",INDIRECT(ADDRESS(1,5+MOD(ROW()-2,COUNTA('Form Responses 1'!$1:$1)-4),,TRUE,"Form Responses 1")))</f>
        <v>Lantai 08 [Tangga Exit Barat]</v>
      </c>
      <c r="G2579" s="65" t="e">
        <f ca="1">IF(ISBLANK(A2579)," ",INDIRECT(ADDRESS(MATCH(A2579,'Form Responses 1'!A:A,0),5+MOD(ROW()-2,COUNTA('Form Responses 1'!$1:$1)-4),,TRUE,"Form Responses 1")))</f>
        <v>#N/A</v>
      </c>
      <c r="H2579" s="83" t="str">
        <f ca="1" t="shared" si="1"/>
        <v>Lantai 08</v>
      </c>
      <c r="I2579" s="83" t="str">
        <f ca="1" t="shared" si="2611"/>
        <v>Tangga Exit Barat</v>
      </c>
      <c r="J2579" s="83" t="str">
        <f ca="1" t="shared" si="2"/>
        <v>CLEANING SERVICE</v>
      </c>
      <c r="K2579" s="83" t="str">
        <f ca="1" t="array" ref="K2579">IFERROR(INDEX(MASTER!B:B,MATCH(G2579,MASTER!A:A,0))/100," ")</f>
        <v> </v>
      </c>
      <c r="L2579" s="65">
        <f ca="1" t="shared" si="3"/>
        <v>0</v>
      </c>
      <c r="M2579" s="65" t="str">
        <f ca="1" t="shared" si="4"/>
        <v>1900 - WEEK 00</v>
      </c>
      <c r="N2579" s="65" t="str">
        <f ca="1" t="shared" si="5"/>
        <v>1900 - MONTH 01</v>
      </c>
      <c r="O2579" s="83" t="str">
        <f ca="1" t="shared" ref="O2579:P2579" si="2628">IFERROR(AVERAGEIF(M:M,M2579,$K:$K)," ")</f>
        <v> </v>
      </c>
      <c r="P2579" s="83" t="str">
        <f ca="1" t="shared" si="2628"/>
        <v> </v>
      </c>
      <c r="Q2579" s="65" t="str">
        <f ca="1">IF(ISBLANK(A2579)," ",IF(O2579&gt;MASTER!$B$3/100,"SB",IF(O2579&gt;MASTER!$B$4/100,"B",IF(O2579&gt;MASTER!$B$5/100,"C","K"))))</f>
        <v>SB</v>
      </c>
      <c r="R2579" s="65" t="str">
        <f ca="1">IF(ISBLANK(B2579)," ",IF(P2579&gt;MASTER!$B$3/100,"SB",IF(P2579&gt;MASTER!$B$4/100,"B",IF(P2579&gt;MASTER!$B$5/100,"C","K"))))</f>
        <v>SB</v>
      </c>
    </row>
    <row r="2580" customHeight="1" spans="1:18">
      <c r="A2580" s="65">
        <f ca="1">INDIRECT(ADDRESS(2+QUOTIENT(ROW()-2,COUNTA('Form Responses 1'!$1:$1)-4),1,,TRUE,"Form Responses 1"))</f>
        <v>0</v>
      </c>
      <c r="B2580" s="65">
        <f ca="1">INDIRECT(ADDRESS(2+QUOTIENT(ROW()-2,COUNTA('Form Responses 1'!$1:$1)-4),2,,TRUE,"Form Responses 1"))</f>
        <v>0</v>
      </c>
      <c r="C2580" s="65">
        <f ca="1">INDIRECT(ADDRESS(2+QUOTIENT(ROW()-2,COUNTA('Form Responses 1'!$1:$1)-4),3,,TRUE,"Form Responses 1"))</f>
        <v>0</v>
      </c>
      <c r="D2580" s="65">
        <f ca="1">INDIRECT(ADDRESS(2+QUOTIENT(ROW()-2,COUNTA('Form Responses 1'!$1:$1)-4),4,,TRUE,"Form Responses 1"))</f>
        <v>0</v>
      </c>
      <c r="E2580" s="82">
        <f ca="1" t="shared" si="0"/>
        <v>6</v>
      </c>
      <c r="F2580" s="65" t="str">
        <f ca="1">IF(ISBLANK(A2580)," ",INDIRECT(ADDRESS(1,5+MOD(ROW()-2,COUNTA('Form Responses 1'!$1:$1)-4),,TRUE,"Form Responses 1")))</f>
        <v>Lantai 08 [ &amp; Timur]</v>
      </c>
      <c r="G2580" s="65" t="e">
        <f ca="1">IF(ISBLANK(A2580)," ",INDIRECT(ADDRESS(MATCH(A2580,'Form Responses 1'!A:A,0),5+MOD(ROW()-2,COUNTA('Form Responses 1'!$1:$1)-4),,TRUE,"Form Responses 1")))</f>
        <v>#N/A</v>
      </c>
      <c r="H2580" s="83" t="str">
        <f ca="1" t="shared" si="1"/>
        <v>Lantai 08</v>
      </c>
      <c r="I2580" s="83" t="str">
        <f ca="1" t="shared" si="2611"/>
        <v> &amp; Timur</v>
      </c>
      <c r="J2580" s="83" t="str">
        <f ca="1" t="shared" si="2"/>
        <v>CLEANING SERVICE</v>
      </c>
      <c r="K2580" s="83" t="str">
        <f ca="1" t="array" ref="K2580">IFERROR(INDEX(MASTER!B:B,MATCH(G2580,MASTER!A:A,0))/100," ")</f>
        <v> </v>
      </c>
      <c r="L2580" s="65">
        <f ca="1" t="shared" si="3"/>
        <v>0</v>
      </c>
      <c r="M2580" s="65" t="str">
        <f ca="1" t="shared" si="4"/>
        <v>1900 - WEEK 00</v>
      </c>
      <c r="N2580" s="65" t="str">
        <f ca="1" t="shared" si="5"/>
        <v>1900 - MONTH 01</v>
      </c>
      <c r="O2580" s="83" t="str">
        <f ca="1" t="shared" ref="O2580:P2580" si="2629">IFERROR(AVERAGEIF(M:M,M2580,$K:$K)," ")</f>
        <v> </v>
      </c>
      <c r="P2580" s="83" t="str">
        <f ca="1" t="shared" si="2629"/>
        <v> </v>
      </c>
      <c r="Q2580" s="65" t="str">
        <f ca="1">IF(ISBLANK(A2580)," ",IF(O2580&gt;MASTER!$B$3/100,"SB",IF(O2580&gt;MASTER!$B$4/100,"B",IF(O2580&gt;MASTER!$B$5/100,"C","K"))))</f>
        <v>SB</v>
      </c>
      <c r="R2580" s="65" t="str">
        <f ca="1">IF(ISBLANK(B2580)," ",IF(P2580&gt;MASTER!$B$3/100,"SB",IF(P2580&gt;MASTER!$B$4/100,"B",IF(P2580&gt;MASTER!$B$5/100,"C","K"))))</f>
        <v>SB</v>
      </c>
    </row>
    <row r="2581" customHeight="1" spans="1:18">
      <c r="A2581" s="65">
        <f ca="1">INDIRECT(ADDRESS(2+QUOTIENT(ROW()-2,COUNTA('Form Responses 1'!$1:$1)-4),1,,TRUE,"Form Responses 1"))</f>
        <v>0</v>
      </c>
      <c r="B2581" s="65">
        <f ca="1">INDIRECT(ADDRESS(2+QUOTIENT(ROW()-2,COUNTA('Form Responses 1'!$1:$1)-4),2,,TRUE,"Form Responses 1"))</f>
        <v>0</v>
      </c>
      <c r="C2581" s="65">
        <f ca="1">INDIRECT(ADDRESS(2+QUOTIENT(ROW()-2,COUNTA('Form Responses 1'!$1:$1)-4),3,,TRUE,"Form Responses 1"))</f>
        <v>0</v>
      </c>
      <c r="D2581" s="65">
        <f ca="1">INDIRECT(ADDRESS(2+QUOTIENT(ROW()-2,COUNTA('Form Responses 1'!$1:$1)-4),4,,TRUE,"Form Responses 1"))</f>
        <v>0</v>
      </c>
      <c r="E2581" s="82">
        <f ca="1" t="shared" si="0"/>
        <v>6</v>
      </c>
      <c r="F2581" s="65" t="str">
        <f ca="1">IF(ISBLANK(A2581)," ",INDIRECT(ADDRESS(1,5+MOD(ROW()-2,COUNTA('Form Responses 1'!$1:$1)-4),,TRUE,"Form Responses 1")))</f>
        <v>Lantai 08 [Mushola]</v>
      </c>
      <c r="G2581" s="65" t="e">
        <f ca="1">IF(ISBLANK(A2581)," ",INDIRECT(ADDRESS(MATCH(A2581,'Form Responses 1'!A:A,0),5+MOD(ROW()-2,COUNTA('Form Responses 1'!$1:$1)-4),,TRUE,"Form Responses 1")))</f>
        <v>#N/A</v>
      </c>
      <c r="H2581" s="83" t="str">
        <f ca="1" t="shared" si="1"/>
        <v>Lantai 08</v>
      </c>
      <c r="I2581" s="83" t="str">
        <f ca="1" t="shared" si="2611"/>
        <v>Mushola</v>
      </c>
      <c r="J2581" s="83" t="str">
        <f ca="1" t="shared" si="2"/>
        <v>CLEANING SERVICE</v>
      </c>
      <c r="K2581" s="83" t="str">
        <f ca="1" t="array" ref="K2581">IFERROR(INDEX(MASTER!B:B,MATCH(G2581,MASTER!A:A,0))/100," ")</f>
        <v> </v>
      </c>
      <c r="L2581" s="65">
        <f ca="1" t="shared" si="3"/>
        <v>0</v>
      </c>
      <c r="M2581" s="65" t="str">
        <f ca="1" t="shared" si="4"/>
        <v>1900 - WEEK 00</v>
      </c>
      <c r="N2581" s="65" t="str">
        <f ca="1" t="shared" si="5"/>
        <v>1900 - MONTH 01</v>
      </c>
      <c r="O2581" s="83" t="str">
        <f ca="1" t="shared" ref="O2581:P2581" si="2630">IFERROR(AVERAGEIF(M:M,M2581,$K:$K)," ")</f>
        <v> </v>
      </c>
      <c r="P2581" s="83" t="str">
        <f ca="1" t="shared" si="2630"/>
        <v> </v>
      </c>
      <c r="Q2581" s="65" t="str">
        <f ca="1">IF(ISBLANK(A2581)," ",IF(O2581&gt;MASTER!$B$3/100,"SB",IF(O2581&gt;MASTER!$B$4/100,"B",IF(O2581&gt;MASTER!$B$5/100,"C","K"))))</f>
        <v>SB</v>
      </c>
      <c r="R2581" s="65" t="str">
        <f ca="1">IF(ISBLANK(B2581)," ",IF(P2581&gt;MASTER!$B$3/100,"SB",IF(P2581&gt;MASTER!$B$4/100,"B",IF(P2581&gt;MASTER!$B$5/100,"C","K"))))</f>
        <v>SB</v>
      </c>
    </row>
    <row r="2582" customHeight="1" spans="1:18">
      <c r="A2582" s="65">
        <f ca="1">INDIRECT(ADDRESS(2+QUOTIENT(ROW()-2,COUNTA('Form Responses 1'!$1:$1)-4),1,,TRUE,"Form Responses 1"))</f>
        <v>0</v>
      </c>
      <c r="B2582" s="65">
        <f ca="1">INDIRECT(ADDRESS(2+QUOTIENT(ROW()-2,COUNTA('Form Responses 1'!$1:$1)-4),2,,TRUE,"Form Responses 1"))</f>
        <v>0</v>
      </c>
      <c r="C2582" s="65">
        <f ca="1">INDIRECT(ADDRESS(2+QUOTIENT(ROW()-2,COUNTA('Form Responses 1'!$1:$1)-4),3,,TRUE,"Form Responses 1"))</f>
        <v>0</v>
      </c>
      <c r="D2582" s="65">
        <f ca="1">INDIRECT(ADDRESS(2+QUOTIENT(ROW()-2,COUNTA('Form Responses 1'!$1:$1)-4),4,,TRUE,"Form Responses 1"))</f>
        <v>0</v>
      </c>
      <c r="E2582" s="82">
        <f ca="1" t="shared" si="0"/>
        <v>6</v>
      </c>
      <c r="F2582" s="65" t="str">
        <f ca="1">IF(ISBLANK(A2582)," ",INDIRECT(ADDRESS(1,5+MOD(ROW()-2,COUNTA('Form Responses 1'!$1:$1)-4),,TRUE,"Form Responses 1")))</f>
        <v>Lantai 08 [Pantry]</v>
      </c>
      <c r="G2582" s="65" t="e">
        <f ca="1">IF(ISBLANK(A2582)," ",INDIRECT(ADDRESS(MATCH(A2582,'Form Responses 1'!A:A,0),5+MOD(ROW()-2,COUNTA('Form Responses 1'!$1:$1)-4),,TRUE,"Form Responses 1")))</f>
        <v>#N/A</v>
      </c>
      <c r="H2582" s="83" t="str">
        <f ca="1" t="shared" si="1"/>
        <v>Lantai 08</v>
      </c>
      <c r="I2582" s="83" t="str">
        <f ca="1" t="shared" si="2611"/>
        <v>Pantry</v>
      </c>
      <c r="J2582" s="83" t="str">
        <f ca="1" t="shared" si="2"/>
        <v>CLEANING SERVICE</v>
      </c>
      <c r="K2582" s="83" t="str">
        <f ca="1" t="array" ref="K2582">IFERROR(INDEX(MASTER!B:B,MATCH(G2582,MASTER!A:A,0))/100," ")</f>
        <v> </v>
      </c>
      <c r="L2582" s="65">
        <f ca="1" t="shared" si="3"/>
        <v>0</v>
      </c>
      <c r="M2582" s="65" t="str">
        <f ca="1" t="shared" si="4"/>
        <v>1900 - WEEK 00</v>
      </c>
      <c r="N2582" s="65" t="str">
        <f ca="1" t="shared" si="5"/>
        <v>1900 - MONTH 01</v>
      </c>
      <c r="O2582" s="83" t="str">
        <f ca="1" t="shared" ref="O2582:P2582" si="2631">IFERROR(AVERAGEIF(M:M,M2582,$K:$K)," ")</f>
        <v> </v>
      </c>
      <c r="P2582" s="83" t="str">
        <f ca="1" t="shared" si="2631"/>
        <v> </v>
      </c>
      <c r="Q2582" s="65" t="str">
        <f ca="1">IF(ISBLANK(A2582)," ",IF(O2582&gt;MASTER!$B$3/100,"SB",IF(O2582&gt;MASTER!$B$4/100,"B",IF(O2582&gt;MASTER!$B$5/100,"C","K"))))</f>
        <v>SB</v>
      </c>
      <c r="R2582" s="65" t="str">
        <f ca="1">IF(ISBLANK(B2582)," ",IF(P2582&gt;MASTER!$B$3/100,"SB",IF(P2582&gt;MASTER!$B$4/100,"B",IF(P2582&gt;MASTER!$B$5/100,"C","K"))))</f>
        <v>SB</v>
      </c>
    </row>
    <row r="2583" customHeight="1" spans="1:18">
      <c r="A2583" s="65">
        <f ca="1">INDIRECT(ADDRESS(2+QUOTIENT(ROW()-2,COUNTA('Form Responses 1'!$1:$1)-4),1,,TRUE,"Form Responses 1"))</f>
        <v>0</v>
      </c>
      <c r="B2583" s="65">
        <f ca="1">INDIRECT(ADDRESS(2+QUOTIENT(ROW()-2,COUNTA('Form Responses 1'!$1:$1)-4),2,,TRUE,"Form Responses 1"))</f>
        <v>0</v>
      </c>
      <c r="C2583" s="65">
        <f ca="1">INDIRECT(ADDRESS(2+QUOTIENT(ROW()-2,COUNTA('Form Responses 1'!$1:$1)-4),3,,TRUE,"Form Responses 1"))</f>
        <v>0</v>
      </c>
      <c r="D2583" s="65">
        <f ca="1">INDIRECT(ADDRESS(2+QUOTIENT(ROW()-2,COUNTA('Form Responses 1'!$1:$1)-4),4,,TRUE,"Form Responses 1"))</f>
        <v>0</v>
      </c>
      <c r="E2583" s="82">
        <f ca="1" t="shared" si="0"/>
        <v>6</v>
      </c>
      <c r="F2583" s="65" t="str">
        <f ca="1">IF(ISBLANK(A2583)," ",INDIRECT(ADDRESS(1,5+MOD(ROW()-2,COUNTA('Form Responses 1'!$1:$1)-4),,TRUE,"Form Responses 1")))</f>
        <v>Lantai 08 [Ruang Rapat 1-2-3]</v>
      </c>
      <c r="G2583" s="65" t="e">
        <f ca="1">IF(ISBLANK(A2583)," ",INDIRECT(ADDRESS(MATCH(A2583,'Form Responses 1'!A:A,0),5+MOD(ROW()-2,COUNTA('Form Responses 1'!$1:$1)-4),,TRUE,"Form Responses 1")))</f>
        <v>#N/A</v>
      </c>
      <c r="H2583" s="83" t="str">
        <f ca="1" t="shared" si="1"/>
        <v>Lantai 08</v>
      </c>
      <c r="I2583" s="83" t="str">
        <f ca="1" t="shared" si="2611"/>
        <v>Ruang Rapat 1-2-3</v>
      </c>
      <c r="J2583" s="83" t="str">
        <f ca="1" t="shared" si="2"/>
        <v>CLEANING SERVICE</v>
      </c>
      <c r="K2583" s="83" t="str">
        <f ca="1" t="array" ref="K2583">IFERROR(INDEX(MASTER!B:B,MATCH(G2583,MASTER!A:A,0))/100," ")</f>
        <v> </v>
      </c>
      <c r="L2583" s="65">
        <f ca="1" t="shared" si="3"/>
        <v>0</v>
      </c>
      <c r="M2583" s="65" t="str">
        <f ca="1" t="shared" si="4"/>
        <v>1900 - WEEK 00</v>
      </c>
      <c r="N2583" s="65" t="str">
        <f ca="1" t="shared" si="5"/>
        <v>1900 - MONTH 01</v>
      </c>
      <c r="O2583" s="83" t="str">
        <f ca="1" t="shared" ref="O2583:P2583" si="2632">IFERROR(AVERAGEIF(M:M,M2583,$K:$K)," ")</f>
        <v> </v>
      </c>
      <c r="P2583" s="83" t="str">
        <f ca="1" t="shared" si="2632"/>
        <v> </v>
      </c>
      <c r="Q2583" s="65" t="str">
        <f ca="1">IF(ISBLANK(A2583)," ",IF(O2583&gt;MASTER!$B$3/100,"SB",IF(O2583&gt;MASTER!$B$4/100,"B",IF(O2583&gt;MASTER!$B$5/100,"C","K"))))</f>
        <v>SB</v>
      </c>
      <c r="R2583" s="65" t="str">
        <f ca="1">IF(ISBLANK(B2583)," ",IF(P2583&gt;MASTER!$B$3/100,"SB",IF(P2583&gt;MASTER!$B$4/100,"B",IF(P2583&gt;MASTER!$B$5/100,"C","K"))))</f>
        <v>SB</v>
      </c>
    </row>
    <row r="2584" customHeight="1" spans="1:18">
      <c r="A2584" s="65">
        <f ca="1">INDIRECT(ADDRESS(2+QUOTIENT(ROW()-2,COUNTA('Form Responses 1'!$1:$1)-4),1,,TRUE,"Form Responses 1"))</f>
        <v>0</v>
      </c>
      <c r="B2584" s="65">
        <f ca="1">INDIRECT(ADDRESS(2+QUOTIENT(ROW()-2,COUNTA('Form Responses 1'!$1:$1)-4),2,,TRUE,"Form Responses 1"))</f>
        <v>0</v>
      </c>
      <c r="C2584" s="65">
        <f ca="1">INDIRECT(ADDRESS(2+QUOTIENT(ROW()-2,COUNTA('Form Responses 1'!$1:$1)-4),3,,TRUE,"Form Responses 1"))</f>
        <v>0</v>
      </c>
      <c r="D2584" s="65">
        <f ca="1">INDIRECT(ADDRESS(2+QUOTIENT(ROW()-2,COUNTA('Form Responses 1'!$1:$1)-4),4,,TRUE,"Form Responses 1"))</f>
        <v>0</v>
      </c>
      <c r="E2584" s="82">
        <f ca="1" t="shared" si="0"/>
        <v>6</v>
      </c>
      <c r="F2584" s="65" t="str">
        <f ca="1">IF(ISBLANK(A2584)," ",INDIRECT(ADDRESS(1,5+MOD(ROW()-2,COUNTA('Form Responses 1'!$1:$1)-4),,TRUE,"Form Responses 1")))</f>
        <v>Lantai 08 [Ruang Kerja]</v>
      </c>
      <c r="G2584" s="65" t="e">
        <f ca="1">IF(ISBLANK(A2584)," ",INDIRECT(ADDRESS(MATCH(A2584,'Form Responses 1'!A:A,0),5+MOD(ROW()-2,COUNTA('Form Responses 1'!$1:$1)-4),,TRUE,"Form Responses 1")))</f>
        <v>#N/A</v>
      </c>
      <c r="H2584" s="83" t="str">
        <f ca="1" t="shared" si="1"/>
        <v>Lantai 08</v>
      </c>
      <c r="I2584" s="83" t="str">
        <f ca="1" t="shared" si="2611"/>
        <v>Ruang Kerja</v>
      </c>
      <c r="J2584" s="83" t="str">
        <f ca="1" t="shared" si="2"/>
        <v>CLEANING SERVICE</v>
      </c>
      <c r="K2584" s="83" t="str">
        <f ca="1" t="array" ref="K2584">IFERROR(INDEX(MASTER!B:B,MATCH(G2584,MASTER!A:A,0))/100," ")</f>
        <v> </v>
      </c>
      <c r="L2584" s="65">
        <f ca="1" t="shared" si="3"/>
        <v>0</v>
      </c>
      <c r="M2584" s="65" t="str">
        <f ca="1" t="shared" si="4"/>
        <v>1900 - WEEK 00</v>
      </c>
      <c r="N2584" s="65" t="str">
        <f ca="1" t="shared" si="5"/>
        <v>1900 - MONTH 01</v>
      </c>
      <c r="O2584" s="83" t="str">
        <f ca="1" t="shared" ref="O2584:P2584" si="2633">IFERROR(AVERAGEIF(M:M,M2584,$K:$K)," ")</f>
        <v> </v>
      </c>
      <c r="P2584" s="83" t="str">
        <f ca="1" t="shared" si="2633"/>
        <v> </v>
      </c>
      <c r="Q2584" s="65" t="str">
        <f ca="1">IF(ISBLANK(A2584)," ",IF(O2584&gt;MASTER!$B$3/100,"SB",IF(O2584&gt;MASTER!$B$4/100,"B",IF(O2584&gt;MASTER!$B$5/100,"C","K"))))</f>
        <v>SB</v>
      </c>
      <c r="R2584" s="65" t="str">
        <f ca="1">IF(ISBLANK(B2584)," ",IF(P2584&gt;MASTER!$B$3/100,"SB",IF(P2584&gt;MASTER!$B$4/100,"B",IF(P2584&gt;MASTER!$B$5/100,"C","K"))))</f>
        <v>SB</v>
      </c>
    </row>
    <row r="2585" customHeight="1" spans="1:18">
      <c r="A2585" s="65">
        <f ca="1">INDIRECT(ADDRESS(2+QUOTIENT(ROW()-2,COUNTA('Form Responses 1'!$1:$1)-4),1,,TRUE,"Form Responses 1"))</f>
        <v>0</v>
      </c>
      <c r="B2585" s="65">
        <f ca="1">INDIRECT(ADDRESS(2+QUOTIENT(ROW()-2,COUNTA('Form Responses 1'!$1:$1)-4),2,,TRUE,"Form Responses 1"))</f>
        <v>0</v>
      </c>
      <c r="C2585" s="65">
        <f ca="1">INDIRECT(ADDRESS(2+QUOTIENT(ROW()-2,COUNTA('Form Responses 1'!$1:$1)-4),3,,TRUE,"Form Responses 1"))</f>
        <v>0</v>
      </c>
      <c r="D2585" s="65">
        <f ca="1">INDIRECT(ADDRESS(2+QUOTIENT(ROW()-2,COUNTA('Form Responses 1'!$1:$1)-4),4,,TRUE,"Form Responses 1"))</f>
        <v>0</v>
      </c>
      <c r="E2585" s="82">
        <f ca="1" t="shared" si="0"/>
        <v>6</v>
      </c>
      <c r="F2585" s="65" t="str">
        <f ca="1">IF(ISBLANK(A2585)," ",INDIRECT(ADDRESS(1,5+MOD(ROW()-2,COUNTA('Form Responses 1'!$1:$1)-4),,TRUE,"Form Responses 1")))</f>
        <v>Lantai 08 [Koridor]</v>
      </c>
      <c r="G2585" s="65" t="e">
        <f ca="1">IF(ISBLANK(A2585)," ",INDIRECT(ADDRESS(MATCH(A2585,'Form Responses 1'!A:A,0),5+MOD(ROW()-2,COUNTA('Form Responses 1'!$1:$1)-4),,TRUE,"Form Responses 1")))</f>
        <v>#N/A</v>
      </c>
      <c r="H2585" s="83" t="str">
        <f ca="1" t="shared" si="1"/>
        <v>Lantai 08</v>
      </c>
      <c r="I2585" s="83" t="str">
        <f ca="1" t="shared" si="2611"/>
        <v>Koridor</v>
      </c>
      <c r="J2585" s="83" t="str">
        <f ca="1" t="shared" si="2"/>
        <v>CLEANING SERVICE</v>
      </c>
      <c r="K2585" s="83" t="str">
        <f ca="1" t="array" ref="K2585">IFERROR(INDEX(MASTER!B:B,MATCH(G2585,MASTER!A:A,0))/100," ")</f>
        <v> </v>
      </c>
      <c r="L2585" s="65">
        <f ca="1" t="shared" si="3"/>
        <v>0</v>
      </c>
      <c r="M2585" s="65" t="str">
        <f ca="1" t="shared" si="4"/>
        <v>1900 - WEEK 00</v>
      </c>
      <c r="N2585" s="65" t="str">
        <f ca="1" t="shared" si="5"/>
        <v>1900 - MONTH 01</v>
      </c>
      <c r="O2585" s="83" t="str">
        <f ca="1" t="shared" ref="O2585:P2585" si="2634">IFERROR(AVERAGEIF(M:M,M2585,$K:$K)," ")</f>
        <v> </v>
      </c>
      <c r="P2585" s="83" t="str">
        <f ca="1" t="shared" si="2634"/>
        <v> </v>
      </c>
      <c r="Q2585" s="65" t="str">
        <f ca="1">IF(ISBLANK(A2585)," ",IF(O2585&gt;MASTER!$B$3/100,"SB",IF(O2585&gt;MASTER!$B$4/100,"B",IF(O2585&gt;MASTER!$B$5/100,"C","K"))))</f>
        <v>SB</v>
      </c>
      <c r="R2585" s="65" t="str">
        <f ca="1">IF(ISBLANK(B2585)," ",IF(P2585&gt;MASTER!$B$3/100,"SB",IF(P2585&gt;MASTER!$B$4/100,"B",IF(P2585&gt;MASTER!$B$5/100,"C","K"))))</f>
        <v>SB</v>
      </c>
    </row>
    <row r="2586" customHeight="1" spans="1:18">
      <c r="A2586" s="65">
        <f ca="1">INDIRECT(ADDRESS(2+QUOTIENT(ROW()-2,COUNTA('Form Responses 1'!$1:$1)-4),1,,TRUE,"Form Responses 1"))</f>
        <v>0</v>
      </c>
      <c r="B2586" s="65">
        <f ca="1">INDIRECT(ADDRESS(2+QUOTIENT(ROW()-2,COUNTA('Form Responses 1'!$1:$1)-4),2,,TRUE,"Form Responses 1"))</f>
        <v>0</v>
      </c>
      <c r="C2586" s="65">
        <f ca="1">INDIRECT(ADDRESS(2+QUOTIENT(ROW()-2,COUNTA('Form Responses 1'!$1:$1)-4),3,,TRUE,"Form Responses 1"))</f>
        <v>0</v>
      </c>
      <c r="D2586" s="65">
        <f ca="1">INDIRECT(ADDRESS(2+QUOTIENT(ROW()-2,COUNTA('Form Responses 1'!$1:$1)-4),4,,TRUE,"Form Responses 1"))</f>
        <v>0</v>
      </c>
      <c r="E2586" s="82">
        <f ca="1" t="shared" si="0"/>
        <v>6</v>
      </c>
      <c r="F2586" s="65" t="str">
        <f ca="1">IF(ISBLANK(A2586)," ",INDIRECT(ADDRESS(1,5+MOD(ROW()-2,COUNTA('Form Responses 1'!$1:$1)-4),,TRUE,"Form Responses 1")))</f>
        <v>Lantai 08 [Toilet Pria / Wanita]</v>
      </c>
      <c r="G2586" s="65" t="e">
        <f ca="1">IF(ISBLANK(A2586)," ",INDIRECT(ADDRESS(MATCH(A2586,'Form Responses 1'!A:A,0),5+MOD(ROW()-2,COUNTA('Form Responses 1'!$1:$1)-4),,TRUE,"Form Responses 1")))</f>
        <v>#N/A</v>
      </c>
      <c r="H2586" s="83" t="str">
        <f ca="1" t="shared" si="1"/>
        <v>Lantai 08</v>
      </c>
      <c r="I2586" s="83" t="str">
        <f ca="1" t="shared" si="2611"/>
        <v>Toilet Pria / Wanita</v>
      </c>
      <c r="J2586" s="83" t="str">
        <f ca="1" t="shared" si="2"/>
        <v>CLEANING SERVICE</v>
      </c>
      <c r="K2586" s="83" t="str">
        <f ca="1" t="array" ref="K2586">IFERROR(INDEX(MASTER!B:B,MATCH(G2586,MASTER!A:A,0))/100," ")</f>
        <v> </v>
      </c>
      <c r="L2586" s="65">
        <f ca="1" t="shared" si="3"/>
        <v>0</v>
      </c>
      <c r="M2586" s="65" t="str">
        <f ca="1" t="shared" si="4"/>
        <v>1900 - WEEK 00</v>
      </c>
      <c r="N2586" s="65" t="str">
        <f ca="1" t="shared" si="5"/>
        <v>1900 - MONTH 01</v>
      </c>
      <c r="O2586" s="83" t="str">
        <f ca="1" t="shared" ref="O2586:P2586" si="2635">IFERROR(AVERAGEIF(M:M,M2586,$K:$K)," ")</f>
        <v> </v>
      </c>
      <c r="P2586" s="83" t="str">
        <f ca="1" t="shared" si="2635"/>
        <v> </v>
      </c>
      <c r="Q2586" s="65" t="str">
        <f ca="1">IF(ISBLANK(A2586)," ",IF(O2586&gt;MASTER!$B$3/100,"SB",IF(O2586&gt;MASTER!$B$4/100,"B",IF(O2586&gt;MASTER!$B$5/100,"C","K"))))</f>
        <v>SB</v>
      </c>
      <c r="R2586" s="65" t="str">
        <f ca="1">IF(ISBLANK(B2586)," ",IF(P2586&gt;MASTER!$B$3/100,"SB",IF(P2586&gt;MASTER!$B$4/100,"B",IF(P2586&gt;MASTER!$B$5/100,"C","K"))))</f>
        <v>SB</v>
      </c>
    </row>
    <row r="2587" customHeight="1" spans="1:18">
      <c r="A2587" s="65">
        <f ca="1">INDIRECT(ADDRESS(2+QUOTIENT(ROW()-2,COUNTA('Form Responses 1'!$1:$1)-4),1,,TRUE,"Form Responses 1"))</f>
        <v>0</v>
      </c>
      <c r="B2587" s="65">
        <f ca="1">INDIRECT(ADDRESS(2+QUOTIENT(ROW()-2,COUNTA('Form Responses 1'!$1:$1)-4),2,,TRUE,"Form Responses 1"))</f>
        <v>0</v>
      </c>
      <c r="C2587" s="65">
        <f ca="1">INDIRECT(ADDRESS(2+QUOTIENT(ROW()-2,COUNTA('Form Responses 1'!$1:$1)-4),3,,TRUE,"Form Responses 1"))</f>
        <v>0</v>
      </c>
      <c r="D2587" s="65">
        <f ca="1">INDIRECT(ADDRESS(2+QUOTIENT(ROW()-2,COUNTA('Form Responses 1'!$1:$1)-4),4,,TRUE,"Form Responses 1"))</f>
        <v>0</v>
      </c>
      <c r="E2587" s="82">
        <f ca="1" t="shared" si="0"/>
        <v>6</v>
      </c>
      <c r="F2587" s="65" t="str">
        <f ca="1">IF(ISBLANK(A2587)," ",INDIRECT(ADDRESS(1,5+MOD(ROW()-2,COUNTA('Form Responses 1'!$1:$1)-4),,TRUE,"Form Responses 1")))</f>
        <v>Lantai 07 [Tangga Exit Barat]</v>
      </c>
      <c r="G2587" s="65" t="e">
        <f ca="1">IF(ISBLANK(A2587)," ",INDIRECT(ADDRESS(MATCH(A2587,'Form Responses 1'!A:A,0),5+MOD(ROW()-2,COUNTA('Form Responses 1'!$1:$1)-4),,TRUE,"Form Responses 1")))</f>
        <v>#N/A</v>
      </c>
      <c r="H2587" s="83" t="str">
        <f ca="1" t="shared" si="1"/>
        <v>Lantai 07</v>
      </c>
      <c r="I2587" s="83" t="str">
        <f ca="1" t="shared" si="2611"/>
        <v>Tangga Exit Barat</v>
      </c>
      <c r="J2587" s="83" t="str">
        <f ca="1" t="shared" si="2"/>
        <v>CLEANING SERVICE</v>
      </c>
      <c r="K2587" s="83" t="str">
        <f ca="1" t="array" ref="K2587">IFERROR(INDEX(MASTER!B:B,MATCH(G2587,MASTER!A:A,0))/100," ")</f>
        <v> </v>
      </c>
      <c r="L2587" s="65">
        <f ca="1" t="shared" si="3"/>
        <v>0</v>
      </c>
      <c r="M2587" s="65" t="str">
        <f ca="1" t="shared" si="4"/>
        <v>1900 - WEEK 00</v>
      </c>
      <c r="N2587" s="65" t="str">
        <f ca="1" t="shared" si="5"/>
        <v>1900 - MONTH 01</v>
      </c>
      <c r="O2587" s="83" t="str">
        <f ca="1" t="shared" ref="O2587:P2587" si="2636">IFERROR(AVERAGEIF(M:M,M2587,$K:$K)," ")</f>
        <v> </v>
      </c>
      <c r="P2587" s="83" t="str">
        <f ca="1" t="shared" si="2636"/>
        <v> </v>
      </c>
      <c r="Q2587" s="65" t="str">
        <f ca="1">IF(ISBLANK(A2587)," ",IF(O2587&gt;MASTER!$B$3/100,"SB",IF(O2587&gt;MASTER!$B$4/100,"B",IF(O2587&gt;MASTER!$B$5/100,"C","K"))))</f>
        <v>SB</v>
      </c>
      <c r="R2587" s="65" t="str">
        <f ca="1">IF(ISBLANK(B2587)," ",IF(P2587&gt;MASTER!$B$3/100,"SB",IF(P2587&gt;MASTER!$B$4/100,"B",IF(P2587&gt;MASTER!$B$5/100,"C","K"))))</f>
        <v>SB</v>
      </c>
    </row>
    <row r="2588" customHeight="1" spans="1:18">
      <c r="A2588" s="65">
        <f ca="1">INDIRECT(ADDRESS(2+QUOTIENT(ROW()-2,COUNTA('Form Responses 1'!$1:$1)-4),1,,TRUE,"Form Responses 1"))</f>
        <v>0</v>
      </c>
      <c r="B2588" s="65">
        <f ca="1">INDIRECT(ADDRESS(2+QUOTIENT(ROW()-2,COUNTA('Form Responses 1'!$1:$1)-4),2,,TRUE,"Form Responses 1"))</f>
        <v>0</v>
      </c>
      <c r="C2588" s="65">
        <f ca="1">INDIRECT(ADDRESS(2+QUOTIENT(ROW()-2,COUNTA('Form Responses 1'!$1:$1)-4),3,,TRUE,"Form Responses 1"))</f>
        <v>0</v>
      </c>
      <c r="D2588" s="65">
        <f ca="1">INDIRECT(ADDRESS(2+QUOTIENT(ROW()-2,COUNTA('Form Responses 1'!$1:$1)-4),4,,TRUE,"Form Responses 1"))</f>
        <v>0</v>
      </c>
      <c r="E2588" s="82">
        <f ca="1" t="shared" si="0"/>
        <v>6</v>
      </c>
      <c r="F2588" s="65" t="str">
        <f ca="1">IF(ISBLANK(A2588)," ",INDIRECT(ADDRESS(1,5+MOD(ROW()-2,COUNTA('Form Responses 1'!$1:$1)-4),,TRUE,"Form Responses 1")))</f>
        <v>Lantai 07 [ &amp; Timur]</v>
      </c>
      <c r="G2588" s="65" t="e">
        <f ca="1">IF(ISBLANK(A2588)," ",INDIRECT(ADDRESS(MATCH(A2588,'Form Responses 1'!A:A,0),5+MOD(ROW()-2,COUNTA('Form Responses 1'!$1:$1)-4),,TRUE,"Form Responses 1")))</f>
        <v>#N/A</v>
      </c>
      <c r="H2588" s="83" t="str">
        <f ca="1" t="shared" si="1"/>
        <v>Lantai 07</v>
      </c>
      <c r="I2588" s="83" t="str">
        <f ca="1" t="shared" si="2611"/>
        <v> &amp; Timur</v>
      </c>
      <c r="J2588" s="83" t="str">
        <f ca="1" t="shared" si="2"/>
        <v>CLEANING SERVICE</v>
      </c>
      <c r="K2588" s="83" t="str">
        <f ca="1" t="array" ref="K2588">IFERROR(INDEX(MASTER!B:B,MATCH(G2588,MASTER!A:A,0))/100," ")</f>
        <v> </v>
      </c>
      <c r="L2588" s="65">
        <f ca="1" t="shared" si="3"/>
        <v>0</v>
      </c>
      <c r="M2588" s="65" t="str">
        <f ca="1" t="shared" si="4"/>
        <v>1900 - WEEK 00</v>
      </c>
      <c r="N2588" s="65" t="str">
        <f ca="1" t="shared" si="5"/>
        <v>1900 - MONTH 01</v>
      </c>
      <c r="O2588" s="83" t="str">
        <f ca="1" t="shared" ref="O2588:P2588" si="2637">IFERROR(AVERAGEIF(M:M,M2588,$K:$K)," ")</f>
        <v> </v>
      </c>
      <c r="P2588" s="83" t="str">
        <f ca="1" t="shared" si="2637"/>
        <v> </v>
      </c>
      <c r="Q2588" s="65" t="str">
        <f ca="1">IF(ISBLANK(A2588)," ",IF(O2588&gt;MASTER!$B$3/100,"SB",IF(O2588&gt;MASTER!$B$4/100,"B",IF(O2588&gt;MASTER!$B$5/100,"C","K"))))</f>
        <v>SB</v>
      </c>
      <c r="R2588" s="65" t="str">
        <f ca="1">IF(ISBLANK(B2588)," ",IF(P2588&gt;MASTER!$B$3/100,"SB",IF(P2588&gt;MASTER!$B$4/100,"B",IF(P2588&gt;MASTER!$B$5/100,"C","K"))))</f>
        <v>SB</v>
      </c>
    </row>
    <row r="2589" customHeight="1" spans="1:18">
      <c r="A2589" s="65">
        <f ca="1">INDIRECT(ADDRESS(2+QUOTIENT(ROW()-2,COUNTA('Form Responses 1'!$1:$1)-4),1,,TRUE,"Form Responses 1"))</f>
        <v>0</v>
      </c>
      <c r="B2589" s="65">
        <f ca="1">INDIRECT(ADDRESS(2+QUOTIENT(ROW()-2,COUNTA('Form Responses 1'!$1:$1)-4),2,,TRUE,"Form Responses 1"))</f>
        <v>0</v>
      </c>
      <c r="C2589" s="65">
        <f ca="1">INDIRECT(ADDRESS(2+QUOTIENT(ROW()-2,COUNTA('Form Responses 1'!$1:$1)-4),3,,TRUE,"Form Responses 1"))</f>
        <v>0</v>
      </c>
      <c r="D2589" s="65">
        <f ca="1">INDIRECT(ADDRESS(2+QUOTIENT(ROW()-2,COUNTA('Form Responses 1'!$1:$1)-4),4,,TRUE,"Form Responses 1"))</f>
        <v>0</v>
      </c>
      <c r="E2589" s="82">
        <f ca="1" t="shared" si="0"/>
        <v>6</v>
      </c>
      <c r="F2589" s="65" t="str">
        <f ca="1">IF(ISBLANK(A2589)," ",INDIRECT(ADDRESS(1,5+MOD(ROW()-2,COUNTA('Form Responses 1'!$1:$1)-4),,TRUE,"Form Responses 1")))</f>
        <v>Lantai 07 [Mushola]</v>
      </c>
      <c r="G2589" s="65" t="e">
        <f ca="1">IF(ISBLANK(A2589)," ",INDIRECT(ADDRESS(MATCH(A2589,'Form Responses 1'!A:A,0),5+MOD(ROW()-2,COUNTA('Form Responses 1'!$1:$1)-4),,TRUE,"Form Responses 1")))</f>
        <v>#N/A</v>
      </c>
      <c r="H2589" s="83" t="str">
        <f ca="1" t="shared" si="1"/>
        <v>Lantai 07</v>
      </c>
      <c r="I2589" s="83" t="str">
        <f ca="1" t="shared" si="2611"/>
        <v>Mushola</v>
      </c>
      <c r="J2589" s="83" t="str">
        <f ca="1" t="shared" si="2"/>
        <v>CLEANING SERVICE</v>
      </c>
      <c r="K2589" s="83" t="str">
        <f ca="1" t="array" ref="K2589">IFERROR(INDEX(MASTER!B:B,MATCH(G2589,MASTER!A:A,0))/100," ")</f>
        <v> </v>
      </c>
      <c r="L2589" s="65">
        <f ca="1" t="shared" si="3"/>
        <v>0</v>
      </c>
      <c r="M2589" s="65" t="str">
        <f ca="1" t="shared" si="4"/>
        <v>1900 - WEEK 00</v>
      </c>
      <c r="N2589" s="65" t="str">
        <f ca="1" t="shared" si="5"/>
        <v>1900 - MONTH 01</v>
      </c>
      <c r="O2589" s="83" t="str">
        <f ca="1" t="shared" ref="O2589:P2589" si="2638">IFERROR(AVERAGEIF(M:M,M2589,$K:$K)," ")</f>
        <v> </v>
      </c>
      <c r="P2589" s="83" t="str">
        <f ca="1" t="shared" si="2638"/>
        <v> </v>
      </c>
      <c r="Q2589" s="65" t="str">
        <f ca="1">IF(ISBLANK(A2589)," ",IF(O2589&gt;MASTER!$B$3/100,"SB",IF(O2589&gt;MASTER!$B$4/100,"B",IF(O2589&gt;MASTER!$B$5/100,"C","K"))))</f>
        <v>SB</v>
      </c>
      <c r="R2589" s="65" t="str">
        <f ca="1">IF(ISBLANK(B2589)," ",IF(P2589&gt;MASTER!$B$3/100,"SB",IF(P2589&gt;MASTER!$B$4/100,"B",IF(P2589&gt;MASTER!$B$5/100,"C","K"))))</f>
        <v>SB</v>
      </c>
    </row>
    <row r="2590" customHeight="1" spans="1:18">
      <c r="A2590" s="65">
        <f ca="1">INDIRECT(ADDRESS(2+QUOTIENT(ROW()-2,COUNTA('Form Responses 1'!$1:$1)-4),1,,TRUE,"Form Responses 1"))</f>
        <v>0</v>
      </c>
      <c r="B2590" s="65">
        <f ca="1">INDIRECT(ADDRESS(2+QUOTIENT(ROW()-2,COUNTA('Form Responses 1'!$1:$1)-4),2,,TRUE,"Form Responses 1"))</f>
        <v>0</v>
      </c>
      <c r="C2590" s="65">
        <f ca="1">INDIRECT(ADDRESS(2+QUOTIENT(ROW()-2,COUNTA('Form Responses 1'!$1:$1)-4),3,,TRUE,"Form Responses 1"))</f>
        <v>0</v>
      </c>
      <c r="D2590" s="65">
        <f ca="1">INDIRECT(ADDRESS(2+QUOTIENT(ROW()-2,COUNTA('Form Responses 1'!$1:$1)-4),4,,TRUE,"Form Responses 1"))</f>
        <v>0</v>
      </c>
      <c r="E2590" s="82">
        <f ca="1" t="shared" si="0"/>
        <v>6</v>
      </c>
      <c r="F2590" s="65" t="str">
        <f ca="1">IF(ISBLANK(A2590)," ",INDIRECT(ADDRESS(1,5+MOD(ROW()-2,COUNTA('Form Responses 1'!$1:$1)-4),,TRUE,"Form Responses 1")))</f>
        <v>Lantai 07 [Pantry]</v>
      </c>
      <c r="G2590" s="65" t="e">
        <f ca="1">IF(ISBLANK(A2590)," ",INDIRECT(ADDRESS(MATCH(A2590,'Form Responses 1'!A:A,0),5+MOD(ROW()-2,COUNTA('Form Responses 1'!$1:$1)-4),,TRUE,"Form Responses 1")))</f>
        <v>#N/A</v>
      </c>
      <c r="H2590" s="83" t="str">
        <f ca="1" t="shared" si="1"/>
        <v>Lantai 07</v>
      </c>
      <c r="I2590" s="83" t="str">
        <f ca="1" t="shared" si="2611"/>
        <v>Pantry</v>
      </c>
      <c r="J2590" s="83" t="str">
        <f ca="1" t="shared" si="2"/>
        <v>CLEANING SERVICE</v>
      </c>
      <c r="K2590" s="83" t="str">
        <f ca="1" t="array" ref="K2590">IFERROR(INDEX(MASTER!B:B,MATCH(G2590,MASTER!A:A,0))/100," ")</f>
        <v> </v>
      </c>
      <c r="L2590" s="65">
        <f ca="1" t="shared" si="3"/>
        <v>0</v>
      </c>
      <c r="M2590" s="65" t="str">
        <f ca="1" t="shared" si="4"/>
        <v>1900 - WEEK 00</v>
      </c>
      <c r="N2590" s="65" t="str">
        <f ca="1" t="shared" si="5"/>
        <v>1900 - MONTH 01</v>
      </c>
      <c r="O2590" s="83" t="str">
        <f ca="1" t="shared" ref="O2590:P2590" si="2639">IFERROR(AVERAGEIF(M:M,M2590,$K:$K)," ")</f>
        <v> </v>
      </c>
      <c r="P2590" s="83" t="str">
        <f ca="1" t="shared" si="2639"/>
        <v> </v>
      </c>
      <c r="Q2590" s="65" t="str">
        <f ca="1">IF(ISBLANK(A2590)," ",IF(O2590&gt;MASTER!$B$3/100,"SB",IF(O2590&gt;MASTER!$B$4/100,"B",IF(O2590&gt;MASTER!$B$5/100,"C","K"))))</f>
        <v>SB</v>
      </c>
      <c r="R2590" s="65" t="str">
        <f ca="1">IF(ISBLANK(B2590)," ",IF(P2590&gt;MASTER!$B$3/100,"SB",IF(P2590&gt;MASTER!$B$4/100,"B",IF(P2590&gt;MASTER!$B$5/100,"C","K"))))</f>
        <v>SB</v>
      </c>
    </row>
    <row r="2591" customHeight="1" spans="1:18">
      <c r="A2591" s="65">
        <f ca="1">INDIRECT(ADDRESS(2+QUOTIENT(ROW()-2,COUNTA('Form Responses 1'!$1:$1)-4),1,,TRUE,"Form Responses 1"))</f>
        <v>0</v>
      </c>
      <c r="B2591" s="65">
        <f ca="1">INDIRECT(ADDRESS(2+QUOTIENT(ROW()-2,COUNTA('Form Responses 1'!$1:$1)-4),2,,TRUE,"Form Responses 1"))</f>
        <v>0</v>
      </c>
      <c r="C2591" s="65">
        <f ca="1">INDIRECT(ADDRESS(2+QUOTIENT(ROW()-2,COUNTA('Form Responses 1'!$1:$1)-4),3,,TRUE,"Form Responses 1"))</f>
        <v>0</v>
      </c>
      <c r="D2591" s="65">
        <f ca="1">INDIRECT(ADDRESS(2+QUOTIENT(ROW()-2,COUNTA('Form Responses 1'!$1:$1)-4),4,,TRUE,"Form Responses 1"))</f>
        <v>0</v>
      </c>
      <c r="E2591" s="82">
        <f ca="1" t="shared" si="0"/>
        <v>6</v>
      </c>
      <c r="F2591" s="65" t="str">
        <f ca="1">IF(ISBLANK(A2591)," ",INDIRECT(ADDRESS(1,5+MOD(ROW()-2,COUNTA('Form Responses 1'!$1:$1)-4),,TRUE,"Form Responses 1")))</f>
        <v>Lantai 07 [Ruang Rapat 1-2-3]</v>
      </c>
      <c r="G2591" s="65" t="e">
        <f ca="1">IF(ISBLANK(A2591)," ",INDIRECT(ADDRESS(MATCH(A2591,'Form Responses 1'!A:A,0),5+MOD(ROW()-2,COUNTA('Form Responses 1'!$1:$1)-4),,TRUE,"Form Responses 1")))</f>
        <v>#N/A</v>
      </c>
      <c r="H2591" s="83" t="str">
        <f ca="1" t="shared" si="1"/>
        <v>Lantai 07</v>
      </c>
      <c r="I2591" s="83" t="str">
        <f ca="1" t="shared" si="2611"/>
        <v>Ruang Rapat 1-2-3</v>
      </c>
      <c r="J2591" s="83" t="str">
        <f ca="1" t="shared" si="2"/>
        <v>CLEANING SERVICE</v>
      </c>
      <c r="K2591" s="83" t="str">
        <f ca="1" t="array" ref="K2591">IFERROR(INDEX(MASTER!B:B,MATCH(G2591,MASTER!A:A,0))/100," ")</f>
        <v> </v>
      </c>
      <c r="L2591" s="65">
        <f ca="1" t="shared" si="3"/>
        <v>0</v>
      </c>
      <c r="M2591" s="65" t="str">
        <f ca="1" t="shared" si="4"/>
        <v>1900 - WEEK 00</v>
      </c>
      <c r="N2591" s="65" t="str">
        <f ca="1" t="shared" si="5"/>
        <v>1900 - MONTH 01</v>
      </c>
      <c r="O2591" s="83" t="str">
        <f ca="1" t="shared" ref="O2591:P2591" si="2640">IFERROR(AVERAGEIF(M:M,M2591,$K:$K)," ")</f>
        <v> </v>
      </c>
      <c r="P2591" s="83" t="str">
        <f ca="1" t="shared" si="2640"/>
        <v> </v>
      </c>
      <c r="Q2591" s="65" t="str">
        <f ca="1">IF(ISBLANK(A2591)," ",IF(O2591&gt;MASTER!$B$3/100,"SB",IF(O2591&gt;MASTER!$B$4/100,"B",IF(O2591&gt;MASTER!$B$5/100,"C","K"))))</f>
        <v>SB</v>
      </c>
      <c r="R2591" s="65" t="str">
        <f ca="1">IF(ISBLANK(B2591)," ",IF(P2591&gt;MASTER!$B$3/100,"SB",IF(P2591&gt;MASTER!$B$4/100,"B",IF(P2591&gt;MASTER!$B$5/100,"C","K"))))</f>
        <v>SB</v>
      </c>
    </row>
    <row r="2592" customHeight="1" spans="1:18">
      <c r="A2592" s="65">
        <f ca="1">INDIRECT(ADDRESS(2+QUOTIENT(ROW()-2,COUNTA('Form Responses 1'!$1:$1)-4),1,,TRUE,"Form Responses 1"))</f>
        <v>0</v>
      </c>
      <c r="B2592" s="65">
        <f ca="1">INDIRECT(ADDRESS(2+QUOTIENT(ROW()-2,COUNTA('Form Responses 1'!$1:$1)-4),2,,TRUE,"Form Responses 1"))</f>
        <v>0</v>
      </c>
      <c r="C2592" s="65">
        <f ca="1">INDIRECT(ADDRESS(2+QUOTIENT(ROW()-2,COUNTA('Form Responses 1'!$1:$1)-4),3,,TRUE,"Form Responses 1"))</f>
        <v>0</v>
      </c>
      <c r="D2592" s="65">
        <f ca="1">INDIRECT(ADDRESS(2+QUOTIENT(ROW()-2,COUNTA('Form Responses 1'!$1:$1)-4),4,,TRUE,"Form Responses 1"))</f>
        <v>0</v>
      </c>
      <c r="E2592" s="82">
        <f ca="1" t="shared" si="0"/>
        <v>6</v>
      </c>
      <c r="F2592" s="65" t="str">
        <f ca="1">IF(ISBLANK(A2592)," ",INDIRECT(ADDRESS(1,5+MOD(ROW()-2,COUNTA('Form Responses 1'!$1:$1)-4),,TRUE,"Form Responses 1")))</f>
        <v>Lantai 07 [Ruang Kerja]</v>
      </c>
      <c r="G2592" s="65" t="e">
        <f ca="1">IF(ISBLANK(A2592)," ",INDIRECT(ADDRESS(MATCH(A2592,'Form Responses 1'!A:A,0),5+MOD(ROW()-2,COUNTA('Form Responses 1'!$1:$1)-4),,TRUE,"Form Responses 1")))</f>
        <v>#N/A</v>
      </c>
      <c r="H2592" s="83" t="str">
        <f ca="1" t="shared" si="1"/>
        <v>Lantai 07</v>
      </c>
      <c r="I2592" s="83" t="str">
        <f ca="1" t="shared" si="2611"/>
        <v>Ruang Kerja</v>
      </c>
      <c r="J2592" s="83" t="str">
        <f ca="1" t="shared" si="2"/>
        <v>CLEANING SERVICE</v>
      </c>
      <c r="K2592" s="83" t="str">
        <f ca="1" t="array" ref="K2592">IFERROR(INDEX(MASTER!B:B,MATCH(G2592,MASTER!A:A,0))/100," ")</f>
        <v> </v>
      </c>
      <c r="L2592" s="65">
        <f ca="1" t="shared" si="3"/>
        <v>0</v>
      </c>
      <c r="M2592" s="65" t="str">
        <f ca="1" t="shared" si="4"/>
        <v>1900 - WEEK 00</v>
      </c>
      <c r="N2592" s="65" t="str">
        <f ca="1" t="shared" si="5"/>
        <v>1900 - MONTH 01</v>
      </c>
      <c r="O2592" s="83" t="str">
        <f ca="1" t="shared" ref="O2592:P2592" si="2641">IFERROR(AVERAGEIF(M:M,M2592,$K:$K)," ")</f>
        <v> </v>
      </c>
      <c r="P2592" s="83" t="str">
        <f ca="1" t="shared" si="2641"/>
        <v> </v>
      </c>
      <c r="Q2592" s="65" t="str">
        <f ca="1">IF(ISBLANK(A2592)," ",IF(O2592&gt;MASTER!$B$3/100,"SB",IF(O2592&gt;MASTER!$B$4/100,"B",IF(O2592&gt;MASTER!$B$5/100,"C","K"))))</f>
        <v>SB</v>
      </c>
      <c r="R2592" s="65" t="str">
        <f ca="1">IF(ISBLANK(B2592)," ",IF(P2592&gt;MASTER!$B$3/100,"SB",IF(P2592&gt;MASTER!$B$4/100,"B",IF(P2592&gt;MASTER!$B$5/100,"C","K"))))</f>
        <v>SB</v>
      </c>
    </row>
    <row r="2593" customHeight="1" spans="1:18">
      <c r="A2593" s="65">
        <f ca="1">INDIRECT(ADDRESS(2+QUOTIENT(ROW()-2,COUNTA('Form Responses 1'!$1:$1)-4),1,,TRUE,"Form Responses 1"))</f>
        <v>0</v>
      </c>
      <c r="B2593" s="65">
        <f ca="1">INDIRECT(ADDRESS(2+QUOTIENT(ROW()-2,COUNTA('Form Responses 1'!$1:$1)-4),2,,TRUE,"Form Responses 1"))</f>
        <v>0</v>
      </c>
      <c r="C2593" s="65">
        <f ca="1">INDIRECT(ADDRESS(2+QUOTIENT(ROW()-2,COUNTA('Form Responses 1'!$1:$1)-4),3,,TRUE,"Form Responses 1"))</f>
        <v>0</v>
      </c>
      <c r="D2593" s="65">
        <f ca="1">INDIRECT(ADDRESS(2+QUOTIENT(ROW()-2,COUNTA('Form Responses 1'!$1:$1)-4),4,,TRUE,"Form Responses 1"))</f>
        <v>0</v>
      </c>
      <c r="E2593" s="82">
        <f ca="1" t="shared" si="0"/>
        <v>6</v>
      </c>
      <c r="F2593" s="65" t="str">
        <f ca="1">IF(ISBLANK(A2593)," ",INDIRECT(ADDRESS(1,5+MOD(ROW()-2,COUNTA('Form Responses 1'!$1:$1)-4),,TRUE,"Form Responses 1")))</f>
        <v>Lantai 07 [Koridor]</v>
      </c>
      <c r="G2593" s="65" t="e">
        <f ca="1">IF(ISBLANK(A2593)," ",INDIRECT(ADDRESS(MATCH(A2593,'Form Responses 1'!A:A,0),5+MOD(ROW()-2,COUNTA('Form Responses 1'!$1:$1)-4),,TRUE,"Form Responses 1")))</f>
        <v>#N/A</v>
      </c>
      <c r="H2593" s="83" t="str">
        <f ca="1" t="shared" si="1"/>
        <v>Lantai 07</v>
      </c>
      <c r="I2593" s="83" t="str">
        <f ca="1" t="shared" si="2611"/>
        <v>Koridor</v>
      </c>
      <c r="J2593" s="83" t="str">
        <f ca="1" t="shared" si="2"/>
        <v>CLEANING SERVICE</v>
      </c>
      <c r="K2593" s="83" t="str">
        <f ca="1" t="array" ref="K2593">IFERROR(INDEX(MASTER!B:B,MATCH(G2593,MASTER!A:A,0))/100," ")</f>
        <v> </v>
      </c>
      <c r="L2593" s="65">
        <f ca="1" t="shared" si="3"/>
        <v>0</v>
      </c>
      <c r="M2593" s="65" t="str">
        <f ca="1" t="shared" si="4"/>
        <v>1900 - WEEK 00</v>
      </c>
      <c r="N2593" s="65" t="str">
        <f ca="1" t="shared" si="5"/>
        <v>1900 - MONTH 01</v>
      </c>
      <c r="O2593" s="83" t="str">
        <f ca="1" t="shared" ref="O2593:P2593" si="2642">IFERROR(AVERAGEIF(M:M,M2593,$K:$K)," ")</f>
        <v> </v>
      </c>
      <c r="P2593" s="83" t="str">
        <f ca="1" t="shared" si="2642"/>
        <v> </v>
      </c>
      <c r="Q2593" s="65" t="str">
        <f ca="1">IF(ISBLANK(A2593)," ",IF(O2593&gt;MASTER!$B$3/100,"SB",IF(O2593&gt;MASTER!$B$4/100,"B",IF(O2593&gt;MASTER!$B$5/100,"C","K"))))</f>
        <v>SB</v>
      </c>
      <c r="R2593" s="65" t="str">
        <f ca="1">IF(ISBLANK(B2593)," ",IF(P2593&gt;MASTER!$B$3/100,"SB",IF(P2593&gt;MASTER!$B$4/100,"B",IF(P2593&gt;MASTER!$B$5/100,"C","K"))))</f>
        <v>SB</v>
      </c>
    </row>
    <row r="2594" customHeight="1" spans="1:18">
      <c r="A2594" s="65">
        <f ca="1">INDIRECT(ADDRESS(2+QUOTIENT(ROW()-2,COUNTA('Form Responses 1'!$1:$1)-4),1,,TRUE,"Form Responses 1"))</f>
        <v>0</v>
      </c>
      <c r="B2594" s="65">
        <f ca="1">INDIRECT(ADDRESS(2+QUOTIENT(ROW()-2,COUNTA('Form Responses 1'!$1:$1)-4),2,,TRUE,"Form Responses 1"))</f>
        <v>0</v>
      </c>
      <c r="C2594" s="65">
        <f ca="1">INDIRECT(ADDRESS(2+QUOTIENT(ROW()-2,COUNTA('Form Responses 1'!$1:$1)-4),3,,TRUE,"Form Responses 1"))</f>
        <v>0</v>
      </c>
      <c r="D2594" s="65">
        <f ca="1">INDIRECT(ADDRESS(2+QUOTIENT(ROW()-2,COUNTA('Form Responses 1'!$1:$1)-4),4,,TRUE,"Form Responses 1"))</f>
        <v>0</v>
      </c>
      <c r="E2594" s="82">
        <f ca="1" t="shared" si="0"/>
        <v>6</v>
      </c>
      <c r="F2594" s="65" t="str">
        <f ca="1">IF(ISBLANK(A2594)," ",INDIRECT(ADDRESS(1,5+MOD(ROW()-2,COUNTA('Form Responses 1'!$1:$1)-4),,TRUE,"Form Responses 1")))</f>
        <v>Lantai 07 [Toilet Pria / Wanita]</v>
      </c>
      <c r="G2594" s="65" t="e">
        <f ca="1">IF(ISBLANK(A2594)," ",INDIRECT(ADDRESS(MATCH(A2594,'Form Responses 1'!A:A,0),5+MOD(ROW()-2,COUNTA('Form Responses 1'!$1:$1)-4),,TRUE,"Form Responses 1")))</f>
        <v>#N/A</v>
      </c>
      <c r="H2594" s="83" t="str">
        <f ca="1" t="shared" si="1"/>
        <v>Lantai 07</v>
      </c>
      <c r="I2594" s="83" t="str">
        <f ca="1" t="shared" si="2611"/>
        <v>Toilet Pria / Wanita</v>
      </c>
      <c r="J2594" s="83" t="str">
        <f ca="1" t="shared" si="2"/>
        <v>CLEANING SERVICE</v>
      </c>
      <c r="K2594" s="83" t="str">
        <f ca="1" t="array" ref="K2594">IFERROR(INDEX(MASTER!B:B,MATCH(G2594,MASTER!A:A,0))/100," ")</f>
        <v> </v>
      </c>
      <c r="L2594" s="65">
        <f ca="1" t="shared" si="3"/>
        <v>0</v>
      </c>
      <c r="M2594" s="65" t="str">
        <f ca="1" t="shared" si="4"/>
        <v>1900 - WEEK 00</v>
      </c>
      <c r="N2594" s="65" t="str">
        <f ca="1" t="shared" si="5"/>
        <v>1900 - MONTH 01</v>
      </c>
      <c r="O2594" s="83" t="str">
        <f ca="1" t="shared" ref="O2594:P2594" si="2643">IFERROR(AVERAGEIF(M:M,M2594,$K:$K)," ")</f>
        <v> </v>
      </c>
      <c r="P2594" s="83" t="str">
        <f ca="1" t="shared" si="2643"/>
        <v> </v>
      </c>
      <c r="Q2594" s="65" t="str">
        <f ca="1">IF(ISBLANK(A2594)," ",IF(O2594&gt;MASTER!$B$3/100,"SB",IF(O2594&gt;MASTER!$B$4/100,"B",IF(O2594&gt;MASTER!$B$5/100,"C","K"))))</f>
        <v>SB</v>
      </c>
      <c r="R2594" s="65" t="str">
        <f ca="1">IF(ISBLANK(B2594)," ",IF(P2594&gt;MASTER!$B$3/100,"SB",IF(P2594&gt;MASTER!$B$4/100,"B",IF(P2594&gt;MASTER!$B$5/100,"C","K"))))</f>
        <v>SB</v>
      </c>
    </row>
    <row r="2595" customHeight="1" spans="1:18">
      <c r="A2595" s="65">
        <f ca="1">INDIRECT(ADDRESS(2+QUOTIENT(ROW()-2,COUNTA('Form Responses 1'!$1:$1)-4),1,,TRUE,"Form Responses 1"))</f>
        <v>0</v>
      </c>
      <c r="B2595" s="65">
        <f ca="1">INDIRECT(ADDRESS(2+QUOTIENT(ROW()-2,COUNTA('Form Responses 1'!$1:$1)-4),2,,TRUE,"Form Responses 1"))</f>
        <v>0</v>
      </c>
      <c r="C2595" s="65">
        <f ca="1">INDIRECT(ADDRESS(2+QUOTIENT(ROW()-2,COUNTA('Form Responses 1'!$1:$1)-4),3,,TRUE,"Form Responses 1"))</f>
        <v>0</v>
      </c>
      <c r="D2595" s="65">
        <f ca="1">INDIRECT(ADDRESS(2+QUOTIENT(ROW()-2,COUNTA('Form Responses 1'!$1:$1)-4),4,,TRUE,"Form Responses 1"))</f>
        <v>0</v>
      </c>
      <c r="E2595" s="82">
        <f ca="1" t="shared" si="0"/>
        <v>6</v>
      </c>
      <c r="F2595" s="65" t="str">
        <f ca="1">IF(ISBLANK(A2595)," ",INDIRECT(ADDRESS(1,5+MOD(ROW()-2,COUNTA('Form Responses 1'!$1:$1)-4),,TRUE,"Form Responses 1")))</f>
        <v>Lantai 06 [Tangga Exit Barat]</v>
      </c>
      <c r="G2595" s="65" t="e">
        <f ca="1">IF(ISBLANK(A2595)," ",INDIRECT(ADDRESS(MATCH(A2595,'Form Responses 1'!A:A,0),5+MOD(ROW()-2,COUNTA('Form Responses 1'!$1:$1)-4),,TRUE,"Form Responses 1")))</f>
        <v>#N/A</v>
      </c>
      <c r="H2595" s="83" t="str">
        <f ca="1" t="shared" si="1"/>
        <v>Lantai 06</v>
      </c>
      <c r="I2595" s="83" t="str">
        <f ca="1" t="shared" si="2611"/>
        <v>Tangga Exit Barat</v>
      </c>
      <c r="J2595" s="83" t="str">
        <f ca="1" t="shared" si="2"/>
        <v>CLEANING SERVICE</v>
      </c>
      <c r="K2595" s="83" t="str">
        <f ca="1" t="array" ref="K2595">IFERROR(INDEX(MASTER!B:B,MATCH(G2595,MASTER!A:A,0))/100," ")</f>
        <v> </v>
      </c>
      <c r="L2595" s="65">
        <f ca="1" t="shared" si="3"/>
        <v>0</v>
      </c>
      <c r="M2595" s="65" t="str">
        <f ca="1" t="shared" si="4"/>
        <v>1900 - WEEK 00</v>
      </c>
      <c r="N2595" s="65" t="str">
        <f ca="1" t="shared" si="5"/>
        <v>1900 - MONTH 01</v>
      </c>
      <c r="O2595" s="83" t="str">
        <f ca="1" t="shared" ref="O2595:P2595" si="2644">IFERROR(AVERAGEIF(M:M,M2595,$K:$K)," ")</f>
        <v> </v>
      </c>
      <c r="P2595" s="83" t="str">
        <f ca="1" t="shared" si="2644"/>
        <v> </v>
      </c>
      <c r="Q2595" s="65" t="str">
        <f ca="1">IF(ISBLANK(A2595)," ",IF(O2595&gt;MASTER!$B$3/100,"SB",IF(O2595&gt;MASTER!$B$4/100,"B",IF(O2595&gt;MASTER!$B$5/100,"C","K"))))</f>
        <v>SB</v>
      </c>
      <c r="R2595" s="65" t="str">
        <f ca="1">IF(ISBLANK(B2595)," ",IF(P2595&gt;MASTER!$B$3/100,"SB",IF(P2595&gt;MASTER!$B$4/100,"B",IF(P2595&gt;MASTER!$B$5/100,"C","K"))))</f>
        <v>SB</v>
      </c>
    </row>
    <row r="2596" customHeight="1" spans="1:18">
      <c r="A2596" s="65">
        <f ca="1">INDIRECT(ADDRESS(2+QUOTIENT(ROW()-2,COUNTA('Form Responses 1'!$1:$1)-4),1,,TRUE,"Form Responses 1"))</f>
        <v>0</v>
      </c>
      <c r="B2596" s="65">
        <f ca="1">INDIRECT(ADDRESS(2+QUOTIENT(ROW()-2,COUNTA('Form Responses 1'!$1:$1)-4),2,,TRUE,"Form Responses 1"))</f>
        <v>0</v>
      </c>
      <c r="C2596" s="65">
        <f ca="1">INDIRECT(ADDRESS(2+QUOTIENT(ROW()-2,COUNTA('Form Responses 1'!$1:$1)-4),3,,TRUE,"Form Responses 1"))</f>
        <v>0</v>
      </c>
      <c r="D2596" s="65">
        <f ca="1">INDIRECT(ADDRESS(2+QUOTIENT(ROW()-2,COUNTA('Form Responses 1'!$1:$1)-4),4,,TRUE,"Form Responses 1"))</f>
        <v>0</v>
      </c>
      <c r="E2596" s="82">
        <f ca="1" t="shared" si="0"/>
        <v>6</v>
      </c>
      <c r="F2596" s="65" t="str">
        <f ca="1">IF(ISBLANK(A2596)," ",INDIRECT(ADDRESS(1,5+MOD(ROW()-2,COUNTA('Form Responses 1'!$1:$1)-4),,TRUE,"Form Responses 1")))</f>
        <v>Lantai 06 [ &amp; Timur]</v>
      </c>
      <c r="G2596" s="65" t="e">
        <f ca="1">IF(ISBLANK(A2596)," ",INDIRECT(ADDRESS(MATCH(A2596,'Form Responses 1'!A:A,0),5+MOD(ROW()-2,COUNTA('Form Responses 1'!$1:$1)-4),,TRUE,"Form Responses 1")))</f>
        <v>#N/A</v>
      </c>
      <c r="H2596" s="83" t="str">
        <f ca="1" t="shared" si="1"/>
        <v>Lantai 06</v>
      </c>
      <c r="I2596" s="83" t="str">
        <f ca="1" t="shared" si="2611"/>
        <v> &amp; Timur</v>
      </c>
      <c r="J2596" s="83" t="str">
        <f ca="1" t="shared" si="2"/>
        <v>CLEANING SERVICE</v>
      </c>
      <c r="K2596" s="83" t="str">
        <f ca="1" t="array" ref="K2596">IFERROR(INDEX(MASTER!B:B,MATCH(G2596,MASTER!A:A,0))/100," ")</f>
        <v> </v>
      </c>
      <c r="L2596" s="65">
        <f ca="1" t="shared" si="3"/>
        <v>0</v>
      </c>
      <c r="M2596" s="65" t="str">
        <f ca="1" t="shared" si="4"/>
        <v>1900 - WEEK 00</v>
      </c>
      <c r="N2596" s="65" t="str">
        <f ca="1" t="shared" si="5"/>
        <v>1900 - MONTH 01</v>
      </c>
      <c r="O2596" s="83" t="str">
        <f ca="1" t="shared" ref="O2596:P2596" si="2645">IFERROR(AVERAGEIF(M:M,M2596,$K:$K)," ")</f>
        <v> </v>
      </c>
      <c r="P2596" s="83" t="str">
        <f ca="1" t="shared" si="2645"/>
        <v> </v>
      </c>
      <c r="Q2596" s="65" t="str">
        <f ca="1">IF(ISBLANK(A2596)," ",IF(O2596&gt;MASTER!$B$3/100,"SB",IF(O2596&gt;MASTER!$B$4/100,"B",IF(O2596&gt;MASTER!$B$5/100,"C","K"))))</f>
        <v>SB</v>
      </c>
      <c r="R2596" s="65" t="str">
        <f ca="1">IF(ISBLANK(B2596)," ",IF(P2596&gt;MASTER!$B$3/100,"SB",IF(P2596&gt;MASTER!$B$4/100,"B",IF(P2596&gt;MASTER!$B$5/100,"C","K"))))</f>
        <v>SB</v>
      </c>
    </row>
    <row r="2597" customHeight="1" spans="1:18">
      <c r="A2597" s="65">
        <f ca="1">INDIRECT(ADDRESS(2+QUOTIENT(ROW()-2,COUNTA('Form Responses 1'!$1:$1)-4),1,,TRUE,"Form Responses 1"))</f>
        <v>0</v>
      </c>
      <c r="B2597" s="65">
        <f ca="1">INDIRECT(ADDRESS(2+QUOTIENT(ROW()-2,COUNTA('Form Responses 1'!$1:$1)-4),2,,TRUE,"Form Responses 1"))</f>
        <v>0</v>
      </c>
      <c r="C2597" s="65">
        <f ca="1">INDIRECT(ADDRESS(2+QUOTIENT(ROW()-2,COUNTA('Form Responses 1'!$1:$1)-4),3,,TRUE,"Form Responses 1"))</f>
        <v>0</v>
      </c>
      <c r="D2597" s="65">
        <f ca="1">INDIRECT(ADDRESS(2+QUOTIENT(ROW()-2,COUNTA('Form Responses 1'!$1:$1)-4),4,,TRUE,"Form Responses 1"))</f>
        <v>0</v>
      </c>
      <c r="E2597" s="82">
        <f ca="1" t="shared" si="0"/>
        <v>6</v>
      </c>
      <c r="F2597" s="65" t="str">
        <f ca="1">IF(ISBLANK(A2597)," ",INDIRECT(ADDRESS(1,5+MOD(ROW()-2,COUNTA('Form Responses 1'!$1:$1)-4),,TRUE,"Form Responses 1")))</f>
        <v>Lantai 06 [Mushola]</v>
      </c>
      <c r="G2597" s="65" t="e">
        <f ca="1">IF(ISBLANK(A2597)," ",INDIRECT(ADDRESS(MATCH(A2597,'Form Responses 1'!A:A,0),5+MOD(ROW()-2,COUNTA('Form Responses 1'!$1:$1)-4),,TRUE,"Form Responses 1")))</f>
        <v>#N/A</v>
      </c>
      <c r="H2597" s="83" t="str">
        <f ca="1" t="shared" si="1"/>
        <v>Lantai 06</v>
      </c>
      <c r="I2597" s="83" t="str">
        <f ca="1" t="shared" si="2611"/>
        <v>Mushola</v>
      </c>
      <c r="J2597" s="83" t="str">
        <f ca="1" t="shared" si="2"/>
        <v>CLEANING SERVICE</v>
      </c>
      <c r="K2597" s="83" t="str">
        <f ca="1" t="array" ref="K2597">IFERROR(INDEX(MASTER!B:B,MATCH(G2597,MASTER!A:A,0))/100," ")</f>
        <v> </v>
      </c>
      <c r="L2597" s="65">
        <f ca="1" t="shared" si="3"/>
        <v>0</v>
      </c>
      <c r="M2597" s="65" t="str">
        <f ca="1" t="shared" si="4"/>
        <v>1900 - WEEK 00</v>
      </c>
      <c r="N2597" s="65" t="str">
        <f ca="1" t="shared" si="5"/>
        <v>1900 - MONTH 01</v>
      </c>
      <c r="O2597" s="83" t="str">
        <f ca="1" t="shared" ref="O2597:P2597" si="2646">IFERROR(AVERAGEIF(M:M,M2597,$K:$K)," ")</f>
        <v> </v>
      </c>
      <c r="P2597" s="83" t="str">
        <f ca="1" t="shared" si="2646"/>
        <v> </v>
      </c>
      <c r="Q2597" s="65" t="str">
        <f ca="1">IF(ISBLANK(A2597)," ",IF(O2597&gt;MASTER!$B$3/100,"SB",IF(O2597&gt;MASTER!$B$4/100,"B",IF(O2597&gt;MASTER!$B$5/100,"C","K"))))</f>
        <v>SB</v>
      </c>
      <c r="R2597" s="65" t="str">
        <f ca="1">IF(ISBLANK(B2597)," ",IF(P2597&gt;MASTER!$B$3/100,"SB",IF(P2597&gt;MASTER!$B$4/100,"B",IF(P2597&gt;MASTER!$B$5/100,"C","K"))))</f>
        <v>SB</v>
      </c>
    </row>
    <row r="2598" customHeight="1" spans="1:18">
      <c r="A2598" s="65">
        <f ca="1">INDIRECT(ADDRESS(2+QUOTIENT(ROW()-2,COUNTA('Form Responses 1'!$1:$1)-4),1,,TRUE,"Form Responses 1"))</f>
        <v>0</v>
      </c>
      <c r="B2598" s="65">
        <f ca="1">INDIRECT(ADDRESS(2+QUOTIENT(ROW()-2,COUNTA('Form Responses 1'!$1:$1)-4),2,,TRUE,"Form Responses 1"))</f>
        <v>0</v>
      </c>
      <c r="C2598" s="65">
        <f ca="1">INDIRECT(ADDRESS(2+QUOTIENT(ROW()-2,COUNTA('Form Responses 1'!$1:$1)-4),3,,TRUE,"Form Responses 1"))</f>
        <v>0</v>
      </c>
      <c r="D2598" s="65">
        <f ca="1">INDIRECT(ADDRESS(2+QUOTIENT(ROW()-2,COUNTA('Form Responses 1'!$1:$1)-4),4,,TRUE,"Form Responses 1"))</f>
        <v>0</v>
      </c>
      <c r="E2598" s="82">
        <f ca="1" t="shared" si="0"/>
        <v>6</v>
      </c>
      <c r="F2598" s="65" t="str">
        <f ca="1">IF(ISBLANK(A2598)," ",INDIRECT(ADDRESS(1,5+MOD(ROW()-2,COUNTA('Form Responses 1'!$1:$1)-4),,TRUE,"Form Responses 1")))</f>
        <v>Lantai 06 [Pantry]</v>
      </c>
      <c r="G2598" s="65" t="e">
        <f ca="1">IF(ISBLANK(A2598)," ",INDIRECT(ADDRESS(MATCH(A2598,'Form Responses 1'!A:A,0),5+MOD(ROW()-2,COUNTA('Form Responses 1'!$1:$1)-4),,TRUE,"Form Responses 1")))</f>
        <v>#N/A</v>
      </c>
      <c r="H2598" s="83" t="str">
        <f ca="1" t="shared" si="1"/>
        <v>Lantai 06</v>
      </c>
      <c r="I2598" s="83" t="str">
        <f ca="1" t="shared" si="2611"/>
        <v>Pantry</v>
      </c>
      <c r="J2598" s="83" t="str">
        <f ca="1" t="shared" si="2"/>
        <v>CLEANING SERVICE</v>
      </c>
      <c r="K2598" s="83" t="str">
        <f ca="1" t="array" ref="K2598">IFERROR(INDEX(MASTER!B:B,MATCH(G2598,MASTER!A:A,0))/100," ")</f>
        <v> </v>
      </c>
      <c r="L2598" s="65">
        <f ca="1" t="shared" si="3"/>
        <v>0</v>
      </c>
      <c r="M2598" s="65" t="str">
        <f ca="1" t="shared" si="4"/>
        <v>1900 - WEEK 00</v>
      </c>
      <c r="N2598" s="65" t="str">
        <f ca="1" t="shared" si="5"/>
        <v>1900 - MONTH 01</v>
      </c>
      <c r="O2598" s="83" t="str">
        <f ca="1" t="shared" ref="O2598:P2598" si="2647">IFERROR(AVERAGEIF(M:M,M2598,$K:$K)," ")</f>
        <v> </v>
      </c>
      <c r="P2598" s="83" t="str">
        <f ca="1" t="shared" si="2647"/>
        <v> </v>
      </c>
      <c r="Q2598" s="65" t="str">
        <f ca="1">IF(ISBLANK(A2598)," ",IF(O2598&gt;MASTER!$B$3/100,"SB",IF(O2598&gt;MASTER!$B$4/100,"B",IF(O2598&gt;MASTER!$B$5/100,"C","K"))))</f>
        <v>SB</v>
      </c>
      <c r="R2598" s="65" t="str">
        <f ca="1">IF(ISBLANK(B2598)," ",IF(P2598&gt;MASTER!$B$3/100,"SB",IF(P2598&gt;MASTER!$B$4/100,"B",IF(P2598&gt;MASTER!$B$5/100,"C","K"))))</f>
        <v>SB</v>
      </c>
    </row>
    <row r="2599" customHeight="1" spans="1:18">
      <c r="A2599" s="65">
        <f ca="1">INDIRECT(ADDRESS(2+QUOTIENT(ROW()-2,COUNTA('Form Responses 1'!$1:$1)-4),1,,TRUE,"Form Responses 1"))</f>
        <v>0</v>
      </c>
      <c r="B2599" s="65">
        <f ca="1">INDIRECT(ADDRESS(2+QUOTIENT(ROW()-2,COUNTA('Form Responses 1'!$1:$1)-4),2,,TRUE,"Form Responses 1"))</f>
        <v>0</v>
      </c>
      <c r="C2599" s="65">
        <f ca="1">INDIRECT(ADDRESS(2+QUOTIENT(ROW()-2,COUNTA('Form Responses 1'!$1:$1)-4),3,,TRUE,"Form Responses 1"))</f>
        <v>0</v>
      </c>
      <c r="D2599" s="65">
        <f ca="1">INDIRECT(ADDRESS(2+QUOTIENT(ROW()-2,COUNTA('Form Responses 1'!$1:$1)-4),4,,TRUE,"Form Responses 1"))</f>
        <v>0</v>
      </c>
      <c r="E2599" s="82">
        <f ca="1" t="shared" si="0"/>
        <v>6</v>
      </c>
      <c r="F2599" s="65" t="str">
        <f ca="1">IF(ISBLANK(A2599)," ",INDIRECT(ADDRESS(1,5+MOD(ROW()-2,COUNTA('Form Responses 1'!$1:$1)-4),,TRUE,"Form Responses 1")))</f>
        <v>Lantai 06 [Ruang Rapat 1-2-3]</v>
      </c>
      <c r="G2599" s="65" t="e">
        <f ca="1">IF(ISBLANK(A2599)," ",INDIRECT(ADDRESS(MATCH(A2599,'Form Responses 1'!A:A,0),5+MOD(ROW()-2,COUNTA('Form Responses 1'!$1:$1)-4),,TRUE,"Form Responses 1")))</f>
        <v>#N/A</v>
      </c>
      <c r="H2599" s="83" t="str">
        <f ca="1" t="shared" si="1"/>
        <v>Lantai 06</v>
      </c>
      <c r="I2599" s="83" t="str">
        <f ca="1" t="shared" si="2611"/>
        <v>Ruang Rapat 1-2-3</v>
      </c>
      <c r="J2599" s="83" t="str">
        <f ca="1" t="shared" si="2"/>
        <v>CLEANING SERVICE</v>
      </c>
      <c r="K2599" s="83" t="str">
        <f ca="1" t="array" ref="K2599">IFERROR(INDEX(MASTER!B:B,MATCH(G2599,MASTER!A:A,0))/100," ")</f>
        <v> </v>
      </c>
      <c r="L2599" s="65">
        <f ca="1" t="shared" si="3"/>
        <v>0</v>
      </c>
      <c r="M2599" s="65" t="str">
        <f ca="1" t="shared" si="4"/>
        <v>1900 - WEEK 00</v>
      </c>
      <c r="N2599" s="65" t="str">
        <f ca="1" t="shared" si="5"/>
        <v>1900 - MONTH 01</v>
      </c>
      <c r="O2599" s="83" t="str">
        <f ca="1" t="shared" ref="O2599:P2599" si="2648">IFERROR(AVERAGEIF(M:M,M2599,$K:$K)," ")</f>
        <v> </v>
      </c>
      <c r="P2599" s="83" t="str">
        <f ca="1" t="shared" si="2648"/>
        <v> </v>
      </c>
      <c r="Q2599" s="65" t="str">
        <f ca="1">IF(ISBLANK(A2599)," ",IF(O2599&gt;MASTER!$B$3/100,"SB",IF(O2599&gt;MASTER!$B$4/100,"B",IF(O2599&gt;MASTER!$B$5/100,"C","K"))))</f>
        <v>SB</v>
      </c>
      <c r="R2599" s="65" t="str">
        <f ca="1">IF(ISBLANK(B2599)," ",IF(P2599&gt;MASTER!$B$3/100,"SB",IF(P2599&gt;MASTER!$B$4/100,"B",IF(P2599&gt;MASTER!$B$5/100,"C","K"))))</f>
        <v>SB</v>
      </c>
    </row>
    <row r="2600" customHeight="1" spans="1:18">
      <c r="A2600" s="65">
        <f ca="1">INDIRECT(ADDRESS(2+QUOTIENT(ROW()-2,COUNTA('Form Responses 1'!$1:$1)-4),1,,TRUE,"Form Responses 1"))</f>
        <v>0</v>
      </c>
      <c r="B2600" s="65">
        <f ca="1">INDIRECT(ADDRESS(2+QUOTIENT(ROW()-2,COUNTA('Form Responses 1'!$1:$1)-4),2,,TRUE,"Form Responses 1"))</f>
        <v>0</v>
      </c>
      <c r="C2600" s="65">
        <f ca="1">INDIRECT(ADDRESS(2+QUOTIENT(ROW()-2,COUNTA('Form Responses 1'!$1:$1)-4),3,,TRUE,"Form Responses 1"))</f>
        <v>0</v>
      </c>
      <c r="D2600" s="65">
        <f ca="1">INDIRECT(ADDRESS(2+QUOTIENT(ROW()-2,COUNTA('Form Responses 1'!$1:$1)-4),4,,TRUE,"Form Responses 1"))</f>
        <v>0</v>
      </c>
      <c r="E2600" s="82">
        <f ca="1" t="shared" si="0"/>
        <v>6</v>
      </c>
      <c r="F2600" s="65" t="str">
        <f ca="1">IF(ISBLANK(A2600)," ",INDIRECT(ADDRESS(1,5+MOD(ROW()-2,COUNTA('Form Responses 1'!$1:$1)-4),,TRUE,"Form Responses 1")))</f>
        <v>Lantai 06 [Ruang Kerja]</v>
      </c>
      <c r="G2600" s="65" t="e">
        <f ca="1">IF(ISBLANK(A2600)," ",INDIRECT(ADDRESS(MATCH(A2600,'Form Responses 1'!A:A,0),5+MOD(ROW()-2,COUNTA('Form Responses 1'!$1:$1)-4),,TRUE,"Form Responses 1")))</f>
        <v>#N/A</v>
      </c>
      <c r="H2600" s="83" t="str">
        <f ca="1" t="shared" si="1"/>
        <v>Lantai 06</v>
      </c>
      <c r="I2600" s="83" t="str">
        <f ca="1" t="shared" si="2611"/>
        <v>Ruang Kerja</v>
      </c>
      <c r="J2600" s="83" t="str">
        <f ca="1" t="shared" si="2"/>
        <v>CLEANING SERVICE</v>
      </c>
      <c r="K2600" s="83" t="str">
        <f ca="1" t="array" ref="K2600">IFERROR(INDEX(MASTER!B:B,MATCH(G2600,MASTER!A:A,0))/100," ")</f>
        <v> </v>
      </c>
      <c r="L2600" s="65">
        <f ca="1" t="shared" si="3"/>
        <v>0</v>
      </c>
      <c r="M2600" s="65" t="str">
        <f ca="1" t="shared" si="4"/>
        <v>1900 - WEEK 00</v>
      </c>
      <c r="N2600" s="65" t="str">
        <f ca="1" t="shared" si="5"/>
        <v>1900 - MONTH 01</v>
      </c>
      <c r="O2600" s="83" t="str">
        <f ca="1" t="shared" ref="O2600:P2600" si="2649">IFERROR(AVERAGEIF(M:M,M2600,$K:$K)," ")</f>
        <v> </v>
      </c>
      <c r="P2600" s="83" t="str">
        <f ca="1" t="shared" si="2649"/>
        <v> </v>
      </c>
      <c r="Q2600" s="65" t="str">
        <f ca="1">IF(ISBLANK(A2600)," ",IF(O2600&gt;MASTER!$B$3/100,"SB",IF(O2600&gt;MASTER!$B$4/100,"B",IF(O2600&gt;MASTER!$B$5/100,"C","K"))))</f>
        <v>SB</v>
      </c>
      <c r="R2600" s="65" t="str">
        <f ca="1">IF(ISBLANK(B2600)," ",IF(P2600&gt;MASTER!$B$3/100,"SB",IF(P2600&gt;MASTER!$B$4/100,"B",IF(P2600&gt;MASTER!$B$5/100,"C","K"))))</f>
        <v>SB</v>
      </c>
    </row>
    <row r="2601" customHeight="1" spans="1:18">
      <c r="A2601" s="65">
        <f ca="1">INDIRECT(ADDRESS(2+QUOTIENT(ROW()-2,COUNTA('Form Responses 1'!$1:$1)-4),1,,TRUE,"Form Responses 1"))</f>
        <v>0</v>
      </c>
      <c r="B2601" s="65">
        <f ca="1">INDIRECT(ADDRESS(2+QUOTIENT(ROW()-2,COUNTA('Form Responses 1'!$1:$1)-4),2,,TRUE,"Form Responses 1"))</f>
        <v>0</v>
      </c>
      <c r="C2601" s="65">
        <f ca="1">INDIRECT(ADDRESS(2+QUOTIENT(ROW()-2,COUNTA('Form Responses 1'!$1:$1)-4),3,,TRUE,"Form Responses 1"))</f>
        <v>0</v>
      </c>
      <c r="D2601" s="65">
        <f ca="1">INDIRECT(ADDRESS(2+QUOTIENT(ROW()-2,COUNTA('Form Responses 1'!$1:$1)-4),4,,TRUE,"Form Responses 1"))</f>
        <v>0</v>
      </c>
      <c r="E2601" s="82">
        <f ca="1" t="shared" si="0"/>
        <v>6</v>
      </c>
      <c r="F2601" s="65" t="str">
        <f ca="1">IF(ISBLANK(A2601)," ",INDIRECT(ADDRESS(1,5+MOD(ROW()-2,COUNTA('Form Responses 1'!$1:$1)-4),,TRUE,"Form Responses 1")))</f>
        <v>Lantai 06 [Koridor]</v>
      </c>
      <c r="G2601" s="65" t="e">
        <f ca="1">IF(ISBLANK(A2601)," ",INDIRECT(ADDRESS(MATCH(A2601,'Form Responses 1'!A:A,0),5+MOD(ROW()-2,COUNTA('Form Responses 1'!$1:$1)-4),,TRUE,"Form Responses 1")))</f>
        <v>#N/A</v>
      </c>
      <c r="H2601" s="83" t="str">
        <f ca="1" t="shared" si="1"/>
        <v>Lantai 06</v>
      </c>
      <c r="I2601" s="83" t="str">
        <f ca="1" t="shared" si="2611"/>
        <v>Koridor</v>
      </c>
      <c r="J2601" s="83" t="str">
        <f ca="1" t="shared" si="2"/>
        <v>CLEANING SERVICE</v>
      </c>
      <c r="K2601" s="83" t="str">
        <f ca="1" t="array" ref="K2601">IFERROR(INDEX(MASTER!B:B,MATCH(G2601,MASTER!A:A,0))/100," ")</f>
        <v> </v>
      </c>
      <c r="L2601" s="65">
        <f ca="1" t="shared" si="3"/>
        <v>0</v>
      </c>
      <c r="M2601" s="65" t="str">
        <f ca="1" t="shared" si="4"/>
        <v>1900 - WEEK 00</v>
      </c>
      <c r="N2601" s="65" t="str">
        <f ca="1" t="shared" si="5"/>
        <v>1900 - MONTH 01</v>
      </c>
      <c r="O2601" s="83" t="str">
        <f ca="1" t="shared" ref="O2601:P2601" si="2650">IFERROR(AVERAGEIF(M:M,M2601,$K:$K)," ")</f>
        <v> </v>
      </c>
      <c r="P2601" s="83" t="str">
        <f ca="1" t="shared" si="2650"/>
        <v> </v>
      </c>
      <c r="Q2601" s="65" t="str">
        <f ca="1">IF(ISBLANK(A2601)," ",IF(O2601&gt;MASTER!$B$3/100,"SB",IF(O2601&gt;MASTER!$B$4/100,"B",IF(O2601&gt;MASTER!$B$5/100,"C","K"))))</f>
        <v>SB</v>
      </c>
      <c r="R2601" s="65" t="str">
        <f ca="1">IF(ISBLANK(B2601)," ",IF(P2601&gt;MASTER!$B$3/100,"SB",IF(P2601&gt;MASTER!$B$4/100,"B",IF(P2601&gt;MASTER!$B$5/100,"C","K"))))</f>
        <v>SB</v>
      </c>
    </row>
    <row r="2602" customHeight="1" spans="1:18">
      <c r="A2602" s="65">
        <f ca="1">INDIRECT(ADDRESS(2+QUOTIENT(ROW()-2,COUNTA('Form Responses 1'!$1:$1)-4),1,,TRUE,"Form Responses 1"))</f>
        <v>0</v>
      </c>
      <c r="B2602" s="65">
        <f ca="1">INDIRECT(ADDRESS(2+QUOTIENT(ROW()-2,COUNTA('Form Responses 1'!$1:$1)-4),2,,TRUE,"Form Responses 1"))</f>
        <v>0</v>
      </c>
      <c r="C2602" s="65">
        <f ca="1">INDIRECT(ADDRESS(2+QUOTIENT(ROW()-2,COUNTA('Form Responses 1'!$1:$1)-4),3,,TRUE,"Form Responses 1"))</f>
        <v>0</v>
      </c>
      <c r="D2602" s="65">
        <f ca="1">INDIRECT(ADDRESS(2+QUOTIENT(ROW()-2,COUNTA('Form Responses 1'!$1:$1)-4),4,,TRUE,"Form Responses 1"))</f>
        <v>0</v>
      </c>
      <c r="E2602" s="82">
        <f ca="1" t="shared" si="0"/>
        <v>6</v>
      </c>
      <c r="F2602" s="65" t="str">
        <f ca="1">IF(ISBLANK(A2602)," ",INDIRECT(ADDRESS(1,5+MOD(ROW()-2,COUNTA('Form Responses 1'!$1:$1)-4),,TRUE,"Form Responses 1")))</f>
        <v>Lantai 06 [Toilet Pria / Wanita]</v>
      </c>
      <c r="G2602" s="65" t="e">
        <f ca="1">IF(ISBLANK(A2602)," ",INDIRECT(ADDRESS(MATCH(A2602,'Form Responses 1'!A:A,0),5+MOD(ROW()-2,COUNTA('Form Responses 1'!$1:$1)-4),,TRUE,"Form Responses 1")))</f>
        <v>#N/A</v>
      </c>
      <c r="H2602" s="83" t="str">
        <f ca="1" t="shared" si="1"/>
        <v>Lantai 06</v>
      </c>
      <c r="I2602" s="83" t="str">
        <f ca="1" t="shared" si="2611"/>
        <v>Toilet Pria / Wanita</v>
      </c>
      <c r="J2602" s="83" t="str">
        <f ca="1" t="shared" si="2"/>
        <v>CLEANING SERVICE</v>
      </c>
      <c r="K2602" s="83" t="str">
        <f ca="1" t="array" ref="K2602">IFERROR(INDEX(MASTER!B:B,MATCH(G2602,MASTER!A:A,0))/100," ")</f>
        <v> </v>
      </c>
      <c r="L2602" s="65">
        <f ca="1" t="shared" si="3"/>
        <v>0</v>
      </c>
      <c r="M2602" s="65" t="str">
        <f ca="1" t="shared" si="4"/>
        <v>1900 - WEEK 00</v>
      </c>
      <c r="N2602" s="65" t="str">
        <f ca="1" t="shared" si="5"/>
        <v>1900 - MONTH 01</v>
      </c>
      <c r="O2602" s="83" t="str">
        <f ca="1" t="shared" ref="O2602:P2602" si="2651">IFERROR(AVERAGEIF(M:M,M2602,$K:$K)," ")</f>
        <v> </v>
      </c>
      <c r="P2602" s="83" t="str">
        <f ca="1" t="shared" si="2651"/>
        <v> </v>
      </c>
      <c r="Q2602" s="65" t="str">
        <f ca="1">IF(ISBLANK(A2602)," ",IF(O2602&gt;MASTER!$B$3/100,"SB",IF(O2602&gt;MASTER!$B$4/100,"B",IF(O2602&gt;MASTER!$B$5/100,"C","K"))))</f>
        <v>SB</v>
      </c>
      <c r="R2602" s="65" t="str">
        <f ca="1">IF(ISBLANK(B2602)," ",IF(P2602&gt;MASTER!$B$3/100,"SB",IF(P2602&gt;MASTER!$B$4/100,"B",IF(P2602&gt;MASTER!$B$5/100,"C","K"))))</f>
        <v>SB</v>
      </c>
    </row>
    <row r="2603" customHeight="1" spans="1:18">
      <c r="A2603" s="65">
        <f ca="1">INDIRECT(ADDRESS(2+QUOTIENT(ROW()-2,COUNTA('Form Responses 1'!$1:$1)-4),1,,TRUE,"Form Responses 1"))</f>
        <v>0</v>
      </c>
      <c r="B2603" s="65">
        <f ca="1">INDIRECT(ADDRESS(2+QUOTIENT(ROW()-2,COUNTA('Form Responses 1'!$1:$1)-4),2,,TRUE,"Form Responses 1"))</f>
        <v>0</v>
      </c>
      <c r="C2603" s="65">
        <f ca="1">INDIRECT(ADDRESS(2+QUOTIENT(ROW()-2,COUNTA('Form Responses 1'!$1:$1)-4),3,,TRUE,"Form Responses 1"))</f>
        <v>0</v>
      </c>
      <c r="D2603" s="65">
        <f ca="1">INDIRECT(ADDRESS(2+QUOTIENT(ROW()-2,COUNTA('Form Responses 1'!$1:$1)-4),4,,TRUE,"Form Responses 1"))</f>
        <v>0</v>
      </c>
      <c r="E2603" s="82">
        <f ca="1" t="shared" si="0"/>
        <v>6</v>
      </c>
      <c r="F2603" s="65" t="str">
        <f ca="1">IF(ISBLANK(A2603)," ",INDIRECT(ADDRESS(1,5+MOD(ROW()-2,COUNTA('Form Responses 1'!$1:$1)-4),,TRUE,"Form Responses 1")))</f>
        <v>Lantai 05 [Tangga Exit Barat]</v>
      </c>
      <c r="G2603" s="65" t="e">
        <f ca="1">IF(ISBLANK(A2603)," ",INDIRECT(ADDRESS(MATCH(A2603,'Form Responses 1'!A:A,0),5+MOD(ROW()-2,COUNTA('Form Responses 1'!$1:$1)-4),,TRUE,"Form Responses 1")))</f>
        <v>#N/A</v>
      </c>
      <c r="H2603" s="83" t="str">
        <f ca="1" t="shared" si="1"/>
        <v>Lantai 05</v>
      </c>
      <c r="I2603" s="83" t="str">
        <f ca="1" t="shared" si="2611"/>
        <v>Tangga Exit Barat</v>
      </c>
      <c r="J2603" s="83" t="str">
        <f ca="1" t="shared" si="2"/>
        <v>CLEANING SERVICE</v>
      </c>
      <c r="K2603" s="83" t="str">
        <f ca="1" t="array" ref="K2603">IFERROR(INDEX(MASTER!B:B,MATCH(G2603,MASTER!A:A,0))/100," ")</f>
        <v> </v>
      </c>
      <c r="L2603" s="65">
        <f ca="1" t="shared" si="3"/>
        <v>0</v>
      </c>
      <c r="M2603" s="65" t="str">
        <f ca="1" t="shared" si="4"/>
        <v>1900 - WEEK 00</v>
      </c>
      <c r="N2603" s="65" t="str">
        <f ca="1" t="shared" si="5"/>
        <v>1900 - MONTH 01</v>
      </c>
      <c r="O2603" s="83" t="str">
        <f ca="1" t="shared" ref="O2603:P2603" si="2652">IFERROR(AVERAGEIF(M:M,M2603,$K:$K)," ")</f>
        <v> </v>
      </c>
      <c r="P2603" s="83" t="str">
        <f ca="1" t="shared" si="2652"/>
        <v> </v>
      </c>
      <c r="Q2603" s="65" t="str">
        <f ca="1">IF(ISBLANK(A2603)," ",IF(O2603&gt;MASTER!$B$3/100,"SB",IF(O2603&gt;MASTER!$B$4/100,"B",IF(O2603&gt;MASTER!$B$5/100,"C","K"))))</f>
        <v>SB</v>
      </c>
      <c r="R2603" s="65" t="str">
        <f ca="1">IF(ISBLANK(B2603)," ",IF(P2603&gt;MASTER!$B$3/100,"SB",IF(P2603&gt;MASTER!$B$4/100,"B",IF(P2603&gt;MASTER!$B$5/100,"C","K"))))</f>
        <v>SB</v>
      </c>
    </row>
    <row r="2604" customHeight="1" spans="1:18">
      <c r="A2604" s="65">
        <f ca="1">INDIRECT(ADDRESS(2+QUOTIENT(ROW()-2,COUNTA('Form Responses 1'!$1:$1)-4),1,,TRUE,"Form Responses 1"))</f>
        <v>0</v>
      </c>
      <c r="B2604" s="65">
        <f ca="1">INDIRECT(ADDRESS(2+QUOTIENT(ROW()-2,COUNTA('Form Responses 1'!$1:$1)-4),2,,TRUE,"Form Responses 1"))</f>
        <v>0</v>
      </c>
      <c r="C2604" s="65">
        <f ca="1">INDIRECT(ADDRESS(2+QUOTIENT(ROW()-2,COUNTA('Form Responses 1'!$1:$1)-4),3,,TRUE,"Form Responses 1"))</f>
        <v>0</v>
      </c>
      <c r="D2604" s="65">
        <f ca="1">INDIRECT(ADDRESS(2+QUOTIENT(ROW()-2,COUNTA('Form Responses 1'!$1:$1)-4),4,,TRUE,"Form Responses 1"))</f>
        <v>0</v>
      </c>
      <c r="E2604" s="82">
        <f ca="1" t="shared" si="0"/>
        <v>6</v>
      </c>
      <c r="F2604" s="65" t="str">
        <f ca="1">IF(ISBLANK(A2604)," ",INDIRECT(ADDRESS(1,5+MOD(ROW()-2,COUNTA('Form Responses 1'!$1:$1)-4),,TRUE,"Form Responses 1")))</f>
        <v>Lantai 05 [ &amp; Timur]</v>
      </c>
      <c r="G2604" s="65" t="e">
        <f ca="1">IF(ISBLANK(A2604)," ",INDIRECT(ADDRESS(MATCH(A2604,'Form Responses 1'!A:A,0),5+MOD(ROW()-2,COUNTA('Form Responses 1'!$1:$1)-4),,TRUE,"Form Responses 1")))</f>
        <v>#N/A</v>
      </c>
      <c r="H2604" s="83" t="str">
        <f ca="1" t="shared" si="1"/>
        <v>Lantai 05</v>
      </c>
      <c r="I2604" s="83" t="str">
        <f ca="1" t="shared" si="2611"/>
        <v> &amp; Timur</v>
      </c>
      <c r="J2604" s="83" t="str">
        <f ca="1" t="shared" si="2"/>
        <v>CLEANING SERVICE</v>
      </c>
      <c r="K2604" s="83" t="str">
        <f ca="1" t="array" ref="K2604">IFERROR(INDEX(MASTER!B:B,MATCH(G2604,MASTER!A:A,0))/100," ")</f>
        <v> </v>
      </c>
      <c r="L2604" s="65">
        <f ca="1" t="shared" si="3"/>
        <v>0</v>
      </c>
      <c r="M2604" s="65" t="str">
        <f ca="1" t="shared" si="4"/>
        <v>1900 - WEEK 00</v>
      </c>
      <c r="N2604" s="65" t="str">
        <f ca="1" t="shared" si="5"/>
        <v>1900 - MONTH 01</v>
      </c>
      <c r="O2604" s="83" t="str">
        <f ca="1" t="shared" ref="O2604:P2604" si="2653">IFERROR(AVERAGEIF(M:M,M2604,$K:$K)," ")</f>
        <v> </v>
      </c>
      <c r="P2604" s="83" t="str">
        <f ca="1" t="shared" si="2653"/>
        <v> </v>
      </c>
      <c r="Q2604" s="65" t="str">
        <f ca="1">IF(ISBLANK(A2604)," ",IF(O2604&gt;MASTER!$B$3/100,"SB",IF(O2604&gt;MASTER!$B$4/100,"B",IF(O2604&gt;MASTER!$B$5/100,"C","K"))))</f>
        <v>SB</v>
      </c>
      <c r="R2604" s="65" t="str">
        <f ca="1">IF(ISBLANK(B2604)," ",IF(P2604&gt;MASTER!$B$3/100,"SB",IF(P2604&gt;MASTER!$B$4/100,"B",IF(P2604&gt;MASTER!$B$5/100,"C","K"))))</f>
        <v>SB</v>
      </c>
    </row>
    <row r="2605" customHeight="1" spans="1:18">
      <c r="A2605" s="65">
        <f ca="1">INDIRECT(ADDRESS(2+QUOTIENT(ROW()-2,COUNTA('Form Responses 1'!$1:$1)-4),1,,TRUE,"Form Responses 1"))</f>
        <v>0</v>
      </c>
      <c r="B2605" s="65">
        <f ca="1">INDIRECT(ADDRESS(2+QUOTIENT(ROW()-2,COUNTA('Form Responses 1'!$1:$1)-4),2,,TRUE,"Form Responses 1"))</f>
        <v>0</v>
      </c>
      <c r="C2605" s="65">
        <f ca="1">INDIRECT(ADDRESS(2+QUOTIENT(ROW()-2,COUNTA('Form Responses 1'!$1:$1)-4),3,,TRUE,"Form Responses 1"))</f>
        <v>0</v>
      </c>
      <c r="D2605" s="65">
        <f ca="1">INDIRECT(ADDRESS(2+QUOTIENT(ROW()-2,COUNTA('Form Responses 1'!$1:$1)-4),4,,TRUE,"Form Responses 1"))</f>
        <v>0</v>
      </c>
      <c r="E2605" s="82">
        <f ca="1" t="shared" si="0"/>
        <v>6</v>
      </c>
      <c r="F2605" s="65" t="str">
        <f ca="1">IF(ISBLANK(A2605)," ",INDIRECT(ADDRESS(1,5+MOD(ROW()-2,COUNTA('Form Responses 1'!$1:$1)-4),,TRUE,"Form Responses 1")))</f>
        <v>Lantai 05 [Mushola]</v>
      </c>
      <c r="G2605" s="65" t="e">
        <f ca="1">IF(ISBLANK(A2605)," ",INDIRECT(ADDRESS(MATCH(A2605,'Form Responses 1'!A:A,0),5+MOD(ROW()-2,COUNTA('Form Responses 1'!$1:$1)-4),,TRUE,"Form Responses 1")))</f>
        <v>#N/A</v>
      </c>
      <c r="H2605" s="83" t="str">
        <f ca="1" t="shared" si="1"/>
        <v>Lantai 05</v>
      </c>
      <c r="I2605" s="83" t="str">
        <f ca="1" t="shared" si="2611"/>
        <v>Mushola</v>
      </c>
      <c r="J2605" s="83" t="str">
        <f ca="1" t="shared" si="2"/>
        <v>CLEANING SERVICE</v>
      </c>
      <c r="K2605" s="83" t="str">
        <f ca="1" t="array" ref="K2605">IFERROR(INDEX(MASTER!B:B,MATCH(G2605,MASTER!A:A,0))/100," ")</f>
        <v> </v>
      </c>
      <c r="L2605" s="65">
        <f ca="1" t="shared" si="3"/>
        <v>0</v>
      </c>
      <c r="M2605" s="65" t="str">
        <f ca="1" t="shared" si="4"/>
        <v>1900 - WEEK 00</v>
      </c>
      <c r="N2605" s="65" t="str">
        <f ca="1" t="shared" si="5"/>
        <v>1900 - MONTH 01</v>
      </c>
      <c r="O2605" s="83" t="str">
        <f ca="1" t="shared" ref="O2605:P2605" si="2654">IFERROR(AVERAGEIF(M:M,M2605,$K:$K)," ")</f>
        <v> </v>
      </c>
      <c r="P2605" s="83" t="str">
        <f ca="1" t="shared" si="2654"/>
        <v> </v>
      </c>
      <c r="Q2605" s="65" t="str">
        <f ca="1">IF(ISBLANK(A2605)," ",IF(O2605&gt;MASTER!$B$3/100,"SB",IF(O2605&gt;MASTER!$B$4/100,"B",IF(O2605&gt;MASTER!$B$5/100,"C","K"))))</f>
        <v>SB</v>
      </c>
      <c r="R2605" s="65" t="str">
        <f ca="1">IF(ISBLANK(B2605)," ",IF(P2605&gt;MASTER!$B$3/100,"SB",IF(P2605&gt;MASTER!$B$4/100,"B",IF(P2605&gt;MASTER!$B$5/100,"C","K"))))</f>
        <v>SB</v>
      </c>
    </row>
    <row r="2606" customHeight="1" spans="1:18">
      <c r="A2606" s="65">
        <f ca="1">INDIRECT(ADDRESS(2+QUOTIENT(ROW()-2,COUNTA('Form Responses 1'!$1:$1)-4),1,,TRUE,"Form Responses 1"))</f>
        <v>0</v>
      </c>
      <c r="B2606" s="65">
        <f ca="1">INDIRECT(ADDRESS(2+QUOTIENT(ROW()-2,COUNTA('Form Responses 1'!$1:$1)-4),2,,TRUE,"Form Responses 1"))</f>
        <v>0</v>
      </c>
      <c r="C2606" s="65">
        <f ca="1">INDIRECT(ADDRESS(2+QUOTIENT(ROW()-2,COUNTA('Form Responses 1'!$1:$1)-4),3,,TRUE,"Form Responses 1"))</f>
        <v>0</v>
      </c>
      <c r="D2606" s="65">
        <f ca="1">INDIRECT(ADDRESS(2+QUOTIENT(ROW()-2,COUNTA('Form Responses 1'!$1:$1)-4),4,,TRUE,"Form Responses 1"))</f>
        <v>0</v>
      </c>
      <c r="E2606" s="82">
        <f ca="1" t="shared" si="0"/>
        <v>6</v>
      </c>
      <c r="F2606" s="65" t="str">
        <f ca="1">IF(ISBLANK(A2606)," ",INDIRECT(ADDRESS(1,5+MOD(ROW()-2,COUNTA('Form Responses 1'!$1:$1)-4),,TRUE,"Form Responses 1")))</f>
        <v>Lantai 05 [Pantry]</v>
      </c>
      <c r="G2606" s="65" t="e">
        <f ca="1">IF(ISBLANK(A2606)," ",INDIRECT(ADDRESS(MATCH(A2606,'Form Responses 1'!A:A,0),5+MOD(ROW()-2,COUNTA('Form Responses 1'!$1:$1)-4),,TRUE,"Form Responses 1")))</f>
        <v>#N/A</v>
      </c>
      <c r="H2606" s="83" t="str">
        <f ca="1" t="shared" si="1"/>
        <v>Lantai 05</v>
      </c>
      <c r="I2606" s="83" t="str">
        <f ca="1" t="shared" si="2611"/>
        <v>Pantry</v>
      </c>
      <c r="J2606" s="83" t="str">
        <f ca="1" t="shared" si="2"/>
        <v>CLEANING SERVICE</v>
      </c>
      <c r="K2606" s="83" t="str">
        <f ca="1" t="array" ref="K2606">IFERROR(INDEX(MASTER!B:B,MATCH(G2606,MASTER!A:A,0))/100," ")</f>
        <v> </v>
      </c>
      <c r="L2606" s="65">
        <f ca="1" t="shared" si="3"/>
        <v>0</v>
      </c>
      <c r="M2606" s="65" t="str">
        <f ca="1" t="shared" si="4"/>
        <v>1900 - WEEK 00</v>
      </c>
      <c r="N2606" s="65" t="str">
        <f ca="1" t="shared" si="5"/>
        <v>1900 - MONTH 01</v>
      </c>
      <c r="O2606" s="83" t="str">
        <f ca="1" t="shared" ref="O2606:P2606" si="2655">IFERROR(AVERAGEIF(M:M,M2606,$K:$K)," ")</f>
        <v> </v>
      </c>
      <c r="P2606" s="83" t="str">
        <f ca="1" t="shared" si="2655"/>
        <v> </v>
      </c>
      <c r="Q2606" s="65" t="str">
        <f ca="1">IF(ISBLANK(A2606)," ",IF(O2606&gt;MASTER!$B$3/100,"SB",IF(O2606&gt;MASTER!$B$4/100,"B",IF(O2606&gt;MASTER!$B$5/100,"C","K"))))</f>
        <v>SB</v>
      </c>
      <c r="R2606" s="65" t="str">
        <f ca="1">IF(ISBLANK(B2606)," ",IF(P2606&gt;MASTER!$B$3/100,"SB",IF(P2606&gt;MASTER!$B$4/100,"B",IF(P2606&gt;MASTER!$B$5/100,"C","K"))))</f>
        <v>SB</v>
      </c>
    </row>
    <row r="2607" customHeight="1" spans="1:18">
      <c r="A2607" s="65">
        <f ca="1">INDIRECT(ADDRESS(2+QUOTIENT(ROW()-2,COUNTA('Form Responses 1'!$1:$1)-4),1,,TRUE,"Form Responses 1"))</f>
        <v>0</v>
      </c>
      <c r="B2607" s="65">
        <f ca="1">INDIRECT(ADDRESS(2+QUOTIENT(ROW()-2,COUNTA('Form Responses 1'!$1:$1)-4),2,,TRUE,"Form Responses 1"))</f>
        <v>0</v>
      </c>
      <c r="C2607" s="65">
        <f ca="1">INDIRECT(ADDRESS(2+QUOTIENT(ROW()-2,COUNTA('Form Responses 1'!$1:$1)-4),3,,TRUE,"Form Responses 1"))</f>
        <v>0</v>
      </c>
      <c r="D2607" s="65">
        <f ca="1">INDIRECT(ADDRESS(2+QUOTIENT(ROW()-2,COUNTA('Form Responses 1'!$1:$1)-4),4,,TRUE,"Form Responses 1"))</f>
        <v>0</v>
      </c>
      <c r="E2607" s="82">
        <f ca="1" t="shared" si="0"/>
        <v>6</v>
      </c>
      <c r="F2607" s="65" t="str">
        <f ca="1">IF(ISBLANK(A2607)," ",INDIRECT(ADDRESS(1,5+MOD(ROW()-2,COUNTA('Form Responses 1'!$1:$1)-4),,TRUE,"Form Responses 1")))</f>
        <v>Lantai 05 [Ruang Rapat 1-2-3]</v>
      </c>
      <c r="G2607" s="65" t="e">
        <f ca="1">IF(ISBLANK(A2607)," ",INDIRECT(ADDRESS(MATCH(A2607,'Form Responses 1'!A:A,0),5+MOD(ROW()-2,COUNTA('Form Responses 1'!$1:$1)-4),,TRUE,"Form Responses 1")))</f>
        <v>#N/A</v>
      </c>
      <c r="H2607" s="83" t="str">
        <f ca="1" t="shared" si="1"/>
        <v>Lantai 05</v>
      </c>
      <c r="I2607" s="83" t="str">
        <f ca="1" t="shared" si="2611"/>
        <v>Ruang Rapat 1-2-3</v>
      </c>
      <c r="J2607" s="83" t="str">
        <f ca="1" t="shared" si="2"/>
        <v>CLEANING SERVICE</v>
      </c>
      <c r="K2607" s="83" t="str">
        <f ca="1" t="array" ref="K2607">IFERROR(INDEX(MASTER!B:B,MATCH(G2607,MASTER!A:A,0))/100," ")</f>
        <v> </v>
      </c>
      <c r="L2607" s="65">
        <f ca="1" t="shared" si="3"/>
        <v>0</v>
      </c>
      <c r="M2607" s="65" t="str">
        <f ca="1" t="shared" si="4"/>
        <v>1900 - WEEK 00</v>
      </c>
      <c r="N2607" s="65" t="str">
        <f ca="1" t="shared" si="5"/>
        <v>1900 - MONTH 01</v>
      </c>
      <c r="O2607" s="83" t="str">
        <f ca="1" t="shared" ref="O2607:P2607" si="2656">IFERROR(AVERAGEIF(M:M,M2607,$K:$K)," ")</f>
        <v> </v>
      </c>
      <c r="P2607" s="83" t="str">
        <f ca="1" t="shared" si="2656"/>
        <v> </v>
      </c>
      <c r="Q2607" s="65" t="str">
        <f ca="1">IF(ISBLANK(A2607)," ",IF(O2607&gt;MASTER!$B$3/100,"SB",IF(O2607&gt;MASTER!$B$4/100,"B",IF(O2607&gt;MASTER!$B$5/100,"C","K"))))</f>
        <v>SB</v>
      </c>
      <c r="R2607" s="65" t="str">
        <f ca="1">IF(ISBLANK(B2607)," ",IF(P2607&gt;MASTER!$B$3/100,"SB",IF(P2607&gt;MASTER!$B$4/100,"B",IF(P2607&gt;MASTER!$B$5/100,"C","K"))))</f>
        <v>SB</v>
      </c>
    </row>
    <row r="2608" customHeight="1" spans="1:18">
      <c r="A2608" s="65">
        <f ca="1">INDIRECT(ADDRESS(2+QUOTIENT(ROW()-2,COUNTA('Form Responses 1'!$1:$1)-4),1,,TRUE,"Form Responses 1"))</f>
        <v>0</v>
      </c>
      <c r="B2608" s="65">
        <f ca="1">INDIRECT(ADDRESS(2+QUOTIENT(ROW()-2,COUNTA('Form Responses 1'!$1:$1)-4),2,,TRUE,"Form Responses 1"))</f>
        <v>0</v>
      </c>
      <c r="C2608" s="65">
        <f ca="1">INDIRECT(ADDRESS(2+QUOTIENT(ROW()-2,COUNTA('Form Responses 1'!$1:$1)-4),3,,TRUE,"Form Responses 1"))</f>
        <v>0</v>
      </c>
      <c r="D2608" s="65">
        <f ca="1">INDIRECT(ADDRESS(2+QUOTIENT(ROW()-2,COUNTA('Form Responses 1'!$1:$1)-4),4,,TRUE,"Form Responses 1"))</f>
        <v>0</v>
      </c>
      <c r="E2608" s="82">
        <f ca="1" t="shared" si="0"/>
        <v>6</v>
      </c>
      <c r="F2608" s="65" t="str">
        <f ca="1">IF(ISBLANK(A2608)," ",INDIRECT(ADDRESS(1,5+MOD(ROW()-2,COUNTA('Form Responses 1'!$1:$1)-4),,TRUE,"Form Responses 1")))</f>
        <v>Lantai 05 [Ruang Kerja]</v>
      </c>
      <c r="G2608" s="65" t="e">
        <f ca="1">IF(ISBLANK(A2608)," ",INDIRECT(ADDRESS(MATCH(A2608,'Form Responses 1'!A:A,0),5+MOD(ROW()-2,COUNTA('Form Responses 1'!$1:$1)-4),,TRUE,"Form Responses 1")))</f>
        <v>#N/A</v>
      </c>
      <c r="H2608" s="83" t="str">
        <f ca="1" t="shared" si="1"/>
        <v>Lantai 05</v>
      </c>
      <c r="I2608" s="83" t="str">
        <f ca="1" t="shared" si="2611"/>
        <v>Ruang Kerja</v>
      </c>
      <c r="J2608" s="83" t="str">
        <f ca="1" t="shared" si="2"/>
        <v>CLEANING SERVICE</v>
      </c>
      <c r="K2608" s="83" t="str">
        <f ca="1" t="array" ref="K2608">IFERROR(INDEX(MASTER!B:B,MATCH(G2608,MASTER!A:A,0))/100," ")</f>
        <v> </v>
      </c>
      <c r="L2608" s="65">
        <f ca="1" t="shared" si="3"/>
        <v>0</v>
      </c>
      <c r="M2608" s="65" t="str">
        <f ca="1" t="shared" si="4"/>
        <v>1900 - WEEK 00</v>
      </c>
      <c r="N2608" s="65" t="str">
        <f ca="1" t="shared" si="5"/>
        <v>1900 - MONTH 01</v>
      </c>
      <c r="O2608" s="83" t="str">
        <f ca="1" t="shared" ref="O2608:P2608" si="2657">IFERROR(AVERAGEIF(M:M,M2608,$K:$K)," ")</f>
        <v> </v>
      </c>
      <c r="P2608" s="83" t="str">
        <f ca="1" t="shared" si="2657"/>
        <v> </v>
      </c>
      <c r="Q2608" s="65" t="str">
        <f ca="1">IF(ISBLANK(A2608)," ",IF(O2608&gt;MASTER!$B$3/100,"SB",IF(O2608&gt;MASTER!$B$4/100,"B",IF(O2608&gt;MASTER!$B$5/100,"C","K"))))</f>
        <v>SB</v>
      </c>
      <c r="R2608" s="65" t="str">
        <f ca="1">IF(ISBLANK(B2608)," ",IF(P2608&gt;MASTER!$B$3/100,"SB",IF(P2608&gt;MASTER!$B$4/100,"B",IF(P2608&gt;MASTER!$B$5/100,"C","K"))))</f>
        <v>SB</v>
      </c>
    </row>
    <row r="2609" customHeight="1" spans="1:18">
      <c r="A2609" s="65">
        <f ca="1">INDIRECT(ADDRESS(2+QUOTIENT(ROW()-2,COUNTA('Form Responses 1'!$1:$1)-4),1,,TRUE,"Form Responses 1"))</f>
        <v>0</v>
      </c>
      <c r="B2609" s="65">
        <f ca="1">INDIRECT(ADDRESS(2+QUOTIENT(ROW()-2,COUNTA('Form Responses 1'!$1:$1)-4),2,,TRUE,"Form Responses 1"))</f>
        <v>0</v>
      </c>
      <c r="C2609" s="65">
        <f ca="1">INDIRECT(ADDRESS(2+QUOTIENT(ROW()-2,COUNTA('Form Responses 1'!$1:$1)-4),3,,TRUE,"Form Responses 1"))</f>
        <v>0</v>
      </c>
      <c r="D2609" s="65">
        <f ca="1">INDIRECT(ADDRESS(2+QUOTIENT(ROW()-2,COUNTA('Form Responses 1'!$1:$1)-4),4,,TRUE,"Form Responses 1"))</f>
        <v>0</v>
      </c>
      <c r="E2609" s="82">
        <f ca="1" t="shared" si="0"/>
        <v>6</v>
      </c>
      <c r="F2609" s="65" t="str">
        <f ca="1">IF(ISBLANK(A2609)," ",INDIRECT(ADDRESS(1,5+MOD(ROW()-2,COUNTA('Form Responses 1'!$1:$1)-4),,TRUE,"Form Responses 1")))</f>
        <v>Lantai 05 [Koridor]</v>
      </c>
      <c r="G2609" s="65" t="e">
        <f ca="1">IF(ISBLANK(A2609)," ",INDIRECT(ADDRESS(MATCH(A2609,'Form Responses 1'!A:A,0),5+MOD(ROW()-2,COUNTA('Form Responses 1'!$1:$1)-4),,TRUE,"Form Responses 1")))</f>
        <v>#N/A</v>
      </c>
      <c r="H2609" s="83" t="str">
        <f ca="1" t="shared" si="1"/>
        <v>Lantai 05</v>
      </c>
      <c r="I2609" s="83" t="str">
        <f ca="1" t="shared" si="2611"/>
        <v>Koridor</v>
      </c>
      <c r="J2609" s="83" t="str">
        <f ca="1" t="shared" si="2"/>
        <v>CLEANING SERVICE</v>
      </c>
      <c r="K2609" s="83" t="str">
        <f ca="1" t="array" ref="K2609">IFERROR(INDEX(MASTER!B:B,MATCH(G2609,MASTER!A:A,0))/100," ")</f>
        <v> </v>
      </c>
      <c r="L2609" s="65">
        <f ca="1" t="shared" si="3"/>
        <v>0</v>
      </c>
      <c r="M2609" s="65" t="str">
        <f ca="1" t="shared" si="4"/>
        <v>1900 - WEEK 00</v>
      </c>
      <c r="N2609" s="65" t="str">
        <f ca="1" t="shared" si="5"/>
        <v>1900 - MONTH 01</v>
      </c>
      <c r="O2609" s="83" t="str">
        <f ca="1" t="shared" ref="O2609:P2609" si="2658">IFERROR(AVERAGEIF(M:M,M2609,$K:$K)," ")</f>
        <v> </v>
      </c>
      <c r="P2609" s="83" t="str">
        <f ca="1" t="shared" si="2658"/>
        <v> </v>
      </c>
      <c r="Q2609" s="65" t="str">
        <f ca="1">IF(ISBLANK(A2609)," ",IF(O2609&gt;MASTER!$B$3/100,"SB",IF(O2609&gt;MASTER!$B$4/100,"B",IF(O2609&gt;MASTER!$B$5/100,"C","K"))))</f>
        <v>SB</v>
      </c>
      <c r="R2609" s="65" t="str">
        <f ca="1">IF(ISBLANK(B2609)," ",IF(P2609&gt;MASTER!$B$3/100,"SB",IF(P2609&gt;MASTER!$B$4/100,"B",IF(P2609&gt;MASTER!$B$5/100,"C","K"))))</f>
        <v>SB</v>
      </c>
    </row>
    <row r="2610" customHeight="1" spans="1:18">
      <c r="A2610" s="65">
        <f ca="1">INDIRECT(ADDRESS(2+QUOTIENT(ROW()-2,COUNTA('Form Responses 1'!$1:$1)-4),1,,TRUE,"Form Responses 1"))</f>
        <v>0</v>
      </c>
      <c r="B2610" s="65">
        <f ca="1">INDIRECT(ADDRESS(2+QUOTIENT(ROW()-2,COUNTA('Form Responses 1'!$1:$1)-4),2,,TRUE,"Form Responses 1"))</f>
        <v>0</v>
      </c>
      <c r="C2610" s="65">
        <f ca="1">INDIRECT(ADDRESS(2+QUOTIENT(ROW()-2,COUNTA('Form Responses 1'!$1:$1)-4),3,,TRUE,"Form Responses 1"))</f>
        <v>0</v>
      </c>
      <c r="D2610" s="65">
        <f ca="1">INDIRECT(ADDRESS(2+QUOTIENT(ROW()-2,COUNTA('Form Responses 1'!$1:$1)-4),4,,TRUE,"Form Responses 1"))</f>
        <v>0</v>
      </c>
      <c r="E2610" s="82">
        <f ca="1" t="shared" si="0"/>
        <v>6</v>
      </c>
      <c r="F2610" s="65" t="str">
        <f ca="1">IF(ISBLANK(A2610)," ",INDIRECT(ADDRESS(1,5+MOD(ROW()-2,COUNTA('Form Responses 1'!$1:$1)-4),,TRUE,"Form Responses 1")))</f>
        <v>Lantai 05 [Toilet Pria / Wanita]</v>
      </c>
      <c r="G2610" s="65" t="e">
        <f ca="1">IF(ISBLANK(A2610)," ",INDIRECT(ADDRESS(MATCH(A2610,'Form Responses 1'!A:A,0),5+MOD(ROW()-2,COUNTA('Form Responses 1'!$1:$1)-4),,TRUE,"Form Responses 1")))</f>
        <v>#N/A</v>
      </c>
      <c r="H2610" s="83" t="str">
        <f ca="1" t="shared" si="1"/>
        <v>Lantai 05</v>
      </c>
      <c r="I2610" s="83" t="str">
        <f ca="1" t="shared" si="2611"/>
        <v>Toilet Pria / Wanita</v>
      </c>
      <c r="J2610" s="83" t="str">
        <f ca="1" t="shared" si="2"/>
        <v>CLEANING SERVICE</v>
      </c>
      <c r="K2610" s="83" t="str">
        <f ca="1" t="array" ref="K2610">IFERROR(INDEX(MASTER!B:B,MATCH(G2610,MASTER!A:A,0))/100," ")</f>
        <v> </v>
      </c>
      <c r="L2610" s="65">
        <f ca="1" t="shared" si="3"/>
        <v>0</v>
      </c>
      <c r="M2610" s="65" t="str">
        <f ca="1" t="shared" si="4"/>
        <v>1900 - WEEK 00</v>
      </c>
      <c r="N2610" s="65" t="str">
        <f ca="1" t="shared" si="5"/>
        <v>1900 - MONTH 01</v>
      </c>
      <c r="O2610" s="83" t="str">
        <f ca="1" t="shared" ref="O2610:P2610" si="2659">IFERROR(AVERAGEIF(M:M,M2610,$K:$K)," ")</f>
        <v> </v>
      </c>
      <c r="P2610" s="83" t="str">
        <f ca="1" t="shared" si="2659"/>
        <v> </v>
      </c>
      <c r="Q2610" s="65" t="str">
        <f ca="1">IF(ISBLANK(A2610)," ",IF(O2610&gt;MASTER!$B$3/100,"SB",IF(O2610&gt;MASTER!$B$4/100,"B",IF(O2610&gt;MASTER!$B$5/100,"C","K"))))</f>
        <v>SB</v>
      </c>
      <c r="R2610" s="65" t="str">
        <f ca="1">IF(ISBLANK(B2610)," ",IF(P2610&gt;MASTER!$B$3/100,"SB",IF(P2610&gt;MASTER!$B$4/100,"B",IF(P2610&gt;MASTER!$B$5/100,"C","K"))))</f>
        <v>SB</v>
      </c>
    </row>
    <row r="2611" customHeight="1" spans="1:18">
      <c r="A2611" s="65">
        <f ca="1">INDIRECT(ADDRESS(2+QUOTIENT(ROW()-2,COUNTA('Form Responses 1'!$1:$1)-4),1,,TRUE,"Form Responses 1"))</f>
        <v>0</v>
      </c>
      <c r="B2611" s="65">
        <f ca="1">INDIRECT(ADDRESS(2+QUOTIENT(ROW()-2,COUNTA('Form Responses 1'!$1:$1)-4),2,,TRUE,"Form Responses 1"))</f>
        <v>0</v>
      </c>
      <c r="C2611" s="65">
        <f ca="1">INDIRECT(ADDRESS(2+QUOTIENT(ROW()-2,COUNTA('Form Responses 1'!$1:$1)-4),3,,TRUE,"Form Responses 1"))</f>
        <v>0</v>
      </c>
      <c r="D2611" s="65">
        <f ca="1">INDIRECT(ADDRESS(2+QUOTIENT(ROW()-2,COUNTA('Form Responses 1'!$1:$1)-4),4,,TRUE,"Form Responses 1"))</f>
        <v>0</v>
      </c>
      <c r="E2611" s="82">
        <f ca="1" t="shared" si="0"/>
        <v>6</v>
      </c>
      <c r="F2611" s="65" t="str">
        <f ca="1">IF(ISBLANK(A2611)," ",INDIRECT(ADDRESS(1,5+MOD(ROW()-2,COUNTA('Form Responses 1'!$1:$1)-4),,TRUE,"Form Responses 1")))</f>
        <v>Lantai 04 [Tangga Exit Barat]</v>
      </c>
      <c r="G2611" s="65" t="e">
        <f ca="1">IF(ISBLANK(A2611)," ",INDIRECT(ADDRESS(MATCH(A2611,'Form Responses 1'!A:A,0),5+MOD(ROW()-2,COUNTA('Form Responses 1'!$1:$1)-4),,TRUE,"Form Responses 1")))</f>
        <v>#N/A</v>
      </c>
      <c r="H2611" s="83" t="str">
        <f ca="1" t="shared" si="1"/>
        <v>Lantai 04</v>
      </c>
      <c r="I2611" s="83" t="str">
        <f ca="1" t="shared" si="2611"/>
        <v>Tangga Exit Barat</v>
      </c>
      <c r="J2611" s="83" t="str">
        <f ca="1" t="shared" si="2"/>
        <v>CLEANING SERVICE</v>
      </c>
      <c r="K2611" s="83" t="str">
        <f ca="1" t="array" ref="K2611">IFERROR(INDEX(MASTER!B:B,MATCH(G2611,MASTER!A:A,0))/100," ")</f>
        <v> </v>
      </c>
      <c r="L2611" s="65">
        <f ca="1" t="shared" si="3"/>
        <v>0</v>
      </c>
      <c r="M2611" s="65" t="str">
        <f ca="1" t="shared" si="4"/>
        <v>1900 - WEEK 00</v>
      </c>
      <c r="N2611" s="65" t="str">
        <f ca="1" t="shared" si="5"/>
        <v>1900 - MONTH 01</v>
      </c>
      <c r="O2611" s="83" t="str">
        <f ca="1" t="shared" ref="O2611:P2611" si="2660">IFERROR(AVERAGEIF(M:M,M2611,$K:$K)," ")</f>
        <v> </v>
      </c>
      <c r="P2611" s="83" t="str">
        <f ca="1" t="shared" si="2660"/>
        <v> </v>
      </c>
      <c r="Q2611" s="65" t="str">
        <f ca="1">IF(ISBLANK(A2611)," ",IF(O2611&gt;MASTER!$B$3/100,"SB",IF(O2611&gt;MASTER!$B$4/100,"B",IF(O2611&gt;MASTER!$B$5/100,"C","K"))))</f>
        <v>SB</v>
      </c>
      <c r="R2611" s="65" t="str">
        <f ca="1">IF(ISBLANK(B2611)," ",IF(P2611&gt;MASTER!$B$3/100,"SB",IF(P2611&gt;MASTER!$B$4/100,"B",IF(P2611&gt;MASTER!$B$5/100,"C","K"))))</f>
        <v>SB</v>
      </c>
    </row>
    <row r="2612" customHeight="1" spans="1:18">
      <c r="A2612" s="65">
        <f ca="1">INDIRECT(ADDRESS(2+QUOTIENT(ROW()-2,COUNTA('Form Responses 1'!$1:$1)-4),1,,TRUE,"Form Responses 1"))</f>
        <v>0</v>
      </c>
      <c r="B2612" s="65">
        <f ca="1">INDIRECT(ADDRESS(2+QUOTIENT(ROW()-2,COUNTA('Form Responses 1'!$1:$1)-4),2,,TRUE,"Form Responses 1"))</f>
        <v>0</v>
      </c>
      <c r="C2612" s="65">
        <f ca="1">INDIRECT(ADDRESS(2+QUOTIENT(ROW()-2,COUNTA('Form Responses 1'!$1:$1)-4),3,,TRUE,"Form Responses 1"))</f>
        <v>0</v>
      </c>
      <c r="D2612" s="65">
        <f ca="1">INDIRECT(ADDRESS(2+QUOTIENT(ROW()-2,COUNTA('Form Responses 1'!$1:$1)-4),4,,TRUE,"Form Responses 1"))</f>
        <v>0</v>
      </c>
      <c r="E2612" s="82">
        <f ca="1" t="shared" si="0"/>
        <v>6</v>
      </c>
      <c r="F2612" s="65" t="str">
        <f ca="1">IF(ISBLANK(A2612)," ",INDIRECT(ADDRESS(1,5+MOD(ROW()-2,COUNTA('Form Responses 1'!$1:$1)-4),,TRUE,"Form Responses 1")))</f>
        <v>Lantai 04 [ &amp; Timur]</v>
      </c>
      <c r="G2612" s="65" t="e">
        <f ca="1">IF(ISBLANK(A2612)," ",INDIRECT(ADDRESS(MATCH(A2612,'Form Responses 1'!A:A,0),5+MOD(ROW()-2,COUNTA('Form Responses 1'!$1:$1)-4),,TRUE,"Form Responses 1")))</f>
        <v>#N/A</v>
      </c>
      <c r="H2612" s="83" t="str">
        <f ca="1" t="shared" si="1"/>
        <v>Lantai 04</v>
      </c>
      <c r="I2612" s="83" t="str">
        <f ca="1" t="shared" si="2611"/>
        <v> &amp; Timur</v>
      </c>
      <c r="J2612" s="83" t="str">
        <f ca="1" t="shared" si="2"/>
        <v>CLEANING SERVICE</v>
      </c>
      <c r="K2612" s="83" t="str">
        <f ca="1" t="array" ref="K2612">IFERROR(INDEX(MASTER!B:B,MATCH(G2612,MASTER!A:A,0))/100," ")</f>
        <v> </v>
      </c>
      <c r="L2612" s="65">
        <f ca="1" t="shared" si="3"/>
        <v>0</v>
      </c>
      <c r="M2612" s="65" t="str">
        <f ca="1" t="shared" si="4"/>
        <v>1900 - WEEK 00</v>
      </c>
      <c r="N2612" s="65" t="str">
        <f ca="1" t="shared" si="5"/>
        <v>1900 - MONTH 01</v>
      </c>
      <c r="O2612" s="83" t="str">
        <f ca="1" t="shared" ref="O2612:P2612" si="2661">IFERROR(AVERAGEIF(M:M,M2612,$K:$K)," ")</f>
        <v> </v>
      </c>
      <c r="P2612" s="83" t="str">
        <f ca="1" t="shared" si="2661"/>
        <v> </v>
      </c>
      <c r="Q2612" s="65" t="str">
        <f ca="1">IF(ISBLANK(A2612)," ",IF(O2612&gt;MASTER!$B$3/100,"SB",IF(O2612&gt;MASTER!$B$4/100,"B",IF(O2612&gt;MASTER!$B$5/100,"C","K"))))</f>
        <v>SB</v>
      </c>
      <c r="R2612" s="65" t="str">
        <f ca="1">IF(ISBLANK(B2612)," ",IF(P2612&gt;MASTER!$B$3/100,"SB",IF(P2612&gt;MASTER!$B$4/100,"B",IF(P2612&gt;MASTER!$B$5/100,"C","K"))))</f>
        <v>SB</v>
      </c>
    </row>
    <row r="2613" customHeight="1" spans="1:18">
      <c r="A2613" s="65">
        <f ca="1">INDIRECT(ADDRESS(2+QUOTIENT(ROW()-2,COUNTA('Form Responses 1'!$1:$1)-4),1,,TRUE,"Form Responses 1"))</f>
        <v>0</v>
      </c>
      <c r="B2613" s="65">
        <f ca="1">INDIRECT(ADDRESS(2+QUOTIENT(ROW()-2,COUNTA('Form Responses 1'!$1:$1)-4),2,,TRUE,"Form Responses 1"))</f>
        <v>0</v>
      </c>
      <c r="C2613" s="65">
        <f ca="1">INDIRECT(ADDRESS(2+QUOTIENT(ROW()-2,COUNTA('Form Responses 1'!$1:$1)-4),3,,TRUE,"Form Responses 1"))</f>
        <v>0</v>
      </c>
      <c r="D2613" s="65">
        <f ca="1">INDIRECT(ADDRESS(2+QUOTIENT(ROW()-2,COUNTA('Form Responses 1'!$1:$1)-4),4,,TRUE,"Form Responses 1"))</f>
        <v>0</v>
      </c>
      <c r="E2613" s="82">
        <f ca="1" t="shared" si="0"/>
        <v>6</v>
      </c>
      <c r="F2613" s="65" t="str">
        <f ca="1">IF(ISBLANK(A2613)," ",INDIRECT(ADDRESS(1,5+MOD(ROW()-2,COUNTA('Form Responses 1'!$1:$1)-4),,TRUE,"Form Responses 1")))</f>
        <v>Lantai 04 [Mushola]</v>
      </c>
      <c r="G2613" s="65" t="e">
        <f ca="1">IF(ISBLANK(A2613)," ",INDIRECT(ADDRESS(MATCH(A2613,'Form Responses 1'!A:A,0),5+MOD(ROW()-2,COUNTA('Form Responses 1'!$1:$1)-4),,TRUE,"Form Responses 1")))</f>
        <v>#N/A</v>
      </c>
      <c r="H2613" s="83" t="str">
        <f ca="1" t="shared" si="1"/>
        <v>Lantai 04</v>
      </c>
      <c r="I2613" s="83" t="str">
        <f ca="1" t="shared" si="2611"/>
        <v>Mushola</v>
      </c>
      <c r="J2613" s="83" t="str">
        <f ca="1" t="shared" si="2"/>
        <v>CLEANING SERVICE</v>
      </c>
      <c r="K2613" s="83" t="str">
        <f ca="1" t="array" ref="K2613">IFERROR(INDEX(MASTER!B:B,MATCH(G2613,MASTER!A:A,0))/100," ")</f>
        <v> </v>
      </c>
      <c r="L2613" s="65">
        <f ca="1" t="shared" si="3"/>
        <v>0</v>
      </c>
      <c r="M2613" s="65" t="str">
        <f ca="1" t="shared" si="4"/>
        <v>1900 - WEEK 00</v>
      </c>
      <c r="N2613" s="65" t="str">
        <f ca="1" t="shared" si="5"/>
        <v>1900 - MONTH 01</v>
      </c>
      <c r="O2613" s="83" t="str">
        <f ca="1" t="shared" ref="O2613:P2613" si="2662">IFERROR(AVERAGEIF(M:M,M2613,$K:$K)," ")</f>
        <v> </v>
      </c>
      <c r="P2613" s="83" t="str">
        <f ca="1" t="shared" si="2662"/>
        <v> </v>
      </c>
      <c r="Q2613" s="65" t="str">
        <f ca="1">IF(ISBLANK(A2613)," ",IF(O2613&gt;MASTER!$B$3/100,"SB",IF(O2613&gt;MASTER!$B$4/100,"B",IF(O2613&gt;MASTER!$B$5/100,"C","K"))))</f>
        <v>SB</v>
      </c>
      <c r="R2613" s="65" t="str">
        <f ca="1">IF(ISBLANK(B2613)," ",IF(P2613&gt;MASTER!$B$3/100,"SB",IF(P2613&gt;MASTER!$B$4/100,"B",IF(P2613&gt;MASTER!$B$5/100,"C","K"))))</f>
        <v>SB</v>
      </c>
    </row>
    <row r="2614" customHeight="1" spans="1:18">
      <c r="A2614" s="65">
        <f ca="1">INDIRECT(ADDRESS(2+QUOTIENT(ROW()-2,COUNTA('Form Responses 1'!$1:$1)-4),1,,TRUE,"Form Responses 1"))</f>
        <v>0</v>
      </c>
      <c r="B2614" s="65">
        <f ca="1">INDIRECT(ADDRESS(2+QUOTIENT(ROW()-2,COUNTA('Form Responses 1'!$1:$1)-4),2,,TRUE,"Form Responses 1"))</f>
        <v>0</v>
      </c>
      <c r="C2614" s="65">
        <f ca="1">INDIRECT(ADDRESS(2+QUOTIENT(ROW()-2,COUNTA('Form Responses 1'!$1:$1)-4),3,,TRUE,"Form Responses 1"))</f>
        <v>0</v>
      </c>
      <c r="D2614" s="65">
        <f ca="1">INDIRECT(ADDRESS(2+QUOTIENT(ROW()-2,COUNTA('Form Responses 1'!$1:$1)-4),4,,TRUE,"Form Responses 1"))</f>
        <v>0</v>
      </c>
      <c r="E2614" s="82">
        <f ca="1" t="shared" si="0"/>
        <v>6</v>
      </c>
      <c r="F2614" s="65" t="str">
        <f ca="1">IF(ISBLANK(A2614)," ",INDIRECT(ADDRESS(1,5+MOD(ROW()-2,COUNTA('Form Responses 1'!$1:$1)-4),,TRUE,"Form Responses 1")))</f>
        <v>Lantai 04 [Pantry]</v>
      </c>
      <c r="G2614" s="65" t="e">
        <f ca="1">IF(ISBLANK(A2614)," ",INDIRECT(ADDRESS(MATCH(A2614,'Form Responses 1'!A:A,0),5+MOD(ROW()-2,COUNTA('Form Responses 1'!$1:$1)-4),,TRUE,"Form Responses 1")))</f>
        <v>#N/A</v>
      </c>
      <c r="H2614" s="83" t="str">
        <f ca="1" t="shared" si="1"/>
        <v>Lantai 04</v>
      </c>
      <c r="I2614" s="83" t="str">
        <f ca="1" t="shared" si="2611"/>
        <v>Pantry</v>
      </c>
      <c r="J2614" s="83" t="str">
        <f ca="1" t="shared" si="2"/>
        <v>CLEANING SERVICE</v>
      </c>
      <c r="K2614" s="83" t="str">
        <f ca="1" t="array" ref="K2614">IFERROR(INDEX(MASTER!B:B,MATCH(G2614,MASTER!A:A,0))/100," ")</f>
        <v> </v>
      </c>
      <c r="L2614" s="65">
        <f ca="1" t="shared" si="3"/>
        <v>0</v>
      </c>
      <c r="M2614" s="65" t="str">
        <f ca="1" t="shared" si="4"/>
        <v>1900 - WEEK 00</v>
      </c>
      <c r="N2614" s="65" t="str">
        <f ca="1" t="shared" si="5"/>
        <v>1900 - MONTH 01</v>
      </c>
      <c r="O2614" s="83" t="str">
        <f ca="1" t="shared" ref="O2614:P2614" si="2663">IFERROR(AVERAGEIF(M:M,M2614,$K:$K)," ")</f>
        <v> </v>
      </c>
      <c r="P2614" s="83" t="str">
        <f ca="1" t="shared" si="2663"/>
        <v> </v>
      </c>
      <c r="Q2614" s="65" t="str">
        <f ca="1">IF(ISBLANK(A2614)," ",IF(O2614&gt;MASTER!$B$3/100,"SB",IF(O2614&gt;MASTER!$B$4/100,"B",IF(O2614&gt;MASTER!$B$5/100,"C","K"))))</f>
        <v>SB</v>
      </c>
      <c r="R2614" s="65" t="str">
        <f ca="1">IF(ISBLANK(B2614)," ",IF(P2614&gt;MASTER!$B$3/100,"SB",IF(P2614&gt;MASTER!$B$4/100,"B",IF(P2614&gt;MASTER!$B$5/100,"C","K"))))</f>
        <v>SB</v>
      </c>
    </row>
    <row r="2615" customHeight="1" spans="1:18">
      <c r="A2615" s="65">
        <f ca="1">INDIRECT(ADDRESS(2+QUOTIENT(ROW()-2,COUNTA('Form Responses 1'!$1:$1)-4),1,,TRUE,"Form Responses 1"))</f>
        <v>0</v>
      </c>
      <c r="B2615" s="65">
        <f ca="1">INDIRECT(ADDRESS(2+QUOTIENT(ROW()-2,COUNTA('Form Responses 1'!$1:$1)-4),2,,TRUE,"Form Responses 1"))</f>
        <v>0</v>
      </c>
      <c r="C2615" s="65">
        <f ca="1">INDIRECT(ADDRESS(2+QUOTIENT(ROW()-2,COUNTA('Form Responses 1'!$1:$1)-4),3,,TRUE,"Form Responses 1"))</f>
        <v>0</v>
      </c>
      <c r="D2615" s="65">
        <f ca="1">INDIRECT(ADDRESS(2+QUOTIENT(ROW()-2,COUNTA('Form Responses 1'!$1:$1)-4),4,,TRUE,"Form Responses 1"))</f>
        <v>0</v>
      </c>
      <c r="E2615" s="82">
        <f ca="1" t="shared" si="0"/>
        <v>6</v>
      </c>
      <c r="F2615" s="65" t="str">
        <f ca="1">IF(ISBLANK(A2615)," ",INDIRECT(ADDRESS(1,5+MOD(ROW()-2,COUNTA('Form Responses 1'!$1:$1)-4),,TRUE,"Form Responses 1")))</f>
        <v>Lantai 04 [Ruang Rapat 1-2-3]</v>
      </c>
      <c r="G2615" s="65" t="e">
        <f ca="1">IF(ISBLANK(A2615)," ",INDIRECT(ADDRESS(MATCH(A2615,'Form Responses 1'!A:A,0),5+MOD(ROW()-2,COUNTA('Form Responses 1'!$1:$1)-4),,TRUE,"Form Responses 1")))</f>
        <v>#N/A</v>
      </c>
      <c r="H2615" s="83" t="str">
        <f ca="1" t="shared" si="1"/>
        <v>Lantai 04</v>
      </c>
      <c r="I2615" s="83" t="str">
        <f ca="1" t="shared" si="2611"/>
        <v>Ruang Rapat 1-2-3</v>
      </c>
      <c r="J2615" s="83" t="str">
        <f ca="1" t="shared" si="2"/>
        <v>CLEANING SERVICE</v>
      </c>
      <c r="K2615" s="83" t="str">
        <f ca="1" t="array" ref="K2615">IFERROR(INDEX(MASTER!B:B,MATCH(G2615,MASTER!A:A,0))/100," ")</f>
        <v> </v>
      </c>
      <c r="L2615" s="65">
        <f ca="1" t="shared" si="3"/>
        <v>0</v>
      </c>
      <c r="M2615" s="65" t="str">
        <f ca="1" t="shared" si="4"/>
        <v>1900 - WEEK 00</v>
      </c>
      <c r="N2615" s="65" t="str">
        <f ca="1" t="shared" si="5"/>
        <v>1900 - MONTH 01</v>
      </c>
      <c r="O2615" s="83" t="str">
        <f ca="1" t="shared" ref="O2615:P2615" si="2664">IFERROR(AVERAGEIF(M:M,M2615,$K:$K)," ")</f>
        <v> </v>
      </c>
      <c r="P2615" s="83" t="str">
        <f ca="1" t="shared" si="2664"/>
        <v> </v>
      </c>
      <c r="Q2615" s="65" t="str">
        <f ca="1">IF(ISBLANK(A2615)," ",IF(O2615&gt;MASTER!$B$3/100,"SB",IF(O2615&gt;MASTER!$B$4/100,"B",IF(O2615&gt;MASTER!$B$5/100,"C","K"))))</f>
        <v>SB</v>
      </c>
      <c r="R2615" s="65" t="str">
        <f ca="1">IF(ISBLANK(B2615)," ",IF(P2615&gt;MASTER!$B$3/100,"SB",IF(P2615&gt;MASTER!$B$4/100,"B",IF(P2615&gt;MASTER!$B$5/100,"C","K"))))</f>
        <v>SB</v>
      </c>
    </row>
    <row r="2616" customHeight="1" spans="1:18">
      <c r="A2616" s="65">
        <f ca="1">INDIRECT(ADDRESS(2+QUOTIENT(ROW()-2,COUNTA('Form Responses 1'!$1:$1)-4),1,,TRUE,"Form Responses 1"))</f>
        <v>0</v>
      </c>
      <c r="B2616" s="65">
        <f ca="1">INDIRECT(ADDRESS(2+QUOTIENT(ROW()-2,COUNTA('Form Responses 1'!$1:$1)-4),2,,TRUE,"Form Responses 1"))</f>
        <v>0</v>
      </c>
      <c r="C2616" s="65">
        <f ca="1">INDIRECT(ADDRESS(2+QUOTIENT(ROW()-2,COUNTA('Form Responses 1'!$1:$1)-4),3,,TRUE,"Form Responses 1"))</f>
        <v>0</v>
      </c>
      <c r="D2616" s="65">
        <f ca="1">INDIRECT(ADDRESS(2+QUOTIENT(ROW()-2,COUNTA('Form Responses 1'!$1:$1)-4),4,,TRUE,"Form Responses 1"))</f>
        <v>0</v>
      </c>
      <c r="E2616" s="82">
        <f ca="1" t="shared" si="0"/>
        <v>6</v>
      </c>
      <c r="F2616" s="65" t="str">
        <f ca="1">IF(ISBLANK(A2616)," ",INDIRECT(ADDRESS(1,5+MOD(ROW()-2,COUNTA('Form Responses 1'!$1:$1)-4),,TRUE,"Form Responses 1")))</f>
        <v>Lantai 04 [Ruang Kerja]</v>
      </c>
      <c r="G2616" s="65" t="e">
        <f ca="1">IF(ISBLANK(A2616)," ",INDIRECT(ADDRESS(MATCH(A2616,'Form Responses 1'!A:A,0),5+MOD(ROW()-2,COUNTA('Form Responses 1'!$1:$1)-4),,TRUE,"Form Responses 1")))</f>
        <v>#N/A</v>
      </c>
      <c r="H2616" s="83" t="str">
        <f ca="1" t="shared" si="1"/>
        <v>Lantai 04</v>
      </c>
      <c r="I2616" s="83" t="str">
        <f ca="1" t="shared" si="2611"/>
        <v>Ruang Kerja</v>
      </c>
      <c r="J2616" s="83" t="str">
        <f ca="1" t="shared" si="2"/>
        <v>CLEANING SERVICE</v>
      </c>
      <c r="K2616" s="83" t="str">
        <f ca="1" t="array" ref="K2616">IFERROR(INDEX(MASTER!B:B,MATCH(G2616,MASTER!A:A,0))/100," ")</f>
        <v> </v>
      </c>
      <c r="L2616" s="65">
        <f ca="1" t="shared" si="3"/>
        <v>0</v>
      </c>
      <c r="M2616" s="65" t="str">
        <f ca="1" t="shared" si="4"/>
        <v>1900 - WEEK 00</v>
      </c>
      <c r="N2616" s="65" t="str">
        <f ca="1" t="shared" si="5"/>
        <v>1900 - MONTH 01</v>
      </c>
      <c r="O2616" s="83" t="str">
        <f ca="1" t="shared" ref="O2616:P2616" si="2665">IFERROR(AVERAGEIF(M:M,M2616,$K:$K)," ")</f>
        <v> </v>
      </c>
      <c r="P2616" s="83" t="str">
        <f ca="1" t="shared" si="2665"/>
        <v> </v>
      </c>
      <c r="Q2616" s="65" t="str">
        <f ca="1">IF(ISBLANK(A2616)," ",IF(O2616&gt;MASTER!$B$3/100,"SB",IF(O2616&gt;MASTER!$B$4/100,"B",IF(O2616&gt;MASTER!$B$5/100,"C","K"))))</f>
        <v>SB</v>
      </c>
      <c r="R2616" s="65" t="str">
        <f ca="1">IF(ISBLANK(B2616)," ",IF(P2616&gt;MASTER!$B$3/100,"SB",IF(P2616&gt;MASTER!$B$4/100,"B",IF(P2616&gt;MASTER!$B$5/100,"C","K"))))</f>
        <v>SB</v>
      </c>
    </row>
    <row r="2617" customHeight="1" spans="1:18">
      <c r="A2617" s="65">
        <f ca="1">INDIRECT(ADDRESS(2+QUOTIENT(ROW()-2,COUNTA('Form Responses 1'!$1:$1)-4),1,,TRUE,"Form Responses 1"))</f>
        <v>0</v>
      </c>
      <c r="B2617" s="65">
        <f ca="1">INDIRECT(ADDRESS(2+QUOTIENT(ROW()-2,COUNTA('Form Responses 1'!$1:$1)-4),2,,TRUE,"Form Responses 1"))</f>
        <v>0</v>
      </c>
      <c r="C2617" s="65">
        <f ca="1">INDIRECT(ADDRESS(2+QUOTIENT(ROW()-2,COUNTA('Form Responses 1'!$1:$1)-4),3,,TRUE,"Form Responses 1"))</f>
        <v>0</v>
      </c>
      <c r="D2617" s="65">
        <f ca="1">INDIRECT(ADDRESS(2+QUOTIENT(ROW()-2,COUNTA('Form Responses 1'!$1:$1)-4),4,,TRUE,"Form Responses 1"))</f>
        <v>0</v>
      </c>
      <c r="E2617" s="82">
        <f ca="1" t="shared" si="0"/>
        <v>6</v>
      </c>
      <c r="F2617" s="65" t="str">
        <f ca="1">IF(ISBLANK(A2617)," ",INDIRECT(ADDRESS(1,5+MOD(ROW()-2,COUNTA('Form Responses 1'!$1:$1)-4),,TRUE,"Form Responses 1")))</f>
        <v>Lantai 04 [Koridor]</v>
      </c>
      <c r="G2617" s="65" t="e">
        <f ca="1">IF(ISBLANK(A2617)," ",INDIRECT(ADDRESS(MATCH(A2617,'Form Responses 1'!A:A,0),5+MOD(ROW()-2,COUNTA('Form Responses 1'!$1:$1)-4),,TRUE,"Form Responses 1")))</f>
        <v>#N/A</v>
      </c>
      <c r="H2617" s="83" t="str">
        <f ca="1" t="shared" si="1"/>
        <v>Lantai 04</v>
      </c>
      <c r="I2617" s="83" t="str">
        <f ca="1" t="shared" si="2611"/>
        <v>Koridor</v>
      </c>
      <c r="J2617" s="83" t="str">
        <f ca="1" t="shared" si="2"/>
        <v>CLEANING SERVICE</v>
      </c>
      <c r="K2617" s="83" t="str">
        <f ca="1" t="array" ref="K2617">IFERROR(INDEX(MASTER!B:B,MATCH(G2617,MASTER!A:A,0))/100," ")</f>
        <v> </v>
      </c>
      <c r="L2617" s="65">
        <f ca="1" t="shared" si="3"/>
        <v>0</v>
      </c>
      <c r="M2617" s="65" t="str">
        <f ca="1" t="shared" si="4"/>
        <v>1900 - WEEK 00</v>
      </c>
      <c r="N2617" s="65" t="str">
        <f ca="1" t="shared" si="5"/>
        <v>1900 - MONTH 01</v>
      </c>
      <c r="O2617" s="83" t="str">
        <f ca="1" t="shared" ref="O2617:P2617" si="2666">IFERROR(AVERAGEIF(M:M,M2617,$K:$K)," ")</f>
        <v> </v>
      </c>
      <c r="P2617" s="83" t="str">
        <f ca="1" t="shared" si="2666"/>
        <v> </v>
      </c>
      <c r="Q2617" s="65" t="str">
        <f ca="1">IF(ISBLANK(A2617)," ",IF(O2617&gt;MASTER!$B$3/100,"SB",IF(O2617&gt;MASTER!$B$4/100,"B",IF(O2617&gt;MASTER!$B$5/100,"C","K"))))</f>
        <v>SB</v>
      </c>
      <c r="R2617" s="65" t="str">
        <f ca="1">IF(ISBLANK(B2617)," ",IF(P2617&gt;MASTER!$B$3/100,"SB",IF(P2617&gt;MASTER!$B$4/100,"B",IF(P2617&gt;MASTER!$B$5/100,"C","K"))))</f>
        <v>SB</v>
      </c>
    </row>
    <row r="2618" customHeight="1" spans="1:18">
      <c r="A2618" s="65">
        <f ca="1">INDIRECT(ADDRESS(2+QUOTIENT(ROW()-2,COUNTA('Form Responses 1'!$1:$1)-4),1,,TRUE,"Form Responses 1"))</f>
        <v>0</v>
      </c>
      <c r="B2618" s="65">
        <f ca="1">INDIRECT(ADDRESS(2+QUOTIENT(ROW()-2,COUNTA('Form Responses 1'!$1:$1)-4),2,,TRUE,"Form Responses 1"))</f>
        <v>0</v>
      </c>
      <c r="C2618" s="65">
        <f ca="1">INDIRECT(ADDRESS(2+QUOTIENT(ROW()-2,COUNTA('Form Responses 1'!$1:$1)-4),3,,TRUE,"Form Responses 1"))</f>
        <v>0</v>
      </c>
      <c r="D2618" s="65">
        <f ca="1">INDIRECT(ADDRESS(2+QUOTIENT(ROW()-2,COUNTA('Form Responses 1'!$1:$1)-4),4,,TRUE,"Form Responses 1"))</f>
        <v>0</v>
      </c>
      <c r="E2618" s="82">
        <f ca="1" t="shared" si="0"/>
        <v>6</v>
      </c>
      <c r="F2618" s="65" t="str">
        <f ca="1">IF(ISBLANK(A2618)," ",INDIRECT(ADDRESS(1,5+MOD(ROW()-2,COUNTA('Form Responses 1'!$1:$1)-4),,TRUE,"Form Responses 1")))</f>
        <v>Lantai 04 [Toilet Pria / Wanita]</v>
      </c>
      <c r="G2618" s="65" t="e">
        <f ca="1">IF(ISBLANK(A2618)," ",INDIRECT(ADDRESS(MATCH(A2618,'Form Responses 1'!A:A,0),5+MOD(ROW()-2,COUNTA('Form Responses 1'!$1:$1)-4),,TRUE,"Form Responses 1")))</f>
        <v>#N/A</v>
      </c>
      <c r="H2618" s="83" t="str">
        <f ca="1" t="shared" si="1"/>
        <v>Lantai 04</v>
      </c>
      <c r="I2618" s="83" t="str">
        <f ca="1" t="shared" si="2611"/>
        <v>Toilet Pria / Wanita</v>
      </c>
      <c r="J2618" s="83" t="str">
        <f ca="1" t="shared" si="2"/>
        <v>CLEANING SERVICE</v>
      </c>
      <c r="K2618" s="83" t="str">
        <f ca="1" t="array" ref="K2618">IFERROR(INDEX(MASTER!B:B,MATCH(G2618,MASTER!A:A,0))/100," ")</f>
        <v> </v>
      </c>
      <c r="L2618" s="65">
        <f ca="1" t="shared" si="3"/>
        <v>0</v>
      </c>
      <c r="M2618" s="65" t="str">
        <f ca="1" t="shared" si="4"/>
        <v>1900 - WEEK 00</v>
      </c>
      <c r="N2618" s="65" t="str">
        <f ca="1" t="shared" si="5"/>
        <v>1900 - MONTH 01</v>
      </c>
      <c r="O2618" s="83" t="str">
        <f ca="1" t="shared" ref="O2618:P2618" si="2667">IFERROR(AVERAGEIF(M:M,M2618,$K:$K)," ")</f>
        <v> </v>
      </c>
      <c r="P2618" s="83" t="str">
        <f ca="1" t="shared" si="2667"/>
        <v> </v>
      </c>
      <c r="Q2618" s="65" t="str">
        <f ca="1">IF(ISBLANK(A2618)," ",IF(O2618&gt;MASTER!$B$3/100,"SB",IF(O2618&gt;MASTER!$B$4/100,"B",IF(O2618&gt;MASTER!$B$5/100,"C","K"))))</f>
        <v>SB</v>
      </c>
      <c r="R2618" s="65" t="str">
        <f ca="1">IF(ISBLANK(B2618)," ",IF(P2618&gt;MASTER!$B$3/100,"SB",IF(P2618&gt;MASTER!$B$4/100,"B",IF(P2618&gt;MASTER!$B$5/100,"C","K"))))</f>
        <v>SB</v>
      </c>
    </row>
    <row r="2619" customHeight="1" spans="1:18">
      <c r="A2619" s="65">
        <f ca="1">INDIRECT(ADDRESS(2+QUOTIENT(ROW()-2,COUNTA('Form Responses 1'!$1:$1)-4),1,,TRUE,"Form Responses 1"))</f>
        <v>0</v>
      </c>
      <c r="B2619" s="65">
        <f ca="1">INDIRECT(ADDRESS(2+QUOTIENT(ROW()-2,COUNTA('Form Responses 1'!$1:$1)-4),2,,TRUE,"Form Responses 1"))</f>
        <v>0</v>
      </c>
      <c r="C2619" s="65">
        <f ca="1">INDIRECT(ADDRESS(2+QUOTIENT(ROW()-2,COUNTA('Form Responses 1'!$1:$1)-4),3,,TRUE,"Form Responses 1"))</f>
        <v>0</v>
      </c>
      <c r="D2619" s="65">
        <f ca="1">INDIRECT(ADDRESS(2+QUOTIENT(ROW()-2,COUNTA('Form Responses 1'!$1:$1)-4),4,,TRUE,"Form Responses 1"))</f>
        <v>0</v>
      </c>
      <c r="E2619" s="82">
        <f ca="1" t="shared" si="0"/>
        <v>6</v>
      </c>
      <c r="F2619" s="65" t="str">
        <f ca="1">IF(ISBLANK(A2619)," ",INDIRECT(ADDRESS(1,5+MOD(ROW()-2,COUNTA('Form Responses 1'!$1:$1)-4),,TRUE,"Form Responses 1")))</f>
        <v>Lantai 03 1/2 [Ruang PNBPL]</v>
      </c>
      <c r="G2619" s="65" t="e">
        <f ca="1">IF(ISBLANK(A2619)," ",INDIRECT(ADDRESS(MATCH(A2619,'Form Responses 1'!A:A,0),5+MOD(ROW()-2,COUNTA('Form Responses 1'!$1:$1)-4),,TRUE,"Form Responses 1")))</f>
        <v>#N/A</v>
      </c>
      <c r="H2619" s="83" t="str">
        <f ca="1" t="shared" si="1"/>
        <v>Lantai 03 1/2</v>
      </c>
      <c r="I2619" s="83" t="str">
        <f ca="1" t="shared" si="2611"/>
        <v>Ruang PNBPL</v>
      </c>
      <c r="J2619" s="83" t="str">
        <f ca="1" t="shared" si="2"/>
        <v>CLEANING SERVICE</v>
      </c>
      <c r="K2619" s="83" t="str">
        <f ca="1" t="array" ref="K2619">IFERROR(INDEX(MASTER!B:B,MATCH(G2619,MASTER!A:A,0))/100," ")</f>
        <v> </v>
      </c>
      <c r="L2619" s="65">
        <f ca="1" t="shared" si="3"/>
        <v>0</v>
      </c>
      <c r="M2619" s="65" t="str">
        <f ca="1" t="shared" si="4"/>
        <v>1900 - WEEK 00</v>
      </c>
      <c r="N2619" s="65" t="str">
        <f ca="1" t="shared" si="5"/>
        <v>1900 - MONTH 01</v>
      </c>
      <c r="O2619" s="83" t="str">
        <f ca="1" t="shared" ref="O2619:P2619" si="2668">IFERROR(AVERAGEIF(M:M,M2619,$K:$K)," ")</f>
        <v> </v>
      </c>
      <c r="P2619" s="83" t="str">
        <f ca="1" t="shared" si="2668"/>
        <v> </v>
      </c>
      <c r="Q2619" s="65" t="str">
        <f ca="1">IF(ISBLANK(A2619)," ",IF(O2619&gt;MASTER!$B$3/100,"SB",IF(O2619&gt;MASTER!$B$4/100,"B",IF(O2619&gt;MASTER!$B$5/100,"C","K"))))</f>
        <v>SB</v>
      </c>
      <c r="R2619" s="65" t="str">
        <f ca="1">IF(ISBLANK(B2619)," ",IF(P2619&gt;MASTER!$B$3/100,"SB",IF(P2619&gt;MASTER!$B$4/100,"B",IF(P2619&gt;MASTER!$B$5/100,"C","K"))))</f>
        <v>SB</v>
      </c>
    </row>
    <row r="2620" customHeight="1" spans="1:18">
      <c r="A2620" s="65">
        <f ca="1">INDIRECT(ADDRESS(2+QUOTIENT(ROW()-2,COUNTA('Form Responses 1'!$1:$1)-4),1,,TRUE,"Form Responses 1"))</f>
        <v>0</v>
      </c>
      <c r="B2620" s="65">
        <f ca="1">INDIRECT(ADDRESS(2+QUOTIENT(ROW()-2,COUNTA('Form Responses 1'!$1:$1)-4),2,,TRUE,"Form Responses 1"))</f>
        <v>0</v>
      </c>
      <c r="C2620" s="65">
        <f ca="1">INDIRECT(ADDRESS(2+QUOTIENT(ROW()-2,COUNTA('Form Responses 1'!$1:$1)-4),3,,TRUE,"Form Responses 1"))</f>
        <v>0</v>
      </c>
      <c r="D2620" s="65">
        <f ca="1">INDIRECT(ADDRESS(2+QUOTIENT(ROW()-2,COUNTA('Form Responses 1'!$1:$1)-4),4,,TRUE,"Form Responses 1"))</f>
        <v>0</v>
      </c>
      <c r="E2620" s="82">
        <f ca="1" t="shared" si="0"/>
        <v>6</v>
      </c>
      <c r="F2620" s="65" t="str">
        <f ca="1">IF(ISBLANK(A2620)," ",INDIRECT(ADDRESS(1,5+MOD(ROW()-2,COUNTA('Form Responses 1'!$1:$1)-4),,TRUE,"Form Responses 1")))</f>
        <v>Lantai 03 1/2 [Lapangan Upacara]</v>
      </c>
      <c r="G2620" s="65" t="e">
        <f ca="1">IF(ISBLANK(A2620)," ",INDIRECT(ADDRESS(MATCH(A2620,'Form Responses 1'!A:A,0),5+MOD(ROW()-2,COUNTA('Form Responses 1'!$1:$1)-4),,TRUE,"Form Responses 1")))</f>
        <v>#N/A</v>
      </c>
      <c r="H2620" s="83" t="str">
        <f ca="1" t="shared" si="1"/>
        <v>Lantai 03 1/2</v>
      </c>
      <c r="I2620" s="83" t="str">
        <f ca="1" t="shared" si="2611"/>
        <v>Lapangan Upacara</v>
      </c>
      <c r="J2620" s="83" t="str">
        <f ca="1" t="shared" si="2"/>
        <v>CLEANING SERVICE</v>
      </c>
      <c r="K2620" s="83" t="str">
        <f ca="1" t="array" ref="K2620">IFERROR(INDEX(MASTER!B:B,MATCH(G2620,MASTER!A:A,0))/100," ")</f>
        <v> </v>
      </c>
      <c r="L2620" s="65">
        <f ca="1" t="shared" si="3"/>
        <v>0</v>
      </c>
      <c r="M2620" s="65" t="str">
        <f ca="1" t="shared" si="4"/>
        <v>1900 - WEEK 00</v>
      </c>
      <c r="N2620" s="65" t="str">
        <f ca="1" t="shared" si="5"/>
        <v>1900 - MONTH 01</v>
      </c>
      <c r="O2620" s="83" t="str">
        <f ca="1" t="shared" ref="O2620:P2620" si="2669">IFERROR(AVERAGEIF(M:M,M2620,$K:$K)," ")</f>
        <v> </v>
      </c>
      <c r="P2620" s="83" t="str">
        <f ca="1" t="shared" si="2669"/>
        <v> </v>
      </c>
      <c r="Q2620" s="65" t="str">
        <f ca="1">IF(ISBLANK(A2620)," ",IF(O2620&gt;MASTER!$B$3/100,"SB",IF(O2620&gt;MASTER!$B$4/100,"B",IF(O2620&gt;MASTER!$B$5/100,"C","K"))))</f>
        <v>SB</v>
      </c>
      <c r="R2620" s="65" t="str">
        <f ca="1">IF(ISBLANK(B2620)," ",IF(P2620&gt;MASTER!$B$3/100,"SB",IF(P2620&gt;MASTER!$B$4/100,"B",IF(P2620&gt;MASTER!$B$5/100,"C","K"))))</f>
        <v>SB</v>
      </c>
    </row>
    <row r="2621" customHeight="1" spans="1:18">
      <c r="A2621" s="65">
        <f ca="1">INDIRECT(ADDRESS(2+QUOTIENT(ROW()-2,COUNTA('Form Responses 1'!$1:$1)-4),1,,TRUE,"Form Responses 1"))</f>
        <v>0</v>
      </c>
      <c r="B2621" s="65">
        <f ca="1">INDIRECT(ADDRESS(2+QUOTIENT(ROW()-2,COUNTA('Form Responses 1'!$1:$1)-4),2,,TRUE,"Form Responses 1"))</f>
        <v>0</v>
      </c>
      <c r="C2621" s="65">
        <f ca="1">INDIRECT(ADDRESS(2+QUOTIENT(ROW()-2,COUNTA('Form Responses 1'!$1:$1)-4),3,,TRUE,"Form Responses 1"))</f>
        <v>0</v>
      </c>
      <c r="D2621" s="65">
        <f ca="1">INDIRECT(ADDRESS(2+QUOTIENT(ROW()-2,COUNTA('Form Responses 1'!$1:$1)-4),4,,TRUE,"Form Responses 1"))</f>
        <v>0</v>
      </c>
      <c r="E2621" s="82">
        <f ca="1" t="shared" si="0"/>
        <v>6</v>
      </c>
      <c r="F2621" s="65" t="str">
        <f ca="1">IF(ISBLANK(A2621)," ",INDIRECT(ADDRESS(1,5+MOD(ROW()-2,COUNTA('Form Responses 1'!$1:$1)-4),,TRUE,"Form Responses 1")))</f>
        <v>Lantai 03 1/2 [Pantry]</v>
      </c>
      <c r="G2621" s="65" t="e">
        <f ca="1">IF(ISBLANK(A2621)," ",INDIRECT(ADDRESS(MATCH(A2621,'Form Responses 1'!A:A,0),5+MOD(ROW()-2,COUNTA('Form Responses 1'!$1:$1)-4),,TRUE,"Form Responses 1")))</f>
        <v>#N/A</v>
      </c>
      <c r="H2621" s="83" t="str">
        <f ca="1" t="shared" si="1"/>
        <v>Lantai 03 1/2</v>
      </c>
      <c r="I2621" s="83" t="str">
        <f ca="1" t="shared" si="2611"/>
        <v>Pantry</v>
      </c>
      <c r="J2621" s="83" t="str">
        <f ca="1" t="shared" si="2"/>
        <v>CLEANING SERVICE</v>
      </c>
      <c r="K2621" s="83" t="str">
        <f ca="1" t="array" ref="K2621">IFERROR(INDEX(MASTER!B:B,MATCH(G2621,MASTER!A:A,0))/100," ")</f>
        <v> </v>
      </c>
      <c r="L2621" s="65">
        <f ca="1" t="shared" si="3"/>
        <v>0</v>
      </c>
      <c r="M2621" s="65" t="str">
        <f ca="1" t="shared" si="4"/>
        <v>1900 - WEEK 00</v>
      </c>
      <c r="N2621" s="65" t="str">
        <f ca="1" t="shared" si="5"/>
        <v>1900 - MONTH 01</v>
      </c>
      <c r="O2621" s="83" t="str">
        <f ca="1" t="shared" ref="O2621:P2621" si="2670">IFERROR(AVERAGEIF(M:M,M2621,$K:$K)," ")</f>
        <v> </v>
      </c>
      <c r="P2621" s="83" t="str">
        <f ca="1" t="shared" si="2670"/>
        <v> </v>
      </c>
      <c r="Q2621" s="65" t="str">
        <f ca="1">IF(ISBLANK(A2621)," ",IF(O2621&gt;MASTER!$B$3/100,"SB",IF(O2621&gt;MASTER!$B$4/100,"B",IF(O2621&gt;MASTER!$B$5/100,"C","K"))))</f>
        <v>SB</v>
      </c>
      <c r="R2621" s="65" t="str">
        <f ca="1">IF(ISBLANK(B2621)," ",IF(P2621&gt;MASTER!$B$3/100,"SB",IF(P2621&gt;MASTER!$B$4/100,"B",IF(P2621&gt;MASTER!$B$5/100,"C","K"))))</f>
        <v>SB</v>
      </c>
    </row>
    <row r="2622" customHeight="1" spans="1:18">
      <c r="A2622" s="65">
        <f ca="1">INDIRECT(ADDRESS(2+QUOTIENT(ROW()-2,COUNTA('Form Responses 1'!$1:$1)-4),1,,TRUE,"Form Responses 1"))</f>
        <v>0</v>
      </c>
      <c r="B2622" s="65">
        <f ca="1">INDIRECT(ADDRESS(2+QUOTIENT(ROW()-2,COUNTA('Form Responses 1'!$1:$1)-4),2,,TRUE,"Form Responses 1"))</f>
        <v>0</v>
      </c>
      <c r="C2622" s="65">
        <f ca="1">INDIRECT(ADDRESS(2+QUOTIENT(ROW()-2,COUNTA('Form Responses 1'!$1:$1)-4),3,,TRUE,"Form Responses 1"))</f>
        <v>0</v>
      </c>
      <c r="D2622" s="65">
        <f ca="1">INDIRECT(ADDRESS(2+QUOTIENT(ROW()-2,COUNTA('Form Responses 1'!$1:$1)-4),4,,TRUE,"Form Responses 1"))</f>
        <v>0</v>
      </c>
      <c r="E2622" s="82">
        <f ca="1" t="shared" si="0"/>
        <v>6</v>
      </c>
      <c r="F2622" s="65" t="str">
        <f ca="1">IF(ISBLANK(A2622)," ",INDIRECT(ADDRESS(1,5+MOD(ROW()-2,COUNTA('Form Responses 1'!$1:$1)-4),,TRUE,"Form Responses 1")))</f>
        <v>Lantai 03 1/2 [Koridor]</v>
      </c>
      <c r="G2622" s="65" t="e">
        <f ca="1">IF(ISBLANK(A2622)," ",INDIRECT(ADDRESS(MATCH(A2622,'Form Responses 1'!A:A,0),5+MOD(ROW()-2,COUNTA('Form Responses 1'!$1:$1)-4),,TRUE,"Form Responses 1")))</f>
        <v>#N/A</v>
      </c>
      <c r="H2622" s="83" t="str">
        <f ca="1" t="shared" si="1"/>
        <v>Lantai 03 1/2</v>
      </c>
      <c r="I2622" s="83" t="str">
        <f ca="1" t="shared" si="2611"/>
        <v>Koridor</v>
      </c>
      <c r="J2622" s="83" t="str">
        <f ca="1" t="shared" si="2"/>
        <v>CLEANING SERVICE</v>
      </c>
      <c r="K2622" s="83" t="str">
        <f ca="1" t="array" ref="K2622">IFERROR(INDEX(MASTER!B:B,MATCH(G2622,MASTER!A:A,0))/100," ")</f>
        <v> </v>
      </c>
      <c r="L2622" s="65">
        <f ca="1" t="shared" si="3"/>
        <v>0</v>
      </c>
      <c r="M2622" s="65" t="str">
        <f ca="1" t="shared" si="4"/>
        <v>1900 - WEEK 00</v>
      </c>
      <c r="N2622" s="65" t="str">
        <f ca="1" t="shared" si="5"/>
        <v>1900 - MONTH 01</v>
      </c>
      <c r="O2622" s="83" t="str">
        <f ca="1" t="shared" ref="O2622:P2622" si="2671">IFERROR(AVERAGEIF(M:M,M2622,$K:$K)," ")</f>
        <v> </v>
      </c>
      <c r="P2622" s="83" t="str">
        <f ca="1" t="shared" si="2671"/>
        <v> </v>
      </c>
      <c r="Q2622" s="65" t="str">
        <f ca="1">IF(ISBLANK(A2622)," ",IF(O2622&gt;MASTER!$B$3/100,"SB",IF(O2622&gt;MASTER!$B$4/100,"B",IF(O2622&gt;MASTER!$B$5/100,"C","K"))))</f>
        <v>SB</v>
      </c>
      <c r="R2622" s="65" t="str">
        <f ca="1">IF(ISBLANK(B2622)," ",IF(P2622&gt;MASTER!$B$3/100,"SB",IF(P2622&gt;MASTER!$B$4/100,"B",IF(P2622&gt;MASTER!$B$5/100,"C","K"))))</f>
        <v>SB</v>
      </c>
    </row>
    <row r="2623" customHeight="1" spans="1:18">
      <c r="A2623" s="65">
        <f ca="1">INDIRECT(ADDRESS(2+QUOTIENT(ROW()-2,COUNTA('Form Responses 1'!$1:$1)-4),1,,TRUE,"Form Responses 1"))</f>
        <v>0</v>
      </c>
      <c r="B2623" s="65">
        <f ca="1">INDIRECT(ADDRESS(2+QUOTIENT(ROW()-2,COUNTA('Form Responses 1'!$1:$1)-4),2,,TRUE,"Form Responses 1"))</f>
        <v>0</v>
      </c>
      <c r="C2623" s="65">
        <f ca="1">INDIRECT(ADDRESS(2+QUOTIENT(ROW()-2,COUNTA('Form Responses 1'!$1:$1)-4),3,,TRUE,"Form Responses 1"))</f>
        <v>0</v>
      </c>
      <c r="D2623" s="65">
        <f ca="1">INDIRECT(ADDRESS(2+QUOTIENT(ROW()-2,COUNTA('Form Responses 1'!$1:$1)-4),4,,TRUE,"Form Responses 1"))</f>
        <v>0</v>
      </c>
      <c r="E2623" s="82">
        <f ca="1" t="shared" si="0"/>
        <v>6</v>
      </c>
      <c r="F2623" s="65" t="str">
        <f ca="1">IF(ISBLANK(A2623)," ",INDIRECT(ADDRESS(1,5+MOD(ROW()-2,COUNTA('Form Responses 1'!$1:$1)-4),,TRUE,"Form Responses 1")))</f>
        <v>Lantai 03 1/2 [Toilet Pria / Wanita]</v>
      </c>
      <c r="G2623" s="65" t="e">
        <f ca="1">IF(ISBLANK(A2623)," ",INDIRECT(ADDRESS(MATCH(A2623,'Form Responses 1'!A:A,0),5+MOD(ROW()-2,COUNTA('Form Responses 1'!$1:$1)-4),,TRUE,"Form Responses 1")))</f>
        <v>#N/A</v>
      </c>
      <c r="H2623" s="83" t="str">
        <f ca="1" t="shared" si="1"/>
        <v>Lantai 03 1/2</v>
      </c>
      <c r="I2623" s="83" t="str">
        <f ca="1" t="shared" si="2611"/>
        <v>Toilet Pria / Wanita</v>
      </c>
      <c r="J2623" s="83" t="str">
        <f ca="1" t="shared" si="2"/>
        <v>CLEANING SERVICE</v>
      </c>
      <c r="K2623" s="83" t="str">
        <f ca="1" t="array" ref="K2623">IFERROR(INDEX(MASTER!B:B,MATCH(G2623,MASTER!A:A,0))/100," ")</f>
        <v> </v>
      </c>
      <c r="L2623" s="65">
        <f ca="1" t="shared" si="3"/>
        <v>0</v>
      </c>
      <c r="M2623" s="65" t="str">
        <f ca="1" t="shared" si="4"/>
        <v>1900 - WEEK 00</v>
      </c>
      <c r="N2623" s="65" t="str">
        <f ca="1" t="shared" si="5"/>
        <v>1900 - MONTH 01</v>
      </c>
      <c r="O2623" s="83" t="str">
        <f ca="1" t="shared" ref="O2623:P2623" si="2672">IFERROR(AVERAGEIF(M:M,M2623,$K:$K)," ")</f>
        <v> </v>
      </c>
      <c r="P2623" s="83" t="str">
        <f ca="1" t="shared" si="2672"/>
        <v> </v>
      </c>
      <c r="Q2623" s="65" t="str">
        <f ca="1">IF(ISBLANK(A2623)," ",IF(O2623&gt;MASTER!$B$3/100,"SB",IF(O2623&gt;MASTER!$B$4/100,"B",IF(O2623&gt;MASTER!$B$5/100,"C","K"))))</f>
        <v>SB</v>
      </c>
      <c r="R2623" s="65" t="str">
        <f ca="1">IF(ISBLANK(B2623)," ",IF(P2623&gt;MASTER!$B$3/100,"SB",IF(P2623&gt;MASTER!$B$4/100,"B",IF(P2623&gt;MASTER!$B$5/100,"C","K"))))</f>
        <v>SB</v>
      </c>
    </row>
    <row r="2624" customHeight="1" spans="1:18">
      <c r="A2624" s="65">
        <f ca="1">INDIRECT(ADDRESS(2+QUOTIENT(ROW()-2,COUNTA('Form Responses 1'!$1:$1)-4),1,,TRUE,"Form Responses 1"))</f>
        <v>0</v>
      </c>
      <c r="B2624" s="65">
        <f ca="1">INDIRECT(ADDRESS(2+QUOTIENT(ROW()-2,COUNTA('Form Responses 1'!$1:$1)-4),2,,TRUE,"Form Responses 1"))</f>
        <v>0</v>
      </c>
      <c r="C2624" s="65">
        <f ca="1">INDIRECT(ADDRESS(2+QUOTIENT(ROW()-2,COUNTA('Form Responses 1'!$1:$1)-4),3,,TRUE,"Form Responses 1"))</f>
        <v>0</v>
      </c>
      <c r="D2624" s="65">
        <f ca="1">INDIRECT(ADDRESS(2+QUOTIENT(ROW()-2,COUNTA('Form Responses 1'!$1:$1)-4),4,,TRUE,"Form Responses 1"))</f>
        <v>0</v>
      </c>
      <c r="E2624" s="82">
        <f ca="1" t="shared" si="0"/>
        <v>6</v>
      </c>
      <c r="F2624" s="65" t="str">
        <f ca="1">IF(ISBLANK(A2624)," ",INDIRECT(ADDRESS(1,5+MOD(ROW()-2,COUNTA('Form Responses 1'!$1:$1)-4),,TRUE,"Form Responses 1")))</f>
        <v>Lantai 03 [Tangga Exit Barat- &amp; Timur]</v>
      </c>
      <c r="G2624" s="65" t="e">
        <f ca="1">IF(ISBLANK(A2624)," ",INDIRECT(ADDRESS(MATCH(A2624,'Form Responses 1'!A:A,0),5+MOD(ROW()-2,COUNTA('Form Responses 1'!$1:$1)-4),,TRUE,"Form Responses 1")))</f>
        <v>#N/A</v>
      </c>
      <c r="H2624" s="83" t="str">
        <f ca="1" t="shared" si="1"/>
        <v>Lantai 03</v>
      </c>
      <c r="I2624" s="83" t="str">
        <f ca="1" t="shared" si="2611"/>
        <v>Tangga Exit Barat- &amp; Timur</v>
      </c>
      <c r="J2624" s="83" t="str">
        <f ca="1" t="shared" si="2"/>
        <v>CLEANING SERVICE</v>
      </c>
      <c r="K2624" s="83" t="str">
        <f ca="1" t="array" ref="K2624">IFERROR(INDEX(MASTER!B:B,MATCH(G2624,MASTER!A:A,0))/100," ")</f>
        <v> </v>
      </c>
      <c r="L2624" s="65">
        <f ca="1" t="shared" si="3"/>
        <v>0</v>
      </c>
      <c r="M2624" s="65" t="str">
        <f ca="1" t="shared" si="4"/>
        <v>1900 - WEEK 00</v>
      </c>
      <c r="N2624" s="65" t="str">
        <f ca="1" t="shared" si="5"/>
        <v>1900 - MONTH 01</v>
      </c>
      <c r="O2624" s="83" t="str">
        <f ca="1" t="shared" ref="O2624:P2624" si="2673">IFERROR(AVERAGEIF(M:M,M2624,$K:$K)," ")</f>
        <v> </v>
      </c>
      <c r="P2624" s="83" t="str">
        <f ca="1" t="shared" si="2673"/>
        <v> </v>
      </c>
      <c r="Q2624" s="65" t="str">
        <f ca="1">IF(ISBLANK(A2624)," ",IF(O2624&gt;MASTER!$B$3/100,"SB",IF(O2624&gt;MASTER!$B$4/100,"B",IF(O2624&gt;MASTER!$B$5/100,"C","K"))))</f>
        <v>SB</v>
      </c>
      <c r="R2624" s="65" t="str">
        <f ca="1">IF(ISBLANK(B2624)," ",IF(P2624&gt;MASTER!$B$3/100,"SB",IF(P2624&gt;MASTER!$B$4/100,"B",IF(P2624&gt;MASTER!$B$5/100,"C","K"))))</f>
        <v>SB</v>
      </c>
    </row>
    <row r="2625" customHeight="1" spans="1:18">
      <c r="A2625" s="65">
        <f ca="1">INDIRECT(ADDRESS(2+QUOTIENT(ROW()-2,COUNTA('Form Responses 1'!$1:$1)-4),1,,TRUE,"Form Responses 1"))</f>
        <v>0</v>
      </c>
      <c r="B2625" s="65">
        <f ca="1">INDIRECT(ADDRESS(2+QUOTIENT(ROW()-2,COUNTA('Form Responses 1'!$1:$1)-4),2,,TRUE,"Form Responses 1"))</f>
        <v>0</v>
      </c>
      <c r="C2625" s="65">
        <f ca="1">INDIRECT(ADDRESS(2+QUOTIENT(ROW()-2,COUNTA('Form Responses 1'!$1:$1)-4),3,,TRUE,"Form Responses 1"))</f>
        <v>0</v>
      </c>
      <c r="D2625" s="65">
        <f ca="1">INDIRECT(ADDRESS(2+QUOTIENT(ROW()-2,COUNTA('Form Responses 1'!$1:$1)-4),4,,TRUE,"Form Responses 1"))</f>
        <v>0</v>
      </c>
      <c r="E2625" s="82">
        <f ca="1" t="shared" si="0"/>
        <v>6</v>
      </c>
      <c r="F2625" s="65" t="str">
        <f ca="1">IF(ISBLANK(A2625)," ",INDIRECT(ADDRESS(1,5+MOD(ROW()-2,COUNTA('Form Responses 1'!$1:$1)-4),,TRUE,"Form Responses 1")))</f>
        <v>Lantai 03 [R. Meeting Audiotium]</v>
      </c>
      <c r="G2625" s="65" t="e">
        <f ca="1">IF(ISBLANK(A2625)," ",INDIRECT(ADDRESS(MATCH(A2625,'Form Responses 1'!A:A,0),5+MOD(ROW()-2,COUNTA('Form Responses 1'!$1:$1)-4),,TRUE,"Form Responses 1")))</f>
        <v>#N/A</v>
      </c>
      <c r="H2625" s="83" t="str">
        <f ca="1" t="shared" si="1"/>
        <v>Lantai 03</v>
      </c>
      <c r="I2625" s="83" t="str">
        <f ca="1" t="shared" si="2611"/>
        <v>R. Meeting Audiotium</v>
      </c>
      <c r="J2625" s="83" t="str">
        <f ca="1" t="shared" si="2"/>
        <v>CLEANING SERVICE</v>
      </c>
      <c r="K2625" s="83" t="str">
        <f ca="1" t="array" ref="K2625">IFERROR(INDEX(MASTER!B:B,MATCH(G2625,MASTER!A:A,0))/100," ")</f>
        <v> </v>
      </c>
      <c r="L2625" s="65">
        <f ca="1" t="shared" si="3"/>
        <v>0</v>
      </c>
      <c r="M2625" s="65" t="str">
        <f ca="1" t="shared" si="4"/>
        <v>1900 - WEEK 00</v>
      </c>
      <c r="N2625" s="65" t="str">
        <f ca="1" t="shared" si="5"/>
        <v>1900 - MONTH 01</v>
      </c>
      <c r="O2625" s="83" t="str">
        <f ca="1" t="shared" ref="O2625:P2625" si="2674">IFERROR(AVERAGEIF(M:M,M2625,$K:$K)," ")</f>
        <v> </v>
      </c>
      <c r="P2625" s="83" t="str">
        <f ca="1" t="shared" si="2674"/>
        <v> </v>
      </c>
      <c r="Q2625" s="65" t="str">
        <f ca="1">IF(ISBLANK(A2625)," ",IF(O2625&gt;MASTER!$B$3/100,"SB",IF(O2625&gt;MASTER!$B$4/100,"B",IF(O2625&gt;MASTER!$B$5/100,"C","K"))))</f>
        <v>SB</v>
      </c>
      <c r="R2625" s="65" t="str">
        <f ca="1">IF(ISBLANK(B2625)," ",IF(P2625&gt;MASTER!$B$3/100,"SB",IF(P2625&gt;MASTER!$B$4/100,"B",IF(P2625&gt;MASTER!$B$5/100,"C","K"))))</f>
        <v>SB</v>
      </c>
    </row>
    <row r="2626" customHeight="1" spans="1:18">
      <c r="A2626" s="65">
        <f ca="1">INDIRECT(ADDRESS(2+QUOTIENT(ROW()-2,COUNTA('Form Responses 1'!$1:$1)-4),1,,TRUE,"Form Responses 1"))</f>
        <v>0</v>
      </c>
      <c r="B2626" s="65">
        <f ca="1">INDIRECT(ADDRESS(2+QUOTIENT(ROW()-2,COUNTA('Form Responses 1'!$1:$1)-4),2,,TRUE,"Form Responses 1"))</f>
        <v>0</v>
      </c>
      <c r="C2626" s="65">
        <f ca="1">INDIRECT(ADDRESS(2+QUOTIENT(ROW()-2,COUNTA('Form Responses 1'!$1:$1)-4),3,,TRUE,"Form Responses 1"))</f>
        <v>0</v>
      </c>
      <c r="D2626" s="65">
        <f ca="1">INDIRECT(ADDRESS(2+QUOTIENT(ROW()-2,COUNTA('Form Responses 1'!$1:$1)-4),4,,TRUE,"Form Responses 1"))</f>
        <v>0</v>
      </c>
      <c r="E2626" s="82">
        <f ca="1" t="shared" si="0"/>
        <v>6</v>
      </c>
      <c r="F2626" s="65" t="str">
        <f ca="1">IF(ISBLANK(A2626)," ",INDIRECT(ADDRESS(1,5+MOD(ROW()-2,COUNTA('Form Responses 1'!$1:$1)-4),,TRUE,"Form Responses 1")))</f>
        <v>Lantai 03 [Pantry]</v>
      </c>
      <c r="G2626" s="65" t="e">
        <f ca="1">IF(ISBLANK(A2626)," ",INDIRECT(ADDRESS(MATCH(A2626,'Form Responses 1'!A:A,0),5+MOD(ROW()-2,COUNTA('Form Responses 1'!$1:$1)-4),,TRUE,"Form Responses 1")))</f>
        <v>#N/A</v>
      </c>
      <c r="H2626" s="83" t="str">
        <f ca="1" t="shared" si="1"/>
        <v>Lantai 03</v>
      </c>
      <c r="I2626" s="83" t="str">
        <f ca="1" t="shared" si="2611"/>
        <v>Pantry</v>
      </c>
      <c r="J2626" s="83" t="str">
        <f ca="1" t="shared" si="2"/>
        <v>CLEANING SERVICE</v>
      </c>
      <c r="K2626" s="83" t="str">
        <f ca="1" t="array" ref="K2626">IFERROR(INDEX(MASTER!B:B,MATCH(G2626,MASTER!A:A,0))/100," ")</f>
        <v> </v>
      </c>
      <c r="L2626" s="65">
        <f ca="1" t="shared" si="3"/>
        <v>0</v>
      </c>
      <c r="M2626" s="65" t="str">
        <f ca="1" t="shared" si="4"/>
        <v>1900 - WEEK 00</v>
      </c>
      <c r="N2626" s="65" t="str">
        <f ca="1" t="shared" si="5"/>
        <v>1900 - MONTH 01</v>
      </c>
      <c r="O2626" s="83" t="str">
        <f ca="1" t="shared" ref="O2626:P2626" si="2675">IFERROR(AVERAGEIF(M:M,M2626,$K:$K)," ")</f>
        <v> </v>
      </c>
      <c r="P2626" s="83" t="str">
        <f ca="1" t="shared" si="2675"/>
        <v> </v>
      </c>
      <c r="Q2626" s="65" t="str">
        <f ca="1">IF(ISBLANK(A2626)," ",IF(O2626&gt;MASTER!$B$3/100,"SB",IF(O2626&gt;MASTER!$B$4/100,"B",IF(O2626&gt;MASTER!$B$5/100,"C","K"))))</f>
        <v>SB</v>
      </c>
      <c r="R2626" s="65" t="str">
        <f ca="1">IF(ISBLANK(B2626)," ",IF(P2626&gt;MASTER!$B$3/100,"SB",IF(P2626&gt;MASTER!$B$4/100,"B",IF(P2626&gt;MASTER!$B$5/100,"C","K"))))</f>
        <v>SB</v>
      </c>
    </row>
    <row r="2627" customHeight="1" spans="1:18">
      <c r="A2627" s="65">
        <f ca="1">INDIRECT(ADDRESS(2+QUOTIENT(ROW()-2,COUNTA('Form Responses 1'!$1:$1)-4),1,,TRUE,"Form Responses 1"))</f>
        <v>0</v>
      </c>
      <c r="B2627" s="65">
        <f ca="1">INDIRECT(ADDRESS(2+QUOTIENT(ROW()-2,COUNTA('Form Responses 1'!$1:$1)-4),2,,TRUE,"Form Responses 1"))</f>
        <v>0</v>
      </c>
      <c r="C2627" s="65">
        <f ca="1">INDIRECT(ADDRESS(2+QUOTIENT(ROW()-2,COUNTA('Form Responses 1'!$1:$1)-4),3,,TRUE,"Form Responses 1"))</f>
        <v>0</v>
      </c>
      <c r="D2627" s="65">
        <f ca="1">INDIRECT(ADDRESS(2+QUOTIENT(ROW()-2,COUNTA('Form Responses 1'!$1:$1)-4),4,,TRUE,"Form Responses 1"))</f>
        <v>0</v>
      </c>
      <c r="E2627" s="82">
        <f ca="1" t="shared" si="0"/>
        <v>6</v>
      </c>
      <c r="F2627" s="65" t="str">
        <f ca="1">IF(ISBLANK(A2627)," ",INDIRECT(ADDRESS(1,5+MOD(ROW()-2,COUNTA('Form Responses 1'!$1:$1)-4),,TRUE,"Form Responses 1")))</f>
        <v>Lantai 03 [Ruang Rapat 1-2-3-4-5]</v>
      </c>
      <c r="G2627" s="65" t="e">
        <f ca="1">IF(ISBLANK(A2627)," ",INDIRECT(ADDRESS(MATCH(A2627,'Form Responses 1'!A:A,0),5+MOD(ROW()-2,COUNTA('Form Responses 1'!$1:$1)-4),,TRUE,"Form Responses 1")))</f>
        <v>#N/A</v>
      </c>
      <c r="H2627" s="83" t="str">
        <f ca="1" t="shared" si="1"/>
        <v>Lantai 03</v>
      </c>
      <c r="I2627" s="83" t="str">
        <f ca="1" t="shared" ref="I2627:I2690" si="2676">MID(F2627,FIND("[",F2627)+1,LEN(F2627)-FIND("[",F2627)-1)</f>
        <v>Ruang Rapat 1-2-3-4-5</v>
      </c>
      <c r="J2627" s="83" t="str">
        <f ca="1" t="shared" si="2"/>
        <v>CLEANING SERVICE</v>
      </c>
      <c r="K2627" s="83" t="str">
        <f ca="1" t="array" ref="K2627">IFERROR(INDEX(MASTER!B:B,MATCH(G2627,MASTER!A:A,0))/100," ")</f>
        <v> </v>
      </c>
      <c r="L2627" s="65">
        <f ca="1" t="shared" si="3"/>
        <v>0</v>
      </c>
      <c r="M2627" s="65" t="str">
        <f ca="1" t="shared" si="4"/>
        <v>1900 - WEEK 00</v>
      </c>
      <c r="N2627" s="65" t="str">
        <f ca="1" t="shared" si="5"/>
        <v>1900 - MONTH 01</v>
      </c>
      <c r="O2627" s="83" t="str">
        <f ca="1" t="shared" ref="O2627:P2627" si="2677">IFERROR(AVERAGEIF(M:M,M2627,$K:$K)," ")</f>
        <v> </v>
      </c>
      <c r="P2627" s="83" t="str">
        <f ca="1" t="shared" si="2677"/>
        <v> </v>
      </c>
      <c r="Q2627" s="65" t="str">
        <f ca="1">IF(ISBLANK(A2627)," ",IF(O2627&gt;MASTER!$B$3/100,"SB",IF(O2627&gt;MASTER!$B$4/100,"B",IF(O2627&gt;MASTER!$B$5/100,"C","K"))))</f>
        <v>SB</v>
      </c>
      <c r="R2627" s="65" t="str">
        <f ca="1">IF(ISBLANK(B2627)," ",IF(P2627&gt;MASTER!$B$3/100,"SB",IF(P2627&gt;MASTER!$B$4/100,"B",IF(P2627&gt;MASTER!$B$5/100,"C","K"))))</f>
        <v>SB</v>
      </c>
    </row>
    <row r="2628" customHeight="1" spans="1:18">
      <c r="A2628" s="65">
        <f ca="1">INDIRECT(ADDRESS(2+QUOTIENT(ROW()-2,COUNTA('Form Responses 1'!$1:$1)-4),1,,TRUE,"Form Responses 1"))</f>
        <v>0</v>
      </c>
      <c r="B2628" s="65">
        <f ca="1">INDIRECT(ADDRESS(2+QUOTIENT(ROW()-2,COUNTA('Form Responses 1'!$1:$1)-4),2,,TRUE,"Form Responses 1"))</f>
        <v>0</v>
      </c>
      <c r="C2628" s="65">
        <f ca="1">INDIRECT(ADDRESS(2+QUOTIENT(ROW()-2,COUNTA('Form Responses 1'!$1:$1)-4),3,,TRUE,"Form Responses 1"))</f>
        <v>0</v>
      </c>
      <c r="D2628" s="65">
        <f ca="1">INDIRECT(ADDRESS(2+QUOTIENT(ROW()-2,COUNTA('Form Responses 1'!$1:$1)-4),4,,TRUE,"Form Responses 1"))</f>
        <v>0</v>
      </c>
      <c r="E2628" s="82">
        <f ca="1" t="shared" si="0"/>
        <v>6</v>
      </c>
      <c r="F2628" s="65" t="str">
        <f ca="1">IF(ISBLANK(A2628)," ",INDIRECT(ADDRESS(1,5+MOD(ROW()-2,COUNTA('Form Responses 1'!$1:$1)-4),,TRUE,"Form Responses 1")))</f>
        <v>Lantai 03 [Ruang Smoking]</v>
      </c>
      <c r="G2628" s="65" t="e">
        <f ca="1">IF(ISBLANK(A2628)," ",INDIRECT(ADDRESS(MATCH(A2628,'Form Responses 1'!A:A,0),5+MOD(ROW()-2,COUNTA('Form Responses 1'!$1:$1)-4),,TRUE,"Form Responses 1")))</f>
        <v>#N/A</v>
      </c>
      <c r="H2628" s="83" t="str">
        <f ca="1" t="shared" si="1"/>
        <v>Lantai 03</v>
      </c>
      <c r="I2628" s="83" t="str">
        <f ca="1" t="shared" si="2676"/>
        <v>Ruang Smoking</v>
      </c>
      <c r="J2628" s="83" t="str">
        <f ca="1" t="shared" si="2"/>
        <v>CLEANING SERVICE</v>
      </c>
      <c r="K2628" s="83" t="str">
        <f ca="1" t="array" ref="K2628">IFERROR(INDEX(MASTER!B:B,MATCH(G2628,MASTER!A:A,0))/100," ")</f>
        <v> </v>
      </c>
      <c r="L2628" s="65">
        <f ca="1" t="shared" si="3"/>
        <v>0</v>
      </c>
      <c r="M2628" s="65" t="str">
        <f ca="1" t="shared" si="4"/>
        <v>1900 - WEEK 00</v>
      </c>
      <c r="N2628" s="65" t="str">
        <f ca="1" t="shared" si="5"/>
        <v>1900 - MONTH 01</v>
      </c>
      <c r="O2628" s="83" t="str">
        <f ca="1" t="shared" ref="O2628:P2628" si="2678">IFERROR(AVERAGEIF(M:M,M2628,$K:$K)," ")</f>
        <v> </v>
      </c>
      <c r="P2628" s="83" t="str">
        <f ca="1" t="shared" si="2678"/>
        <v> </v>
      </c>
      <c r="Q2628" s="65" t="str">
        <f ca="1">IF(ISBLANK(A2628)," ",IF(O2628&gt;MASTER!$B$3/100,"SB",IF(O2628&gt;MASTER!$B$4/100,"B",IF(O2628&gt;MASTER!$B$5/100,"C","K"))))</f>
        <v>SB</v>
      </c>
      <c r="R2628" s="65" t="str">
        <f ca="1">IF(ISBLANK(B2628)," ",IF(P2628&gt;MASTER!$B$3/100,"SB",IF(P2628&gt;MASTER!$B$4/100,"B",IF(P2628&gt;MASTER!$B$5/100,"C","K"))))</f>
        <v>SB</v>
      </c>
    </row>
    <row r="2629" customHeight="1" spans="1:18">
      <c r="A2629" s="65">
        <f ca="1">INDIRECT(ADDRESS(2+QUOTIENT(ROW()-2,COUNTA('Form Responses 1'!$1:$1)-4),1,,TRUE,"Form Responses 1"))</f>
        <v>0</v>
      </c>
      <c r="B2629" s="65">
        <f ca="1">INDIRECT(ADDRESS(2+QUOTIENT(ROW()-2,COUNTA('Form Responses 1'!$1:$1)-4),2,,TRUE,"Form Responses 1"))</f>
        <v>0</v>
      </c>
      <c r="C2629" s="65">
        <f ca="1">INDIRECT(ADDRESS(2+QUOTIENT(ROW()-2,COUNTA('Form Responses 1'!$1:$1)-4),3,,TRUE,"Form Responses 1"))</f>
        <v>0</v>
      </c>
      <c r="D2629" s="65">
        <f ca="1">INDIRECT(ADDRESS(2+QUOTIENT(ROW()-2,COUNTA('Form Responses 1'!$1:$1)-4),4,,TRUE,"Form Responses 1"))</f>
        <v>0</v>
      </c>
      <c r="E2629" s="82">
        <f ca="1" t="shared" si="0"/>
        <v>6</v>
      </c>
      <c r="F2629" s="65" t="str">
        <f ca="1">IF(ISBLANK(A2629)," ",INDIRECT(ADDRESS(1,5+MOD(ROW()-2,COUNTA('Form Responses 1'!$1:$1)-4),,TRUE,"Form Responses 1")))</f>
        <v>Lantai 03 [Koridor]</v>
      </c>
      <c r="G2629" s="65" t="e">
        <f ca="1">IF(ISBLANK(A2629)," ",INDIRECT(ADDRESS(MATCH(A2629,'Form Responses 1'!A:A,0),5+MOD(ROW()-2,COUNTA('Form Responses 1'!$1:$1)-4),,TRUE,"Form Responses 1")))</f>
        <v>#N/A</v>
      </c>
      <c r="H2629" s="83" t="str">
        <f ca="1" t="shared" si="1"/>
        <v>Lantai 03</v>
      </c>
      <c r="I2629" s="83" t="str">
        <f ca="1" t="shared" si="2676"/>
        <v>Koridor</v>
      </c>
      <c r="J2629" s="83" t="str">
        <f ca="1" t="shared" si="2"/>
        <v>CLEANING SERVICE</v>
      </c>
      <c r="K2629" s="83" t="str">
        <f ca="1" t="array" ref="K2629">IFERROR(INDEX(MASTER!B:B,MATCH(G2629,MASTER!A:A,0))/100," ")</f>
        <v> </v>
      </c>
      <c r="L2629" s="65">
        <f ca="1" t="shared" si="3"/>
        <v>0</v>
      </c>
      <c r="M2629" s="65" t="str">
        <f ca="1" t="shared" si="4"/>
        <v>1900 - WEEK 00</v>
      </c>
      <c r="N2629" s="65" t="str">
        <f ca="1" t="shared" si="5"/>
        <v>1900 - MONTH 01</v>
      </c>
      <c r="O2629" s="83" t="str">
        <f ca="1" t="shared" ref="O2629:P2629" si="2679">IFERROR(AVERAGEIF(M:M,M2629,$K:$K)," ")</f>
        <v> </v>
      </c>
      <c r="P2629" s="83" t="str">
        <f ca="1" t="shared" si="2679"/>
        <v> </v>
      </c>
      <c r="Q2629" s="65" t="str">
        <f ca="1">IF(ISBLANK(A2629)," ",IF(O2629&gt;MASTER!$B$3/100,"SB",IF(O2629&gt;MASTER!$B$4/100,"B",IF(O2629&gt;MASTER!$B$5/100,"C","K"))))</f>
        <v>SB</v>
      </c>
      <c r="R2629" s="65" t="str">
        <f ca="1">IF(ISBLANK(B2629)," ",IF(P2629&gt;MASTER!$B$3/100,"SB",IF(P2629&gt;MASTER!$B$4/100,"B",IF(P2629&gt;MASTER!$B$5/100,"C","K"))))</f>
        <v>SB</v>
      </c>
    </row>
    <row r="2630" customHeight="1" spans="1:18">
      <c r="A2630" s="65">
        <f ca="1">INDIRECT(ADDRESS(2+QUOTIENT(ROW()-2,COUNTA('Form Responses 1'!$1:$1)-4),1,,TRUE,"Form Responses 1"))</f>
        <v>0</v>
      </c>
      <c r="B2630" s="65">
        <f ca="1">INDIRECT(ADDRESS(2+QUOTIENT(ROW()-2,COUNTA('Form Responses 1'!$1:$1)-4),2,,TRUE,"Form Responses 1"))</f>
        <v>0</v>
      </c>
      <c r="C2630" s="65">
        <f ca="1">INDIRECT(ADDRESS(2+QUOTIENT(ROW()-2,COUNTA('Form Responses 1'!$1:$1)-4),3,,TRUE,"Form Responses 1"))</f>
        <v>0</v>
      </c>
      <c r="D2630" s="65">
        <f ca="1">INDIRECT(ADDRESS(2+QUOTIENT(ROW()-2,COUNTA('Form Responses 1'!$1:$1)-4),4,,TRUE,"Form Responses 1"))</f>
        <v>0</v>
      </c>
      <c r="E2630" s="82">
        <f ca="1" t="shared" si="0"/>
        <v>6</v>
      </c>
      <c r="F2630" s="65" t="str">
        <f ca="1">IF(ISBLANK(A2630)," ",INDIRECT(ADDRESS(1,5+MOD(ROW()-2,COUNTA('Form Responses 1'!$1:$1)-4),,TRUE,"Form Responses 1")))</f>
        <v>Lantai 03 [Kantin]</v>
      </c>
      <c r="G2630" s="65" t="e">
        <f ca="1">IF(ISBLANK(A2630)," ",INDIRECT(ADDRESS(MATCH(A2630,'Form Responses 1'!A:A,0),5+MOD(ROW()-2,COUNTA('Form Responses 1'!$1:$1)-4),,TRUE,"Form Responses 1")))</f>
        <v>#N/A</v>
      </c>
      <c r="H2630" s="83" t="str">
        <f ca="1" t="shared" si="1"/>
        <v>Lantai 03</v>
      </c>
      <c r="I2630" s="83" t="str">
        <f ca="1" t="shared" si="2676"/>
        <v>Kantin</v>
      </c>
      <c r="J2630" s="83" t="str">
        <f ca="1" t="shared" si="2"/>
        <v>CLEANING SERVICE</v>
      </c>
      <c r="K2630" s="83" t="str">
        <f ca="1" t="array" ref="K2630">IFERROR(INDEX(MASTER!B:B,MATCH(G2630,MASTER!A:A,0))/100," ")</f>
        <v> </v>
      </c>
      <c r="L2630" s="65">
        <f ca="1" t="shared" si="3"/>
        <v>0</v>
      </c>
      <c r="M2630" s="65" t="str">
        <f ca="1" t="shared" si="4"/>
        <v>1900 - WEEK 00</v>
      </c>
      <c r="N2630" s="65" t="str">
        <f ca="1" t="shared" si="5"/>
        <v>1900 - MONTH 01</v>
      </c>
      <c r="O2630" s="83" t="str">
        <f ca="1" t="shared" ref="O2630:P2630" si="2680">IFERROR(AVERAGEIF(M:M,M2630,$K:$K)," ")</f>
        <v> </v>
      </c>
      <c r="P2630" s="83" t="str">
        <f ca="1" t="shared" si="2680"/>
        <v> </v>
      </c>
      <c r="Q2630" s="65" t="str">
        <f ca="1">IF(ISBLANK(A2630)," ",IF(O2630&gt;MASTER!$B$3/100,"SB",IF(O2630&gt;MASTER!$B$4/100,"B",IF(O2630&gt;MASTER!$B$5/100,"C","K"))))</f>
        <v>SB</v>
      </c>
      <c r="R2630" s="65" t="str">
        <f ca="1">IF(ISBLANK(B2630)," ",IF(P2630&gt;MASTER!$B$3/100,"SB",IF(P2630&gt;MASTER!$B$4/100,"B",IF(P2630&gt;MASTER!$B$5/100,"C","K"))))</f>
        <v>SB</v>
      </c>
    </row>
    <row r="2631" customHeight="1" spans="1:18">
      <c r="A2631" s="65">
        <f ca="1">INDIRECT(ADDRESS(2+QUOTIENT(ROW()-2,COUNTA('Form Responses 1'!$1:$1)-4),1,,TRUE,"Form Responses 1"))</f>
        <v>0</v>
      </c>
      <c r="B2631" s="65">
        <f ca="1">INDIRECT(ADDRESS(2+QUOTIENT(ROW()-2,COUNTA('Form Responses 1'!$1:$1)-4),2,,TRUE,"Form Responses 1"))</f>
        <v>0</v>
      </c>
      <c r="C2631" s="65">
        <f ca="1">INDIRECT(ADDRESS(2+QUOTIENT(ROW()-2,COUNTA('Form Responses 1'!$1:$1)-4),3,,TRUE,"Form Responses 1"))</f>
        <v>0</v>
      </c>
      <c r="D2631" s="65">
        <f ca="1">INDIRECT(ADDRESS(2+QUOTIENT(ROW()-2,COUNTA('Form Responses 1'!$1:$1)-4),4,,TRUE,"Form Responses 1"))</f>
        <v>0</v>
      </c>
      <c r="E2631" s="82">
        <f ca="1" t="shared" si="0"/>
        <v>6</v>
      </c>
      <c r="F2631" s="65" t="str">
        <f ca="1">IF(ISBLANK(A2631)," ",INDIRECT(ADDRESS(1,5+MOD(ROW()-2,COUNTA('Form Responses 1'!$1:$1)-4),,TRUE,"Form Responses 1")))</f>
        <v>Lantai 03 [Toilet Pria / Wanita]</v>
      </c>
      <c r="G2631" s="65" t="e">
        <f ca="1">IF(ISBLANK(A2631)," ",INDIRECT(ADDRESS(MATCH(A2631,'Form Responses 1'!A:A,0),5+MOD(ROW()-2,COUNTA('Form Responses 1'!$1:$1)-4),,TRUE,"Form Responses 1")))</f>
        <v>#N/A</v>
      </c>
      <c r="H2631" s="83" t="str">
        <f ca="1" t="shared" si="1"/>
        <v>Lantai 03</v>
      </c>
      <c r="I2631" s="83" t="str">
        <f ca="1" t="shared" si="2676"/>
        <v>Toilet Pria / Wanita</v>
      </c>
      <c r="J2631" s="83" t="str">
        <f ca="1" t="shared" si="2"/>
        <v>CLEANING SERVICE</v>
      </c>
      <c r="K2631" s="83" t="str">
        <f ca="1" t="array" ref="K2631">IFERROR(INDEX(MASTER!B:B,MATCH(G2631,MASTER!A:A,0))/100," ")</f>
        <v> </v>
      </c>
      <c r="L2631" s="65">
        <f ca="1" t="shared" si="3"/>
        <v>0</v>
      </c>
      <c r="M2631" s="65" t="str">
        <f ca="1" t="shared" si="4"/>
        <v>1900 - WEEK 00</v>
      </c>
      <c r="N2631" s="65" t="str">
        <f ca="1" t="shared" si="5"/>
        <v>1900 - MONTH 01</v>
      </c>
      <c r="O2631" s="83" t="str">
        <f ca="1" t="shared" ref="O2631:P2631" si="2681">IFERROR(AVERAGEIF(M:M,M2631,$K:$K)," ")</f>
        <v> </v>
      </c>
      <c r="P2631" s="83" t="str">
        <f ca="1" t="shared" si="2681"/>
        <v> </v>
      </c>
      <c r="Q2631" s="65" t="str">
        <f ca="1">IF(ISBLANK(A2631)," ",IF(O2631&gt;MASTER!$B$3/100,"SB",IF(O2631&gt;MASTER!$B$4/100,"B",IF(O2631&gt;MASTER!$B$5/100,"C","K"))))</f>
        <v>SB</v>
      </c>
      <c r="R2631" s="65" t="str">
        <f ca="1">IF(ISBLANK(B2631)," ",IF(P2631&gt;MASTER!$B$3/100,"SB",IF(P2631&gt;MASTER!$B$4/100,"B",IF(P2631&gt;MASTER!$B$5/100,"C","K"))))</f>
        <v>SB</v>
      </c>
    </row>
    <row r="2632" customHeight="1" spans="1:18">
      <c r="A2632" s="65">
        <f ca="1">INDIRECT(ADDRESS(2+QUOTIENT(ROW()-2,COUNTA('Form Responses 1'!$1:$1)-4),1,,TRUE,"Form Responses 1"))</f>
        <v>0</v>
      </c>
      <c r="B2632" s="65">
        <f ca="1">INDIRECT(ADDRESS(2+QUOTIENT(ROW()-2,COUNTA('Form Responses 1'!$1:$1)-4),2,,TRUE,"Form Responses 1"))</f>
        <v>0</v>
      </c>
      <c r="C2632" s="65">
        <f ca="1">INDIRECT(ADDRESS(2+QUOTIENT(ROW()-2,COUNTA('Form Responses 1'!$1:$1)-4),3,,TRUE,"Form Responses 1"))</f>
        <v>0</v>
      </c>
      <c r="D2632" s="65">
        <f ca="1">INDIRECT(ADDRESS(2+QUOTIENT(ROW()-2,COUNTA('Form Responses 1'!$1:$1)-4),4,,TRUE,"Form Responses 1"))</f>
        <v>0</v>
      </c>
      <c r="E2632" s="82">
        <f ca="1" t="shared" si="0"/>
        <v>6</v>
      </c>
      <c r="F2632" s="65" t="str">
        <f ca="1">IF(ISBLANK(A2632)," ",INDIRECT(ADDRESS(1,5+MOD(ROW()-2,COUNTA('Form Responses 1'!$1:$1)-4),,TRUE,"Form Responses 1")))</f>
        <v>Lantai 02 [Tangga Exit Barat- &amp; Timur]</v>
      </c>
      <c r="G2632" s="65" t="e">
        <f ca="1">IF(ISBLANK(A2632)," ",INDIRECT(ADDRESS(MATCH(A2632,'Form Responses 1'!A:A,0),5+MOD(ROW()-2,COUNTA('Form Responses 1'!$1:$1)-4),,TRUE,"Form Responses 1")))</f>
        <v>#N/A</v>
      </c>
      <c r="H2632" s="83" t="str">
        <f ca="1" t="shared" si="1"/>
        <v>Lantai 02</v>
      </c>
      <c r="I2632" s="83" t="str">
        <f ca="1" t="shared" si="2676"/>
        <v>Tangga Exit Barat- &amp; Timur</v>
      </c>
      <c r="J2632" s="83" t="str">
        <f ca="1" t="shared" si="2"/>
        <v>CLEANING SERVICE</v>
      </c>
      <c r="K2632" s="83" t="str">
        <f ca="1" t="array" ref="K2632">IFERROR(INDEX(MASTER!B:B,MATCH(G2632,MASTER!A:A,0))/100," ")</f>
        <v> </v>
      </c>
      <c r="L2632" s="65">
        <f ca="1" t="shared" si="3"/>
        <v>0</v>
      </c>
      <c r="M2632" s="65" t="str">
        <f ca="1" t="shared" si="4"/>
        <v>1900 - WEEK 00</v>
      </c>
      <c r="N2632" s="65" t="str">
        <f ca="1" t="shared" si="5"/>
        <v>1900 - MONTH 01</v>
      </c>
      <c r="O2632" s="83" t="str">
        <f ca="1" t="shared" ref="O2632:P2632" si="2682">IFERROR(AVERAGEIF(M:M,M2632,$K:$K)," ")</f>
        <v> </v>
      </c>
      <c r="P2632" s="83" t="str">
        <f ca="1" t="shared" si="2682"/>
        <v> </v>
      </c>
      <c r="Q2632" s="65" t="str">
        <f ca="1">IF(ISBLANK(A2632)," ",IF(O2632&gt;MASTER!$B$3/100,"SB",IF(O2632&gt;MASTER!$B$4/100,"B",IF(O2632&gt;MASTER!$B$5/100,"C","K"))))</f>
        <v>SB</v>
      </c>
      <c r="R2632" s="65" t="str">
        <f ca="1">IF(ISBLANK(B2632)," ",IF(P2632&gt;MASTER!$B$3/100,"SB",IF(P2632&gt;MASTER!$B$4/100,"B",IF(P2632&gt;MASTER!$B$5/100,"C","K"))))</f>
        <v>SB</v>
      </c>
    </row>
    <row r="2633" customHeight="1" spans="1:18">
      <c r="A2633" s="65">
        <f ca="1">INDIRECT(ADDRESS(2+QUOTIENT(ROW()-2,COUNTA('Form Responses 1'!$1:$1)-4),1,,TRUE,"Form Responses 1"))</f>
        <v>0</v>
      </c>
      <c r="B2633" s="65">
        <f ca="1">INDIRECT(ADDRESS(2+QUOTIENT(ROW()-2,COUNTA('Form Responses 1'!$1:$1)-4),2,,TRUE,"Form Responses 1"))</f>
        <v>0</v>
      </c>
      <c r="C2633" s="65">
        <f ca="1">INDIRECT(ADDRESS(2+QUOTIENT(ROW()-2,COUNTA('Form Responses 1'!$1:$1)-4),3,,TRUE,"Form Responses 1"))</f>
        <v>0</v>
      </c>
      <c r="D2633" s="65">
        <f ca="1">INDIRECT(ADDRESS(2+QUOTIENT(ROW()-2,COUNTA('Form Responses 1'!$1:$1)-4),4,,TRUE,"Form Responses 1"))</f>
        <v>0</v>
      </c>
      <c r="E2633" s="82">
        <f ca="1" t="shared" si="0"/>
        <v>6</v>
      </c>
      <c r="F2633" s="65" t="str">
        <f ca="1">IF(ISBLANK(A2633)," ",INDIRECT(ADDRESS(1,5+MOD(ROW()-2,COUNTA('Form Responses 1'!$1:$1)-4),,TRUE,"Form Responses 1")))</f>
        <v>Lantai 02 [R. Dewan Pengarah]</v>
      </c>
      <c r="G2633" s="65" t="e">
        <f ca="1">IF(ISBLANK(A2633)," ",INDIRECT(ADDRESS(MATCH(A2633,'Form Responses 1'!A:A,0),5+MOD(ROW()-2,COUNTA('Form Responses 1'!$1:$1)-4),,TRUE,"Form Responses 1")))</f>
        <v>#N/A</v>
      </c>
      <c r="H2633" s="83" t="str">
        <f ca="1" t="shared" si="1"/>
        <v>Lantai 02</v>
      </c>
      <c r="I2633" s="83" t="str">
        <f ca="1" t="shared" si="2676"/>
        <v>R. Dewan Pengarah</v>
      </c>
      <c r="J2633" s="83" t="str">
        <f ca="1" t="shared" si="2"/>
        <v>CLEANING SERVICE</v>
      </c>
      <c r="K2633" s="83" t="str">
        <f ca="1" t="array" ref="K2633">IFERROR(INDEX(MASTER!B:B,MATCH(G2633,MASTER!A:A,0))/100," ")</f>
        <v> </v>
      </c>
      <c r="L2633" s="65">
        <f ca="1" t="shared" si="3"/>
        <v>0</v>
      </c>
      <c r="M2633" s="65" t="str">
        <f ca="1" t="shared" si="4"/>
        <v>1900 - WEEK 00</v>
      </c>
      <c r="N2633" s="65" t="str">
        <f ca="1" t="shared" si="5"/>
        <v>1900 - MONTH 01</v>
      </c>
      <c r="O2633" s="83" t="str">
        <f ca="1" t="shared" ref="O2633:P2633" si="2683">IFERROR(AVERAGEIF(M:M,M2633,$K:$K)," ")</f>
        <v> </v>
      </c>
      <c r="P2633" s="83" t="str">
        <f ca="1" t="shared" si="2683"/>
        <v> </v>
      </c>
      <c r="Q2633" s="65" t="str">
        <f ca="1">IF(ISBLANK(A2633)," ",IF(O2633&gt;MASTER!$B$3/100,"SB",IF(O2633&gt;MASTER!$B$4/100,"B",IF(O2633&gt;MASTER!$B$5/100,"C","K"))))</f>
        <v>SB</v>
      </c>
      <c r="R2633" s="65" t="str">
        <f ca="1">IF(ISBLANK(B2633)," ",IF(P2633&gt;MASTER!$B$3/100,"SB",IF(P2633&gt;MASTER!$B$4/100,"B",IF(P2633&gt;MASTER!$B$5/100,"C","K"))))</f>
        <v>SB</v>
      </c>
    </row>
    <row r="2634" customHeight="1" spans="1:18">
      <c r="A2634" s="65">
        <f ca="1">INDIRECT(ADDRESS(2+QUOTIENT(ROW()-2,COUNTA('Form Responses 1'!$1:$1)-4),1,,TRUE,"Form Responses 1"))</f>
        <v>0</v>
      </c>
      <c r="B2634" s="65">
        <f ca="1">INDIRECT(ADDRESS(2+QUOTIENT(ROW()-2,COUNTA('Form Responses 1'!$1:$1)-4),2,,TRUE,"Form Responses 1"))</f>
        <v>0</v>
      </c>
      <c r="C2634" s="65">
        <f ca="1">INDIRECT(ADDRESS(2+QUOTIENT(ROW()-2,COUNTA('Form Responses 1'!$1:$1)-4),3,,TRUE,"Form Responses 1"))</f>
        <v>0</v>
      </c>
      <c r="D2634" s="65">
        <f ca="1">INDIRECT(ADDRESS(2+QUOTIENT(ROW()-2,COUNTA('Form Responses 1'!$1:$1)-4),4,,TRUE,"Form Responses 1"))</f>
        <v>0</v>
      </c>
      <c r="E2634" s="82">
        <f ca="1" t="shared" si="0"/>
        <v>6</v>
      </c>
      <c r="F2634" s="65" t="str">
        <f ca="1">IF(ISBLANK(A2634)," ",INDIRECT(ADDRESS(1,5+MOD(ROW()-2,COUNTA('Form Responses 1'!$1:$1)-4),,TRUE,"Form Responses 1")))</f>
        <v>Lantai 02 [Pantry]</v>
      </c>
      <c r="G2634" s="65" t="e">
        <f ca="1">IF(ISBLANK(A2634)," ",INDIRECT(ADDRESS(MATCH(A2634,'Form Responses 1'!A:A,0),5+MOD(ROW()-2,COUNTA('Form Responses 1'!$1:$1)-4),,TRUE,"Form Responses 1")))</f>
        <v>#N/A</v>
      </c>
      <c r="H2634" s="83" t="str">
        <f ca="1" t="shared" si="1"/>
        <v>Lantai 02</v>
      </c>
      <c r="I2634" s="83" t="str">
        <f ca="1" t="shared" si="2676"/>
        <v>Pantry</v>
      </c>
      <c r="J2634" s="83" t="str">
        <f ca="1" t="shared" si="2"/>
        <v>CLEANING SERVICE</v>
      </c>
      <c r="K2634" s="83" t="str">
        <f ca="1" t="array" ref="K2634">IFERROR(INDEX(MASTER!B:B,MATCH(G2634,MASTER!A:A,0))/100," ")</f>
        <v> </v>
      </c>
      <c r="L2634" s="65">
        <f ca="1" t="shared" si="3"/>
        <v>0</v>
      </c>
      <c r="M2634" s="65" t="str">
        <f ca="1" t="shared" si="4"/>
        <v>1900 - WEEK 00</v>
      </c>
      <c r="N2634" s="65" t="str">
        <f ca="1" t="shared" si="5"/>
        <v>1900 - MONTH 01</v>
      </c>
      <c r="O2634" s="83" t="str">
        <f ca="1" t="shared" ref="O2634:P2634" si="2684">IFERROR(AVERAGEIF(M:M,M2634,$K:$K)," ")</f>
        <v> </v>
      </c>
      <c r="P2634" s="83" t="str">
        <f ca="1" t="shared" si="2684"/>
        <v> </v>
      </c>
      <c r="Q2634" s="65" t="str">
        <f ca="1">IF(ISBLANK(A2634)," ",IF(O2634&gt;MASTER!$B$3/100,"SB",IF(O2634&gt;MASTER!$B$4/100,"B",IF(O2634&gt;MASTER!$B$5/100,"C","K"))))</f>
        <v>SB</v>
      </c>
      <c r="R2634" s="65" t="str">
        <f ca="1">IF(ISBLANK(B2634)," ",IF(P2634&gt;MASTER!$B$3/100,"SB",IF(P2634&gt;MASTER!$B$4/100,"B",IF(P2634&gt;MASTER!$B$5/100,"C","K"))))</f>
        <v>SB</v>
      </c>
    </row>
    <row r="2635" customHeight="1" spans="1:18">
      <c r="A2635" s="65">
        <f ca="1">INDIRECT(ADDRESS(2+QUOTIENT(ROW()-2,COUNTA('Form Responses 1'!$1:$1)-4),1,,TRUE,"Form Responses 1"))</f>
        <v>0</v>
      </c>
      <c r="B2635" s="65">
        <f ca="1">INDIRECT(ADDRESS(2+QUOTIENT(ROW()-2,COUNTA('Form Responses 1'!$1:$1)-4),2,,TRUE,"Form Responses 1"))</f>
        <v>0</v>
      </c>
      <c r="C2635" s="65">
        <f ca="1">INDIRECT(ADDRESS(2+QUOTIENT(ROW()-2,COUNTA('Form Responses 1'!$1:$1)-4),3,,TRUE,"Form Responses 1"))</f>
        <v>0</v>
      </c>
      <c r="D2635" s="65">
        <f ca="1">INDIRECT(ADDRESS(2+QUOTIENT(ROW()-2,COUNTA('Form Responses 1'!$1:$1)-4),4,,TRUE,"Form Responses 1"))</f>
        <v>0</v>
      </c>
      <c r="E2635" s="82">
        <f ca="1" t="shared" si="0"/>
        <v>6</v>
      </c>
      <c r="F2635" s="65" t="str">
        <f ca="1">IF(ISBLANK(A2635)," ",INDIRECT(ADDRESS(1,5+MOD(ROW()-2,COUNTA('Form Responses 1'!$1:$1)-4),,TRUE,"Form Responses 1")))</f>
        <v>Lantai 02 [Ruang Rapat 1-2-3-4-5]</v>
      </c>
      <c r="G2635" s="65" t="e">
        <f ca="1">IF(ISBLANK(A2635)," ",INDIRECT(ADDRESS(MATCH(A2635,'Form Responses 1'!A:A,0),5+MOD(ROW()-2,COUNTA('Form Responses 1'!$1:$1)-4),,TRUE,"Form Responses 1")))</f>
        <v>#N/A</v>
      </c>
      <c r="H2635" s="83" t="str">
        <f ca="1" t="shared" si="1"/>
        <v>Lantai 02</v>
      </c>
      <c r="I2635" s="83" t="str">
        <f ca="1" t="shared" si="2676"/>
        <v>Ruang Rapat 1-2-3-4-5</v>
      </c>
      <c r="J2635" s="83" t="str">
        <f ca="1" t="shared" si="2"/>
        <v>CLEANING SERVICE</v>
      </c>
      <c r="K2635" s="83" t="str">
        <f ca="1" t="array" ref="K2635">IFERROR(INDEX(MASTER!B:B,MATCH(G2635,MASTER!A:A,0))/100," ")</f>
        <v> </v>
      </c>
      <c r="L2635" s="65">
        <f ca="1" t="shared" si="3"/>
        <v>0</v>
      </c>
      <c r="M2635" s="65" t="str">
        <f ca="1" t="shared" si="4"/>
        <v>1900 - WEEK 00</v>
      </c>
      <c r="N2635" s="65" t="str">
        <f ca="1" t="shared" si="5"/>
        <v>1900 - MONTH 01</v>
      </c>
      <c r="O2635" s="83" t="str">
        <f ca="1" t="shared" ref="O2635:P2635" si="2685">IFERROR(AVERAGEIF(M:M,M2635,$K:$K)," ")</f>
        <v> </v>
      </c>
      <c r="P2635" s="83" t="str">
        <f ca="1" t="shared" si="2685"/>
        <v> </v>
      </c>
      <c r="Q2635" s="65" t="str">
        <f ca="1">IF(ISBLANK(A2635)," ",IF(O2635&gt;MASTER!$B$3/100,"SB",IF(O2635&gt;MASTER!$B$4/100,"B",IF(O2635&gt;MASTER!$B$5/100,"C","K"))))</f>
        <v>SB</v>
      </c>
      <c r="R2635" s="65" t="str">
        <f ca="1">IF(ISBLANK(B2635)," ",IF(P2635&gt;MASTER!$B$3/100,"SB",IF(P2635&gt;MASTER!$B$4/100,"B",IF(P2635&gt;MASTER!$B$5/100,"C","K"))))</f>
        <v>SB</v>
      </c>
    </row>
    <row r="2636" customHeight="1" spans="1:18">
      <c r="A2636" s="65">
        <f ca="1">INDIRECT(ADDRESS(2+QUOTIENT(ROW()-2,COUNTA('Form Responses 1'!$1:$1)-4),1,,TRUE,"Form Responses 1"))</f>
        <v>0</v>
      </c>
      <c r="B2636" s="65">
        <f ca="1">INDIRECT(ADDRESS(2+QUOTIENT(ROW()-2,COUNTA('Form Responses 1'!$1:$1)-4),2,,TRUE,"Form Responses 1"))</f>
        <v>0</v>
      </c>
      <c r="C2636" s="65">
        <f ca="1">INDIRECT(ADDRESS(2+QUOTIENT(ROW()-2,COUNTA('Form Responses 1'!$1:$1)-4),3,,TRUE,"Form Responses 1"))</f>
        <v>0</v>
      </c>
      <c r="D2636" s="65">
        <f ca="1">INDIRECT(ADDRESS(2+QUOTIENT(ROW()-2,COUNTA('Form Responses 1'!$1:$1)-4),4,,TRUE,"Form Responses 1"))</f>
        <v>0</v>
      </c>
      <c r="E2636" s="82">
        <f ca="1" t="shared" si="0"/>
        <v>6</v>
      </c>
      <c r="F2636" s="65" t="str">
        <f ca="1">IF(ISBLANK(A2636)," ",INDIRECT(ADDRESS(1,5+MOD(ROW()-2,COUNTA('Form Responses 1'!$1:$1)-4),,TRUE,"Form Responses 1")))</f>
        <v>Lantai 02 [Koridor]</v>
      </c>
      <c r="G2636" s="65" t="e">
        <f ca="1">IF(ISBLANK(A2636)," ",INDIRECT(ADDRESS(MATCH(A2636,'Form Responses 1'!A:A,0),5+MOD(ROW()-2,COUNTA('Form Responses 1'!$1:$1)-4),,TRUE,"Form Responses 1")))</f>
        <v>#N/A</v>
      </c>
      <c r="H2636" s="83" t="str">
        <f ca="1" t="shared" si="1"/>
        <v>Lantai 02</v>
      </c>
      <c r="I2636" s="83" t="str">
        <f ca="1" t="shared" si="2676"/>
        <v>Koridor</v>
      </c>
      <c r="J2636" s="83" t="str">
        <f ca="1" t="shared" si="2"/>
        <v>CLEANING SERVICE</v>
      </c>
      <c r="K2636" s="83" t="str">
        <f ca="1" t="array" ref="K2636">IFERROR(INDEX(MASTER!B:B,MATCH(G2636,MASTER!A:A,0))/100," ")</f>
        <v> </v>
      </c>
      <c r="L2636" s="65">
        <f ca="1" t="shared" si="3"/>
        <v>0</v>
      </c>
      <c r="M2636" s="65" t="str">
        <f ca="1" t="shared" si="4"/>
        <v>1900 - WEEK 00</v>
      </c>
      <c r="N2636" s="65" t="str">
        <f ca="1" t="shared" si="5"/>
        <v>1900 - MONTH 01</v>
      </c>
      <c r="O2636" s="83" t="str">
        <f ca="1" t="shared" ref="O2636:P2636" si="2686">IFERROR(AVERAGEIF(M:M,M2636,$K:$K)," ")</f>
        <v> </v>
      </c>
      <c r="P2636" s="83" t="str">
        <f ca="1" t="shared" si="2686"/>
        <v> </v>
      </c>
      <c r="Q2636" s="65" t="str">
        <f ca="1">IF(ISBLANK(A2636)," ",IF(O2636&gt;MASTER!$B$3/100,"SB",IF(O2636&gt;MASTER!$B$4/100,"B",IF(O2636&gt;MASTER!$B$5/100,"C","K"))))</f>
        <v>SB</v>
      </c>
      <c r="R2636" s="65" t="str">
        <f ca="1">IF(ISBLANK(B2636)," ",IF(P2636&gt;MASTER!$B$3/100,"SB",IF(P2636&gt;MASTER!$B$4/100,"B",IF(P2636&gt;MASTER!$B$5/100,"C","K"))))</f>
        <v>SB</v>
      </c>
    </row>
    <row r="2637" customHeight="1" spans="1:18">
      <c r="A2637" s="65">
        <f ca="1">INDIRECT(ADDRESS(2+QUOTIENT(ROW()-2,COUNTA('Form Responses 1'!$1:$1)-4),1,,TRUE,"Form Responses 1"))</f>
        <v>0</v>
      </c>
      <c r="B2637" s="65">
        <f ca="1">INDIRECT(ADDRESS(2+QUOTIENT(ROW()-2,COUNTA('Form Responses 1'!$1:$1)-4),2,,TRUE,"Form Responses 1"))</f>
        <v>0</v>
      </c>
      <c r="C2637" s="65">
        <f ca="1">INDIRECT(ADDRESS(2+QUOTIENT(ROW()-2,COUNTA('Form Responses 1'!$1:$1)-4),3,,TRUE,"Form Responses 1"))</f>
        <v>0</v>
      </c>
      <c r="D2637" s="65">
        <f ca="1">INDIRECT(ADDRESS(2+QUOTIENT(ROW()-2,COUNTA('Form Responses 1'!$1:$1)-4),4,,TRUE,"Form Responses 1"))</f>
        <v>0</v>
      </c>
      <c r="E2637" s="82">
        <f ca="1" t="shared" si="0"/>
        <v>6</v>
      </c>
      <c r="F2637" s="65" t="str">
        <f ca="1">IF(ISBLANK(A2637)," ",INDIRECT(ADDRESS(1,5+MOD(ROW()-2,COUNTA('Form Responses 1'!$1:$1)-4),,TRUE,"Form Responses 1")))</f>
        <v>Lantai 02 [Mesjid]</v>
      </c>
      <c r="G2637" s="65" t="e">
        <f ca="1">IF(ISBLANK(A2637)," ",INDIRECT(ADDRESS(MATCH(A2637,'Form Responses 1'!A:A,0),5+MOD(ROW()-2,COUNTA('Form Responses 1'!$1:$1)-4),,TRUE,"Form Responses 1")))</f>
        <v>#N/A</v>
      </c>
      <c r="H2637" s="83" t="str">
        <f ca="1" t="shared" si="1"/>
        <v>Lantai 02</v>
      </c>
      <c r="I2637" s="83" t="str">
        <f ca="1" t="shared" si="2676"/>
        <v>Mesjid</v>
      </c>
      <c r="J2637" s="83" t="str">
        <f ca="1" t="shared" si="2"/>
        <v>CLEANING SERVICE</v>
      </c>
      <c r="K2637" s="83" t="str">
        <f ca="1" t="array" ref="K2637">IFERROR(INDEX(MASTER!B:B,MATCH(G2637,MASTER!A:A,0))/100," ")</f>
        <v> </v>
      </c>
      <c r="L2637" s="65">
        <f ca="1" t="shared" si="3"/>
        <v>0</v>
      </c>
      <c r="M2637" s="65" t="str">
        <f ca="1" t="shared" si="4"/>
        <v>1900 - WEEK 00</v>
      </c>
      <c r="N2637" s="65" t="str">
        <f ca="1" t="shared" si="5"/>
        <v>1900 - MONTH 01</v>
      </c>
      <c r="O2637" s="83" t="str">
        <f ca="1" t="shared" ref="O2637:P2637" si="2687">IFERROR(AVERAGEIF(M:M,M2637,$K:$K)," ")</f>
        <v> </v>
      </c>
      <c r="P2637" s="83" t="str">
        <f ca="1" t="shared" si="2687"/>
        <v> </v>
      </c>
      <c r="Q2637" s="65" t="str">
        <f ca="1">IF(ISBLANK(A2637)," ",IF(O2637&gt;MASTER!$B$3/100,"SB",IF(O2637&gt;MASTER!$B$4/100,"B",IF(O2637&gt;MASTER!$B$5/100,"C","K"))))</f>
        <v>SB</v>
      </c>
      <c r="R2637" s="65" t="str">
        <f ca="1">IF(ISBLANK(B2637)," ",IF(P2637&gt;MASTER!$B$3/100,"SB",IF(P2637&gt;MASTER!$B$4/100,"B",IF(P2637&gt;MASTER!$B$5/100,"C","K"))))</f>
        <v>SB</v>
      </c>
    </row>
    <row r="2638" customHeight="1" spans="1:18">
      <c r="A2638" s="65">
        <f ca="1">INDIRECT(ADDRESS(2+QUOTIENT(ROW()-2,COUNTA('Form Responses 1'!$1:$1)-4),1,,TRUE,"Form Responses 1"))</f>
        <v>0</v>
      </c>
      <c r="B2638" s="65">
        <f ca="1">INDIRECT(ADDRESS(2+QUOTIENT(ROW()-2,COUNTA('Form Responses 1'!$1:$1)-4),2,,TRUE,"Form Responses 1"))</f>
        <v>0</v>
      </c>
      <c r="C2638" s="65">
        <f ca="1">INDIRECT(ADDRESS(2+QUOTIENT(ROW()-2,COUNTA('Form Responses 1'!$1:$1)-4),3,,TRUE,"Form Responses 1"))</f>
        <v>0</v>
      </c>
      <c r="D2638" s="65">
        <f ca="1">INDIRECT(ADDRESS(2+QUOTIENT(ROW()-2,COUNTA('Form Responses 1'!$1:$1)-4),4,,TRUE,"Form Responses 1"))</f>
        <v>0</v>
      </c>
      <c r="E2638" s="82">
        <f ca="1" t="shared" si="0"/>
        <v>6</v>
      </c>
      <c r="F2638" s="65" t="str">
        <f ca="1">IF(ISBLANK(A2638)," ",INDIRECT(ADDRESS(1,5+MOD(ROW()-2,COUNTA('Form Responses 1'!$1:$1)-4),,TRUE,"Form Responses 1")))</f>
        <v>Lantai 02 [Toilet Pria / Wanita]</v>
      </c>
      <c r="G2638" s="65" t="e">
        <f ca="1">IF(ISBLANK(A2638)," ",INDIRECT(ADDRESS(MATCH(A2638,'Form Responses 1'!A:A,0),5+MOD(ROW()-2,COUNTA('Form Responses 1'!$1:$1)-4),,TRUE,"Form Responses 1")))</f>
        <v>#N/A</v>
      </c>
      <c r="H2638" s="83" t="str">
        <f ca="1" t="shared" si="1"/>
        <v>Lantai 02</v>
      </c>
      <c r="I2638" s="83" t="str">
        <f ca="1" t="shared" si="2676"/>
        <v>Toilet Pria / Wanita</v>
      </c>
      <c r="J2638" s="83" t="str">
        <f ca="1" t="shared" si="2"/>
        <v>CLEANING SERVICE</v>
      </c>
      <c r="K2638" s="83" t="str">
        <f ca="1" t="array" ref="K2638">IFERROR(INDEX(MASTER!B:B,MATCH(G2638,MASTER!A:A,0))/100," ")</f>
        <v> </v>
      </c>
      <c r="L2638" s="65">
        <f ca="1" t="shared" si="3"/>
        <v>0</v>
      </c>
      <c r="M2638" s="65" t="str">
        <f ca="1" t="shared" si="4"/>
        <v>1900 - WEEK 00</v>
      </c>
      <c r="N2638" s="65" t="str">
        <f ca="1" t="shared" si="5"/>
        <v>1900 - MONTH 01</v>
      </c>
      <c r="O2638" s="83" t="str">
        <f ca="1" t="shared" ref="O2638:P2638" si="2688">IFERROR(AVERAGEIF(M:M,M2638,$K:$K)," ")</f>
        <v> </v>
      </c>
      <c r="P2638" s="83" t="str">
        <f ca="1" t="shared" si="2688"/>
        <v> </v>
      </c>
      <c r="Q2638" s="65" t="str">
        <f ca="1">IF(ISBLANK(A2638)," ",IF(O2638&gt;MASTER!$B$3/100,"SB",IF(O2638&gt;MASTER!$B$4/100,"B",IF(O2638&gt;MASTER!$B$5/100,"C","K"))))</f>
        <v>SB</v>
      </c>
      <c r="R2638" s="65" t="str">
        <f ca="1">IF(ISBLANK(B2638)," ",IF(P2638&gt;MASTER!$B$3/100,"SB",IF(P2638&gt;MASTER!$B$4/100,"B",IF(P2638&gt;MASTER!$B$5/100,"C","K"))))</f>
        <v>SB</v>
      </c>
    </row>
    <row r="2639" customHeight="1" spans="1:18">
      <c r="A2639" s="65">
        <f ca="1">INDIRECT(ADDRESS(2+QUOTIENT(ROW()-2,COUNTA('Form Responses 1'!$1:$1)-4),1,,TRUE,"Form Responses 1"))</f>
        <v>0</v>
      </c>
      <c r="B2639" s="65">
        <f ca="1">INDIRECT(ADDRESS(2+QUOTIENT(ROW()-2,COUNTA('Form Responses 1'!$1:$1)-4),2,,TRUE,"Form Responses 1"))</f>
        <v>0</v>
      </c>
      <c r="C2639" s="65">
        <f ca="1">INDIRECT(ADDRESS(2+QUOTIENT(ROW()-2,COUNTA('Form Responses 1'!$1:$1)-4),3,,TRUE,"Form Responses 1"))</f>
        <v>0</v>
      </c>
      <c r="D2639" s="65">
        <f ca="1">INDIRECT(ADDRESS(2+QUOTIENT(ROW()-2,COUNTA('Form Responses 1'!$1:$1)-4),4,,TRUE,"Form Responses 1"))</f>
        <v>0</v>
      </c>
      <c r="E2639" s="82">
        <f ca="1" t="shared" si="0"/>
        <v>6</v>
      </c>
      <c r="F2639" s="65" t="str">
        <f ca="1">IF(ISBLANK(A2639)," ",INDIRECT(ADDRESS(1,5+MOD(ROW()-2,COUNTA('Form Responses 1'!$1:$1)-4),,TRUE,"Form Responses 1")))</f>
        <v>Lantai 01 [Lobby Utama]</v>
      </c>
      <c r="G2639" s="65" t="e">
        <f ca="1">IF(ISBLANK(A2639)," ",INDIRECT(ADDRESS(MATCH(A2639,'Form Responses 1'!A:A,0),5+MOD(ROW()-2,COUNTA('Form Responses 1'!$1:$1)-4),,TRUE,"Form Responses 1")))</f>
        <v>#N/A</v>
      </c>
      <c r="H2639" s="83" t="str">
        <f ca="1" t="shared" si="1"/>
        <v>Lantai 01</v>
      </c>
      <c r="I2639" s="83" t="str">
        <f ca="1" t="shared" si="2676"/>
        <v>Lobby Utama</v>
      </c>
      <c r="J2639" s="83" t="str">
        <f ca="1" t="shared" si="2"/>
        <v>CLEANING SERVICE</v>
      </c>
      <c r="K2639" s="83" t="str">
        <f ca="1" t="array" ref="K2639">IFERROR(INDEX(MASTER!B:B,MATCH(G2639,MASTER!A:A,0))/100," ")</f>
        <v> </v>
      </c>
      <c r="L2639" s="65">
        <f ca="1" t="shared" si="3"/>
        <v>0</v>
      </c>
      <c r="M2639" s="65" t="str">
        <f ca="1" t="shared" si="4"/>
        <v>1900 - WEEK 00</v>
      </c>
      <c r="N2639" s="65" t="str">
        <f ca="1" t="shared" si="5"/>
        <v>1900 - MONTH 01</v>
      </c>
      <c r="O2639" s="83" t="str">
        <f ca="1" t="shared" ref="O2639:P2639" si="2689">IFERROR(AVERAGEIF(M:M,M2639,$K:$K)," ")</f>
        <v> </v>
      </c>
      <c r="P2639" s="83" t="str">
        <f ca="1" t="shared" si="2689"/>
        <v> </v>
      </c>
      <c r="Q2639" s="65" t="str">
        <f ca="1">IF(ISBLANK(A2639)," ",IF(O2639&gt;MASTER!$B$3/100,"SB",IF(O2639&gt;MASTER!$B$4/100,"B",IF(O2639&gt;MASTER!$B$5/100,"C","K"))))</f>
        <v>SB</v>
      </c>
      <c r="R2639" s="65" t="str">
        <f ca="1">IF(ISBLANK(B2639)," ",IF(P2639&gt;MASTER!$B$3/100,"SB",IF(P2639&gt;MASTER!$B$4/100,"B",IF(P2639&gt;MASTER!$B$5/100,"C","K"))))</f>
        <v>SB</v>
      </c>
    </row>
    <row r="2640" customHeight="1" spans="1:18">
      <c r="A2640" s="65">
        <f ca="1">INDIRECT(ADDRESS(2+QUOTIENT(ROW()-2,COUNTA('Form Responses 1'!$1:$1)-4),1,,TRUE,"Form Responses 1"))</f>
        <v>0</v>
      </c>
      <c r="B2640" s="65">
        <f ca="1">INDIRECT(ADDRESS(2+QUOTIENT(ROW()-2,COUNTA('Form Responses 1'!$1:$1)-4),2,,TRUE,"Form Responses 1"))</f>
        <v>0</v>
      </c>
      <c r="C2640" s="65">
        <f ca="1">INDIRECT(ADDRESS(2+QUOTIENT(ROW()-2,COUNTA('Form Responses 1'!$1:$1)-4),3,,TRUE,"Form Responses 1"))</f>
        <v>0</v>
      </c>
      <c r="D2640" s="65">
        <f ca="1">INDIRECT(ADDRESS(2+QUOTIENT(ROW()-2,COUNTA('Form Responses 1'!$1:$1)-4),4,,TRUE,"Form Responses 1"))</f>
        <v>0</v>
      </c>
      <c r="E2640" s="82">
        <f ca="1" t="shared" si="0"/>
        <v>6</v>
      </c>
      <c r="F2640" s="65" t="str">
        <f ca="1">IF(ISBLANK(A2640)," ",INDIRECT(ADDRESS(1,5+MOD(ROW()-2,COUNTA('Form Responses 1'!$1:$1)-4),,TRUE,"Form Responses 1")))</f>
        <v>Lantai 01 [Poli klinik]</v>
      </c>
      <c r="G2640" s="65" t="e">
        <f ca="1">IF(ISBLANK(A2640)," ",INDIRECT(ADDRESS(MATCH(A2640,'Form Responses 1'!A:A,0),5+MOD(ROW()-2,COUNTA('Form Responses 1'!$1:$1)-4),,TRUE,"Form Responses 1")))</f>
        <v>#N/A</v>
      </c>
      <c r="H2640" s="83" t="str">
        <f ca="1" t="shared" si="1"/>
        <v>Lantai 01</v>
      </c>
      <c r="I2640" s="83" t="str">
        <f ca="1" t="shared" si="2676"/>
        <v>Poli klinik</v>
      </c>
      <c r="J2640" s="83" t="str">
        <f ca="1" t="shared" si="2"/>
        <v>CLEANING SERVICE</v>
      </c>
      <c r="K2640" s="83" t="str">
        <f ca="1" t="array" ref="K2640">IFERROR(INDEX(MASTER!B:B,MATCH(G2640,MASTER!A:A,0))/100," ")</f>
        <v> </v>
      </c>
      <c r="L2640" s="65">
        <f ca="1" t="shared" si="3"/>
        <v>0</v>
      </c>
      <c r="M2640" s="65" t="str">
        <f ca="1" t="shared" si="4"/>
        <v>1900 - WEEK 00</v>
      </c>
      <c r="N2640" s="65" t="str">
        <f ca="1" t="shared" si="5"/>
        <v>1900 - MONTH 01</v>
      </c>
      <c r="O2640" s="83" t="str">
        <f ca="1" t="shared" ref="O2640:P2640" si="2690">IFERROR(AVERAGEIF(M:M,M2640,$K:$K)," ")</f>
        <v> </v>
      </c>
      <c r="P2640" s="83" t="str">
        <f ca="1" t="shared" si="2690"/>
        <v> </v>
      </c>
      <c r="Q2640" s="65" t="str">
        <f ca="1">IF(ISBLANK(A2640)," ",IF(O2640&gt;MASTER!$B$3/100,"SB",IF(O2640&gt;MASTER!$B$4/100,"B",IF(O2640&gt;MASTER!$B$5/100,"C","K"))))</f>
        <v>SB</v>
      </c>
      <c r="R2640" s="65" t="str">
        <f ca="1">IF(ISBLANK(B2640)," ",IF(P2640&gt;MASTER!$B$3/100,"SB",IF(P2640&gt;MASTER!$B$4/100,"B",IF(P2640&gt;MASTER!$B$5/100,"C","K"))))</f>
        <v>SB</v>
      </c>
    </row>
    <row r="2641" customHeight="1" spans="1:18">
      <c r="A2641" s="65">
        <f ca="1">INDIRECT(ADDRESS(2+QUOTIENT(ROW()-2,COUNTA('Form Responses 1'!$1:$1)-4),1,,TRUE,"Form Responses 1"))</f>
        <v>0</v>
      </c>
      <c r="B2641" s="65">
        <f ca="1">INDIRECT(ADDRESS(2+QUOTIENT(ROW()-2,COUNTA('Form Responses 1'!$1:$1)-4),2,,TRUE,"Form Responses 1"))</f>
        <v>0</v>
      </c>
      <c r="C2641" s="65">
        <f ca="1">INDIRECT(ADDRESS(2+QUOTIENT(ROW()-2,COUNTA('Form Responses 1'!$1:$1)-4),3,,TRUE,"Form Responses 1"))</f>
        <v>0</v>
      </c>
      <c r="D2641" s="65">
        <f ca="1">INDIRECT(ADDRESS(2+QUOTIENT(ROW()-2,COUNTA('Form Responses 1'!$1:$1)-4),4,,TRUE,"Form Responses 1"))</f>
        <v>0</v>
      </c>
      <c r="E2641" s="82">
        <f ca="1" t="shared" si="0"/>
        <v>6</v>
      </c>
      <c r="F2641" s="65" t="str">
        <f ca="1">IF(ISBLANK(A2641)," ",INDIRECT(ADDRESS(1,5+MOD(ROW()-2,COUNTA('Form Responses 1'!$1:$1)-4),,TRUE,"Form Responses 1")))</f>
        <v>Lantai 01 [R.PPID]</v>
      </c>
      <c r="G2641" s="65" t="e">
        <f ca="1">IF(ISBLANK(A2641)," ",INDIRECT(ADDRESS(MATCH(A2641,'Form Responses 1'!A:A,0),5+MOD(ROW()-2,COUNTA('Form Responses 1'!$1:$1)-4),,TRUE,"Form Responses 1")))</f>
        <v>#N/A</v>
      </c>
      <c r="H2641" s="83" t="str">
        <f ca="1" t="shared" si="1"/>
        <v>Lantai 01</v>
      </c>
      <c r="I2641" s="83" t="str">
        <f ca="1" t="shared" si="2676"/>
        <v>R.PPID</v>
      </c>
      <c r="J2641" s="83" t="str">
        <f ca="1" t="shared" si="2"/>
        <v>CLEANING SERVICE</v>
      </c>
      <c r="K2641" s="83" t="str">
        <f ca="1" t="array" ref="K2641">IFERROR(INDEX(MASTER!B:B,MATCH(G2641,MASTER!A:A,0))/100," ")</f>
        <v> </v>
      </c>
      <c r="L2641" s="65">
        <f ca="1" t="shared" si="3"/>
        <v>0</v>
      </c>
      <c r="M2641" s="65" t="str">
        <f ca="1" t="shared" si="4"/>
        <v>1900 - WEEK 00</v>
      </c>
      <c r="N2641" s="65" t="str">
        <f ca="1" t="shared" si="5"/>
        <v>1900 - MONTH 01</v>
      </c>
      <c r="O2641" s="83" t="str">
        <f ca="1" t="shared" ref="O2641:P2641" si="2691">IFERROR(AVERAGEIF(M:M,M2641,$K:$K)," ")</f>
        <v> </v>
      </c>
      <c r="P2641" s="83" t="str">
        <f ca="1" t="shared" si="2691"/>
        <v> </v>
      </c>
      <c r="Q2641" s="65" t="str">
        <f ca="1">IF(ISBLANK(A2641)," ",IF(O2641&gt;MASTER!$B$3/100,"SB",IF(O2641&gt;MASTER!$B$4/100,"B",IF(O2641&gt;MASTER!$B$5/100,"C","K"))))</f>
        <v>SB</v>
      </c>
      <c r="R2641" s="65" t="str">
        <f ca="1">IF(ISBLANK(B2641)," ",IF(P2641&gt;MASTER!$B$3/100,"SB",IF(P2641&gt;MASTER!$B$4/100,"B",IF(P2641&gt;MASTER!$B$5/100,"C","K"))))</f>
        <v>SB</v>
      </c>
    </row>
    <row r="2642" customHeight="1" spans="1:18">
      <c r="A2642" s="65">
        <f ca="1">INDIRECT(ADDRESS(2+QUOTIENT(ROW()-2,COUNTA('Form Responses 1'!$1:$1)-4),1,,TRUE,"Form Responses 1"))</f>
        <v>0</v>
      </c>
      <c r="B2642" s="65">
        <f ca="1">INDIRECT(ADDRESS(2+QUOTIENT(ROW()-2,COUNTA('Form Responses 1'!$1:$1)-4),2,,TRUE,"Form Responses 1"))</f>
        <v>0</v>
      </c>
      <c r="C2642" s="65">
        <f ca="1">INDIRECT(ADDRESS(2+QUOTIENT(ROW()-2,COUNTA('Form Responses 1'!$1:$1)-4),3,,TRUE,"Form Responses 1"))</f>
        <v>0</v>
      </c>
      <c r="D2642" s="65">
        <f ca="1">INDIRECT(ADDRESS(2+QUOTIENT(ROW()-2,COUNTA('Form Responses 1'!$1:$1)-4),4,,TRUE,"Form Responses 1"))</f>
        <v>0</v>
      </c>
      <c r="E2642" s="82">
        <f ca="1" t="shared" si="0"/>
        <v>6</v>
      </c>
      <c r="F2642" s="65" t="str">
        <f ca="1">IF(ISBLANK(A2642)," ",INDIRECT(ADDRESS(1,5+MOD(ROW()-2,COUNTA('Form Responses 1'!$1:$1)-4),,TRUE,"Form Responses 1")))</f>
        <v>Lantai 01 [R. AHU]</v>
      </c>
      <c r="G2642" s="65" t="e">
        <f ca="1">IF(ISBLANK(A2642)," ",INDIRECT(ADDRESS(MATCH(A2642,'Form Responses 1'!A:A,0),5+MOD(ROW()-2,COUNTA('Form Responses 1'!$1:$1)-4),,TRUE,"Form Responses 1")))</f>
        <v>#N/A</v>
      </c>
      <c r="H2642" s="83" t="str">
        <f ca="1" t="shared" si="1"/>
        <v>Lantai 01</v>
      </c>
      <c r="I2642" s="83" t="str">
        <f ca="1" t="shared" si="2676"/>
        <v>R. AHU</v>
      </c>
      <c r="J2642" s="83" t="str">
        <f ca="1" t="shared" si="2"/>
        <v>CLEANING SERVICE</v>
      </c>
      <c r="K2642" s="83" t="str">
        <f ca="1" t="array" ref="K2642">IFERROR(INDEX(MASTER!B:B,MATCH(G2642,MASTER!A:A,0))/100," ")</f>
        <v> </v>
      </c>
      <c r="L2642" s="65">
        <f ca="1" t="shared" si="3"/>
        <v>0</v>
      </c>
      <c r="M2642" s="65" t="str">
        <f ca="1" t="shared" si="4"/>
        <v>1900 - WEEK 00</v>
      </c>
      <c r="N2642" s="65" t="str">
        <f ca="1" t="shared" si="5"/>
        <v>1900 - MONTH 01</v>
      </c>
      <c r="O2642" s="83" t="str">
        <f ca="1" t="shared" ref="O2642:P2642" si="2692">IFERROR(AVERAGEIF(M:M,M2642,$K:$K)," ")</f>
        <v> </v>
      </c>
      <c r="P2642" s="83" t="str">
        <f ca="1" t="shared" si="2692"/>
        <v> </v>
      </c>
      <c r="Q2642" s="65" t="str">
        <f ca="1">IF(ISBLANK(A2642)," ",IF(O2642&gt;MASTER!$B$3/100,"SB",IF(O2642&gt;MASTER!$B$4/100,"B",IF(O2642&gt;MASTER!$B$5/100,"C","K"))))</f>
        <v>SB</v>
      </c>
      <c r="R2642" s="65" t="str">
        <f ca="1">IF(ISBLANK(B2642)," ",IF(P2642&gt;MASTER!$B$3/100,"SB",IF(P2642&gt;MASTER!$B$4/100,"B",IF(P2642&gt;MASTER!$B$5/100,"C","K"))))</f>
        <v>SB</v>
      </c>
    </row>
    <row r="2643" customHeight="1" spans="1:18">
      <c r="A2643" s="65">
        <f ca="1">INDIRECT(ADDRESS(2+QUOTIENT(ROW()-2,COUNTA('Form Responses 1'!$1:$1)-4),1,,TRUE,"Form Responses 1"))</f>
        <v>0</v>
      </c>
      <c r="B2643" s="65">
        <f ca="1">INDIRECT(ADDRESS(2+QUOTIENT(ROW()-2,COUNTA('Form Responses 1'!$1:$1)-4),2,,TRUE,"Form Responses 1"))</f>
        <v>0</v>
      </c>
      <c r="C2643" s="65">
        <f ca="1">INDIRECT(ADDRESS(2+QUOTIENT(ROW()-2,COUNTA('Form Responses 1'!$1:$1)-4),3,,TRUE,"Form Responses 1"))</f>
        <v>0</v>
      </c>
      <c r="D2643" s="65">
        <f ca="1">INDIRECT(ADDRESS(2+QUOTIENT(ROW()-2,COUNTA('Form Responses 1'!$1:$1)-4),4,,TRUE,"Form Responses 1"))</f>
        <v>0</v>
      </c>
      <c r="E2643" s="82">
        <f ca="1" t="shared" si="0"/>
        <v>6</v>
      </c>
      <c r="F2643" s="65" t="str">
        <f ca="1">IF(ISBLANK(A2643)," ",INDIRECT(ADDRESS(1,5+MOD(ROW()-2,COUNTA('Form Responses 1'!$1:$1)-4),,TRUE,"Form Responses 1")))</f>
        <v>Lantai 01 [R. Laktasi]</v>
      </c>
      <c r="G2643" s="65" t="e">
        <f ca="1">IF(ISBLANK(A2643)," ",INDIRECT(ADDRESS(MATCH(A2643,'Form Responses 1'!A:A,0),5+MOD(ROW()-2,COUNTA('Form Responses 1'!$1:$1)-4),,TRUE,"Form Responses 1")))</f>
        <v>#N/A</v>
      </c>
      <c r="H2643" s="83" t="str">
        <f ca="1" t="shared" si="1"/>
        <v>Lantai 01</v>
      </c>
      <c r="I2643" s="83" t="str">
        <f ca="1" t="shared" si="2676"/>
        <v>R. Laktasi</v>
      </c>
      <c r="J2643" s="83" t="str">
        <f ca="1" t="shared" si="2"/>
        <v>CLEANING SERVICE</v>
      </c>
      <c r="K2643" s="83" t="str">
        <f ca="1" t="array" ref="K2643">IFERROR(INDEX(MASTER!B:B,MATCH(G2643,MASTER!A:A,0))/100," ")</f>
        <v> </v>
      </c>
      <c r="L2643" s="65">
        <f ca="1" t="shared" si="3"/>
        <v>0</v>
      </c>
      <c r="M2643" s="65" t="str">
        <f ca="1" t="shared" si="4"/>
        <v>1900 - WEEK 00</v>
      </c>
      <c r="N2643" s="65" t="str">
        <f ca="1" t="shared" si="5"/>
        <v>1900 - MONTH 01</v>
      </c>
      <c r="O2643" s="83" t="str">
        <f ca="1" t="shared" ref="O2643:P2643" si="2693">IFERROR(AVERAGEIF(M:M,M2643,$K:$K)," ")</f>
        <v> </v>
      </c>
      <c r="P2643" s="83" t="str">
        <f ca="1" t="shared" si="2693"/>
        <v> </v>
      </c>
      <c r="Q2643" s="65" t="str">
        <f ca="1">IF(ISBLANK(A2643)," ",IF(O2643&gt;MASTER!$B$3/100,"SB",IF(O2643&gt;MASTER!$B$4/100,"B",IF(O2643&gt;MASTER!$B$5/100,"C","K"))))</f>
        <v>SB</v>
      </c>
      <c r="R2643" s="65" t="str">
        <f ca="1">IF(ISBLANK(B2643)," ",IF(P2643&gt;MASTER!$B$3/100,"SB",IF(P2643&gt;MASTER!$B$4/100,"B",IF(P2643&gt;MASTER!$B$5/100,"C","K"))))</f>
        <v>SB</v>
      </c>
    </row>
    <row r="2644" customHeight="1" spans="1:18">
      <c r="A2644" s="65">
        <f ca="1">INDIRECT(ADDRESS(2+QUOTIENT(ROW()-2,COUNTA('Form Responses 1'!$1:$1)-4),1,,TRUE,"Form Responses 1"))</f>
        <v>0</v>
      </c>
      <c r="B2644" s="65">
        <f ca="1">INDIRECT(ADDRESS(2+QUOTIENT(ROW()-2,COUNTA('Form Responses 1'!$1:$1)-4),2,,TRUE,"Form Responses 1"))</f>
        <v>0</v>
      </c>
      <c r="C2644" s="65">
        <f ca="1">INDIRECT(ADDRESS(2+QUOTIENT(ROW()-2,COUNTA('Form Responses 1'!$1:$1)-4),3,,TRUE,"Form Responses 1"))</f>
        <v>0</v>
      </c>
      <c r="D2644" s="65">
        <f ca="1">INDIRECT(ADDRESS(2+QUOTIENT(ROW()-2,COUNTA('Form Responses 1'!$1:$1)-4),4,,TRUE,"Form Responses 1"))</f>
        <v>0</v>
      </c>
      <c r="E2644" s="82">
        <f ca="1" t="shared" si="0"/>
        <v>6</v>
      </c>
      <c r="F2644" s="65" t="str">
        <f ca="1">IF(ISBLANK(A2644)," ",INDIRECT(ADDRESS(1,5+MOD(ROW()-2,COUNTA('Form Responses 1'!$1:$1)-4),,TRUE,"Form Responses 1")))</f>
        <v>Lantai 01 [Toilet Pria / Wanita]</v>
      </c>
      <c r="G2644" s="65" t="e">
        <f ca="1">IF(ISBLANK(A2644)," ",INDIRECT(ADDRESS(MATCH(A2644,'Form Responses 1'!A:A,0),5+MOD(ROW()-2,COUNTA('Form Responses 1'!$1:$1)-4),,TRUE,"Form Responses 1")))</f>
        <v>#N/A</v>
      </c>
      <c r="H2644" s="83" t="str">
        <f ca="1" t="shared" si="1"/>
        <v>Lantai 01</v>
      </c>
      <c r="I2644" s="83" t="str">
        <f ca="1" t="shared" si="2676"/>
        <v>Toilet Pria / Wanita</v>
      </c>
      <c r="J2644" s="83" t="str">
        <f ca="1" t="shared" si="2"/>
        <v>CLEANING SERVICE</v>
      </c>
      <c r="K2644" s="83" t="str">
        <f ca="1" t="array" ref="K2644">IFERROR(INDEX(MASTER!B:B,MATCH(G2644,MASTER!A:A,0))/100," ")</f>
        <v> </v>
      </c>
      <c r="L2644" s="65">
        <f ca="1" t="shared" si="3"/>
        <v>0</v>
      </c>
      <c r="M2644" s="65" t="str">
        <f ca="1" t="shared" si="4"/>
        <v>1900 - WEEK 00</v>
      </c>
      <c r="N2644" s="65" t="str">
        <f ca="1" t="shared" si="5"/>
        <v>1900 - MONTH 01</v>
      </c>
      <c r="O2644" s="83" t="str">
        <f ca="1" t="shared" ref="O2644:P2644" si="2694">IFERROR(AVERAGEIF(M:M,M2644,$K:$K)," ")</f>
        <v> </v>
      </c>
      <c r="P2644" s="83" t="str">
        <f ca="1" t="shared" si="2694"/>
        <v> </v>
      </c>
      <c r="Q2644" s="65" t="str">
        <f ca="1">IF(ISBLANK(A2644)," ",IF(O2644&gt;MASTER!$B$3/100,"SB",IF(O2644&gt;MASTER!$B$4/100,"B",IF(O2644&gt;MASTER!$B$5/100,"C","K"))))</f>
        <v>SB</v>
      </c>
      <c r="R2644" s="65" t="str">
        <f ca="1">IF(ISBLANK(B2644)," ",IF(P2644&gt;MASTER!$B$3/100,"SB",IF(P2644&gt;MASTER!$B$4/100,"B",IF(P2644&gt;MASTER!$B$5/100,"C","K"))))</f>
        <v>SB</v>
      </c>
    </row>
    <row r="2645" customHeight="1" spans="1:18">
      <c r="A2645" s="65">
        <f ca="1">INDIRECT(ADDRESS(2+QUOTIENT(ROW()-2,COUNTA('Form Responses 1'!$1:$1)-4),1,,TRUE,"Form Responses 1"))</f>
        <v>0</v>
      </c>
      <c r="B2645" s="65">
        <f ca="1">INDIRECT(ADDRESS(2+QUOTIENT(ROW()-2,COUNTA('Form Responses 1'!$1:$1)-4),2,,TRUE,"Form Responses 1"))</f>
        <v>0</v>
      </c>
      <c r="C2645" s="65">
        <f ca="1">INDIRECT(ADDRESS(2+QUOTIENT(ROW()-2,COUNTA('Form Responses 1'!$1:$1)-4),3,,TRUE,"Form Responses 1"))</f>
        <v>0</v>
      </c>
      <c r="D2645" s="65">
        <f ca="1">INDIRECT(ADDRESS(2+QUOTIENT(ROW()-2,COUNTA('Form Responses 1'!$1:$1)-4),4,,TRUE,"Form Responses 1"))</f>
        <v>0</v>
      </c>
      <c r="E2645" s="82">
        <f ca="1" t="shared" si="0"/>
        <v>6</v>
      </c>
      <c r="F2645" s="65" t="str">
        <f ca="1">IF(ISBLANK(A2645)," ",INDIRECT(ADDRESS(1,5+MOD(ROW()-2,COUNTA('Form Responses 1'!$1:$1)-4),,TRUE,"Form Responses 1")))</f>
        <v>Lantai 01 [R. Media]</v>
      </c>
      <c r="G2645" s="65" t="e">
        <f ca="1">IF(ISBLANK(A2645)," ",INDIRECT(ADDRESS(MATCH(A2645,'Form Responses 1'!A:A,0),5+MOD(ROW()-2,COUNTA('Form Responses 1'!$1:$1)-4),,TRUE,"Form Responses 1")))</f>
        <v>#N/A</v>
      </c>
      <c r="H2645" s="83" t="str">
        <f ca="1" t="shared" si="1"/>
        <v>Lantai 01</v>
      </c>
      <c r="I2645" s="83" t="str">
        <f ca="1" t="shared" si="2676"/>
        <v>R. Media</v>
      </c>
      <c r="J2645" s="83" t="str">
        <f ca="1" t="shared" si="2"/>
        <v>CLEANING SERVICE</v>
      </c>
      <c r="K2645" s="83" t="str">
        <f ca="1" t="array" ref="K2645">IFERROR(INDEX(MASTER!B:B,MATCH(G2645,MASTER!A:A,0))/100," ")</f>
        <v> </v>
      </c>
      <c r="L2645" s="65">
        <f ca="1" t="shared" si="3"/>
        <v>0</v>
      </c>
      <c r="M2645" s="65" t="str">
        <f ca="1" t="shared" si="4"/>
        <v>1900 - WEEK 00</v>
      </c>
      <c r="N2645" s="65" t="str">
        <f ca="1" t="shared" si="5"/>
        <v>1900 - MONTH 01</v>
      </c>
      <c r="O2645" s="83" t="str">
        <f ca="1" t="shared" ref="O2645:P2645" si="2695">IFERROR(AVERAGEIF(M:M,M2645,$K:$K)," ")</f>
        <v> </v>
      </c>
      <c r="P2645" s="83" t="str">
        <f ca="1" t="shared" si="2695"/>
        <v> </v>
      </c>
      <c r="Q2645" s="65" t="str">
        <f ca="1">IF(ISBLANK(A2645)," ",IF(O2645&gt;MASTER!$B$3/100,"SB",IF(O2645&gt;MASTER!$B$4/100,"B",IF(O2645&gt;MASTER!$B$5/100,"C","K"))))</f>
        <v>SB</v>
      </c>
      <c r="R2645" s="65" t="str">
        <f ca="1">IF(ISBLANK(B2645)," ",IF(P2645&gt;MASTER!$B$3/100,"SB",IF(P2645&gt;MASTER!$B$4/100,"B",IF(P2645&gt;MASTER!$B$5/100,"C","K"))))</f>
        <v>SB</v>
      </c>
    </row>
    <row r="2646" customHeight="1" spans="1:18">
      <c r="A2646" s="65">
        <f ca="1">INDIRECT(ADDRESS(2+QUOTIENT(ROW()-2,COUNTA('Form Responses 1'!$1:$1)-4),1,,TRUE,"Form Responses 1"))</f>
        <v>0</v>
      </c>
      <c r="B2646" s="65">
        <f ca="1">INDIRECT(ADDRESS(2+QUOTIENT(ROW()-2,COUNTA('Form Responses 1'!$1:$1)-4),2,,TRUE,"Form Responses 1"))</f>
        <v>0</v>
      </c>
      <c r="C2646" s="65">
        <f ca="1">INDIRECT(ADDRESS(2+QUOTIENT(ROW()-2,COUNTA('Form Responses 1'!$1:$1)-4),3,,TRUE,"Form Responses 1"))</f>
        <v>0</v>
      </c>
      <c r="D2646" s="65">
        <f ca="1">INDIRECT(ADDRESS(2+QUOTIENT(ROW()-2,COUNTA('Form Responses 1'!$1:$1)-4),4,,TRUE,"Form Responses 1"))</f>
        <v>0</v>
      </c>
      <c r="E2646" s="82">
        <f ca="1" t="shared" si="0"/>
        <v>6</v>
      </c>
      <c r="F2646" s="65" t="str">
        <f ca="1">IF(ISBLANK(A2646)," ",INDIRECT(ADDRESS(1,5+MOD(ROW()-2,COUNTA('Form Responses 1'!$1:$1)-4),,TRUE,"Form Responses 1")))</f>
        <v>Lantai 01 [Lounge]</v>
      </c>
      <c r="G2646" s="65" t="e">
        <f ca="1">IF(ISBLANK(A2646)," ",INDIRECT(ADDRESS(MATCH(A2646,'Form Responses 1'!A:A,0),5+MOD(ROW()-2,COUNTA('Form Responses 1'!$1:$1)-4),,TRUE,"Form Responses 1")))</f>
        <v>#N/A</v>
      </c>
      <c r="H2646" s="83" t="str">
        <f ca="1" t="shared" si="1"/>
        <v>Lantai 01</v>
      </c>
      <c r="I2646" s="83" t="str">
        <f ca="1" t="shared" si="2676"/>
        <v>Lounge</v>
      </c>
      <c r="J2646" s="83" t="str">
        <f ca="1" t="shared" si="2"/>
        <v>CLEANING SERVICE</v>
      </c>
      <c r="K2646" s="83" t="str">
        <f ca="1" t="array" ref="K2646">IFERROR(INDEX(MASTER!B:B,MATCH(G2646,MASTER!A:A,0))/100," ")</f>
        <v> </v>
      </c>
      <c r="L2646" s="65">
        <f ca="1" t="shared" si="3"/>
        <v>0</v>
      </c>
      <c r="M2646" s="65" t="str">
        <f ca="1" t="shared" si="4"/>
        <v>1900 - WEEK 00</v>
      </c>
      <c r="N2646" s="65" t="str">
        <f ca="1" t="shared" si="5"/>
        <v>1900 - MONTH 01</v>
      </c>
      <c r="O2646" s="83" t="str">
        <f ca="1" t="shared" ref="O2646:P2646" si="2696">IFERROR(AVERAGEIF(M:M,M2646,$K:$K)," ")</f>
        <v> </v>
      </c>
      <c r="P2646" s="83" t="str">
        <f ca="1" t="shared" si="2696"/>
        <v> </v>
      </c>
      <c r="Q2646" s="65" t="str">
        <f ca="1">IF(ISBLANK(A2646)," ",IF(O2646&gt;MASTER!$B$3/100,"SB",IF(O2646&gt;MASTER!$B$4/100,"B",IF(O2646&gt;MASTER!$B$5/100,"C","K"))))</f>
        <v>SB</v>
      </c>
      <c r="R2646" s="65" t="str">
        <f ca="1">IF(ISBLANK(B2646)," ",IF(P2646&gt;MASTER!$B$3/100,"SB",IF(P2646&gt;MASTER!$B$4/100,"B",IF(P2646&gt;MASTER!$B$5/100,"C","K"))))</f>
        <v>SB</v>
      </c>
    </row>
    <row r="2647" customHeight="1" spans="1:18">
      <c r="A2647" s="65">
        <f ca="1">INDIRECT(ADDRESS(2+QUOTIENT(ROW()-2,COUNTA('Form Responses 1'!$1:$1)-4),1,,TRUE,"Form Responses 1"))</f>
        <v>0</v>
      </c>
      <c r="B2647" s="65">
        <f ca="1">INDIRECT(ADDRESS(2+QUOTIENT(ROW()-2,COUNTA('Form Responses 1'!$1:$1)-4),2,,TRUE,"Form Responses 1"))</f>
        <v>0</v>
      </c>
      <c r="C2647" s="65">
        <f ca="1">INDIRECT(ADDRESS(2+QUOTIENT(ROW()-2,COUNTA('Form Responses 1'!$1:$1)-4),3,,TRUE,"Form Responses 1"))</f>
        <v>0</v>
      </c>
      <c r="D2647" s="65">
        <f ca="1">INDIRECT(ADDRESS(2+QUOTIENT(ROW()-2,COUNTA('Form Responses 1'!$1:$1)-4),4,,TRUE,"Form Responses 1"))</f>
        <v>0</v>
      </c>
      <c r="E2647" s="82">
        <f ca="1" t="shared" si="0"/>
        <v>6</v>
      </c>
      <c r="F2647" s="65" t="str">
        <f ca="1">IF(ISBLANK(A2647)," ",INDIRECT(ADDRESS(1,5+MOD(ROW()-2,COUNTA('Form Responses 1'!$1:$1)-4),,TRUE,"Form Responses 1")))</f>
        <v>Ground [Ground]</v>
      </c>
      <c r="G2647" s="65" t="e">
        <f ca="1">IF(ISBLANK(A2647)," ",INDIRECT(ADDRESS(MATCH(A2647,'Form Responses 1'!A:A,0),5+MOD(ROW()-2,COUNTA('Form Responses 1'!$1:$1)-4),,TRUE,"Form Responses 1")))</f>
        <v>#N/A</v>
      </c>
      <c r="H2647" s="83" t="str">
        <f ca="1" t="shared" si="1"/>
        <v>Ground</v>
      </c>
      <c r="I2647" s="83" t="str">
        <f ca="1" t="shared" si="2676"/>
        <v>Ground</v>
      </c>
      <c r="J2647" s="83" t="str">
        <f ca="1" t="shared" si="2"/>
        <v>CLEANING SERVICE</v>
      </c>
      <c r="K2647" s="83" t="str">
        <f ca="1" t="array" ref="K2647">IFERROR(INDEX(MASTER!B:B,MATCH(G2647,MASTER!A:A,0))/100," ")</f>
        <v> </v>
      </c>
      <c r="L2647" s="65">
        <f ca="1" t="shared" si="3"/>
        <v>0</v>
      </c>
      <c r="M2647" s="65" t="str">
        <f ca="1" t="shared" si="4"/>
        <v>1900 - WEEK 00</v>
      </c>
      <c r="N2647" s="65" t="str">
        <f ca="1" t="shared" si="5"/>
        <v>1900 - MONTH 01</v>
      </c>
      <c r="O2647" s="83" t="str">
        <f ca="1" t="shared" ref="O2647:P2647" si="2697">IFERROR(AVERAGEIF(M:M,M2647,$K:$K)," ")</f>
        <v> </v>
      </c>
      <c r="P2647" s="83" t="str">
        <f ca="1" t="shared" si="2697"/>
        <v> </v>
      </c>
      <c r="Q2647" s="65" t="str">
        <f ca="1">IF(ISBLANK(A2647)," ",IF(O2647&gt;MASTER!$B$3/100,"SB",IF(O2647&gt;MASTER!$B$4/100,"B",IF(O2647&gt;MASTER!$B$5/100,"C","K"))))</f>
        <v>SB</v>
      </c>
      <c r="R2647" s="65" t="str">
        <f ca="1">IF(ISBLANK(B2647)," ",IF(P2647&gt;MASTER!$B$3/100,"SB",IF(P2647&gt;MASTER!$B$4/100,"B",IF(P2647&gt;MASTER!$B$5/100,"C","K"))))</f>
        <v>SB</v>
      </c>
    </row>
    <row r="2648" customHeight="1" spans="1:18">
      <c r="A2648" s="65">
        <f ca="1">INDIRECT(ADDRESS(2+QUOTIENT(ROW()-2,COUNTA('Form Responses 1'!$1:$1)-4),1,,TRUE,"Form Responses 1"))</f>
        <v>0</v>
      </c>
      <c r="B2648" s="65">
        <f ca="1">INDIRECT(ADDRESS(2+QUOTIENT(ROW()-2,COUNTA('Form Responses 1'!$1:$1)-4),2,,TRUE,"Form Responses 1"))</f>
        <v>0</v>
      </c>
      <c r="C2648" s="65">
        <f ca="1">INDIRECT(ADDRESS(2+QUOTIENT(ROW()-2,COUNTA('Form Responses 1'!$1:$1)-4),3,,TRUE,"Form Responses 1"))</f>
        <v>0</v>
      </c>
      <c r="D2648" s="65">
        <f ca="1">INDIRECT(ADDRESS(2+QUOTIENT(ROW()-2,COUNTA('Form Responses 1'!$1:$1)-4),4,,TRUE,"Form Responses 1"))</f>
        <v>0</v>
      </c>
      <c r="E2648" s="82">
        <f ca="1" t="shared" si="0"/>
        <v>6</v>
      </c>
      <c r="F2648" s="65" t="str">
        <f ca="1">IF(ISBLANK(A2648)," ",INDIRECT(ADDRESS(1,5+MOD(ROW()-2,COUNTA('Form Responses 1'!$1:$1)-4),,TRUE,"Form Responses 1")))</f>
        <v>Ground [Lift Eksekutif]</v>
      </c>
      <c r="G2648" s="65" t="e">
        <f ca="1">IF(ISBLANK(A2648)," ",INDIRECT(ADDRESS(MATCH(A2648,'Form Responses 1'!A:A,0),5+MOD(ROW()-2,COUNTA('Form Responses 1'!$1:$1)-4),,TRUE,"Form Responses 1")))</f>
        <v>#N/A</v>
      </c>
      <c r="H2648" s="83" t="str">
        <f ca="1" t="shared" si="1"/>
        <v>Ground</v>
      </c>
      <c r="I2648" s="83" t="str">
        <f ca="1" t="shared" si="2676"/>
        <v>Lift Eksekutif</v>
      </c>
      <c r="J2648" s="83" t="str">
        <f ca="1" t="shared" si="2"/>
        <v>CLEANING SERVICE</v>
      </c>
      <c r="K2648" s="83" t="str">
        <f ca="1" t="array" ref="K2648">IFERROR(INDEX(MASTER!B:B,MATCH(G2648,MASTER!A:A,0))/100," ")</f>
        <v> </v>
      </c>
      <c r="L2648" s="65">
        <f ca="1" t="shared" si="3"/>
        <v>0</v>
      </c>
      <c r="M2648" s="65" t="str">
        <f ca="1" t="shared" si="4"/>
        <v>1900 - WEEK 00</v>
      </c>
      <c r="N2648" s="65" t="str">
        <f ca="1" t="shared" si="5"/>
        <v>1900 - MONTH 01</v>
      </c>
      <c r="O2648" s="83" t="str">
        <f ca="1" t="shared" ref="O2648:P2648" si="2698">IFERROR(AVERAGEIF(M:M,M2648,$K:$K)," ")</f>
        <v> </v>
      </c>
      <c r="P2648" s="83" t="str">
        <f ca="1" t="shared" si="2698"/>
        <v> </v>
      </c>
      <c r="Q2648" s="65" t="str">
        <f ca="1">IF(ISBLANK(A2648)," ",IF(O2648&gt;MASTER!$B$3/100,"SB",IF(O2648&gt;MASTER!$B$4/100,"B",IF(O2648&gt;MASTER!$B$5/100,"C","K"))))</f>
        <v>SB</v>
      </c>
      <c r="R2648" s="65" t="str">
        <f ca="1">IF(ISBLANK(B2648)," ",IF(P2648&gt;MASTER!$B$3/100,"SB",IF(P2648&gt;MASTER!$B$4/100,"B",IF(P2648&gt;MASTER!$B$5/100,"C","K"))))</f>
        <v>SB</v>
      </c>
    </row>
    <row r="2649" customHeight="1" spans="1:18">
      <c r="A2649" s="65">
        <f ca="1">INDIRECT(ADDRESS(2+QUOTIENT(ROW()-2,COUNTA('Form Responses 1'!$1:$1)-4),1,,TRUE,"Form Responses 1"))</f>
        <v>0</v>
      </c>
      <c r="B2649" s="65">
        <f ca="1">INDIRECT(ADDRESS(2+QUOTIENT(ROW()-2,COUNTA('Form Responses 1'!$1:$1)-4),2,,TRUE,"Form Responses 1"))</f>
        <v>0</v>
      </c>
      <c r="C2649" s="65">
        <f ca="1">INDIRECT(ADDRESS(2+QUOTIENT(ROW()-2,COUNTA('Form Responses 1'!$1:$1)-4),3,,TRUE,"Form Responses 1"))</f>
        <v>0</v>
      </c>
      <c r="D2649" s="65">
        <f ca="1">INDIRECT(ADDRESS(2+QUOTIENT(ROW()-2,COUNTA('Form Responses 1'!$1:$1)-4),4,,TRUE,"Form Responses 1"))</f>
        <v>0</v>
      </c>
      <c r="E2649" s="82">
        <f ca="1" t="shared" si="0"/>
        <v>6</v>
      </c>
      <c r="F2649" s="65" t="str">
        <f ca="1">IF(ISBLANK(A2649)," ",INDIRECT(ADDRESS(1,5+MOD(ROW()-2,COUNTA('Form Responses 1'!$1:$1)-4),,TRUE,"Form Responses 1")))</f>
        <v>Ground [Lift Barang]</v>
      </c>
      <c r="G2649" s="65" t="e">
        <f ca="1">IF(ISBLANK(A2649)," ",INDIRECT(ADDRESS(MATCH(A2649,'Form Responses 1'!A:A,0),5+MOD(ROW()-2,COUNTA('Form Responses 1'!$1:$1)-4),,TRUE,"Form Responses 1")))</f>
        <v>#N/A</v>
      </c>
      <c r="H2649" s="83" t="str">
        <f ca="1" t="shared" si="1"/>
        <v>Ground</v>
      </c>
      <c r="I2649" s="83" t="str">
        <f ca="1" t="shared" si="2676"/>
        <v>Lift Barang</v>
      </c>
      <c r="J2649" s="83" t="str">
        <f ca="1" t="shared" si="2"/>
        <v>CLEANING SERVICE</v>
      </c>
      <c r="K2649" s="83" t="str">
        <f ca="1" t="array" ref="K2649">IFERROR(INDEX(MASTER!B:B,MATCH(G2649,MASTER!A:A,0))/100," ")</f>
        <v> </v>
      </c>
      <c r="L2649" s="65">
        <f ca="1" t="shared" si="3"/>
        <v>0</v>
      </c>
      <c r="M2649" s="65" t="str">
        <f ca="1" t="shared" si="4"/>
        <v>1900 - WEEK 00</v>
      </c>
      <c r="N2649" s="65" t="str">
        <f ca="1" t="shared" si="5"/>
        <v>1900 - MONTH 01</v>
      </c>
      <c r="O2649" s="83" t="str">
        <f ca="1" t="shared" ref="O2649:P2649" si="2699">IFERROR(AVERAGEIF(M:M,M2649,$K:$K)," ")</f>
        <v> </v>
      </c>
      <c r="P2649" s="83" t="str">
        <f ca="1" t="shared" si="2699"/>
        <v> </v>
      </c>
      <c r="Q2649" s="65" t="str">
        <f ca="1">IF(ISBLANK(A2649)," ",IF(O2649&gt;MASTER!$B$3/100,"SB",IF(O2649&gt;MASTER!$B$4/100,"B",IF(O2649&gt;MASTER!$B$5/100,"C","K"))))</f>
        <v>SB</v>
      </c>
      <c r="R2649" s="65" t="str">
        <f ca="1">IF(ISBLANK(B2649)," ",IF(P2649&gt;MASTER!$B$3/100,"SB",IF(P2649&gt;MASTER!$B$4/100,"B",IF(P2649&gt;MASTER!$B$5/100,"C","K"))))</f>
        <v>SB</v>
      </c>
    </row>
    <row r="2650" customHeight="1" spans="1:18">
      <c r="A2650" s="65">
        <f ca="1">INDIRECT(ADDRESS(2+QUOTIENT(ROW()-2,COUNTA('Form Responses 1'!$1:$1)-4),1,,TRUE,"Form Responses 1"))</f>
        <v>0</v>
      </c>
      <c r="B2650" s="65">
        <f ca="1">INDIRECT(ADDRESS(2+QUOTIENT(ROW()-2,COUNTA('Form Responses 1'!$1:$1)-4),2,,TRUE,"Form Responses 1"))</f>
        <v>0</v>
      </c>
      <c r="C2650" s="65">
        <f ca="1">INDIRECT(ADDRESS(2+QUOTIENT(ROW()-2,COUNTA('Form Responses 1'!$1:$1)-4),3,,TRUE,"Form Responses 1"))</f>
        <v>0</v>
      </c>
      <c r="D2650" s="65">
        <f ca="1">INDIRECT(ADDRESS(2+QUOTIENT(ROW()-2,COUNTA('Form Responses 1'!$1:$1)-4),4,,TRUE,"Form Responses 1"))</f>
        <v>0</v>
      </c>
      <c r="E2650" s="82">
        <f ca="1" t="shared" si="0"/>
        <v>6</v>
      </c>
      <c r="F2650" s="65" t="str">
        <f ca="1">IF(ISBLANK(A2650)," ",INDIRECT(ADDRESS(1,5+MOD(ROW()-2,COUNTA('Form Responses 1'!$1:$1)-4),,TRUE,"Form Responses 1")))</f>
        <v>Ground [Koridor Basement]</v>
      </c>
      <c r="G2650" s="65" t="e">
        <f ca="1">IF(ISBLANK(A2650)," ",INDIRECT(ADDRESS(MATCH(A2650,'Form Responses 1'!A:A,0),5+MOD(ROW()-2,COUNTA('Form Responses 1'!$1:$1)-4),,TRUE,"Form Responses 1")))</f>
        <v>#N/A</v>
      </c>
      <c r="H2650" s="83" t="str">
        <f ca="1" t="shared" si="1"/>
        <v>Ground</v>
      </c>
      <c r="I2650" s="83" t="str">
        <f ca="1" t="shared" si="2676"/>
        <v>Koridor Basement</v>
      </c>
      <c r="J2650" s="83" t="str">
        <f ca="1" t="shared" si="2"/>
        <v>CLEANING SERVICE</v>
      </c>
      <c r="K2650" s="83" t="str">
        <f ca="1" t="array" ref="K2650">IFERROR(INDEX(MASTER!B:B,MATCH(G2650,MASTER!A:A,0))/100," ")</f>
        <v> </v>
      </c>
      <c r="L2650" s="65">
        <f ca="1" t="shared" si="3"/>
        <v>0</v>
      </c>
      <c r="M2650" s="65" t="str">
        <f ca="1" t="shared" si="4"/>
        <v>1900 - WEEK 00</v>
      </c>
      <c r="N2650" s="65" t="str">
        <f ca="1" t="shared" si="5"/>
        <v>1900 - MONTH 01</v>
      </c>
      <c r="O2650" s="83" t="str">
        <f ca="1" t="shared" ref="O2650:P2650" si="2700">IFERROR(AVERAGEIF(M:M,M2650,$K:$K)," ")</f>
        <v> </v>
      </c>
      <c r="P2650" s="83" t="str">
        <f ca="1" t="shared" si="2700"/>
        <v> </v>
      </c>
      <c r="Q2650" s="65" t="str">
        <f ca="1">IF(ISBLANK(A2650)," ",IF(O2650&gt;MASTER!$B$3/100,"SB",IF(O2650&gt;MASTER!$B$4/100,"B",IF(O2650&gt;MASTER!$B$5/100,"C","K"))))</f>
        <v>SB</v>
      </c>
      <c r="R2650" s="65" t="str">
        <f ca="1">IF(ISBLANK(B2650)," ",IF(P2650&gt;MASTER!$B$3/100,"SB",IF(P2650&gt;MASTER!$B$4/100,"B",IF(P2650&gt;MASTER!$B$5/100,"C","K"))))</f>
        <v>SB</v>
      </c>
    </row>
    <row r="2651" customHeight="1" spans="1:18">
      <c r="A2651" s="65">
        <f ca="1">INDIRECT(ADDRESS(2+QUOTIENT(ROW()-2,COUNTA('Form Responses 1'!$1:$1)-4),1,,TRUE,"Form Responses 1"))</f>
        <v>0</v>
      </c>
      <c r="B2651" s="65">
        <f ca="1">INDIRECT(ADDRESS(2+QUOTIENT(ROW()-2,COUNTA('Form Responses 1'!$1:$1)-4),2,,TRUE,"Form Responses 1"))</f>
        <v>0</v>
      </c>
      <c r="C2651" s="65">
        <f ca="1">INDIRECT(ADDRESS(2+QUOTIENT(ROW()-2,COUNTA('Form Responses 1'!$1:$1)-4),3,,TRUE,"Form Responses 1"))</f>
        <v>0</v>
      </c>
      <c r="D2651" s="65">
        <f ca="1">INDIRECT(ADDRESS(2+QUOTIENT(ROW()-2,COUNTA('Form Responses 1'!$1:$1)-4),4,,TRUE,"Form Responses 1"))</f>
        <v>0</v>
      </c>
      <c r="E2651" s="82">
        <f ca="1" t="shared" si="0"/>
        <v>6</v>
      </c>
      <c r="F2651" s="65" t="str">
        <f ca="1">IF(ISBLANK(A2651)," ",INDIRECT(ADDRESS(1,5+MOD(ROW()-2,COUNTA('Form Responses 1'!$1:$1)-4),,TRUE,"Form Responses 1")))</f>
        <v>Ground [Gudang ATK]</v>
      </c>
      <c r="G2651" s="65" t="e">
        <f ca="1">IF(ISBLANK(A2651)," ",INDIRECT(ADDRESS(MATCH(A2651,'Form Responses 1'!A:A,0),5+MOD(ROW()-2,COUNTA('Form Responses 1'!$1:$1)-4),,TRUE,"Form Responses 1")))</f>
        <v>#N/A</v>
      </c>
      <c r="H2651" s="83" t="str">
        <f ca="1" t="shared" si="1"/>
        <v>Ground</v>
      </c>
      <c r="I2651" s="83" t="str">
        <f ca="1" t="shared" si="2676"/>
        <v>Gudang ATK</v>
      </c>
      <c r="J2651" s="83" t="str">
        <f ca="1" t="shared" si="2"/>
        <v>CLEANING SERVICE</v>
      </c>
      <c r="K2651" s="83" t="str">
        <f ca="1" t="array" ref="K2651">IFERROR(INDEX(MASTER!B:B,MATCH(G2651,MASTER!A:A,0))/100," ")</f>
        <v> </v>
      </c>
      <c r="L2651" s="65">
        <f ca="1" t="shared" si="3"/>
        <v>0</v>
      </c>
      <c r="M2651" s="65" t="str">
        <f ca="1" t="shared" si="4"/>
        <v>1900 - WEEK 00</v>
      </c>
      <c r="N2651" s="65" t="str">
        <f ca="1" t="shared" si="5"/>
        <v>1900 - MONTH 01</v>
      </c>
      <c r="O2651" s="83" t="str">
        <f ca="1" t="shared" ref="O2651:P2651" si="2701">IFERROR(AVERAGEIF(M:M,M2651,$K:$K)," ")</f>
        <v> </v>
      </c>
      <c r="P2651" s="83" t="str">
        <f ca="1" t="shared" si="2701"/>
        <v> </v>
      </c>
      <c r="Q2651" s="65" t="str">
        <f ca="1">IF(ISBLANK(A2651)," ",IF(O2651&gt;MASTER!$B$3/100,"SB",IF(O2651&gt;MASTER!$B$4/100,"B",IF(O2651&gt;MASTER!$B$5/100,"C","K"))))</f>
        <v>SB</v>
      </c>
      <c r="R2651" s="65" t="str">
        <f ca="1">IF(ISBLANK(B2651)," ",IF(P2651&gt;MASTER!$B$3/100,"SB",IF(P2651&gt;MASTER!$B$4/100,"B",IF(P2651&gt;MASTER!$B$5/100,"C","K"))))</f>
        <v>SB</v>
      </c>
    </row>
    <row r="2652" customHeight="1" spans="1:18">
      <c r="A2652" s="65">
        <f ca="1">INDIRECT(ADDRESS(2+QUOTIENT(ROW()-2,COUNTA('Form Responses 1'!$1:$1)-4),1,,TRUE,"Form Responses 1"))</f>
        <v>0</v>
      </c>
      <c r="B2652" s="65">
        <f ca="1">INDIRECT(ADDRESS(2+QUOTIENT(ROW()-2,COUNTA('Form Responses 1'!$1:$1)-4),2,,TRUE,"Form Responses 1"))</f>
        <v>0</v>
      </c>
      <c r="C2652" s="65">
        <f ca="1">INDIRECT(ADDRESS(2+QUOTIENT(ROW()-2,COUNTA('Form Responses 1'!$1:$1)-4),3,,TRUE,"Form Responses 1"))</f>
        <v>0</v>
      </c>
      <c r="D2652" s="65">
        <f ca="1">INDIRECT(ADDRESS(2+QUOTIENT(ROW()-2,COUNTA('Form Responses 1'!$1:$1)-4),4,,TRUE,"Form Responses 1"))</f>
        <v>0</v>
      </c>
      <c r="E2652" s="82">
        <f ca="1" t="shared" si="0"/>
        <v>6</v>
      </c>
      <c r="F2652" s="65" t="str">
        <f ca="1">IF(ISBLANK(A2652)," ",INDIRECT(ADDRESS(1,5+MOD(ROW()-2,COUNTA('Form Responses 1'!$1:$1)-4),,TRUE,"Form Responses 1")))</f>
        <v>Ground [Gudang Sipil]</v>
      </c>
      <c r="G2652" s="65" t="e">
        <f ca="1">IF(ISBLANK(A2652)," ",INDIRECT(ADDRESS(MATCH(A2652,'Form Responses 1'!A:A,0),5+MOD(ROW()-2,COUNTA('Form Responses 1'!$1:$1)-4),,TRUE,"Form Responses 1")))</f>
        <v>#N/A</v>
      </c>
      <c r="H2652" s="83" t="str">
        <f ca="1" t="shared" si="1"/>
        <v>Ground</v>
      </c>
      <c r="I2652" s="83" t="str">
        <f ca="1" t="shared" si="2676"/>
        <v>Gudang Sipil</v>
      </c>
      <c r="J2652" s="83" t="str">
        <f ca="1" t="shared" si="2"/>
        <v>CLEANING SERVICE</v>
      </c>
      <c r="K2652" s="83" t="str">
        <f ca="1" t="array" ref="K2652">IFERROR(INDEX(MASTER!B:B,MATCH(G2652,MASTER!A:A,0))/100," ")</f>
        <v> </v>
      </c>
      <c r="L2652" s="65">
        <f ca="1" t="shared" si="3"/>
        <v>0</v>
      </c>
      <c r="M2652" s="65" t="str">
        <f ca="1" t="shared" si="4"/>
        <v>1900 - WEEK 00</v>
      </c>
      <c r="N2652" s="65" t="str">
        <f ca="1" t="shared" si="5"/>
        <v>1900 - MONTH 01</v>
      </c>
      <c r="O2652" s="83" t="str">
        <f ca="1" t="shared" ref="O2652:P2652" si="2702">IFERROR(AVERAGEIF(M:M,M2652,$K:$K)," ")</f>
        <v> </v>
      </c>
      <c r="P2652" s="83" t="str">
        <f ca="1" t="shared" si="2702"/>
        <v> </v>
      </c>
      <c r="Q2652" s="65" t="str">
        <f ca="1">IF(ISBLANK(A2652)," ",IF(O2652&gt;MASTER!$B$3/100,"SB",IF(O2652&gt;MASTER!$B$4/100,"B",IF(O2652&gt;MASTER!$B$5/100,"C","K"))))</f>
        <v>SB</v>
      </c>
      <c r="R2652" s="65" t="str">
        <f ca="1">IF(ISBLANK(B2652)," ",IF(P2652&gt;MASTER!$B$3/100,"SB",IF(P2652&gt;MASTER!$B$4/100,"B",IF(P2652&gt;MASTER!$B$5/100,"C","K"))))</f>
        <v>SB</v>
      </c>
    </row>
    <row r="2653" customHeight="1" spans="1:18">
      <c r="A2653" s="65">
        <f ca="1">INDIRECT(ADDRESS(2+QUOTIENT(ROW()-2,COUNTA('Form Responses 1'!$1:$1)-4),1,,TRUE,"Form Responses 1"))</f>
        <v>0</v>
      </c>
      <c r="B2653" s="65">
        <f ca="1">INDIRECT(ADDRESS(2+QUOTIENT(ROW()-2,COUNTA('Form Responses 1'!$1:$1)-4),2,,TRUE,"Form Responses 1"))</f>
        <v>0</v>
      </c>
      <c r="C2653" s="65">
        <f ca="1">INDIRECT(ADDRESS(2+QUOTIENT(ROW()-2,COUNTA('Form Responses 1'!$1:$1)-4),3,,TRUE,"Form Responses 1"))</f>
        <v>0</v>
      </c>
      <c r="D2653" s="65">
        <f ca="1">INDIRECT(ADDRESS(2+QUOTIENT(ROW()-2,COUNTA('Form Responses 1'!$1:$1)-4),4,,TRUE,"Form Responses 1"))</f>
        <v>0</v>
      </c>
      <c r="E2653" s="82">
        <f ca="1" t="shared" si="0"/>
        <v>6</v>
      </c>
      <c r="F2653" s="65" t="str">
        <f ca="1">IF(ISBLANK(A2653)," ",INDIRECT(ADDRESS(1,5+MOD(ROW()-2,COUNTA('Form Responses 1'!$1:$1)-4),,TRUE,"Form Responses 1")))</f>
        <v>Ground [Mushola]</v>
      </c>
      <c r="G2653" s="65" t="e">
        <f ca="1">IF(ISBLANK(A2653)," ",INDIRECT(ADDRESS(MATCH(A2653,'Form Responses 1'!A:A,0),5+MOD(ROW()-2,COUNTA('Form Responses 1'!$1:$1)-4),,TRUE,"Form Responses 1")))</f>
        <v>#N/A</v>
      </c>
      <c r="H2653" s="83" t="str">
        <f ca="1" t="shared" si="1"/>
        <v>Ground</v>
      </c>
      <c r="I2653" s="83" t="str">
        <f ca="1" t="shared" si="2676"/>
        <v>Mushola</v>
      </c>
      <c r="J2653" s="83" t="str">
        <f ca="1" t="shared" si="2"/>
        <v>CLEANING SERVICE</v>
      </c>
      <c r="K2653" s="83" t="str">
        <f ca="1" t="array" ref="K2653">IFERROR(INDEX(MASTER!B:B,MATCH(G2653,MASTER!A:A,0))/100," ")</f>
        <v> </v>
      </c>
      <c r="L2653" s="65">
        <f ca="1" t="shared" si="3"/>
        <v>0</v>
      </c>
      <c r="M2653" s="65" t="str">
        <f ca="1" t="shared" si="4"/>
        <v>1900 - WEEK 00</v>
      </c>
      <c r="N2653" s="65" t="str">
        <f ca="1" t="shared" si="5"/>
        <v>1900 - MONTH 01</v>
      </c>
      <c r="O2653" s="83" t="str">
        <f ca="1" t="shared" ref="O2653:P2653" si="2703">IFERROR(AVERAGEIF(M:M,M2653,$K:$K)," ")</f>
        <v> </v>
      </c>
      <c r="P2653" s="83" t="str">
        <f ca="1" t="shared" si="2703"/>
        <v> </v>
      </c>
      <c r="Q2653" s="65" t="str">
        <f ca="1">IF(ISBLANK(A2653)," ",IF(O2653&gt;MASTER!$B$3/100,"SB",IF(O2653&gt;MASTER!$B$4/100,"B",IF(O2653&gt;MASTER!$B$5/100,"C","K"))))</f>
        <v>SB</v>
      </c>
      <c r="R2653" s="65" t="str">
        <f ca="1">IF(ISBLANK(B2653)," ",IF(P2653&gt;MASTER!$B$3/100,"SB",IF(P2653&gt;MASTER!$B$4/100,"B",IF(P2653&gt;MASTER!$B$5/100,"C","K"))))</f>
        <v>SB</v>
      </c>
    </row>
    <row r="2654" customHeight="1" spans="1:18">
      <c r="A2654" s="65">
        <f ca="1">INDIRECT(ADDRESS(2+QUOTIENT(ROW()-2,COUNTA('Form Responses 1'!$1:$1)-4),1,,TRUE,"Form Responses 1"))</f>
        <v>0</v>
      </c>
      <c r="B2654" s="65">
        <f ca="1">INDIRECT(ADDRESS(2+QUOTIENT(ROW()-2,COUNTA('Form Responses 1'!$1:$1)-4),2,,TRUE,"Form Responses 1"))</f>
        <v>0</v>
      </c>
      <c r="C2654" s="65">
        <f ca="1">INDIRECT(ADDRESS(2+QUOTIENT(ROW()-2,COUNTA('Form Responses 1'!$1:$1)-4),3,,TRUE,"Form Responses 1"))</f>
        <v>0</v>
      </c>
      <c r="D2654" s="65">
        <f ca="1">INDIRECT(ADDRESS(2+QUOTIENT(ROW()-2,COUNTA('Form Responses 1'!$1:$1)-4),4,,TRUE,"Form Responses 1"))</f>
        <v>0</v>
      </c>
      <c r="E2654" s="82">
        <f ca="1" t="shared" si="0"/>
        <v>6</v>
      </c>
      <c r="F2654" s="65" t="str">
        <f ca="1">IF(ISBLANK(A2654)," ",INDIRECT(ADDRESS(1,5+MOD(ROW()-2,COUNTA('Form Responses 1'!$1:$1)-4),,TRUE,"Form Responses 1")))</f>
        <v>Ground [Pantry]</v>
      </c>
      <c r="G2654" s="65" t="e">
        <f ca="1">IF(ISBLANK(A2654)," ",INDIRECT(ADDRESS(MATCH(A2654,'Form Responses 1'!A:A,0),5+MOD(ROW()-2,COUNTA('Form Responses 1'!$1:$1)-4),,TRUE,"Form Responses 1")))</f>
        <v>#N/A</v>
      </c>
      <c r="H2654" s="83" t="str">
        <f ca="1" t="shared" si="1"/>
        <v>Ground</v>
      </c>
      <c r="I2654" s="83" t="str">
        <f ca="1" t="shared" si="2676"/>
        <v>Pantry</v>
      </c>
      <c r="J2654" s="83" t="str">
        <f ca="1" t="shared" si="2"/>
        <v>CLEANING SERVICE</v>
      </c>
      <c r="K2654" s="83" t="str">
        <f ca="1" t="array" ref="K2654">IFERROR(INDEX(MASTER!B:B,MATCH(G2654,MASTER!A:A,0))/100," ")</f>
        <v> </v>
      </c>
      <c r="L2654" s="65">
        <f ca="1" t="shared" si="3"/>
        <v>0</v>
      </c>
      <c r="M2654" s="65" t="str">
        <f ca="1" t="shared" si="4"/>
        <v>1900 - WEEK 00</v>
      </c>
      <c r="N2654" s="65" t="str">
        <f ca="1" t="shared" si="5"/>
        <v>1900 - MONTH 01</v>
      </c>
      <c r="O2654" s="83" t="str">
        <f ca="1" t="shared" ref="O2654:P2654" si="2704">IFERROR(AVERAGEIF(M:M,M2654,$K:$K)," ")</f>
        <v> </v>
      </c>
      <c r="P2654" s="83" t="str">
        <f ca="1" t="shared" si="2704"/>
        <v> </v>
      </c>
      <c r="Q2654" s="65" t="str">
        <f ca="1">IF(ISBLANK(A2654)," ",IF(O2654&gt;MASTER!$B$3/100,"SB",IF(O2654&gt;MASTER!$B$4/100,"B",IF(O2654&gt;MASTER!$B$5/100,"C","K"))))</f>
        <v>SB</v>
      </c>
      <c r="R2654" s="65" t="str">
        <f ca="1">IF(ISBLANK(B2654)," ",IF(P2654&gt;MASTER!$B$3/100,"SB",IF(P2654&gt;MASTER!$B$4/100,"B",IF(P2654&gt;MASTER!$B$5/100,"C","K"))))</f>
        <v>SB</v>
      </c>
    </row>
    <row r="2655" customHeight="1" spans="1:18">
      <c r="A2655" s="65">
        <f ca="1">INDIRECT(ADDRESS(2+QUOTIENT(ROW()-2,COUNTA('Form Responses 1'!$1:$1)-4),1,,TRUE,"Form Responses 1"))</f>
        <v>0</v>
      </c>
      <c r="B2655" s="65">
        <f ca="1">INDIRECT(ADDRESS(2+QUOTIENT(ROW()-2,COUNTA('Form Responses 1'!$1:$1)-4),2,,TRUE,"Form Responses 1"))</f>
        <v>0</v>
      </c>
      <c r="C2655" s="65">
        <f ca="1">INDIRECT(ADDRESS(2+QUOTIENT(ROW()-2,COUNTA('Form Responses 1'!$1:$1)-4),3,,TRUE,"Form Responses 1"))</f>
        <v>0</v>
      </c>
      <c r="D2655" s="65">
        <f ca="1">INDIRECT(ADDRESS(2+QUOTIENT(ROW()-2,COUNTA('Form Responses 1'!$1:$1)-4),4,,TRUE,"Form Responses 1"))</f>
        <v>0</v>
      </c>
      <c r="E2655" s="82">
        <f ca="1" t="shared" si="0"/>
        <v>6</v>
      </c>
      <c r="F2655" s="65" t="str">
        <f ca="1">IF(ISBLANK(A2655)," ",INDIRECT(ADDRESS(1,5+MOD(ROW()-2,COUNTA('Form Responses 1'!$1:$1)-4),,TRUE,"Form Responses 1")))</f>
        <v>Ground [R. BAS]</v>
      </c>
      <c r="G2655" s="65" t="e">
        <f ca="1">IF(ISBLANK(A2655)," ",INDIRECT(ADDRESS(MATCH(A2655,'Form Responses 1'!A:A,0),5+MOD(ROW()-2,COUNTA('Form Responses 1'!$1:$1)-4),,TRUE,"Form Responses 1")))</f>
        <v>#N/A</v>
      </c>
      <c r="H2655" s="83" t="str">
        <f ca="1" t="shared" si="1"/>
        <v>Ground</v>
      </c>
      <c r="I2655" s="83" t="str">
        <f ca="1" t="shared" si="2676"/>
        <v>R. BAS</v>
      </c>
      <c r="J2655" s="83" t="str">
        <f ca="1" t="shared" si="2"/>
        <v>CLEANING SERVICE</v>
      </c>
      <c r="K2655" s="83" t="str">
        <f ca="1" t="array" ref="K2655">IFERROR(INDEX(MASTER!B:B,MATCH(G2655,MASTER!A:A,0))/100," ")</f>
        <v> </v>
      </c>
      <c r="L2655" s="65">
        <f ca="1" t="shared" si="3"/>
        <v>0</v>
      </c>
      <c r="M2655" s="65" t="str">
        <f ca="1" t="shared" si="4"/>
        <v>1900 - WEEK 00</v>
      </c>
      <c r="N2655" s="65" t="str">
        <f ca="1" t="shared" si="5"/>
        <v>1900 - MONTH 01</v>
      </c>
      <c r="O2655" s="83" t="str">
        <f ca="1" t="shared" ref="O2655:P2655" si="2705">IFERROR(AVERAGEIF(M:M,M2655,$K:$K)," ")</f>
        <v> </v>
      </c>
      <c r="P2655" s="83" t="str">
        <f ca="1" t="shared" si="2705"/>
        <v> </v>
      </c>
      <c r="Q2655" s="65" t="str">
        <f ca="1">IF(ISBLANK(A2655)," ",IF(O2655&gt;MASTER!$B$3/100,"SB",IF(O2655&gt;MASTER!$B$4/100,"B",IF(O2655&gt;MASTER!$B$5/100,"C","K"))))</f>
        <v>SB</v>
      </c>
      <c r="R2655" s="65" t="str">
        <f ca="1">IF(ISBLANK(B2655)," ",IF(P2655&gt;MASTER!$B$3/100,"SB",IF(P2655&gt;MASTER!$B$4/100,"B",IF(P2655&gt;MASTER!$B$5/100,"C","K"))))</f>
        <v>SB</v>
      </c>
    </row>
    <row r="2656" customHeight="1" spans="1:18">
      <c r="A2656" s="65">
        <f ca="1">INDIRECT(ADDRESS(2+QUOTIENT(ROW()-2,COUNTA('Form Responses 1'!$1:$1)-4),1,,TRUE,"Form Responses 1"))</f>
        <v>0</v>
      </c>
      <c r="B2656" s="65">
        <f ca="1">INDIRECT(ADDRESS(2+QUOTIENT(ROW()-2,COUNTA('Form Responses 1'!$1:$1)-4),2,,TRUE,"Form Responses 1"))</f>
        <v>0</v>
      </c>
      <c r="C2656" s="65">
        <f ca="1">INDIRECT(ADDRESS(2+QUOTIENT(ROW()-2,COUNTA('Form Responses 1'!$1:$1)-4),3,,TRUE,"Form Responses 1"))</f>
        <v>0</v>
      </c>
      <c r="D2656" s="65">
        <f ca="1">INDIRECT(ADDRESS(2+QUOTIENT(ROW()-2,COUNTA('Form Responses 1'!$1:$1)-4),4,,TRUE,"Form Responses 1"))</f>
        <v>0</v>
      </c>
      <c r="E2656" s="82">
        <f ca="1" t="shared" si="0"/>
        <v>6</v>
      </c>
      <c r="F2656" s="65" t="str">
        <f ca="1">IF(ISBLANK(A2656)," ",INDIRECT(ADDRESS(1,5+MOD(ROW()-2,COUNTA('Form Responses 1'!$1:$1)-4),,TRUE,"Form Responses 1")))</f>
        <v>Ground [R.Plumbing]</v>
      </c>
      <c r="G2656" s="65" t="e">
        <f ca="1">IF(ISBLANK(A2656)," ",INDIRECT(ADDRESS(MATCH(A2656,'Form Responses 1'!A:A,0),5+MOD(ROW()-2,COUNTA('Form Responses 1'!$1:$1)-4),,TRUE,"Form Responses 1")))</f>
        <v>#N/A</v>
      </c>
      <c r="H2656" s="83" t="str">
        <f ca="1" t="shared" si="1"/>
        <v>Ground</v>
      </c>
      <c r="I2656" s="83" t="str">
        <f ca="1" t="shared" si="2676"/>
        <v>R.Plumbing</v>
      </c>
      <c r="J2656" s="83" t="str">
        <f ca="1" t="shared" si="2"/>
        <v>CLEANING SERVICE</v>
      </c>
      <c r="K2656" s="83" t="str">
        <f ca="1" t="array" ref="K2656">IFERROR(INDEX(MASTER!B:B,MATCH(G2656,MASTER!A:A,0))/100," ")</f>
        <v> </v>
      </c>
      <c r="L2656" s="65">
        <f ca="1" t="shared" si="3"/>
        <v>0</v>
      </c>
      <c r="M2656" s="65" t="str">
        <f ca="1" t="shared" si="4"/>
        <v>1900 - WEEK 00</v>
      </c>
      <c r="N2656" s="65" t="str">
        <f ca="1" t="shared" si="5"/>
        <v>1900 - MONTH 01</v>
      </c>
      <c r="O2656" s="83" t="str">
        <f ca="1" t="shared" ref="O2656:P2656" si="2706">IFERROR(AVERAGEIF(M:M,M2656,$K:$K)," ")</f>
        <v> </v>
      </c>
      <c r="P2656" s="83" t="str">
        <f ca="1" t="shared" si="2706"/>
        <v> </v>
      </c>
      <c r="Q2656" s="65" t="str">
        <f ca="1">IF(ISBLANK(A2656)," ",IF(O2656&gt;MASTER!$B$3/100,"SB",IF(O2656&gt;MASTER!$B$4/100,"B",IF(O2656&gt;MASTER!$B$5/100,"C","K"))))</f>
        <v>SB</v>
      </c>
      <c r="R2656" s="65" t="str">
        <f ca="1">IF(ISBLANK(B2656)," ",IF(P2656&gt;MASTER!$B$3/100,"SB",IF(P2656&gt;MASTER!$B$4/100,"B",IF(P2656&gt;MASTER!$B$5/100,"C","K"))))</f>
        <v>SB</v>
      </c>
    </row>
    <row r="2657" customHeight="1" spans="1:18">
      <c r="A2657" s="65">
        <f ca="1">INDIRECT(ADDRESS(2+QUOTIENT(ROW()-2,COUNTA('Form Responses 1'!$1:$1)-4),1,,TRUE,"Form Responses 1"))</f>
        <v>0</v>
      </c>
      <c r="B2657" s="65">
        <f ca="1">INDIRECT(ADDRESS(2+QUOTIENT(ROW()-2,COUNTA('Form Responses 1'!$1:$1)-4),2,,TRUE,"Form Responses 1"))</f>
        <v>0</v>
      </c>
      <c r="C2657" s="65">
        <f ca="1">INDIRECT(ADDRESS(2+QUOTIENT(ROW()-2,COUNTA('Form Responses 1'!$1:$1)-4),3,,TRUE,"Form Responses 1"))</f>
        <v>0</v>
      </c>
      <c r="D2657" s="65">
        <f ca="1">INDIRECT(ADDRESS(2+QUOTIENT(ROW()-2,COUNTA('Form Responses 1'!$1:$1)-4),4,,TRUE,"Form Responses 1"))</f>
        <v>0</v>
      </c>
      <c r="E2657" s="82">
        <f ca="1" t="shared" si="0"/>
        <v>6</v>
      </c>
      <c r="F2657" s="65" t="str">
        <f ca="1">IF(ISBLANK(A2657)," ",INDIRECT(ADDRESS(1,5+MOD(ROW()-2,COUNTA('Form Responses 1'!$1:$1)-4),,TRUE,"Form Responses 1")))</f>
        <v>Ground [Gudang Logistik]</v>
      </c>
      <c r="G2657" s="65" t="e">
        <f ca="1">IF(ISBLANK(A2657)," ",INDIRECT(ADDRESS(MATCH(A2657,'Form Responses 1'!A:A,0),5+MOD(ROW()-2,COUNTA('Form Responses 1'!$1:$1)-4),,TRUE,"Form Responses 1")))</f>
        <v>#N/A</v>
      </c>
      <c r="H2657" s="83" t="str">
        <f ca="1" t="shared" si="1"/>
        <v>Ground</v>
      </c>
      <c r="I2657" s="83" t="str">
        <f ca="1" t="shared" si="2676"/>
        <v>Gudang Logistik</v>
      </c>
      <c r="J2657" s="83" t="str">
        <f ca="1" t="shared" si="2"/>
        <v>CLEANING SERVICE</v>
      </c>
      <c r="K2657" s="83" t="str">
        <f ca="1" t="array" ref="K2657">IFERROR(INDEX(MASTER!B:B,MATCH(G2657,MASTER!A:A,0))/100," ")</f>
        <v> </v>
      </c>
      <c r="L2657" s="65">
        <f ca="1" t="shared" si="3"/>
        <v>0</v>
      </c>
      <c r="M2657" s="65" t="str">
        <f ca="1" t="shared" si="4"/>
        <v>1900 - WEEK 00</v>
      </c>
      <c r="N2657" s="65" t="str">
        <f ca="1" t="shared" si="5"/>
        <v>1900 - MONTH 01</v>
      </c>
      <c r="O2657" s="83" t="str">
        <f ca="1" t="shared" ref="O2657:P2657" si="2707">IFERROR(AVERAGEIF(M:M,M2657,$K:$K)," ")</f>
        <v> </v>
      </c>
      <c r="P2657" s="83" t="str">
        <f ca="1" t="shared" si="2707"/>
        <v> </v>
      </c>
      <c r="Q2657" s="65" t="str">
        <f ca="1">IF(ISBLANK(A2657)," ",IF(O2657&gt;MASTER!$B$3/100,"SB",IF(O2657&gt;MASTER!$B$4/100,"B",IF(O2657&gt;MASTER!$B$5/100,"C","K"))))</f>
        <v>SB</v>
      </c>
      <c r="R2657" s="65" t="str">
        <f ca="1">IF(ISBLANK(B2657)," ",IF(P2657&gt;MASTER!$B$3/100,"SB",IF(P2657&gt;MASTER!$B$4/100,"B",IF(P2657&gt;MASTER!$B$5/100,"C","K"))))</f>
        <v>SB</v>
      </c>
    </row>
    <row r="2658" customHeight="1" spans="1:18">
      <c r="A2658" s="65">
        <f ca="1">INDIRECT(ADDRESS(2+QUOTIENT(ROW()-2,COUNTA('Form Responses 1'!$1:$1)-4),1,,TRUE,"Form Responses 1"))</f>
        <v>0</v>
      </c>
      <c r="B2658" s="65">
        <f ca="1">INDIRECT(ADDRESS(2+QUOTIENT(ROW()-2,COUNTA('Form Responses 1'!$1:$1)-4),2,,TRUE,"Form Responses 1"))</f>
        <v>0</v>
      </c>
      <c r="C2658" s="65">
        <f ca="1">INDIRECT(ADDRESS(2+QUOTIENT(ROW()-2,COUNTA('Form Responses 1'!$1:$1)-4),3,,TRUE,"Form Responses 1"))</f>
        <v>0</v>
      </c>
      <c r="D2658" s="65">
        <f ca="1">INDIRECT(ADDRESS(2+QUOTIENT(ROW()-2,COUNTA('Form Responses 1'!$1:$1)-4),4,,TRUE,"Form Responses 1"))</f>
        <v>0</v>
      </c>
      <c r="E2658" s="82">
        <f ca="1" t="shared" si="0"/>
        <v>6</v>
      </c>
      <c r="F2658" s="65" t="str">
        <f ca="1">IF(ISBLANK(A2658)," ",INDIRECT(ADDRESS(1,5+MOD(ROW()-2,COUNTA('Form Responses 1'!$1:$1)-4),,TRUE,"Form Responses 1")))</f>
        <v>Ground [Toilet]</v>
      </c>
      <c r="G2658" s="65" t="e">
        <f ca="1">IF(ISBLANK(A2658)," ",INDIRECT(ADDRESS(MATCH(A2658,'Form Responses 1'!A:A,0),5+MOD(ROW()-2,COUNTA('Form Responses 1'!$1:$1)-4),,TRUE,"Form Responses 1")))</f>
        <v>#N/A</v>
      </c>
      <c r="H2658" s="83" t="str">
        <f ca="1" t="shared" si="1"/>
        <v>Ground</v>
      </c>
      <c r="I2658" s="83" t="str">
        <f ca="1" t="shared" si="2676"/>
        <v>Toilet</v>
      </c>
      <c r="J2658" s="83" t="str">
        <f ca="1" t="shared" si="2"/>
        <v>CLEANING SERVICE</v>
      </c>
      <c r="K2658" s="83" t="str">
        <f ca="1" t="array" ref="K2658">IFERROR(INDEX(MASTER!B:B,MATCH(G2658,MASTER!A:A,0))/100," ")</f>
        <v> </v>
      </c>
      <c r="L2658" s="65">
        <f ca="1" t="shared" si="3"/>
        <v>0</v>
      </c>
      <c r="M2658" s="65" t="str">
        <f ca="1" t="shared" si="4"/>
        <v>1900 - WEEK 00</v>
      </c>
      <c r="N2658" s="65" t="str">
        <f ca="1" t="shared" si="5"/>
        <v>1900 - MONTH 01</v>
      </c>
      <c r="O2658" s="83" t="str">
        <f ca="1" t="shared" ref="O2658:P2658" si="2708">IFERROR(AVERAGEIF(M:M,M2658,$K:$K)," ")</f>
        <v> </v>
      </c>
      <c r="P2658" s="83" t="str">
        <f ca="1" t="shared" si="2708"/>
        <v> </v>
      </c>
      <c r="Q2658" s="65" t="str">
        <f ca="1">IF(ISBLANK(A2658)," ",IF(O2658&gt;MASTER!$B$3/100,"SB",IF(O2658&gt;MASTER!$B$4/100,"B",IF(O2658&gt;MASTER!$B$5/100,"C","K"))))</f>
        <v>SB</v>
      </c>
      <c r="R2658" s="65" t="str">
        <f ca="1">IF(ISBLANK(B2658)," ",IF(P2658&gt;MASTER!$B$3/100,"SB",IF(P2658&gt;MASTER!$B$4/100,"B",IF(P2658&gt;MASTER!$B$5/100,"C","K"))))</f>
        <v>SB</v>
      </c>
    </row>
    <row r="2659" customHeight="1" spans="1:18">
      <c r="A2659" s="65">
        <f ca="1">INDIRECT(ADDRESS(2+QUOTIENT(ROW()-2,COUNTA('Form Responses 1'!$1:$1)-4),1,,TRUE,"Form Responses 1"))</f>
        <v>0</v>
      </c>
      <c r="B2659" s="65">
        <f ca="1">INDIRECT(ADDRESS(2+QUOTIENT(ROW()-2,COUNTA('Form Responses 1'!$1:$1)-4),2,,TRUE,"Form Responses 1"))</f>
        <v>0</v>
      </c>
      <c r="C2659" s="65">
        <f ca="1">INDIRECT(ADDRESS(2+QUOTIENT(ROW()-2,COUNTA('Form Responses 1'!$1:$1)-4),3,,TRUE,"Form Responses 1"))</f>
        <v>0</v>
      </c>
      <c r="D2659" s="65">
        <f ca="1">INDIRECT(ADDRESS(2+QUOTIENT(ROW()-2,COUNTA('Form Responses 1'!$1:$1)-4),4,,TRUE,"Form Responses 1"))</f>
        <v>0</v>
      </c>
      <c r="E2659" s="82">
        <f ca="1" t="shared" si="0"/>
        <v>6</v>
      </c>
      <c r="F2659" s="65" t="str">
        <f ca="1">IF(ISBLANK(A2659)," ",INDIRECT(ADDRESS(1,5+MOD(ROW()-2,COUNTA('Form Responses 1'!$1:$1)-4),,TRUE,"Form Responses 1")))</f>
        <v>Ground [Mushola]</v>
      </c>
      <c r="G2659" s="65" t="e">
        <f ca="1">IF(ISBLANK(A2659)," ",INDIRECT(ADDRESS(MATCH(A2659,'Form Responses 1'!A:A,0),5+MOD(ROW()-2,COUNTA('Form Responses 1'!$1:$1)-4),,TRUE,"Form Responses 1")))</f>
        <v>#N/A</v>
      </c>
      <c r="H2659" s="83" t="str">
        <f ca="1" t="shared" si="1"/>
        <v>Ground</v>
      </c>
      <c r="I2659" s="83" t="str">
        <f ca="1" t="shared" si="2676"/>
        <v>Mushola</v>
      </c>
      <c r="J2659" s="83" t="str">
        <f ca="1" t="shared" si="2"/>
        <v>CLEANING SERVICE</v>
      </c>
      <c r="K2659" s="83" t="str">
        <f ca="1" t="array" ref="K2659">IFERROR(INDEX(MASTER!B:B,MATCH(G2659,MASTER!A:A,0))/100," ")</f>
        <v> </v>
      </c>
      <c r="L2659" s="65">
        <f ca="1" t="shared" si="3"/>
        <v>0</v>
      </c>
      <c r="M2659" s="65" t="str">
        <f ca="1" t="shared" si="4"/>
        <v>1900 - WEEK 00</v>
      </c>
      <c r="N2659" s="65" t="str">
        <f ca="1" t="shared" si="5"/>
        <v>1900 - MONTH 01</v>
      </c>
      <c r="O2659" s="83" t="str">
        <f ca="1" t="shared" ref="O2659:P2659" si="2709">IFERROR(AVERAGEIF(M:M,M2659,$K:$K)," ")</f>
        <v> </v>
      </c>
      <c r="P2659" s="83" t="str">
        <f ca="1" t="shared" si="2709"/>
        <v> </v>
      </c>
      <c r="Q2659" s="65" t="str">
        <f ca="1">IF(ISBLANK(A2659)," ",IF(O2659&gt;MASTER!$B$3/100,"SB",IF(O2659&gt;MASTER!$B$4/100,"B",IF(O2659&gt;MASTER!$B$5/100,"C","K"))))</f>
        <v>SB</v>
      </c>
      <c r="R2659" s="65" t="str">
        <f ca="1">IF(ISBLANK(B2659)," ",IF(P2659&gt;MASTER!$B$3/100,"SB",IF(P2659&gt;MASTER!$B$4/100,"B",IF(P2659&gt;MASTER!$B$5/100,"C","K"))))</f>
        <v>SB</v>
      </c>
    </row>
    <row r="2660" customHeight="1" spans="1:18">
      <c r="A2660" s="65">
        <f ca="1">INDIRECT(ADDRESS(2+QUOTIENT(ROW()-2,COUNTA('Form Responses 1'!$1:$1)-4),1,,TRUE,"Form Responses 1"))</f>
        <v>0</v>
      </c>
      <c r="B2660" s="65">
        <f ca="1">INDIRECT(ADDRESS(2+QUOTIENT(ROW()-2,COUNTA('Form Responses 1'!$1:$1)-4),2,,TRUE,"Form Responses 1"))</f>
        <v>0</v>
      </c>
      <c r="C2660" s="65">
        <f ca="1">INDIRECT(ADDRESS(2+QUOTIENT(ROW()-2,COUNTA('Form Responses 1'!$1:$1)-4),3,,TRUE,"Form Responses 1"))</f>
        <v>0</v>
      </c>
      <c r="D2660" s="65">
        <f ca="1">INDIRECT(ADDRESS(2+QUOTIENT(ROW()-2,COUNTA('Form Responses 1'!$1:$1)-4),4,,TRUE,"Form Responses 1"))</f>
        <v>0</v>
      </c>
      <c r="E2660" s="82">
        <f ca="1" t="shared" si="0"/>
        <v>6</v>
      </c>
      <c r="F2660" s="65" t="str">
        <f ca="1">IF(ISBLANK(A2660)," ",INDIRECT(ADDRESS(1,5+MOD(ROW()-2,COUNTA('Form Responses 1'!$1:$1)-4),,TRUE,"Form Responses 1")))</f>
        <v>Halaman [Halaman]</v>
      </c>
      <c r="G2660" s="65" t="e">
        <f ca="1">IF(ISBLANK(A2660)," ",INDIRECT(ADDRESS(MATCH(A2660,'Form Responses 1'!A:A,0),5+MOD(ROW()-2,COUNTA('Form Responses 1'!$1:$1)-4),,TRUE,"Form Responses 1")))</f>
        <v>#N/A</v>
      </c>
      <c r="H2660" s="83" t="str">
        <f ca="1" t="shared" si="1"/>
        <v>Halaman</v>
      </c>
      <c r="I2660" s="83" t="str">
        <f ca="1" t="shared" si="2676"/>
        <v>Halaman</v>
      </c>
      <c r="J2660" s="83" t="str">
        <f ca="1" t="shared" si="2"/>
        <v>CLEANING SERVICE</v>
      </c>
      <c r="K2660" s="83" t="str">
        <f ca="1" t="array" ref="K2660">IFERROR(INDEX(MASTER!B:B,MATCH(G2660,MASTER!A:A,0))/100," ")</f>
        <v> </v>
      </c>
      <c r="L2660" s="65">
        <f ca="1" t="shared" si="3"/>
        <v>0</v>
      </c>
      <c r="M2660" s="65" t="str">
        <f ca="1" t="shared" si="4"/>
        <v>1900 - WEEK 00</v>
      </c>
      <c r="N2660" s="65" t="str">
        <f ca="1" t="shared" si="5"/>
        <v>1900 - MONTH 01</v>
      </c>
      <c r="O2660" s="83" t="str">
        <f ca="1" t="shared" ref="O2660:P2660" si="2710">IFERROR(AVERAGEIF(M:M,M2660,$K:$K)," ")</f>
        <v> </v>
      </c>
      <c r="P2660" s="83" t="str">
        <f ca="1" t="shared" si="2710"/>
        <v> </v>
      </c>
      <c r="Q2660" s="65" t="str">
        <f ca="1">IF(ISBLANK(A2660)," ",IF(O2660&gt;MASTER!$B$3/100,"SB",IF(O2660&gt;MASTER!$B$4/100,"B",IF(O2660&gt;MASTER!$B$5/100,"C","K"))))</f>
        <v>SB</v>
      </c>
      <c r="R2660" s="65" t="str">
        <f ca="1">IF(ISBLANK(B2660)," ",IF(P2660&gt;MASTER!$B$3/100,"SB",IF(P2660&gt;MASTER!$B$4/100,"B",IF(P2660&gt;MASTER!$B$5/100,"C","K"))))</f>
        <v>SB</v>
      </c>
    </row>
    <row r="2661" customHeight="1" spans="1:18">
      <c r="A2661" s="65">
        <f ca="1">INDIRECT(ADDRESS(2+QUOTIENT(ROW()-2,COUNTA('Form Responses 1'!$1:$1)-4),1,,TRUE,"Form Responses 1"))</f>
        <v>0</v>
      </c>
      <c r="B2661" s="65">
        <f ca="1">INDIRECT(ADDRESS(2+QUOTIENT(ROW()-2,COUNTA('Form Responses 1'!$1:$1)-4),2,,TRUE,"Form Responses 1"))</f>
        <v>0</v>
      </c>
      <c r="C2661" s="65">
        <f ca="1">INDIRECT(ADDRESS(2+QUOTIENT(ROW()-2,COUNTA('Form Responses 1'!$1:$1)-4),3,,TRUE,"Form Responses 1"))</f>
        <v>0</v>
      </c>
      <c r="D2661" s="65">
        <f ca="1">INDIRECT(ADDRESS(2+QUOTIENT(ROW()-2,COUNTA('Form Responses 1'!$1:$1)-4),4,,TRUE,"Form Responses 1"))</f>
        <v>0</v>
      </c>
      <c r="E2661" s="82">
        <f ca="1" t="shared" si="0"/>
        <v>6</v>
      </c>
      <c r="F2661" s="65" t="str">
        <f ca="1">IF(ISBLANK(A2661)," ",INDIRECT(ADDRESS(1,5+MOD(ROW()-2,COUNTA('Form Responses 1'!$1:$1)-4),,TRUE,"Form Responses 1")))</f>
        <v>Halaman [Taman]</v>
      </c>
      <c r="G2661" s="65" t="e">
        <f ca="1">IF(ISBLANK(A2661)," ",INDIRECT(ADDRESS(MATCH(A2661,'Form Responses 1'!A:A,0),5+MOD(ROW()-2,COUNTA('Form Responses 1'!$1:$1)-4),,TRUE,"Form Responses 1")))</f>
        <v>#N/A</v>
      </c>
      <c r="H2661" s="83" t="str">
        <f ca="1" t="shared" si="1"/>
        <v>Halaman</v>
      </c>
      <c r="I2661" s="83" t="str">
        <f ca="1" t="shared" si="2676"/>
        <v>Taman</v>
      </c>
      <c r="J2661" s="83" t="str">
        <f ca="1" t="shared" si="2"/>
        <v>CLEANING SERVICE</v>
      </c>
      <c r="K2661" s="83" t="str">
        <f ca="1" t="array" ref="K2661">IFERROR(INDEX(MASTER!B:B,MATCH(G2661,MASTER!A:A,0))/100," ")</f>
        <v> </v>
      </c>
      <c r="L2661" s="65">
        <f ca="1" t="shared" si="3"/>
        <v>0</v>
      </c>
      <c r="M2661" s="65" t="str">
        <f ca="1" t="shared" si="4"/>
        <v>1900 - WEEK 00</v>
      </c>
      <c r="N2661" s="65" t="str">
        <f ca="1" t="shared" si="5"/>
        <v>1900 - MONTH 01</v>
      </c>
      <c r="O2661" s="83" t="str">
        <f ca="1" t="shared" ref="O2661:P2661" si="2711">IFERROR(AVERAGEIF(M:M,M2661,$K:$K)," ")</f>
        <v> </v>
      </c>
      <c r="P2661" s="83" t="str">
        <f ca="1" t="shared" si="2711"/>
        <v> </v>
      </c>
      <c r="Q2661" s="65" t="str">
        <f ca="1">IF(ISBLANK(A2661)," ",IF(O2661&gt;MASTER!$B$3/100,"SB",IF(O2661&gt;MASTER!$B$4/100,"B",IF(O2661&gt;MASTER!$B$5/100,"C","K"))))</f>
        <v>SB</v>
      </c>
      <c r="R2661" s="65" t="str">
        <f ca="1">IF(ISBLANK(B2661)," ",IF(P2661&gt;MASTER!$B$3/100,"SB",IF(P2661&gt;MASTER!$B$4/100,"B",IF(P2661&gt;MASTER!$B$5/100,"C","K"))))</f>
        <v>SB</v>
      </c>
    </row>
    <row r="2662" customHeight="1" spans="1:18">
      <c r="A2662" s="65">
        <f ca="1">INDIRECT(ADDRESS(2+QUOTIENT(ROW()-2,COUNTA('Form Responses 1'!$1:$1)-4),1,,TRUE,"Form Responses 1"))</f>
        <v>0</v>
      </c>
      <c r="B2662" s="65">
        <f ca="1">INDIRECT(ADDRESS(2+QUOTIENT(ROW()-2,COUNTA('Form Responses 1'!$1:$1)-4),2,,TRUE,"Form Responses 1"))</f>
        <v>0</v>
      </c>
      <c r="C2662" s="65">
        <f ca="1">INDIRECT(ADDRESS(2+QUOTIENT(ROW()-2,COUNTA('Form Responses 1'!$1:$1)-4),3,,TRUE,"Form Responses 1"))</f>
        <v>0</v>
      </c>
      <c r="D2662" s="65">
        <f ca="1">INDIRECT(ADDRESS(2+QUOTIENT(ROW()-2,COUNTA('Form Responses 1'!$1:$1)-4),4,,TRUE,"Form Responses 1"))</f>
        <v>0</v>
      </c>
      <c r="E2662" s="82">
        <f ca="1" t="shared" si="0"/>
        <v>6</v>
      </c>
      <c r="F2662" s="65" t="str">
        <f ca="1">IF(ISBLANK(A2662)," ",INDIRECT(ADDRESS(1,5+MOD(ROW()-2,COUNTA('Form Responses 1'!$1:$1)-4),,TRUE,"Form Responses 1")))</f>
        <v>Halaman [Parkir Motor]</v>
      </c>
      <c r="G2662" s="65" t="e">
        <f ca="1">IF(ISBLANK(A2662)," ",INDIRECT(ADDRESS(MATCH(A2662,'Form Responses 1'!A:A,0),5+MOD(ROW()-2,COUNTA('Form Responses 1'!$1:$1)-4),,TRUE,"Form Responses 1")))</f>
        <v>#N/A</v>
      </c>
      <c r="H2662" s="83" t="str">
        <f ca="1" t="shared" si="1"/>
        <v>Halaman</v>
      </c>
      <c r="I2662" s="83" t="str">
        <f ca="1" t="shared" si="2676"/>
        <v>Parkir Motor</v>
      </c>
      <c r="J2662" s="83" t="str">
        <f ca="1" t="shared" si="2"/>
        <v>CLEANING SERVICE</v>
      </c>
      <c r="K2662" s="83" t="str">
        <f ca="1" t="array" ref="K2662">IFERROR(INDEX(MASTER!B:B,MATCH(G2662,MASTER!A:A,0))/100," ")</f>
        <v> </v>
      </c>
      <c r="L2662" s="65">
        <f ca="1" t="shared" si="3"/>
        <v>0</v>
      </c>
      <c r="M2662" s="65" t="str">
        <f ca="1" t="shared" si="4"/>
        <v>1900 - WEEK 00</v>
      </c>
      <c r="N2662" s="65" t="str">
        <f ca="1" t="shared" si="5"/>
        <v>1900 - MONTH 01</v>
      </c>
      <c r="O2662" s="83" t="str">
        <f ca="1" t="shared" ref="O2662:P2662" si="2712">IFERROR(AVERAGEIF(M:M,M2662,$K:$K)," ")</f>
        <v> </v>
      </c>
      <c r="P2662" s="83" t="str">
        <f ca="1" t="shared" si="2712"/>
        <v> </v>
      </c>
      <c r="Q2662" s="65" t="str">
        <f ca="1">IF(ISBLANK(A2662)," ",IF(O2662&gt;MASTER!$B$3/100,"SB",IF(O2662&gt;MASTER!$B$4/100,"B",IF(O2662&gt;MASTER!$B$5/100,"C","K"))))</f>
        <v>SB</v>
      </c>
      <c r="R2662" s="65" t="str">
        <f ca="1">IF(ISBLANK(B2662)," ",IF(P2662&gt;MASTER!$B$3/100,"SB",IF(P2662&gt;MASTER!$B$4/100,"B",IF(P2662&gt;MASTER!$B$5/100,"C","K"))))</f>
        <v>SB</v>
      </c>
    </row>
    <row r="2663" customHeight="1" spans="1:18">
      <c r="A2663" s="65">
        <f ca="1">INDIRECT(ADDRESS(2+QUOTIENT(ROW()-2,COUNTA('Form Responses 1'!$1:$1)-4),1,,TRUE,"Form Responses 1"))</f>
        <v>0</v>
      </c>
      <c r="B2663" s="65">
        <f ca="1">INDIRECT(ADDRESS(2+QUOTIENT(ROW()-2,COUNTA('Form Responses 1'!$1:$1)-4),2,,TRUE,"Form Responses 1"))</f>
        <v>0</v>
      </c>
      <c r="C2663" s="65">
        <f ca="1">INDIRECT(ADDRESS(2+QUOTIENT(ROW()-2,COUNTA('Form Responses 1'!$1:$1)-4),3,,TRUE,"Form Responses 1"))</f>
        <v>0</v>
      </c>
      <c r="D2663" s="65">
        <f ca="1">INDIRECT(ADDRESS(2+QUOTIENT(ROW()-2,COUNTA('Form Responses 1'!$1:$1)-4),4,,TRUE,"Form Responses 1"))</f>
        <v>0</v>
      </c>
      <c r="E2663" s="82">
        <f ca="1" t="shared" si="0"/>
        <v>6</v>
      </c>
      <c r="F2663" s="65" t="str">
        <f ca="1">IF(ISBLANK(A2663)," ",INDIRECT(ADDRESS(1,5+MOD(ROW()-2,COUNTA('Form Responses 1'!$1:$1)-4),,TRUE,"Form Responses 1")))</f>
        <v>Halaman [Parkir Mobil]</v>
      </c>
      <c r="G2663" s="65" t="e">
        <f ca="1">IF(ISBLANK(A2663)," ",INDIRECT(ADDRESS(MATCH(A2663,'Form Responses 1'!A:A,0),5+MOD(ROW()-2,COUNTA('Form Responses 1'!$1:$1)-4),,TRUE,"Form Responses 1")))</f>
        <v>#N/A</v>
      </c>
      <c r="H2663" s="83" t="str">
        <f ca="1" t="shared" si="1"/>
        <v>Halaman</v>
      </c>
      <c r="I2663" s="83" t="str">
        <f ca="1" t="shared" si="2676"/>
        <v>Parkir Mobil</v>
      </c>
      <c r="J2663" s="83" t="str">
        <f ca="1" t="shared" si="2"/>
        <v>CLEANING SERVICE</v>
      </c>
      <c r="K2663" s="83" t="str">
        <f ca="1" t="array" ref="K2663">IFERROR(INDEX(MASTER!B:B,MATCH(G2663,MASTER!A:A,0))/100," ")</f>
        <v> </v>
      </c>
      <c r="L2663" s="65">
        <f ca="1" t="shared" si="3"/>
        <v>0</v>
      </c>
      <c r="M2663" s="65" t="str">
        <f ca="1" t="shared" si="4"/>
        <v>1900 - WEEK 00</v>
      </c>
      <c r="N2663" s="65" t="str">
        <f ca="1" t="shared" si="5"/>
        <v>1900 - MONTH 01</v>
      </c>
      <c r="O2663" s="83" t="str">
        <f ca="1" t="shared" ref="O2663:P2663" si="2713">IFERROR(AVERAGEIF(M:M,M2663,$K:$K)," ")</f>
        <v> </v>
      </c>
      <c r="P2663" s="83" t="str">
        <f ca="1" t="shared" si="2713"/>
        <v> </v>
      </c>
      <c r="Q2663" s="65" t="str">
        <f ca="1">IF(ISBLANK(A2663)," ",IF(O2663&gt;MASTER!$B$3/100,"SB",IF(O2663&gt;MASTER!$B$4/100,"B",IF(O2663&gt;MASTER!$B$5/100,"C","K"))))</f>
        <v>SB</v>
      </c>
      <c r="R2663" s="65" t="str">
        <f ca="1">IF(ISBLANK(B2663)," ",IF(P2663&gt;MASTER!$B$3/100,"SB",IF(P2663&gt;MASTER!$B$4/100,"B",IF(P2663&gt;MASTER!$B$5/100,"C","K"))))</f>
        <v>SB</v>
      </c>
    </row>
    <row r="2664" customHeight="1" spans="1:18">
      <c r="A2664" s="65">
        <f ca="1">INDIRECT(ADDRESS(2+QUOTIENT(ROW()-2,COUNTA('Form Responses 1'!$1:$1)-4),1,,TRUE,"Form Responses 1"))</f>
        <v>0</v>
      </c>
      <c r="B2664" s="65">
        <f ca="1">INDIRECT(ADDRESS(2+QUOTIENT(ROW()-2,COUNTA('Form Responses 1'!$1:$1)-4),2,,TRUE,"Form Responses 1"))</f>
        <v>0</v>
      </c>
      <c r="C2664" s="65">
        <f ca="1">INDIRECT(ADDRESS(2+QUOTIENT(ROW()-2,COUNTA('Form Responses 1'!$1:$1)-4),3,,TRUE,"Form Responses 1"))</f>
        <v>0</v>
      </c>
      <c r="D2664" s="65">
        <f ca="1">INDIRECT(ADDRESS(2+QUOTIENT(ROW()-2,COUNTA('Form Responses 1'!$1:$1)-4),4,,TRUE,"Form Responses 1"))</f>
        <v>0</v>
      </c>
      <c r="E2664" s="82">
        <f ca="1" t="shared" si="0"/>
        <v>6</v>
      </c>
      <c r="F2664" s="65" t="str">
        <f ca="1">IF(ISBLANK(A2664)," ",INDIRECT(ADDRESS(1,5+MOD(ROW()-2,COUNTA('Form Responses 1'!$1:$1)-4),,TRUE,"Form Responses 1")))</f>
        <v>Halaman [Halaman depan samping dan belakang]</v>
      </c>
      <c r="G2664" s="65" t="e">
        <f ca="1">IF(ISBLANK(A2664)," ",INDIRECT(ADDRESS(MATCH(A2664,'Form Responses 1'!A:A,0),5+MOD(ROW()-2,COUNTA('Form Responses 1'!$1:$1)-4),,TRUE,"Form Responses 1")))</f>
        <v>#N/A</v>
      </c>
      <c r="H2664" s="83" t="str">
        <f ca="1" t="shared" si="1"/>
        <v>Halaman</v>
      </c>
      <c r="I2664" s="83" t="str">
        <f ca="1" t="shared" si="2676"/>
        <v>Halaman depan samping dan belakang</v>
      </c>
      <c r="J2664" s="83" t="str">
        <f ca="1" t="shared" si="2"/>
        <v>CLEANING SERVICE</v>
      </c>
      <c r="K2664" s="83" t="str">
        <f ca="1" t="array" ref="K2664">IFERROR(INDEX(MASTER!B:B,MATCH(G2664,MASTER!A:A,0))/100," ")</f>
        <v> </v>
      </c>
      <c r="L2664" s="65">
        <f ca="1" t="shared" si="3"/>
        <v>0</v>
      </c>
      <c r="M2664" s="65" t="str">
        <f ca="1" t="shared" si="4"/>
        <v>1900 - WEEK 00</v>
      </c>
      <c r="N2664" s="65" t="str">
        <f ca="1" t="shared" si="5"/>
        <v>1900 - MONTH 01</v>
      </c>
      <c r="O2664" s="83" t="str">
        <f ca="1" t="shared" ref="O2664:P2664" si="2714">IFERROR(AVERAGEIF(M:M,M2664,$K:$K)," ")</f>
        <v> </v>
      </c>
      <c r="P2664" s="83" t="str">
        <f ca="1" t="shared" si="2714"/>
        <v> </v>
      </c>
      <c r="Q2664" s="65" t="str">
        <f ca="1">IF(ISBLANK(A2664)," ",IF(O2664&gt;MASTER!$B$3/100,"SB",IF(O2664&gt;MASTER!$B$4/100,"B",IF(O2664&gt;MASTER!$B$5/100,"C","K"))))</f>
        <v>SB</v>
      </c>
      <c r="R2664" s="65" t="str">
        <f ca="1">IF(ISBLANK(B2664)," ",IF(P2664&gt;MASTER!$B$3/100,"SB",IF(P2664&gt;MASTER!$B$4/100,"B",IF(P2664&gt;MASTER!$B$5/100,"C","K"))))</f>
        <v>SB</v>
      </c>
    </row>
    <row r="2665" customHeight="1" spans="1:18">
      <c r="A2665" s="65">
        <f ca="1">INDIRECT(ADDRESS(2+QUOTIENT(ROW()-2,COUNTA('Form Responses 1'!$1:$1)-4),1,,TRUE,"Form Responses 1"))</f>
        <v>0</v>
      </c>
      <c r="B2665" s="65">
        <f ca="1">INDIRECT(ADDRESS(2+QUOTIENT(ROW()-2,COUNTA('Form Responses 1'!$1:$1)-4),2,,TRUE,"Form Responses 1"))</f>
        <v>0</v>
      </c>
      <c r="C2665" s="65">
        <f ca="1">INDIRECT(ADDRESS(2+QUOTIENT(ROW()-2,COUNTA('Form Responses 1'!$1:$1)-4),3,,TRUE,"Form Responses 1"))</f>
        <v>0</v>
      </c>
      <c r="D2665" s="65">
        <f ca="1">INDIRECT(ADDRESS(2+QUOTIENT(ROW()-2,COUNTA('Form Responses 1'!$1:$1)-4),4,,TRUE,"Form Responses 1"))</f>
        <v>0</v>
      </c>
      <c r="E2665" s="82">
        <f ca="1" t="shared" si="0"/>
        <v>6</v>
      </c>
      <c r="F2665" s="65" t="str">
        <f ca="1">IF(ISBLANK(A2665)," ",INDIRECT(ADDRESS(1,5+MOD(ROW()-2,COUNTA('Form Responses 1'!$1:$1)-4),,TRUE,"Form Responses 1")))</f>
        <v>Halaman [TPS]</v>
      </c>
      <c r="G2665" s="65" t="e">
        <f ca="1">IF(ISBLANK(A2665)," ",INDIRECT(ADDRESS(MATCH(A2665,'Form Responses 1'!A:A,0),5+MOD(ROW()-2,COUNTA('Form Responses 1'!$1:$1)-4),,TRUE,"Form Responses 1")))</f>
        <v>#N/A</v>
      </c>
      <c r="H2665" s="83" t="str">
        <f ca="1" t="shared" si="1"/>
        <v>Halaman</v>
      </c>
      <c r="I2665" s="83" t="str">
        <f ca="1" t="shared" si="2676"/>
        <v>TPS</v>
      </c>
      <c r="J2665" s="83" t="str">
        <f ca="1" t="shared" si="2"/>
        <v>CLEANING SERVICE</v>
      </c>
      <c r="K2665" s="83" t="str">
        <f ca="1" t="array" ref="K2665">IFERROR(INDEX(MASTER!B:B,MATCH(G2665,MASTER!A:A,0))/100," ")</f>
        <v> </v>
      </c>
      <c r="L2665" s="65">
        <f ca="1" t="shared" si="3"/>
        <v>0</v>
      </c>
      <c r="M2665" s="65" t="str">
        <f ca="1" t="shared" si="4"/>
        <v>1900 - WEEK 00</v>
      </c>
      <c r="N2665" s="65" t="str">
        <f ca="1" t="shared" si="5"/>
        <v>1900 - MONTH 01</v>
      </c>
      <c r="O2665" s="83" t="str">
        <f ca="1" t="shared" ref="O2665:P2665" si="2715">IFERROR(AVERAGEIF(M:M,M2665,$K:$K)," ")</f>
        <v> </v>
      </c>
      <c r="P2665" s="83" t="str">
        <f ca="1" t="shared" si="2715"/>
        <v> </v>
      </c>
      <c r="Q2665" s="65" t="str">
        <f ca="1">IF(ISBLANK(A2665)," ",IF(O2665&gt;MASTER!$B$3/100,"SB",IF(O2665&gt;MASTER!$B$4/100,"B",IF(O2665&gt;MASTER!$B$5/100,"C","K"))))</f>
        <v>SB</v>
      </c>
      <c r="R2665" s="65" t="str">
        <f ca="1">IF(ISBLANK(B2665)," ",IF(P2665&gt;MASTER!$B$3/100,"SB",IF(P2665&gt;MASTER!$B$4/100,"B",IF(P2665&gt;MASTER!$B$5/100,"C","K"))))</f>
        <v>SB</v>
      </c>
    </row>
    <row r="2666" customHeight="1" spans="1:18">
      <c r="A2666" s="65">
        <f ca="1">INDIRECT(ADDRESS(2+QUOTIENT(ROW()-2,COUNTA('Form Responses 1'!$1:$1)-4),1,,TRUE,"Form Responses 1"))</f>
        <v>0</v>
      </c>
      <c r="B2666" s="65">
        <f ca="1">INDIRECT(ADDRESS(2+QUOTIENT(ROW()-2,COUNTA('Form Responses 1'!$1:$1)-4),2,,TRUE,"Form Responses 1"))</f>
        <v>0</v>
      </c>
      <c r="C2666" s="65">
        <f ca="1">INDIRECT(ADDRESS(2+QUOTIENT(ROW()-2,COUNTA('Form Responses 1'!$1:$1)-4),3,,TRUE,"Form Responses 1"))</f>
        <v>0</v>
      </c>
      <c r="D2666" s="65">
        <f ca="1">INDIRECT(ADDRESS(2+QUOTIENT(ROW()-2,COUNTA('Form Responses 1'!$1:$1)-4),4,,TRUE,"Form Responses 1"))</f>
        <v>0</v>
      </c>
      <c r="E2666" s="82">
        <f ca="1" t="shared" si="0"/>
        <v>6</v>
      </c>
      <c r="F2666" s="65" t="str">
        <f ca="1">IF(ISBLANK(A2666)," ",INDIRECT(ADDRESS(1,5+MOD(ROW()-2,COUNTA('Form Responses 1'!$1:$1)-4),,TRUE,"Form Responses 1")))</f>
        <v>Security [Security Functions]</v>
      </c>
      <c r="G2666" s="65" t="e">
        <f ca="1">IF(ISBLANK(A2666)," ",INDIRECT(ADDRESS(MATCH(A2666,'Form Responses 1'!A:A,0),5+MOD(ROW()-2,COUNTA('Form Responses 1'!$1:$1)-4),,TRUE,"Form Responses 1")))</f>
        <v>#N/A</v>
      </c>
      <c r="H2666" s="83" t="str">
        <f ca="1" t="shared" si="1"/>
        <v>Security</v>
      </c>
      <c r="I2666" s="83" t="str">
        <f ca="1" t="shared" si="2676"/>
        <v>Security Functions</v>
      </c>
      <c r="J2666" s="83" t="str">
        <f ca="1" t="shared" si="2"/>
        <v>SECURITY SERVICE</v>
      </c>
      <c r="K2666" s="83" t="str">
        <f ca="1" t="array" ref="K2666">IFERROR(INDEX(MASTER!B:B,MATCH(G2666,MASTER!A:A,0))/100," ")</f>
        <v> </v>
      </c>
      <c r="L2666" s="65">
        <f ca="1" t="shared" si="3"/>
        <v>0</v>
      </c>
      <c r="M2666" s="65" t="str">
        <f ca="1" t="shared" si="4"/>
        <v>1900 - WEEK 00</v>
      </c>
      <c r="N2666" s="65" t="str">
        <f ca="1" t="shared" si="5"/>
        <v>1900 - MONTH 01</v>
      </c>
      <c r="O2666" s="83" t="str">
        <f ca="1" t="shared" ref="O2666:P2666" si="2716">IFERROR(AVERAGEIF(M:M,M2666,$K:$K)," ")</f>
        <v> </v>
      </c>
      <c r="P2666" s="83" t="str">
        <f ca="1" t="shared" si="2716"/>
        <v> </v>
      </c>
      <c r="Q2666" s="65" t="str">
        <f ca="1">IF(ISBLANK(A2666)," ",IF(O2666&gt;MASTER!$B$3/100,"SB",IF(O2666&gt;MASTER!$B$4/100,"B",IF(O2666&gt;MASTER!$B$5/100,"C","K"))))</f>
        <v>SB</v>
      </c>
      <c r="R2666" s="65" t="str">
        <f ca="1">IF(ISBLANK(B2666)," ",IF(P2666&gt;MASTER!$B$3/100,"SB",IF(P2666&gt;MASTER!$B$4/100,"B",IF(P2666&gt;MASTER!$B$5/100,"C","K"))))</f>
        <v>SB</v>
      </c>
    </row>
    <row r="2667" customHeight="1" spans="1:18">
      <c r="A2667" s="65">
        <f ca="1">INDIRECT(ADDRESS(2+QUOTIENT(ROW()-2,COUNTA('Form Responses 1'!$1:$1)-4),1,,TRUE,"Form Responses 1"))</f>
        <v>0</v>
      </c>
      <c r="B2667" s="65">
        <f ca="1">INDIRECT(ADDRESS(2+QUOTIENT(ROW()-2,COUNTA('Form Responses 1'!$1:$1)-4),2,,TRUE,"Form Responses 1"))</f>
        <v>0</v>
      </c>
      <c r="C2667" s="65">
        <f ca="1">INDIRECT(ADDRESS(2+QUOTIENT(ROW()-2,COUNTA('Form Responses 1'!$1:$1)-4),3,,TRUE,"Form Responses 1"))</f>
        <v>0</v>
      </c>
      <c r="D2667" s="65">
        <f ca="1">INDIRECT(ADDRESS(2+QUOTIENT(ROW()-2,COUNTA('Form Responses 1'!$1:$1)-4),4,,TRUE,"Form Responses 1"))</f>
        <v>0</v>
      </c>
      <c r="E2667" s="82">
        <f ca="1" t="shared" si="0"/>
        <v>6</v>
      </c>
      <c r="F2667" s="65" t="str">
        <f ca="1">IF(ISBLANK(A2667)," ",INDIRECT(ADDRESS(1,5+MOD(ROW()-2,COUNTA('Form Responses 1'!$1:$1)-4),,TRUE,"Form Responses 1")))</f>
        <v>Driver [Driving Safety]</v>
      </c>
      <c r="G2667" s="65" t="e">
        <f ca="1">IF(ISBLANK(A2667)," ",INDIRECT(ADDRESS(MATCH(A2667,'Form Responses 1'!A:A,0),5+MOD(ROW()-2,COUNTA('Form Responses 1'!$1:$1)-4),,TRUE,"Form Responses 1")))</f>
        <v>#N/A</v>
      </c>
      <c r="H2667" s="83" t="str">
        <f ca="1" t="shared" si="1"/>
        <v>Driver</v>
      </c>
      <c r="I2667" s="83" t="str">
        <f ca="1" t="shared" si="2676"/>
        <v>Driving Safety</v>
      </c>
      <c r="J2667" s="83" t="str">
        <f ca="1" t="shared" si="2"/>
        <v>LABOR SERVICE</v>
      </c>
      <c r="K2667" s="83" t="str">
        <f ca="1" t="array" ref="K2667">IFERROR(INDEX(MASTER!B:B,MATCH(G2667,MASTER!A:A,0))/100," ")</f>
        <v> </v>
      </c>
      <c r="L2667" s="65">
        <f ca="1" t="shared" si="3"/>
        <v>0</v>
      </c>
      <c r="M2667" s="65" t="str">
        <f ca="1" t="shared" si="4"/>
        <v>1900 - WEEK 00</v>
      </c>
      <c r="N2667" s="65" t="str">
        <f ca="1" t="shared" si="5"/>
        <v>1900 - MONTH 01</v>
      </c>
      <c r="O2667" s="83" t="str">
        <f ca="1" t="shared" ref="O2667:P2667" si="2717">IFERROR(AVERAGEIF(M:M,M2667,$K:$K)," ")</f>
        <v> </v>
      </c>
      <c r="P2667" s="83" t="str">
        <f ca="1" t="shared" si="2717"/>
        <v> </v>
      </c>
      <c r="Q2667" s="65" t="str">
        <f ca="1">IF(ISBLANK(A2667)," ",IF(O2667&gt;MASTER!$B$3/100,"SB",IF(O2667&gt;MASTER!$B$4/100,"B",IF(O2667&gt;MASTER!$B$5/100,"C","K"))))</f>
        <v>SB</v>
      </c>
      <c r="R2667" s="65" t="str">
        <f ca="1">IF(ISBLANK(B2667)," ",IF(P2667&gt;MASTER!$B$3/100,"SB",IF(P2667&gt;MASTER!$B$4/100,"B",IF(P2667&gt;MASTER!$B$5/100,"C","K"))))</f>
        <v>SB</v>
      </c>
    </row>
    <row r="2668" customHeight="1" spans="1:18">
      <c r="A2668" s="65">
        <f ca="1">INDIRECT(ADDRESS(2+QUOTIENT(ROW()-2,COUNTA('Form Responses 1'!$1:$1)-4),1,,TRUE,"Form Responses 1"))</f>
        <v>0</v>
      </c>
      <c r="B2668" s="65">
        <f ca="1">INDIRECT(ADDRESS(2+QUOTIENT(ROW()-2,COUNTA('Form Responses 1'!$1:$1)-4),2,,TRUE,"Form Responses 1"))</f>
        <v>0</v>
      </c>
      <c r="C2668" s="65">
        <f ca="1">INDIRECT(ADDRESS(2+QUOTIENT(ROW()-2,COUNTA('Form Responses 1'!$1:$1)-4),3,,TRUE,"Form Responses 1"))</f>
        <v>0</v>
      </c>
      <c r="D2668" s="65">
        <f ca="1">INDIRECT(ADDRESS(2+QUOTIENT(ROW()-2,COUNTA('Form Responses 1'!$1:$1)-4),4,,TRUE,"Form Responses 1"))</f>
        <v>0</v>
      </c>
      <c r="E2668" s="82">
        <f ca="1" t="shared" si="0"/>
        <v>6</v>
      </c>
      <c r="F2668" s="65" t="str">
        <f ca="1">IF(ISBLANK(A2668)," ",INDIRECT(ADDRESS(1,5+MOD(ROW()-2,COUNTA('Form Responses 1'!$1:$1)-4),,TRUE,"Form Responses 1")))</f>
        <v>Driver [ Attendance]</v>
      </c>
      <c r="G2668" s="65" t="e">
        <f ca="1">IF(ISBLANK(A2668)," ",INDIRECT(ADDRESS(MATCH(A2668,'Form Responses 1'!A:A,0),5+MOD(ROW()-2,COUNTA('Form Responses 1'!$1:$1)-4),,TRUE,"Form Responses 1")))</f>
        <v>#N/A</v>
      </c>
      <c r="H2668" s="83" t="str">
        <f ca="1" t="shared" si="1"/>
        <v>Driver</v>
      </c>
      <c r="I2668" s="83" t="str">
        <f ca="1" t="shared" si="2676"/>
        <v> Attendance</v>
      </c>
      <c r="J2668" s="83" t="str">
        <f ca="1" t="shared" si="2"/>
        <v>LABOR SERVICE</v>
      </c>
      <c r="K2668" s="83" t="str">
        <f ca="1" t="array" ref="K2668">IFERROR(INDEX(MASTER!B:B,MATCH(G2668,MASTER!A:A,0))/100," ")</f>
        <v> </v>
      </c>
      <c r="L2668" s="65">
        <f ca="1" t="shared" si="3"/>
        <v>0</v>
      </c>
      <c r="M2668" s="65" t="str">
        <f ca="1" t="shared" si="4"/>
        <v>1900 - WEEK 00</v>
      </c>
      <c r="N2668" s="65" t="str">
        <f ca="1" t="shared" si="5"/>
        <v>1900 - MONTH 01</v>
      </c>
      <c r="O2668" s="83" t="str">
        <f ca="1" t="shared" ref="O2668:P2668" si="2718">IFERROR(AVERAGEIF(M:M,M2668,$K:$K)," ")</f>
        <v> </v>
      </c>
      <c r="P2668" s="83" t="str">
        <f ca="1" t="shared" si="2718"/>
        <v> </v>
      </c>
      <c r="Q2668" s="65" t="str">
        <f ca="1">IF(ISBLANK(A2668)," ",IF(O2668&gt;MASTER!$B$3/100,"SB",IF(O2668&gt;MASTER!$B$4/100,"B",IF(O2668&gt;MASTER!$B$5/100,"C","K"))))</f>
        <v>SB</v>
      </c>
      <c r="R2668" s="65" t="str">
        <f ca="1">IF(ISBLANK(B2668)," ",IF(P2668&gt;MASTER!$B$3/100,"SB",IF(P2668&gt;MASTER!$B$4/100,"B",IF(P2668&gt;MASTER!$B$5/100,"C","K"))))</f>
        <v>SB</v>
      </c>
    </row>
    <row r="2669" customHeight="1" spans="1:18">
      <c r="A2669" s="65">
        <f ca="1">INDIRECT(ADDRESS(2+QUOTIENT(ROW()-2,COUNTA('Form Responses 1'!$1:$1)-4),1,,TRUE,"Form Responses 1"))</f>
        <v>0</v>
      </c>
      <c r="B2669" s="65">
        <f ca="1">INDIRECT(ADDRESS(2+QUOTIENT(ROW()-2,COUNTA('Form Responses 1'!$1:$1)-4),2,,TRUE,"Form Responses 1"))</f>
        <v>0</v>
      </c>
      <c r="C2669" s="65">
        <f ca="1">INDIRECT(ADDRESS(2+QUOTIENT(ROW()-2,COUNTA('Form Responses 1'!$1:$1)-4),3,,TRUE,"Form Responses 1"))</f>
        <v>0</v>
      </c>
      <c r="D2669" s="65">
        <f ca="1">INDIRECT(ADDRESS(2+QUOTIENT(ROW()-2,COUNTA('Form Responses 1'!$1:$1)-4),4,,TRUE,"Form Responses 1"))</f>
        <v>0</v>
      </c>
      <c r="E2669" s="82">
        <f ca="1" t="shared" si="0"/>
        <v>6</v>
      </c>
      <c r="F2669" s="65" t="str">
        <f ca="1">IF(ISBLANK(A2669)," ",INDIRECT(ADDRESS(1,5+MOD(ROW()-2,COUNTA('Form Responses 1'!$1:$1)-4),,TRUE,"Form Responses 1")))</f>
        <v>Lantai 25 / Roof Top [Tangga Exit Barat]</v>
      </c>
      <c r="G2669" s="65" t="e">
        <f ca="1">IF(ISBLANK(A2669)," ",INDIRECT(ADDRESS(MATCH(A2669,'Form Responses 1'!A:A,0),5+MOD(ROW()-2,COUNTA('Form Responses 1'!$1:$1)-4),,TRUE,"Form Responses 1")))</f>
        <v>#N/A</v>
      </c>
      <c r="H2669" s="83" t="str">
        <f ca="1" t="shared" si="1"/>
        <v>Lantai 25 / Roof Top</v>
      </c>
      <c r="I2669" s="83" t="str">
        <f ca="1" t="shared" si="2676"/>
        <v>Tangga Exit Barat</v>
      </c>
      <c r="J2669" s="83" t="str">
        <f ca="1" t="shared" si="2"/>
        <v>CLEANING SERVICE</v>
      </c>
      <c r="K2669" s="83" t="str">
        <f ca="1" t="array" ref="K2669">IFERROR(INDEX(MASTER!B:B,MATCH(G2669,MASTER!A:A,0))/100," ")</f>
        <v> </v>
      </c>
      <c r="L2669" s="65">
        <f ca="1" t="shared" si="3"/>
        <v>0</v>
      </c>
      <c r="M2669" s="65" t="str">
        <f ca="1" t="shared" si="4"/>
        <v>1900 - WEEK 00</v>
      </c>
      <c r="N2669" s="65" t="str">
        <f ca="1" t="shared" si="5"/>
        <v>1900 - MONTH 01</v>
      </c>
      <c r="O2669" s="83" t="str">
        <f ca="1" t="shared" ref="O2669:P2669" si="2719">IFERROR(AVERAGEIF(M:M,M2669,$K:$K)," ")</f>
        <v> </v>
      </c>
      <c r="P2669" s="83" t="str">
        <f ca="1" t="shared" si="2719"/>
        <v> </v>
      </c>
      <c r="Q2669" s="65" t="str">
        <f ca="1">IF(ISBLANK(A2669)," ",IF(O2669&gt;MASTER!$B$3/100,"SB",IF(O2669&gt;MASTER!$B$4/100,"B",IF(O2669&gt;MASTER!$B$5/100,"C","K"))))</f>
        <v>SB</v>
      </c>
      <c r="R2669" s="65" t="str">
        <f ca="1">IF(ISBLANK(B2669)," ",IF(P2669&gt;MASTER!$B$3/100,"SB",IF(P2669&gt;MASTER!$B$4/100,"B",IF(P2669&gt;MASTER!$B$5/100,"C","K"))))</f>
        <v>SB</v>
      </c>
    </row>
    <row r="2670" customHeight="1" spans="1:18">
      <c r="A2670" s="65">
        <f ca="1">INDIRECT(ADDRESS(2+QUOTIENT(ROW()-2,COUNTA('Form Responses 1'!$1:$1)-4),1,,TRUE,"Form Responses 1"))</f>
        <v>0</v>
      </c>
      <c r="B2670" s="65">
        <f ca="1">INDIRECT(ADDRESS(2+QUOTIENT(ROW()-2,COUNTA('Form Responses 1'!$1:$1)-4),2,,TRUE,"Form Responses 1"))</f>
        <v>0</v>
      </c>
      <c r="C2670" s="65">
        <f ca="1">INDIRECT(ADDRESS(2+QUOTIENT(ROW()-2,COUNTA('Form Responses 1'!$1:$1)-4),3,,TRUE,"Form Responses 1"))</f>
        <v>0</v>
      </c>
      <c r="D2670" s="65">
        <f ca="1">INDIRECT(ADDRESS(2+QUOTIENT(ROW()-2,COUNTA('Form Responses 1'!$1:$1)-4),4,,TRUE,"Form Responses 1"))</f>
        <v>0</v>
      </c>
      <c r="E2670" s="82">
        <f ca="1" t="shared" si="0"/>
        <v>6</v>
      </c>
      <c r="F2670" s="65" t="str">
        <f ca="1">IF(ISBLANK(A2670)," ",INDIRECT(ADDRESS(1,5+MOD(ROW()-2,COUNTA('Form Responses 1'!$1:$1)-4),,TRUE,"Form Responses 1")))</f>
        <v>Lantai 25 / Roof Top [ &amp; Timur]</v>
      </c>
      <c r="G2670" s="65" t="e">
        <f ca="1">IF(ISBLANK(A2670)," ",INDIRECT(ADDRESS(MATCH(A2670,'Form Responses 1'!A:A,0),5+MOD(ROW()-2,COUNTA('Form Responses 1'!$1:$1)-4),,TRUE,"Form Responses 1")))</f>
        <v>#N/A</v>
      </c>
      <c r="H2670" s="83" t="str">
        <f ca="1" t="shared" si="1"/>
        <v>Lantai 25 / Roof Top</v>
      </c>
      <c r="I2670" s="83" t="str">
        <f ca="1" t="shared" si="2676"/>
        <v> &amp; Timur</v>
      </c>
      <c r="J2670" s="83" t="str">
        <f ca="1" t="shared" si="2"/>
        <v>CLEANING SERVICE</v>
      </c>
      <c r="K2670" s="83" t="str">
        <f ca="1" t="array" ref="K2670">IFERROR(INDEX(MASTER!B:B,MATCH(G2670,MASTER!A:A,0))/100," ")</f>
        <v> </v>
      </c>
      <c r="L2670" s="65">
        <f ca="1" t="shared" si="3"/>
        <v>0</v>
      </c>
      <c r="M2670" s="65" t="str">
        <f ca="1" t="shared" si="4"/>
        <v>1900 - WEEK 00</v>
      </c>
      <c r="N2670" s="65" t="str">
        <f ca="1" t="shared" si="5"/>
        <v>1900 - MONTH 01</v>
      </c>
      <c r="O2670" s="83" t="str">
        <f ca="1" t="shared" ref="O2670:P2670" si="2720">IFERROR(AVERAGEIF(M:M,M2670,$K:$K)," ")</f>
        <v> </v>
      </c>
      <c r="P2670" s="83" t="str">
        <f ca="1" t="shared" si="2720"/>
        <v> </v>
      </c>
      <c r="Q2670" s="65" t="str">
        <f ca="1">IF(ISBLANK(A2670)," ",IF(O2670&gt;MASTER!$B$3/100,"SB",IF(O2670&gt;MASTER!$B$4/100,"B",IF(O2670&gt;MASTER!$B$5/100,"C","K"))))</f>
        <v>SB</v>
      </c>
      <c r="R2670" s="65" t="str">
        <f ca="1">IF(ISBLANK(B2670)," ",IF(P2670&gt;MASTER!$B$3/100,"SB",IF(P2670&gt;MASTER!$B$4/100,"B",IF(P2670&gt;MASTER!$B$5/100,"C","K"))))</f>
        <v>SB</v>
      </c>
    </row>
    <row r="2671" customHeight="1" spans="1:18">
      <c r="A2671" s="65">
        <f ca="1">INDIRECT(ADDRESS(2+QUOTIENT(ROW()-2,COUNTA('Form Responses 1'!$1:$1)-4),1,,TRUE,"Form Responses 1"))</f>
        <v>0</v>
      </c>
      <c r="B2671" s="65">
        <f ca="1">INDIRECT(ADDRESS(2+QUOTIENT(ROW()-2,COUNTA('Form Responses 1'!$1:$1)-4),2,,TRUE,"Form Responses 1"))</f>
        <v>0</v>
      </c>
      <c r="C2671" s="65">
        <f ca="1">INDIRECT(ADDRESS(2+QUOTIENT(ROW()-2,COUNTA('Form Responses 1'!$1:$1)-4),3,,TRUE,"Form Responses 1"))</f>
        <v>0</v>
      </c>
      <c r="D2671" s="65">
        <f ca="1">INDIRECT(ADDRESS(2+QUOTIENT(ROW()-2,COUNTA('Form Responses 1'!$1:$1)-4),4,,TRUE,"Form Responses 1"))</f>
        <v>0</v>
      </c>
      <c r="E2671" s="82">
        <f ca="1" t="shared" si="0"/>
        <v>6</v>
      </c>
      <c r="F2671" s="65" t="str">
        <f ca="1">IF(ISBLANK(A2671)," ",INDIRECT(ADDRESS(1,5+MOD(ROW()-2,COUNTA('Form Responses 1'!$1:$1)-4),,TRUE,"Form Responses 1")))</f>
        <v>Lantai 25 / Roof Top [Ruang Tekhnsi]</v>
      </c>
      <c r="G2671" s="65" t="e">
        <f ca="1">IF(ISBLANK(A2671)," ",INDIRECT(ADDRESS(MATCH(A2671,'Form Responses 1'!A:A,0),5+MOD(ROW()-2,COUNTA('Form Responses 1'!$1:$1)-4),,TRUE,"Form Responses 1")))</f>
        <v>#N/A</v>
      </c>
      <c r="H2671" s="83" t="str">
        <f ca="1" t="shared" si="1"/>
        <v>Lantai 25 / Roof Top</v>
      </c>
      <c r="I2671" s="83" t="str">
        <f ca="1" t="shared" si="2676"/>
        <v>Ruang Tekhnsi</v>
      </c>
      <c r="J2671" s="83" t="str">
        <f ca="1" t="shared" si="2"/>
        <v>CLEANING SERVICE</v>
      </c>
      <c r="K2671" s="83" t="str">
        <f ca="1" t="array" ref="K2671">IFERROR(INDEX(MASTER!B:B,MATCH(G2671,MASTER!A:A,0))/100," ")</f>
        <v> </v>
      </c>
      <c r="L2671" s="65">
        <f ca="1" t="shared" si="3"/>
        <v>0</v>
      </c>
      <c r="M2671" s="65" t="str">
        <f ca="1" t="shared" si="4"/>
        <v>1900 - WEEK 00</v>
      </c>
      <c r="N2671" s="65" t="str">
        <f ca="1" t="shared" si="5"/>
        <v>1900 - MONTH 01</v>
      </c>
      <c r="O2671" s="83" t="str">
        <f ca="1" t="shared" ref="O2671:P2671" si="2721">IFERROR(AVERAGEIF(M:M,M2671,$K:$K)," ")</f>
        <v> </v>
      </c>
      <c r="P2671" s="83" t="str">
        <f ca="1" t="shared" si="2721"/>
        <v> </v>
      </c>
      <c r="Q2671" s="65" t="str">
        <f ca="1">IF(ISBLANK(A2671)," ",IF(O2671&gt;MASTER!$B$3/100,"SB",IF(O2671&gt;MASTER!$B$4/100,"B",IF(O2671&gt;MASTER!$B$5/100,"C","K"))))</f>
        <v>SB</v>
      </c>
      <c r="R2671" s="65" t="str">
        <f ca="1">IF(ISBLANK(B2671)," ",IF(P2671&gt;MASTER!$B$3/100,"SB",IF(P2671&gt;MASTER!$B$4/100,"B",IF(P2671&gt;MASTER!$B$5/100,"C","K"))))</f>
        <v>SB</v>
      </c>
    </row>
    <row r="2672" customHeight="1" spans="1:18">
      <c r="A2672" s="65">
        <f ca="1">INDIRECT(ADDRESS(2+QUOTIENT(ROW()-2,COUNTA('Form Responses 1'!$1:$1)-4),1,,TRUE,"Form Responses 1"))</f>
        <v>0</v>
      </c>
      <c r="B2672" s="65">
        <f ca="1">INDIRECT(ADDRESS(2+QUOTIENT(ROW()-2,COUNTA('Form Responses 1'!$1:$1)-4),2,,TRUE,"Form Responses 1"))</f>
        <v>0</v>
      </c>
      <c r="C2672" s="65">
        <f ca="1">INDIRECT(ADDRESS(2+QUOTIENT(ROW()-2,COUNTA('Form Responses 1'!$1:$1)-4),3,,TRUE,"Form Responses 1"))</f>
        <v>0</v>
      </c>
      <c r="D2672" s="65">
        <f ca="1">INDIRECT(ADDRESS(2+QUOTIENT(ROW()-2,COUNTA('Form Responses 1'!$1:$1)-4),4,,TRUE,"Form Responses 1"))</f>
        <v>0</v>
      </c>
      <c r="E2672" s="82">
        <f ca="1" t="shared" si="0"/>
        <v>6</v>
      </c>
      <c r="F2672" s="65" t="str">
        <f ca="1">IF(ISBLANK(A2672)," ",INDIRECT(ADDRESS(1,5+MOD(ROW()-2,COUNTA('Form Responses 1'!$1:$1)-4),,TRUE,"Form Responses 1")))</f>
        <v>Lantai 25 / Roof Top [Gutter]</v>
      </c>
      <c r="G2672" s="65" t="e">
        <f ca="1">IF(ISBLANK(A2672)," ",INDIRECT(ADDRESS(MATCH(A2672,'Form Responses 1'!A:A,0),5+MOD(ROW()-2,COUNTA('Form Responses 1'!$1:$1)-4),,TRUE,"Form Responses 1")))</f>
        <v>#N/A</v>
      </c>
      <c r="H2672" s="83" t="str">
        <f ca="1" t="shared" si="1"/>
        <v>Lantai 25 / Roof Top</v>
      </c>
      <c r="I2672" s="83" t="str">
        <f ca="1" t="shared" si="2676"/>
        <v>Gutter</v>
      </c>
      <c r="J2672" s="83" t="str">
        <f ca="1" t="shared" si="2"/>
        <v>CLEANING SERVICE</v>
      </c>
      <c r="K2672" s="83" t="str">
        <f ca="1" t="array" ref="K2672">IFERROR(INDEX(MASTER!B:B,MATCH(G2672,MASTER!A:A,0))/100," ")</f>
        <v> </v>
      </c>
      <c r="L2672" s="65">
        <f ca="1" t="shared" si="3"/>
        <v>0</v>
      </c>
      <c r="M2672" s="65" t="str">
        <f ca="1" t="shared" si="4"/>
        <v>1900 - WEEK 00</v>
      </c>
      <c r="N2672" s="65" t="str">
        <f ca="1" t="shared" si="5"/>
        <v>1900 - MONTH 01</v>
      </c>
      <c r="O2672" s="83" t="str">
        <f ca="1" t="shared" ref="O2672:P2672" si="2722">IFERROR(AVERAGEIF(M:M,M2672,$K:$K)," ")</f>
        <v> </v>
      </c>
      <c r="P2672" s="83" t="str">
        <f ca="1" t="shared" si="2722"/>
        <v> </v>
      </c>
      <c r="Q2672" s="65" t="str">
        <f ca="1">IF(ISBLANK(A2672)," ",IF(O2672&gt;MASTER!$B$3/100,"SB",IF(O2672&gt;MASTER!$B$4/100,"B",IF(O2672&gt;MASTER!$B$5/100,"C","K"))))</f>
        <v>SB</v>
      </c>
      <c r="R2672" s="65" t="str">
        <f ca="1">IF(ISBLANK(B2672)," ",IF(P2672&gt;MASTER!$B$3/100,"SB",IF(P2672&gt;MASTER!$B$4/100,"B",IF(P2672&gt;MASTER!$B$5/100,"C","K"))))</f>
        <v>SB</v>
      </c>
    </row>
    <row r="2673" customHeight="1" spans="1:18">
      <c r="A2673" s="65">
        <f ca="1">INDIRECT(ADDRESS(2+QUOTIENT(ROW()-2,COUNTA('Form Responses 1'!$1:$1)-4),1,,TRUE,"Form Responses 1"))</f>
        <v>0</v>
      </c>
      <c r="B2673" s="65">
        <f ca="1">INDIRECT(ADDRESS(2+QUOTIENT(ROW()-2,COUNTA('Form Responses 1'!$1:$1)-4),2,,TRUE,"Form Responses 1"))</f>
        <v>0</v>
      </c>
      <c r="C2673" s="65">
        <f ca="1">INDIRECT(ADDRESS(2+QUOTIENT(ROW()-2,COUNTA('Form Responses 1'!$1:$1)-4),3,,TRUE,"Form Responses 1"))</f>
        <v>0</v>
      </c>
      <c r="D2673" s="65">
        <f ca="1">INDIRECT(ADDRESS(2+QUOTIENT(ROW()-2,COUNTA('Form Responses 1'!$1:$1)-4),4,,TRUE,"Form Responses 1"))</f>
        <v>0</v>
      </c>
      <c r="E2673" s="82">
        <f ca="1" t="shared" si="0"/>
        <v>6</v>
      </c>
      <c r="F2673" s="65" t="str">
        <f ca="1">IF(ISBLANK(A2673)," ",INDIRECT(ADDRESS(1,5+MOD(ROW()-2,COUNTA('Form Responses 1'!$1:$1)-4),,TRUE,"Form Responses 1")))</f>
        <v>Lantai 24 [Tangga Exit Barat]</v>
      </c>
      <c r="G2673" s="65" t="e">
        <f ca="1">IF(ISBLANK(A2673)," ",INDIRECT(ADDRESS(MATCH(A2673,'Form Responses 1'!A:A,0),5+MOD(ROW()-2,COUNTA('Form Responses 1'!$1:$1)-4),,TRUE,"Form Responses 1")))</f>
        <v>#N/A</v>
      </c>
      <c r="H2673" s="83" t="str">
        <f ca="1" t="shared" si="1"/>
        <v>Lantai 24</v>
      </c>
      <c r="I2673" s="83" t="str">
        <f ca="1" t="shared" si="2676"/>
        <v>Tangga Exit Barat</v>
      </c>
      <c r="J2673" s="83" t="str">
        <f ca="1" t="shared" si="2"/>
        <v>CLEANING SERVICE</v>
      </c>
      <c r="K2673" s="83" t="str">
        <f ca="1" t="array" ref="K2673">IFERROR(INDEX(MASTER!B:B,MATCH(G2673,MASTER!A:A,0))/100," ")</f>
        <v> </v>
      </c>
      <c r="L2673" s="65">
        <f ca="1" t="shared" si="3"/>
        <v>0</v>
      </c>
      <c r="M2673" s="65" t="str">
        <f ca="1" t="shared" si="4"/>
        <v>1900 - WEEK 00</v>
      </c>
      <c r="N2673" s="65" t="str">
        <f ca="1" t="shared" si="5"/>
        <v>1900 - MONTH 01</v>
      </c>
      <c r="O2673" s="83" t="str">
        <f ca="1" t="shared" ref="O2673:P2673" si="2723">IFERROR(AVERAGEIF(M:M,M2673,$K:$K)," ")</f>
        <v> </v>
      </c>
      <c r="P2673" s="83" t="str">
        <f ca="1" t="shared" si="2723"/>
        <v> </v>
      </c>
      <c r="Q2673" s="65" t="str">
        <f ca="1">IF(ISBLANK(A2673)," ",IF(O2673&gt;MASTER!$B$3/100,"SB",IF(O2673&gt;MASTER!$B$4/100,"B",IF(O2673&gt;MASTER!$B$5/100,"C","K"))))</f>
        <v>SB</v>
      </c>
      <c r="R2673" s="65" t="str">
        <f ca="1">IF(ISBLANK(B2673)," ",IF(P2673&gt;MASTER!$B$3/100,"SB",IF(P2673&gt;MASTER!$B$4/100,"B",IF(P2673&gt;MASTER!$B$5/100,"C","K"))))</f>
        <v>SB</v>
      </c>
    </row>
    <row r="2674" customHeight="1" spans="1:18">
      <c r="A2674" s="65">
        <f ca="1">INDIRECT(ADDRESS(2+QUOTIENT(ROW()-2,COUNTA('Form Responses 1'!$1:$1)-4),1,,TRUE,"Form Responses 1"))</f>
        <v>0</v>
      </c>
      <c r="B2674" s="65">
        <f ca="1">INDIRECT(ADDRESS(2+QUOTIENT(ROW()-2,COUNTA('Form Responses 1'!$1:$1)-4),2,,TRUE,"Form Responses 1"))</f>
        <v>0</v>
      </c>
      <c r="C2674" s="65">
        <f ca="1">INDIRECT(ADDRESS(2+QUOTIENT(ROW()-2,COUNTA('Form Responses 1'!$1:$1)-4),3,,TRUE,"Form Responses 1"))</f>
        <v>0</v>
      </c>
      <c r="D2674" s="65">
        <f ca="1">INDIRECT(ADDRESS(2+QUOTIENT(ROW()-2,COUNTA('Form Responses 1'!$1:$1)-4),4,,TRUE,"Form Responses 1"))</f>
        <v>0</v>
      </c>
      <c r="E2674" s="82">
        <f ca="1" t="shared" si="0"/>
        <v>6</v>
      </c>
      <c r="F2674" s="65" t="str">
        <f ca="1">IF(ISBLANK(A2674)," ",INDIRECT(ADDRESS(1,5+MOD(ROW()-2,COUNTA('Form Responses 1'!$1:$1)-4),,TRUE,"Form Responses 1")))</f>
        <v>Lantai 24 [ &amp; Timur]</v>
      </c>
      <c r="G2674" s="65" t="e">
        <f ca="1">IF(ISBLANK(A2674)," ",INDIRECT(ADDRESS(MATCH(A2674,'Form Responses 1'!A:A,0),5+MOD(ROW()-2,COUNTA('Form Responses 1'!$1:$1)-4),,TRUE,"Form Responses 1")))</f>
        <v>#N/A</v>
      </c>
      <c r="H2674" s="83" t="str">
        <f ca="1" t="shared" si="1"/>
        <v>Lantai 24</v>
      </c>
      <c r="I2674" s="83" t="str">
        <f ca="1" t="shared" si="2676"/>
        <v> &amp; Timur</v>
      </c>
      <c r="J2674" s="83" t="str">
        <f ca="1" t="shared" si="2"/>
        <v>CLEANING SERVICE</v>
      </c>
      <c r="K2674" s="83" t="str">
        <f ca="1" t="array" ref="K2674">IFERROR(INDEX(MASTER!B:B,MATCH(G2674,MASTER!A:A,0))/100," ")</f>
        <v> </v>
      </c>
      <c r="L2674" s="65">
        <f ca="1" t="shared" si="3"/>
        <v>0</v>
      </c>
      <c r="M2674" s="65" t="str">
        <f ca="1" t="shared" si="4"/>
        <v>1900 - WEEK 00</v>
      </c>
      <c r="N2674" s="65" t="str">
        <f ca="1" t="shared" si="5"/>
        <v>1900 - MONTH 01</v>
      </c>
      <c r="O2674" s="83" t="str">
        <f ca="1" t="shared" ref="O2674:P2674" si="2724">IFERROR(AVERAGEIF(M:M,M2674,$K:$K)," ")</f>
        <v> </v>
      </c>
      <c r="P2674" s="83" t="str">
        <f ca="1" t="shared" si="2724"/>
        <v> </v>
      </c>
      <c r="Q2674" s="65" t="str">
        <f ca="1">IF(ISBLANK(A2674)," ",IF(O2674&gt;MASTER!$B$3/100,"SB",IF(O2674&gt;MASTER!$B$4/100,"B",IF(O2674&gt;MASTER!$B$5/100,"C","K"))))</f>
        <v>SB</v>
      </c>
      <c r="R2674" s="65" t="str">
        <f ca="1">IF(ISBLANK(B2674)," ",IF(P2674&gt;MASTER!$B$3/100,"SB",IF(P2674&gt;MASTER!$B$4/100,"B",IF(P2674&gt;MASTER!$B$5/100,"C","K"))))</f>
        <v>SB</v>
      </c>
    </row>
    <row r="2675" customHeight="1" spans="1:18">
      <c r="A2675" s="65">
        <f ca="1">INDIRECT(ADDRESS(2+QUOTIENT(ROW()-2,COUNTA('Form Responses 1'!$1:$1)-4),1,,TRUE,"Form Responses 1"))</f>
        <v>0</v>
      </c>
      <c r="B2675" s="65">
        <f ca="1">INDIRECT(ADDRESS(2+QUOTIENT(ROW()-2,COUNTA('Form Responses 1'!$1:$1)-4),2,,TRUE,"Form Responses 1"))</f>
        <v>0</v>
      </c>
      <c r="C2675" s="65">
        <f ca="1">INDIRECT(ADDRESS(2+QUOTIENT(ROW()-2,COUNTA('Form Responses 1'!$1:$1)-4),3,,TRUE,"Form Responses 1"))</f>
        <v>0</v>
      </c>
      <c r="D2675" s="65">
        <f ca="1">INDIRECT(ADDRESS(2+QUOTIENT(ROW()-2,COUNTA('Form Responses 1'!$1:$1)-4),4,,TRUE,"Form Responses 1"))</f>
        <v>0</v>
      </c>
      <c r="E2675" s="82">
        <f ca="1" t="shared" si="0"/>
        <v>6</v>
      </c>
      <c r="F2675" s="65" t="str">
        <f ca="1">IF(ISBLANK(A2675)," ",INDIRECT(ADDRESS(1,5+MOD(ROW()-2,COUNTA('Form Responses 1'!$1:$1)-4),,TRUE,"Form Responses 1")))</f>
        <v>Lantai 24 [Mushola]</v>
      </c>
      <c r="G2675" s="65" t="e">
        <f ca="1">IF(ISBLANK(A2675)," ",INDIRECT(ADDRESS(MATCH(A2675,'Form Responses 1'!A:A,0),5+MOD(ROW()-2,COUNTA('Form Responses 1'!$1:$1)-4),,TRUE,"Form Responses 1")))</f>
        <v>#N/A</v>
      </c>
      <c r="H2675" s="83" t="str">
        <f ca="1" t="shared" si="1"/>
        <v>Lantai 24</v>
      </c>
      <c r="I2675" s="83" t="str">
        <f ca="1" t="shared" si="2676"/>
        <v>Mushola</v>
      </c>
      <c r="J2675" s="83" t="str">
        <f ca="1" t="shared" si="2"/>
        <v>CLEANING SERVICE</v>
      </c>
      <c r="K2675" s="83" t="str">
        <f ca="1" t="array" ref="K2675">IFERROR(INDEX(MASTER!B:B,MATCH(G2675,MASTER!A:A,0))/100," ")</f>
        <v> </v>
      </c>
      <c r="L2675" s="65">
        <f ca="1" t="shared" si="3"/>
        <v>0</v>
      </c>
      <c r="M2675" s="65" t="str">
        <f ca="1" t="shared" si="4"/>
        <v>1900 - WEEK 00</v>
      </c>
      <c r="N2675" s="65" t="str">
        <f ca="1" t="shared" si="5"/>
        <v>1900 - MONTH 01</v>
      </c>
      <c r="O2675" s="83" t="str">
        <f ca="1" t="shared" ref="O2675:P2675" si="2725">IFERROR(AVERAGEIF(M:M,M2675,$K:$K)," ")</f>
        <v> </v>
      </c>
      <c r="P2675" s="83" t="str">
        <f ca="1" t="shared" si="2725"/>
        <v> </v>
      </c>
      <c r="Q2675" s="65" t="str">
        <f ca="1">IF(ISBLANK(A2675)," ",IF(O2675&gt;MASTER!$B$3/100,"SB",IF(O2675&gt;MASTER!$B$4/100,"B",IF(O2675&gt;MASTER!$B$5/100,"C","K"))))</f>
        <v>SB</v>
      </c>
      <c r="R2675" s="65" t="str">
        <f ca="1">IF(ISBLANK(B2675)," ",IF(P2675&gt;MASTER!$B$3/100,"SB",IF(P2675&gt;MASTER!$B$4/100,"B",IF(P2675&gt;MASTER!$B$5/100,"C","K"))))</f>
        <v>SB</v>
      </c>
    </row>
    <row r="2676" customHeight="1" spans="1:18">
      <c r="A2676" s="65">
        <f ca="1">INDIRECT(ADDRESS(2+QUOTIENT(ROW()-2,COUNTA('Form Responses 1'!$1:$1)-4),1,,TRUE,"Form Responses 1"))</f>
        <v>0</v>
      </c>
      <c r="B2676" s="65">
        <f ca="1">INDIRECT(ADDRESS(2+QUOTIENT(ROW()-2,COUNTA('Form Responses 1'!$1:$1)-4),2,,TRUE,"Form Responses 1"))</f>
        <v>0</v>
      </c>
      <c r="C2676" s="65">
        <f ca="1">INDIRECT(ADDRESS(2+QUOTIENT(ROW()-2,COUNTA('Form Responses 1'!$1:$1)-4),3,,TRUE,"Form Responses 1"))</f>
        <v>0</v>
      </c>
      <c r="D2676" s="65">
        <f ca="1">INDIRECT(ADDRESS(2+QUOTIENT(ROW()-2,COUNTA('Form Responses 1'!$1:$1)-4),4,,TRUE,"Form Responses 1"))</f>
        <v>0</v>
      </c>
      <c r="E2676" s="82">
        <f ca="1" t="shared" si="0"/>
        <v>6</v>
      </c>
      <c r="F2676" s="65" t="str">
        <f ca="1">IF(ISBLANK(A2676)," ",INDIRECT(ADDRESS(1,5+MOD(ROW()-2,COUNTA('Form Responses 1'!$1:$1)-4),,TRUE,"Form Responses 1")))</f>
        <v>Lantai 24 [Pantry]</v>
      </c>
      <c r="G2676" s="65" t="e">
        <f ca="1">IF(ISBLANK(A2676)," ",INDIRECT(ADDRESS(MATCH(A2676,'Form Responses 1'!A:A,0),5+MOD(ROW()-2,COUNTA('Form Responses 1'!$1:$1)-4),,TRUE,"Form Responses 1")))</f>
        <v>#N/A</v>
      </c>
      <c r="H2676" s="83" t="str">
        <f ca="1" t="shared" si="1"/>
        <v>Lantai 24</v>
      </c>
      <c r="I2676" s="83" t="str">
        <f ca="1" t="shared" si="2676"/>
        <v>Pantry</v>
      </c>
      <c r="J2676" s="83" t="str">
        <f ca="1" t="shared" si="2"/>
        <v>CLEANING SERVICE</v>
      </c>
      <c r="K2676" s="83" t="str">
        <f ca="1" t="array" ref="K2676">IFERROR(INDEX(MASTER!B:B,MATCH(G2676,MASTER!A:A,0))/100," ")</f>
        <v> </v>
      </c>
      <c r="L2676" s="65">
        <f ca="1" t="shared" si="3"/>
        <v>0</v>
      </c>
      <c r="M2676" s="65" t="str">
        <f ca="1" t="shared" si="4"/>
        <v>1900 - WEEK 00</v>
      </c>
      <c r="N2676" s="65" t="str">
        <f ca="1" t="shared" si="5"/>
        <v>1900 - MONTH 01</v>
      </c>
      <c r="O2676" s="83" t="str">
        <f ca="1" t="shared" ref="O2676:P2676" si="2726">IFERROR(AVERAGEIF(M:M,M2676,$K:$K)," ")</f>
        <v> </v>
      </c>
      <c r="P2676" s="83" t="str">
        <f ca="1" t="shared" si="2726"/>
        <v> </v>
      </c>
      <c r="Q2676" s="65" t="str">
        <f ca="1">IF(ISBLANK(A2676)," ",IF(O2676&gt;MASTER!$B$3/100,"SB",IF(O2676&gt;MASTER!$B$4/100,"B",IF(O2676&gt;MASTER!$B$5/100,"C","K"))))</f>
        <v>SB</v>
      </c>
      <c r="R2676" s="65" t="str">
        <f ca="1">IF(ISBLANK(B2676)," ",IF(P2676&gt;MASTER!$B$3/100,"SB",IF(P2676&gt;MASTER!$B$4/100,"B",IF(P2676&gt;MASTER!$B$5/100,"C","K"))))</f>
        <v>SB</v>
      </c>
    </row>
    <row r="2677" customHeight="1" spans="1:18">
      <c r="A2677" s="65">
        <f ca="1">INDIRECT(ADDRESS(2+QUOTIENT(ROW()-2,COUNTA('Form Responses 1'!$1:$1)-4),1,,TRUE,"Form Responses 1"))</f>
        <v>0</v>
      </c>
      <c r="B2677" s="65">
        <f ca="1">INDIRECT(ADDRESS(2+QUOTIENT(ROW()-2,COUNTA('Form Responses 1'!$1:$1)-4),2,,TRUE,"Form Responses 1"))</f>
        <v>0</v>
      </c>
      <c r="C2677" s="65">
        <f ca="1">INDIRECT(ADDRESS(2+QUOTIENT(ROW()-2,COUNTA('Form Responses 1'!$1:$1)-4),3,,TRUE,"Form Responses 1"))</f>
        <v>0</v>
      </c>
      <c r="D2677" s="65">
        <f ca="1">INDIRECT(ADDRESS(2+QUOTIENT(ROW()-2,COUNTA('Form Responses 1'!$1:$1)-4),4,,TRUE,"Form Responses 1"))</f>
        <v>0</v>
      </c>
      <c r="E2677" s="82">
        <f ca="1" t="shared" si="0"/>
        <v>6</v>
      </c>
      <c r="F2677" s="65" t="str">
        <f ca="1">IF(ISBLANK(A2677)," ",INDIRECT(ADDRESS(1,5+MOD(ROW()-2,COUNTA('Form Responses 1'!$1:$1)-4),,TRUE,"Form Responses 1")))</f>
        <v>Lantai 24 [Ruang Rapat 1-2-3]</v>
      </c>
      <c r="G2677" s="65" t="e">
        <f ca="1">IF(ISBLANK(A2677)," ",INDIRECT(ADDRESS(MATCH(A2677,'Form Responses 1'!A:A,0),5+MOD(ROW()-2,COUNTA('Form Responses 1'!$1:$1)-4),,TRUE,"Form Responses 1")))</f>
        <v>#N/A</v>
      </c>
      <c r="H2677" s="83" t="str">
        <f ca="1" t="shared" si="1"/>
        <v>Lantai 24</v>
      </c>
      <c r="I2677" s="83" t="str">
        <f ca="1" t="shared" si="2676"/>
        <v>Ruang Rapat 1-2-3</v>
      </c>
      <c r="J2677" s="83" t="str">
        <f ca="1" t="shared" si="2"/>
        <v>CLEANING SERVICE</v>
      </c>
      <c r="K2677" s="83" t="str">
        <f ca="1" t="array" ref="K2677">IFERROR(INDEX(MASTER!B:B,MATCH(G2677,MASTER!A:A,0))/100," ")</f>
        <v> </v>
      </c>
      <c r="L2677" s="65">
        <f ca="1" t="shared" si="3"/>
        <v>0</v>
      </c>
      <c r="M2677" s="65" t="str">
        <f ca="1" t="shared" si="4"/>
        <v>1900 - WEEK 00</v>
      </c>
      <c r="N2677" s="65" t="str">
        <f ca="1" t="shared" si="5"/>
        <v>1900 - MONTH 01</v>
      </c>
      <c r="O2677" s="83" t="str">
        <f ca="1" t="shared" ref="O2677:P2677" si="2727">IFERROR(AVERAGEIF(M:M,M2677,$K:$K)," ")</f>
        <v> </v>
      </c>
      <c r="P2677" s="83" t="str">
        <f ca="1" t="shared" si="2727"/>
        <v> </v>
      </c>
      <c r="Q2677" s="65" t="str">
        <f ca="1">IF(ISBLANK(A2677)," ",IF(O2677&gt;MASTER!$B$3/100,"SB",IF(O2677&gt;MASTER!$B$4/100,"B",IF(O2677&gt;MASTER!$B$5/100,"C","K"))))</f>
        <v>SB</v>
      </c>
      <c r="R2677" s="65" t="str">
        <f ca="1">IF(ISBLANK(B2677)," ",IF(P2677&gt;MASTER!$B$3/100,"SB",IF(P2677&gt;MASTER!$B$4/100,"B",IF(P2677&gt;MASTER!$B$5/100,"C","K"))))</f>
        <v>SB</v>
      </c>
    </row>
    <row r="2678" customHeight="1" spans="1:18">
      <c r="A2678" s="65">
        <f ca="1">INDIRECT(ADDRESS(2+QUOTIENT(ROW()-2,COUNTA('Form Responses 1'!$1:$1)-4),1,,TRUE,"Form Responses 1"))</f>
        <v>0</v>
      </c>
      <c r="B2678" s="65">
        <f ca="1">INDIRECT(ADDRESS(2+QUOTIENT(ROW()-2,COUNTA('Form Responses 1'!$1:$1)-4),2,,TRUE,"Form Responses 1"))</f>
        <v>0</v>
      </c>
      <c r="C2678" s="65">
        <f ca="1">INDIRECT(ADDRESS(2+QUOTIENT(ROW()-2,COUNTA('Form Responses 1'!$1:$1)-4),3,,TRUE,"Form Responses 1"))</f>
        <v>0</v>
      </c>
      <c r="D2678" s="65">
        <f ca="1">INDIRECT(ADDRESS(2+QUOTIENT(ROW()-2,COUNTA('Form Responses 1'!$1:$1)-4),4,,TRUE,"Form Responses 1"))</f>
        <v>0</v>
      </c>
      <c r="E2678" s="82">
        <f ca="1" t="shared" si="0"/>
        <v>6</v>
      </c>
      <c r="F2678" s="65" t="str">
        <f ca="1">IF(ISBLANK(A2678)," ",INDIRECT(ADDRESS(1,5+MOD(ROW()-2,COUNTA('Form Responses 1'!$1:$1)-4),,TRUE,"Form Responses 1")))</f>
        <v>Lantai 24 [Ruang Kerja]</v>
      </c>
      <c r="G2678" s="65" t="e">
        <f ca="1">IF(ISBLANK(A2678)," ",INDIRECT(ADDRESS(MATCH(A2678,'Form Responses 1'!A:A,0),5+MOD(ROW()-2,COUNTA('Form Responses 1'!$1:$1)-4),,TRUE,"Form Responses 1")))</f>
        <v>#N/A</v>
      </c>
      <c r="H2678" s="83" t="str">
        <f ca="1" t="shared" si="1"/>
        <v>Lantai 24</v>
      </c>
      <c r="I2678" s="83" t="str">
        <f ca="1" t="shared" si="2676"/>
        <v>Ruang Kerja</v>
      </c>
      <c r="J2678" s="83" t="str">
        <f ca="1" t="shared" si="2"/>
        <v>CLEANING SERVICE</v>
      </c>
      <c r="K2678" s="83" t="str">
        <f ca="1" t="array" ref="K2678">IFERROR(INDEX(MASTER!B:B,MATCH(G2678,MASTER!A:A,0))/100," ")</f>
        <v> </v>
      </c>
      <c r="L2678" s="65">
        <f ca="1" t="shared" si="3"/>
        <v>0</v>
      </c>
      <c r="M2678" s="65" t="str">
        <f ca="1" t="shared" si="4"/>
        <v>1900 - WEEK 00</v>
      </c>
      <c r="N2678" s="65" t="str">
        <f ca="1" t="shared" si="5"/>
        <v>1900 - MONTH 01</v>
      </c>
      <c r="O2678" s="83" t="str">
        <f ca="1" t="shared" ref="O2678:P2678" si="2728">IFERROR(AVERAGEIF(M:M,M2678,$K:$K)," ")</f>
        <v> </v>
      </c>
      <c r="P2678" s="83" t="str">
        <f ca="1" t="shared" si="2728"/>
        <v> </v>
      </c>
      <c r="Q2678" s="65" t="str">
        <f ca="1">IF(ISBLANK(A2678)," ",IF(O2678&gt;MASTER!$B$3/100,"SB",IF(O2678&gt;MASTER!$B$4/100,"B",IF(O2678&gt;MASTER!$B$5/100,"C","K"))))</f>
        <v>SB</v>
      </c>
      <c r="R2678" s="65" t="str">
        <f ca="1">IF(ISBLANK(B2678)," ",IF(P2678&gt;MASTER!$B$3/100,"SB",IF(P2678&gt;MASTER!$B$4/100,"B",IF(P2678&gt;MASTER!$B$5/100,"C","K"))))</f>
        <v>SB</v>
      </c>
    </row>
    <row r="2679" customHeight="1" spans="1:18">
      <c r="A2679" s="65">
        <f ca="1">INDIRECT(ADDRESS(2+QUOTIENT(ROW()-2,COUNTA('Form Responses 1'!$1:$1)-4),1,,TRUE,"Form Responses 1"))</f>
        <v>0</v>
      </c>
      <c r="B2679" s="65">
        <f ca="1">INDIRECT(ADDRESS(2+QUOTIENT(ROW()-2,COUNTA('Form Responses 1'!$1:$1)-4),2,,TRUE,"Form Responses 1"))</f>
        <v>0</v>
      </c>
      <c r="C2679" s="65">
        <f ca="1">INDIRECT(ADDRESS(2+QUOTIENT(ROW()-2,COUNTA('Form Responses 1'!$1:$1)-4),3,,TRUE,"Form Responses 1"))</f>
        <v>0</v>
      </c>
      <c r="D2679" s="65">
        <f ca="1">INDIRECT(ADDRESS(2+QUOTIENT(ROW()-2,COUNTA('Form Responses 1'!$1:$1)-4),4,,TRUE,"Form Responses 1"))</f>
        <v>0</v>
      </c>
      <c r="E2679" s="82">
        <f ca="1" t="shared" si="0"/>
        <v>6</v>
      </c>
      <c r="F2679" s="65" t="str">
        <f ca="1">IF(ISBLANK(A2679)," ",INDIRECT(ADDRESS(1,5+MOD(ROW()-2,COUNTA('Form Responses 1'!$1:$1)-4),,TRUE,"Form Responses 1")))</f>
        <v>Lantai 24 [Koridor]</v>
      </c>
      <c r="G2679" s="65" t="e">
        <f ca="1">IF(ISBLANK(A2679)," ",INDIRECT(ADDRESS(MATCH(A2679,'Form Responses 1'!A:A,0),5+MOD(ROW()-2,COUNTA('Form Responses 1'!$1:$1)-4),,TRUE,"Form Responses 1")))</f>
        <v>#N/A</v>
      </c>
      <c r="H2679" s="83" t="str">
        <f ca="1" t="shared" si="1"/>
        <v>Lantai 24</v>
      </c>
      <c r="I2679" s="83" t="str">
        <f ca="1" t="shared" si="2676"/>
        <v>Koridor</v>
      </c>
      <c r="J2679" s="83" t="str">
        <f ca="1" t="shared" si="2"/>
        <v>CLEANING SERVICE</v>
      </c>
      <c r="K2679" s="83" t="str">
        <f ca="1" t="array" ref="K2679">IFERROR(INDEX(MASTER!B:B,MATCH(G2679,MASTER!A:A,0))/100," ")</f>
        <v> </v>
      </c>
      <c r="L2679" s="65">
        <f ca="1" t="shared" si="3"/>
        <v>0</v>
      </c>
      <c r="M2679" s="65" t="str">
        <f ca="1" t="shared" si="4"/>
        <v>1900 - WEEK 00</v>
      </c>
      <c r="N2679" s="65" t="str">
        <f ca="1" t="shared" si="5"/>
        <v>1900 - MONTH 01</v>
      </c>
      <c r="O2679" s="83" t="str">
        <f ca="1" t="shared" ref="O2679:P2679" si="2729">IFERROR(AVERAGEIF(M:M,M2679,$K:$K)," ")</f>
        <v> </v>
      </c>
      <c r="P2679" s="83" t="str">
        <f ca="1" t="shared" si="2729"/>
        <v> </v>
      </c>
      <c r="Q2679" s="65" t="str">
        <f ca="1">IF(ISBLANK(A2679)," ",IF(O2679&gt;MASTER!$B$3/100,"SB",IF(O2679&gt;MASTER!$B$4/100,"B",IF(O2679&gt;MASTER!$B$5/100,"C","K"))))</f>
        <v>SB</v>
      </c>
      <c r="R2679" s="65" t="str">
        <f ca="1">IF(ISBLANK(B2679)," ",IF(P2679&gt;MASTER!$B$3/100,"SB",IF(P2679&gt;MASTER!$B$4/100,"B",IF(P2679&gt;MASTER!$B$5/100,"C","K"))))</f>
        <v>SB</v>
      </c>
    </row>
    <row r="2680" customHeight="1" spans="1:18">
      <c r="A2680" s="65">
        <f ca="1">INDIRECT(ADDRESS(2+QUOTIENT(ROW()-2,COUNTA('Form Responses 1'!$1:$1)-4),1,,TRUE,"Form Responses 1"))</f>
        <v>0</v>
      </c>
      <c r="B2680" s="65">
        <f ca="1">INDIRECT(ADDRESS(2+QUOTIENT(ROW()-2,COUNTA('Form Responses 1'!$1:$1)-4),2,,TRUE,"Form Responses 1"))</f>
        <v>0</v>
      </c>
      <c r="C2680" s="65">
        <f ca="1">INDIRECT(ADDRESS(2+QUOTIENT(ROW()-2,COUNTA('Form Responses 1'!$1:$1)-4),3,,TRUE,"Form Responses 1"))</f>
        <v>0</v>
      </c>
      <c r="D2680" s="65">
        <f ca="1">INDIRECT(ADDRESS(2+QUOTIENT(ROW()-2,COUNTA('Form Responses 1'!$1:$1)-4),4,,TRUE,"Form Responses 1"))</f>
        <v>0</v>
      </c>
      <c r="E2680" s="82">
        <f ca="1" t="shared" si="0"/>
        <v>6</v>
      </c>
      <c r="F2680" s="65" t="str">
        <f ca="1">IF(ISBLANK(A2680)," ",INDIRECT(ADDRESS(1,5+MOD(ROW()-2,COUNTA('Form Responses 1'!$1:$1)-4),,TRUE,"Form Responses 1")))</f>
        <v>Lantai 24 [Toilet Pria / Wanita]</v>
      </c>
      <c r="G2680" s="65" t="e">
        <f ca="1">IF(ISBLANK(A2680)," ",INDIRECT(ADDRESS(MATCH(A2680,'Form Responses 1'!A:A,0),5+MOD(ROW()-2,COUNTA('Form Responses 1'!$1:$1)-4),,TRUE,"Form Responses 1")))</f>
        <v>#N/A</v>
      </c>
      <c r="H2680" s="83" t="str">
        <f ca="1" t="shared" si="1"/>
        <v>Lantai 24</v>
      </c>
      <c r="I2680" s="83" t="str">
        <f ca="1" t="shared" si="2676"/>
        <v>Toilet Pria / Wanita</v>
      </c>
      <c r="J2680" s="83" t="str">
        <f ca="1" t="shared" si="2"/>
        <v>CLEANING SERVICE</v>
      </c>
      <c r="K2680" s="83" t="str">
        <f ca="1" t="array" ref="K2680">IFERROR(INDEX(MASTER!B:B,MATCH(G2680,MASTER!A:A,0))/100," ")</f>
        <v> </v>
      </c>
      <c r="L2680" s="65">
        <f ca="1" t="shared" si="3"/>
        <v>0</v>
      </c>
      <c r="M2680" s="65" t="str">
        <f ca="1" t="shared" si="4"/>
        <v>1900 - WEEK 00</v>
      </c>
      <c r="N2680" s="65" t="str">
        <f ca="1" t="shared" si="5"/>
        <v>1900 - MONTH 01</v>
      </c>
      <c r="O2680" s="83" t="str">
        <f ca="1" t="shared" ref="O2680:P2680" si="2730">IFERROR(AVERAGEIF(M:M,M2680,$K:$K)," ")</f>
        <v> </v>
      </c>
      <c r="P2680" s="83" t="str">
        <f ca="1" t="shared" si="2730"/>
        <v> </v>
      </c>
      <c r="Q2680" s="65" t="str">
        <f ca="1">IF(ISBLANK(A2680)," ",IF(O2680&gt;MASTER!$B$3/100,"SB",IF(O2680&gt;MASTER!$B$4/100,"B",IF(O2680&gt;MASTER!$B$5/100,"C","K"))))</f>
        <v>SB</v>
      </c>
      <c r="R2680" s="65" t="str">
        <f ca="1">IF(ISBLANK(B2680)," ",IF(P2680&gt;MASTER!$B$3/100,"SB",IF(P2680&gt;MASTER!$B$4/100,"B",IF(P2680&gt;MASTER!$B$5/100,"C","K"))))</f>
        <v>SB</v>
      </c>
    </row>
    <row r="2681" customHeight="1" spans="1:18">
      <c r="A2681" s="65">
        <f ca="1">INDIRECT(ADDRESS(2+QUOTIENT(ROW()-2,COUNTA('Form Responses 1'!$1:$1)-4),1,,TRUE,"Form Responses 1"))</f>
        <v>0</v>
      </c>
      <c r="B2681" s="65">
        <f ca="1">INDIRECT(ADDRESS(2+QUOTIENT(ROW()-2,COUNTA('Form Responses 1'!$1:$1)-4),2,,TRUE,"Form Responses 1"))</f>
        <v>0</v>
      </c>
      <c r="C2681" s="65">
        <f ca="1">INDIRECT(ADDRESS(2+QUOTIENT(ROW()-2,COUNTA('Form Responses 1'!$1:$1)-4),3,,TRUE,"Form Responses 1"))</f>
        <v>0</v>
      </c>
      <c r="D2681" s="65">
        <f ca="1">INDIRECT(ADDRESS(2+QUOTIENT(ROW()-2,COUNTA('Form Responses 1'!$1:$1)-4),4,,TRUE,"Form Responses 1"))</f>
        <v>0</v>
      </c>
      <c r="E2681" s="82">
        <f ca="1" t="shared" si="0"/>
        <v>6</v>
      </c>
      <c r="F2681" s="65" t="str">
        <f ca="1">IF(ISBLANK(A2681)," ",INDIRECT(ADDRESS(1,5+MOD(ROW()-2,COUNTA('Form Responses 1'!$1:$1)-4),,TRUE,"Form Responses 1")))</f>
        <v>Lantai 23 [Tangga Exit Barat]</v>
      </c>
      <c r="G2681" s="65" t="e">
        <f ca="1">IF(ISBLANK(A2681)," ",INDIRECT(ADDRESS(MATCH(A2681,'Form Responses 1'!A:A,0),5+MOD(ROW()-2,COUNTA('Form Responses 1'!$1:$1)-4),,TRUE,"Form Responses 1")))</f>
        <v>#N/A</v>
      </c>
      <c r="H2681" s="83" t="str">
        <f ca="1" t="shared" si="1"/>
        <v>Lantai 23</v>
      </c>
      <c r="I2681" s="83" t="str">
        <f ca="1" t="shared" si="2676"/>
        <v>Tangga Exit Barat</v>
      </c>
      <c r="J2681" s="83" t="str">
        <f ca="1" t="shared" si="2"/>
        <v>CLEANING SERVICE</v>
      </c>
      <c r="K2681" s="83" t="str">
        <f ca="1" t="array" ref="K2681">IFERROR(INDEX(MASTER!B:B,MATCH(G2681,MASTER!A:A,0))/100," ")</f>
        <v> </v>
      </c>
      <c r="L2681" s="65">
        <f ca="1" t="shared" si="3"/>
        <v>0</v>
      </c>
      <c r="M2681" s="65" t="str">
        <f ca="1" t="shared" si="4"/>
        <v>1900 - WEEK 00</v>
      </c>
      <c r="N2681" s="65" t="str">
        <f ca="1" t="shared" si="5"/>
        <v>1900 - MONTH 01</v>
      </c>
      <c r="O2681" s="83" t="str">
        <f ca="1" t="shared" ref="O2681:P2681" si="2731">IFERROR(AVERAGEIF(M:M,M2681,$K:$K)," ")</f>
        <v> </v>
      </c>
      <c r="P2681" s="83" t="str">
        <f ca="1" t="shared" si="2731"/>
        <v> </v>
      </c>
      <c r="Q2681" s="65" t="str">
        <f ca="1">IF(ISBLANK(A2681)," ",IF(O2681&gt;MASTER!$B$3/100,"SB",IF(O2681&gt;MASTER!$B$4/100,"B",IF(O2681&gt;MASTER!$B$5/100,"C","K"))))</f>
        <v>SB</v>
      </c>
      <c r="R2681" s="65" t="str">
        <f ca="1">IF(ISBLANK(B2681)," ",IF(P2681&gt;MASTER!$B$3/100,"SB",IF(P2681&gt;MASTER!$B$4/100,"B",IF(P2681&gt;MASTER!$B$5/100,"C","K"))))</f>
        <v>SB</v>
      </c>
    </row>
    <row r="2682" customHeight="1" spans="1:18">
      <c r="A2682" s="65">
        <f ca="1">INDIRECT(ADDRESS(2+QUOTIENT(ROW()-2,COUNTA('Form Responses 1'!$1:$1)-4),1,,TRUE,"Form Responses 1"))</f>
        <v>0</v>
      </c>
      <c r="B2682" s="65">
        <f ca="1">INDIRECT(ADDRESS(2+QUOTIENT(ROW()-2,COUNTA('Form Responses 1'!$1:$1)-4),2,,TRUE,"Form Responses 1"))</f>
        <v>0</v>
      </c>
      <c r="C2682" s="65">
        <f ca="1">INDIRECT(ADDRESS(2+QUOTIENT(ROW()-2,COUNTA('Form Responses 1'!$1:$1)-4),3,,TRUE,"Form Responses 1"))</f>
        <v>0</v>
      </c>
      <c r="D2682" s="65">
        <f ca="1">INDIRECT(ADDRESS(2+QUOTIENT(ROW()-2,COUNTA('Form Responses 1'!$1:$1)-4),4,,TRUE,"Form Responses 1"))</f>
        <v>0</v>
      </c>
      <c r="E2682" s="82">
        <f ca="1" t="shared" si="0"/>
        <v>6</v>
      </c>
      <c r="F2682" s="65" t="str">
        <f ca="1">IF(ISBLANK(A2682)," ",INDIRECT(ADDRESS(1,5+MOD(ROW()-2,COUNTA('Form Responses 1'!$1:$1)-4),,TRUE,"Form Responses 1")))</f>
        <v>Lantai 23 [ &amp; Timur]</v>
      </c>
      <c r="G2682" s="65" t="e">
        <f ca="1">IF(ISBLANK(A2682)," ",INDIRECT(ADDRESS(MATCH(A2682,'Form Responses 1'!A:A,0),5+MOD(ROW()-2,COUNTA('Form Responses 1'!$1:$1)-4),,TRUE,"Form Responses 1")))</f>
        <v>#N/A</v>
      </c>
      <c r="H2682" s="83" t="str">
        <f ca="1" t="shared" si="1"/>
        <v>Lantai 23</v>
      </c>
      <c r="I2682" s="83" t="str">
        <f ca="1" t="shared" si="2676"/>
        <v> &amp; Timur</v>
      </c>
      <c r="J2682" s="83" t="str">
        <f ca="1" t="shared" si="2"/>
        <v>CLEANING SERVICE</v>
      </c>
      <c r="K2682" s="83" t="str">
        <f ca="1" t="array" ref="K2682">IFERROR(INDEX(MASTER!B:B,MATCH(G2682,MASTER!A:A,0))/100," ")</f>
        <v> </v>
      </c>
      <c r="L2682" s="65">
        <f ca="1" t="shared" si="3"/>
        <v>0</v>
      </c>
      <c r="M2682" s="65" t="str">
        <f ca="1" t="shared" si="4"/>
        <v>1900 - WEEK 00</v>
      </c>
      <c r="N2682" s="65" t="str">
        <f ca="1" t="shared" si="5"/>
        <v>1900 - MONTH 01</v>
      </c>
      <c r="O2682" s="83" t="str">
        <f ca="1" t="shared" ref="O2682:P2682" si="2732">IFERROR(AVERAGEIF(M:M,M2682,$K:$K)," ")</f>
        <v> </v>
      </c>
      <c r="P2682" s="83" t="str">
        <f ca="1" t="shared" si="2732"/>
        <v> </v>
      </c>
      <c r="Q2682" s="65" t="str">
        <f ca="1">IF(ISBLANK(A2682)," ",IF(O2682&gt;MASTER!$B$3/100,"SB",IF(O2682&gt;MASTER!$B$4/100,"B",IF(O2682&gt;MASTER!$B$5/100,"C","K"))))</f>
        <v>SB</v>
      </c>
      <c r="R2682" s="65" t="str">
        <f ca="1">IF(ISBLANK(B2682)," ",IF(P2682&gt;MASTER!$B$3/100,"SB",IF(P2682&gt;MASTER!$B$4/100,"B",IF(P2682&gt;MASTER!$B$5/100,"C","K"))))</f>
        <v>SB</v>
      </c>
    </row>
    <row r="2683" customHeight="1" spans="1:18">
      <c r="A2683" s="65">
        <f ca="1">INDIRECT(ADDRESS(2+QUOTIENT(ROW()-2,COUNTA('Form Responses 1'!$1:$1)-4),1,,TRUE,"Form Responses 1"))</f>
        <v>0</v>
      </c>
      <c r="B2683" s="65">
        <f ca="1">INDIRECT(ADDRESS(2+QUOTIENT(ROW()-2,COUNTA('Form Responses 1'!$1:$1)-4),2,,TRUE,"Form Responses 1"))</f>
        <v>0</v>
      </c>
      <c r="C2683" s="65">
        <f ca="1">INDIRECT(ADDRESS(2+QUOTIENT(ROW()-2,COUNTA('Form Responses 1'!$1:$1)-4),3,,TRUE,"Form Responses 1"))</f>
        <v>0</v>
      </c>
      <c r="D2683" s="65">
        <f ca="1">INDIRECT(ADDRESS(2+QUOTIENT(ROW()-2,COUNTA('Form Responses 1'!$1:$1)-4),4,,TRUE,"Form Responses 1"))</f>
        <v>0</v>
      </c>
      <c r="E2683" s="82">
        <f ca="1" t="shared" si="0"/>
        <v>6</v>
      </c>
      <c r="F2683" s="65" t="str">
        <f ca="1">IF(ISBLANK(A2683)," ",INDIRECT(ADDRESS(1,5+MOD(ROW()-2,COUNTA('Form Responses 1'!$1:$1)-4),,TRUE,"Form Responses 1")))</f>
        <v>Lantai 23 [Mushola]</v>
      </c>
      <c r="G2683" s="65" t="e">
        <f ca="1">IF(ISBLANK(A2683)," ",INDIRECT(ADDRESS(MATCH(A2683,'Form Responses 1'!A:A,0),5+MOD(ROW()-2,COUNTA('Form Responses 1'!$1:$1)-4),,TRUE,"Form Responses 1")))</f>
        <v>#N/A</v>
      </c>
      <c r="H2683" s="83" t="str">
        <f ca="1" t="shared" si="1"/>
        <v>Lantai 23</v>
      </c>
      <c r="I2683" s="83" t="str">
        <f ca="1" t="shared" si="2676"/>
        <v>Mushola</v>
      </c>
      <c r="J2683" s="83" t="str">
        <f ca="1" t="shared" si="2"/>
        <v>CLEANING SERVICE</v>
      </c>
      <c r="K2683" s="83" t="str">
        <f ca="1" t="array" ref="K2683">IFERROR(INDEX(MASTER!B:B,MATCH(G2683,MASTER!A:A,0))/100," ")</f>
        <v> </v>
      </c>
      <c r="L2683" s="65">
        <f ca="1" t="shared" si="3"/>
        <v>0</v>
      </c>
      <c r="M2683" s="65" t="str">
        <f ca="1" t="shared" si="4"/>
        <v>1900 - WEEK 00</v>
      </c>
      <c r="N2683" s="65" t="str">
        <f ca="1" t="shared" si="5"/>
        <v>1900 - MONTH 01</v>
      </c>
      <c r="O2683" s="83" t="str">
        <f ca="1" t="shared" ref="O2683:P2683" si="2733">IFERROR(AVERAGEIF(M:M,M2683,$K:$K)," ")</f>
        <v> </v>
      </c>
      <c r="P2683" s="83" t="str">
        <f ca="1" t="shared" si="2733"/>
        <v> </v>
      </c>
      <c r="Q2683" s="65" t="str">
        <f ca="1">IF(ISBLANK(A2683)," ",IF(O2683&gt;MASTER!$B$3/100,"SB",IF(O2683&gt;MASTER!$B$4/100,"B",IF(O2683&gt;MASTER!$B$5/100,"C","K"))))</f>
        <v>SB</v>
      </c>
      <c r="R2683" s="65" t="str">
        <f ca="1">IF(ISBLANK(B2683)," ",IF(P2683&gt;MASTER!$B$3/100,"SB",IF(P2683&gt;MASTER!$B$4/100,"B",IF(P2683&gt;MASTER!$B$5/100,"C","K"))))</f>
        <v>SB</v>
      </c>
    </row>
    <row r="2684" customHeight="1" spans="1:18">
      <c r="A2684" s="65">
        <f ca="1">INDIRECT(ADDRESS(2+QUOTIENT(ROW()-2,COUNTA('Form Responses 1'!$1:$1)-4),1,,TRUE,"Form Responses 1"))</f>
        <v>0</v>
      </c>
      <c r="B2684" s="65">
        <f ca="1">INDIRECT(ADDRESS(2+QUOTIENT(ROW()-2,COUNTA('Form Responses 1'!$1:$1)-4),2,,TRUE,"Form Responses 1"))</f>
        <v>0</v>
      </c>
      <c r="C2684" s="65">
        <f ca="1">INDIRECT(ADDRESS(2+QUOTIENT(ROW()-2,COUNTA('Form Responses 1'!$1:$1)-4),3,,TRUE,"Form Responses 1"))</f>
        <v>0</v>
      </c>
      <c r="D2684" s="65">
        <f ca="1">INDIRECT(ADDRESS(2+QUOTIENT(ROW()-2,COUNTA('Form Responses 1'!$1:$1)-4),4,,TRUE,"Form Responses 1"))</f>
        <v>0</v>
      </c>
      <c r="E2684" s="82">
        <f ca="1" t="shared" si="0"/>
        <v>6</v>
      </c>
      <c r="F2684" s="65" t="str">
        <f ca="1">IF(ISBLANK(A2684)," ",INDIRECT(ADDRESS(1,5+MOD(ROW()-2,COUNTA('Form Responses 1'!$1:$1)-4),,TRUE,"Form Responses 1")))</f>
        <v>Lantai 23 [Pantry]</v>
      </c>
      <c r="G2684" s="65" t="e">
        <f ca="1">IF(ISBLANK(A2684)," ",INDIRECT(ADDRESS(MATCH(A2684,'Form Responses 1'!A:A,0),5+MOD(ROW()-2,COUNTA('Form Responses 1'!$1:$1)-4),,TRUE,"Form Responses 1")))</f>
        <v>#N/A</v>
      </c>
      <c r="H2684" s="83" t="str">
        <f ca="1" t="shared" si="1"/>
        <v>Lantai 23</v>
      </c>
      <c r="I2684" s="83" t="str">
        <f ca="1" t="shared" si="2676"/>
        <v>Pantry</v>
      </c>
      <c r="J2684" s="83" t="str">
        <f ca="1" t="shared" si="2"/>
        <v>CLEANING SERVICE</v>
      </c>
      <c r="K2684" s="83" t="str">
        <f ca="1" t="array" ref="K2684">IFERROR(INDEX(MASTER!B:B,MATCH(G2684,MASTER!A:A,0))/100," ")</f>
        <v> </v>
      </c>
      <c r="L2684" s="65">
        <f ca="1" t="shared" si="3"/>
        <v>0</v>
      </c>
      <c r="M2684" s="65" t="str">
        <f ca="1" t="shared" si="4"/>
        <v>1900 - WEEK 00</v>
      </c>
      <c r="N2684" s="65" t="str">
        <f ca="1" t="shared" si="5"/>
        <v>1900 - MONTH 01</v>
      </c>
      <c r="O2684" s="83" t="str">
        <f ca="1" t="shared" ref="O2684:P2684" si="2734">IFERROR(AVERAGEIF(M:M,M2684,$K:$K)," ")</f>
        <v> </v>
      </c>
      <c r="P2684" s="83" t="str">
        <f ca="1" t="shared" si="2734"/>
        <v> </v>
      </c>
      <c r="Q2684" s="65" t="str">
        <f ca="1">IF(ISBLANK(A2684)," ",IF(O2684&gt;MASTER!$B$3/100,"SB",IF(O2684&gt;MASTER!$B$4/100,"B",IF(O2684&gt;MASTER!$B$5/100,"C","K"))))</f>
        <v>SB</v>
      </c>
      <c r="R2684" s="65" t="str">
        <f ca="1">IF(ISBLANK(B2684)," ",IF(P2684&gt;MASTER!$B$3/100,"SB",IF(P2684&gt;MASTER!$B$4/100,"B",IF(P2684&gt;MASTER!$B$5/100,"C","K"))))</f>
        <v>SB</v>
      </c>
    </row>
    <row r="2685" customHeight="1" spans="1:18">
      <c r="A2685" s="65">
        <f ca="1">INDIRECT(ADDRESS(2+QUOTIENT(ROW()-2,COUNTA('Form Responses 1'!$1:$1)-4),1,,TRUE,"Form Responses 1"))</f>
        <v>0</v>
      </c>
      <c r="B2685" s="65">
        <f ca="1">INDIRECT(ADDRESS(2+QUOTIENT(ROW()-2,COUNTA('Form Responses 1'!$1:$1)-4),2,,TRUE,"Form Responses 1"))</f>
        <v>0</v>
      </c>
      <c r="C2685" s="65">
        <f ca="1">INDIRECT(ADDRESS(2+QUOTIENT(ROW()-2,COUNTA('Form Responses 1'!$1:$1)-4),3,,TRUE,"Form Responses 1"))</f>
        <v>0</v>
      </c>
      <c r="D2685" s="65">
        <f ca="1">INDIRECT(ADDRESS(2+QUOTIENT(ROW()-2,COUNTA('Form Responses 1'!$1:$1)-4),4,,TRUE,"Form Responses 1"))</f>
        <v>0</v>
      </c>
      <c r="E2685" s="82">
        <f ca="1" t="shared" si="0"/>
        <v>6</v>
      </c>
      <c r="F2685" s="65" t="str">
        <f ca="1">IF(ISBLANK(A2685)," ",INDIRECT(ADDRESS(1,5+MOD(ROW()-2,COUNTA('Form Responses 1'!$1:$1)-4),,TRUE,"Form Responses 1")))</f>
        <v>Lantai 23 [Ruang Rapat 1-2-3]</v>
      </c>
      <c r="G2685" s="65" t="e">
        <f ca="1">IF(ISBLANK(A2685)," ",INDIRECT(ADDRESS(MATCH(A2685,'Form Responses 1'!A:A,0),5+MOD(ROW()-2,COUNTA('Form Responses 1'!$1:$1)-4),,TRUE,"Form Responses 1")))</f>
        <v>#N/A</v>
      </c>
      <c r="H2685" s="83" t="str">
        <f ca="1" t="shared" si="1"/>
        <v>Lantai 23</v>
      </c>
      <c r="I2685" s="83" t="str">
        <f ca="1" t="shared" si="2676"/>
        <v>Ruang Rapat 1-2-3</v>
      </c>
      <c r="J2685" s="83" t="str">
        <f ca="1" t="shared" si="2"/>
        <v>CLEANING SERVICE</v>
      </c>
      <c r="K2685" s="83" t="str">
        <f ca="1" t="array" ref="K2685">IFERROR(INDEX(MASTER!B:B,MATCH(G2685,MASTER!A:A,0))/100," ")</f>
        <v> </v>
      </c>
      <c r="L2685" s="65">
        <f ca="1" t="shared" si="3"/>
        <v>0</v>
      </c>
      <c r="M2685" s="65" t="str">
        <f ca="1" t="shared" si="4"/>
        <v>1900 - WEEK 00</v>
      </c>
      <c r="N2685" s="65" t="str">
        <f ca="1" t="shared" si="5"/>
        <v>1900 - MONTH 01</v>
      </c>
      <c r="O2685" s="83" t="str">
        <f ca="1" t="shared" ref="O2685:P2685" si="2735">IFERROR(AVERAGEIF(M:M,M2685,$K:$K)," ")</f>
        <v> </v>
      </c>
      <c r="P2685" s="83" t="str">
        <f ca="1" t="shared" si="2735"/>
        <v> </v>
      </c>
      <c r="Q2685" s="65" t="str">
        <f ca="1">IF(ISBLANK(A2685)," ",IF(O2685&gt;MASTER!$B$3/100,"SB",IF(O2685&gt;MASTER!$B$4/100,"B",IF(O2685&gt;MASTER!$B$5/100,"C","K"))))</f>
        <v>SB</v>
      </c>
      <c r="R2685" s="65" t="str">
        <f ca="1">IF(ISBLANK(B2685)," ",IF(P2685&gt;MASTER!$B$3/100,"SB",IF(P2685&gt;MASTER!$B$4/100,"B",IF(P2685&gt;MASTER!$B$5/100,"C","K"))))</f>
        <v>SB</v>
      </c>
    </row>
    <row r="2686" customHeight="1" spans="1:18">
      <c r="A2686" s="65">
        <f ca="1">INDIRECT(ADDRESS(2+QUOTIENT(ROW()-2,COUNTA('Form Responses 1'!$1:$1)-4),1,,TRUE,"Form Responses 1"))</f>
        <v>0</v>
      </c>
      <c r="B2686" s="65">
        <f ca="1">INDIRECT(ADDRESS(2+QUOTIENT(ROW()-2,COUNTA('Form Responses 1'!$1:$1)-4),2,,TRUE,"Form Responses 1"))</f>
        <v>0</v>
      </c>
      <c r="C2686" s="65">
        <f ca="1">INDIRECT(ADDRESS(2+QUOTIENT(ROW()-2,COUNTA('Form Responses 1'!$1:$1)-4),3,,TRUE,"Form Responses 1"))</f>
        <v>0</v>
      </c>
      <c r="D2686" s="65">
        <f ca="1">INDIRECT(ADDRESS(2+QUOTIENT(ROW()-2,COUNTA('Form Responses 1'!$1:$1)-4),4,,TRUE,"Form Responses 1"))</f>
        <v>0</v>
      </c>
      <c r="E2686" s="82">
        <f ca="1" t="shared" si="0"/>
        <v>6</v>
      </c>
      <c r="F2686" s="65" t="str">
        <f ca="1">IF(ISBLANK(A2686)," ",INDIRECT(ADDRESS(1,5+MOD(ROW()-2,COUNTA('Form Responses 1'!$1:$1)-4),,TRUE,"Form Responses 1")))</f>
        <v>Lantai 23 [Ruang Kerja]</v>
      </c>
      <c r="G2686" s="65" t="e">
        <f ca="1">IF(ISBLANK(A2686)," ",INDIRECT(ADDRESS(MATCH(A2686,'Form Responses 1'!A:A,0),5+MOD(ROW()-2,COUNTA('Form Responses 1'!$1:$1)-4),,TRUE,"Form Responses 1")))</f>
        <v>#N/A</v>
      </c>
      <c r="H2686" s="83" t="str">
        <f ca="1" t="shared" si="1"/>
        <v>Lantai 23</v>
      </c>
      <c r="I2686" s="83" t="str">
        <f ca="1" t="shared" si="2676"/>
        <v>Ruang Kerja</v>
      </c>
      <c r="J2686" s="83" t="str">
        <f ca="1" t="shared" si="2"/>
        <v>CLEANING SERVICE</v>
      </c>
      <c r="K2686" s="83" t="str">
        <f ca="1" t="array" ref="K2686">IFERROR(INDEX(MASTER!B:B,MATCH(G2686,MASTER!A:A,0))/100," ")</f>
        <v> </v>
      </c>
      <c r="L2686" s="65">
        <f ca="1" t="shared" si="3"/>
        <v>0</v>
      </c>
      <c r="M2686" s="65" t="str">
        <f ca="1" t="shared" si="4"/>
        <v>1900 - WEEK 00</v>
      </c>
      <c r="N2686" s="65" t="str">
        <f ca="1" t="shared" si="5"/>
        <v>1900 - MONTH 01</v>
      </c>
      <c r="O2686" s="83" t="str">
        <f ca="1" t="shared" ref="O2686:P2686" si="2736">IFERROR(AVERAGEIF(M:M,M2686,$K:$K)," ")</f>
        <v> </v>
      </c>
      <c r="P2686" s="83" t="str">
        <f ca="1" t="shared" si="2736"/>
        <v> </v>
      </c>
      <c r="Q2686" s="65" t="str">
        <f ca="1">IF(ISBLANK(A2686)," ",IF(O2686&gt;MASTER!$B$3/100,"SB",IF(O2686&gt;MASTER!$B$4/100,"B",IF(O2686&gt;MASTER!$B$5/100,"C","K"))))</f>
        <v>SB</v>
      </c>
      <c r="R2686" s="65" t="str">
        <f ca="1">IF(ISBLANK(B2686)," ",IF(P2686&gt;MASTER!$B$3/100,"SB",IF(P2686&gt;MASTER!$B$4/100,"B",IF(P2686&gt;MASTER!$B$5/100,"C","K"))))</f>
        <v>SB</v>
      </c>
    </row>
    <row r="2687" customHeight="1" spans="1:18">
      <c r="A2687" s="65">
        <f ca="1">INDIRECT(ADDRESS(2+QUOTIENT(ROW()-2,COUNTA('Form Responses 1'!$1:$1)-4),1,,TRUE,"Form Responses 1"))</f>
        <v>0</v>
      </c>
      <c r="B2687" s="65">
        <f ca="1">INDIRECT(ADDRESS(2+QUOTIENT(ROW()-2,COUNTA('Form Responses 1'!$1:$1)-4),2,,TRUE,"Form Responses 1"))</f>
        <v>0</v>
      </c>
      <c r="C2687" s="65">
        <f ca="1">INDIRECT(ADDRESS(2+QUOTIENT(ROW()-2,COUNTA('Form Responses 1'!$1:$1)-4),3,,TRUE,"Form Responses 1"))</f>
        <v>0</v>
      </c>
      <c r="D2687" s="65">
        <f ca="1">INDIRECT(ADDRESS(2+QUOTIENT(ROW()-2,COUNTA('Form Responses 1'!$1:$1)-4),4,,TRUE,"Form Responses 1"))</f>
        <v>0</v>
      </c>
      <c r="E2687" s="82">
        <f ca="1" t="shared" si="0"/>
        <v>6</v>
      </c>
      <c r="F2687" s="65" t="str">
        <f ca="1">IF(ISBLANK(A2687)," ",INDIRECT(ADDRESS(1,5+MOD(ROW()-2,COUNTA('Form Responses 1'!$1:$1)-4),,TRUE,"Form Responses 1")))</f>
        <v>Lantai 23 [Koridor]</v>
      </c>
      <c r="G2687" s="65" t="e">
        <f ca="1">IF(ISBLANK(A2687)," ",INDIRECT(ADDRESS(MATCH(A2687,'Form Responses 1'!A:A,0),5+MOD(ROW()-2,COUNTA('Form Responses 1'!$1:$1)-4),,TRUE,"Form Responses 1")))</f>
        <v>#N/A</v>
      </c>
      <c r="H2687" s="83" t="str">
        <f ca="1" t="shared" si="1"/>
        <v>Lantai 23</v>
      </c>
      <c r="I2687" s="83" t="str">
        <f ca="1" t="shared" si="2676"/>
        <v>Koridor</v>
      </c>
      <c r="J2687" s="83" t="str">
        <f ca="1" t="shared" si="2"/>
        <v>CLEANING SERVICE</v>
      </c>
      <c r="K2687" s="83" t="str">
        <f ca="1" t="array" ref="K2687">IFERROR(INDEX(MASTER!B:B,MATCH(G2687,MASTER!A:A,0))/100," ")</f>
        <v> </v>
      </c>
      <c r="L2687" s="65">
        <f ca="1" t="shared" si="3"/>
        <v>0</v>
      </c>
      <c r="M2687" s="65" t="str">
        <f ca="1" t="shared" si="4"/>
        <v>1900 - WEEK 00</v>
      </c>
      <c r="N2687" s="65" t="str">
        <f ca="1" t="shared" si="5"/>
        <v>1900 - MONTH 01</v>
      </c>
      <c r="O2687" s="83" t="str">
        <f ca="1" t="shared" ref="O2687:P2687" si="2737">IFERROR(AVERAGEIF(M:M,M2687,$K:$K)," ")</f>
        <v> </v>
      </c>
      <c r="P2687" s="83" t="str">
        <f ca="1" t="shared" si="2737"/>
        <v> </v>
      </c>
      <c r="Q2687" s="65" t="str">
        <f ca="1">IF(ISBLANK(A2687)," ",IF(O2687&gt;MASTER!$B$3/100,"SB",IF(O2687&gt;MASTER!$B$4/100,"B",IF(O2687&gt;MASTER!$B$5/100,"C","K"))))</f>
        <v>SB</v>
      </c>
      <c r="R2687" s="65" t="str">
        <f ca="1">IF(ISBLANK(B2687)," ",IF(P2687&gt;MASTER!$B$3/100,"SB",IF(P2687&gt;MASTER!$B$4/100,"B",IF(P2687&gt;MASTER!$B$5/100,"C","K"))))</f>
        <v>SB</v>
      </c>
    </row>
    <row r="2688" customHeight="1" spans="1:18">
      <c r="A2688" s="65">
        <f ca="1">INDIRECT(ADDRESS(2+QUOTIENT(ROW()-2,COUNTA('Form Responses 1'!$1:$1)-4),1,,TRUE,"Form Responses 1"))</f>
        <v>0</v>
      </c>
      <c r="B2688" s="65">
        <f ca="1">INDIRECT(ADDRESS(2+QUOTIENT(ROW()-2,COUNTA('Form Responses 1'!$1:$1)-4),2,,TRUE,"Form Responses 1"))</f>
        <v>0</v>
      </c>
      <c r="C2688" s="65">
        <f ca="1">INDIRECT(ADDRESS(2+QUOTIENT(ROW()-2,COUNTA('Form Responses 1'!$1:$1)-4),3,,TRUE,"Form Responses 1"))</f>
        <v>0</v>
      </c>
      <c r="D2688" s="65">
        <f ca="1">INDIRECT(ADDRESS(2+QUOTIENT(ROW()-2,COUNTA('Form Responses 1'!$1:$1)-4),4,,TRUE,"Form Responses 1"))</f>
        <v>0</v>
      </c>
      <c r="E2688" s="82">
        <f ca="1" t="shared" si="0"/>
        <v>6</v>
      </c>
      <c r="F2688" s="65" t="str">
        <f ca="1">IF(ISBLANK(A2688)," ",INDIRECT(ADDRESS(1,5+MOD(ROW()-2,COUNTA('Form Responses 1'!$1:$1)-4),,TRUE,"Form Responses 1")))</f>
        <v>Lantai 23 [Toilet Pria / Wanita]</v>
      </c>
      <c r="G2688" s="65" t="e">
        <f ca="1">IF(ISBLANK(A2688)," ",INDIRECT(ADDRESS(MATCH(A2688,'Form Responses 1'!A:A,0),5+MOD(ROW()-2,COUNTA('Form Responses 1'!$1:$1)-4),,TRUE,"Form Responses 1")))</f>
        <v>#N/A</v>
      </c>
      <c r="H2688" s="83" t="str">
        <f ca="1" t="shared" si="1"/>
        <v>Lantai 23</v>
      </c>
      <c r="I2688" s="83" t="str">
        <f ca="1" t="shared" si="2676"/>
        <v>Toilet Pria / Wanita</v>
      </c>
      <c r="J2688" s="83" t="str">
        <f ca="1" t="shared" si="2"/>
        <v>CLEANING SERVICE</v>
      </c>
      <c r="K2688" s="83" t="str">
        <f ca="1" t="array" ref="K2688">IFERROR(INDEX(MASTER!B:B,MATCH(G2688,MASTER!A:A,0))/100," ")</f>
        <v> </v>
      </c>
      <c r="L2688" s="65">
        <f ca="1" t="shared" si="3"/>
        <v>0</v>
      </c>
      <c r="M2688" s="65" t="str">
        <f ca="1" t="shared" si="4"/>
        <v>1900 - WEEK 00</v>
      </c>
      <c r="N2688" s="65" t="str">
        <f ca="1" t="shared" si="5"/>
        <v>1900 - MONTH 01</v>
      </c>
      <c r="O2688" s="83" t="str">
        <f ca="1" t="shared" ref="O2688:P2688" si="2738">IFERROR(AVERAGEIF(M:M,M2688,$K:$K)," ")</f>
        <v> </v>
      </c>
      <c r="P2688" s="83" t="str">
        <f ca="1" t="shared" si="2738"/>
        <v> </v>
      </c>
      <c r="Q2688" s="65" t="str">
        <f ca="1">IF(ISBLANK(A2688)," ",IF(O2688&gt;MASTER!$B$3/100,"SB",IF(O2688&gt;MASTER!$B$4/100,"B",IF(O2688&gt;MASTER!$B$5/100,"C","K"))))</f>
        <v>SB</v>
      </c>
      <c r="R2688" s="65" t="str">
        <f ca="1">IF(ISBLANK(B2688)," ",IF(P2688&gt;MASTER!$B$3/100,"SB",IF(P2688&gt;MASTER!$B$4/100,"B",IF(P2688&gt;MASTER!$B$5/100,"C","K"))))</f>
        <v>SB</v>
      </c>
    </row>
    <row r="2689" customHeight="1" spans="1:18">
      <c r="A2689" s="65">
        <f ca="1">INDIRECT(ADDRESS(2+QUOTIENT(ROW()-2,COUNTA('Form Responses 1'!$1:$1)-4),1,,TRUE,"Form Responses 1"))</f>
        <v>0</v>
      </c>
      <c r="B2689" s="65">
        <f ca="1">INDIRECT(ADDRESS(2+QUOTIENT(ROW()-2,COUNTA('Form Responses 1'!$1:$1)-4),2,,TRUE,"Form Responses 1"))</f>
        <v>0</v>
      </c>
      <c r="C2689" s="65">
        <f ca="1">INDIRECT(ADDRESS(2+QUOTIENT(ROW()-2,COUNTA('Form Responses 1'!$1:$1)-4),3,,TRUE,"Form Responses 1"))</f>
        <v>0</v>
      </c>
      <c r="D2689" s="65">
        <f ca="1">INDIRECT(ADDRESS(2+QUOTIENT(ROW()-2,COUNTA('Form Responses 1'!$1:$1)-4),4,,TRUE,"Form Responses 1"))</f>
        <v>0</v>
      </c>
      <c r="E2689" s="82">
        <f ca="1" t="shared" si="0"/>
        <v>6</v>
      </c>
      <c r="F2689" s="65" t="str">
        <f ca="1">IF(ISBLANK(A2689)," ",INDIRECT(ADDRESS(1,5+MOD(ROW()-2,COUNTA('Form Responses 1'!$1:$1)-4),,TRUE,"Form Responses 1")))</f>
        <v>Lantai 22 [Tangga Exit Barat]</v>
      </c>
      <c r="G2689" s="65" t="e">
        <f ca="1">IF(ISBLANK(A2689)," ",INDIRECT(ADDRESS(MATCH(A2689,'Form Responses 1'!A:A,0),5+MOD(ROW()-2,COUNTA('Form Responses 1'!$1:$1)-4),,TRUE,"Form Responses 1")))</f>
        <v>#N/A</v>
      </c>
      <c r="H2689" s="83" t="str">
        <f ca="1" t="shared" si="1"/>
        <v>Lantai 22</v>
      </c>
      <c r="I2689" s="83" t="str">
        <f ca="1" t="shared" si="2676"/>
        <v>Tangga Exit Barat</v>
      </c>
      <c r="J2689" s="83" t="str">
        <f ca="1" t="shared" si="2"/>
        <v>CLEANING SERVICE</v>
      </c>
      <c r="K2689" s="83" t="str">
        <f ca="1" t="array" ref="K2689">IFERROR(INDEX(MASTER!B:B,MATCH(G2689,MASTER!A:A,0))/100," ")</f>
        <v> </v>
      </c>
      <c r="L2689" s="65">
        <f ca="1" t="shared" si="3"/>
        <v>0</v>
      </c>
      <c r="M2689" s="65" t="str">
        <f ca="1" t="shared" si="4"/>
        <v>1900 - WEEK 00</v>
      </c>
      <c r="N2689" s="65" t="str">
        <f ca="1" t="shared" si="5"/>
        <v>1900 - MONTH 01</v>
      </c>
      <c r="O2689" s="83" t="str">
        <f ca="1" t="shared" ref="O2689:P2689" si="2739">IFERROR(AVERAGEIF(M:M,M2689,$K:$K)," ")</f>
        <v> </v>
      </c>
      <c r="P2689" s="83" t="str">
        <f ca="1" t="shared" si="2739"/>
        <v> </v>
      </c>
      <c r="Q2689" s="65" t="str">
        <f ca="1">IF(ISBLANK(A2689)," ",IF(O2689&gt;MASTER!$B$3/100,"SB",IF(O2689&gt;MASTER!$B$4/100,"B",IF(O2689&gt;MASTER!$B$5/100,"C","K"))))</f>
        <v>SB</v>
      </c>
      <c r="R2689" s="65" t="str">
        <f ca="1">IF(ISBLANK(B2689)," ",IF(P2689&gt;MASTER!$B$3/100,"SB",IF(P2689&gt;MASTER!$B$4/100,"B",IF(P2689&gt;MASTER!$B$5/100,"C","K"))))</f>
        <v>SB</v>
      </c>
    </row>
    <row r="2690" customHeight="1" spans="1:18">
      <c r="A2690" s="65">
        <f ca="1">INDIRECT(ADDRESS(2+QUOTIENT(ROW()-2,COUNTA('Form Responses 1'!$1:$1)-4),1,,TRUE,"Form Responses 1"))</f>
        <v>0</v>
      </c>
      <c r="B2690" s="65">
        <f ca="1">INDIRECT(ADDRESS(2+QUOTIENT(ROW()-2,COUNTA('Form Responses 1'!$1:$1)-4),2,,TRUE,"Form Responses 1"))</f>
        <v>0</v>
      </c>
      <c r="C2690" s="65">
        <f ca="1">INDIRECT(ADDRESS(2+QUOTIENT(ROW()-2,COUNTA('Form Responses 1'!$1:$1)-4),3,,TRUE,"Form Responses 1"))</f>
        <v>0</v>
      </c>
      <c r="D2690" s="65">
        <f ca="1">INDIRECT(ADDRESS(2+QUOTIENT(ROW()-2,COUNTA('Form Responses 1'!$1:$1)-4),4,,TRUE,"Form Responses 1"))</f>
        <v>0</v>
      </c>
      <c r="E2690" s="82">
        <f ca="1" t="shared" si="0"/>
        <v>6</v>
      </c>
      <c r="F2690" s="65" t="str">
        <f ca="1">IF(ISBLANK(A2690)," ",INDIRECT(ADDRESS(1,5+MOD(ROW()-2,COUNTA('Form Responses 1'!$1:$1)-4),,TRUE,"Form Responses 1")))</f>
        <v>Lantai 22 [ &amp; Timur]</v>
      </c>
      <c r="G2690" s="65" t="e">
        <f ca="1">IF(ISBLANK(A2690)," ",INDIRECT(ADDRESS(MATCH(A2690,'Form Responses 1'!A:A,0),5+MOD(ROW()-2,COUNTA('Form Responses 1'!$1:$1)-4),,TRUE,"Form Responses 1")))</f>
        <v>#N/A</v>
      </c>
      <c r="H2690" s="83" t="str">
        <f ca="1" t="shared" si="1"/>
        <v>Lantai 22</v>
      </c>
      <c r="I2690" s="83" t="str">
        <f ca="1" t="shared" si="2676"/>
        <v> &amp; Timur</v>
      </c>
      <c r="J2690" s="83" t="str">
        <f ca="1" t="shared" si="2"/>
        <v>CLEANING SERVICE</v>
      </c>
      <c r="K2690" s="83" t="str">
        <f ca="1" t="array" ref="K2690">IFERROR(INDEX(MASTER!B:B,MATCH(G2690,MASTER!A:A,0))/100," ")</f>
        <v> </v>
      </c>
      <c r="L2690" s="65">
        <f ca="1" t="shared" si="3"/>
        <v>0</v>
      </c>
      <c r="M2690" s="65" t="str">
        <f ca="1" t="shared" si="4"/>
        <v>1900 - WEEK 00</v>
      </c>
      <c r="N2690" s="65" t="str">
        <f ca="1" t="shared" si="5"/>
        <v>1900 - MONTH 01</v>
      </c>
      <c r="O2690" s="83" t="str">
        <f ca="1" t="shared" ref="O2690:P2690" si="2740">IFERROR(AVERAGEIF(M:M,M2690,$K:$K)," ")</f>
        <v> </v>
      </c>
      <c r="P2690" s="83" t="str">
        <f ca="1" t="shared" si="2740"/>
        <v> </v>
      </c>
      <c r="Q2690" s="65" t="str">
        <f ca="1">IF(ISBLANK(A2690)," ",IF(O2690&gt;MASTER!$B$3/100,"SB",IF(O2690&gt;MASTER!$B$4/100,"B",IF(O2690&gt;MASTER!$B$5/100,"C","K"))))</f>
        <v>SB</v>
      </c>
      <c r="R2690" s="65" t="str">
        <f ca="1">IF(ISBLANK(B2690)," ",IF(P2690&gt;MASTER!$B$3/100,"SB",IF(P2690&gt;MASTER!$B$4/100,"B",IF(P2690&gt;MASTER!$B$5/100,"C","K"))))</f>
        <v>SB</v>
      </c>
    </row>
    <row r="2691" customHeight="1" spans="1:18">
      <c r="A2691" s="65">
        <f ca="1">INDIRECT(ADDRESS(2+QUOTIENT(ROW()-2,COUNTA('Form Responses 1'!$1:$1)-4),1,,TRUE,"Form Responses 1"))</f>
        <v>0</v>
      </c>
      <c r="B2691" s="65">
        <f ca="1">INDIRECT(ADDRESS(2+QUOTIENT(ROW()-2,COUNTA('Form Responses 1'!$1:$1)-4),2,,TRUE,"Form Responses 1"))</f>
        <v>0</v>
      </c>
      <c r="C2691" s="65">
        <f ca="1">INDIRECT(ADDRESS(2+QUOTIENT(ROW()-2,COUNTA('Form Responses 1'!$1:$1)-4),3,,TRUE,"Form Responses 1"))</f>
        <v>0</v>
      </c>
      <c r="D2691" s="65">
        <f ca="1">INDIRECT(ADDRESS(2+QUOTIENT(ROW()-2,COUNTA('Form Responses 1'!$1:$1)-4),4,,TRUE,"Form Responses 1"))</f>
        <v>0</v>
      </c>
      <c r="E2691" s="82">
        <f ca="1" t="shared" si="0"/>
        <v>6</v>
      </c>
      <c r="F2691" s="65" t="str">
        <f ca="1">IF(ISBLANK(A2691)," ",INDIRECT(ADDRESS(1,5+MOD(ROW()-2,COUNTA('Form Responses 1'!$1:$1)-4),,TRUE,"Form Responses 1")))</f>
        <v>Lantai 22 [Mushola]</v>
      </c>
      <c r="G2691" s="65" t="e">
        <f ca="1">IF(ISBLANK(A2691)," ",INDIRECT(ADDRESS(MATCH(A2691,'Form Responses 1'!A:A,0),5+MOD(ROW()-2,COUNTA('Form Responses 1'!$1:$1)-4),,TRUE,"Form Responses 1")))</f>
        <v>#N/A</v>
      </c>
      <c r="H2691" s="83" t="str">
        <f ca="1" t="shared" si="1"/>
        <v>Lantai 22</v>
      </c>
      <c r="I2691" s="83" t="str">
        <f ca="1" t="shared" ref="I2691:I2754" si="2741">MID(F2691,FIND("[",F2691)+1,LEN(F2691)-FIND("[",F2691)-1)</f>
        <v>Mushola</v>
      </c>
      <c r="J2691" s="83" t="str">
        <f ca="1" t="shared" si="2"/>
        <v>CLEANING SERVICE</v>
      </c>
      <c r="K2691" s="83" t="str">
        <f ca="1" t="array" ref="K2691">IFERROR(INDEX(MASTER!B:B,MATCH(G2691,MASTER!A:A,0))/100," ")</f>
        <v> </v>
      </c>
      <c r="L2691" s="65">
        <f ca="1" t="shared" si="3"/>
        <v>0</v>
      </c>
      <c r="M2691" s="65" t="str">
        <f ca="1" t="shared" si="4"/>
        <v>1900 - WEEK 00</v>
      </c>
      <c r="N2691" s="65" t="str">
        <f ca="1" t="shared" si="5"/>
        <v>1900 - MONTH 01</v>
      </c>
      <c r="O2691" s="83" t="str">
        <f ca="1" t="shared" ref="O2691:P2691" si="2742">IFERROR(AVERAGEIF(M:M,M2691,$K:$K)," ")</f>
        <v> </v>
      </c>
      <c r="P2691" s="83" t="str">
        <f ca="1" t="shared" si="2742"/>
        <v> </v>
      </c>
      <c r="Q2691" s="65" t="str">
        <f ca="1">IF(ISBLANK(A2691)," ",IF(O2691&gt;MASTER!$B$3/100,"SB",IF(O2691&gt;MASTER!$B$4/100,"B",IF(O2691&gt;MASTER!$B$5/100,"C","K"))))</f>
        <v>SB</v>
      </c>
      <c r="R2691" s="65" t="str">
        <f ca="1">IF(ISBLANK(B2691)," ",IF(P2691&gt;MASTER!$B$3/100,"SB",IF(P2691&gt;MASTER!$B$4/100,"B",IF(P2691&gt;MASTER!$B$5/100,"C","K"))))</f>
        <v>SB</v>
      </c>
    </row>
    <row r="2692" customHeight="1" spans="1:18">
      <c r="A2692" s="65">
        <f ca="1">INDIRECT(ADDRESS(2+QUOTIENT(ROW()-2,COUNTA('Form Responses 1'!$1:$1)-4),1,,TRUE,"Form Responses 1"))</f>
        <v>0</v>
      </c>
      <c r="B2692" s="65">
        <f ca="1">INDIRECT(ADDRESS(2+QUOTIENT(ROW()-2,COUNTA('Form Responses 1'!$1:$1)-4),2,,TRUE,"Form Responses 1"))</f>
        <v>0</v>
      </c>
      <c r="C2692" s="65">
        <f ca="1">INDIRECT(ADDRESS(2+QUOTIENT(ROW()-2,COUNTA('Form Responses 1'!$1:$1)-4),3,,TRUE,"Form Responses 1"))</f>
        <v>0</v>
      </c>
      <c r="D2692" s="65">
        <f ca="1">INDIRECT(ADDRESS(2+QUOTIENT(ROW()-2,COUNTA('Form Responses 1'!$1:$1)-4),4,,TRUE,"Form Responses 1"))</f>
        <v>0</v>
      </c>
      <c r="E2692" s="82">
        <f ca="1" t="shared" si="0"/>
        <v>6</v>
      </c>
      <c r="F2692" s="65" t="str">
        <f ca="1">IF(ISBLANK(A2692)," ",INDIRECT(ADDRESS(1,5+MOD(ROW()-2,COUNTA('Form Responses 1'!$1:$1)-4),,TRUE,"Form Responses 1")))</f>
        <v>Lantai 22 [Pantry]</v>
      </c>
      <c r="G2692" s="65" t="e">
        <f ca="1">IF(ISBLANK(A2692)," ",INDIRECT(ADDRESS(MATCH(A2692,'Form Responses 1'!A:A,0),5+MOD(ROW()-2,COUNTA('Form Responses 1'!$1:$1)-4),,TRUE,"Form Responses 1")))</f>
        <v>#N/A</v>
      </c>
      <c r="H2692" s="83" t="str">
        <f ca="1" t="shared" si="1"/>
        <v>Lantai 22</v>
      </c>
      <c r="I2692" s="83" t="str">
        <f ca="1" t="shared" si="2741"/>
        <v>Pantry</v>
      </c>
      <c r="J2692" s="83" t="str">
        <f ca="1" t="shared" si="2"/>
        <v>CLEANING SERVICE</v>
      </c>
      <c r="K2692" s="83" t="str">
        <f ca="1" t="array" ref="K2692">IFERROR(INDEX(MASTER!B:B,MATCH(G2692,MASTER!A:A,0))/100," ")</f>
        <v> </v>
      </c>
      <c r="L2692" s="65">
        <f ca="1" t="shared" si="3"/>
        <v>0</v>
      </c>
      <c r="M2692" s="65" t="str">
        <f ca="1" t="shared" si="4"/>
        <v>1900 - WEEK 00</v>
      </c>
      <c r="N2692" s="65" t="str">
        <f ca="1" t="shared" si="5"/>
        <v>1900 - MONTH 01</v>
      </c>
      <c r="O2692" s="83" t="str">
        <f ca="1" t="shared" ref="O2692:P2692" si="2743">IFERROR(AVERAGEIF(M:M,M2692,$K:$K)," ")</f>
        <v> </v>
      </c>
      <c r="P2692" s="83" t="str">
        <f ca="1" t="shared" si="2743"/>
        <v> </v>
      </c>
      <c r="Q2692" s="65" t="str">
        <f ca="1">IF(ISBLANK(A2692)," ",IF(O2692&gt;MASTER!$B$3/100,"SB",IF(O2692&gt;MASTER!$B$4/100,"B",IF(O2692&gt;MASTER!$B$5/100,"C","K"))))</f>
        <v>SB</v>
      </c>
      <c r="R2692" s="65" t="str">
        <f ca="1">IF(ISBLANK(B2692)," ",IF(P2692&gt;MASTER!$B$3/100,"SB",IF(P2692&gt;MASTER!$B$4/100,"B",IF(P2692&gt;MASTER!$B$5/100,"C","K"))))</f>
        <v>SB</v>
      </c>
    </row>
    <row r="2693" customHeight="1" spans="1:18">
      <c r="A2693" s="65">
        <f ca="1">INDIRECT(ADDRESS(2+QUOTIENT(ROW()-2,COUNTA('Form Responses 1'!$1:$1)-4),1,,TRUE,"Form Responses 1"))</f>
        <v>0</v>
      </c>
      <c r="B2693" s="65">
        <f ca="1">INDIRECT(ADDRESS(2+QUOTIENT(ROW()-2,COUNTA('Form Responses 1'!$1:$1)-4),2,,TRUE,"Form Responses 1"))</f>
        <v>0</v>
      </c>
      <c r="C2693" s="65">
        <f ca="1">INDIRECT(ADDRESS(2+QUOTIENT(ROW()-2,COUNTA('Form Responses 1'!$1:$1)-4),3,,TRUE,"Form Responses 1"))</f>
        <v>0</v>
      </c>
      <c r="D2693" s="65">
        <f ca="1">INDIRECT(ADDRESS(2+QUOTIENT(ROW()-2,COUNTA('Form Responses 1'!$1:$1)-4),4,,TRUE,"Form Responses 1"))</f>
        <v>0</v>
      </c>
      <c r="E2693" s="82">
        <f ca="1" t="shared" si="0"/>
        <v>6</v>
      </c>
      <c r="F2693" s="65" t="str">
        <f ca="1">IF(ISBLANK(A2693)," ",INDIRECT(ADDRESS(1,5+MOD(ROW()-2,COUNTA('Form Responses 1'!$1:$1)-4),,TRUE,"Form Responses 1")))</f>
        <v>Lantai 22 [Ruang Rapat 1-2-3]</v>
      </c>
      <c r="G2693" s="65" t="e">
        <f ca="1">IF(ISBLANK(A2693)," ",INDIRECT(ADDRESS(MATCH(A2693,'Form Responses 1'!A:A,0),5+MOD(ROW()-2,COUNTA('Form Responses 1'!$1:$1)-4),,TRUE,"Form Responses 1")))</f>
        <v>#N/A</v>
      </c>
      <c r="H2693" s="83" t="str">
        <f ca="1" t="shared" si="1"/>
        <v>Lantai 22</v>
      </c>
      <c r="I2693" s="83" t="str">
        <f ca="1" t="shared" si="2741"/>
        <v>Ruang Rapat 1-2-3</v>
      </c>
      <c r="J2693" s="83" t="str">
        <f ca="1" t="shared" si="2"/>
        <v>CLEANING SERVICE</v>
      </c>
      <c r="K2693" s="83" t="str">
        <f ca="1" t="array" ref="K2693">IFERROR(INDEX(MASTER!B:B,MATCH(G2693,MASTER!A:A,0))/100," ")</f>
        <v> </v>
      </c>
      <c r="L2693" s="65">
        <f ca="1" t="shared" si="3"/>
        <v>0</v>
      </c>
      <c r="M2693" s="65" t="str">
        <f ca="1" t="shared" si="4"/>
        <v>1900 - WEEK 00</v>
      </c>
      <c r="N2693" s="65" t="str">
        <f ca="1" t="shared" si="5"/>
        <v>1900 - MONTH 01</v>
      </c>
      <c r="O2693" s="83" t="str">
        <f ca="1" t="shared" ref="O2693:P2693" si="2744">IFERROR(AVERAGEIF(M:M,M2693,$K:$K)," ")</f>
        <v> </v>
      </c>
      <c r="P2693" s="83" t="str">
        <f ca="1" t="shared" si="2744"/>
        <v> </v>
      </c>
      <c r="Q2693" s="65" t="str">
        <f ca="1">IF(ISBLANK(A2693)," ",IF(O2693&gt;MASTER!$B$3/100,"SB",IF(O2693&gt;MASTER!$B$4/100,"B",IF(O2693&gt;MASTER!$B$5/100,"C","K"))))</f>
        <v>SB</v>
      </c>
      <c r="R2693" s="65" t="str">
        <f ca="1">IF(ISBLANK(B2693)," ",IF(P2693&gt;MASTER!$B$3/100,"SB",IF(P2693&gt;MASTER!$B$4/100,"B",IF(P2693&gt;MASTER!$B$5/100,"C","K"))))</f>
        <v>SB</v>
      </c>
    </row>
    <row r="2694" customHeight="1" spans="1:18">
      <c r="A2694" s="65">
        <f ca="1">INDIRECT(ADDRESS(2+QUOTIENT(ROW()-2,COUNTA('Form Responses 1'!$1:$1)-4),1,,TRUE,"Form Responses 1"))</f>
        <v>0</v>
      </c>
      <c r="B2694" s="65">
        <f ca="1">INDIRECT(ADDRESS(2+QUOTIENT(ROW()-2,COUNTA('Form Responses 1'!$1:$1)-4),2,,TRUE,"Form Responses 1"))</f>
        <v>0</v>
      </c>
      <c r="C2694" s="65">
        <f ca="1">INDIRECT(ADDRESS(2+QUOTIENT(ROW()-2,COUNTA('Form Responses 1'!$1:$1)-4),3,,TRUE,"Form Responses 1"))</f>
        <v>0</v>
      </c>
      <c r="D2694" s="65">
        <f ca="1">INDIRECT(ADDRESS(2+QUOTIENT(ROW()-2,COUNTA('Form Responses 1'!$1:$1)-4),4,,TRUE,"Form Responses 1"))</f>
        <v>0</v>
      </c>
      <c r="E2694" s="82">
        <f ca="1" t="shared" si="0"/>
        <v>6</v>
      </c>
      <c r="F2694" s="65" t="str">
        <f ca="1">IF(ISBLANK(A2694)," ",INDIRECT(ADDRESS(1,5+MOD(ROW()-2,COUNTA('Form Responses 1'!$1:$1)-4),,TRUE,"Form Responses 1")))</f>
        <v>Lantai 22 [Ruang Kerja]</v>
      </c>
      <c r="G2694" s="65" t="e">
        <f ca="1">IF(ISBLANK(A2694)," ",INDIRECT(ADDRESS(MATCH(A2694,'Form Responses 1'!A:A,0),5+MOD(ROW()-2,COUNTA('Form Responses 1'!$1:$1)-4),,TRUE,"Form Responses 1")))</f>
        <v>#N/A</v>
      </c>
      <c r="H2694" s="83" t="str">
        <f ca="1" t="shared" si="1"/>
        <v>Lantai 22</v>
      </c>
      <c r="I2694" s="83" t="str">
        <f ca="1" t="shared" si="2741"/>
        <v>Ruang Kerja</v>
      </c>
      <c r="J2694" s="83" t="str">
        <f ca="1" t="shared" si="2"/>
        <v>CLEANING SERVICE</v>
      </c>
      <c r="K2694" s="83" t="str">
        <f ca="1" t="array" ref="K2694">IFERROR(INDEX(MASTER!B:B,MATCH(G2694,MASTER!A:A,0))/100," ")</f>
        <v> </v>
      </c>
      <c r="L2694" s="65">
        <f ca="1" t="shared" si="3"/>
        <v>0</v>
      </c>
      <c r="M2694" s="65" t="str">
        <f ca="1" t="shared" si="4"/>
        <v>1900 - WEEK 00</v>
      </c>
      <c r="N2694" s="65" t="str">
        <f ca="1" t="shared" si="5"/>
        <v>1900 - MONTH 01</v>
      </c>
      <c r="O2694" s="83" t="str">
        <f ca="1" t="shared" ref="O2694:P2694" si="2745">IFERROR(AVERAGEIF(M:M,M2694,$K:$K)," ")</f>
        <v> </v>
      </c>
      <c r="P2694" s="83" t="str">
        <f ca="1" t="shared" si="2745"/>
        <v> </v>
      </c>
      <c r="Q2694" s="65" t="str">
        <f ca="1">IF(ISBLANK(A2694)," ",IF(O2694&gt;MASTER!$B$3/100,"SB",IF(O2694&gt;MASTER!$B$4/100,"B",IF(O2694&gt;MASTER!$B$5/100,"C","K"))))</f>
        <v>SB</v>
      </c>
      <c r="R2694" s="65" t="str">
        <f ca="1">IF(ISBLANK(B2694)," ",IF(P2694&gt;MASTER!$B$3/100,"SB",IF(P2694&gt;MASTER!$B$4/100,"B",IF(P2694&gt;MASTER!$B$5/100,"C","K"))))</f>
        <v>SB</v>
      </c>
    </row>
    <row r="2695" customHeight="1" spans="1:18">
      <c r="A2695" s="65">
        <f ca="1">INDIRECT(ADDRESS(2+QUOTIENT(ROW()-2,COUNTA('Form Responses 1'!$1:$1)-4),1,,TRUE,"Form Responses 1"))</f>
        <v>0</v>
      </c>
      <c r="B2695" s="65">
        <f ca="1">INDIRECT(ADDRESS(2+QUOTIENT(ROW()-2,COUNTA('Form Responses 1'!$1:$1)-4),2,,TRUE,"Form Responses 1"))</f>
        <v>0</v>
      </c>
      <c r="C2695" s="65">
        <f ca="1">INDIRECT(ADDRESS(2+QUOTIENT(ROW()-2,COUNTA('Form Responses 1'!$1:$1)-4),3,,TRUE,"Form Responses 1"))</f>
        <v>0</v>
      </c>
      <c r="D2695" s="65">
        <f ca="1">INDIRECT(ADDRESS(2+QUOTIENT(ROW()-2,COUNTA('Form Responses 1'!$1:$1)-4),4,,TRUE,"Form Responses 1"))</f>
        <v>0</v>
      </c>
      <c r="E2695" s="82">
        <f ca="1" t="shared" si="0"/>
        <v>6</v>
      </c>
      <c r="F2695" s="65" t="str">
        <f ca="1">IF(ISBLANK(A2695)," ",INDIRECT(ADDRESS(1,5+MOD(ROW()-2,COUNTA('Form Responses 1'!$1:$1)-4),,TRUE,"Form Responses 1")))</f>
        <v>Lantai 22 [Koridor]</v>
      </c>
      <c r="G2695" s="65" t="e">
        <f ca="1">IF(ISBLANK(A2695)," ",INDIRECT(ADDRESS(MATCH(A2695,'Form Responses 1'!A:A,0),5+MOD(ROW()-2,COUNTA('Form Responses 1'!$1:$1)-4),,TRUE,"Form Responses 1")))</f>
        <v>#N/A</v>
      </c>
      <c r="H2695" s="83" t="str">
        <f ca="1" t="shared" si="1"/>
        <v>Lantai 22</v>
      </c>
      <c r="I2695" s="83" t="str">
        <f ca="1" t="shared" si="2741"/>
        <v>Koridor</v>
      </c>
      <c r="J2695" s="83" t="str">
        <f ca="1" t="shared" si="2"/>
        <v>CLEANING SERVICE</v>
      </c>
      <c r="K2695" s="83" t="str">
        <f ca="1" t="array" ref="K2695">IFERROR(INDEX(MASTER!B:B,MATCH(G2695,MASTER!A:A,0))/100," ")</f>
        <v> </v>
      </c>
      <c r="L2695" s="65">
        <f ca="1" t="shared" si="3"/>
        <v>0</v>
      </c>
      <c r="M2695" s="65" t="str">
        <f ca="1" t="shared" si="4"/>
        <v>1900 - WEEK 00</v>
      </c>
      <c r="N2695" s="65" t="str">
        <f ca="1" t="shared" si="5"/>
        <v>1900 - MONTH 01</v>
      </c>
      <c r="O2695" s="83" t="str">
        <f ca="1" t="shared" ref="O2695:P2695" si="2746">IFERROR(AVERAGEIF(M:M,M2695,$K:$K)," ")</f>
        <v> </v>
      </c>
      <c r="P2695" s="83" t="str">
        <f ca="1" t="shared" si="2746"/>
        <v> </v>
      </c>
      <c r="Q2695" s="65" t="str">
        <f ca="1">IF(ISBLANK(A2695)," ",IF(O2695&gt;MASTER!$B$3/100,"SB",IF(O2695&gt;MASTER!$B$4/100,"B",IF(O2695&gt;MASTER!$B$5/100,"C","K"))))</f>
        <v>SB</v>
      </c>
      <c r="R2695" s="65" t="str">
        <f ca="1">IF(ISBLANK(B2695)," ",IF(P2695&gt;MASTER!$B$3/100,"SB",IF(P2695&gt;MASTER!$B$4/100,"B",IF(P2695&gt;MASTER!$B$5/100,"C","K"))))</f>
        <v>SB</v>
      </c>
    </row>
    <row r="2696" customHeight="1" spans="1:18">
      <c r="A2696" s="65">
        <f ca="1">INDIRECT(ADDRESS(2+QUOTIENT(ROW()-2,COUNTA('Form Responses 1'!$1:$1)-4),1,,TRUE,"Form Responses 1"))</f>
        <v>0</v>
      </c>
      <c r="B2696" s="65">
        <f ca="1">INDIRECT(ADDRESS(2+QUOTIENT(ROW()-2,COUNTA('Form Responses 1'!$1:$1)-4),2,,TRUE,"Form Responses 1"))</f>
        <v>0</v>
      </c>
      <c r="C2696" s="65">
        <f ca="1">INDIRECT(ADDRESS(2+QUOTIENT(ROW()-2,COUNTA('Form Responses 1'!$1:$1)-4),3,,TRUE,"Form Responses 1"))</f>
        <v>0</v>
      </c>
      <c r="D2696" s="65">
        <f ca="1">INDIRECT(ADDRESS(2+QUOTIENT(ROW()-2,COUNTA('Form Responses 1'!$1:$1)-4),4,,TRUE,"Form Responses 1"))</f>
        <v>0</v>
      </c>
      <c r="E2696" s="82">
        <f ca="1" t="shared" si="0"/>
        <v>6</v>
      </c>
      <c r="F2696" s="65" t="str">
        <f ca="1">IF(ISBLANK(A2696)," ",INDIRECT(ADDRESS(1,5+MOD(ROW()-2,COUNTA('Form Responses 1'!$1:$1)-4),,TRUE,"Form Responses 1")))</f>
        <v>Lantai 22 [Toilet Pria / Wanita]</v>
      </c>
      <c r="G2696" s="65" t="e">
        <f ca="1">IF(ISBLANK(A2696)," ",INDIRECT(ADDRESS(MATCH(A2696,'Form Responses 1'!A:A,0),5+MOD(ROW()-2,COUNTA('Form Responses 1'!$1:$1)-4),,TRUE,"Form Responses 1")))</f>
        <v>#N/A</v>
      </c>
      <c r="H2696" s="83" t="str">
        <f ca="1" t="shared" si="1"/>
        <v>Lantai 22</v>
      </c>
      <c r="I2696" s="83" t="str">
        <f ca="1" t="shared" si="2741"/>
        <v>Toilet Pria / Wanita</v>
      </c>
      <c r="J2696" s="83" t="str">
        <f ca="1" t="shared" si="2"/>
        <v>CLEANING SERVICE</v>
      </c>
      <c r="K2696" s="83" t="str">
        <f ca="1" t="array" ref="K2696">IFERROR(INDEX(MASTER!B:B,MATCH(G2696,MASTER!A:A,0))/100," ")</f>
        <v> </v>
      </c>
      <c r="L2696" s="65">
        <f ca="1" t="shared" si="3"/>
        <v>0</v>
      </c>
      <c r="M2696" s="65" t="str">
        <f ca="1" t="shared" si="4"/>
        <v>1900 - WEEK 00</v>
      </c>
      <c r="N2696" s="65" t="str">
        <f ca="1" t="shared" si="5"/>
        <v>1900 - MONTH 01</v>
      </c>
      <c r="O2696" s="83" t="str">
        <f ca="1" t="shared" ref="O2696:P2696" si="2747">IFERROR(AVERAGEIF(M:M,M2696,$K:$K)," ")</f>
        <v> </v>
      </c>
      <c r="P2696" s="83" t="str">
        <f ca="1" t="shared" si="2747"/>
        <v> </v>
      </c>
      <c r="Q2696" s="65" t="str">
        <f ca="1">IF(ISBLANK(A2696)," ",IF(O2696&gt;MASTER!$B$3/100,"SB",IF(O2696&gt;MASTER!$B$4/100,"B",IF(O2696&gt;MASTER!$B$5/100,"C","K"))))</f>
        <v>SB</v>
      </c>
      <c r="R2696" s="65" t="str">
        <f ca="1">IF(ISBLANK(B2696)," ",IF(P2696&gt;MASTER!$B$3/100,"SB",IF(P2696&gt;MASTER!$B$4/100,"B",IF(P2696&gt;MASTER!$B$5/100,"C","K"))))</f>
        <v>SB</v>
      </c>
    </row>
    <row r="2697" customHeight="1" spans="1:18">
      <c r="A2697" s="65">
        <f ca="1">INDIRECT(ADDRESS(2+QUOTIENT(ROW()-2,COUNTA('Form Responses 1'!$1:$1)-4),1,,TRUE,"Form Responses 1"))</f>
        <v>0</v>
      </c>
      <c r="B2697" s="65">
        <f ca="1">INDIRECT(ADDRESS(2+QUOTIENT(ROW()-2,COUNTA('Form Responses 1'!$1:$1)-4),2,,TRUE,"Form Responses 1"))</f>
        <v>0</v>
      </c>
      <c r="C2697" s="65">
        <f ca="1">INDIRECT(ADDRESS(2+QUOTIENT(ROW()-2,COUNTA('Form Responses 1'!$1:$1)-4),3,,TRUE,"Form Responses 1"))</f>
        <v>0</v>
      </c>
      <c r="D2697" s="65">
        <f ca="1">INDIRECT(ADDRESS(2+QUOTIENT(ROW()-2,COUNTA('Form Responses 1'!$1:$1)-4),4,,TRUE,"Form Responses 1"))</f>
        <v>0</v>
      </c>
      <c r="E2697" s="82">
        <f ca="1" t="shared" si="0"/>
        <v>6</v>
      </c>
      <c r="F2697" s="65" t="str">
        <f ca="1">IF(ISBLANK(A2697)," ",INDIRECT(ADDRESS(1,5+MOD(ROW()-2,COUNTA('Form Responses 1'!$1:$1)-4),,TRUE,"Form Responses 1")))</f>
        <v>Lantai 21 [Tangga Exit Barat]</v>
      </c>
      <c r="G2697" s="65" t="e">
        <f ca="1">IF(ISBLANK(A2697)," ",INDIRECT(ADDRESS(MATCH(A2697,'Form Responses 1'!A:A,0),5+MOD(ROW()-2,COUNTA('Form Responses 1'!$1:$1)-4),,TRUE,"Form Responses 1")))</f>
        <v>#N/A</v>
      </c>
      <c r="H2697" s="83" t="str">
        <f ca="1" t="shared" si="1"/>
        <v>Lantai 21</v>
      </c>
      <c r="I2697" s="83" t="str">
        <f ca="1" t="shared" si="2741"/>
        <v>Tangga Exit Barat</v>
      </c>
      <c r="J2697" s="83" t="str">
        <f ca="1" t="shared" si="2"/>
        <v>CLEANING SERVICE</v>
      </c>
      <c r="K2697" s="83" t="str">
        <f ca="1" t="array" ref="K2697">IFERROR(INDEX(MASTER!B:B,MATCH(G2697,MASTER!A:A,0))/100," ")</f>
        <v> </v>
      </c>
      <c r="L2697" s="65">
        <f ca="1" t="shared" si="3"/>
        <v>0</v>
      </c>
      <c r="M2697" s="65" t="str">
        <f ca="1" t="shared" si="4"/>
        <v>1900 - WEEK 00</v>
      </c>
      <c r="N2697" s="65" t="str">
        <f ca="1" t="shared" si="5"/>
        <v>1900 - MONTH 01</v>
      </c>
      <c r="O2697" s="83" t="str">
        <f ca="1" t="shared" ref="O2697:P2697" si="2748">IFERROR(AVERAGEIF(M:M,M2697,$K:$K)," ")</f>
        <v> </v>
      </c>
      <c r="P2697" s="83" t="str">
        <f ca="1" t="shared" si="2748"/>
        <v> </v>
      </c>
      <c r="Q2697" s="65" t="str">
        <f ca="1">IF(ISBLANK(A2697)," ",IF(O2697&gt;MASTER!$B$3/100,"SB",IF(O2697&gt;MASTER!$B$4/100,"B",IF(O2697&gt;MASTER!$B$5/100,"C","K"))))</f>
        <v>SB</v>
      </c>
      <c r="R2697" s="65" t="str">
        <f ca="1">IF(ISBLANK(B2697)," ",IF(P2697&gt;MASTER!$B$3/100,"SB",IF(P2697&gt;MASTER!$B$4/100,"B",IF(P2697&gt;MASTER!$B$5/100,"C","K"))))</f>
        <v>SB</v>
      </c>
    </row>
    <row r="2698" customHeight="1" spans="1:18">
      <c r="A2698" s="65">
        <f ca="1">INDIRECT(ADDRESS(2+QUOTIENT(ROW()-2,COUNTA('Form Responses 1'!$1:$1)-4),1,,TRUE,"Form Responses 1"))</f>
        <v>0</v>
      </c>
      <c r="B2698" s="65">
        <f ca="1">INDIRECT(ADDRESS(2+QUOTIENT(ROW()-2,COUNTA('Form Responses 1'!$1:$1)-4),2,,TRUE,"Form Responses 1"))</f>
        <v>0</v>
      </c>
      <c r="C2698" s="65">
        <f ca="1">INDIRECT(ADDRESS(2+QUOTIENT(ROW()-2,COUNTA('Form Responses 1'!$1:$1)-4),3,,TRUE,"Form Responses 1"))</f>
        <v>0</v>
      </c>
      <c r="D2698" s="65">
        <f ca="1">INDIRECT(ADDRESS(2+QUOTIENT(ROW()-2,COUNTA('Form Responses 1'!$1:$1)-4),4,,TRUE,"Form Responses 1"))</f>
        <v>0</v>
      </c>
      <c r="E2698" s="82">
        <f ca="1" t="shared" si="0"/>
        <v>6</v>
      </c>
      <c r="F2698" s="65" t="str">
        <f ca="1">IF(ISBLANK(A2698)," ",INDIRECT(ADDRESS(1,5+MOD(ROW()-2,COUNTA('Form Responses 1'!$1:$1)-4),,TRUE,"Form Responses 1")))</f>
        <v>Lantai 21 [ &amp; Timur]</v>
      </c>
      <c r="G2698" s="65" t="e">
        <f ca="1">IF(ISBLANK(A2698)," ",INDIRECT(ADDRESS(MATCH(A2698,'Form Responses 1'!A:A,0),5+MOD(ROW()-2,COUNTA('Form Responses 1'!$1:$1)-4),,TRUE,"Form Responses 1")))</f>
        <v>#N/A</v>
      </c>
      <c r="H2698" s="83" t="str">
        <f ca="1" t="shared" si="1"/>
        <v>Lantai 21</v>
      </c>
      <c r="I2698" s="83" t="str">
        <f ca="1" t="shared" si="2741"/>
        <v> &amp; Timur</v>
      </c>
      <c r="J2698" s="83" t="str">
        <f ca="1" t="shared" si="2"/>
        <v>CLEANING SERVICE</v>
      </c>
      <c r="K2698" s="83" t="str">
        <f ca="1" t="array" ref="K2698">IFERROR(INDEX(MASTER!B:B,MATCH(G2698,MASTER!A:A,0))/100," ")</f>
        <v> </v>
      </c>
      <c r="L2698" s="65">
        <f ca="1" t="shared" si="3"/>
        <v>0</v>
      </c>
      <c r="M2698" s="65" t="str">
        <f ca="1" t="shared" si="4"/>
        <v>1900 - WEEK 00</v>
      </c>
      <c r="N2698" s="65" t="str">
        <f ca="1" t="shared" si="5"/>
        <v>1900 - MONTH 01</v>
      </c>
      <c r="O2698" s="83" t="str">
        <f ca="1" t="shared" ref="O2698:P2698" si="2749">IFERROR(AVERAGEIF(M:M,M2698,$K:$K)," ")</f>
        <v> </v>
      </c>
      <c r="P2698" s="83" t="str">
        <f ca="1" t="shared" si="2749"/>
        <v> </v>
      </c>
      <c r="Q2698" s="65" t="str">
        <f ca="1">IF(ISBLANK(A2698)," ",IF(O2698&gt;MASTER!$B$3/100,"SB",IF(O2698&gt;MASTER!$B$4/100,"B",IF(O2698&gt;MASTER!$B$5/100,"C","K"))))</f>
        <v>SB</v>
      </c>
      <c r="R2698" s="65" t="str">
        <f ca="1">IF(ISBLANK(B2698)," ",IF(P2698&gt;MASTER!$B$3/100,"SB",IF(P2698&gt;MASTER!$B$4/100,"B",IF(P2698&gt;MASTER!$B$5/100,"C","K"))))</f>
        <v>SB</v>
      </c>
    </row>
    <row r="2699" customHeight="1" spans="1:18">
      <c r="A2699" s="65">
        <f ca="1">INDIRECT(ADDRESS(2+QUOTIENT(ROW()-2,COUNTA('Form Responses 1'!$1:$1)-4),1,,TRUE,"Form Responses 1"))</f>
        <v>0</v>
      </c>
      <c r="B2699" s="65">
        <f ca="1">INDIRECT(ADDRESS(2+QUOTIENT(ROW()-2,COUNTA('Form Responses 1'!$1:$1)-4),2,,TRUE,"Form Responses 1"))</f>
        <v>0</v>
      </c>
      <c r="C2699" s="65">
        <f ca="1">INDIRECT(ADDRESS(2+QUOTIENT(ROW()-2,COUNTA('Form Responses 1'!$1:$1)-4),3,,TRUE,"Form Responses 1"))</f>
        <v>0</v>
      </c>
      <c r="D2699" s="65">
        <f ca="1">INDIRECT(ADDRESS(2+QUOTIENT(ROW()-2,COUNTA('Form Responses 1'!$1:$1)-4),4,,TRUE,"Form Responses 1"))</f>
        <v>0</v>
      </c>
      <c r="E2699" s="82">
        <f ca="1" t="shared" si="0"/>
        <v>6</v>
      </c>
      <c r="F2699" s="65" t="str">
        <f ca="1">IF(ISBLANK(A2699)," ",INDIRECT(ADDRESS(1,5+MOD(ROW()-2,COUNTA('Form Responses 1'!$1:$1)-4),,TRUE,"Form Responses 1")))</f>
        <v>Lantai 21 [Mushola]</v>
      </c>
      <c r="G2699" s="65" t="e">
        <f ca="1">IF(ISBLANK(A2699)," ",INDIRECT(ADDRESS(MATCH(A2699,'Form Responses 1'!A:A,0),5+MOD(ROW()-2,COUNTA('Form Responses 1'!$1:$1)-4),,TRUE,"Form Responses 1")))</f>
        <v>#N/A</v>
      </c>
      <c r="H2699" s="83" t="str">
        <f ca="1" t="shared" si="1"/>
        <v>Lantai 21</v>
      </c>
      <c r="I2699" s="83" t="str">
        <f ca="1" t="shared" si="2741"/>
        <v>Mushola</v>
      </c>
      <c r="J2699" s="83" t="str">
        <f ca="1" t="shared" si="2"/>
        <v>CLEANING SERVICE</v>
      </c>
      <c r="K2699" s="83" t="str">
        <f ca="1" t="array" ref="K2699">IFERROR(INDEX(MASTER!B:B,MATCH(G2699,MASTER!A:A,0))/100," ")</f>
        <v> </v>
      </c>
      <c r="L2699" s="65">
        <f ca="1" t="shared" si="3"/>
        <v>0</v>
      </c>
      <c r="M2699" s="65" t="str">
        <f ca="1" t="shared" si="4"/>
        <v>1900 - WEEK 00</v>
      </c>
      <c r="N2699" s="65" t="str">
        <f ca="1" t="shared" si="5"/>
        <v>1900 - MONTH 01</v>
      </c>
      <c r="O2699" s="83" t="str">
        <f ca="1" t="shared" ref="O2699:P2699" si="2750">IFERROR(AVERAGEIF(M:M,M2699,$K:$K)," ")</f>
        <v> </v>
      </c>
      <c r="P2699" s="83" t="str">
        <f ca="1" t="shared" si="2750"/>
        <v> </v>
      </c>
      <c r="Q2699" s="65" t="str">
        <f ca="1">IF(ISBLANK(A2699)," ",IF(O2699&gt;MASTER!$B$3/100,"SB",IF(O2699&gt;MASTER!$B$4/100,"B",IF(O2699&gt;MASTER!$B$5/100,"C","K"))))</f>
        <v>SB</v>
      </c>
      <c r="R2699" s="65" t="str">
        <f ca="1">IF(ISBLANK(B2699)," ",IF(P2699&gt;MASTER!$B$3/100,"SB",IF(P2699&gt;MASTER!$B$4/100,"B",IF(P2699&gt;MASTER!$B$5/100,"C","K"))))</f>
        <v>SB</v>
      </c>
    </row>
    <row r="2700" customHeight="1" spans="1:18">
      <c r="A2700" s="65">
        <f ca="1">INDIRECT(ADDRESS(2+QUOTIENT(ROW()-2,COUNTA('Form Responses 1'!$1:$1)-4),1,,TRUE,"Form Responses 1"))</f>
        <v>0</v>
      </c>
      <c r="B2700" s="65">
        <f ca="1">INDIRECT(ADDRESS(2+QUOTIENT(ROW()-2,COUNTA('Form Responses 1'!$1:$1)-4),2,,TRUE,"Form Responses 1"))</f>
        <v>0</v>
      </c>
      <c r="C2700" s="65">
        <f ca="1">INDIRECT(ADDRESS(2+QUOTIENT(ROW()-2,COUNTA('Form Responses 1'!$1:$1)-4),3,,TRUE,"Form Responses 1"))</f>
        <v>0</v>
      </c>
      <c r="D2700" s="65">
        <f ca="1">INDIRECT(ADDRESS(2+QUOTIENT(ROW()-2,COUNTA('Form Responses 1'!$1:$1)-4),4,,TRUE,"Form Responses 1"))</f>
        <v>0</v>
      </c>
      <c r="E2700" s="82">
        <f ca="1" t="shared" si="0"/>
        <v>6</v>
      </c>
      <c r="F2700" s="65" t="str">
        <f ca="1">IF(ISBLANK(A2700)," ",INDIRECT(ADDRESS(1,5+MOD(ROW()-2,COUNTA('Form Responses 1'!$1:$1)-4),,TRUE,"Form Responses 1")))</f>
        <v>Lantai 21 [Pantry]</v>
      </c>
      <c r="G2700" s="65" t="e">
        <f ca="1">IF(ISBLANK(A2700)," ",INDIRECT(ADDRESS(MATCH(A2700,'Form Responses 1'!A:A,0),5+MOD(ROW()-2,COUNTA('Form Responses 1'!$1:$1)-4),,TRUE,"Form Responses 1")))</f>
        <v>#N/A</v>
      </c>
      <c r="H2700" s="83" t="str">
        <f ca="1" t="shared" si="1"/>
        <v>Lantai 21</v>
      </c>
      <c r="I2700" s="83" t="str">
        <f ca="1" t="shared" si="2741"/>
        <v>Pantry</v>
      </c>
      <c r="J2700" s="83" t="str">
        <f ca="1" t="shared" si="2"/>
        <v>CLEANING SERVICE</v>
      </c>
      <c r="K2700" s="83" t="str">
        <f ca="1" t="array" ref="K2700">IFERROR(INDEX(MASTER!B:B,MATCH(G2700,MASTER!A:A,0))/100," ")</f>
        <v> </v>
      </c>
      <c r="L2700" s="65">
        <f ca="1" t="shared" si="3"/>
        <v>0</v>
      </c>
      <c r="M2700" s="65" t="str">
        <f ca="1" t="shared" si="4"/>
        <v>1900 - WEEK 00</v>
      </c>
      <c r="N2700" s="65" t="str">
        <f ca="1" t="shared" si="5"/>
        <v>1900 - MONTH 01</v>
      </c>
      <c r="O2700" s="83" t="str">
        <f ca="1" t="shared" ref="O2700:P2700" si="2751">IFERROR(AVERAGEIF(M:M,M2700,$K:$K)," ")</f>
        <v> </v>
      </c>
      <c r="P2700" s="83" t="str">
        <f ca="1" t="shared" si="2751"/>
        <v> </v>
      </c>
      <c r="Q2700" s="65" t="str">
        <f ca="1">IF(ISBLANK(A2700)," ",IF(O2700&gt;MASTER!$B$3/100,"SB",IF(O2700&gt;MASTER!$B$4/100,"B",IF(O2700&gt;MASTER!$B$5/100,"C","K"))))</f>
        <v>SB</v>
      </c>
      <c r="R2700" s="65" t="str">
        <f ca="1">IF(ISBLANK(B2700)," ",IF(P2700&gt;MASTER!$B$3/100,"SB",IF(P2700&gt;MASTER!$B$4/100,"B",IF(P2700&gt;MASTER!$B$5/100,"C","K"))))</f>
        <v>SB</v>
      </c>
    </row>
    <row r="2701" customHeight="1" spans="1:18">
      <c r="A2701" s="65">
        <f ca="1">INDIRECT(ADDRESS(2+QUOTIENT(ROW()-2,COUNTA('Form Responses 1'!$1:$1)-4),1,,TRUE,"Form Responses 1"))</f>
        <v>0</v>
      </c>
      <c r="B2701" s="65">
        <f ca="1">INDIRECT(ADDRESS(2+QUOTIENT(ROW()-2,COUNTA('Form Responses 1'!$1:$1)-4),2,,TRUE,"Form Responses 1"))</f>
        <v>0</v>
      </c>
      <c r="C2701" s="65">
        <f ca="1">INDIRECT(ADDRESS(2+QUOTIENT(ROW()-2,COUNTA('Form Responses 1'!$1:$1)-4),3,,TRUE,"Form Responses 1"))</f>
        <v>0</v>
      </c>
      <c r="D2701" s="65">
        <f ca="1">INDIRECT(ADDRESS(2+QUOTIENT(ROW()-2,COUNTA('Form Responses 1'!$1:$1)-4),4,,TRUE,"Form Responses 1"))</f>
        <v>0</v>
      </c>
      <c r="E2701" s="82">
        <f ca="1" t="shared" si="0"/>
        <v>6</v>
      </c>
      <c r="F2701" s="65" t="str">
        <f ca="1">IF(ISBLANK(A2701)," ",INDIRECT(ADDRESS(1,5+MOD(ROW()-2,COUNTA('Form Responses 1'!$1:$1)-4),,TRUE,"Form Responses 1")))</f>
        <v>Lantai 21 [Ruang Rapat 1-2-3]</v>
      </c>
      <c r="G2701" s="65" t="e">
        <f ca="1">IF(ISBLANK(A2701)," ",INDIRECT(ADDRESS(MATCH(A2701,'Form Responses 1'!A:A,0),5+MOD(ROW()-2,COUNTA('Form Responses 1'!$1:$1)-4),,TRUE,"Form Responses 1")))</f>
        <v>#N/A</v>
      </c>
      <c r="H2701" s="83" t="str">
        <f ca="1" t="shared" si="1"/>
        <v>Lantai 21</v>
      </c>
      <c r="I2701" s="83" t="str">
        <f ca="1" t="shared" si="2741"/>
        <v>Ruang Rapat 1-2-3</v>
      </c>
      <c r="J2701" s="83" t="str">
        <f ca="1" t="shared" si="2"/>
        <v>CLEANING SERVICE</v>
      </c>
      <c r="K2701" s="83" t="str">
        <f ca="1" t="array" ref="K2701">IFERROR(INDEX(MASTER!B:B,MATCH(G2701,MASTER!A:A,0))/100," ")</f>
        <v> </v>
      </c>
      <c r="L2701" s="65">
        <f ca="1" t="shared" si="3"/>
        <v>0</v>
      </c>
      <c r="M2701" s="65" t="str">
        <f ca="1" t="shared" si="4"/>
        <v>1900 - WEEK 00</v>
      </c>
      <c r="N2701" s="65" t="str">
        <f ca="1" t="shared" si="5"/>
        <v>1900 - MONTH 01</v>
      </c>
      <c r="O2701" s="83" t="str">
        <f ca="1" t="shared" ref="O2701:P2701" si="2752">IFERROR(AVERAGEIF(M:M,M2701,$K:$K)," ")</f>
        <v> </v>
      </c>
      <c r="P2701" s="83" t="str">
        <f ca="1" t="shared" si="2752"/>
        <v> </v>
      </c>
      <c r="Q2701" s="65" t="str">
        <f ca="1">IF(ISBLANK(A2701)," ",IF(O2701&gt;MASTER!$B$3/100,"SB",IF(O2701&gt;MASTER!$B$4/100,"B",IF(O2701&gt;MASTER!$B$5/100,"C","K"))))</f>
        <v>SB</v>
      </c>
      <c r="R2701" s="65" t="str">
        <f ca="1">IF(ISBLANK(B2701)," ",IF(P2701&gt;MASTER!$B$3/100,"SB",IF(P2701&gt;MASTER!$B$4/100,"B",IF(P2701&gt;MASTER!$B$5/100,"C","K"))))</f>
        <v>SB</v>
      </c>
    </row>
    <row r="2702" customHeight="1" spans="1:18">
      <c r="A2702" s="65">
        <f ca="1">INDIRECT(ADDRESS(2+QUOTIENT(ROW()-2,COUNTA('Form Responses 1'!$1:$1)-4),1,,TRUE,"Form Responses 1"))</f>
        <v>0</v>
      </c>
      <c r="B2702" s="65">
        <f ca="1">INDIRECT(ADDRESS(2+QUOTIENT(ROW()-2,COUNTA('Form Responses 1'!$1:$1)-4),2,,TRUE,"Form Responses 1"))</f>
        <v>0</v>
      </c>
      <c r="C2702" s="65">
        <f ca="1">INDIRECT(ADDRESS(2+QUOTIENT(ROW()-2,COUNTA('Form Responses 1'!$1:$1)-4),3,,TRUE,"Form Responses 1"))</f>
        <v>0</v>
      </c>
      <c r="D2702" s="65">
        <f ca="1">INDIRECT(ADDRESS(2+QUOTIENT(ROW()-2,COUNTA('Form Responses 1'!$1:$1)-4),4,,TRUE,"Form Responses 1"))</f>
        <v>0</v>
      </c>
      <c r="E2702" s="82">
        <f ca="1" t="shared" si="0"/>
        <v>6</v>
      </c>
      <c r="F2702" s="65" t="str">
        <f ca="1">IF(ISBLANK(A2702)," ",INDIRECT(ADDRESS(1,5+MOD(ROW()-2,COUNTA('Form Responses 1'!$1:$1)-4),,TRUE,"Form Responses 1")))</f>
        <v>Lantai 21 [Ruang Kerja]</v>
      </c>
      <c r="G2702" s="65" t="e">
        <f ca="1">IF(ISBLANK(A2702)," ",INDIRECT(ADDRESS(MATCH(A2702,'Form Responses 1'!A:A,0),5+MOD(ROW()-2,COUNTA('Form Responses 1'!$1:$1)-4),,TRUE,"Form Responses 1")))</f>
        <v>#N/A</v>
      </c>
      <c r="H2702" s="83" t="str">
        <f ca="1" t="shared" si="1"/>
        <v>Lantai 21</v>
      </c>
      <c r="I2702" s="83" t="str">
        <f ca="1" t="shared" si="2741"/>
        <v>Ruang Kerja</v>
      </c>
      <c r="J2702" s="83" t="str">
        <f ca="1" t="shared" si="2"/>
        <v>CLEANING SERVICE</v>
      </c>
      <c r="K2702" s="83" t="str">
        <f ca="1" t="array" ref="K2702">IFERROR(INDEX(MASTER!B:B,MATCH(G2702,MASTER!A:A,0))/100," ")</f>
        <v> </v>
      </c>
      <c r="L2702" s="65">
        <f ca="1" t="shared" si="3"/>
        <v>0</v>
      </c>
      <c r="M2702" s="65" t="str">
        <f ca="1" t="shared" si="4"/>
        <v>1900 - WEEK 00</v>
      </c>
      <c r="N2702" s="65" t="str">
        <f ca="1" t="shared" si="5"/>
        <v>1900 - MONTH 01</v>
      </c>
      <c r="O2702" s="83" t="str">
        <f ca="1" t="shared" ref="O2702:P2702" si="2753">IFERROR(AVERAGEIF(M:M,M2702,$K:$K)," ")</f>
        <v> </v>
      </c>
      <c r="P2702" s="83" t="str">
        <f ca="1" t="shared" si="2753"/>
        <v> </v>
      </c>
      <c r="Q2702" s="65" t="str">
        <f ca="1">IF(ISBLANK(A2702)," ",IF(O2702&gt;MASTER!$B$3/100,"SB",IF(O2702&gt;MASTER!$B$4/100,"B",IF(O2702&gt;MASTER!$B$5/100,"C","K"))))</f>
        <v>SB</v>
      </c>
      <c r="R2702" s="65" t="str">
        <f ca="1">IF(ISBLANK(B2702)," ",IF(P2702&gt;MASTER!$B$3/100,"SB",IF(P2702&gt;MASTER!$B$4/100,"B",IF(P2702&gt;MASTER!$B$5/100,"C","K"))))</f>
        <v>SB</v>
      </c>
    </row>
    <row r="2703" customHeight="1" spans="1:18">
      <c r="A2703" s="65">
        <f ca="1">INDIRECT(ADDRESS(2+QUOTIENT(ROW()-2,COUNTA('Form Responses 1'!$1:$1)-4),1,,TRUE,"Form Responses 1"))</f>
        <v>0</v>
      </c>
      <c r="B2703" s="65">
        <f ca="1">INDIRECT(ADDRESS(2+QUOTIENT(ROW()-2,COUNTA('Form Responses 1'!$1:$1)-4),2,,TRUE,"Form Responses 1"))</f>
        <v>0</v>
      </c>
      <c r="C2703" s="65">
        <f ca="1">INDIRECT(ADDRESS(2+QUOTIENT(ROW()-2,COUNTA('Form Responses 1'!$1:$1)-4),3,,TRUE,"Form Responses 1"))</f>
        <v>0</v>
      </c>
      <c r="D2703" s="65">
        <f ca="1">INDIRECT(ADDRESS(2+QUOTIENT(ROW()-2,COUNTA('Form Responses 1'!$1:$1)-4),4,,TRUE,"Form Responses 1"))</f>
        <v>0</v>
      </c>
      <c r="E2703" s="82">
        <f ca="1" t="shared" si="0"/>
        <v>6</v>
      </c>
      <c r="F2703" s="65" t="str">
        <f ca="1">IF(ISBLANK(A2703)," ",INDIRECT(ADDRESS(1,5+MOD(ROW()-2,COUNTA('Form Responses 1'!$1:$1)-4),,TRUE,"Form Responses 1")))</f>
        <v>Lantai 21 [Koridor]</v>
      </c>
      <c r="G2703" s="65" t="e">
        <f ca="1">IF(ISBLANK(A2703)," ",INDIRECT(ADDRESS(MATCH(A2703,'Form Responses 1'!A:A,0),5+MOD(ROW()-2,COUNTA('Form Responses 1'!$1:$1)-4),,TRUE,"Form Responses 1")))</f>
        <v>#N/A</v>
      </c>
      <c r="H2703" s="83" t="str">
        <f ca="1" t="shared" si="1"/>
        <v>Lantai 21</v>
      </c>
      <c r="I2703" s="83" t="str">
        <f ca="1" t="shared" si="2741"/>
        <v>Koridor</v>
      </c>
      <c r="J2703" s="83" t="str">
        <f ca="1" t="shared" si="2"/>
        <v>CLEANING SERVICE</v>
      </c>
      <c r="K2703" s="83" t="str">
        <f ca="1" t="array" ref="K2703">IFERROR(INDEX(MASTER!B:B,MATCH(G2703,MASTER!A:A,0))/100," ")</f>
        <v> </v>
      </c>
      <c r="L2703" s="65">
        <f ca="1" t="shared" si="3"/>
        <v>0</v>
      </c>
      <c r="M2703" s="65" t="str">
        <f ca="1" t="shared" si="4"/>
        <v>1900 - WEEK 00</v>
      </c>
      <c r="N2703" s="65" t="str">
        <f ca="1" t="shared" si="5"/>
        <v>1900 - MONTH 01</v>
      </c>
      <c r="O2703" s="83" t="str">
        <f ca="1" t="shared" ref="O2703:P2703" si="2754">IFERROR(AVERAGEIF(M:M,M2703,$K:$K)," ")</f>
        <v> </v>
      </c>
      <c r="P2703" s="83" t="str">
        <f ca="1" t="shared" si="2754"/>
        <v> </v>
      </c>
      <c r="Q2703" s="65" t="str">
        <f ca="1">IF(ISBLANK(A2703)," ",IF(O2703&gt;MASTER!$B$3/100,"SB",IF(O2703&gt;MASTER!$B$4/100,"B",IF(O2703&gt;MASTER!$B$5/100,"C","K"))))</f>
        <v>SB</v>
      </c>
      <c r="R2703" s="65" t="str">
        <f ca="1">IF(ISBLANK(B2703)," ",IF(P2703&gt;MASTER!$B$3/100,"SB",IF(P2703&gt;MASTER!$B$4/100,"B",IF(P2703&gt;MASTER!$B$5/100,"C","K"))))</f>
        <v>SB</v>
      </c>
    </row>
    <row r="2704" customHeight="1" spans="1:18">
      <c r="A2704" s="65">
        <f ca="1">INDIRECT(ADDRESS(2+QUOTIENT(ROW()-2,COUNTA('Form Responses 1'!$1:$1)-4),1,,TRUE,"Form Responses 1"))</f>
        <v>0</v>
      </c>
      <c r="B2704" s="65">
        <f ca="1">INDIRECT(ADDRESS(2+QUOTIENT(ROW()-2,COUNTA('Form Responses 1'!$1:$1)-4),2,,TRUE,"Form Responses 1"))</f>
        <v>0</v>
      </c>
      <c r="C2704" s="65">
        <f ca="1">INDIRECT(ADDRESS(2+QUOTIENT(ROW()-2,COUNTA('Form Responses 1'!$1:$1)-4),3,,TRUE,"Form Responses 1"))</f>
        <v>0</v>
      </c>
      <c r="D2704" s="65">
        <f ca="1">INDIRECT(ADDRESS(2+QUOTIENT(ROW()-2,COUNTA('Form Responses 1'!$1:$1)-4),4,,TRUE,"Form Responses 1"))</f>
        <v>0</v>
      </c>
      <c r="E2704" s="82">
        <f ca="1" t="shared" si="0"/>
        <v>6</v>
      </c>
      <c r="F2704" s="65" t="str">
        <f ca="1">IF(ISBLANK(A2704)," ",INDIRECT(ADDRESS(1,5+MOD(ROW()-2,COUNTA('Form Responses 1'!$1:$1)-4),,TRUE,"Form Responses 1")))</f>
        <v>Lantai 21 [Toilet Pria / Wanita]</v>
      </c>
      <c r="G2704" s="65" t="e">
        <f ca="1">IF(ISBLANK(A2704)," ",INDIRECT(ADDRESS(MATCH(A2704,'Form Responses 1'!A:A,0),5+MOD(ROW()-2,COUNTA('Form Responses 1'!$1:$1)-4),,TRUE,"Form Responses 1")))</f>
        <v>#N/A</v>
      </c>
      <c r="H2704" s="83" t="str">
        <f ca="1" t="shared" si="1"/>
        <v>Lantai 21</v>
      </c>
      <c r="I2704" s="83" t="str">
        <f ca="1" t="shared" si="2741"/>
        <v>Toilet Pria / Wanita</v>
      </c>
      <c r="J2704" s="83" t="str">
        <f ca="1" t="shared" si="2"/>
        <v>CLEANING SERVICE</v>
      </c>
      <c r="K2704" s="83" t="str">
        <f ca="1" t="array" ref="K2704">IFERROR(INDEX(MASTER!B:B,MATCH(G2704,MASTER!A:A,0))/100," ")</f>
        <v> </v>
      </c>
      <c r="L2704" s="65">
        <f ca="1" t="shared" si="3"/>
        <v>0</v>
      </c>
      <c r="M2704" s="65" t="str">
        <f ca="1" t="shared" si="4"/>
        <v>1900 - WEEK 00</v>
      </c>
      <c r="N2704" s="65" t="str">
        <f ca="1" t="shared" si="5"/>
        <v>1900 - MONTH 01</v>
      </c>
      <c r="O2704" s="83" t="str">
        <f ca="1" t="shared" ref="O2704:P2704" si="2755">IFERROR(AVERAGEIF(M:M,M2704,$K:$K)," ")</f>
        <v> </v>
      </c>
      <c r="P2704" s="83" t="str">
        <f ca="1" t="shared" si="2755"/>
        <v> </v>
      </c>
      <c r="Q2704" s="65" t="str">
        <f ca="1">IF(ISBLANK(A2704)," ",IF(O2704&gt;MASTER!$B$3/100,"SB",IF(O2704&gt;MASTER!$B$4/100,"B",IF(O2704&gt;MASTER!$B$5/100,"C","K"))))</f>
        <v>SB</v>
      </c>
      <c r="R2704" s="65" t="str">
        <f ca="1">IF(ISBLANK(B2704)," ",IF(P2704&gt;MASTER!$B$3/100,"SB",IF(P2704&gt;MASTER!$B$4/100,"B",IF(P2704&gt;MASTER!$B$5/100,"C","K"))))</f>
        <v>SB</v>
      </c>
    </row>
    <row r="2705" customHeight="1" spans="1:18">
      <c r="A2705" s="65">
        <f ca="1">INDIRECT(ADDRESS(2+QUOTIENT(ROW()-2,COUNTA('Form Responses 1'!$1:$1)-4),1,,TRUE,"Form Responses 1"))</f>
        <v>0</v>
      </c>
      <c r="B2705" s="65">
        <f ca="1">INDIRECT(ADDRESS(2+QUOTIENT(ROW()-2,COUNTA('Form Responses 1'!$1:$1)-4),2,,TRUE,"Form Responses 1"))</f>
        <v>0</v>
      </c>
      <c r="C2705" s="65">
        <f ca="1">INDIRECT(ADDRESS(2+QUOTIENT(ROW()-2,COUNTA('Form Responses 1'!$1:$1)-4),3,,TRUE,"Form Responses 1"))</f>
        <v>0</v>
      </c>
      <c r="D2705" s="65">
        <f ca="1">INDIRECT(ADDRESS(2+QUOTIENT(ROW()-2,COUNTA('Form Responses 1'!$1:$1)-4),4,,TRUE,"Form Responses 1"))</f>
        <v>0</v>
      </c>
      <c r="E2705" s="82">
        <f ca="1" t="shared" si="0"/>
        <v>6</v>
      </c>
      <c r="F2705" s="65" t="str">
        <f ca="1">IF(ISBLANK(A2705)," ",INDIRECT(ADDRESS(1,5+MOD(ROW()-2,COUNTA('Form Responses 1'!$1:$1)-4),,TRUE,"Form Responses 1")))</f>
        <v>Lantai 20 [Tangga Exit Barat]</v>
      </c>
      <c r="G2705" s="65" t="e">
        <f ca="1">IF(ISBLANK(A2705)," ",INDIRECT(ADDRESS(MATCH(A2705,'Form Responses 1'!A:A,0),5+MOD(ROW()-2,COUNTA('Form Responses 1'!$1:$1)-4),,TRUE,"Form Responses 1")))</f>
        <v>#N/A</v>
      </c>
      <c r="H2705" s="83" t="str">
        <f ca="1" t="shared" si="1"/>
        <v>Lantai 20</v>
      </c>
      <c r="I2705" s="83" t="str">
        <f ca="1" t="shared" si="2741"/>
        <v>Tangga Exit Barat</v>
      </c>
      <c r="J2705" s="83" t="str">
        <f ca="1" t="shared" si="2"/>
        <v>CLEANING SERVICE</v>
      </c>
      <c r="K2705" s="83" t="str">
        <f ca="1" t="array" ref="K2705">IFERROR(INDEX(MASTER!B:B,MATCH(G2705,MASTER!A:A,0))/100," ")</f>
        <v> </v>
      </c>
      <c r="L2705" s="65">
        <f ca="1" t="shared" si="3"/>
        <v>0</v>
      </c>
      <c r="M2705" s="65" t="str">
        <f ca="1" t="shared" si="4"/>
        <v>1900 - WEEK 00</v>
      </c>
      <c r="N2705" s="65" t="str">
        <f ca="1" t="shared" si="5"/>
        <v>1900 - MONTH 01</v>
      </c>
      <c r="O2705" s="83" t="str">
        <f ca="1" t="shared" ref="O2705:P2705" si="2756">IFERROR(AVERAGEIF(M:M,M2705,$K:$K)," ")</f>
        <v> </v>
      </c>
      <c r="P2705" s="83" t="str">
        <f ca="1" t="shared" si="2756"/>
        <v> </v>
      </c>
      <c r="Q2705" s="65" t="str">
        <f ca="1">IF(ISBLANK(A2705)," ",IF(O2705&gt;MASTER!$B$3/100,"SB",IF(O2705&gt;MASTER!$B$4/100,"B",IF(O2705&gt;MASTER!$B$5/100,"C","K"))))</f>
        <v>SB</v>
      </c>
      <c r="R2705" s="65" t="str">
        <f ca="1">IF(ISBLANK(B2705)," ",IF(P2705&gt;MASTER!$B$3/100,"SB",IF(P2705&gt;MASTER!$B$4/100,"B",IF(P2705&gt;MASTER!$B$5/100,"C","K"))))</f>
        <v>SB</v>
      </c>
    </row>
    <row r="2706" customHeight="1" spans="1:18">
      <c r="A2706" s="65">
        <f ca="1">INDIRECT(ADDRESS(2+QUOTIENT(ROW()-2,COUNTA('Form Responses 1'!$1:$1)-4),1,,TRUE,"Form Responses 1"))</f>
        <v>0</v>
      </c>
      <c r="B2706" s="65">
        <f ca="1">INDIRECT(ADDRESS(2+QUOTIENT(ROW()-2,COUNTA('Form Responses 1'!$1:$1)-4),2,,TRUE,"Form Responses 1"))</f>
        <v>0</v>
      </c>
      <c r="C2706" s="65">
        <f ca="1">INDIRECT(ADDRESS(2+QUOTIENT(ROW()-2,COUNTA('Form Responses 1'!$1:$1)-4),3,,TRUE,"Form Responses 1"))</f>
        <v>0</v>
      </c>
      <c r="D2706" s="65">
        <f ca="1">INDIRECT(ADDRESS(2+QUOTIENT(ROW()-2,COUNTA('Form Responses 1'!$1:$1)-4),4,,TRUE,"Form Responses 1"))</f>
        <v>0</v>
      </c>
      <c r="E2706" s="82">
        <f ca="1" t="shared" si="0"/>
        <v>6</v>
      </c>
      <c r="F2706" s="65" t="str">
        <f ca="1">IF(ISBLANK(A2706)," ",INDIRECT(ADDRESS(1,5+MOD(ROW()-2,COUNTA('Form Responses 1'!$1:$1)-4),,TRUE,"Form Responses 1")))</f>
        <v>Lantai 20 [ &amp; Timur]</v>
      </c>
      <c r="G2706" s="65" t="e">
        <f ca="1">IF(ISBLANK(A2706)," ",INDIRECT(ADDRESS(MATCH(A2706,'Form Responses 1'!A:A,0),5+MOD(ROW()-2,COUNTA('Form Responses 1'!$1:$1)-4),,TRUE,"Form Responses 1")))</f>
        <v>#N/A</v>
      </c>
      <c r="H2706" s="83" t="str">
        <f ca="1" t="shared" si="1"/>
        <v>Lantai 20</v>
      </c>
      <c r="I2706" s="83" t="str">
        <f ca="1" t="shared" si="2741"/>
        <v> &amp; Timur</v>
      </c>
      <c r="J2706" s="83" t="str">
        <f ca="1" t="shared" si="2"/>
        <v>CLEANING SERVICE</v>
      </c>
      <c r="K2706" s="83" t="str">
        <f ca="1" t="array" ref="K2706">IFERROR(INDEX(MASTER!B:B,MATCH(G2706,MASTER!A:A,0))/100," ")</f>
        <v> </v>
      </c>
      <c r="L2706" s="65">
        <f ca="1" t="shared" si="3"/>
        <v>0</v>
      </c>
      <c r="M2706" s="65" t="str">
        <f ca="1" t="shared" si="4"/>
        <v>1900 - WEEK 00</v>
      </c>
      <c r="N2706" s="65" t="str">
        <f ca="1" t="shared" si="5"/>
        <v>1900 - MONTH 01</v>
      </c>
      <c r="O2706" s="83" t="str">
        <f ca="1" t="shared" ref="O2706:P2706" si="2757">IFERROR(AVERAGEIF(M:M,M2706,$K:$K)," ")</f>
        <v> </v>
      </c>
      <c r="P2706" s="83" t="str">
        <f ca="1" t="shared" si="2757"/>
        <v> </v>
      </c>
      <c r="Q2706" s="65" t="str">
        <f ca="1">IF(ISBLANK(A2706)," ",IF(O2706&gt;MASTER!$B$3/100,"SB",IF(O2706&gt;MASTER!$B$4/100,"B",IF(O2706&gt;MASTER!$B$5/100,"C","K"))))</f>
        <v>SB</v>
      </c>
      <c r="R2706" s="65" t="str">
        <f ca="1">IF(ISBLANK(B2706)," ",IF(P2706&gt;MASTER!$B$3/100,"SB",IF(P2706&gt;MASTER!$B$4/100,"B",IF(P2706&gt;MASTER!$B$5/100,"C","K"))))</f>
        <v>SB</v>
      </c>
    </row>
    <row r="2707" customHeight="1" spans="1:18">
      <c r="A2707" s="65">
        <f ca="1">INDIRECT(ADDRESS(2+QUOTIENT(ROW()-2,COUNTA('Form Responses 1'!$1:$1)-4),1,,TRUE,"Form Responses 1"))</f>
        <v>0</v>
      </c>
      <c r="B2707" s="65">
        <f ca="1">INDIRECT(ADDRESS(2+QUOTIENT(ROW()-2,COUNTA('Form Responses 1'!$1:$1)-4),2,,TRUE,"Form Responses 1"))</f>
        <v>0</v>
      </c>
      <c r="C2707" s="65">
        <f ca="1">INDIRECT(ADDRESS(2+QUOTIENT(ROW()-2,COUNTA('Form Responses 1'!$1:$1)-4),3,,TRUE,"Form Responses 1"))</f>
        <v>0</v>
      </c>
      <c r="D2707" s="65">
        <f ca="1">INDIRECT(ADDRESS(2+QUOTIENT(ROW()-2,COUNTA('Form Responses 1'!$1:$1)-4),4,,TRUE,"Form Responses 1"))</f>
        <v>0</v>
      </c>
      <c r="E2707" s="82">
        <f ca="1" t="shared" si="0"/>
        <v>6</v>
      </c>
      <c r="F2707" s="65" t="str">
        <f ca="1">IF(ISBLANK(A2707)," ",INDIRECT(ADDRESS(1,5+MOD(ROW()-2,COUNTA('Form Responses 1'!$1:$1)-4),,TRUE,"Form Responses 1")))</f>
        <v>Lantai 20 [Mushola]</v>
      </c>
      <c r="G2707" s="65" t="e">
        <f ca="1">IF(ISBLANK(A2707)," ",INDIRECT(ADDRESS(MATCH(A2707,'Form Responses 1'!A:A,0),5+MOD(ROW()-2,COUNTA('Form Responses 1'!$1:$1)-4),,TRUE,"Form Responses 1")))</f>
        <v>#N/A</v>
      </c>
      <c r="H2707" s="83" t="str">
        <f ca="1" t="shared" si="1"/>
        <v>Lantai 20</v>
      </c>
      <c r="I2707" s="83" t="str">
        <f ca="1" t="shared" si="2741"/>
        <v>Mushola</v>
      </c>
      <c r="J2707" s="83" t="str">
        <f ca="1" t="shared" si="2"/>
        <v>CLEANING SERVICE</v>
      </c>
      <c r="K2707" s="83" t="str">
        <f ca="1" t="array" ref="K2707">IFERROR(INDEX(MASTER!B:B,MATCH(G2707,MASTER!A:A,0))/100," ")</f>
        <v> </v>
      </c>
      <c r="L2707" s="65">
        <f ca="1" t="shared" si="3"/>
        <v>0</v>
      </c>
      <c r="M2707" s="65" t="str">
        <f ca="1" t="shared" si="4"/>
        <v>1900 - WEEK 00</v>
      </c>
      <c r="N2707" s="65" t="str">
        <f ca="1" t="shared" si="5"/>
        <v>1900 - MONTH 01</v>
      </c>
      <c r="O2707" s="83" t="str">
        <f ca="1" t="shared" ref="O2707:P2707" si="2758">IFERROR(AVERAGEIF(M:M,M2707,$K:$K)," ")</f>
        <v> </v>
      </c>
      <c r="P2707" s="83" t="str">
        <f ca="1" t="shared" si="2758"/>
        <v> </v>
      </c>
      <c r="Q2707" s="65" t="str">
        <f ca="1">IF(ISBLANK(A2707)," ",IF(O2707&gt;MASTER!$B$3/100,"SB",IF(O2707&gt;MASTER!$B$4/100,"B",IF(O2707&gt;MASTER!$B$5/100,"C","K"))))</f>
        <v>SB</v>
      </c>
      <c r="R2707" s="65" t="str">
        <f ca="1">IF(ISBLANK(B2707)," ",IF(P2707&gt;MASTER!$B$3/100,"SB",IF(P2707&gt;MASTER!$B$4/100,"B",IF(P2707&gt;MASTER!$B$5/100,"C","K"))))</f>
        <v>SB</v>
      </c>
    </row>
    <row r="2708" customHeight="1" spans="1:18">
      <c r="A2708" s="65">
        <f ca="1">INDIRECT(ADDRESS(2+QUOTIENT(ROW()-2,COUNTA('Form Responses 1'!$1:$1)-4),1,,TRUE,"Form Responses 1"))</f>
        <v>0</v>
      </c>
      <c r="B2708" s="65">
        <f ca="1">INDIRECT(ADDRESS(2+QUOTIENT(ROW()-2,COUNTA('Form Responses 1'!$1:$1)-4),2,,TRUE,"Form Responses 1"))</f>
        <v>0</v>
      </c>
      <c r="C2708" s="65">
        <f ca="1">INDIRECT(ADDRESS(2+QUOTIENT(ROW()-2,COUNTA('Form Responses 1'!$1:$1)-4),3,,TRUE,"Form Responses 1"))</f>
        <v>0</v>
      </c>
      <c r="D2708" s="65">
        <f ca="1">INDIRECT(ADDRESS(2+QUOTIENT(ROW()-2,COUNTA('Form Responses 1'!$1:$1)-4),4,,TRUE,"Form Responses 1"))</f>
        <v>0</v>
      </c>
      <c r="E2708" s="82">
        <f ca="1" t="shared" si="0"/>
        <v>6</v>
      </c>
      <c r="F2708" s="65" t="str">
        <f ca="1">IF(ISBLANK(A2708)," ",INDIRECT(ADDRESS(1,5+MOD(ROW()-2,COUNTA('Form Responses 1'!$1:$1)-4),,TRUE,"Form Responses 1")))</f>
        <v>Lantai 20 [Pantry]</v>
      </c>
      <c r="G2708" s="65" t="e">
        <f ca="1">IF(ISBLANK(A2708)," ",INDIRECT(ADDRESS(MATCH(A2708,'Form Responses 1'!A:A,0),5+MOD(ROW()-2,COUNTA('Form Responses 1'!$1:$1)-4),,TRUE,"Form Responses 1")))</f>
        <v>#N/A</v>
      </c>
      <c r="H2708" s="83" t="str">
        <f ca="1" t="shared" si="1"/>
        <v>Lantai 20</v>
      </c>
      <c r="I2708" s="83" t="str">
        <f ca="1" t="shared" si="2741"/>
        <v>Pantry</v>
      </c>
      <c r="J2708" s="83" t="str">
        <f ca="1" t="shared" si="2"/>
        <v>CLEANING SERVICE</v>
      </c>
      <c r="K2708" s="83" t="str">
        <f ca="1" t="array" ref="K2708">IFERROR(INDEX(MASTER!B:B,MATCH(G2708,MASTER!A:A,0))/100," ")</f>
        <v> </v>
      </c>
      <c r="L2708" s="65">
        <f ca="1" t="shared" si="3"/>
        <v>0</v>
      </c>
      <c r="M2708" s="65" t="str">
        <f ca="1" t="shared" si="4"/>
        <v>1900 - WEEK 00</v>
      </c>
      <c r="N2708" s="65" t="str">
        <f ca="1" t="shared" si="5"/>
        <v>1900 - MONTH 01</v>
      </c>
      <c r="O2708" s="83" t="str">
        <f ca="1" t="shared" ref="O2708:P2708" si="2759">IFERROR(AVERAGEIF(M:M,M2708,$K:$K)," ")</f>
        <v> </v>
      </c>
      <c r="P2708" s="83" t="str">
        <f ca="1" t="shared" si="2759"/>
        <v> </v>
      </c>
      <c r="Q2708" s="65" t="str">
        <f ca="1">IF(ISBLANK(A2708)," ",IF(O2708&gt;MASTER!$B$3/100,"SB",IF(O2708&gt;MASTER!$B$4/100,"B",IF(O2708&gt;MASTER!$B$5/100,"C","K"))))</f>
        <v>SB</v>
      </c>
      <c r="R2708" s="65" t="str">
        <f ca="1">IF(ISBLANK(B2708)," ",IF(P2708&gt;MASTER!$B$3/100,"SB",IF(P2708&gt;MASTER!$B$4/100,"B",IF(P2708&gt;MASTER!$B$5/100,"C","K"))))</f>
        <v>SB</v>
      </c>
    </row>
    <row r="2709" customHeight="1" spans="1:18">
      <c r="A2709" s="65">
        <f ca="1">INDIRECT(ADDRESS(2+QUOTIENT(ROW()-2,COUNTA('Form Responses 1'!$1:$1)-4),1,,TRUE,"Form Responses 1"))</f>
        <v>0</v>
      </c>
      <c r="B2709" s="65">
        <f ca="1">INDIRECT(ADDRESS(2+QUOTIENT(ROW()-2,COUNTA('Form Responses 1'!$1:$1)-4),2,,TRUE,"Form Responses 1"))</f>
        <v>0</v>
      </c>
      <c r="C2709" s="65">
        <f ca="1">INDIRECT(ADDRESS(2+QUOTIENT(ROW()-2,COUNTA('Form Responses 1'!$1:$1)-4),3,,TRUE,"Form Responses 1"))</f>
        <v>0</v>
      </c>
      <c r="D2709" s="65">
        <f ca="1">INDIRECT(ADDRESS(2+QUOTIENT(ROW()-2,COUNTA('Form Responses 1'!$1:$1)-4),4,,TRUE,"Form Responses 1"))</f>
        <v>0</v>
      </c>
      <c r="E2709" s="82">
        <f ca="1" t="shared" si="0"/>
        <v>6</v>
      </c>
      <c r="F2709" s="65" t="str">
        <f ca="1">IF(ISBLANK(A2709)," ",INDIRECT(ADDRESS(1,5+MOD(ROW()-2,COUNTA('Form Responses 1'!$1:$1)-4),,TRUE,"Form Responses 1")))</f>
        <v>Lantai 20 [Ruang Rapat 1-2-3]</v>
      </c>
      <c r="G2709" s="65" t="e">
        <f ca="1">IF(ISBLANK(A2709)," ",INDIRECT(ADDRESS(MATCH(A2709,'Form Responses 1'!A:A,0),5+MOD(ROW()-2,COUNTA('Form Responses 1'!$1:$1)-4),,TRUE,"Form Responses 1")))</f>
        <v>#N/A</v>
      </c>
      <c r="H2709" s="83" t="str">
        <f ca="1" t="shared" si="1"/>
        <v>Lantai 20</v>
      </c>
      <c r="I2709" s="83" t="str">
        <f ca="1" t="shared" si="2741"/>
        <v>Ruang Rapat 1-2-3</v>
      </c>
      <c r="J2709" s="83" t="str">
        <f ca="1" t="shared" si="2"/>
        <v>CLEANING SERVICE</v>
      </c>
      <c r="K2709" s="83" t="str">
        <f ca="1" t="array" ref="K2709">IFERROR(INDEX(MASTER!B:B,MATCH(G2709,MASTER!A:A,0))/100," ")</f>
        <v> </v>
      </c>
      <c r="L2709" s="65">
        <f ca="1" t="shared" si="3"/>
        <v>0</v>
      </c>
      <c r="M2709" s="65" t="str">
        <f ca="1" t="shared" si="4"/>
        <v>1900 - WEEK 00</v>
      </c>
      <c r="N2709" s="65" t="str">
        <f ca="1" t="shared" si="5"/>
        <v>1900 - MONTH 01</v>
      </c>
      <c r="O2709" s="83" t="str">
        <f ca="1" t="shared" ref="O2709:P2709" si="2760">IFERROR(AVERAGEIF(M:M,M2709,$K:$K)," ")</f>
        <v> </v>
      </c>
      <c r="P2709" s="83" t="str">
        <f ca="1" t="shared" si="2760"/>
        <v> </v>
      </c>
      <c r="Q2709" s="65" t="str">
        <f ca="1">IF(ISBLANK(A2709)," ",IF(O2709&gt;MASTER!$B$3/100,"SB",IF(O2709&gt;MASTER!$B$4/100,"B",IF(O2709&gt;MASTER!$B$5/100,"C","K"))))</f>
        <v>SB</v>
      </c>
      <c r="R2709" s="65" t="str">
        <f ca="1">IF(ISBLANK(B2709)," ",IF(P2709&gt;MASTER!$B$3/100,"SB",IF(P2709&gt;MASTER!$B$4/100,"B",IF(P2709&gt;MASTER!$B$5/100,"C","K"))))</f>
        <v>SB</v>
      </c>
    </row>
    <row r="2710" customHeight="1" spans="1:18">
      <c r="A2710" s="65">
        <f ca="1">INDIRECT(ADDRESS(2+QUOTIENT(ROW()-2,COUNTA('Form Responses 1'!$1:$1)-4),1,,TRUE,"Form Responses 1"))</f>
        <v>0</v>
      </c>
      <c r="B2710" s="65">
        <f ca="1">INDIRECT(ADDRESS(2+QUOTIENT(ROW()-2,COUNTA('Form Responses 1'!$1:$1)-4),2,,TRUE,"Form Responses 1"))</f>
        <v>0</v>
      </c>
      <c r="C2710" s="65">
        <f ca="1">INDIRECT(ADDRESS(2+QUOTIENT(ROW()-2,COUNTA('Form Responses 1'!$1:$1)-4),3,,TRUE,"Form Responses 1"))</f>
        <v>0</v>
      </c>
      <c r="D2710" s="65">
        <f ca="1">INDIRECT(ADDRESS(2+QUOTIENT(ROW()-2,COUNTA('Form Responses 1'!$1:$1)-4),4,,TRUE,"Form Responses 1"))</f>
        <v>0</v>
      </c>
      <c r="E2710" s="82">
        <f ca="1" t="shared" si="0"/>
        <v>6</v>
      </c>
      <c r="F2710" s="65" t="str">
        <f ca="1">IF(ISBLANK(A2710)," ",INDIRECT(ADDRESS(1,5+MOD(ROW()-2,COUNTA('Form Responses 1'!$1:$1)-4),,TRUE,"Form Responses 1")))</f>
        <v>Lantai 20 [Ruang Kerja]</v>
      </c>
      <c r="G2710" s="65" t="e">
        <f ca="1">IF(ISBLANK(A2710)," ",INDIRECT(ADDRESS(MATCH(A2710,'Form Responses 1'!A:A,0),5+MOD(ROW()-2,COUNTA('Form Responses 1'!$1:$1)-4),,TRUE,"Form Responses 1")))</f>
        <v>#N/A</v>
      </c>
      <c r="H2710" s="83" t="str">
        <f ca="1" t="shared" si="1"/>
        <v>Lantai 20</v>
      </c>
      <c r="I2710" s="83" t="str">
        <f ca="1" t="shared" si="2741"/>
        <v>Ruang Kerja</v>
      </c>
      <c r="J2710" s="83" t="str">
        <f ca="1" t="shared" si="2"/>
        <v>CLEANING SERVICE</v>
      </c>
      <c r="K2710" s="83" t="str">
        <f ca="1" t="array" ref="K2710">IFERROR(INDEX(MASTER!B:B,MATCH(G2710,MASTER!A:A,0))/100," ")</f>
        <v> </v>
      </c>
      <c r="L2710" s="65">
        <f ca="1" t="shared" si="3"/>
        <v>0</v>
      </c>
      <c r="M2710" s="65" t="str">
        <f ca="1" t="shared" si="4"/>
        <v>1900 - WEEK 00</v>
      </c>
      <c r="N2710" s="65" t="str">
        <f ca="1" t="shared" si="5"/>
        <v>1900 - MONTH 01</v>
      </c>
      <c r="O2710" s="83" t="str">
        <f ca="1" t="shared" ref="O2710:P2710" si="2761">IFERROR(AVERAGEIF(M:M,M2710,$K:$K)," ")</f>
        <v> </v>
      </c>
      <c r="P2710" s="83" t="str">
        <f ca="1" t="shared" si="2761"/>
        <v> </v>
      </c>
      <c r="Q2710" s="65" t="str">
        <f ca="1">IF(ISBLANK(A2710)," ",IF(O2710&gt;MASTER!$B$3/100,"SB",IF(O2710&gt;MASTER!$B$4/100,"B",IF(O2710&gt;MASTER!$B$5/100,"C","K"))))</f>
        <v>SB</v>
      </c>
      <c r="R2710" s="65" t="str">
        <f ca="1">IF(ISBLANK(B2710)," ",IF(P2710&gt;MASTER!$B$3/100,"SB",IF(P2710&gt;MASTER!$B$4/100,"B",IF(P2710&gt;MASTER!$B$5/100,"C","K"))))</f>
        <v>SB</v>
      </c>
    </row>
    <row r="2711" customHeight="1" spans="1:18">
      <c r="A2711" s="65">
        <f ca="1">INDIRECT(ADDRESS(2+QUOTIENT(ROW()-2,COUNTA('Form Responses 1'!$1:$1)-4),1,,TRUE,"Form Responses 1"))</f>
        <v>0</v>
      </c>
      <c r="B2711" s="65">
        <f ca="1">INDIRECT(ADDRESS(2+QUOTIENT(ROW()-2,COUNTA('Form Responses 1'!$1:$1)-4),2,,TRUE,"Form Responses 1"))</f>
        <v>0</v>
      </c>
      <c r="C2711" s="65">
        <f ca="1">INDIRECT(ADDRESS(2+QUOTIENT(ROW()-2,COUNTA('Form Responses 1'!$1:$1)-4),3,,TRUE,"Form Responses 1"))</f>
        <v>0</v>
      </c>
      <c r="D2711" s="65">
        <f ca="1">INDIRECT(ADDRESS(2+QUOTIENT(ROW()-2,COUNTA('Form Responses 1'!$1:$1)-4),4,,TRUE,"Form Responses 1"))</f>
        <v>0</v>
      </c>
      <c r="E2711" s="82">
        <f ca="1" t="shared" si="0"/>
        <v>6</v>
      </c>
      <c r="F2711" s="65" t="str">
        <f ca="1">IF(ISBLANK(A2711)," ",INDIRECT(ADDRESS(1,5+MOD(ROW()-2,COUNTA('Form Responses 1'!$1:$1)-4),,TRUE,"Form Responses 1")))</f>
        <v>Lantai 20 [Koridor]</v>
      </c>
      <c r="G2711" s="65" t="e">
        <f ca="1">IF(ISBLANK(A2711)," ",INDIRECT(ADDRESS(MATCH(A2711,'Form Responses 1'!A:A,0),5+MOD(ROW()-2,COUNTA('Form Responses 1'!$1:$1)-4),,TRUE,"Form Responses 1")))</f>
        <v>#N/A</v>
      </c>
      <c r="H2711" s="83" t="str">
        <f ca="1" t="shared" si="1"/>
        <v>Lantai 20</v>
      </c>
      <c r="I2711" s="83" t="str">
        <f ca="1" t="shared" si="2741"/>
        <v>Koridor</v>
      </c>
      <c r="J2711" s="83" t="str">
        <f ca="1" t="shared" si="2"/>
        <v>CLEANING SERVICE</v>
      </c>
      <c r="K2711" s="83" t="str">
        <f ca="1" t="array" ref="K2711">IFERROR(INDEX(MASTER!B:B,MATCH(G2711,MASTER!A:A,0))/100," ")</f>
        <v> </v>
      </c>
      <c r="L2711" s="65">
        <f ca="1" t="shared" si="3"/>
        <v>0</v>
      </c>
      <c r="M2711" s="65" t="str">
        <f ca="1" t="shared" si="4"/>
        <v>1900 - WEEK 00</v>
      </c>
      <c r="N2711" s="65" t="str">
        <f ca="1" t="shared" si="5"/>
        <v>1900 - MONTH 01</v>
      </c>
      <c r="O2711" s="83" t="str">
        <f ca="1" t="shared" ref="O2711:P2711" si="2762">IFERROR(AVERAGEIF(M:M,M2711,$K:$K)," ")</f>
        <v> </v>
      </c>
      <c r="P2711" s="83" t="str">
        <f ca="1" t="shared" si="2762"/>
        <v> </v>
      </c>
      <c r="Q2711" s="65" t="str">
        <f ca="1">IF(ISBLANK(A2711)," ",IF(O2711&gt;MASTER!$B$3/100,"SB",IF(O2711&gt;MASTER!$B$4/100,"B",IF(O2711&gt;MASTER!$B$5/100,"C","K"))))</f>
        <v>SB</v>
      </c>
      <c r="R2711" s="65" t="str">
        <f ca="1">IF(ISBLANK(B2711)," ",IF(P2711&gt;MASTER!$B$3/100,"SB",IF(P2711&gt;MASTER!$B$4/100,"B",IF(P2711&gt;MASTER!$B$5/100,"C","K"))))</f>
        <v>SB</v>
      </c>
    </row>
    <row r="2712" customHeight="1" spans="1:18">
      <c r="A2712" s="65">
        <f ca="1">INDIRECT(ADDRESS(2+QUOTIENT(ROW()-2,COUNTA('Form Responses 1'!$1:$1)-4),1,,TRUE,"Form Responses 1"))</f>
        <v>0</v>
      </c>
      <c r="B2712" s="65">
        <f ca="1">INDIRECT(ADDRESS(2+QUOTIENT(ROW()-2,COUNTA('Form Responses 1'!$1:$1)-4),2,,TRUE,"Form Responses 1"))</f>
        <v>0</v>
      </c>
      <c r="C2712" s="65">
        <f ca="1">INDIRECT(ADDRESS(2+QUOTIENT(ROW()-2,COUNTA('Form Responses 1'!$1:$1)-4),3,,TRUE,"Form Responses 1"))</f>
        <v>0</v>
      </c>
      <c r="D2712" s="65">
        <f ca="1">INDIRECT(ADDRESS(2+QUOTIENT(ROW()-2,COUNTA('Form Responses 1'!$1:$1)-4),4,,TRUE,"Form Responses 1"))</f>
        <v>0</v>
      </c>
      <c r="E2712" s="82">
        <f ca="1" t="shared" si="0"/>
        <v>6</v>
      </c>
      <c r="F2712" s="65" t="str">
        <f ca="1">IF(ISBLANK(A2712)," ",INDIRECT(ADDRESS(1,5+MOD(ROW()-2,COUNTA('Form Responses 1'!$1:$1)-4),,TRUE,"Form Responses 1")))</f>
        <v>Lantai 20 [Toilet Pria / Wanita]</v>
      </c>
      <c r="G2712" s="65" t="e">
        <f ca="1">IF(ISBLANK(A2712)," ",INDIRECT(ADDRESS(MATCH(A2712,'Form Responses 1'!A:A,0),5+MOD(ROW()-2,COUNTA('Form Responses 1'!$1:$1)-4),,TRUE,"Form Responses 1")))</f>
        <v>#N/A</v>
      </c>
      <c r="H2712" s="83" t="str">
        <f ca="1" t="shared" si="1"/>
        <v>Lantai 20</v>
      </c>
      <c r="I2712" s="83" t="str">
        <f ca="1" t="shared" si="2741"/>
        <v>Toilet Pria / Wanita</v>
      </c>
      <c r="J2712" s="83" t="str">
        <f ca="1" t="shared" si="2"/>
        <v>CLEANING SERVICE</v>
      </c>
      <c r="K2712" s="83" t="str">
        <f ca="1" t="array" ref="K2712">IFERROR(INDEX(MASTER!B:B,MATCH(G2712,MASTER!A:A,0))/100," ")</f>
        <v> </v>
      </c>
      <c r="L2712" s="65">
        <f ca="1" t="shared" si="3"/>
        <v>0</v>
      </c>
      <c r="M2712" s="65" t="str">
        <f ca="1" t="shared" si="4"/>
        <v>1900 - WEEK 00</v>
      </c>
      <c r="N2712" s="65" t="str">
        <f ca="1" t="shared" si="5"/>
        <v>1900 - MONTH 01</v>
      </c>
      <c r="O2712" s="83" t="str">
        <f ca="1" t="shared" ref="O2712:P2712" si="2763">IFERROR(AVERAGEIF(M:M,M2712,$K:$K)," ")</f>
        <v> </v>
      </c>
      <c r="P2712" s="83" t="str">
        <f ca="1" t="shared" si="2763"/>
        <v> </v>
      </c>
      <c r="Q2712" s="65" t="str">
        <f ca="1">IF(ISBLANK(A2712)," ",IF(O2712&gt;MASTER!$B$3/100,"SB",IF(O2712&gt;MASTER!$B$4/100,"B",IF(O2712&gt;MASTER!$B$5/100,"C","K"))))</f>
        <v>SB</v>
      </c>
      <c r="R2712" s="65" t="str">
        <f ca="1">IF(ISBLANK(B2712)," ",IF(P2712&gt;MASTER!$B$3/100,"SB",IF(P2712&gt;MASTER!$B$4/100,"B",IF(P2712&gt;MASTER!$B$5/100,"C","K"))))</f>
        <v>SB</v>
      </c>
    </row>
    <row r="2713" customHeight="1" spans="1:18">
      <c r="A2713" s="65">
        <f ca="1">INDIRECT(ADDRESS(2+QUOTIENT(ROW()-2,COUNTA('Form Responses 1'!$1:$1)-4),1,,TRUE,"Form Responses 1"))</f>
        <v>0</v>
      </c>
      <c r="B2713" s="65">
        <f ca="1">INDIRECT(ADDRESS(2+QUOTIENT(ROW()-2,COUNTA('Form Responses 1'!$1:$1)-4),2,,TRUE,"Form Responses 1"))</f>
        <v>0</v>
      </c>
      <c r="C2713" s="65">
        <f ca="1">INDIRECT(ADDRESS(2+QUOTIENT(ROW()-2,COUNTA('Form Responses 1'!$1:$1)-4),3,,TRUE,"Form Responses 1"))</f>
        <v>0</v>
      </c>
      <c r="D2713" s="65">
        <f ca="1">INDIRECT(ADDRESS(2+QUOTIENT(ROW()-2,COUNTA('Form Responses 1'!$1:$1)-4),4,,TRUE,"Form Responses 1"))</f>
        <v>0</v>
      </c>
      <c r="E2713" s="82">
        <f ca="1" t="shared" si="0"/>
        <v>6</v>
      </c>
      <c r="F2713" s="65" t="str">
        <f ca="1">IF(ISBLANK(A2713)," ",INDIRECT(ADDRESS(1,5+MOD(ROW()-2,COUNTA('Form Responses 1'!$1:$1)-4),,TRUE,"Form Responses 1")))</f>
        <v>Lantai 19 [Tangga Exit Barat]</v>
      </c>
      <c r="G2713" s="65" t="e">
        <f ca="1">IF(ISBLANK(A2713)," ",INDIRECT(ADDRESS(MATCH(A2713,'Form Responses 1'!A:A,0),5+MOD(ROW()-2,COUNTA('Form Responses 1'!$1:$1)-4),,TRUE,"Form Responses 1")))</f>
        <v>#N/A</v>
      </c>
      <c r="H2713" s="83" t="str">
        <f ca="1" t="shared" si="1"/>
        <v>Lantai 19</v>
      </c>
      <c r="I2713" s="83" t="str">
        <f ca="1" t="shared" si="2741"/>
        <v>Tangga Exit Barat</v>
      </c>
      <c r="J2713" s="83" t="str">
        <f ca="1" t="shared" si="2"/>
        <v>CLEANING SERVICE</v>
      </c>
      <c r="K2713" s="83" t="str">
        <f ca="1" t="array" ref="K2713">IFERROR(INDEX(MASTER!B:B,MATCH(G2713,MASTER!A:A,0))/100," ")</f>
        <v> </v>
      </c>
      <c r="L2713" s="65">
        <f ca="1" t="shared" si="3"/>
        <v>0</v>
      </c>
      <c r="M2713" s="65" t="str">
        <f ca="1" t="shared" si="4"/>
        <v>1900 - WEEK 00</v>
      </c>
      <c r="N2713" s="65" t="str">
        <f ca="1" t="shared" si="5"/>
        <v>1900 - MONTH 01</v>
      </c>
      <c r="O2713" s="83" t="str">
        <f ca="1" t="shared" ref="O2713:P2713" si="2764">IFERROR(AVERAGEIF(M:M,M2713,$K:$K)," ")</f>
        <v> </v>
      </c>
      <c r="P2713" s="83" t="str">
        <f ca="1" t="shared" si="2764"/>
        <v> </v>
      </c>
      <c r="Q2713" s="65" t="str">
        <f ca="1">IF(ISBLANK(A2713)," ",IF(O2713&gt;MASTER!$B$3/100,"SB",IF(O2713&gt;MASTER!$B$4/100,"B",IF(O2713&gt;MASTER!$B$5/100,"C","K"))))</f>
        <v>SB</v>
      </c>
      <c r="R2713" s="65" t="str">
        <f ca="1">IF(ISBLANK(B2713)," ",IF(P2713&gt;MASTER!$B$3/100,"SB",IF(P2713&gt;MASTER!$B$4/100,"B",IF(P2713&gt;MASTER!$B$5/100,"C","K"))))</f>
        <v>SB</v>
      </c>
    </row>
    <row r="2714" customHeight="1" spans="1:18">
      <c r="A2714" s="65">
        <f ca="1">INDIRECT(ADDRESS(2+QUOTIENT(ROW()-2,COUNTA('Form Responses 1'!$1:$1)-4),1,,TRUE,"Form Responses 1"))</f>
        <v>0</v>
      </c>
      <c r="B2714" s="65">
        <f ca="1">INDIRECT(ADDRESS(2+QUOTIENT(ROW()-2,COUNTA('Form Responses 1'!$1:$1)-4),2,,TRUE,"Form Responses 1"))</f>
        <v>0</v>
      </c>
      <c r="C2714" s="65">
        <f ca="1">INDIRECT(ADDRESS(2+QUOTIENT(ROW()-2,COUNTA('Form Responses 1'!$1:$1)-4),3,,TRUE,"Form Responses 1"))</f>
        <v>0</v>
      </c>
      <c r="D2714" s="65">
        <f ca="1">INDIRECT(ADDRESS(2+QUOTIENT(ROW()-2,COUNTA('Form Responses 1'!$1:$1)-4),4,,TRUE,"Form Responses 1"))</f>
        <v>0</v>
      </c>
      <c r="E2714" s="82">
        <f ca="1" t="shared" si="0"/>
        <v>6</v>
      </c>
      <c r="F2714" s="65" t="str">
        <f ca="1">IF(ISBLANK(A2714)," ",INDIRECT(ADDRESS(1,5+MOD(ROW()-2,COUNTA('Form Responses 1'!$1:$1)-4),,TRUE,"Form Responses 1")))</f>
        <v>Lantai 19 [ &amp; Timur]</v>
      </c>
      <c r="G2714" s="65" t="e">
        <f ca="1">IF(ISBLANK(A2714)," ",INDIRECT(ADDRESS(MATCH(A2714,'Form Responses 1'!A:A,0),5+MOD(ROW()-2,COUNTA('Form Responses 1'!$1:$1)-4),,TRUE,"Form Responses 1")))</f>
        <v>#N/A</v>
      </c>
      <c r="H2714" s="83" t="str">
        <f ca="1" t="shared" si="1"/>
        <v>Lantai 19</v>
      </c>
      <c r="I2714" s="83" t="str">
        <f ca="1" t="shared" si="2741"/>
        <v> &amp; Timur</v>
      </c>
      <c r="J2714" s="83" t="str">
        <f ca="1" t="shared" si="2"/>
        <v>CLEANING SERVICE</v>
      </c>
      <c r="K2714" s="83" t="str">
        <f ca="1" t="array" ref="K2714">IFERROR(INDEX(MASTER!B:B,MATCH(G2714,MASTER!A:A,0))/100," ")</f>
        <v> </v>
      </c>
      <c r="L2714" s="65">
        <f ca="1" t="shared" si="3"/>
        <v>0</v>
      </c>
      <c r="M2714" s="65" t="str">
        <f ca="1" t="shared" si="4"/>
        <v>1900 - WEEK 00</v>
      </c>
      <c r="N2714" s="65" t="str">
        <f ca="1" t="shared" si="5"/>
        <v>1900 - MONTH 01</v>
      </c>
      <c r="O2714" s="83" t="str">
        <f ca="1" t="shared" ref="O2714:P2714" si="2765">IFERROR(AVERAGEIF(M:M,M2714,$K:$K)," ")</f>
        <v> </v>
      </c>
      <c r="P2714" s="83" t="str">
        <f ca="1" t="shared" si="2765"/>
        <v> </v>
      </c>
      <c r="Q2714" s="65" t="str">
        <f ca="1">IF(ISBLANK(A2714)," ",IF(O2714&gt;MASTER!$B$3/100,"SB",IF(O2714&gt;MASTER!$B$4/100,"B",IF(O2714&gt;MASTER!$B$5/100,"C","K"))))</f>
        <v>SB</v>
      </c>
      <c r="R2714" s="65" t="str">
        <f ca="1">IF(ISBLANK(B2714)," ",IF(P2714&gt;MASTER!$B$3/100,"SB",IF(P2714&gt;MASTER!$B$4/100,"B",IF(P2714&gt;MASTER!$B$5/100,"C","K"))))</f>
        <v>SB</v>
      </c>
    </row>
    <row r="2715" customHeight="1" spans="1:18">
      <c r="A2715" s="65">
        <f ca="1">INDIRECT(ADDRESS(2+QUOTIENT(ROW()-2,COUNTA('Form Responses 1'!$1:$1)-4),1,,TRUE,"Form Responses 1"))</f>
        <v>0</v>
      </c>
      <c r="B2715" s="65">
        <f ca="1">INDIRECT(ADDRESS(2+QUOTIENT(ROW()-2,COUNTA('Form Responses 1'!$1:$1)-4),2,,TRUE,"Form Responses 1"))</f>
        <v>0</v>
      </c>
      <c r="C2715" s="65">
        <f ca="1">INDIRECT(ADDRESS(2+QUOTIENT(ROW()-2,COUNTA('Form Responses 1'!$1:$1)-4),3,,TRUE,"Form Responses 1"))</f>
        <v>0</v>
      </c>
      <c r="D2715" s="65">
        <f ca="1">INDIRECT(ADDRESS(2+QUOTIENT(ROW()-2,COUNTA('Form Responses 1'!$1:$1)-4),4,,TRUE,"Form Responses 1"))</f>
        <v>0</v>
      </c>
      <c r="E2715" s="82">
        <f ca="1" t="shared" si="0"/>
        <v>6</v>
      </c>
      <c r="F2715" s="65" t="str">
        <f ca="1">IF(ISBLANK(A2715)," ",INDIRECT(ADDRESS(1,5+MOD(ROW()-2,COUNTA('Form Responses 1'!$1:$1)-4),,TRUE,"Form Responses 1")))</f>
        <v>Lantai 19 [Mushola]</v>
      </c>
      <c r="G2715" s="65" t="e">
        <f ca="1">IF(ISBLANK(A2715)," ",INDIRECT(ADDRESS(MATCH(A2715,'Form Responses 1'!A:A,0),5+MOD(ROW()-2,COUNTA('Form Responses 1'!$1:$1)-4),,TRUE,"Form Responses 1")))</f>
        <v>#N/A</v>
      </c>
      <c r="H2715" s="83" t="str">
        <f ca="1" t="shared" si="1"/>
        <v>Lantai 19</v>
      </c>
      <c r="I2715" s="83" t="str">
        <f ca="1" t="shared" si="2741"/>
        <v>Mushola</v>
      </c>
      <c r="J2715" s="83" t="str">
        <f ca="1" t="shared" si="2"/>
        <v>CLEANING SERVICE</v>
      </c>
      <c r="K2715" s="83" t="str">
        <f ca="1" t="array" ref="K2715">IFERROR(INDEX(MASTER!B:B,MATCH(G2715,MASTER!A:A,0))/100," ")</f>
        <v> </v>
      </c>
      <c r="L2715" s="65">
        <f ca="1" t="shared" si="3"/>
        <v>0</v>
      </c>
      <c r="M2715" s="65" t="str">
        <f ca="1" t="shared" si="4"/>
        <v>1900 - WEEK 00</v>
      </c>
      <c r="N2715" s="65" t="str">
        <f ca="1" t="shared" si="5"/>
        <v>1900 - MONTH 01</v>
      </c>
      <c r="O2715" s="83" t="str">
        <f ca="1" t="shared" ref="O2715:P2715" si="2766">IFERROR(AVERAGEIF(M:M,M2715,$K:$K)," ")</f>
        <v> </v>
      </c>
      <c r="P2715" s="83" t="str">
        <f ca="1" t="shared" si="2766"/>
        <v> </v>
      </c>
      <c r="Q2715" s="65" t="str">
        <f ca="1">IF(ISBLANK(A2715)," ",IF(O2715&gt;MASTER!$B$3/100,"SB",IF(O2715&gt;MASTER!$B$4/100,"B",IF(O2715&gt;MASTER!$B$5/100,"C","K"))))</f>
        <v>SB</v>
      </c>
      <c r="R2715" s="65" t="str">
        <f ca="1">IF(ISBLANK(B2715)," ",IF(P2715&gt;MASTER!$B$3/100,"SB",IF(P2715&gt;MASTER!$B$4/100,"B",IF(P2715&gt;MASTER!$B$5/100,"C","K"))))</f>
        <v>SB</v>
      </c>
    </row>
    <row r="2716" customHeight="1" spans="1:18">
      <c r="A2716" s="65">
        <f ca="1">INDIRECT(ADDRESS(2+QUOTIENT(ROW()-2,COUNTA('Form Responses 1'!$1:$1)-4),1,,TRUE,"Form Responses 1"))</f>
        <v>0</v>
      </c>
      <c r="B2716" s="65">
        <f ca="1">INDIRECT(ADDRESS(2+QUOTIENT(ROW()-2,COUNTA('Form Responses 1'!$1:$1)-4),2,,TRUE,"Form Responses 1"))</f>
        <v>0</v>
      </c>
      <c r="C2716" s="65">
        <f ca="1">INDIRECT(ADDRESS(2+QUOTIENT(ROW()-2,COUNTA('Form Responses 1'!$1:$1)-4),3,,TRUE,"Form Responses 1"))</f>
        <v>0</v>
      </c>
      <c r="D2716" s="65">
        <f ca="1">INDIRECT(ADDRESS(2+QUOTIENT(ROW()-2,COUNTA('Form Responses 1'!$1:$1)-4),4,,TRUE,"Form Responses 1"))</f>
        <v>0</v>
      </c>
      <c r="E2716" s="82">
        <f ca="1" t="shared" si="0"/>
        <v>6</v>
      </c>
      <c r="F2716" s="65" t="str">
        <f ca="1">IF(ISBLANK(A2716)," ",INDIRECT(ADDRESS(1,5+MOD(ROW()-2,COUNTA('Form Responses 1'!$1:$1)-4),,TRUE,"Form Responses 1")))</f>
        <v>Lantai 19 [Pantry]</v>
      </c>
      <c r="G2716" s="65" t="e">
        <f ca="1">IF(ISBLANK(A2716)," ",INDIRECT(ADDRESS(MATCH(A2716,'Form Responses 1'!A:A,0),5+MOD(ROW()-2,COUNTA('Form Responses 1'!$1:$1)-4),,TRUE,"Form Responses 1")))</f>
        <v>#N/A</v>
      </c>
      <c r="H2716" s="83" t="str">
        <f ca="1" t="shared" si="1"/>
        <v>Lantai 19</v>
      </c>
      <c r="I2716" s="83" t="str">
        <f ca="1" t="shared" si="2741"/>
        <v>Pantry</v>
      </c>
      <c r="J2716" s="83" t="str">
        <f ca="1" t="shared" si="2"/>
        <v>CLEANING SERVICE</v>
      </c>
      <c r="K2716" s="83" t="str">
        <f ca="1" t="array" ref="K2716">IFERROR(INDEX(MASTER!B:B,MATCH(G2716,MASTER!A:A,0))/100," ")</f>
        <v> </v>
      </c>
      <c r="L2716" s="65">
        <f ca="1" t="shared" si="3"/>
        <v>0</v>
      </c>
      <c r="M2716" s="65" t="str">
        <f ca="1" t="shared" si="4"/>
        <v>1900 - WEEK 00</v>
      </c>
      <c r="N2716" s="65" t="str">
        <f ca="1" t="shared" si="5"/>
        <v>1900 - MONTH 01</v>
      </c>
      <c r="O2716" s="83" t="str">
        <f ca="1" t="shared" ref="O2716:P2716" si="2767">IFERROR(AVERAGEIF(M:M,M2716,$K:$K)," ")</f>
        <v> </v>
      </c>
      <c r="P2716" s="83" t="str">
        <f ca="1" t="shared" si="2767"/>
        <v> </v>
      </c>
      <c r="Q2716" s="65" t="str">
        <f ca="1">IF(ISBLANK(A2716)," ",IF(O2716&gt;MASTER!$B$3/100,"SB",IF(O2716&gt;MASTER!$B$4/100,"B",IF(O2716&gt;MASTER!$B$5/100,"C","K"))))</f>
        <v>SB</v>
      </c>
      <c r="R2716" s="65" t="str">
        <f ca="1">IF(ISBLANK(B2716)," ",IF(P2716&gt;MASTER!$B$3/100,"SB",IF(P2716&gt;MASTER!$B$4/100,"B",IF(P2716&gt;MASTER!$B$5/100,"C","K"))))</f>
        <v>SB</v>
      </c>
    </row>
    <row r="2717" customHeight="1" spans="1:18">
      <c r="A2717" s="65">
        <f ca="1">INDIRECT(ADDRESS(2+QUOTIENT(ROW()-2,COUNTA('Form Responses 1'!$1:$1)-4),1,,TRUE,"Form Responses 1"))</f>
        <v>0</v>
      </c>
      <c r="B2717" s="65">
        <f ca="1">INDIRECT(ADDRESS(2+QUOTIENT(ROW()-2,COUNTA('Form Responses 1'!$1:$1)-4),2,,TRUE,"Form Responses 1"))</f>
        <v>0</v>
      </c>
      <c r="C2717" s="65">
        <f ca="1">INDIRECT(ADDRESS(2+QUOTIENT(ROW()-2,COUNTA('Form Responses 1'!$1:$1)-4),3,,TRUE,"Form Responses 1"))</f>
        <v>0</v>
      </c>
      <c r="D2717" s="65">
        <f ca="1">INDIRECT(ADDRESS(2+QUOTIENT(ROW()-2,COUNTA('Form Responses 1'!$1:$1)-4),4,,TRUE,"Form Responses 1"))</f>
        <v>0</v>
      </c>
      <c r="E2717" s="82">
        <f ca="1" t="shared" si="0"/>
        <v>6</v>
      </c>
      <c r="F2717" s="65" t="str">
        <f ca="1">IF(ISBLANK(A2717)," ",INDIRECT(ADDRESS(1,5+MOD(ROW()-2,COUNTA('Form Responses 1'!$1:$1)-4),,TRUE,"Form Responses 1")))</f>
        <v>Lantai 19 [Ruang Rapat 1-2-3]</v>
      </c>
      <c r="G2717" s="65" t="e">
        <f ca="1">IF(ISBLANK(A2717)," ",INDIRECT(ADDRESS(MATCH(A2717,'Form Responses 1'!A:A,0),5+MOD(ROW()-2,COUNTA('Form Responses 1'!$1:$1)-4),,TRUE,"Form Responses 1")))</f>
        <v>#N/A</v>
      </c>
      <c r="H2717" s="83" t="str">
        <f ca="1" t="shared" si="1"/>
        <v>Lantai 19</v>
      </c>
      <c r="I2717" s="83" t="str">
        <f ca="1" t="shared" si="2741"/>
        <v>Ruang Rapat 1-2-3</v>
      </c>
      <c r="J2717" s="83" t="str">
        <f ca="1" t="shared" si="2"/>
        <v>CLEANING SERVICE</v>
      </c>
      <c r="K2717" s="83" t="str">
        <f ca="1" t="array" ref="K2717">IFERROR(INDEX(MASTER!B:B,MATCH(G2717,MASTER!A:A,0))/100," ")</f>
        <v> </v>
      </c>
      <c r="L2717" s="65">
        <f ca="1" t="shared" si="3"/>
        <v>0</v>
      </c>
      <c r="M2717" s="65" t="str">
        <f ca="1" t="shared" si="4"/>
        <v>1900 - WEEK 00</v>
      </c>
      <c r="N2717" s="65" t="str">
        <f ca="1" t="shared" si="5"/>
        <v>1900 - MONTH 01</v>
      </c>
      <c r="O2717" s="83" t="str">
        <f ca="1" t="shared" ref="O2717:P2717" si="2768">IFERROR(AVERAGEIF(M:M,M2717,$K:$K)," ")</f>
        <v> </v>
      </c>
      <c r="P2717" s="83" t="str">
        <f ca="1" t="shared" si="2768"/>
        <v> </v>
      </c>
      <c r="Q2717" s="65" t="str">
        <f ca="1">IF(ISBLANK(A2717)," ",IF(O2717&gt;MASTER!$B$3/100,"SB",IF(O2717&gt;MASTER!$B$4/100,"B",IF(O2717&gt;MASTER!$B$5/100,"C","K"))))</f>
        <v>SB</v>
      </c>
      <c r="R2717" s="65" t="str">
        <f ca="1">IF(ISBLANK(B2717)," ",IF(P2717&gt;MASTER!$B$3/100,"SB",IF(P2717&gt;MASTER!$B$4/100,"B",IF(P2717&gt;MASTER!$B$5/100,"C","K"))))</f>
        <v>SB</v>
      </c>
    </row>
    <row r="2718" customHeight="1" spans="1:18">
      <c r="A2718" s="65">
        <f ca="1">INDIRECT(ADDRESS(2+QUOTIENT(ROW()-2,COUNTA('Form Responses 1'!$1:$1)-4),1,,TRUE,"Form Responses 1"))</f>
        <v>0</v>
      </c>
      <c r="B2718" s="65">
        <f ca="1">INDIRECT(ADDRESS(2+QUOTIENT(ROW()-2,COUNTA('Form Responses 1'!$1:$1)-4),2,,TRUE,"Form Responses 1"))</f>
        <v>0</v>
      </c>
      <c r="C2718" s="65">
        <f ca="1">INDIRECT(ADDRESS(2+QUOTIENT(ROW()-2,COUNTA('Form Responses 1'!$1:$1)-4),3,,TRUE,"Form Responses 1"))</f>
        <v>0</v>
      </c>
      <c r="D2718" s="65">
        <f ca="1">INDIRECT(ADDRESS(2+QUOTIENT(ROW()-2,COUNTA('Form Responses 1'!$1:$1)-4),4,,TRUE,"Form Responses 1"))</f>
        <v>0</v>
      </c>
      <c r="E2718" s="82">
        <f ca="1" t="shared" si="0"/>
        <v>6</v>
      </c>
      <c r="F2718" s="65" t="str">
        <f ca="1">IF(ISBLANK(A2718)," ",INDIRECT(ADDRESS(1,5+MOD(ROW()-2,COUNTA('Form Responses 1'!$1:$1)-4),,TRUE,"Form Responses 1")))</f>
        <v>Lantai 19 [Ruang Kerja]</v>
      </c>
      <c r="G2718" s="65" t="e">
        <f ca="1">IF(ISBLANK(A2718)," ",INDIRECT(ADDRESS(MATCH(A2718,'Form Responses 1'!A:A,0),5+MOD(ROW()-2,COUNTA('Form Responses 1'!$1:$1)-4),,TRUE,"Form Responses 1")))</f>
        <v>#N/A</v>
      </c>
      <c r="H2718" s="83" t="str">
        <f ca="1" t="shared" si="1"/>
        <v>Lantai 19</v>
      </c>
      <c r="I2718" s="83" t="str">
        <f ca="1" t="shared" si="2741"/>
        <v>Ruang Kerja</v>
      </c>
      <c r="J2718" s="83" t="str">
        <f ca="1" t="shared" si="2"/>
        <v>CLEANING SERVICE</v>
      </c>
      <c r="K2718" s="83" t="str">
        <f ca="1" t="array" ref="K2718">IFERROR(INDEX(MASTER!B:B,MATCH(G2718,MASTER!A:A,0))/100," ")</f>
        <v> </v>
      </c>
      <c r="L2718" s="65">
        <f ca="1" t="shared" si="3"/>
        <v>0</v>
      </c>
      <c r="M2718" s="65" t="str">
        <f ca="1" t="shared" si="4"/>
        <v>1900 - WEEK 00</v>
      </c>
      <c r="N2718" s="65" t="str">
        <f ca="1" t="shared" si="5"/>
        <v>1900 - MONTH 01</v>
      </c>
      <c r="O2718" s="83" t="str">
        <f ca="1" t="shared" ref="O2718:P2718" si="2769">IFERROR(AVERAGEIF(M:M,M2718,$K:$K)," ")</f>
        <v> </v>
      </c>
      <c r="P2718" s="83" t="str">
        <f ca="1" t="shared" si="2769"/>
        <v> </v>
      </c>
      <c r="Q2718" s="65" t="str">
        <f ca="1">IF(ISBLANK(A2718)," ",IF(O2718&gt;MASTER!$B$3/100,"SB",IF(O2718&gt;MASTER!$B$4/100,"B",IF(O2718&gt;MASTER!$B$5/100,"C","K"))))</f>
        <v>SB</v>
      </c>
      <c r="R2718" s="65" t="str">
        <f ca="1">IF(ISBLANK(B2718)," ",IF(P2718&gt;MASTER!$B$3/100,"SB",IF(P2718&gt;MASTER!$B$4/100,"B",IF(P2718&gt;MASTER!$B$5/100,"C","K"))))</f>
        <v>SB</v>
      </c>
    </row>
    <row r="2719" customHeight="1" spans="1:18">
      <c r="A2719" s="65">
        <f ca="1">INDIRECT(ADDRESS(2+QUOTIENT(ROW()-2,COUNTA('Form Responses 1'!$1:$1)-4),1,,TRUE,"Form Responses 1"))</f>
        <v>0</v>
      </c>
      <c r="B2719" s="65">
        <f ca="1">INDIRECT(ADDRESS(2+QUOTIENT(ROW()-2,COUNTA('Form Responses 1'!$1:$1)-4),2,,TRUE,"Form Responses 1"))</f>
        <v>0</v>
      </c>
      <c r="C2719" s="65">
        <f ca="1">INDIRECT(ADDRESS(2+QUOTIENT(ROW()-2,COUNTA('Form Responses 1'!$1:$1)-4),3,,TRUE,"Form Responses 1"))</f>
        <v>0</v>
      </c>
      <c r="D2719" s="65">
        <f ca="1">INDIRECT(ADDRESS(2+QUOTIENT(ROW()-2,COUNTA('Form Responses 1'!$1:$1)-4),4,,TRUE,"Form Responses 1"))</f>
        <v>0</v>
      </c>
      <c r="E2719" s="82">
        <f ca="1" t="shared" si="0"/>
        <v>6</v>
      </c>
      <c r="F2719" s="65" t="str">
        <f ca="1">IF(ISBLANK(A2719)," ",INDIRECT(ADDRESS(1,5+MOD(ROW()-2,COUNTA('Form Responses 1'!$1:$1)-4),,TRUE,"Form Responses 1")))</f>
        <v>Lantai 19 [Koridor]</v>
      </c>
      <c r="G2719" s="65" t="e">
        <f ca="1">IF(ISBLANK(A2719)," ",INDIRECT(ADDRESS(MATCH(A2719,'Form Responses 1'!A:A,0),5+MOD(ROW()-2,COUNTA('Form Responses 1'!$1:$1)-4),,TRUE,"Form Responses 1")))</f>
        <v>#N/A</v>
      </c>
      <c r="H2719" s="83" t="str">
        <f ca="1" t="shared" si="1"/>
        <v>Lantai 19</v>
      </c>
      <c r="I2719" s="83" t="str">
        <f ca="1" t="shared" si="2741"/>
        <v>Koridor</v>
      </c>
      <c r="J2719" s="83" t="str">
        <f ca="1" t="shared" si="2"/>
        <v>CLEANING SERVICE</v>
      </c>
      <c r="K2719" s="83" t="str">
        <f ca="1" t="array" ref="K2719">IFERROR(INDEX(MASTER!B:B,MATCH(G2719,MASTER!A:A,0))/100," ")</f>
        <v> </v>
      </c>
      <c r="L2719" s="65">
        <f ca="1" t="shared" si="3"/>
        <v>0</v>
      </c>
      <c r="M2719" s="65" t="str">
        <f ca="1" t="shared" si="4"/>
        <v>1900 - WEEK 00</v>
      </c>
      <c r="N2719" s="65" t="str">
        <f ca="1" t="shared" si="5"/>
        <v>1900 - MONTH 01</v>
      </c>
      <c r="O2719" s="83" t="str">
        <f ca="1" t="shared" ref="O2719:P2719" si="2770">IFERROR(AVERAGEIF(M:M,M2719,$K:$K)," ")</f>
        <v> </v>
      </c>
      <c r="P2719" s="83" t="str">
        <f ca="1" t="shared" si="2770"/>
        <v> </v>
      </c>
      <c r="Q2719" s="65" t="str">
        <f ca="1">IF(ISBLANK(A2719)," ",IF(O2719&gt;MASTER!$B$3/100,"SB",IF(O2719&gt;MASTER!$B$4/100,"B",IF(O2719&gt;MASTER!$B$5/100,"C","K"))))</f>
        <v>SB</v>
      </c>
      <c r="R2719" s="65" t="str">
        <f ca="1">IF(ISBLANK(B2719)," ",IF(P2719&gt;MASTER!$B$3/100,"SB",IF(P2719&gt;MASTER!$B$4/100,"B",IF(P2719&gt;MASTER!$B$5/100,"C","K"))))</f>
        <v>SB</v>
      </c>
    </row>
    <row r="2720" customHeight="1" spans="1:18">
      <c r="A2720" s="65">
        <f ca="1">INDIRECT(ADDRESS(2+QUOTIENT(ROW()-2,COUNTA('Form Responses 1'!$1:$1)-4),1,,TRUE,"Form Responses 1"))</f>
        <v>0</v>
      </c>
      <c r="B2720" s="65">
        <f ca="1">INDIRECT(ADDRESS(2+QUOTIENT(ROW()-2,COUNTA('Form Responses 1'!$1:$1)-4),2,,TRUE,"Form Responses 1"))</f>
        <v>0</v>
      </c>
      <c r="C2720" s="65">
        <f ca="1">INDIRECT(ADDRESS(2+QUOTIENT(ROW()-2,COUNTA('Form Responses 1'!$1:$1)-4),3,,TRUE,"Form Responses 1"))</f>
        <v>0</v>
      </c>
      <c r="D2720" s="65">
        <f ca="1">INDIRECT(ADDRESS(2+QUOTIENT(ROW()-2,COUNTA('Form Responses 1'!$1:$1)-4),4,,TRUE,"Form Responses 1"))</f>
        <v>0</v>
      </c>
      <c r="E2720" s="82">
        <f ca="1" t="shared" si="0"/>
        <v>6</v>
      </c>
      <c r="F2720" s="65" t="str">
        <f ca="1">IF(ISBLANK(A2720)," ",INDIRECT(ADDRESS(1,5+MOD(ROW()-2,COUNTA('Form Responses 1'!$1:$1)-4),,TRUE,"Form Responses 1")))</f>
        <v>Lantai 19 [Toilet Pria / Wanita]</v>
      </c>
      <c r="G2720" s="65" t="e">
        <f ca="1">IF(ISBLANK(A2720)," ",INDIRECT(ADDRESS(MATCH(A2720,'Form Responses 1'!A:A,0),5+MOD(ROW()-2,COUNTA('Form Responses 1'!$1:$1)-4),,TRUE,"Form Responses 1")))</f>
        <v>#N/A</v>
      </c>
      <c r="H2720" s="83" t="str">
        <f ca="1" t="shared" si="1"/>
        <v>Lantai 19</v>
      </c>
      <c r="I2720" s="83" t="str">
        <f ca="1" t="shared" si="2741"/>
        <v>Toilet Pria / Wanita</v>
      </c>
      <c r="J2720" s="83" t="str">
        <f ca="1" t="shared" si="2"/>
        <v>CLEANING SERVICE</v>
      </c>
      <c r="K2720" s="83" t="str">
        <f ca="1" t="array" ref="K2720">IFERROR(INDEX(MASTER!B:B,MATCH(G2720,MASTER!A:A,0))/100," ")</f>
        <v> </v>
      </c>
      <c r="L2720" s="65">
        <f ca="1" t="shared" si="3"/>
        <v>0</v>
      </c>
      <c r="M2720" s="65" t="str">
        <f ca="1" t="shared" si="4"/>
        <v>1900 - WEEK 00</v>
      </c>
      <c r="N2720" s="65" t="str">
        <f ca="1" t="shared" si="5"/>
        <v>1900 - MONTH 01</v>
      </c>
      <c r="O2720" s="83" t="str">
        <f ca="1" t="shared" ref="O2720:P2720" si="2771">IFERROR(AVERAGEIF(M:M,M2720,$K:$K)," ")</f>
        <v> </v>
      </c>
      <c r="P2720" s="83" t="str">
        <f ca="1" t="shared" si="2771"/>
        <v> </v>
      </c>
      <c r="Q2720" s="65" t="str">
        <f ca="1">IF(ISBLANK(A2720)," ",IF(O2720&gt;MASTER!$B$3/100,"SB",IF(O2720&gt;MASTER!$B$4/100,"B",IF(O2720&gt;MASTER!$B$5/100,"C","K"))))</f>
        <v>SB</v>
      </c>
      <c r="R2720" s="65" t="str">
        <f ca="1">IF(ISBLANK(B2720)," ",IF(P2720&gt;MASTER!$B$3/100,"SB",IF(P2720&gt;MASTER!$B$4/100,"B",IF(P2720&gt;MASTER!$B$5/100,"C","K"))))</f>
        <v>SB</v>
      </c>
    </row>
    <row r="2721" customHeight="1" spans="1:18">
      <c r="A2721" s="65">
        <f ca="1">INDIRECT(ADDRESS(2+QUOTIENT(ROW()-2,COUNTA('Form Responses 1'!$1:$1)-4),1,,TRUE,"Form Responses 1"))</f>
        <v>0</v>
      </c>
      <c r="B2721" s="65">
        <f ca="1">INDIRECT(ADDRESS(2+QUOTIENT(ROW()-2,COUNTA('Form Responses 1'!$1:$1)-4),2,,TRUE,"Form Responses 1"))</f>
        <v>0</v>
      </c>
      <c r="C2721" s="65">
        <f ca="1">INDIRECT(ADDRESS(2+QUOTIENT(ROW()-2,COUNTA('Form Responses 1'!$1:$1)-4),3,,TRUE,"Form Responses 1"))</f>
        <v>0</v>
      </c>
      <c r="D2721" s="65">
        <f ca="1">INDIRECT(ADDRESS(2+QUOTIENT(ROW()-2,COUNTA('Form Responses 1'!$1:$1)-4),4,,TRUE,"Form Responses 1"))</f>
        <v>0</v>
      </c>
      <c r="E2721" s="82">
        <f ca="1" t="shared" si="0"/>
        <v>6</v>
      </c>
      <c r="F2721" s="65" t="str">
        <f ca="1">IF(ISBLANK(A2721)," ",INDIRECT(ADDRESS(1,5+MOD(ROW()-2,COUNTA('Form Responses 1'!$1:$1)-4),,TRUE,"Form Responses 1")))</f>
        <v>Lantai 18 [Tangga Exit Barat]</v>
      </c>
      <c r="G2721" s="65" t="e">
        <f ca="1">IF(ISBLANK(A2721)," ",INDIRECT(ADDRESS(MATCH(A2721,'Form Responses 1'!A:A,0),5+MOD(ROW()-2,COUNTA('Form Responses 1'!$1:$1)-4),,TRUE,"Form Responses 1")))</f>
        <v>#N/A</v>
      </c>
      <c r="H2721" s="83" t="str">
        <f ca="1" t="shared" si="1"/>
        <v>Lantai 18</v>
      </c>
      <c r="I2721" s="83" t="str">
        <f ca="1" t="shared" si="2741"/>
        <v>Tangga Exit Barat</v>
      </c>
      <c r="J2721" s="83" t="str">
        <f ca="1" t="shared" si="2"/>
        <v>CLEANING SERVICE</v>
      </c>
      <c r="K2721" s="83" t="str">
        <f ca="1" t="array" ref="K2721">IFERROR(INDEX(MASTER!B:B,MATCH(G2721,MASTER!A:A,0))/100," ")</f>
        <v> </v>
      </c>
      <c r="L2721" s="65">
        <f ca="1" t="shared" si="3"/>
        <v>0</v>
      </c>
      <c r="M2721" s="65" t="str">
        <f ca="1" t="shared" si="4"/>
        <v>1900 - WEEK 00</v>
      </c>
      <c r="N2721" s="65" t="str">
        <f ca="1" t="shared" si="5"/>
        <v>1900 - MONTH 01</v>
      </c>
      <c r="O2721" s="83" t="str">
        <f ca="1" t="shared" ref="O2721:P2721" si="2772">IFERROR(AVERAGEIF(M:M,M2721,$K:$K)," ")</f>
        <v> </v>
      </c>
      <c r="P2721" s="83" t="str">
        <f ca="1" t="shared" si="2772"/>
        <v> </v>
      </c>
      <c r="Q2721" s="65" t="str">
        <f ca="1">IF(ISBLANK(A2721)," ",IF(O2721&gt;MASTER!$B$3/100,"SB",IF(O2721&gt;MASTER!$B$4/100,"B",IF(O2721&gt;MASTER!$B$5/100,"C","K"))))</f>
        <v>SB</v>
      </c>
      <c r="R2721" s="65" t="str">
        <f ca="1">IF(ISBLANK(B2721)," ",IF(P2721&gt;MASTER!$B$3/100,"SB",IF(P2721&gt;MASTER!$B$4/100,"B",IF(P2721&gt;MASTER!$B$5/100,"C","K"))))</f>
        <v>SB</v>
      </c>
    </row>
    <row r="2722" customHeight="1" spans="1:18">
      <c r="A2722" s="65">
        <f ca="1">INDIRECT(ADDRESS(2+QUOTIENT(ROW()-2,COUNTA('Form Responses 1'!$1:$1)-4),1,,TRUE,"Form Responses 1"))</f>
        <v>0</v>
      </c>
      <c r="B2722" s="65">
        <f ca="1">INDIRECT(ADDRESS(2+QUOTIENT(ROW()-2,COUNTA('Form Responses 1'!$1:$1)-4),2,,TRUE,"Form Responses 1"))</f>
        <v>0</v>
      </c>
      <c r="C2722" s="65">
        <f ca="1">INDIRECT(ADDRESS(2+QUOTIENT(ROW()-2,COUNTA('Form Responses 1'!$1:$1)-4),3,,TRUE,"Form Responses 1"))</f>
        <v>0</v>
      </c>
      <c r="D2722" s="65">
        <f ca="1">INDIRECT(ADDRESS(2+QUOTIENT(ROW()-2,COUNTA('Form Responses 1'!$1:$1)-4),4,,TRUE,"Form Responses 1"))</f>
        <v>0</v>
      </c>
      <c r="E2722" s="82">
        <f ca="1" t="shared" si="0"/>
        <v>6</v>
      </c>
      <c r="F2722" s="65" t="str">
        <f ca="1">IF(ISBLANK(A2722)," ",INDIRECT(ADDRESS(1,5+MOD(ROW()-2,COUNTA('Form Responses 1'!$1:$1)-4),,TRUE,"Form Responses 1")))</f>
        <v>Lantai 18 [ &amp; Timur]</v>
      </c>
      <c r="G2722" s="65" t="e">
        <f ca="1">IF(ISBLANK(A2722)," ",INDIRECT(ADDRESS(MATCH(A2722,'Form Responses 1'!A:A,0),5+MOD(ROW()-2,COUNTA('Form Responses 1'!$1:$1)-4),,TRUE,"Form Responses 1")))</f>
        <v>#N/A</v>
      </c>
      <c r="H2722" s="83" t="str">
        <f ca="1" t="shared" si="1"/>
        <v>Lantai 18</v>
      </c>
      <c r="I2722" s="83" t="str">
        <f ca="1" t="shared" si="2741"/>
        <v> &amp; Timur</v>
      </c>
      <c r="J2722" s="83" t="str">
        <f ca="1" t="shared" si="2"/>
        <v>CLEANING SERVICE</v>
      </c>
      <c r="K2722" s="83" t="str">
        <f ca="1" t="array" ref="K2722">IFERROR(INDEX(MASTER!B:B,MATCH(G2722,MASTER!A:A,0))/100," ")</f>
        <v> </v>
      </c>
      <c r="L2722" s="65">
        <f ca="1" t="shared" si="3"/>
        <v>0</v>
      </c>
      <c r="M2722" s="65" t="str">
        <f ca="1" t="shared" si="4"/>
        <v>1900 - WEEK 00</v>
      </c>
      <c r="N2722" s="65" t="str">
        <f ca="1" t="shared" si="5"/>
        <v>1900 - MONTH 01</v>
      </c>
      <c r="O2722" s="83" t="str">
        <f ca="1" t="shared" ref="O2722:P2722" si="2773">IFERROR(AVERAGEIF(M:M,M2722,$K:$K)," ")</f>
        <v> </v>
      </c>
      <c r="P2722" s="83" t="str">
        <f ca="1" t="shared" si="2773"/>
        <v> </v>
      </c>
      <c r="Q2722" s="65" t="str">
        <f ca="1">IF(ISBLANK(A2722)," ",IF(O2722&gt;MASTER!$B$3/100,"SB",IF(O2722&gt;MASTER!$B$4/100,"B",IF(O2722&gt;MASTER!$B$5/100,"C","K"))))</f>
        <v>SB</v>
      </c>
      <c r="R2722" s="65" t="str">
        <f ca="1">IF(ISBLANK(B2722)," ",IF(P2722&gt;MASTER!$B$3/100,"SB",IF(P2722&gt;MASTER!$B$4/100,"B",IF(P2722&gt;MASTER!$B$5/100,"C","K"))))</f>
        <v>SB</v>
      </c>
    </row>
    <row r="2723" customHeight="1" spans="1:18">
      <c r="A2723" s="65">
        <f ca="1">INDIRECT(ADDRESS(2+QUOTIENT(ROW()-2,COUNTA('Form Responses 1'!$1:$1)-4),1,,TRUE,"Form Responses 1"))</f>
        <v>0</v>
      </c>
      <c r="B2723" s="65">
        <f ca="1">INDIRECT(ADDRESS(2+QUOTIENT(ROW()-2,COUNTA('Form Responses 1'!$1:$1)-4),2,,TRUE,"Form Responses 1"))</f>
        <v>0</v>
      </c>
      <c r="C2723" s="65">
        <f ca="1">INDIRECT(ADDRESS(2+QUOTIENT(ROW()-2,COUNTA('Form Responses 1'!$1:$1)-4),3,,TRUE,"Form Responses 1"))</f>
        <v>0</v>
      </c>
      <c r="D2723" s="65">
        <f ca="1">INDIRECT(ADDRESS(2+QUOTIENT(ROW()-2,COUNTA('Form Responses 1'!$1:$1)-4),4,,TRUE,"Form Responses 1"))</f>
        <v>0</v>
      </c>
      <c r="E2723" s="82">
        <f ca="1" t="shared" si="0"/>
        <v>6</v>
      </c>
      <c r="F2723" s="65" t="str">
        <f ca="1">IF(ISBLANK(A2723)," ",INDIRECT(ADDRESS(1,5+MOD(ROW()-2,COUNTA('Form Responses 1'!$1:$1)-4),,TRUE,"Form Responses 1")))</f>
        <v>Lantai 18 [Mushola]</v>
      </c>
      <c r="G2723" s="65" t="e">
        <f ca="1">IF(ISBLANK(A2723)," ",INDIRECT(ADDRESS(MATCH(A2723,'Form Responses 1'!A:A,0),5+MOD(ROW()-2,COUNTA('Form Responses 1'!$1:$1)-4),,TRUE,"Form Responses 1")))</f>
        <v>#N/A</v>
      </c>
      <c r="H2723" s="83" t="str">
        <f ca="1" t="shared" si="1"/>
        <v>Lantai 18</v>
      </c>
      <c r="I2723" s="83" t="str">
        <f ca="1" t="shared" si="2741"/>
        <v>Mushola</v>
      </c>
      <c r="J2723" s="83" t="str">
        <f ca="1" t="shared" si="2"/>
        <v>CLEANING SERVICE</v>
      </c>
      <c r="K2723" s="83" t="str">
        <f ca="1" t="array" ref="K2723">IFERROR(INDEX(MASTER!B:B,MATCH(G2723,MASTER!A:A,0))/100," ")</f>
        <v> </v>
      </c>
      <c r="L2723" s="65">
        <f ca="1" t="shared" si="3"/>
        <v>0</v>
      </c>
      <c r="M2723" s="65" t="str">
        <f ca="1" t="shared" si="4"/>
        <v>1900 - WEEK 00</v>
      </c>
      <c r="N2723" s="65" t="str">
        <f ca="1" t="shared" si="5"/>
        <v>1900 - MONTH 01</v>
      </c>
      <c r="O2723" s="83" t="str">
        <f ca="1" t="shared" ref="O2723:P2723" si="2774">IFERROR(AVERAGEIF(M:M,M2723,$K:$K)," ")</f>
        <v> </v>
      </c>
      <c r="P2723" s="83" t="str">
        <f ca="1" t="shared" si="2774"/>
        <v> </v>
      </c>
      <c r="Q2723" s="65" t="str">
        <f ca="1">IF(ISBLANK(A2723)," ",IF(O2723&gt;MASTER!$B$3/100,"SB",IF(O2723&gt;MASTER!$B$4/100,"B",IF(O2723&gt;MASTER!$B$5/100,"C","K"))))</f>
        <v>SB</v>
      </c>
      <c r="R2723" s="65" t="str">
        <f ca="1">IF(ISBLANK(B2723)," ",IF(P2723&gt;MASTER!$B$3/100,"SB",IF(P2723&gt;MASTER!$B$4/100,"B",IF(P2723&gt;MASTER!$B$5/100,"C","K"))))</f>
        <v>SB</v>
      </c>
    </row>
    <row r="2724" customHeight="1" spans="1:18">
      <c r="A2724" s="65">
        <f ca="1">INDIRECT(ADDRESS(2+QUOTIENT(ROW()-2,COUNTA('Form Responses 1'!$1:$1)-4),1,,TRUE,"Form Responses 1"))</f>
        <v>0</v>
      </c>
      <c r="B2724" s="65">
        <f ca="1">INDIRECT(ADDRESS(2+QUOTIENT(ROW()-2,COUNTA('Form Responses 1'!$1:$1)-4),2,,TRUE,"Form Responses 1"))</f>
        <v>0</v>
      </c>
      <c r="C2724" s="65">
        <f ca="1">INDIRECT(ADDRESS(2+QUOTIENT(ROW()-2,COUNTA('Form Responses 1'!$1:$1)-4),3,,TRUE,"Form Responses 1"))</f>
        <v>0</v>
      </c>
      <c r="D2724" s="65">
        <f ca="1">INDIRECT(ADDRESS(2+QUOTIENT(ROW()-2,COUNTA('Form Responses 1'!$1:$1)-4),4,,TRUE,"Form Responses 1"))</f>
        <v>0</v>
      </c>
      <c r="E2724" s="82">
        <f ca="1" t="shared" si="0"/>
        <v>6</v>
      </c>
      <c r="F2724" s="65" t="str">
        <f ca="1">IF(ISBLANK(A2724)," ",INDIRECT(ADDRESS(1,5+MOD(ROW()-2,COUNTA('Form Responses 1'!$1:$1)-4),,TRUE,"Form Responses 1")))</f>
        <v>Lantai 18 [Pantry]</v>
      </c>
      <c r="G2724" s="65" t="e">
        <f ca="1">IF(ISBLANK(A2724)," ",INDIRECT(ADDRESS(MATCH(A2724,'Form Responses 1'!A:A,0),5+MOD(ROW()-2,COUNTA('Form Responses 1'!$1:$1)-4),,TRUE,"Form Responses 1")))</f>
        <v>#N/A</v>
      </c>
      <c r="H2724" s="83" t="str">
        <f ca="1" t="shared" si="1"/>
        <v>Lantai 18</v>
      </c>
      <c r="I2724" s="83" t="str">
        <f ca="1" t="shared" si="2741"/>
        <v>Pantry</v>
      </c>
      <c r="J2724" s="83" t="str">
        <f ca="1" t="shared" si="2"/>
        <v>CLEANING SERVICE</v>
      </c>
      <c r="K2724" s="83" t="str">
        <f ca="1" t="array" ref="K2724">IFERROR(INDEX(MASTER!B:B,MATCH(G2724,MASTER!A:A,0))/100," ")</f>
        <v> </v>
      </c>
      <c r="L2724" s="65">
        <f ca="1" t="shared" si="3"/>
        <v>0</v>
      </c>
      <c r="M2724" s="65" t="str">
        <f ca="1" t="shared" si="4"/>
        <v>1900 - WEEK 00</v>
      </c>
      <c r="N2724" s="65" t="str">
        <f ca="1" t="shared" si="5"/>
        <v>1900 - MONTH 01</v>
      </c>
      <c r="O2724" s="83" t="str">
        <f ca="1" t="shared" ref="O2724:P2724" si="2775">IFERROR(AVERAGEIF(M:M,M2724,$K:$K)," ")</f>
        <v> </v>
      </c>
      <c r="P2724" s="83" t="str">
        <f ca="1" t="shared" si="2775"/>
        <v> </v>
      </c>
      <c r="Q2724" s="65" t="str">
        <f ca="1">IF(ISBLANK(A2724)," ",IF(O2724&gt;MASTER!$B$3/100,"SB",IF(O2724&gt;MASTER!$B$4/100,"B",IF(O2724&gt;MASTER!$B$5/100,"C","K"))))</f>
        <v>SB</v>
      </c>
      <c r="R2724" s="65" t="str">
        <f ca="1">IF(ISBLANK(B2724)," ",IF(P2724&gt;MASTER!$B$3/100,"SB",IF(P2724&gt;MASTER!$B$4/100,"B",IF(P2724&gt;MASTER!$B$5/100,"C","K"))))</f>
        <v>SB</v>
      </c>
    </row>
    <row r="2725" customHeight="1" spans="1:18">
      <c r="A2725" s="65">
        <f ca="1">INDIRECT(ADDRESS(2+QUOTIENT(ROW()-2,COUNTA('Form Responses 1'!$1:$1)-4),1,,TRUE,"Form Responses 1"))</f>
        <v>0</v>
      </c>
      <c r="B2725" s="65">
        <f ca="1">INDIRECT(ADDRESS(2+QUOTIENT(ROW()-2,COUNTA('Form Responses 1'!$1:$1)-4),2,,TRUE,"Form Responses 1"))</f>
        <v>0</v>
      </c>
      <c r="C2725" s="65">
        <f ca="1">INDIRECT(ADDRESS(2+QUOTIENT(ROW()-2,COUNTA('Form Responses 1'!$1:$1)-4),3,,TRUE,"Form Responses 1"))</f>
        <v>0</v>
      </c>
      <c r="D2725" s="65">
        <f ca="1">INDIRECT(ADDRESS(2+QUOTIENT(ROW()-2,COUNTA('Form Responses 1'!$1:$1)-4),4,,TRUE,"Form Responses 1"))</f>
        <v>0</v>
      </c>
      <c r="E2725" s="82">
        <f ca="1" t="shared" si="0"/>
        <v>6</v>
      </c>
      <c r="F2725" s="65" t="str">
        <f ca="1">IF(ISBLANK(A2725)," ",INDIRECT(ADDRESS(1,5+MOD(ROW()-2,COUNTA('Form Responses 1'!$1:$1)-4),,TRUE,"Form Responses 1")))</f>
        <v>Lantai 18 [Ruang Rapat 1-2-3]</v>
      </c>
      <c r="G2725" s="65" t="e">
        <f ca="1">IF(ISBLANK(A2725)," ",INDIRECT(ADDRESS(MATCH(A2725,'Form Responses 1'!A:A,0),5+MOD(ROW()-2,COUNTA('Form Responses 1'!$1:$1)-4),,TRUE,"Form Responses 1")))</f>
        <v>#N/A</v>
      </c>
      <c r="H2725" s="83" t="str">
        <f ca="1" t="shared" si="1"/>
        <v>Lantai 18</v>
      </c>
      <c r="I2725" s="83" t="str">
        <f ca="1" t="shared" si="2741"/>
        <v>Ruang Rapat 1-2-3</v>
      </c>
      <c r="J2725" s="83" t="str">
        <f ca="1" t="shared" si="2"/>
        <v>CLEANING SERVICE</v>
      </c>
      <c r="K2725" s="83" t="str">
        <f ca="1" t="array" ref="K2725">IFERROR(INDEX(MASTER!B:B,MATCH(G2725,MASTER!A:A,0))/100," ")</f>
        <v> </v>
      </c>
      <c r="L2725" s="65">
        <f ca="1" t="shared" si="3"/>
        <v>0</v>
      </c>
      <c r="M2725" s="65" t="str">
        <f ca="1" t="shared" si="4"/>
        <v>1900 - WEEK 00</v>
      </c>
      <c r="N2725" s="65" t="str">
        <f ca="1" t="shared" si="5"/>
        <v>1900 - MONTH 01</v>
      </c>
      <c r="O2725" s="83" t="str">
        <f ca="1" t="shared" ref="O2725:P2725" si="2776">IFERROR(AVERAGEIF(M:M,M2725,$K:$K)," ")</f>
        <v> </v>
      </c>
      <c r="P2725" s="83" t="str">
        <f ca="1" t="shared" si="2776"/>
        <v> </v>
      </c>
      <c r="Q2725" s="65" t="str">
        <f ca="1">IF(ISBLANK(A2725)," ",IF(O2725&gt;MASTER!$B$3/100,"SB",IF(O2725&gt;MASTER!$B$4/100,"B",IF(O2725&gt;MASTER!$B$5/100,"C","K"))))</f>
        <v>SB</v>
      </c>
      <c r="R2725" s="65" t="str">
        <f ca="1">IF(ISBLANK(B2725)," ",IF(P2725&gt;MASTER!$B$3/100,"SB",IF(P2725&gt;MASTER!$B$4/100,"B",IF(P2725&gt;MASTER!$B$5/100,"C","K"))))</f>
        <v>SB</v>
      </c>
    </row>
    <row r="2726" customHeight="1" spans="1:18">
      <c r="A2726" s="65">
        <f ca="1">INDIRECT(ADDRESS(2+QUOTIENT(ROW()-2,COUNTA('Form Responses 1'!$1:$1)-4),1,,TRUE,"Form Responses 1"))</f>
        <v>0</v>
      </c>
      <c r="B2726" s="65">
        <f ca="1">INDIRECT(ADDRESS(2+QUOTIENT(ROW()-2,COUNTA('Form Responses 1'!$1:$1)-4),2,,TRUE,"Form Responses 1"))</f>
        <v>0</v>
      </c>
      <c r="C2726" s="65">
        <f ca="1">INDIRECT(ADDRESS(2+QUOTIENT(ROW()-2,COUNTA('Form Responses 1'!$1:$1)-4),3,,TRUE,"Form Responses 1"))</f>
        <v>0</v>
      </c>
      <c r="D2726" s="65">
        <f ca="1">INDIRECT(ADDRESS(2+QUOTIENT(ROW()-2,COUNTA('Form Responses 1'!$1:$1)-4),4,,TRUE,"Form Responses 1"))</f>
        <v>0</v>
      </c>
      <c r="E2726" s="82">
        <f ca="1" t="shared" si="0"/>
        <v>6</v>
      </c>
      <c r="F2726" s="65" t="str">
        <f ca="1">IF(ISBLANK(A2726)," ",INDIRECT(ADDRESS(1,5+MOD(ROW()-2,COUNTA('Form Responses 1'!$1:$1)-4),,TRUE,"Form Responses 1")))</f>
        <v>Lantai 18 [Ruang Kerja]</v>
      </c>
      <c r="G2726" s="65" t="e">
        <f ca="1">IF(ISBLANK(A2726)," ",INDIRECT(ADDRESS(MATCH(A2726,'Form Responses 1'!A:A,0),5+MOD(ROW()-2,COUNTA('Form Responses 1'!$1:$1)-4),,TRUE,"Form Responses 1")))</f>
        <v>#N/A</v>
      </c>
      <c r="H2726" s="83" t="str">
        <f ca="1" t="shared" si="1"/>
        <v>Lantai 18</v>
      </c>
      <c r="I2726" s="83" t="str">
        <f ca="1" t="shared" si="2741"/>
        <v>Ruang Kerja</v>
      </c>
      <c r="J2726" s="83" t="str">
        <f ca="1" t="shared" si="2"/>
        <v>CLEANING SERVICE</v>
      </c>
      <c r="K2726" s="83" t="str">
        <f ca="1" t="array" ref="K2726">IFERROR(INDEX(MASTER!B:B,MATCH(G2726,MASTER!A:A,0))/100," ")</f>
        <v> </v>
      </c>
      <c r="L2726" s="65">
        <f ca="1" t="shared" si="3"/>
        <v>0</v>
      </c>
      <c r="M2726" s="65" t="str">
        <f ca="1" t="shared" si="4"/>
        <v>1900 - WEEK 00</v>
      </c>
      <c r="N2726" s="65" t="str">
        <f ca="1" t="shared" si="5"/>
        <v>1900 - MONTH 01</v>
      </c>
      <c r="O2726" s="83" t="str">
        <f ca="1" t="shared" ref="O2726:P2726" si="2777">IFERROR(AVERAGEIF(M:M,M2726,$K:$K)," ")</f>
        <v> </v>
      </c>
      <c r="P2726" s="83" t="str">
        <f ca="1" t="shared" si="2777"/>
        <v> </v>
      </c>
      <c r="Q2726" s="65" t="str">
        <f ca="1">IF(ISBLANK(A2726)," ",IF(O2726&gt;MASTER!$B$3/100,"SB",IF(O2726&gt;MASTER!$B$4/100,"B",IF(O2726&gt;MASTER!$B$5/100,"C","K"))))</f>
        <v>SB</v>
      </c>
      <c r="R2726" s="65" t="str">
        <f ca="1">IF(ISBLANK(B2726)," ",IF(P2726&gt;MASTER!$B$3/100,"SB",IF(P2726&gt;MASTER!$B$4/100,"B",IF(P2726&gt;MASTER!$B$5/100,"C","K"))))</f>
        <v>SB</v>
      </c>
    </row>
    <row r="2727" customHeight="1" spans="1:18">
      <c r="A2727" s="65">
        <f ca="1">INDIRECT(ADDRESS(2+QUOTIENT(ROW()-2,COUNTA('Form Responses 1'!$1:$1)-4),1,,TRUE,"Form Responses 1"))</f>
        <v>0</v>
      </c>
      <c r="B2727" s="65">
        <f ca="1">INDIRECT(ADDRESS(2+QUOTIENT(ROW()-2,COUNTA('Form Responses 1'!$1:$1)-4),2,,TRUE,"Form Responses 1"))</f>
        <v>0</v>
      </c>
      <c r="C2727" s="65">
        <f ca="1">INDIRECT(ADDRESS(2+QUOTIENT(ROW()-2,COUNTA('Form Responses 1'!$1:$1)-4),3,,TRUE,"Form Responses 1"))</f>
        <v>0</v>
      </c>
      <c r="D2727" s="65">
        <f ca="1">INDIRECT(ADDRESS(2+QUOTIENT(ROW()-2,COUNTA('Form Responses 1'!$1:$1)-4),4,,TRUE,"Form Responses 1"))</f>
        <v>0</v>
      </c>
      <c r="E2727" s="82">
        <f ca="1" t="shared" si="0"/>
        <v>6</v>
      </c>
      <c r="F2727" s="65" t="str">
        <f ca="1">IF(ISBLANK(A2727)," ",INDIRECT(ADDRESS(1,5+MOD(ROW()-2,COUNTA('Form Responses 1'!$1:$1)-4),,TRUE,"Form Responses 1")))</f>
        <v>Lantai 18 [Koridor]</v>
      </c>
      <c r="G2727" s="65" t="e">
        <f ca="1">IF(ISBLANK(A2727)," ",INDIRECT(ADDRESS(MATCH(A2727,'Form Responses 1'!A:A,0),5+MOD(ROW()-2,COUNTA('Form Responses 1'!$1:$1)-4),,TRUE,"Form Responses 1")))</f>
        <v>#N/A</v>
      </c>
      <c r="H2727" s="83" t="str">
        <f ca="1" t="shared" si="1"/>
        <v>Lantai 18</v>
      </c>
      <c r="I2727" s="83" t="str">
        <f ca="1" t="shared" si="2741"/>
        <v>Koridor</v>
      </c>
      <c r="J2727" s="83" t="str">
        <f ca="1" t="shared" si="2"/>
        <v>CLEANING SERVICE</v>
      </c>
      <c r="K2727" s="83" t="str">
        <f ca="1" t="array" ref="K2727">IFERROR(INDEX(MASTER!B:B,MATCH(G2727,MASTER!A:A,0))/100," ")</f>
        <v> </v>
      </c>
      <c r="L2727" s="65">
        <f ca="1" t="shared" si="3"/>
        <v>0</v>
      </c>
      <c r="M2727" s="65" t="str">
        <f ca="1" t="shared" si="4"/>
        <v>1900 - WEEK 00</v>
      </c>
      <c r="N2727" s="65" t="str">
        <f ca="1" t="shared" si="5"/>
        <v>1900 - MONTH 01</v>
      </c>
      <c r="O2727" s="83" t="str">
        <f ca="1" t="shared" ref="O2727:P2727" si="2778">IFERROR(AVERAGEIF(M:M,M2727,$K:$K)," ")</f>
        <v> </v>
      </c>
      <c r="P2727" s="83" t="str">
        <f ca="1" t="shared" si="2778"/>
        <v> </v>
      </c>
      <c r="Q2727" s="65" t="str">
        <f ca="1">IF(ISBLANK(A2727)," ",IF(O2727&gt;MASTER!$B$3/100,"SB",IF(O2727&gt;MASTER!$B$4/100,"B",IF(O2727&gt;MASTER!$B$5/100,"C","K"))))</f>
        <v>SB</v>
      </c>
      <c r="R2727" s="65" t="str">
        <f ca="1">IF(ISBLANK(B2727)," ",IF(P2727&gt;MASTER!$B$3/100,"SB",IF(P2727&gt;MASTER!$B$4/100,"B",IF(P2727&gt;MASTER!$B$5/100,"C","K"))))</f>
        <v>SB</v>
      </c>
    </row>
    <row r="2728" customHeight="1" spans="1:18">
      <c r="A2728" s="65">
        <f ca="1">INDIRECT(ADDRESS(2+QUOTIENT(ROW()-2,COUNTA('Form Responses 1'!$1:$1)-4),1,,TRUE,"Form Responses 1"))</f>
        <v>0</v>
      </c>
      <c r="B2728" s="65">
        <f ca="1">INDIRECT(ADDRESS(2+QUOTIENT(ROW()-2,COUNTA('Form Responses 1'!$1:$1)-4),2,,TRUE,"Form Responses 1"))</f>
        <v>0</v>
      </c>
      <c r="C2728" s="65">
        <f ca="1">INDIRECT(ADDRESS(2+QUOTIENT(ROW()-2,COUNTA('Form Responses 1'!$1:$1)-4),3,,TRUE,"Form Responses 1"))</f>
        <v>0</v>
      </c>
      <c r="D2728" s="65">
        <f ca="1">INDIRECT(ADDRESS(2+QUOTIENT(ROW()-2,COUNTA('Form Responses 1'!$1:$1)-4),4,,TRUE,"Form Responses 1"))</f>
        <v>0</v>
      </c>
      <c r="E2728" s="82">
        <f ca="1" t="shared" si="0"/>
        <v>6</v>
      </c>
      <c r="F2728" s="65" t="str">
        <f ca="1">IF(ISBLANK(A2728)," ",INDIRECT(ADDRESS(1,5+MOD(ROW()-2,COUNTA('Form Responses 1'!$1:$1)-4),,TRUE,"Form Responses 1")))</f>
        <v>Lantai 18 [Toilet Pria / Wanita]</v>
      </c>
      <c r="G2728" s="65" t="e">
        <f ca="1">IF(ISBLANK(A2728)," ",INDIRECT(ADDRESS(MATCH(A2728,'Form Responses 1'!A:A,0),5+MOD(ROW()-2,COUNTA('Form Responses 1'!$1:$1)-4),,TRUE,"Form Responses 1")))</f>
        <v>#N/A</v>
      </c>
      <c r="H2728" s="83" t="str">
        <f ca="1" t="shared" si="1"/>
        <v>Lantai 18</v>
      </c>
      <c r="I2728" s="83" t="str">
        <f ca="1" t="shared" si="2741"/>
        <v>Toilet Pria / Wanita</v>
      </c>
      <c r="J2728" s="83" t="str">
        <f ca="1" t="shared" si="2"/>
        <v>CLEANING SERVICE</v>
      </c>
      <c r="K2728" s="83" t="str">
        <f ca="1" t="array" ref="K2728">IFERROR(INDEX(MASTER!B:B,MATCH(G2728,MASTER!A:A,0))/100," ")</f>
        <v> </v>
      </c>
      <c r="L2728" s="65">
        <f ca="1" t="shared" si="3"/>
        <v>0</v>
      </c>
      <c r="M2728" s="65" t="str">
        <f ca="1" t="shared" si="4"/>
        <v>1900 - WEEK 00</v>
      </c>
      <c r="N2728" s="65" t="str">
        <f ca="1" t="shared" si="5"/>
        <v>1900 - MONTH 01</v>
      </c>
      <c r="O2728" s="83" t="str">
        <f ca="1" t="shared" ref="O2728:P2728" si="2779">IFERROR(AVERAGEIF(M:M,M2728,$K:$K)," ")</f>
        <v> </v>
      </c>
      <c r="P2728" s="83" t="str">
        <f ca="1" t="shared" si="2779"/>
        <v> </v>
      </c>
      <c r="Q2728" s="65" t="str">
        <f ca="1">IF(ISBLANK(A2728)," ",IF(O2728&gt;MASTER!$B$3/100,"SB",IF(O2728&gt;MASTER!$B$4/100,"B",IF(O2728&gt;MASTER!$B$5/100,"C","K"))))</f>
        <v>SB</v>
      </c>
      <c r="R2728" s="65" t="str">
        <f ca="1">IF(ISBLANK(B2728)," ",IF(P2728&gt;MASTER!$B$3/100,"SB",IF(P2728&gt;MASTER!$B$4/100,"B",IF(P2728&gt;MASTER!$B$5/100,"C","K"))))</f>
        <v>SB</v>
      </c>
    </row>
    <row r="2729" customHeight="1" spans="1:18">
      <c r="A2729" s="65">
        <f ca="1">INDIRECT(ADDRESS(2+QUOTIENT(ROW()-2,COUNTA('Form Responses 1'!$1:$1)-4),1,,TRUE,"Form Responses 1"))</f>
        <v>0</v>
      </c>
      <c r="B2729" s="65">
        <f ca="1">INDIRECT(ADDRESS(2+QUOTIENT(ROW()-2,COUNTA('Form Responses 1'!$1:$1)-4),2,,TRUE,"Form Responses 1"))</f>
        <v>0</v>
      </c>
      <c r="C2729" s="65">
        <f ca="1">INDIRECT(ADDRESS(2+QUOTIENT(ROW()-2,COUNTA('Form Responses 1'!$1:$1)-4),3,,TRUE,"Form Responses 1"))</f>
        <v>0</v>
      </c>
      <c r="D2729" s="65">
        <f ca="1">INDIRECT(ADDRESS(2+QUOTIENT(ROW()-2,COUNTA('Form Responses 1'!$1:$1)-4),4,,TRUE,"Form Responses 1"))</f>
        <v>0</v>
      </c>
      <c r="E2729" s="82">
        <f ca="1" t="shared" si="0"/>
        <v>6</v>
      </c>
      <c r="F2729" s="65" t="str">
        <f ca="1">IF(ISBLANK(A2729)," ",INDIRECT(ADDRESS(1,5+MOD(ROW()-2,COUNTA('Form Responses 1'!$1:$1)-4),,TRUE,"Form Responses 1")))</f>
        <v>Lantai 17 [Tangga Exit Barat]</v>
      </c>
      <c r="G2729" s="65" t="e">
        <f ca="1">IF(ISBLANK(A2729)," ",INDIRECT(ADDRESS(MATCH(A2729,'Form Responses 1'!A:A,0),5+MOD(ROW()-2,COUNTA('Form Responses 1'!$1:$1)-4),,TRUE,"Form Responses 1")))</f>
        <v>#N/A</v>
      </c>
      <c r="H2729" s="83" t="str">
        <f ca="1" t="shared" si="1"/>
        <v>Lantai 17</v>
      </c>
      <c r="I2729" s="83" t="str">
        <f ca="1" t="shared" si="2741"/>
        <v>Tangga Exit Barat</v>
      </c>
      <c r="J2729" s="83" t="str">
        <f ca="1" t="shared" si="2"/>
        <v>CLEANING SERVICE</v>
      </c>
      <c r="K2729" s="83" t="str">
        <f ca="1" t="array" ref="K2729">IFERROR(INDEX(MASTER!B:B,MATCH(G2729,MASTER!A:A,0))/100," ")</f>
        <v> </v>
      </c>
      <c r="L2729" s="65">
        <f ca="1" t="shared" si="3"/>
        <v>0</v>
      </c>
      <c r="M2729" s="65" t="str">
        <f ca="1" t="shared" si="4"/>
        <v>1900 - WEEK 00</v>
      </c>
      <c r="N2729" s="65" t="str">
        <f ca="1" t="shared" si="5"/>
        <v>1900 - MONTH 01</v>
      </c>
      <c r="O2729" s="83" t="str">
        <f ca="1" t="shared" ref="O2729:P2729" si="2780">IFERROR(AVERAGEIF(M:M,M2729,$K:$K)," ")</f>
        <v> </v>
      </c>
      <c r="P2729" s="83" t="str">
        <f ca="1" t="shared" si="2780"/>
        <v> </v>
      </c>
      <c r="Q2729" s="65" t="str">
        <f ca="1">IF(ISBLANK(A2729)," ",IF(O2729&gt;MASTER!$B$3/100,"SB",IF(O2729&gt;MASTER!$B$4/100,"B",IF(O2729&gt;MASTER!$B$5/100,"C","K"))))</f>
        <v>SB</v>
      </c>
      <c r="R2729" s="65" t="str">
        <f ca="1">IF(ISBLANK(B2729)," ",IF(P2729&gt;MASTER!$B$3/100,"SB",IF(P2729&gt;MASTER!$B$4/100,"B",IF(P2729&gt;MASTER!$B$5/100,"C","K"))))</f>
        <v>SB</v>
      </c>
    </row>
    <row r="2730" customHeight="1" spans="1:18">
      <c r="A2730" s="65">
        <f ca="1">INDIRECT(ADDRESS(2+QUOTIENT(ROW()-2,COUNTA('Form Responses 1'!$1:$1)-4),1,,TRUE,"Form Responses 1"))</f>
        <v>0</v>
      </c>
      <c r="B2730" s="65">
        <f ca="1">INDIRECT(ADDRESS(2+QUOTIENT(ROW()-2,COUNTA('Form Responses 1'!$1:$1)-4),2,,TRUE,"Form Responses 1"))</f>
        <v>0</v>
      </c>
      <c r="C2730" s="65">
        <f ca="1">INDIRECT(ADDRESS(2+QUOTIENT(ROW()-2,COUNTA('Form Responses 1'!$1:$1)-4),3,,TRUE,"Form Responses 1"))</f>
        <v>0</v>
      </c>
      <c r="D2730" s="65">
        <f ca="1">INDIRECT(ADDRESS(2+QUOTIENT(ROW()-2,COUNTA('Form Responses 1'!$1:$1)-4),4,,TRUE,"Form Responses 1"))</f>
        <v>0</v>
      </c>
      <c r="E2730" s="82">
        <f ca="1" t="shared" si="0"/>
        <v>6</v>
      </c>
      <c r="F2730" s="65" t="str">
        <f ca="1">IF(ISBLANK(A2730)," ",INDIRECT(ADDRESS(1,5+MOD(ROW()-2,COUNTA('Form Responses 1'!$1:$1)-4),,TRUE,"Form Responses 1")))</f>
        <v>Lantai 17 [ &amp; Timur]</v>
      </c>
      <c r="G2730" s="65" t="e">
        <f ca="1">IF(ISBLANK(A2730)," ",INDIRECT(ADDRESS(MATCH(A2730,'Form Responses 1'!A:A,0),5+MOD(ROW()-2,COUNTA('Form Responses 1'!$1:$1)-4),,TRUE,"Form Responses 1")))</f>
        <v>#N/A</v>
      </c>
      <c r="H2730" s="83" t="str">
        <f ca="1" t="shared" si="1"/>
        <v>Lantai 17</v>
      </c>
      <c r="I2730" s="83" t="str">
        <f ca="1" t="shared" si="2741"/>
        <v> &amp; Timur</v>
      </c>
      <c r="J2730" s="83" t="str">
        <f ca="1" t="shared" si="2"/>
        <v>CLEANING SERVICE</v>
      </c>
      <c r="K2730" s="83" t="str">
        <f ca="1" t="array" ref="K2730">IFERROR(INDEX(MASTER!B:B,MATCH(G2730,MASTER!A:A,0))/100," ")</f>
        <v> </v>
      </c>
      <c r="L2730" s="65">
        <f ca="1" t="shared" si="3"/>
        <v>0</v>
      </c>
      <c r="M2730" s="65" t="str">
        <f ca="1" t="shared" si="4"/>
        <v>1900 - WEEK 00</v>
      </c>
      <c r="N2730" s="65" t="str">
        <f ca="1" t="shared" si="5"/>
        <v>1900 - MONTH 01</v>
      </c>
      <c r="O2730" s="83" t="str">
        <f ca="1" t="shared" ref="O2730:P2730" si="2781">IFERROR(AVERAGEIF(M:M,M2730,$K:$K)," ")</f>
        <v> </v>
      </c>
      <c r="P2730" s="83" t="str">
        <f ca="1" t="shared" si="2781"/>
        <v> </v>
      </c>
      <c r="Q2730" s="65" t="str">
        <f ca="1">IF(ISBLANK(A2730)," ",IF(O2730&gt;MASTER!$B$3/100,"SB",IF(O2730&gt;MASTER!$B$4/100,"B",IF(O2730&gt;MASTER!$B$5/100,"C","K"))))</f>
        <v>SB</v>
      </c>
      <c r="R2730" s="65" t="str">
        <f ca="1">IF(ISBLANK(B2730)," ",IF(P2730&gt;MASTER!$B$3/100,"SB",IF(P2730&gt;MASTER!$B$4/100,"B",IF(P2730&gt;MASTER!$B$5/100,"C","K"))))</f>
        <v>SB</v>
      </c>
    </row>
    <row r="2731" customHeight="1" spans="1:18">
      <c r="A2731" s="65">
        <f ca="1">INDIRECT(ADDRESS(2+QUOTIENT(ROW()-2,COUNTA('Form Responses 1'!$1:$1)-4),1,,TRUE,"Form Responses 1"))</f>
        <v>0</v>
      </c>
      <c r="B2731" s="65">
        <f ca="1">INDIRECT(ADDRESS(2+QUOTIENT(ROW()-2,COUNTA('Form Responses 1'!$1:$1)-4),2,,TRUE,"Form Responses 1"))</f>
        <v>0</v>
      </c>
      <c r="C2731" s="65">
        <f ca="1">INDIRECT(ADDRESS(2+QUOTIENT(ROW()-2,COUNTA('Form Responses 1'!$1:$1)-4),3,,TRUE,"Form Responses 1"))</f>
        <v>0</v>
      </c>
      <c r="D2731" s="65">
        <f ca="1">INDIRECT(ADDRESS(2+QUOTIENT(ROW()-2,COUNTA('Form Responses 1'!$1:$1)-4),4,,TRUE,"Form Responses 1"))</f>
        <v>0</v>
      </c>
      <c r="E2731" s="82">
        <f ca="1" t="shared" si="0"/>
        <v>6</v>
      </c>
      <c r="F2731" s="65" t="str">
        <f ca="1">IF(ISBLANK(A2731)," ",INDIRECT(ADDRESS(1,5+MOD(ROW()-2,COUNTA('Form Responses 1'!$1:$1)-4),,TRUE,"Form Responses 1")))</f>
        <v>Lantai 17 [Mushola]</v>
      </c>
      <c r="G2731" s="65" t="e">
        <f ca="1">IF(ISBLANK(A2731)," ",INDIRECT(ADDRESS(MATCH(A2731,'Form Responses 1'!A:A,0),5+MOD(ROW()-2,COUNTA('Form Responses 1'!$1:$1)-4),,TRUE,"Form Responses 1")))</f>
        <v>#N/A</v>
      </c>
      <c r="H2731" s="83" t="str">
        <f ca="1" t="shared" si="1"/>
        <v>Lantai 17</v>
      </c>
      <c r="I2731" s="83" t="str">
        <f ca="1" t="shared" si="2741"/>
        <v>Mushola</v>
      </c>
      <c r="J2731" s="83" t="str">
        <f ca="1" t="shared" si="2"/>
        <v>CLEANING SERVICE</v>
      </c>
      <c r="K2731" s="83" t="str">
        <f ca="1" t="array" ref="K2731">IFERROR(INDEX(MASTER!B:B,MATCH(G2731,MASTER!A:A,0))/100," ")</f>
        <v> </v>
      </c>
      <c r="L2731" s="65">
        <f ca="1" t="shared" si="3"/>
        <v>0</v>
      </c>
      <c r="M2731" s="65" t="str">
        <f ca="1" t="shared" si="4"/>
        <v>1900 - WEEK 00</v>
      </c>
      <c r="N2731" s="65" t="str">
        <f ca="1" t="shared" si="5"/>
        <v>1900 - MONTH 01</v>
      </c>
      <c r="O2731" s="83" t="str">
        <f ca="1" t="shared" ref="O2731:P2731" si="2782">IFERROR(AVERAGEIF(M:M,M2731,$K:$K)," ")</f>
        <v> </v>
      </c>
      <c r="P2731" s="83" t="str">
        <f ca="1" t="shared" si="2782"/>
        <v> </v>
      </c>
      <c r="Q2731" s="65" t="str">
        <f ca="1">IF(ISBLANK(A2731)," ",IF(O2731&gt;MASTER!$B$3/100,"SB",IF(O2731&gt;MASTER!$B$4/100,"B",IF(O2731&gt;MASTER!$B$5/100,"C","K"))))</f>
        <v>SB</v>
      </c>
      <c r="R2731" s="65" t="str">
        <f ca="1">IF(ISBLANK(B2731)," ",IF(P2731&gt;MASTER!$B$3/100,"SB",IF(P2731&gt;MASTER!$B$4/100,"B",IF(P2731&gt;MASTER!$B$5/100,"C","K"))))</f>
        <v>SB</v>
      </c>
    </row>
    <row r="2732" customHeight="1" spans="1:18">
      <c r="A2732" s="65">
        <f ca="1">INDIRECT(ADDRESS(2+QUOTIENT(ROW()-2,COUNTA('Form Responses 1'!$1:$1)-4),1,,TRUE,"Form Responses 1"))</f>
        <v>0</v>
      </c>
      <c r="B2732" s="65">
        <f ca="1">INDIRECT(ADDRESS(2+QUOTIENT(ROW()-2,COUNTA('Form Responses 1'!$1:$1)-4),2,,TRUE,"Form Responses 1"))</f>
        <v>0</v>
      </c>
      <c r="C2732" s="65">
        <f ca="1">INDIRECT(ADDRESS(2+QUOTIENT(ROW()-2,COUNTA('Form Responses 1'!$1:$1)-4),3,,TRUE,"Form Responses 1"))</f>
        <v>0</v>
      </c>
      <c r="D2732" s="65">
        <f ca="1">INDIRECT(ADDRESS(2+QUOTIENT(ROW()-2,COUNTA('Form Responses 1'!$1:$1)-4),4,,TRUE,"Form Responses 1"))</f>
        <v>0</v>
      </c>
      <c r="E2732" s="82">
        <f ca="1" t="shared" si="0"/>
        <v>6</v>
      </c>
      <c r="F2732" s="65" t="str">
        <f ca="1">IF(ISBLANK(A2732)," ",INDIRECT(ADDRESS(1,5+MOD(ROW()-2,COUNTA('Form Responses 1'!$1:$1)-4),,TRUE,"Form Responses 1")))</f>
        <v>Lantai 17 [Pantry]</v>
      </c>
      <c r="G2732" s="65" t="e">
        <f ca="1">IF(ISBLANK(A2732)," ",INDIRECT(ADDRESS(MATCH(A2732,'Form Responses 1'!A:A,0),5+MOD(ROW()-2,COUNTA('Form Responses 1'!$1:$1)-4),,TRUE,"Form Responses 1")))</f>
        <v>#N/A</v>
      </c>
      <c r="H2732" s="83" t="str">
        <f ca="1" t="shared" si="1"/>
        <v>Lantai 17</v>
      </c>
      <c r="I2732" s="83" t="str">
        <f ca="1" t="shared" si="2741"/>
        <v>Pantry</v>
      </c>
      <c r="J2732" s="83" t="str">
        <f ca="1" t="shared" si="2"/>
        <v>CLEANING SERVICE</v>
      </c>
      <c r="K2732" s="83" t="str">
        <f ca="1" t="array" ref="K2732">IFERROR(INDEX(MASTER!B:B,MATCH(G2732,MASTER!A:A,0))/100," ")</f>
        <v> </v>
      </c>
      <c r="L2732" s="65">
        <f ca="1" t="shared" si="3"/>
        <v>0</v>
      </c>
      <c r="M2732" s="65" t="str">
        <f ca="1" t="shared" si="4"/>
        <v>1900 - WEEK 00</v>
      </c>
      <c r="N2732" s="65" t="str">
        <f ca="1" t="shared" si="5"/>
        <v>1900 - MONTH 01</v>
      </c>
      <c r="O2732" s="83" t="str">
        <f ca="1" t="shared" ref="O2732:P2732" si="2783">IFERROR(AVERAGEIF(M:M,M2732,$K:$K)," ")</f>
        <v> </v>
      </c>
      <c r="P2732" s="83" t="str">
        <f ca="1" t="shared" si="2783"/>
        <v> </v>
      </c>
      <c r="Q2732" s="65" t="str">
        <f ca="1">IF(ISBLANK(A2732)," ",IF(O2732&gt;MASTER!$B$3/100,"SB",IF(O2732&gt;MASTER!$B$4/100,"B",IF(O2732&gt;MASTER!$B$5/100,"C","K"))))</f>
        <v>SB</v>
      </c>
      <c r="R2732" s="65" t="str">
        <f ca="1">IF(ISBLANK(B2732)," ",IF(P2732&gt;MASTER!$B$3/100,"SB",IF(P2732&gt;MASTER!$B$4/100,"B",IF(P2732&gt;MASTER!$B$5/100,"C","K"))))</f>
        <v>SB</v>
      </c>
    </row>
    <row r="2733" customHeight="1" spans="1:18">
      <c r="A2733" s="65">
        <f ca="1">INDIRECT(ADDRESS(2+QUOTIENT(ROW()-2,COUNTA('Form Responses 1'!$1:$1)-4),1,,TRUE,"Form Responses 1"))</f>
        <v>0</v>
      </c>
      <c r="B2733" s="65">
        <f ca="1">INDIRECT(ADDRESS(2+QUOTIENT(ROW()-2,COUNTA('Form Responses 1'!$1:$1)-4),2,,TRUE,"Form Responses 1"))</f>
        <v>0</v>
      </c>
      <c r="C2733" s="65">
        <f ca="1">INDIRECT(ADDRESS(2+QUOTIENT(ROW()-2,COUNTA('Form Responses 1'!$1:$1)-4),3,,TRUE,"Form Responses 1"))</f>
        <v>0</v>
      </c>
      <c r="D2733" s="65">
        <f ca="1">INDIRECT(ADDRESS(2+QUOTIENT(ROW()-2,COUNTA('Form Responses 1'!$1:$1)-4),4,,TRUE,"Form Responses 1"))</f>
        <v>0</v>
      </c>
      <c r="E2733" s="82">
        <f ca="1" t="shared" si="0"/>
        <v>6</v>
      </c>
      <c r="F2733" s="65" t="str">
        <f ca="1">IF(ISBLANK(A2733)," ",INDIRECT(ADDRESS(1,5+MOD(ROW()-2,COUNTA('Form Responses 1'!$1:$1)-4),,TRUE,"Form Responses 1")))</f>
        <v>Lantai 17 [Ruang Rapat 1-2-3]</v>
      </c>
      <c r="G2733" s="65" t="e">
        <f ca="1">IF(ISBLANK(A2733)," ",INDIRECT(ADDRESS(MATCH(A2733,'Form Responses 1'!A:A,0),5+MOD(ROW()-2,COUNTA('Form Responses 1'!$1:$1)-4),,TRUE,"Form Responses 1")))</f>
        <v>#N/A</v>
      </c>
      <c r="H2733" s="83" t="str">
        <f ca="1" t="shared" si="1"/>
        <v>Lantai 17</v>
      </c>
      <c r="I2733" s="83" t="str">
        <f ca="1" t="shared" si="2741"/>
        <v>Ruang Rapat 1-2-3</v>
      </c>
      <c r="J2733" s="83" t="str">
        <f ca="1" t="shared" si="2"/>
        <v>CLEANING SERVICE</v>
      </c>
      <c r="K2733" s="83" t="str">
        <f ca="1" t="array" ref="K2733">IFERROR(INDEX(MASTER!B:B,MATCH(G2733,MASTER!A:A,0))/100," ")</f>
        <v> </v>
      </c>
      <c r="L2733" s="65">
        <f ca="1" t="shared" si="3"/>
        <v>0</v>
      </c>
      <c r="M2733" s="65" t="str">
        <f ca="1" t="shared" si="4"/>
        <v>1900 - WEEK 00</v>
      </c>
      <c r="N2733" s="65" t="str">
        <f ca="1" t="shared" si="5"/>
        <v>1900 - MONTH 01</v>
      </c>
      <c r="O2733" s="83" t="str">
        <f ca="1" t="shared" ref="O2733:P2733" si="2784">IFERROR(AVERAGEIF(M:M,M2733,$K:$K)," ")</f>
        <v> </v>
      </c>
      <c r="P2733" s="83" t="str">
        <f ca="1" t="shared" si="2784"/>
        <v> </v>
      </c>
      <c r="Q2733" s="65" t="str">
        <f ca="1">IF(ISBLANK(A2733)," ",IF(O2733&gt;MASTER!$B$3/100,"SB",IF(O2733&gt;MASTER!$B$4/100,"B",IF(O2733&gt;MASTER!$B$5/100,"C","K"))))</f>
        <v>SB</v>
      </c>
      <c r="R2733" s="65" t="str">
        <f ca="1">IF(ISBLANK(B2733)," ",IF(P2733&gt;MASTER!$B$3/100,"SB",IF(P2733&gt;MASTER!$B$4/100,"B",IF(P2733&gt;MASTER!$B$5/100,"C","K"))))</f>
        <v>SB</v>
      </c>
    </row>
    <row r="2734" customHeight="1" spans="1:18">
      <c r="A2734" s="65">
        <f ca="1">INDIRECT(ADDRESS(2+QUOTIENT(ROW()-2,COUNTA('Form Responses 1'!$1:$1)-4),1,,TRUE,"Form Responses 1"))</f>
        <v>0</v>
      </c>
      <c r="B2734" s="65">
        <f ca="1">INDIRECT(ADDRESS(2+QUOTIENT(ROW()-2,COUNTA('Form Responses 1'!$1:$1)-4),2,,TRUE,"Form Responses 1"))</f>
        <v>0</v>
      </c>
      <c r="C2734" s="65">
        <f ca="1">INDIRECT(ADDRESS(2+QUOTIENT(ROW()-2,COUNTA('Form Responses 1'!$1:$1)-4),3,,TRUE,"Form Responses 1"))</f>
        <v>0</v>
      </c>
      <c r="D2734" s="65">
        <f ca="1">INDIRECT(ADDRESS(2+QUOTIENT(ROW()-2,COUNTA('Form Responses 1'!$1:$1)-4),4,,TRUE,"Form Responses 1"))</f>
        <v>0</v>
      </c>
      <c r="E2734" s="82">
        <f ca="1" t="shared" si="0"/>
        <v>6</v>
      </c>
      <c r="F2734" s="65" t="str">
        <f ca="1">IF(ISBLANK(A2734)," ",INDIRECT(ADDRESS(1,5+MOD(ROW()-2,COUNTA('Form Responses 1'!$1:$1)-4),,TRUE,"Form Responses 1")))</f>
        <v>Lantai 17 [Ruang Kerja]</v>
      </c>
      <c r="G2734" s="65" t="e">
        <f ca="1">IF(ISBLANK(A2734)," ",INDIRECT(ADDRESS(MATCH(A2734,'Form Responses 1'!A:A,0),5+MOD(ROW()-2,COUNTA('Form Responses 1'!$1:$1)-4),,TRUE,"Form Responses 1")))</f>
        <v>#N/A</v>
      </c>
      <c r="H2734" s="83" t="str">
        <f ca="1" t="shared" si="1"/>
        <v>Lantai 17</v>
      </c>
      <c r="I2734" s="83" t="str">
        <f ca="1" t="shared" si="2741"/>
        <v>Ruang Kerja</v>
      </c>
      <c r="J2734" s="83" t="str">
        <f ca="1" t="shared" si="2"/>
        <v>CLEANING SERVICE</v>
      </c>
      <c r="K2734" s="83" t="str">
        <f ca="1" t="array" ref="K2734">IFERROR(INDEX(MASTER!B:B,MATCH(G2734,MASTER!A:A,0))/100," ")</f>
        <v> </v>
      </c>
      <c r="L2734" s="65">
        <f ca="1" t="shared" si="3"/>
        <v>0</v>
      </c>
      <c r="M2734" s="65" t="str">
        <f ca="1" t="shared" si="4"/>
        <v>1900 - WEEK 00</v>
      </c>
      <c r="N2734" s="65" t="str">
        <f ca="1" t="shared" si="5"/>
        <v>1900 - MONTH 01</v>
      </c>
      <c r="O2734" s="83" t="str">
        <f ca="1" t="shared" ref="O2734:P2734" si="2785">IFERROR(AVERAGEIF(M:M,M2734,$K:$K)," ")</f>
        <v> </v>
      </c>
      <c r="P2734" s="83" t="str">
        <f ca="1" t="shared" si="2785"/>
        <v> </v>
      </c>
      <c r="Q2734" s="65" t="str">
        <f ca="1">IF(ISBLANK(A2734)," ",IF(O2734&gt;MASTER!$B$3/100,"SB",IF(O2734&gt;MASTER!$B$4/100,"B",IF(O2734&gt;MASTER!$B$5/100,"C","K"))))</f>
        <v>SB</v>
      </c>
      <c r="R2734" s="65" t="str">
        <f ca="1">IF(ISBLANK(B2734)," ",IF(P2734&gt;MASTER!$B$3/100,"SB",IF(P2734&gt;MASTER!$B$4/100,"B",IF(P2734&gt;MASTER!$B$5/100,"C","K"))))</f>
        <v>SB</v>
      </c>
    </row>
    <row r="2735" customHeight="1" spans="1:18">
      <c r="A2735" s="65">
        <f ca="1">INDIRECT(ADDRESS(2+QUOTIENT(ROW()-2,COUNTA('Form Responses 1'!$1:$1)-4),1,,TRUE,"Form Responses 1"))</f>
        <v>0</v>
      </c>
      <c r="B2735" s="65">
        <f ca="1">INDIRECT(ADDRESS(2+QUOTIENT(ROW()-2,COUNTA('Form Responses 1'!$1:$1)-4),2,,TRUE,"Form Responses 1"))</f>
        <v>0</v>
      </c>
      <c r="C2735" s="65">
        <f ca="1">INDIRECT(ADDRESS(2+QUOTIENT(ROW()-2,COUNTA('Form Responses 1'!$1:$1)-4),3,,TRUE,"Form Responses 1"))</f>
        <v>0</v>
      </c>
      <c r="D2735" s="65">
        <f ca="1">INDIRECT(ADDRESS(2+QUOTIENT(ROW()-2,COUNTA('Form Responses 1'!$1:$1)-4),4,,TRUE,"Form Responses 1"))</f>
        <v>0</v>
      </c>
      <c r="E2735" s="82">
        <f ca="1" t="shared" si="0"/>
        <v>6</v>
      </c>
      <c r="F2735" s="65" t="str">
        <f ca="1">IF(ISBLANK(A2735)," ",INDIRECT(ADDRESS(1,5+MOD(ROW()-2,COUNTA('Form Responses 1'!$1:$1)-4),,TRUE,"Form Responses 1")))</f>
        <v>Lantai 17 [Koridor]</v>
      </c>
      <c r="G2735" s="65" t="e">
        <f ca="1">IF(ISBLANK(A2735)," ",INDIRECT(ADDRESS(MATCH(A2735,'Form Responses 1'!A:A,0),5+MOD(ROW()-2,COUNTA('Form Responses 1'!$1:$1)-4),,TRUE,"Form Responses 1")))</f>
        <v>#N/A</v>
      </c>
      <c r="H2735" s="83" t="str">
        <f ca="1" t="shared" si="1"/>
        <v>Lantai 17</v>
      </c>
      <c r="I2735" s="83" t="str">
        <f ca="1" t="shared" si="2741"/>
        <v>Koridor</v>
      </c>
      <c r="J2735" s="83" t="str">
        <f ca="1" t="shared" si="2"/>
        <v>CLEANING SERVICE</v>
      </c>
      <c r="K2735" s="83" t="str">
        <f ca="1" t="array" ref="K2735">IFERROR(INDEX(MASTER!B:B,MATCH(G2735,MASTER!A:A,0))/100," ")</f>
        <v> </v>
      </c>
      <c r="L2735" s="65">
        <f ca="1" t="shared" si="3"/>
        <v>0</v>
      </c>
      <c r="M2735" s="65" t="str">
        <f ca="1" t="shared" si="4"/>
        <v>1900 - WEEK 00</v>
      </c>
      <c r="N2735" s="65" t="str">
        <f ca="1" t="shared" si="5"/>
        <v>1900 - MONTH 01</v>
      </c>
      <c r="O2735" s="83" t="str">
        <f ca="1" t="shared" ref="O2735:P2735" si="2786">IFERROR(AVERAGEIF(M:M,M2735,$K:$K)," ")</f>
        <v> </v>
      </c>
      <c r="P2735" s="83" t="str">
        <f ca="1" t="shared" si="2786"/>
        <v> </v>
      </c>
      <c r="Q2735" s="65" t="str">
        <f ca="1">IF(ISBLANK(A2735)," ",IF(O2735&gt;MASTER!$B$3/100,"SB",IF(O2735&gt;MASTER!$B$4/100,"B",IF(O2735&gt;MASTER!$B$5/100,"C","K"))))</f>
        <v>SB</v>
      </c>
      <c r="R2735" s="65" t="str">
        <f ca="1">IF(ISBLANK(B2735)," ",IF(P2735&gt;MASTER!$B$3/100,"SB",IF(P2735&gt;MASTER!$B$4/100,"B",IF(P2735&gt;MASTER!$B$5/100,"C","K"))))</f>
        <v>SB</v>
      </c>
    </row>
    <row r="2736" customHeight="1" spans="1:18">
      <c r="A2736" s="65">
        <f ca="1">INDIRECT(ADDRESS(2+QUOTIENT(ROW()-2,COUNTA('Form Responses 1'!$1:$1)-4),1,,TRUE,"Form Responses 1"))</f>
        <v>0</v>
      </c>
      <c r="B2736" s="65">
        <f ca="1">INDIRECT(ADDRESS(2+QUOTIENT(ROW()-2,COUNTA('Form Responses 1'!$1:$1)-4),2,,TRUE,"Form Responses 1"))</f>
        <v>0</v>
      </c>
      <c r="C2736" s="65">
        <f ca="1">INDIRECT(ADDRESS(2+QUOTIENT(ROW()-2,COUNTA('Form Responses 1'!$1:$1)-4),3,,TRUE,"Form Responses 1"))</f>
        <v>0</v>
      </c>
      <c r="D2736" s="65">
        <f ca="1">INDIRECT(ADDRESS(2+QUOTIENT(ROW()-2,COUNTA('Form Responses 1'!$1:$1)-4),4,,TRUE,"Form Responses 1"))</f>
        <v>0</v>
      </c>
      <c r="E2736" s="82">
        <f ca="1" t="shared" si="0"/>
        <v>6</v>
      </c>
      <c r="F2736" s="65" t="str">
        <f ca="1">IF(ISBLANK(A2736)," ",INDIRECT(ADDRESS(1,5+MOD(ROW()-2,COUNTA('Form Responses 1'!$1:$1)-4),,TRUE,"Form Responses 1")))</f>
        <v>Lantai 17 [Toilet Pria / Wanita]</v>
      </c>
      <c r="G2736" s="65" t="e">
        <f ca="1">IF(ISBLANK(A2736)," ",INDIRECT(ADDRESS(MATCH(A2736,'Form Responses 1'!A:A,0),5+MOD(ROW()-2,COUNTA('Form Responses 1'!$1:$1)-4),,TRUE,"Form Responses 1")))</f>
        <v>#N/A</v>
      </c>
      <c r="H2736" s="83" t="str">
        <f ca="1" t="shared" si="1"/>
        <v>Lantai 17</v>
      </c>
      <c r="I2736" s="83" t="str">
        <f ca="1" t="shared" si="2741"/>
        <v>Toilet Pria / Wanita</v>
      </c>
      <c r="J2736" s="83" t="str">
        <f ca="1" t="shared" si="2"/>
        <v>CLEANING SERVICE</v>
      </c>
      <c r="K2736" s="83" t="str">
        <f ca="1" t="array" ref="K2736">IFERROR(INDEX(MASTER!B:B,MATCH(G2736,MASTER!A:A,0))/100," ")</f>
        <v> </v>
      </c>
      <c r="L2736" s="65">
        <f ca="1" t="shared" si="3"/>
        <v>0</v>
      </c>
      <c r="M2736" s="65" t="str">
        <f ca="1" t="shared" si="4"/>
        <v>1900 - WEEK 00</v>
      </c>
      <c r="N2736" s="65" t="str">
        <f ca="1" t="shared" si="5"/>
        <v>1900 - MONTH 01</v>
      </c>
      <c r="O2736" s="83" t="str">
        <f ca="1" t="shared" ref="O2736:P2736" si="2787">IFERROR(AVERAGEIF(M:M,M2736,$K:$K)," ")</f>
        <v> </v>
      </c>
      <c r="P2736" s="83" t="str">
        <f ca="1" t="shared" si="2787"/>
        <v> </v>
      </c>
      <c r="Q2736" s="65" t="str">
        <f ca="1">IF(ISBLANK(A2736)," ",IF(O2736&gt;MASTER!$B$3/100,"SB",IF(O2736&gt;MASTER!$B$4/100,"B",IF(O2736&gt;MASTER!$B$5/100,"C","K"))))</f>
        <v>SB</v>
      </c>
      <c r="R2736" s="65" t="str">
        <f ca="1">IF(ISBLANK(B2736)," ",IF(P2736&gt;MASTER!$B$3/100,"SB",IF(P2736&gt;MASTER!$B$4/100,"B",IF(P2736&gt;MASTER!$B$5/100,"C","K"))))</f>
        <v>SB</v>
      </c>
    </row>
    <row r="2737" customHeight="1" spans="1:18">
      <c r="A2737" s="65">
        <f ca="1">INDIRECT(ADDRESS(2+QUOTIENT(ROW()-2,COUNTA('Form Responses 1'!$1:$1)-4),1,,TRUE,"Form Responses 1"))</f>
        <v>0</v>
      </c>
      <c r="B2737" s="65">
        <f ca="1">INDIRECT(ADDRESS(2+QUOTIENT(ROW()-2,COUNTA('Form Responses 1'!$1:$1)-4),2,,TRUE,"Form Responses 1"))</f>
        <v>0</v>
      </c>
      <c r="C2737" s="65">
        <f ca="1">INDIRECT(ADDRESS(2+QUOTIENT(ROW()-2,COUNTA('Form Responses 1'!$1:$1)-4),3,,TRUE,"Form Responses 1"))</f>
        <v>0</v>
      </c>
      <c r="D2737" s="65">
        <f ca="1">INDIRECT(ADDRESS(2+QUOTIENT(ROW()-2,COUNTA('Form Responses 1'!$1:$1)-4),4,,TRUE,"Form Responses 1"))</f>
        <v>0</v>
      </c>
      <c r="E2737" s="82">
        <f ca="1" t="shared" si="0"/>
        <v>6</v>
      </c>
      <c r="F2737" s="65" t="str">
        <f ca="1">IF(ISBLANK(A2737)," ",INDIRECT(ADDRESS(1,5+MOD(ROW()-2,COUNTA('Form Responses 1'!$1:$1)-4),,TRUE,"Form Responses 1")))</f>
        <v>Lantai 16 [Tangga Exit Barat]</v>
      </c>
      <c r="G2737" s="65" t="e">
        <f ca="1">IF(ISBLANK(A2737)," ",INDIRECT(ADDRESS(MATCH(A2737,'Form Responses 1'!A:A,0),5+MOD(ROW()-2,COUNTA('Form Responses 1'!$1:$1)-4),,TRUE,"Form Responses 1")))</f>
        <v>#N/A</v>
      </c>
      <c r="H2737" s="83" t="str">
        <f ca="1" t="shared" si="1"/>
        <v>Lantai 16</v>
      </c>
      <c r="I2737" s="83" t="str">
        <f ca="1" t="shared" si="2741"/>
        <v>Tangga Exit Barat</v>
      </c>
      <c r="J2737" s="83" t="str">
        <f ca="1" t="shared" si="2"/>
        <v>CLEANING SERVICE</v>
      </c>
      <c r="K2737" s="83" t="str">
        <f ca="1" t="array" ref="K2737">IFERROR(INDEX(MASTER!B:B,MATCH(G2737,MASTER!A:A,0))/100," ")</f>
        <v> </v>
      </c>
      <c r="L2737" s="65">
        <f ca="1" t="shared" si="3"/>
        <v>0</v>
      </c>
      <c r="M2737" s="65" t="str">
        <f ca="1" t="shared" si="4"/>
        <v>1900 - WEEK 00</v>
      </c>
      <c r="N2737" s="65" t="str">
        <f ca="1" t="shared" si="5"/>
        <v>1900 - MONTH 01</v>
      </c>
      <c r="O2737" s="83" t="str">
        <f ca="1" t="shared" ref="O2737:P2737" si="2788">IFERROR(AVERAGEIF(M:M,M2737,$K:$K)," ")</f>
        <v> </v>
      </c>
      <c r="P2737" s="83" t="str">
        <f ca="1" t="shared" si="2788"/>
        <v> </v>
      </c>
      <c r="Q2737" s="65" t="str">
        <f ca="1">IF(ISBLANK(A2737)," ",IF(O2737&gt;MASTER!$B$3/100,"SB",IF(O2737&gt;MASTER!$B$4/100,"B",IF(O2737&gt;MASTER!$B$5/100,"C","K"))))</f>
        <v>SB</v>
      </c>
      <c r="R2737" s="65" t="str">
        <f ca="1">IF(ISBLANK(B2737)," ",IF(P2737&gt;MASTER!$B$3/100,"SB",IF(P2737&gt;MASTER!$B$4/100,"B",IF(P2737&gt;MASTER!$B$5/100,"C","K"))))</f>
        <v>SB</v>
      </c>
    </row>
    <row r="2738" customHeight="1" spans="1:18">
      <c r="A2738" s="65">
        <f ca="1">INDIRECT(ADDRESS(2+QUOTIENT(ROW()-2,COUNTA('Form Responses 1'!$1:$1)-4),1,,TRUE,"Form Responses 1"))</f>
        <v>0</v>
      </c>
      <c r="B2738" s="65">
        <f ca="1">INDIRECT(ADDRESS(2+QUOTIENT(ROW()-2,COUNTA('Form Responses 1'!$1:$1)-4),2,,TRUE,"Form Responses 1"))</f>
        <v>0</v>
      </c>
      <c r="C2738" s="65">
        <f ca="1">INDIRECT(ADDRESS(2+QUOTIENT(ROW()-2,COUNTA('Form Responses 1'!$1:$1)-4),3,,TRUE,"Form Responses 1"))</f>
        <v>0</v>
      </c>
      <c r="D2738" s="65">
        <f ca="1">INDIRECT(ADDRESS(2+QUOTIENT(ROW()-2,COUNTA('Form Responses 1'!$1:$1)-4),4,,TRUE,"Form Responses 1"))</f>
        <v>0</v>
      </c>
      <c r="E2738" s="82">
        <f ca="1" t="shared" si="0"/>
        <v>6</v>
      </c>
      <c r="F2738" s="65" t="str">
        <f ca="1">IF(ISBLANK(A2738)," ",INDIRECT(ADDRESS(1,5+MOD(ROW()-2,COUNTA('Form Responses 1'!$1:$1)-4),,TRUE,"Form Responses 1")))</f>
        <v>Lantai 16 [ &amp; Timur]</v>
      </c>
      <c r="G2738" s="65" t="e">
        <f ca="1">IF(ISBLANK(A2738)," ",INDIRECT(ADDRESS(MATCH(A2738,'Form Responses 1'!A:A,0),5+MOD(ROW()-2,COUNTA('Form Responses 1'!$1:$1)-4),,TRUE,"Form Responses 1")))</f>
        <v>#N/A</v>
      </c>
      <c r="H2738" s="83" t="str">
        <f ca="1" t="shared" si="1"/>
        <v>Lantai 16</v>
      </c>
      <c r="I2738" s="83" t="str">
        <f ca="1" t="shared" si="2741"/>
        <v> &amp; Timur</v>
      </c>
      <c r="J2738" s="83" t="str">
        <f ca="1" t="shared" si="2"/>
        <v>CLEANING SERVICE</v>
      </c>
      <c r="K2738" s="83" t="str">
        <f ca="1" t="array" ref="K2738">IFERROR(INDEX(MASTER!B:B,MATCH(G2738,MASTER!A:A,0))/100," ")</f>
        <v> </v>
      </c>
      <c r="L2738" s="65">
        <f ca="1" t="shared" si="3"/>
        <v>0</v>
      </c>
      <c r="M2738" s="65" t="str">
        <f ca="1" t="shared" si="4"/>
        <v>1900 - WEEK 00</v>
      </c>
      <c r="N2738" s="65" t="str">
        <f ca="1" t="shared" si="5"/>
        <v>1900 - MONTH 01</v>
      </c>
      <c r="O2738" s="83" t="str">
        <f ca="1" t="shared" ref="O2738:P2738" si="2789">IFERROR(AVERAGEIF(M:M,M2738,$K:$K)," ")</f>
        <v> </v>
      </c>
      <c r="P2738" s="83" t="str">
        <f ca="1" t="shared" si="2789"/>
        <v> </v>
      </c>
      <c r="Q2738" s="65" t="str">
        <f ca="1">IF(ISBLANK(A2738)," ",IF(O2738&gt;MASTER!$B$3/100,"SB",IF(O2738&gt;MASTER!$B$4/100,"B",IF(O2738&gt;MASTER!$B$5/100,"C","K"))))</f>
        <v>SB</v>
      </c>
      <c r="R2738" s="65" t="str">
        <f ca="1">IF(ISBLANK(B2738)," ",IF(P2738&gt;MASTER!$B$3/100,"SB",IF(P2738&gt;MASTER!$B$4/100,"B",IF(P2738&gt;MASTER!$B$5/100,"C","K"))))</f>
        <v>SB</v>
      </c>
    </row>
    <row r="2739" customHeight="1" spans="1:18">
      <c r="A2739" s="65">
        <f ca="1">INDIRECT(ADDRESS(2+QUOTIENT(ROW()-2,COUNTA('Form Responses 1'!$1:$1)-4),1,,TRUE,"Form Responses 1"))</f>
        <v>0</v>
      </c>
      <c r="B2739" s="65">
        <f ca="1">INDIRECT(ADDRESS(2+QUOTIENT(ROW()-2,COUNTA('Form Responses 1'!$1:$1)-4),2,,TRUE,"Form Responses 1"))</f>
        <v>0</v>
      </c>
      <c r="C2739" s="65">
        <f ca="1">INDIRECT(ADDRESS(2+QUOTIENT(ROW()-2,COUNTA('Form Responses 1'!$1:$1)-4),3,,TRUE,"Form Responses 1"))</f>
        <v>0</v>
      </c>
      <c r="D2739" s="65">
        <f ca="1">INDIRECT(ADDRESS(2+QUOTIENT(ROW()-2,COUNTA('Form Responses 1'!$1:$1)-4),4,,TRUE,"Form Responses 1"))</f>
        <v>0</v>
      </c>
      <c r="E2739" s="82">
        <f ca="1" t="shared" si="0"/>
        <v>6</v>
      </c>
      <c r="F2739" s="65" t="str">
        <f ca="1">IF(ISBLANK(A2739)," ",INDIRECT(ADDRESS(1,5+MOD(ROW()-2,COUNTA('Form Responses 1'!$1:$1)-4),,TRUE,"Form Responses 1")))</f>
        <v>Lantai 16 [Mushola]</v>
      </c>
      <c r="G2739" s="65" t="e">
        <f ca="1">IF(ISBLANK(A2739)," ",INDIRECT(ADDRESS(MATCH(A2739,'Form Responses 1'!A:A,0),5+MOD(ROW()-2,COUNTA('Form Responses 1'!$1:$1)-4),,TRUE,"Form Responses 1")))</f>
        <v>#N/A</v>
      </c>
      <c r="H2739" s="83" t="str">
        <f ca="1" t="shared" si="1"/>
        <v>Lantai 16</v>
      </c>
      <c r="I2739" s="83" t="str">
        <f ca="1" t="shared" si="2741"/>
        <v>Mushola</v>
      </c>
      <c r="J2739" s="83" t="str">
        <f ca="1" t="shared" si="2"/>
        <v>CLEANING SERVICE</v>
      </c>
      <c r="K2739" s="83" t="str">
        <f ca="1" t="array" ref="K2739">IFERROR(INDEX(MASTER!B:B,MATCH(G2739,MASTER!A:A,0))/100," ")</f>
        <v> </v>
      </c>
      <c r="L2739" s="65">
        <f ca="1" t="shared" si="3"/>
        <v>0</v>
      </c>
      <c r="M2739" s="65" t="str">
        <f ca="1" t="shared" si="4"/>
        <v>1900 - WEEK 00</v>
      </c>
      <c r="N2739" s="65" t="str">
        <f ca="1" t="shared" si="5"/>
        <v>1900 - MONTH 01</v>
      </c>
      <c r="O2739" s="83" t="str">
        <f ca="1" t="shared" ref="O2739:P2739" si="2790">IFERROR(AVERAGEIF(M:M,M2739,$K:$K)," ")</f>
        <v> </v>
      </c>
      <c r="P2739" s="83" t="str">
        <f ca="1" t="shared" si="2790"/>
        <v> </v>
      </c>
      <c r="Q2739" s="65" t="str">
        <f ca="1">IF(ISBLANK(A2739)," ",IF(O2739&gt;MASTER!$B$3/100,"SB",IF(O2739&gt;MASTER!$B$4/100,"B",IF(O2739&gt;MASTER!$B$5/100,"C","K"))))</f>
        <v>SB</v>
      </c>
      <c r="R2739" s="65" t="str">
        <f ca="1">IF(ISBLANK(B2739)," ",IF(P2739&gt;MASTER!$B$3/100,"SB",IF(P2739&gt;MASTER!$B$4/100,"B",IF(P2739&gt;MASTER!$B$5/100,"C","K"))))</f>
        <v>SB</v>
      </c>
    </row>
    <row r="2740" customHeight="1" spans="1:18">
      <c r="A2740" s="65">
        <f ca="1">INDIRECT(ADDRESS(2+QUOTIENT(ROW()-2,COUNTA('Form Responses 1'!$1:$1)-4),1,,TRUE,"Form Responses 1"))</f>
        <v>0</v>
      </c>
      <c r="B2740" s="65">
        <f ca="1">INDIRECT(ADDRESS(2+QUOTIENT(ROW()-2,COUNTA('Form Responses 1'!$1:$1)-4),2,,TRUE,"Form Responses 1"))</f>
        <v>0</v>
      </c>
      <c r="C2740" s="65">
        <f ca="1">INDIRECT(ADDRESS(2+QUOTIENT(ROW()-2,COUNTA('Form Responses 1'!$1:$1)-4),3,,TRUE,"Form Responses 1"))</f>
        <v>0</v>
      </c>
      <c r="D2740" s="65">
        <f ca="1">INDIRECT(ADDRESS(2+QUOTIENT(ROW()-2,COUNTA('Form Responses 1'!$1:$1)-4),4,,TRUE,"Form Responses 1"))</f>
        <v>0</v>
      </c>
      <c r="E2740" s="82">
        <f ca="1" t="shared" si="0"/>
        <v>6</v>
      </c>
      <c r="F2740" s="65" t="str">
        <f ca="1">IF(ISBLANK(A2740)," ",INDIRECT(ADDRESS(1,5+MOD(ROW()-2,COUNTA('Form Responses 1'!$1:$1)-4),,TRUE,"Form Responses 1")))</f>
        <v>Lantai 16 [Pantry]</v>
      </c>
      <c r="G2740" s="65" t="e">
        <f ca="1">IF(ISBLANK(A2740)," ",INDIRECT(ADDRESS(MATCH(A2740,'Form Responses 1'!A:A,0),5+MOD(ROW()-2,COUNTA('Form Responses 1'!$1:$1)-4),,TRUE,"Form Responses 1")))</f>
        <v>#N/A</v>
      </c>
      <c r="H2740" s="83" t="str">
        <f ca="1" t="shared" si="1"/>
        <v>Lantai 16</v>
      </c>
      <c r="I2740" s="83" t="str">
        <f ca="1" t="shared" si="2741"/>
        <v>Pantry</v>
      </c>
      <c r="J2740" s="83" t="str">
        <f ca="1" t="shared" si="2"/>
        <v>CLEANING SERVICE</v>
      </c>
      <c r="K2740" s="83" t="str">
        <f ca="1" t="array" ref="K2740">IFERROR(INDEX(MASTER!B:B,MATCH(G2740,MASTER!A:A,0))/100," ")</f>
        <v> </v>
      </c>
      <c r="L2740" s="65">
        <f ca="1" t="shared" si="3"/>
        <v>0</v>
      </c>
      <c r="M2740" s="65" t="str">
        <f ca="1" t="shared" si="4"/>
        <v>1900 - WEEK 00</v>
      </c>
      <c r="N2740" s="65" t="str">
        <f ca="1" t="shared" si="5"/>
        <v>1900 - MONTH 01</v>
      </c>
      <c r="O2740" s="83" t="str">
        <f ca="1" t="shared" ref="O2740:P2740" si="2791">IFERROR(AVERAGEIF(M:M,M2740,$K:$K)," ")</f>
        <v> </v>
      </c>
      <c r="P2740" s="83" t="str">
        <f ca="1" t="shared" si="2791"/>
        <v> </v>
      </c>
      <c r="Q2740" s="65" t="str">
        <f ca="1">IF(ISBLANK(A2740)," ",IF(O2740&gt;MASTER!$B$3/100,"SB",IF(O2740&gt;MASTER!$B$4/100,"B",IF(O2740&gt;MASTER!$B$5/100,"C","K"))))</f>
        <v>SB</v>
      </c>
      <c r="R2740" s="65" t="str">
        <f ca="1">IF(ISBLANK(B2740)," ",IF(P2740&gt;MASTER!$B$3/100,"SB",IF(P2740&gt;MASTER!$B$4/100,"B",IF(P2740&gt;MASTER!$B$5/100,"C","K"))))</f>
        <v>SB</v>
      </c>
    </row>
    <row r="2741" customHeight="1" spans="1:18">
      <c r="A2741" s="65">
        <f ca="1">INDIRECT(ADDRESS(2+QUOTIENT(ROW()-2,COUNTA('Form Responses 1'!$1:$1)-4),1,,TRUE,"Form Responses 1"))</f>
        <v>0</v>
      </c>
      <c r="B2741" s="65">
        <f ca="1">INDIRECT(ADDRESS(2+QUOTIENT(ROW()-2,COUNTA('Form Responses 1'!$1:$1)-4),2,,TRUE,"Form Responses 1"))</f>
        <v>0</v>
      </c>
      <c r="C2741" s="65">
        <f ca="1">INDIRECT(ADDRESS(2+QUOTIENT(ROW()-2,COUNTA('Form Responses 1'!$1:$1)-4),3,,TRUE,"Form Responses 1"))</f>
        <v>0</v>
      </c>
      <c r="D2741" s="65">
        <f ca="1">INDIRECT(ADDRESS(2+QUOTIENT(ROW()-2,COUNTA('Form Responses 1'!$1:$1)-4),4,,TRUE,"Form Responses 1"))</f>
        <v>0</v>
      </c>
      <c r="E2741" s="82">
        <f ca="1" t="shared" si="0"/>
        <v>6</v>
      </c>
      <c r="F2741" s="65" t="str">
        <f ca="1">IF(ISBLANK(A2741)," ",INDIRECT(ADDRESS(1,5+MOD(ROW()-2,COUNTA('Form Responses 1'!$1:$1)-4),,TRUE,"Form Responses 1")))</f>
        <v>Lantai 16 [Ruang Rapat 1-2-3]</v>
      </c>
      <c r="G2741" s="65" t="e">
        <f ca="1">IF(ISBLANK(A2741)," ",INDIRECT(ADDRESS(MATCH(A2741,'Form Responses 1'!A:A,0),5+MOD(ROW()-2,COUNTA('Form Responses 1'!$1:$1)-4),,TRUE,"Form Responses 1")))</f>
        <v>#N/A</v>
      </c>
      <c r="H2741" s="83" t="str">
        <f ca="1" t="shared" si="1"/>
        <v>Lantai 16</v>
      </c>
      <c r="I2741" s="83" t="str">
        <f ca="1" t="shared" si="2741"/>
        <v>Ruang Rapat 1-2-3</v>
      </c>
      <c r="J2741" s="83" t="str">
        <f ca="1" t="shared" si="2"/>
        <v>CLEANING SERVICE</v>
      </c>
      <c r="K2741" s="83" t="str">
        <f ca="1" t="array" ref="K2741">IFERROR(INDEX(MASTER!B:B,MATCH(G2741,MASTER!A:A,0))/100," ")</f>
        <v> </v>
      </c>
      <c r="L2741" s="65">
        <f ca="1" t="shared" si="3"/>
        <v>0</v>
      </c>
      <c r="M2741" s="65" t="str">
        <f ca="1" t="shared" si="4"/>
        <v>1900 - WEEK 00</v>
      </c>
      <c r="N2741" s="65" t="str">
        <f ca="1" t="shared" si="5"/>
        <v>1900 - MONTH 01</v>
      </c>
      <c r="O2741" s="83" t="str">
        <f ca="1" t="shared" ref="O2741:P2741" si="2792">IFERROR(AVERAGEIF(M:M,M2741,$K:$K)," ")</f>
        <v> </v>
      </c>
      <c r="P2741" s="83" t="str">
        <f ca="1" t="shared" si="2792"/>
        <v> </v>
      </c>
      <c r="Q2741" s="65" t="str">
        <f ca="1">IF(ISBLANK(A2741)," ",IF(O2741&gt;MASTER!$B$3/100,"SB",IF(O2741&gt;MASTER!$B$4/100,"B",IF(O2741&gt;MASTER!$B$5/100,"C","K"))))</f>
        <v>SB</v>
      </c>
      <c r="R2741" s="65" t="str">
        <f ca="1">IF(ISBLANK(B2741)," ",IF(P2741&gt;MASTER!$B$3/100,"SB",IF(P2741&gt;MASTER!$B$4/100,"B",IF(P2741&gt;MASTER!$B$5/100,"C","K"))))</f>
        <v>SB</v>
      </c>
    </row>
    <row r="2742" customHeight="1" spans="1:18">
      <c r="A2742" s="65">
        <f ca="1">INDIRECT(ADDRESS(2+QUOTIENT(ROW()-2,COUNTA('Form Responses 1'!$1:$1)-4),1,,TRUE,"Form Responses 1"))</f>
        <v>0</v>
      </c>
      <c r="B2742" s="65">
        <f ca="1">INDIRECT(ADDRESS(2+QUOTIENT(ROW()-2,COUNTA('Form Responses 1'!$1:$1)-4),2,,TRUE,"Form Responses 1"))</f>
        <v>0</v>
      </c>
      <c r="C2742" s="65">
        <f ca="1">INDIRECT(ADDRESS(2+QUOTIENT(ROW()-2,COUNTA('Form Responses 1'!$1:$1)-4),3,,TRUE,"Form Responses 1"))</f>
        <v>0</v>
      </c>
      <c r="D2742" s="65">
        <f ca="1">INDIRECT(ADDRESS(2+QUOTIENT(ROW()-2,COUNTA('Form Responses 1'!$1:$1)-4),4,,TRUE,"Form Responses 1"))</f>
        <v>0</v>
      </c>
      <c r="E2742" s="82">
        <f ca="1" t="shared" si="0"/>
        <v>6</v>
      </c>
      <c r="F2742" s="65" t="str">
        <f ca="1">IF(ISBLANK(A2742)," ",INDIRECT(ADDRESS(1,5+MOD(ROW()-2,COUNTA('Form Responses 1'!$1:$1)-4),,TRUE,"Form Responses 1")))</f>
        <v>Lantai 16 [Ruang Kerja]</v>
      </c>
      <c r="G2742" s="65" t="e">
        <f ca="1">IF(ISBLANK(A2742)," ",INDIRECT(ADDRESS(MATCH(A2742,'Form Responses 1'!A:A,0),5+MOD(ROW()-2,COUNTA('Form Responses 1'!$1:$1)-4),,TRUE,"Form Responses 1")))</f>
        <v>#N/A</v>
      </c>
      <c r="H2742" s="83" t="str">
        <f ca="1" t="shared" si="1"/>
        <v>Lantai 16</v>
      </c>
      <c r="I2742" s="83" t="str">
        <f ca="1" t="shared" si="2741"/>
        <v>Ruang Kerja</v>
      </c>
      <c r="J2742" s="83" t="str">
        <f ca="1" t="shared" si="2"/>
        <v>CLEANING SERVICE</v>
      </c>
      <c r="K2742" s="83" t="str">
        <f ca="1" t="array" ref="K2742">IFERROR(INDEX(MASTER!B:B,MATCH(G2742,MASTER!A:A,0))/100," ")</f>
        <v> </v>
      </c>
      <c r="L2742" s="65">
        <f ca="1" t="shared" si="3"/>
        <v>0</v>
      </c>
      <c r="M2742" s="65" t="str">
        <f ca="1" t="shared" si="4"/>
        <v>1900 - WEEK 00</v>
      </c>
      <c r="N2742" s="65" t="str">
        <f ca="1" t="shared" si="5"/>
        <v>1900 - MONTH 01</v>
      </c>
      <c r="O2742" s="83" t="str">
        <f ca="1" t="shared" ref="O2742:P2742" si="2793">IFERROR(AVERAGEIF(M:M,M2742,$K:$K)," ")</f>
        <v> </v>
      </c>
      <c r="P2742" s="83" t="str">
        <f ca="1" t="shared" si="2793"/>
        <v> </v>
      </c>
      <c r="Q2742" s="65" t="str">
        <f ca="1">IF(ISBLANK(A2742)," ",IF(O2742&gt;MASTER!$B$3/100,"SB",IF(O2742&gt;MASTER!$B$4/100,"B",IF(O2742&gt;MASTER!$B$5/100,"C","K"))))</f>
        <v>SB</v>
      </c>
      <c r="R2742" s="65" t="str">
        <f ca="1">IF(ISBLANK(B2742)," ",IF(P2742&gt;MASTER!$B$3/100,"SB",IF(P2742&gt;MASTER!$B$4/100,"B",IF(P2742&gt;MASTER!$B$5/100,"C","K"))))</f>
        <v>SB</v>
      </c>
    </row>
    <row r="2743" customHeight="1" spans="1:18">
      <c r="A2743" s="65">
        <f ca="1">INDIRECT(ADDRESS(2+QUOTIENT(ROW()-2,COUNTA('Form Responses 1'!$1:$1)-4),1,,TRUE,"Form Responses 1"))</f>
        <v>0</v>
      </c>
      <c r="B2743" s="65">
        <f ca="1">INDIRECT(ADDRESS(2+QUOTIENT(ROW()-2,COUNTA('Form Responses 1'!$1:$1)-4),2,,TRUE,"Form Responses 1"))</f>
        <v>0</v>
      </c>
      <c r="C2743" s="65">
        <f ca="1">INDIRECT(ADDRESS(2+QUOTIENT(ROW()-2,COUNTA('Form Responses 1'!$1:$1)-4),3,,TRUE,"Form Responses 1"))</f>
        <v>0</v>
      </c>
      <c r="D2743" s="65">
        <f ca="1">INDIRECT(ADDRESS(2+QUOTIENT(ROW()-2,COUNTA('Form Responses 1'!$1:$1)-4),4,,TRUE,"Form Responses 1"))</f>
        <v>0</v>
      </c>
      <c r="E2743" s="82">
        <f ca="1" t="shared" si="0"/>
        <v>6</v>
      </c>
      <c r="F2743" s="65" t="str">
        <f ca="1">IF(ISBLANK(A2743)," ",INDIRECT(ADDRESS(1,5+MOD(ROW()-2,COUNTA('Form Responses 1'!$1:$1)-4),,TRUE,"Form Responses 1")))</f>
        <v>Lantai 16 [Koridor]</v>
      </c>
      <c r="G2743" s="65" t="e">
        <f ca="1">IF(ISBLANK(A2743)," ",INDIRECT(ADDRESS(MATCH(A2743,'Form Responses 1'!A:A,0),5+MOD(ROW()-2,COUNTA('Form Responses 1'!$1:$1)-4),,TRUE,"Form Responses 1")))</f>
        <v>#N/A</v>
      </c>
      <c r="H2743" s="83" t="str">
        <f ca="1" t="shared" si="1"/>
        <v>Lantai 16</v>
      </c>
      <c r="I2743" s="83" t="str">
        <f ca="1" t="shared" si="2741"/>
        <v>Koridor</v>
      </c>
      <c r="J2743" s="83" t="str">
        <f ca="1" t="shared" si="2"/>
        <v>CLEANING SERVICE</v>
      </c>
      <c r="K2743" s="83" t="str">
        <f ca="1" t="array" ref="K2743">IFERROR(INDEX(MASTER!B:B,MATCH(G2743,MASTER!A:A,0))/100," ")</f>
        <v> </v>
      </c>
      <c r="L2743" s="65">
        <f ca="1" t="shared" si="3"/>
        <v>0</v>
      </c>
      <c r="M2743" s="65" t="str">
        <f ca="1" t="shared" si="4"/>
        <v>1900 - WEEK 00</v>
      </c>
      <c r="N2743" s="65" t="str">
        <f ca="1" t="shared" si="5"/>
        <v>1900 - MONTH 01</v>
      </c>
      <c r="O2743" s="83" t="str">
        <f ca="1" t="shared" ref="O2743:P2743" si="2794">IFERROR(AVERAGEIF(M:M,M2743,$K:$K)," ")</f>
        <v> </v>
      </c>
      <c r="P2743" s="83" t="str">
        <f ca="1" t="shared" si="2794"/>
        <v> </v>
      </c>
      <c r="Q2743" s="65" t="str">
        <f ca="1">IF(ISBLANK(A2743)," ",IF(O2743&gt;MASTER!$B$3/100,"SB",IF(O2743&gt;MASTER!$B$4/100,"B",IF(O2743&gt;MASTER!$B$5/100,"C","K"))))</f>
        <v>SB</v>
      </c>
      <c r="R2743" s="65" t="str">
        <f ca="1">IF(ISBLANK(B2743)," ",IF(P2743&gt;MASTER!$B$3/100,"SB",IF(P2743&gt;MASTER!$B$4/100,"B",IF(P2743&gt;MASTER!$B$5/100,"C","K"))))</f>
        <v>SB</v>
      </c>
    </row>
    <row r="2744" customHeight="1" spans="1:18">
      <c r="A2744" s="65">
        <f ca="1">INDIRECT(ADDRESS(2+QUOTIENT(ROW()-2,COUNTA('Form Responses 1'!$1:$1)-4),1,,TRUE,"Form Responses 1"))</f>
        <v>0</v>
      </c>
      <c r="B2744" s="65">
        <f ca="1">INDIRECT(ADDRESS(2+QUOTIENT(ROW()-2,COUNTA('Form Responses 1'!$1:$1)-4),2,,TRUE,"Form Responses 1"))</f>
        <v>0</v>
      </c>
      <c r="C2744" s="65">
        <f ca="1">INDIRECT(ADDRESS(2+QUOTIENT(ROW()-2,COUNTA('Form Responses 1'!$1:$1)-4),3,,TRUE,"Form Responses 1"))</f>
        <v>0</v>
      </c>
      <c r="D2744" s="65">
        <f ca="1">INDIRECT(ADDRESS(2+QUOTIENT(ROW()-2,COUNTA('Form Responses 1'!$1:$1)-4),4,,TRUE,"Form Responses 1"))</f>
        <v>0</v>
      </c>
      <c r="E2744" s="82">
        <f ca="1" t="shared" si="0"/>
        <v>6</v>
      </c>
      <c r="F2744" s="65" t="str">
        <f ca="1">IF(ISBLANK(A2744)," ",INDIRECT(ADDRESS(1,5+MOD(ROW()-2,COUNTA('Form Responses 1'!$1:$1)-4),,TRUE,"Form Responses 1")))</f>
        <v>Lantai 16 [Toilet Pria / Wanita]</v>
      </c>
      <c r="G2744" s="65" t="e">
        <f ca="1">IF(ISBLANK(A2744)," ",INDIRECT(ADDRESS(MATCH(A2744,'Form Responses 1'!A:A,0),5+MOD(ROW()-2,COUNTA('Form Responses 1'!$1:$1)-4),,TRUE,"Form Responses 1")))</f>
        <v>#N/A</v>
      </c>
      <c r="H2744" s="83" t="str">
        <f ca="1" t="shared" si="1"/>
        <v>Lantai 16</v>
      </c>
      <c r="I2744" s="83" t="str">
        <f ca="1" t="shared" si="2741"/>
        <v>Toilet Pria / Wanita</v>
      </c>
      <c r="J2744" s="83" t="str">
        <f ca="1" t="shared" si="2"/>
        <v>CLEANING SERVICE</v>
      </c>
      <c r="K2744" s="83" t="str">
        <f ca="1" t="array" ref="K2744">IFERROR(INDEX(MASTER!B:B,MATCH(G2744,MASTER!A:A,0))/100," ")</f>
        <v> </v>
      </c>
      <c r="L2744" s="65">
        <f ca="1" t="shared" si="3"/>
        <v>0</v>
      </c>
      <c r="M2744" s="65" t="str">
        <f ca="1" t="shared" si="4"/>
        <v>1900 - WEEK 00</v>
      </c>
      <c r="N2744" s="65" t="str">
        <f ca="1" t="shared" si="5"/>
        <v>1900 - MONTH 01</v>
      </c>
      <c r="O2744" s="83" t="str">
        <f ca="1" t="shared" ref="O2744:P2744" si="2795">IFERROR(AVERAGEIF(M:M,M2744,$K:$K)," ")</f>
        <v> </v>
      </c>
      <c r="P2744" s="83" t="str">
        <f ca="1" t="shared" si="2795"/>
        <v> </v>
      </c>
      <c r="Q2744" s="65" t="str">
        <f ca="1">IF(ISBLANK(A2744)," ",IF(O2744&gt;MASTER!$B$3/100,"SB",IF(O2744&gt;MASTER!$B$4/100,"B",IF(O2744&gt;MASTER!$B$5/100,"C","K"))))</f>
        <v>SB</v>
      </c>
      <c r="R2744" s="65" t="str">
        <f ca="1">IF(ISBLANK(B2744)," ",IF(P2744&gt;MASTER!$B$3/100,"SB",IF(P2744&gt;MASTER!$B$4/100,"B",IF(P2744&gt;MASTER!$B$5/100,"C","K"))))</f>
        <v>SB</v>
      </c>
    </row>
    <row r="2745" customHeight="1" spans="1:18">
      <c r="A2745" s="65">
        <f ca="1">INDIRECT(ADDRESS(2+QUOTIENT(ROW()-2,COUNTA('Form Responses 1'!$1:$1)-4),1,,TRUE,"Form Responses 1"))</f>
        <v>0</v>
      </c>
      <c r="B2745" s="65">
        <f ca="1">INDIRECT(ADDRESS(2+QUOTIENT(ROW()-2,COUNTA('Form Responses 1'!$1:$1)-4),2,,TRUE,"Form Responses 1"))</f>
        <v>0</v>
      </c>
      <c r="C2745" s="65">
        <f ca="1">INDIRECT(ADDRESS(2+QUOTIENT(ROW()-2,COUNTA('Form Responses 1'!$1:$1)-4),3,,TRUE,"Form Responses 1"))</f>
        <v>0</v>
      </c>
      <c r="D2745" s="65">
        <f ca="1">INDIRECT(ADDRESS(2+QUOTIENT(ROW()-2,COUNTA('Form Responses 1'!$1:$1)-4),4,,TRUE,"Form Responses 1"))</f>
        <v>0</v>
      </c>
      <c r="E2745" s="82">
        <f ca="1" t="shared" si="0"/>
        <v>6</v>
      </c>
      <c r="F2745" s="65" t="str">
        <f ca="1">IF(ISBLANK(A2745)," ",INDIRECT(ADDRESS(1,5+MOD(ROW()-2,COUNTA('Form Responses 1'!$1:$1)-4),,TRUE,"Form Responses 1")))</f>
        <v>Lantai 15 [Tangga Exit Barat]</v>
      </c>
      <c r="G2745" s="65" t="e">
        <f ca="1">IF(ISBLANK(A2745)," ",INDIRECT(ADDRESS(MATCH(A2745,'Form Responses 1'!A:A,0),5+MOD(ROW()-2,COUNTA('Form Responses 1'!$1:$1)-4),,TRUE,"Form Responses 1")))</f>
        <v>#N/A</v>
      </c>
      <c r="H2745" s="83" t="str">
        <f ca="1" t="shared" si="1"/>
        <v>Lantai 15</v>
      </c>
      <c r="I2745" s="83" t="str">
        <f ca="1" t="shared" si="2741"/>
        <v>Tangga Exit Barat</v>
      </c>
      <c r="J2745" s="83" t="str">
        <f ca="1" t="shared" si="2"/>
        <v>CLEANING SERVICE</v>
      </c>
      <c r="K2745" s="83" t="str">
        <f ca="1" t="array" ref="K2745">IFERROR(INDEX(MASTER!B:B,MATCH(G2745,MASTER!A:A,0))/100," ")</f>
        <v> </v>
      </c>
      <c r="L2745" s="65">
        <f ca="1" t="shared" si="3"/>
        <v>0</v>
      </c>
      <c r="M2745" s="65" t="str">
        <f ca="1" t="shared" si="4"/>
        <v>1900 - WEEK 00</v>
      </c>
      <c r="N2745" s="65" t="str">
        <f ca="1" t="shared" si="5"/>
        <v>1900 - MONTH 01</v>
      </c>
      <c r="O2745" s="83" t="str">
        <f ca="1" t="shared" ref="O2745:P2745" si="2796">IFERROR(AVERAGEIF(M:M,M2745,$K:$K)," ")</f>
        <v> </v>
      </c>
      <c r="P2745" s="83" t="str">
        <f ca="1" t="shared" si="2796"/>
        <v> </v>
      </c>
      <c r="Q2745" s="65" t="str">
        <f ca="1">IF(ISBLANK(A2745)," ",IF(O2745&gt;MASTER!$B$3/100,"SB",IF(O2745&gt;MASTER!$B$4/100,"B",IF(O2745&gt;MASTER!$B$5/100,"C","K"))))</f>
        <v>SB</v>
      </c>
      <c r="R2745" s="65" t="str">
        <f ca="1">IF(ISBLANK(B2745)," ",IF(P2745&gt;MASTER!$B$3/100,"SB",IF(P2745&gt;MASTER!$B$4/100,"B",IF(P2745&gt;MASTER!$B$5/100,"C","K"))))</f>
        <v>SB</v>
      </c>
    </row>
    <row r="2746" customHeight="1" spans="1:18">
      <c r="A2746" s="65">
        <f ca="1">INDIRECT(ADDRESS(2+QUOTIENT(ROW()-2,COUNTA('Form Responses 1'!$1:$1)-4),1,,TRUE,"Form Responses 1"))</f>
        <v>0</v>
      </c>
      <c r="B2746" s="65">
        <f ca="1">INDIRECT(ADDRESS(2+QUOTIENT(ROW()-2,COUNTA('Form Responses 1'!$1:$1)-4),2,,TRUE,"Form Responses 1"))</f>
        <v>0</v>
      </c>
      <c r="C2746" s="65">
        <f ca="1">INDIRECT(ADDRESS(2+QUOTIENT(ROW()-2,COUNTA('Form Responses 1'!$1:$1)-4),3,,TRUE,"Form Responses 1"))</f>
        <v>0</v>
      </c>
      <c r="D2746" s="65">
        <f ca="1">INDIRECT(ADDRESS(2+QUOTIENT(ROW()-2,COUNTA('Form Responses 1'!$1:$1)-4),4,,TRUE,"Form Responses 1"))</f>
        <v>0</v>
      </c>
      <c r="E2746" s="82">
        <f ca="1" t="shared" si="0"/>
        <v>6</v>
      </c>
      <c r="F2746" s="65" t="str">
        <f ca="1">IF(ISBLANK(A2746)," ",INDIRECT(ADDRESS(1,5+MOD(ROW()-2,COUNTA('Form Responses 1'!$1:$1)-4),,TRUE,"Form Responses 1")))</f>
        <v>Lantai 15 [ &amp; Timur]</v>
      </c>
      <c r="G2746" s="65" t="e">
        <f ca="1">IF(ISBLANK(A2746)," ",INDIRECT(ADDRESS(MATCH(A2746,'Form Responses 1'!A:A,0),5+MOD(ROW()-2,COUNTA('Form Responses 1'!$1:$1)-4),,TRUE,"Form Responses 1")))</f>
        <v>#N/A</v>
      </c>
      <c r="H2746" s="83" t="str">
        <f ca="1" t="shared" si="1"/>
        <v>Lantai 15</v>
      </c>
      <c r="I2746" s="83" t="str">
        <f ca="1" t="shared" si="2741"/>
        <v> &amp; Timur</v>
      </c>
      <c r="J2746" s="83" t="str">
        <f ca="1" t="shared" si="2"/>
        <v>CLEANING SERVICE</v>
      </c>
      <c r="K2746" s="83" t="str">
        <f ca="1" t="array" ref="K2746">IFERROR(INDEX(MASTER!B:B,MATCH(G2746,MASTER!A:A,0))/100," ")</f>
        <v> </v>
      </c>
      <c r="L2746" s="65">
        <f ca="1" t="shared" si="3"/>
        <v>0</v>
      </c>
      <c r="M2746" s="65" t="str">
        <f ca="1" t="shared" si="4"/>
        <v>1900 - WEEK 00</v>
      </c>
      <c r="N2746" s="65" t="str">
        <f ca="1" t="shared" si="5"/>
        <v>1900 - MONTH 01</v>
      </c>
      <c r="O2746" s="83" t="str">
        <f ca="1" t="shared" ref="O2746:P2746" si="2797">IFERROR(AVERAGEIF(M:M,M2746,$K:$K)," ")</f>
        <v> </v>
      </c>
      <c r="P2746" s="83" t="str">
        <f ca="1" t="shared" si="2797"/>
        <v> </v>
      </c>
      <c r="Q2746" s="65" t="str">
        <f ca="1">IF(ISBLANK(A2746)," ",IF(O2746&gt;MASTER!$B$3/100,"SB",IF(O2746&gt;MASTER!$B$4/100,"B",IF(O2746&gt;MASTER!$B$5/100,"C","K"))))</f>
        <v>SB</v>
      </c>
      <c r="R2746" s="65" t="str">
        <f ca="1">IF(ISBLANK(B2746)," ",IF(P2746&gt;MASTER!$B$3/100,"SB",IF(P2746&gt;MASTER!$B$4/100,"B",IF(P2746&gt;MASTER!$B$5/100,"C","K"))))</f>
        <v>SB</v>
      </c>
    </row>
    <row r="2747" customHeight="1" spans="1:18">
      <c r="A2747" s="65">
        <f ca="1">INDIRECT(ADDRESS(2+QUOTIENT(ROW()-2,COUNTA('Form Responses 1'!$1:$1)-4),1,,TRUE,"Form Responses 1"))</f>
        <v>0</v>
      </c>
      <c r="B2747" s="65">
        <f ca="1">INDIRECT(ADDRESS(2+QUOTIENT(ROW()-2,COUNTA('Form Responses 1'!$1:$1)-4),2,,TRUE,"Form Responses 1"))</f>
        <v>0</v>
      </c>
      <c r="C2747" s="65">
        <f ca="1">INDIRECT(ADDRESS(2+QUOTIENT(ROW()-2,COUNTA('Form Responses 1'!$1:$1)-4),3,,TRUE,"Form Responses 1"))</f>
        <v>0</v>
      </c>
      <c r="D2747" s="65">
        <f ca="1">INDIRECT(ADDRESS(2+QUOTIENT(ROW()-2,COUNTA('Form Responses 1'!$1:$1)-4),4,,TRUE,"Form Responses 1"))</f>
        <v>0</v>
      </c>
      <c r="E2747" s="82">
        <f ca="1" t="shared" si="0"/>
        <v>6</v>
      </c>
      <c r="F2747" s="65" t="str">
        <f ca="1">IF(ISBLANK(A2747)," ",INDIRECT(ADDRESS(1,5+MOD(ROW()-2,COUNTA('Form Responses 1'!$1:$1)-4),,TRUE,"Form Responses 1")))</f>
        <v>Lantai 15 [Mushola]</v>
      </c>
      <c r="G2747" s="65" t="e">
        <f ca="1">IF(ISBLANK(A2747)," ",INDIRECT(ADDRESS(MATCH(A2747,'Form Responses 1'!A:A,0),5+MOD(ROW()-2,COUNTA('Form Responses 1'!$1:$1)-4),,TRUE,"Form Responses 1")))</f>
        <v>#N/A</v>
      </c>
      <c r="H2747" s="83" t="str">
        <f ca="1" t="shared" si="1"/>
        <v>Lantai 15</v>
      </c>
      <c r="I2747" s="83" t="str">
        <f ca="1" t="shared" si="2741"/>
        <v>Mushola</v>
      </c>
      <c r="J2747" s="83" t="str">
        <f ca="1" t="shared" si="2"/>
        <v>CLEANING SERVICE</v>
      </c>
      <c r="K2747" s="83" t="str">
        <f ca="1" t="array" ref="K2747">IFERROR(INDEX(MASTER!B:B,MATCH(G2747,MASTER!A:A,0))/100," ")</f>
        <v> </v>
      </c>
      <c r="L2747" s="65">
        <f ca="1" t="shared" si="3"/>
        <v>0</v>
      </c>
      <c r="M2747" s="65" t="str">
        <f ca="1" t="shared" si="4"/>
        <v>1900 - WEEK 00</v>
      </c>
      <c r="N2747" s="65" t="str">
        <f ca="1" t="shared" si="5"/>
        <v>1900 - MONTH 01</v>
      </c>
      <c r="O2747" s="83" t="str">
        <f ca="1" t="shared" ref="O2747:P2747" si="2798">IFERROR(AVERAGEIF(M:M,M2747,$K:$K)," ")</f>
        <v> </v>
      </c>
      <c r="P2747" s="83" t="str">
        <f ca="1" t="shared" si="2798"/>
        <v> </v>
      </c>
      <c r="Q2747" s="65" t="str">
        <f ca="1">IF(ISBLANK(A2747)," ",IF(O2747&gt;MASTER!$B$3/100,"SB",IF(O2747&gt;MASTER!$B$4/100,"B",IF(O2747&gt;MASTER!$B$5/100,"C","K"))))</f>
        <v>SB</v>
      </c>
      <c r="R2747" s="65" t="str">
        <f ca="1">IF(ISBLANK(B2747)," ",IF(P2747&gt;MASTER!$B$3/100,"SB",IF(P2747&gt;MASTER!$B$4/100,"B",IF(P2747&gt;MASTER!$B$5/100,"C","K"))))</f>
        <v>SB</v>
      </c>
    </row>
    <row r="2748" customHeight="1" spans="1:18">
      <c r="A2748" s="65">
        <f ca="1">INDIRECT(ADDRESS(2+QUOTIENT(ROW()-2,COUNTA('Form Responses 1'!$1:$1)-4),1,,TRUE,"Form Responses 1"))</f>
        <v>0</v>
      </c>
      <c r="B2748" s="65">
        <f ca="1">INDIRECT(ADDRESS(2+QUOTIENT(ROW()-2,COUNTA('Form Responses 1'!$1:$1)-4),2,,TRUE,"Form Responses 1"))</f>
        <v>0</v>
      </c>
      <c r="C2748" s="65">
        <f ca="1">INDIRECT(ADDRESS(2+QUOTIENT(ROW()-2,COUNTA('Form Responses 1'!$1:$1)-4),3,,TRUE,"Form Responses 1"))</f>
        <v>0</v>
      </c>
      <c r="D2748" s="65">
        <f ca="1">INDIRECT(ADDRESS(2+QUOTIENT(ROW()-2,COUNTA('Form Responses 1'!$1:$1)-4),4,,TRUE,"Form Responses 1"))</f>
        <v>0</v>
      </c>
      <c r="E2748" s="82">
        <f ca="1" t="shared" si="0"/>
        <v>6</v>
      </c>
      <c r="F2748" s="65" t="str">
        <f ca="1">IF(ISBLANK(A2748)," ",INDIRECT(ADDRESS(1,5+MOD(ROW()-2,COUNTA('Form Responses 1'!$1:$1)-4),,TRUE,"Form Responses 1")))</f>
        <v>Lantai 15 [Pantry]</v>
      </c>
      <c r="G2748" s="65" t="e">
        <f ca="1">IF(ISBLANK(A2748)," ",INDIRECT(ADDRESS(MATCH(A2748,'Form Responses 1'!A:A,0),5+MOD(ROW()-2,COUNTA('Form Responses 1'!$1:$1)-4),,TRUE,"Form Responses 1")))</f>
        <v>#N/A</v>
      </c>
      <c r="H2748" s="83" t="str">
        <f ca="1" t="shared" si="1"/>
        <v>Lantai 15</v>
      </c>
      <c r="I2748" s="83" t="str">
        <f ca="1" t="shared" si="2741"/>
        <v>Pantry</v>
      </c>
      <c r="J2748" s="83" t="str">
        <f ca="1" t="shared" si="2"/>
        <v>CLEANING SERVICE</v>
      </c>
      <c r="K2748" s="83" t="str">
        <f ca="1" t="array" ref="K2748">IFERROR(INDEX(MASTER!B:B,MATCH(G2748,MASTER!A:A,0))/100," ")</f>
        <v> </v>
      </c>
      <c r="L2748" s="65">
        <f ca="1" t="shared" si="3"/>
        <v>0</v>
      </c>
      <c r="M2748" s="65" t="str">
        <f ca="1" t="shared" si="4"/>
        <v>1900 - WEEK 00</v>
      </c>
      <c r="N2748" s="65" t="str">
        <f ca="1" t="shared" si="5"/>
        <v>1900 - MONTH 01</v>
      </c>
      <c r="O2748" s="83" t="str">
        <f ca="1" t="shared" ref="O2748:P2748" si="2799">IFERROR(AVERAGEIF(M:M,M2748,$K:$K)," ")</f>
        <v> </v>
      </c>
      <c r="P2748" s="83" t="str">
        <f ca="1" t="shared" si="2799"/>
        <v> </v>
      </c>
      <c r="Q2748" s="65" t="str">
        <f ca="1">IF(ISBLANK(A2748)," ",IF(O2748&gt;MASTER!$B$3/100,"SB",IF(O2748&gt;MASTER!$B$4/100,"B",IF(O2748&gt;MASTER!$B$5/100,"C","K"))))</f>
        <v>SB</v>
      </c>
      <c r="R2748" s="65" t="str">
        <f ca="1">IF(ISBLANK(B2748)," ",IF(P2748&gt;MASTER!$B$3/100,"SB",IF(P2748&gt;MASTER!$B$4/100,"B",IF(P2748&gt;MASTER!$B$5/100,"C","K"))))</f>
        <v>SB</v>
      </c>
    </row>
    <row r="2749" customHeight="1" spans="1:18">
      <c r="A2749" s="65">
        <f ca="1">INDIRECT(ADDRESS(2+QUOTIENT(ROW()-2,COUNTA('Form Responses 1'!$1:$1)-4),1,,TRUE,"Form Responses 1"))</f>
        <v>0</v>
      </c>
      <c r="B2749" s="65">
        <f ca="1">INDIRECT(ADDRESS(2+QUOTIENT(ROW()-2,COUNTA('Form Responses 1'!$1:$1)-4),2,,TRUE,"Form Responses 1"))</f>
        <v>0</v>
      </c>
      <c r="C2749" s="65">
        <f ca="1">INDIRECT(ADDRESS(2+QUOTIENT(ROW()-2,COUNTA('Form Responses 1'!$1:$1)-4),3,,TRUE,"Form Responses 1"))</f>
        <v>0</v>
      </c>
      <c r="D2749" s="65">
        <f ca="1">INDIRECT(ADDRESS(2+QUOTIENT(ROW()-2,COUNTA('Form Responses 1'!$1:$1)-4),4,,TRUE,"Form Responses 1"))</f>
        <v>0</v>
      </c>
      <c r="E2749" s="82">
        <f ca="1" t="shared" si="0"/>
        <v>6</v>
      </c>
      <c r="F2749" s="65" t="str">
        <f ca="1">IF(ISBLANK(A2749)," ",INDIRECT(ADDRESS(1,5+MOD(ROW()-2,COUNTA('Form Responses 1'!$1:$1)-4),,TRUE,"Form Responses 1")))</f>
        <v>Lantai 15 [Ruang Rapat 1-2-3]</v>
      </c>
      <c r="G2749" s="65" t="e">
        <f ca="1">IF(ISBLANK(A2749)," ",INDIRECT(ADDRESS(MATCH(A2749,'Form Responses 1'!A:A,0),5+MOD(ROW()-2,COUNTA('Form Responses 1'!$1:$1)-4),,TRUE,"Form Responses 1")))</f>
        <v>#N/A</v>
      </c>
      <c r="H2749" s="83" t="str">
        <f ca="1" t="shared" si="1"/>
        <v>Lantai 15</v>
      </c>
      <c r="I2749" s="83" t="str">
        <f ca="1" t="shared" si="2741"/>
        <v>Ruang Rapat 1-2-3</v>
      </c>
      <c r="J2749" s="83" t="str">
        <f ca="1" t="shared" si="2"/>
        <v>CLEANING SERVICE</v>
      </c>
      <c r="K2749" s="83" t="str">
        <f ca="1" t="array" ref="K2749">IFERROR(INDEX(MASTER!B:B,MATCH(G2749,MASTER!A:A,0))/100," ")</f>
        <v> </v>
      </c>
      <c r="L2749" s="65">
        <f ca="1" t="shared" si="3"/>
        <v>0</v>
      </c>
      <c r="M2749" s="65" t="str">
        <f ca="1" t="shared" si="4"/>
        <v>1900 - WEEK 00</v>
      </c>
      <c r="N2749" s="65" t="str">
        <f ca="1" t="shared" si="5"/>
        <v>1900 - MONTH 01</v>
      </c>
      <c r="O2749" s="83" t="str">
        <f ca="1" t="shared" ref="O2749:P2749" si="2800">IFERROR(AVERAGEIF(M:M,M2749,$K:$K)," ")</f>
        <v> </v>
      </c>
      <c r="P2749" s="83" t="str">
        <f ca="1" t="shared" si="2800"/>
        <v> </v>
      </c>
      <c r="Q2749" s="65" t="str">
        <f ca="1">IF(ISBLANK(A2749)," ",IF(O2749&gt;MASTER!$B$3/100,"SB",IF(O2749&gt;MASTER!$B$4/100,"B",IF(O2749&gt;MASTER!$B$5/100,"C","K"))))</f>
        <v>SB</v>
      </c>
      <c r="R2749" s="65" t="str">
        <f ca="1">IF(ISBLANK(B2749)," ",IF(P2749&gt;MASTER!$B$3/100,"SB",IF(P2749&gt;MASTER!$B$4/100,"B",IF(P2749&gt;MASTER!$B$5/100,"C","K"))))</f>
        <v>SB</v>
      </c>
    </row>
    <row r="2750" customHeight="1" spans="1:18">
      <c r="A2750" s="65">
        <f ca="1">INDIRECT(ADDRESS(2+QUOTIENT(ROW()-2,COUNTA('Form Responses 1'!$1:$1)-4),1,,TRUE,"Form Responses 1"))</f>
        <v>0</v>
      </c>
      <c r="B2750" s="65">
        <f ca="1">INDIRECT(ADDRESS(2+QUOTIENT(ROW()-2,COUNTA('Form Responses 1'!$1:$1)-4),2,,TRUE,"Form Responses 1"))</f>
        <v>0</v>
      </c>
      <c r="C2750" s="65">
        <f ca="1">INDIRECT(ADDRESS(2+QUOTIENT(ROW()-2,COUNTA('Form Responses 1'!$1:$1)-4),3,,TRUE,"Form Responses 1"))</f>
        <v>0</v>
      </c>
      <c r="D2750" s="65">
        <f ca="1">INDIRECT(ADDRESS(2+QUOTIENT(ROW()-2,COUNTA('Form Responses 1'!$1:$1)-4),4,,TRUE,"Form Responses 1"))</f>
        <v>0</v>
      </c>
      <c r="E2750" s="82">
        <f ca="1" t="shared" si="0"/>
        <v>6</v>
      </c>
      <c r="F2750" s="65" t="str">
        <f ca="1">IF(ISBLANK(A2750)," ",INDIRECT(ADDRESS(1,5+MOD(ROW()-2,COUNTA('Form Responses 1'!$1:$1)-4),,TRUE,"Form Responses 1")))</f>
        <v>Lantai 15 [Ruang Kerja]</v>
      </c>
      <c r="G2750" s="65" t="e">
        <f ca="1">IF(ISBLANK(A2750)," ",INDIRECT(ADDRESS(MATCH(A2750,'Form Responses 1'!A:A,0),5+MOD(ROW()-2,COUNTA('Form Responses 1'!$1:$1)-4),,TRUE,"Form Responses 1")))</f>
        <v>#N/A</v>
      </c>
      <c r="H2750" s="83" t="str">
        <f ca="1" t="shared" si="1"/>
        <v>Lantai 15</v>
      </c>
      <c r="I2750" s="83" t="str">
        <f ca="1" t="shared" si="2741"/>
        <v>Ruang Kerja</v>
      </c>
      <c r="J2750" s="83" t="str">
        <f ca="1" t="shared" si="2"/>
        <v>CLEANING SERVICE</v>
      </c>
      <c r="K2750" s="83" t="str">
        <f ca="1" t="array" ref="K2750">IFERROR(INDEX(MASTER!B:B,MATCH(G2750,MASTER!A:A,0))/100," ")</f>
        <v> </v>
      </c>
      <c r="L2750" s="65">
        <f ca="1" t="shared" si="3"/>
        <v>0</v>
      </c>
      <c r="M2750" s="65" t="str">
        <f ca="1" t="shared" si="4"/>
        <v>1900 - WEEK 00</v>
      </c>
      <c r="N2750" s="65" t="str">
        <f ca="1" t="shared" si="5"/>
        <v>1900 - MONTH 01</v>
      </c>
      <c r="O2750" s="83" t="str">
        <f ca="1" t="shared" ref="O2750:P2750" si="2801">IFERROR(AVERAGEIF(M:M,M2750,$K:$K)," ")</f>
        <v> </v>
      </c>
      <c r="P2750" s="83" t="str">
        <f ca="1" t="shared" si="2801"/>
        <v> </v>
      </c>
      <c r="Q2750" s="65" t="str">
        <f ca="1">IF(ISBLANK(A2750)," ",IF(O2750&gt;MASTER!$B$3/100,"SB",IF(O2750&gt;MASTER!$B$4/100,"B",IF(O2750&gt;MASTER!$B$5/100,"C","K"))))</f>
        <v>SB</v>
      </c>
      <c r="R2750" s="65" t="str">
        <f ca="1">IF(ISBLANK(B2750)," ",IF(P2750&gt;MASTER!$B$3/100,"SB",IF(P2750&gt;MASTER!$B$4/100,"B",IF(P2750&gt;MASTER!$B$5/100,"C","K"))))</f>
        <v>SB</v>
      </c>
    </row>
    <row r="2751" customHeight="1" spans="1:18">
      <c r="A2751" s="65">
        <f ca="1">INDIRECT(ADDRESS(2+QUOTIENT(ROW()-2,COUNTA('Form Responses 1'!$1:$1)-4),1,,TRUE,"Form Responses 1"))</f>
        <v>0</v>
      </c>
      <c r="B2751" s="65">
        <f ca="1">INDIRECT(ADDRESS(2+QUOTIENT(ROW()-2,COUNTA('Form Responses 1'!$1:$1)-4),2,,TRUE,"Form Responses 1"))</f>
        <v>0</v>
      </c>
      <c r="C2751" s="65">
        <f ca="1">INDIRECT(ADDRESS(2+QUOTIENT(ROW()-2,COUNTA('Form Responses 1'!$1:$1)-4),3,,TRUE,"Form Responses 1"))</f>
        <v>0</v>
      </c>
      <c r="D2751" s="65">
        <f ca="1">INDIRECT(ADDRESS(2+QUOTIENT(ROW()-2,COUNTA('Form Responses 1'!$1:$1)-4),4,,TRUE,"Form Responses 1"))</f>
        <v>0</v>
      </c>
      <c r="E2751" s="82">
        <f ca="1" t="shared" si="0"/>
        <v>6</v>
      </c>
      <c r="F2751" s="65" t="str">
        <f ca="1">IF(ISBLANK(A2751)," ",INDIRECT(ADDRESS(1,5+MOD(ROW()-2,COUNTA('Form Responses 1'!$1:$1)-4),,TRUE,"Form Responses 1")))</f>
        <v>Lantai 15 [Koridor]</v>
      </c>
      <c r="G2751" s="65" t="e">
        <f ca="1">IF(ISBLANK(A2751)," ",INDIRECT(ADDRESS(MATCH(A2751,'Form Responses 1'!A:A,0),5+MOD(ROW()-2,COUNTA('Form Responses 1'!$1:$1)-4),,TRUE,"Form Responses 1")))</f>
        <v>#N/A</v>
      </c>
      <c r="H2751" s="83" t="str">
        <f ca="1" t="shared" si="1"/>
        <v>Lantai 15</v>
      </c>
      <c r="I2751" s="83" t="str">
        <f ca="1" t="shared" si="2741"/>
        <v>Koridor</v>
      </c>
      <c r="J2751" s="83" t="str">
        <f ca="1" t="shared" si="2"/>
        <v>CLEANING SERVICE</v>
      </c>
      <c r="K2751" s="83" t="str">
        <f ca="1" t="array" ref="K2751">IFERROR(INDEX(MASTER!B:B,MATCH(G2751,MASTER!A:A,0))/100," ")</f>
        <v> </v>
      </c>
      <c r="L2751" s="65">
        <f ca="1" t="shared" si="3"/>
        <v>0</v>
      </c>
      <c r="M2751" s="65" t="str">
        <f ca="1" t="shared" si="4"/>
        <v>1900 - WEEK 00</v>
      </c>
      <c r="N2751" s="65" t="str">
        <f ca="1" t="shared" si="5"/>
        <v>1900 - MONTH 01</v>
      </c>
      <c r="O2751" s="83" t="str">
        <f ca="1" t="shared" ref="O2751:P2751" si="2802">IFERROR(AVERAGEIF(M:M,M2751,$K:$K)," ")</f>
        <v> </v>
      </c>
      <c r="P2751" s="83" t="str">
        <f ca="1" t="shared" si="2802"/>
        <v> </v>
      </c>
      <c r="Q2751" s="65" t="str">
        <f ca="1">IF(ISBLANK(A2751)," ",IF(O2751&gt;MASTER!$B$3/100,"SB",IF(O2751&gt;MASTER!$B$4/100,"B",IF(O2751&gt;MASTER!$B$5/100,"C","K"))))</f>
        <v>SB</v>
      </c>
      <c r="R2751" s="65" t="str">
        <f ca="1">IF(ISBLANK(B2751)," ",IF(P2751&gt;MASTER!$B$3/100,"SB",IF(P2751&gt;MASTER!$B$4/100,"B",IF(P2751&gt;MASTER!$B$5/100,"C","K"))))</f>
        <v>SB</v>
      </c>
    </row>
    <row r="2752" customHeight="1" spans="1:18">
      <c r="A2752" s="65">
        <f ca="1">INDIRECT(ADDRESS(2+QUOTIENT(ROW()-2,COUNTA('Form Responses 1'!$1:$1)-4),1,,TRUE,"Form Responses 1"))</f>
        <v>0</v>
      </c>
      <c r="B2752" s="65">
        <f ca="1">INDIRECT(ADDRESS(2+QUOTIENT(ROW()-2,COUNTA('Form Responses 1'!$1:$1)-4),2,,TRUE,"Form Responses 1"))</f>
        <v>0</v>
      </c>
      <c r="C2752" s="65">
        <f ca="1">INDIRECT(ADDRESS(2+QUOTIENT(ROW()-2,COUNTA('Form Responses 1'!$1:$1)-4),3,,TRUE,"Form Responses 1"))</f>
        <v>0</v>
      </c>
      <c r="D2752" s="65">
        <f ca="1">INDIRECT(ADDRESS(2+QUOTIENT(ROW()-2,COUNTA('Form Responses 1'!$1:$1)-4),4,,TRUE,"Form Responses 1"))</f>
        <v>0</v>
      </c>
      <c r="E2752" s="82">
        <f ca="1" t="shared" si="0"/>
        <v>6</v>
      </c>
      <c r="F2752" s="65" t="str">
        <f ca="1">IF(ISBLANK(A2752)," ",INDIRECT(ADDRESS(1,5+MOD(ROW()-2,COUNTA('Form Responses 1'!$1:$1)-4),,TRUE,"Form Responses 1")))</f>
        <v>Lantai 15 [Toilet Pria / Wanita]</v>
      </c>
      <c r="G2752" s="65" t="e">
        <f ca="1">IF(ISBLANK(A2752)," ",INDIRECT(ADDRESS(MATCH(A2752,'Form Responses 1'!A:A,0),5+MOD(ROW()-2,COUNTA('Form Responses 1'!$1:$1)-4),,TRUE,"Form Responses 1")))</f>
        <v>#N/A</v>
      </c>
      <c r="H2752" s="83" t="str">
        <f ca="1" t="shared" si="1"/>
        <v>Lantai 15</v>
      </c>
      <c r="I2752" s="83" t="str">
        <f ca="1" t="shared" si="2741"/>
        <v>Toilet Pria / Wanita</v>
      </c>
      <c r="J2752" s="83" t="str">
        <f ca="1" t="shared" si="2"/>
        <v>CLEANING SERVICE</v>
      </c>
      <c r="K2752" s="83" t="str">
        <f ca="1" t="array" ref="K2752">IFERROR(INDEX(MASTER!B:B,MATCH(G2752,MASTER!A:A,0))/100," ")</f>
        <v> </v>
      </c>
      <c r="L2752" s="65">
        <f ca="1" t="shared" si="3"/>
        <v>0</v>
      </c>
      <c r="M2752" s="65" t="str">
        <f ca="1" t="shared" si="4"/>
        <v>1900 - WEEK 00</v>
      </c>
      <c r="N2752" s="65" t="str">
        <f ca="1" t="shared" si="5"/>
        <v>1900 - MONTH 01</v>
      </c>
      <c r="O2752" s="83" t="str">
        <f ca="1" t="shared" ref="O2752:P2752" si="2803">IFERROR(AVERAGEIF(M:M,M2752,$K:$K)," ")</f>
        <v> </v>
      </c>
      <c r="P2752" s="83" t="str">
        <f ca="1" t="shared" si="2803"/>
        <v> </v>
      </c>
      <c r="Q2752" s="65" t="str">
        <f ca="1">IF(ISBLANK(A2752)," ",IF(O2752&gt;MASTER!$B$3/100,"SB",IF(O2752&gt;MASTER!$B$4/100,"B",IF(O2752&gt;MASTER!$B$5/100,"C","K"))))</f>
        <v>SB</v>
      </c>
      <c r="R2752" s="65" t="str">
        <f ca="1">IF(ISBLANK(B2752)," ",IF(P2752&gt;MASTER!$B$3/100,"SB",IF(P2752&gt;MASTER!$B$4/100,"B",IF(P2752&gt;MASTER!$B$5/100,"C","K"))))</f>
        <v>SB</v>
      </c>
    </row>
    <row r="2753" customHeight="1" spans="1:18">
      <c r="A2753" s="65">
        <f ca="1">INDIRECT(ADDRESS(2+QUOTIENT(ROW()-2,COUNTA('Form Responses 1'!$1:$1)-4),1,,TRUE,"Form Responses 1"))</f>
        <v>0</v>
      </c>
      <c r="B2753" s="65">
        <f ca="1">INDIRECT(ADDRESS(2+QUOTIENT(ROW()-2,COUNTA('Form Responses 1'!$1:$1)-4),2,,TRUE,"Form Responses 1"))</f>
        <v>0</v>
      </c>
      <c r="C2753" s="65">
        <f ca="1">INDIRECT(ADDRESS(2+QUOTIENT(ROW()-2,COUNTA('Form Responses 1'!$1:$1)-4),3,,TRUE,"Form Responses 1"))</f>
        <v>0</v>
      </c>
      <c r="D2753" s="65">
        <f ca="1">INDIRECT(ADDRESS(2+QUOTIENT(ROW()-2,COUNTA('Form Responses 1'!$1:$1)-4),4,,TRUE,"Form Responses 1"))</f>
        <v>0</v>
      </c>
      <c r="E2753" s="82">
        <f ca="1" t="shared" si="0"/>
        <v>6</v>
      </c>
      <c r="F2753" s="65" t="str">
        <f ca="1">IF(ISBLANK(A2753)," ",INDIRECT(ADDRESS(1,5+MOD(ROW()-2,COUNTA('Form Responses 1'!$1:$1)-4),,TRUE,"Form Responses 1")))</f>
        <v>Lantai 14 [Tangga Exit Barat]</v>
      </c>
      <c r="G2753" s="65" t="e">
        <f ca="1">IF(ISBLANK(A2753)," ",INDIRECT(ADDRESS(MATCH(A2753,'Form Responses 1'!A:A,0),5+MOD(ROW()-2,COUNTA('Form Responses 1'!$1:$1)-4),,TRUE,"Form Responses 1")))</f>
        <v>#N/A</v>
      </c>
      <c r="H2753" s="83" t="str">
        <f ca="1" t="shared" si="1"/>
        <v>Lantai 14</v>
      </c>
      <c r="I2753" s="83" t="str">
        <f ca="1" t="shared" si="2741"/>
        <v>Tangga Exit Barat</v>
      </c>
      <c r="J2753" s="83" t="str">
        <f ca="1" t="shared" si="2"/>
        <v>CLEANING SERVICE</v>
      </c>
      <c r="K2753" s="83" t="str">
        <f ca="1" t="array" ref="K2753">IFERROR(INDEX(MASTER!B:B,MATCH(G2753,MASTER!A:A,0))/100," ")</f>
        <v> </v>
      </c>
      <c r="L2753" s="65">
        <f ca="1" t="shared" si="3"/>
        <v>0</v>
      </c>
      <c r="M2753" s="65" t="str">
        <f ca="1" t="shared" si="4"/>
        <v>1900 - WEEK 00</v>
      </c>
      <c r="N2753" s="65" t="str">
        <f ca="1" t="shared" si="5"/>
        <v>1900 - MONTH 01</v>
      </c>
      <c r="O2753" s="83" t="str">
        <f ca="1" t="shared" ref="O2753:P2753" si="2804">IFERROR(AVERAGEIF(M:M,M2753,$K:$K)," ")</f>
        <v> </v>
      </c>
      <c r="P2753" s="83" t="str">
        <f ca="1" t="shared" si="2804"/>
        <v> </v>
      </c>
      <c r="Q2753" s="65" t="str">
        <f ca="1">IF(ISBLANK(A2753)," ",IF(O2753&gt;MASTER!$B$3/100,"SB",IF(O2753&gt;MASTER!$B$4/100,"B",IF(O2753&gt;MASTER!$B$5/100,"C","K"))))</f>
        <v>SB</v>
      </c>
      <c r="R2753" s="65" t="str">
        <f ca="1">IF(ISBLANK(B2753)," ",IF(P2753&gt;MASTER!$B$3/100,"SB",IF(P2753&gt;MASTER!$B$4/100,"B",IF(P2753&gt;MASTER!$B$5/100,"C","K"))))</f>
        <v>SB</v>
      </c>
    </row>
    <row r="2754" customHeight="1" spans="1:18">
      <c r="A2754" s="65">
        <f ca="1">INDIRECT(ADDRESS(2+QUOTIENT(ROW()-2,COUNTA('Form Responses 1'!$1:$1)-4),1,,TRUE,"Form Responses 1"))</f>
        <v>0</v>
      </c>
      <c r="B2754" s="65">
        <f ca="1">INDIRECT(ADDRESS(2+QUOTIENT(ROW()-2,COUNTA('Form Responses 1'!$1:$1)-4),2,,TRUE,"Form Responses 1"))</f>
        <v>0</v>
      </c>
      <c r="C2754" s="65">
        <f ca="1">INDIRECT(ADDRESS(2+QUOTIENT(ROW()-2,COUNTA('Form Responses 1'!$1:$1)-4),3,,TRUE,"Form Responses 1"))</f>
        <v>0</v>
      </c>
      <c r="D2754" s="65">
        <f ca="1">INDIRECT(ADDRESS(2+QUOTIENT(ROW()-2,COUNTA('Form Responses 1'!$1:$1)-4),4,,TRUE,"Form Responses 1"))</f>
        <v>0</v>
      </c>
      <c r="E2754" s="82">
        <f ca="1" t="shared" si="0"/>
        <v>6</v>
      </c>
      <c r="F2754" s="65" t="str">
        <f ca="1">IF(ISBLANK(A2754)," ",INDIRECT(ADDRESS(1,5+MOD(ROW()-2,COUNTA('Form Responses 1'!$1:$1)-4),,TRUE,"Form Responses 1")))</f>
        <v>Lantai 14 [ &amp; Timur]</v>
      </c>
      <c r="G2754" s="65" t="e">
        <f ca="1">IF(ISBLANK(A2754)," ",INDIRECT(ADDRESS(MATCH(A2754,'Form Responses 1'!A:A,0),5+MOD(ROW()-2,COUNTA('Form Responses 1'!$1:$1)-4),,TRUE,"Form Responses 1")))</f>
        <v>#N/A</v>
      </c>
      <c r="H2754" s="83" t="str">
        <f ca="1" t="shared" si="1"/>
        <v>Lantai 14</v>
      </c>
      <c r="I2754" s="83" t="str">
        <f ca="1" t="shared" si="2741"/>
        <v> &amp; Timur</v>
      </c>
      <c r="J2754" s="83" t="str">
        <f ca="1" t="shared" si="2"/>
        <v>CLEANING SERVICE</v>
      </c>
      <c r="K2754" s="83" t="str">
        <f ca="1" t="array" ref="K2754">IFERROR(INDEX(MASTER!B:B,MATCH(G2754,MASTER!A:A,0))/100," ")</f>
        <v> </v>
      </c>
      <c r="L2754" s="65">
        <f ca="1" t="shared" si="3"/>
        <v>0</v>
      </c>
      <c r="M2754" s="65" t="str">
        <f ca="1" t="shared" si="4"/>
        <v>1900 - WEEK 00</v>
      </c>
      <c r="N2754" s="65" t="str">
        <f ca="1" t="shared" si="5"/>
        <v>1900 - MONTH 01</v>
      </c>
      <c r="O2754" s="83" t="str">
        <f ca="1" t="shared" ref="O2754:P2754" si="2805">IFERROR(AVERAGEIF(M:M,M2754,$K:$K)," ")</f>
        <v> </v>
      </c>
      <c r="P2754" s="83" t="str">
        <f ca="1" t="shared" si="2805"/>
        <v> </v>
      </c>
      <c r="Q2754" s="65" t="str">
        <f ca="1">IF(ISBLANK(A2754)," ",IF(O2754&gt;MASTER!$B$3/100,"SB",IF(O2754&gt;MASTER!$B$4/100,"B",IF(O2754&gt;MASTER!$B$5/100,"C","K"))))</f>
        <v>SB</v>
      </c>
      <c r="R2754" s="65" t="str">
        <f ca="1">IF(ISBLANK(B2754)," ",IF(P2754&gt;MASTER!$B$3/100,"SB",IF(P2754&gt;MASTER!$B$4/100,"B",IF(P2754&gt;MASTER!$B$5/100,"C","K"))))</f>
        <v>SB</v>
      </c>
    </row>
    <row r="2755" customHeight="1" spans="1:18">
      <c r="A2755" s="65">
        <f ca="1">INDIRECT(ADDRESS(2+QUOTIENT(ROW()-2,COUNTA('Form Responses 1'!$1:$1)-4),1,,TRUE,"Form Responses 1"))</f>
        <v>0</v>
      </c>
      <c r="B2755" s="65">
        <f ca="1">INDIRECT(ADDRESS(2+QUOTIENT(ROW()-2,COUNTA('Form Responses 1'!$1:$1)-4),2,,TRUE,"Form Responses 1"))</f>
        <v>0</v>
      </c>
      <c r="C2755" s="65">
        <f ca="1">INDIRECT(ADDRESS(2+QUOTIENT(ROW()-2,COUNTA('Form Responses 1'!$1:$1)-4),3,,TRUE,"Form Responses 1"))</f>
        <v>0</v>
      </c>
      <c r="D2755" s="65">
        <f ca="1">INDIRECT(ADDRESS(2+QUOTIENT(ROW()-2,COUNTA('Form Responses 1'!$1:$1)-4),4,,TRUE,"Form Responses 1"))</f>
        <v>0</v>
      </c>
      <c r="E2755" s="82">
        <f ca="1" t="shared" si="0"/>
        <v>6</v>
      </c>
      <c r="F2755" s="65" t="str">
        <f ca="1">IF(ISBLANK(A2755)," ",INDIRECT(ADDRESS(1,5+MOD(ROW()-2,COUNTA('Form Responses 1'!$1:$1)-4),,TRUE,"Form Responses 1")))</f>
        <v>Lantai 14 [Mushola]</v>
      </c>
      <c r="G2755" s="65" t="e">
        <f ca="1">IF(ISBLANK(A2755)," ",INDIRECT(ADDRESS(MATCH(A2755,'Form Responses 1'!A:A,0),5+MOD(ROW()-2,COUNTA('Form Responses 1'!$1:$1)-4),,TRUE,"Form Responses 1")))</f>
        <v>#N/A</v>
      </c>
      <c r="H2755" s="83" t="str">
        <f ca="1" t="shared" si="1"/>
        <v>Lantai 14</v>
      </c>
      <c r="I2755" s="83" t="str">
        <f ca="1" t="shared" ref="I2755:I2818" si="2806">MID(F2755,FIND("[",F2755)+1,LEN(F2755)-FIND("[",F2755)-1)</f>
        <v>Mushola</v>
      </c>
      <c r="J2755" s="83" t="str">
        <f ca="1" t="shared" si="2"/>
        <v>CLEANING SERVICE</v>
      </c>
      <c r="K2755" s="83" t="str">
        <f ca="1" t="array" ref="K2755">IFERROR(INDEX(MASTER!B:B,MATCH(G2755,MASTER!A:A,0))/100," ")</f>
        <v> </v>
      </c>
      <c r="L2755" s="65">
        <f ca="1" t="shared" si="3"/>
        <v>0</v>
      </c>
      <c r="M2755" s="65" t="str">
        <f ca="1" t="shared" si="4"/>
        <v>1900 - WEEK 00</v>
      </c>
      <c r="N2755" s="65" t="str">
        <f ca="1" t="shared" si="5"/>
        <v>1900 - MONTH 01</v>
      </c>
      <c r="O2755" s="83" t="str">
        <f ca="1" t="shared" ref="O2755:P2755" si="2807">IFERROR(AVERAGEIF(M:M,M2755,$K:$K)," ")</f>
        <v> </v>
      </c>
      <c r="P2755" s="83" t="str">
        <f ca="1" t="shared" si="2807"/>
        <v> </v>
      </c>
      <c r="Q2755" s="65" t="str">
        <f ca="1">IF(ISBLANK(A2755)," ",IF(O2755&gt;MASTER!$B$3/100,"SB",IF(O2755&gt;MASTER!$B$4/100,"B",IF(O2755&gt;MASTER!$B$5/100,"C","K"))))</f>
        <v>SB</v>
      </c>
      <c r="R2755" s="65" t="str">
        <f ca="1">IF(ISBLANK(B2755)," ",IF(P2755&gt;MASTER!$B$3/100,"SB",IF(P2755&gt;MASTER!$B$4/100,"B",IF(P2755&gt;MASTER!$B$5/100,"C","K"))))</f>
        <v>SB</v>
      </c>
    </row>
    <row r="2756" customHeight="1" spans="1:18">
      <c r="A2756" s="65">
        <f ca="1">INDIRECT(ADDRESS(2+QUOTIENT(ROW()-2,COUNTA('Form Responses 1'!$1:$1)-4),1,,TRUE,"Form Responses 1"))</f>
        <v>0</v>
      </c>
      <c r="B2756" s="65">
        <f ca="1">INDIRECT(ADDRESS(2+QUOTIENT(ROW()-2,COUNTA('Form Responses 1'!$1:$1)-4),2,,TRUE,"Form Responses 1"))</f>
        <v>0</v>
      </c>
      <c r="C2756" s="65">
        <f ca="1">INDIRECT(ADDRESS(2+QUOTIENT(ROW()-2,COUNTA('Form Responses 1'!$1:$1)-4),3,,TRUE,"Form Responses 1"))</f>
        <v>0</v>
      </c>
      <c r="D2756" s="65">
        <f ca="1">INDIRECT(ADDRESS(2+QUOTIENT(ROW()-2,COUNTA('Form Responses 1'!$1:$1)-4),4,,TRUE,"Form Responses 1"))</f>
        <v>0</v>
      </c>
      <c r="E2756" s="82">
        <f ca="1" t="shared" si="0"/>
        <v>6</v>
      </c>
      <c r="F2756" s="65" t="str">
        <f ca="1">IF(ISBLANK(A2756)," ",INDIRECT(ADDRESS(1,5+MOD(ROW()-2,COUNTA('Form Responses 1'!$1:$1)-4),,TRUE,"Form Responses 1")))</f>
        <v>Lantai 14 [Pantry]</v>
      </c>
      <c r="G2756" s="65" t="e">
        <f ca="1">IF(ISBLANK(A2756)," ",INDIRECT(ADDRESS(MATCH(A2756,'Form Responses 1'!A:A,0),5+MOD(ROW()-2,COUNTA('Form Responses 1'!$1:$1)-4),,TRUE,"Form Responses 1")))</f>
        <v>#N/A</v>
      </c>
      <c r="H2756" s="83" t="str">
        <f ca="1" t="shared" si="1"/>
        <v>Lantai 14</v>
      </c>
      <c r="I2756" s="83" t="str">
        <f ca="1" t="shared" si="2806"/>
        <v>Pantry</v>
      </c>
      <c r="J2756" s="83" t="str">
        <f ca="1" t="shared" si="2"/>
        <v>CLEANING SERVICE</v>
      </c>
      <c r="K2756" s="83" t="str">
        <f ca="1" t="array" ref="K2756">IFERROR(INDEX(MASTER!B:B,MATCH(G2756,MASTER!A:A,0))/100," ")</f>
        <v> </v>
      </c>
      <c r="L2756" s="65">
        <f ca="1" t="shared" si="3"/>
        <v>0</v>
      </c>
      <c r="M2756" s="65" t="str">
        <f ca="1" t="shared" si="4"/>
        <v>1900 - WEEK 00</v>
      </c>
      <c r="N2756" s="65" t="str">
        <f ca="1" t="shared" si="5"/>
        <v>1900 - MONTH 01</v>
      </c>
      <c r="O2756" s="83" t="str">
        <f ca="1" t="shared" ref="O2756:P2756" si="2808">IFERROR(AVERAGEIF(M:M,M2756,$K:$K)," ")</f>
        <v> </v>
      </c>
      <c r="P2756" s="83" t="str">
        <f ca="1" t="shared" si="2808"/>
        <v> </v>
      </c>
      <c r="Q2756" s="65" t="str">
        <f ca="1">IF(ISBLANK(A2756)," ",IF(O2756&gt;MASTER!$B$3/100,"SB",IF(O2756&gt;MASTER!$B$4/100,"B",IF(O2756&gt;MASTER!$B$5/100,"C","K"))))</f>
        <v>SB</v>
      </c>
      <c r="R2756" s="65" t="str">
        <f ca="1">IF(ISBLANK(B2756)," ",IF(P2756&gt;MASTER!$B$3/100,"SB",IF(P2756&gt;MASTER!$B$4/100,"B",IF(P2756&gt;MASTER!$B$5/100,"C","K"))))</f>
        <v>SB</v>
      </c>
    </row>
    <row r="2757" customHeight="1" spans="1:18">
      <c r="A2757" s="65">
        <f ca="1">INDIRECT(ADDRESS(2+QUOTIENT(ROW()-2,COUNTA('Form Responses 1'!$1:$1)-4),1,,TRUE,"Form Responses 1"))</f>
        <v>0</v>
      </c>
      <c r="B2757" s="65">
        <f ca="1">INDIRECT(ADDRESS(2+QUOTIENT(ROW()-2,COUNTA('Form Responses 1'!$1:$1)-4),2,,TRUE,"Form Responses 1"))</f>
        <v>0</v>
      </c>
      <c r="C2757" s="65">
        <f ca="1">INDIRECT(ADDRESS(2+QUOTIENT(ROW()-2,COUNTA('Form Responses 1'!$1:$1)-4),3,,TRUE,"Form Responses 1"))</f>
        <v>0</v>
      </c>
      <c r="D2757" s="65">
        <f ca="1">INDIRECT(ADDRESS(2+QUOTIENT(ROW()-2,COUNTA('Form Responses 1'!$1:$1)-4),4,,TRUE,"Form Responses 1"))</f>
        <v>0</v>
      </c>
      <c r="E2757" s="82">
        <f ca="1" t="shared" si="0"/>
        <v>6</v>
      </c>
      <c r="F2757" s="65" t="str">
        <f ca="1">IF(ISBLANK(A2757)," ",INDIRECT(ADDRESS(1,5+MOD(ROW()-2,COUNTA('Form Responses 1'!$1:$1)-4),,TRUE,"Form Responses 1")))</f>
        <v>Lantai 14 [Ruang Rapat 1-2-3]</v>
      </c>
      <c r="G2757" s="65" t="e">
        <f ca="1">IF(ISBLANK(A2757)," ",INDIRECT(ADDRESS(MATCH(A2757,'Form Responses 1'!A:A,0),5+MOD(ROW()-2,COUNTA('Form Responses 1'!$1:$1)-4),,TRUE,"Form Responses 1")))</f>
        <v>#N/A</v>
      </c>
      <c r="H2757" s="83" t="str">
        <f ca="1" t="shared" si="1"/>
        <v>Lantai 14</v>
      </c>
      <c r="I2757" s="83" t="str">
        <f ca="1" t="shared" si="2806"/>
        <v>Ruang Rapat 1-2-3</v>
      </c>
      <c r="J2757" s="83" t="str">
        <f ca="1" t="shared" si="2"/>
        <v>CLEANING SERVICE</v>
      </c>
      <c r="K2757" s="83" t="str">
        <f ca="1" t="array" ref="K2757">IFERROR(INDEX(MASTER!B:B,MATCH(G2757,MASTER!A:A,0))/100," ")</f>
        <v> </v>
      </c>
      <c r="L2757" s="65">
        <f ca="1" t="shared" si="3"/>
        <v>0</v>
      </c>
      <c r="M2757" s="65" t="str">
        <f ca="1" t="shared" si="4"/>
        <v>1900 - WEEK 00</v>
      </c>
      <c r="N2757" s="65" t="str">
        <f ca="1" t="shared" si="5"/>
        <v>1900 - MONTH 01</v>
      </c>
      <c r="O2757" s="83" t="str">
        <f ca="1" t="shared" ref="O2757:P2757" si="2809">IFERROR(AVERAGEIF(M:M,M2757,$K:$K)," ")</f>
        <v> </v>
      </c>
      <c r="P2757" s="83" t="str">
        <f ca="1" t="shared" si="2809"/>
        <v> </v>
      </c>
      <c r="Q2757" s="65" t="str">
        <f ca="1">IF(ISBLANK(A2757)," ",IF(O2757&gt;MASTER!$B$3/100,"SB",IF(O2757&gt;MASTER!$B$4/100,"B",IF(O2757&gt;MASTER!$B$5/100,"C","K"))))</f>
        <v>SB</v>
      </c>
      <c r="R2757" s="65" t="str">
        <f ca="1">IF(ISBLANK(B2757)," ",IF(P2757&gt;MASTER!$B$3/100,"SB",IF(P2757&gt;MASTER!$B$4/100,"B",IF(P2757&gt;MASTER!$B$5/100,"C","K"))))</f>
        <v>SB</v>
      </c>
    </row>
    <row r="2758" customHeight="1" spans="1:18">
      <c r="A2758" s="65">
        <f ca="1">INDIRECT(ADDRESS(2+QUOTIENT(ROW()-2,COUNTA('Form Responses 1'!$1:$1)-4),1,,TRUE,"Form Responses 1"))</f>
        <v>0</v>
      </c>
      <c r="B2758" s="65">
        <f ca="1">INDIRECT(ADDRESS(2+QUOTIENT(ROW()-2,COUNTA('Form Responses 1'!$1:$1)-4),2,,TRUE,"Form Responses 1"))</f>
        <v>0</v>
      </c>
      <c r="C2758" s="65">
        <f ca="1">INDIRECT(ADDRESS(2+QUOTIENT(ROW()-2,COUNTA('Form Responses 1'!$1:$1)-4),3,,TRUE,"Form Responses 1"))</f>
        <v>0</v>
      </c>
      <c r="D2758" s="65">
        <f ca="1">INDIRECT(ADDRESS(2+QUOTIENT(ROW()-2,COUNTA('Form Responses 1'!$1:$1)-4),4,,TRUE,"Form Responses 1"))</f>
        <v>0</v>
      </c>
      <c r="E2758" s="82">
        <f ca="1" t="shared" si="0"/>
        <v>6</v>
      </c>
      <c r="F2758" s="65" t="str">
        <f ca="1">IF(ISBLANK(A2758)," ",INDIRECT(ADDRESS(1,5+MOD(ROW()-2,COUNTA('Form Responses 1'!$1:$1)-4),,TRUE,"Form Responses 1")))</f>
        <v>Lantai 14 [Ruang Kerja]</v>
      </c>
      <c r="G2758" s="65" t="e">
        <f ca="1">IF(ISBLANK(A2758)," ",INDIRECT(ADDRESS(MATCH(A2758,'Form Responses 1'!A:A,0),5+MOD(ROW()-2,COUNTA('Form Responses 1'!$1:$1)-4),,TRUE,"Form Responses 1")))</f>
        <v>#N/A</v>
      </c>
      <c r="H2758" s="83" t="str">
        <f ca="1" t="shared" si="1"/>
        <v>Lantai 14</v>
      </c>
      <c r="I2758" s="83" t="str">
        <f ca="1" t="shared" si="2806"/>
        <v>Ruang Kerja</v>
      </c>
      <c r="J2758" s="83" t="str">
        <f ca="1" t="shared" si="2"/>
        <v>CLEANING SERVICE</v>
      </c>
      <c r="K2758" s="83" t="str">
        <f ca="1" t="array" ref="K2758">IFERROR(INDEX(MASTER!B:B,MATCH(G2758,MASTER!A:A,0))/100," ")</f>
        <v> </v>
      </c>
      <c r="L2758" s="65">
        <f ca="1" t="shared" si="3"/>
        <v>0</v>
      </c>
      <c r="M2758" s="65" t="str">
        <f ca="1" t="shared" si="4"/>
        <v>1900 - WEEK 00</v>
      </c>
      <c r="N2758" s="65" t="str">
        <f ca="1" t="shared" si="5"/>
        <v>1900 - MONTH 01</v>
      </c>
      <c r="O2758" s="83" t="str">
        <f ca="1" t="shared" ref="O2758:P2758" si="2810">IFERROR(AVERAGEIF(M:M,M2758,$K:$K)," ")</f>
        <v> </v>
      </c>
      <c r="P2758" s="83" t="str">
        <f ca="1" t="shared" si="2810"/>
        <v> </v>
      </c>
      <c r="Q2758" s="65" t="str">
        <f ca="1">IF(ISBLANK(A2758)," ",IF(O2758&gt;MASTER!$B$3/100,"SB",IF(O2758&gt;MASTER!$B$4/100,"B",IF(O2758&gt;MASTER!$B$5/100,"C","K"))))</f>
        <v>SB</v>
      </c>
      <c r="R2758" s="65" t="str">
        <f ca="1">IF(ISBLANK(B2758)," ",IF(P2758&gt;MASTER!$B$3/100,"SB",IF(P2758&gt;MASTER!$B$4/100,"B",IF(P2758&gt;MASTER!$B$5/100,"C","K"))))</f>
        <v>SB</v>
      </c>
    </row>
    <row r="2759" customHeight="1" spans="1:18">
      <c r="A2759" s="65">
        <f ca="1">INDIRECT(ADDRESS(2+QUOTIENT(ROW()-2,COUNTA('Form Responses 1'!$1:$1)-4),1,,TRUE,"Form Responses 1"))</f>
        <v>0</v>
      </c>
      <c r="B2759" s="65">
        <f ca="1">INDIRECT(ADDRESS(2+QUOTIENT(ROW()-2,COUNTA('Form Responses 1'!$1:$1)-4),2,,TRUE,"Form Responses 1"))</f>
        <v>0</v>
      </c>
      <c r="C2759" s="65">
        <f ca="1">INDIRECT(ADDRESS(2+QUOTIENT(ROW()-2,COUNTA('Form Responses 1'!$1:$1)-4),3,,TRUE,"Form Responses 1"))</f>
        <v>0</v>
      </c>
      <c r="D2759" s="65">
        <f ca="1">INDIRECT(ADDRESS(2+QUOTIENT(ROW()-2,COUNTA('Form Responses 1'!$1:$1)-4),4,,TRUE,"Form Responses 1"))</f>
        <v>0</v>
      </c>
      <c r="E2759" s="82">
        <f ca="1" t="shared" si="0"/>
        <v>6</v>
      </c>
      <c r="F2759" s="65" t="str">
        <f ca="1">IF(ISBLANK(A2759)," ",INDIRECT(ADDRESS(1,5+MOD(ROW()-2,COUNTA('Form Responses 1'!$1:$1)-4),,TRUE,"Form Responses 1")))</f>
        <v>Lantai 14 [Koridor]</v>
      </c>
      <c r="G2759" s="65" t="e">
        <f ca="1">IF(ISBLANK(A2759)," ",INDIRECT(ADDRESS(MATCH(A2759,'Form Responses 1'!A:A,0),5+MOD(ROW()-2,COUNTA('Form Responses 1'!$1:$1)-4),,TRUE,"Form Responses 1")))</f>
        <v>#N/A</v>
      </c>
      <c r="H2759" s="83" t="str">
        <f ca="1" t="shared" si="1"/>
        <v>Lantai 14</v>
      </c>
      <c r="I2759" s="83" t="str">
        <f ca="1" t="shared" si="2806"/>
        <v>Koridor</v>
      </c>
      <c r="J2759" s="83" t="str">
        <f ca="1" t="shared" si="2"/>
        <v>CLEANING SERVICE</v>
      </c>
      <c r="K2759" s="83" t="str">
        <f ca="1" t="array" ref="K2759">IFERROR(INDEX(MASTER!B:B,MATCH(G2759,MASTER!A:A,0))/100," ")</f>
        <v> </v>
      </c>
      <c r="L2759" s="65">
        <f ca="1" t="shared" si="3"/>
        <v>0</v>
      </c>
      <c r="M2759" s="65" t="str">
        <f ca="1" t="shared" si="4"/>
        <v>1900 - WEEK 00</v>
      </c>
      <c r="N2759" s="65" t="str">
        <f ca="1" t="shared" si="5"/>
        <v>1900 - MONTH 01</v>
      </c>
      <c r="O2759" s="83" t="str">
        <f ca="1" t="shared" ref="O2759:P2759" si="2811">IFERROR(AVERAGEIF(M:M,M2759,$K:$K)," ")</f>
        <v> </v>
      </c>
      <c r="P2759" s="83" t="str">
        <f ca="1" t="shared" si="2811"/>
        <v> </v>
      </c>
      <c r="Q2759" s="65" t="str">
        <f ca="1">IF(ISBLANK(A2759)," ",IF(O2759&gt;MASTER!$B$3/100,"SB",IF(O2759&gt;MASTER!$B$4/100,"B",IF(O2759&gt;MASTER!$B$5/100,"C","K"))))</f>
        <v>SB</v>
      </c>
      <c r="R2759" s="65" t="str">
        <f ca="1">IF(ISBLANK(B2759)," ",IF(P2759&gt;MASTER!$B$3/100,"SB",IF(P2759&gt;MASTER!$B$4/100,"B",IF(P2759&gt;MASTER!$B$5/100,"C","K"))))</f>
        <v>SB</v>
      </c>
    </row>
    <row r="2760" customHeight="1" spans="1:18">
      <c r="A2760" s="65">
        <f ca="1">INDIRECT(ADDRESS(2+QUOTIENT(ROW()-2,COUNTA('Form Responses 1'!$1:$1)-4),1,,TRUE,"Form Responses 1"))</f>
        <v>0</v>
      </c>
      <c r="B2760" s="65">
        <f ca="1">INDIRECT(ADDRESS(2+QUOTIENT(ROW()-2,COUNTA('Form Responses 1'!$1:$1)-4),2,,TRUE,"Form Responses 1"))</f>
        <v>0</v>
      </c>
      <c r="C2760" s="65">
        <f ca="1">INDIRECT(ADDRESS(2+QUOTIENT(ROW()-2,COUNTA('Form Responses 1'!$1:$1)-4),3,,TRUE,"Form Responses 1"))</f>
        <v>0</v>
      </c>
      <c r="D2760" s="65">
        <f ca="1">INDIRECT(ADDRESS(2+QUOTIENT(ROW()-2,COUNTA('Form Responses 1'!$1:$1)-4),4,,TRUE,"Form Responses 1"))</f>
        <v>0</v>
      </c>
      <c r="E2760" s="82">
        <f ca="1" t="shared" si="0"/>
        <v>6</v>
      </c>
      <c r="F2760" s="65" t="str">
        <f ca="1">IF(ISBLANK(A2760)," ",INDIRECT(ADDRESS(1,5+MOD(ROW()-2,COUNTA('Form Responses 1'!$1:$1)-4),,TRUE,"Form Responses 1")))</f>
        <v>Lantai 14 [Toilet Pria / Wanita]</v>
      </c>
      <c r="G2760" s="65" t="e">
        <f ca="1">IF(ISBLANK(A2760)," ",INDIRECT(ADDRESS(MATCH(A2760,'Form Responses 1'!A:A,0),5+MOD(ROW()-2,COUNTA('Form Responses 1'!$1:$1)-4),,TRUE,"Form Responses 1")))</f>
        <v>#N/A</v>
      </c>
      <c r="H2760" s="83" t="str">
        <f ca="1" t="shared" si="1"/>
        <v>Lantai 14</v>
      </c>
      <c r="I2760" s="83" t="str">
        <f ca="1" t="shared" si="2806"/>
        <v>Toilet Pria / Wanita</v>
      </c>
      <c r="J2760" s="83" t="str">
        <f ca="1" t="shared" si="2"/>
        <v>CLEANING SERVICE</v>
      </c>
      <c r="K2760" s="83" t="str">
        <f ca="1" t="array" ref="K2760">IFERROR(INDEX(MASTER!B:B,MATCH(G2760,MASTER!A:A,0))/100," ")</f>
        <v> </v>
      </c>
      <c r="L2760" s="65">
        <f ca="1" t="shared" si="3"/>
        <v>0</v>
      </c>
      <c r="M2760" s="65" t="str">
        <f ca="1" t="shared" si="4"/>
        <v>1900 - WEEK 00</v>
      </c>
      <c r="N2760" s="65" t="str">
        <f ca="1" t="shared" si="5"/>
        <v>1900 - MONTH 01</v>
      </c>
      <c r="O2760" s="83" t="str">
        <f ca="1" t="shared" ref="O2760:P2760" si="2812">IFERROR(AVERAGEIF(M:M,M2760,$K:$K)," ")</f>
        <v> </v>
      </c>
      <c r="P2760" s="83" t="str">
        <f ca="1" t="shared" si="2812"/>
        <v> </v>
      </c>
      <c r="Q2760" s="65" t="str">
        <f ca="1">IF(ISBLANK(A2760)," ",IF(O2760&gt;MASTER!$B$3/100,"SB",IF(O2760&gt;MASTER!$B$4/100,"B",IF(O2760&gt;MASTER!$B$5/100,"C","K"))))</f>
        <v>SB</v>
      </c>
      <c r="R2760" s="65" t="str">
        <f ca="1">IF(ISBLANK(B2760)," ",IF(P2760&gt;MASTER!$B$3/100,"SB",IF(P2760&gt;MASTER!$B$4/100,"B",IF(P2760&gt;MASTER!$B$5/100,"C","K"))))</f>
        <v>SB</v>
      </c>
    </row>
    <row r="2761" customHeight="1" spans="1:18">
      <c r="A2761" s="65">
        <f ca="1">INDIRECT(ADDRESS(2+QUOTIENT(ROW()-2,COUNTA('Form Responses 1'!$1:$1)-4),1,,TRUE,"Form Responses 1"))</f>
        <v>0</v>
      </c>
      <c r="B2761" s="65">
        <f ca="1">INDIRECT(ADDRESS(2+QUOTIENT(ROW()-2,COUNTA('Form Responses 1'!$1:$1)-4),2,,TRUE,"Form Responses 1"))</f>
        <v>0</v>
      </c>
      <c r="C2761" s="65">
        <f ca="1">INDIRECT(ADDRESS(2+QUOTIENT(ROW()-2,COUNTA('Form Responses 1'!$1:$1)-4),3,,TRUE,"Form Responses 1"))</f>
        <v>0</v>
      </c>
      <c r="D2761" s="65">
        <f ca="1">INDIRECT(ADDRESS(2+QUOTIENT(ROW()-2,COUNTA('Form Responses 1'!$1:$1)-4),4,,TRUE,"Form Responses 1"))</f>
        <v>0</v>
      </c>
      <c r="E2761" s="82">
        <f ca="1" t="shared" si="0"/>
        <v>6</v>
      </c>
      <c r="F2761" s="65" t="str">
        <f ca="1">IF(ISBLANK(A2761)," ",INDIRECT(ADDRESS(1,5+MOD(ROW()-2,COUNTA('Form Responses 1'!$1:$1)-4),,TRUE,"Form Responses 1")))</f>
        <v>Lantai 13 [Tangga Exit Barat]</v>
      </c>
      <c r="G2761" s="65" t="e">
        <f ca="1">IF(ISBLANK(A2761)," ",INDIRECT(ADDRESS(MATCH(A2761,'Form Responses 1'!A:A,0),5+MOD(ROW()-2,COUNTA('Form Responses 1'!$1:$1)-4),,TRUE,"Form Responses 1")))</f>
        <v>#N/A</v>
      </c>
      <c r="H2761" s="83" t="str">
        <f ca="1" t="shared" si="1"/>
        <v>Lantai 13</v>
      </c>
      <c r="I2761" s="83" t="str">
        <f ca="1" t="shared" si="2806"/>
        <v>Tangga Exit Barat</v>
      </c>
      <c r="J2761" s="83" t="str">
        <f ca="1" t="shared" si="2"/>
        <v>CLEANING SERVICE</v>
      </c>
      <c r="K2761" s="83" t="str">
        <f ca="1" t="array" ref="K2761">IFERROR(INDEX(MASTER!B:B,MATCH(G2761,MASTER!A:A,0))/100," ")</f>
        <v> </v>
      </c>
      <c r="L2761" s="65">
        <f ca="1" t="shared" si="3"/>
        <v>0</v>
      </c>
      <c r="M2761" s="65" t="str">
        <f ca="1" t="shared" si="4"/>
        <v>1900 - WEEK 00</v>
      </c>
      <c r="N2761" s="65" t="str">
        <f ca="1" t="shared" si="5"/>
        <v>1900 - MONTH 01</v>
      </c>
      <c r="O2761" s="83" t="str">
        <f ca="1" t="shared" ref="O2761:P2761" si="2813">IFERROR(AVERAGEIF(M:M,M2761,$K:$K)," ")</f>
        <v> </v>
      </c>
      <c r="P2761" s="83" t="str">
        <f ca="1" t="shared" si="2813"/>
        <v> </v>
      </c>
      <c r="Q2761" s="65" t="str">
        <f ca="1">IF(ISBLANK(A2761)," ",IF(O2761&gt;MASTER!$B$3/100,"SB",IF(O2761&gt;MASTER!$B$4/100,"B",IF(O2761&gt;MASTER!$B$5/100,"C","K"))))</f>
        <v>SB</v>
      </c>
      <c r="R2761" s="65" t="str">
        <f ca="1">IF(ISBLANK(B2761)," ",IF(P2761&gt;MASTER!$B$3/100,"SB",IF(P2761&gt;MASTER!$B$4/100,"B",IF(P2761&gt;MASTER!$B$5/100,"C","K"))))</f>
        <v>SB</v>
      </c>
    </row>
    <row r="2762" customHeight="1" spans="1:18">
      <c r="A2762" s="65">
        <f ca="1">INDIRECT(ADDRESS(2+QUOTIENT(ROW()-2,COUNTA('Form Responses 1'!$1:$1)-4),1,,TRUE,"Form Responses 1"))</f>
        <v>0</v>
      </c>
      <c r="B2762" s="65">
        <f ca="1">INDIRECT(ADDRESS(2+QUOTIENT(ROW()-2,COUNTA('Form Responses 1'!$1:$1)-4),2,,TRUE,"Form Responses 1"))</f>
        <v>0</v>
      </c>
      <c r="C2762" s="65">
        <f ca="1">INDIRECT(ADDRESS(2+QUOTIENT(ROW()-2,COUNTA('Form Responses 1'!$1:$1)-4),3,,TRUE,"Form Responses 1"))</f>
        <v>0</v>
      </c>
      <c r="D2762" s="65">
        <f ca="1">INDIRECT(ADDRESS(2+QUOTIENT(ROW()-2,COUNTA('Form Responses 1'!$1:$1)-4),4,,TRUE,"Form Responses 1"))</f>
        <v>0</v>
      </c>
      <c r="E2762" s="82">
        <f ca="1" t="shared" si="0"/>
        <v>6</v>
      </c>
      <c r="F2762" s="65" t="str">
        <f ca="1">IF(ISBLANK(A2762)," ",INDIRECT(ADDRESS(1,5+MOD(ROW()-2,COUNTA('Form Responses 1'!$1:$1)-4),,TRUE,"Form Responses 1")))</f>
        <v>Lantai 13 [ &amp; Timur]</v>
      </c>
      <c r="G2762" s="65" t="e">
        <f ca="1">IF(ISBLANK(A2762)," ",INDIRECT(ADDRESS(MATCH(A2762,'Form Responses 1'!A:A,0),5+MOD(ROW()-2,COUNTA('Form Responses 1'!$1:$1)-4),,TRUE,"Form Responses 1")))</f>
        <v>#N/A</v>
      </c>
      <c r="H2762" s="83" t="str">
        <f ca="1" t="shared" si="1"/>
        <v>Lantai 13</v>
      </c>
      <c r="I2762" s="83" t="str">
        <f ca="1" t="shared" si="2806"/>
        <v> &amp; Timur</v>
      </c>
      <c r="J2762" s="83" t="str">
        <f ca="1" t="shared" si="2"/>
        <v>CLEANING SERVICE</v>
      </c>
      <c r="K2762" s="83" t="str">
        <f ca="1" t="array" ref="K2762">IFERROR(INDEX(MASTER!B:B,MATCH(G2762,MASTER!A:A,0))/100," ")</f>
        <v> </v>
      </c>
      <c r="L2762" s="65">
        <f ca="1" t="shared" si="3"/>
        <v>0</v>
      </c>
      <c r="M2762" s="65" t="str">
        <f ca="1" t="shared" si="4"/>
        <v>1900 - WEEK 00</v>
      </c>
      <c r="N2762" s="65" t="str">
        <f ca="1" t="shared" si="5"/>
        <v>1900 - MONTH 01</v>
      </c>
      <c r="O2762" s="83" t="str">
        <f ca="1" t="shared" ref="O2762:P2762" si="2814">IFERROR(AVERAGEIF(M:M,M2762,$K:$K)," ")</f>
        <v> </v>
      </c>
      <c r="P2762" s="83" t="str">
        <f ca="1" t="shared" si="2814"/>
        <v> </v>
      </c>
      <c r="Q2762" s="65" t="str">
        <f ca="1">IF(ISBLANK(A2762)," ",IF(O2762&gt;MASTER!$B$3/100,"SB",IF(O2762&gt;MASTER!$B$4/100,"B",IF(O2762&gt;MASTER!$B$5/100,"C","K"))))</f>
        <v>SB</v>
      </c>
      <c r="R2762" s="65" t="str">
        <f ca="1">IF(ISBLANK(B2762)," ",IF(P2762&gt;MASTER!$B$3/100,"SB",IF(P2762&gt;MASTER!$B$4/100,"B",IF(P2762&gt;MASTER!$B$5/100,"C","K"))))</f>
        <v>SB</v>
      </c>
    </row>
    <row r="2763" customHeight="1" spans="1:18">
      <c r="A2763" s="65">
        <f ca="1">INDIRECT(ADDRESS(2+QUOTIENT(ROW()-2,COUNTA('Form Responses 1'!$1:$1)-4),1,,TRUE,"Form Responses 1"))</f>
        <v>0</v>
      </c>
      <c r="B2763" s="65">
        <f ca="1">INDIRECT(ADDRESS(2+QUOTIENT(ROW()-2,COUNTA('Form Responses 1'!$1:$1)-4),2,,TRUE,"Form Responses 1"))</f>
        <v>0</v>
      </c>
      <c r="C2763" s="65">
        <f ca="1">INDIRECT(ADDRESS(2+QUOTIENT(ROW()-2,COUNTA('Form Responses 1'!$1:$1)-4),3,,TRUE,"Form Responses 1"))</f>
        <v>0</v>
      </c>
      <c r="D2763" s="65">
        <f ca="1">INDIRECT(ADDRESS(2+QUOTIENT(ROW()-2,COUNTA('Form Responses 1'!$1:$1)-4),4,,TRUE,"Form Responses 1"))</f>
        <v>0</v>
      </c>
      <c r="E2763" s="82">
        <f ca="1" t="shared" si="0"/>
        <v>6</v>
      </c>
      <c r="F2763" s="65" t="str">
        <f ca="1">IF(ISBLANK(A2763)," ",INDIRECT(ADDRESS(1,5+MOD(ROW()-2,COUNTA('Form Responses 1'!$1:$1)-4),,TRUE,"Form Responses 1")))</f>
        <v>Lantai 13 [Mushola]</v>
      </c>
      <c r="G2763" s="65" t="e">
        <f ca="1">IF(ISBLANK(A2763)," ",INDIRECT(ADDRESS(MATCH(A2763,'Form Responses 1'!A:A,0),5+MOD(ROW()-2,COUNTA('Form Responses 1'!$1:$1)-4),,TRUE,"Form Responses 1")))</f>
        <v>#N/A</v>
      </c>
      <c r="H2763" s="83" t="str">
        <f ca="1" t="shared" si="1"/>
        <v>Lantai 13</v>
      </c>
      <c r="I2763" s="83" t="str">
        <f ca="1" t="shared" si="2806"/>
        <v>Mushola</v>
      </c>
      <c r="J2763" s="83" t="str">
        <f ca="1" t="shared" si="2"/>
        <v>CLEANING SERVICE</v>
      </c>
      <c r="K2763" s="83" t="str">
        <f ca="1" t="array" ref="K2763">IFERROR(INDEX(MASTER!B:B,MATCH(G2763,MASTER!A:A,0))/100," ")</f>
        <v> </v>
      </c>
      <c r="L2763" s="65">
        <f ca="1" t="shared" si="3"/>
        <v>0</v>
      </c>
      <c r="M2763" s="65" t="str">
        <f ca="1" t="shared" si="4"/>
        <v>1900 - WEEK 00</v>
      </c>
      <c r="N2763" s="65" t="str">
        <f ca="1" t="shared" si="5"/>
        <v>1900 - MONTH 01</v>
      </c>
      <c r="O2763" s="83" t="str">
        <f ca="1" t="shared" ref="O2763:P2763" si="2815">IFERROR(AVERAGEIF(M:M,M2763,$K:$K)," ")</f>
        <v> </v>
      </c>
      <c r="P2763" s="83" t="str">
        <f ca="1" t="shared" si="2815"/>
        <v> </v>
      </c>
      <c r="Q2763" s="65" t="str">
        <f ca="1">IF(ISBLANK(A2763)," ",IF(O2763&gt;MASTER!$B$3/100,"SB",IF(O2763&gt;MASTER!$B$4/100,"B",IF(O2763&gt;MASTER!$B$5/100,"C","K"))))</f>
        <v>SB</v>
      </c>
      <c r="R2763" s="65" t="str">
        <f ca="1">IF(ISBLANK(B2763)," ",IF(P2763&gt;MASTER!$B$3/100,"SB",IF(P2763&gt;MASTER!$B$4/100,"B",IF(P2763&gt;MASTER!$B$5/100,"C","K"))))</f>
        <v>SB</v>
      </c>
    </row>
    <row r="2764" customHeight="1" spans="1:18">
      <c r="A2764" s="65">
        <f ca="1">INDIRECT(ADDRESS(2+QUOTIENT(ROW()-2,COUNTA('Form Responses 1'!$1:$1)-4),1,,TRUE,"Form Responses 1"))</f>
        <v>0</v>
      </c>
      <c r="B2764" s="65">
        <f ca="1">INDIRECT(ADDRESS(2+QUOTIENT(ROW()-2,COUNTA('Form Responses 1'!$1:$1)-4),2,,TRUE,"Form Responses 1"))</f>
        <v>0</v>
      </c>
      <c r="C2764" s="65">
        <f ca="1">INDIRECT(ADDRESS(2+QUOTIENT(ROW()-2,COUNTA('Form Responses 1'!$1:$1)-4),3,,TRUE,"Form Responses 1"))</f>
        <v>0</v>
      </c>
      <c r="D2764" s="65">
        <f ca="1">INDIRECT(ADDRESS(2+QUOTIENT(ROW()-2,COUNTA('Form Responses 1'!$1:$1)-4),4,,TRUE,"Form Responses 1"))</f>
        <v>0</v>
      </c>
      <c r="E2764" s="82">
        <f ca="1" t="shared" si="0"/>
        <v>6</v>
      </c>
      <c r="F2764" s="65" t="str">
        <f ca="1">IF(ISBLANK(A2764)," ",INDIRECT(ADDRESS(1,5+MOD(ROW()-2,COUNTA('Form Responses 1'!$1:$1)-4),,TRUE,"Form Responses 1")))</f>
        <v>Lantai 13 [Pantry]</v>
      </c>
      <c r="G2764" s="65" t="e">
        <f ca="1">IF(ISBLANK(A2764)," ",INDIRECT(ADDRESS(MATCH(A2764,'Form Responses 1'!A:A,0),5+MOD(ROW()-2,COUNTA('Form Responses 1'!$1:$1)-4),,TRUE,"Form Responses 1")))</f>
        <v>#N/A</v>
      </c>
      <c r="H2764" s="83" t="str">
        <f ca="1" t="shared" si="1"/>
        <v>Lantai 13</v>
      </c>
      <c r="I2764" s="83" t="str">
        <f ca="1" t="shared" si="2806"/>
        <v>Pantry</v>
      </c>
      <c r="J2764" s="83" t="str">
        <f ca="1" t="shared" si="2"/>
        <v>CLEANING SERVICE</v>
      </c>
      <c r="K2764" s="83" t="str">
        <f ca="1" t="array" ref="K2764">IFERROR(INDEX(MASTER!B:B,MATCH(G2764,MASTER!A:A,0))/100," ")</f>
        <v> </v>
      </c>
      <c r="L2764" s="65">
        <f ca="1" t="shared" si="3"/>
        <v>0</v>
      </c>
      <c r="M2764" s="65" t="str">
        <f ca="1" t="shared" si="4"/>
        <v>1900 - WEEK 00</v>
      </c>
      <c r="N2764" s="65" t="str">
        <f ca="1" t="shared" si="5"/>
        <v>1900 - MONTH 01</v>
      </c>
      <c r="O2764" s="83" t="str">
        <f ca="1" t="shared" ref="O2764:P2764" si="2816">IFERROR(AVERAGEIF(M:M,M2764,$K:$K)," ")</f>
        <v> </v>
      </c>
      <c r="P2764" s="83" t="str">
        <f ca="1" t="shared" si="2816"/>
        <v> </v>
      </c>
      <c r="Q2764" s="65" t="str">
        <f ca="1">IF(ISBLANK(A2764)," ",IF(O2764&gt;MASTER!$B$3/100,"SB",IF(O2764&gt;MASTER!$B$4/100,"B",IF(O2764&gt;MASTER!$B$5/100,"C","K"))))</f>
        <v>SB</v>
      </c>
      <c r="R2764" s="65" t="str">
        <f ca="1">IF(ISBLANK(B2764)," ",IF(P2764&gt;MASTER!$B$3/100,"SB",IF(P2764&gt;MASTER!$B$4/100,"B",IF(P2764&gt;MASTER!$B$5/100,"C","K"))))</f>
        <v>SB</v>
      </c>
    </row>
    <row r="2765" customHeight="1" spans="1:18">
      <c r="A2765" s="65">
        <f ca="1">INDIRECT(ADDRESS(2+QUOTIENT(ROW()-2,COUNTA('Form Responses 1'!$1:$1)-4),1,,TRUE,"Form Responses 1"))</f>
        <v>0</v>
      </c>
      <c r="B2765" s="65">
        <f ca="1">INDIRECT(ADDRESS(2+QUOTIENT(ROW()-2,COUNTA('Form Responses 1'!$1:$1)-4),2,,TRUE,"Form Responses 1"))</f>
        <v>0</v>
      </c>
      <c r="C2765" s="65">
        <f ca="1">INDIRECT(ADDRESS(2+QUOTIENT(ROW()-2,COUNTA('Form Responses 1'!$1:$1)-4),3,,TRUE,"Form Responses 1"))</f>
        <v>0</v>
      </c>
      <c r="D2765" s="65">
        <f ca="1">INDIRECT(ADDRESS(2+QUOTIENT(ROW()-2,COUNTA('Form Responses 1'!$1:$1)-4),4,,TRUE,"Form Responses 1"))</f>
        <v>0</v>
      </c>
      <c r="E2765" s="82">
        <f ca="1" t="shared" si="0"/>
        <v>6</v>
      </c>
      <c r="F2765" s="65" t="str">
        <f ca="1">IF(ISBLANK(A2765)," ",INDIRECT(ADDRESS(1,5+MOD(ROW()-2,COUNTA('Form Responses 1'!$1:$1)-4),,TRUE,"Form Responses 1")))</f>
        <v>Lantai 13 [Ruang Rapat 1-2-3]</v>
      </c>
      <c r="G2765" s="65" t="e">
        <f ca="1">IF(ISBLANK(A2765)," ",INDIRECT(ADDRESS(MATCH(A2765,'Form Responses 1'!A:A,0),5+MOD(ROW()-2,COUNTA('Form Responses 1'!$1:$1)-4),,TRUE,"Form Responses 1")))</f>
        <v>#N/A</v>
      </c>
      <c r="H2765" s="83" t="str">
        <f ca="1" t="shared" si="1"/>
        <v>Lantai 13</v>
      </c>
      <c r="I2765" s="83" t="str">
        <f ca="1" t="shared" si="2806"/>
        <v>Ruang Rapat 1-2-3</v>
      </c>
      <c r="J2765" s="83" t="str">
        <f ca="1" t="shared" si="2"/>
        <v>CLEANING SERVICE</v>
      </c>
      <c r="K2765" s="83" t="str">
        <f ca="1" t="array" ref="K2765">IFERROR(INDEX(MASTER!B:B,MATCH(G2765,MASTER!A:A,0))/100," ")</f>
        <v> </v>
      </c>
      <c r="L2765" s="65">
        <f ca="1" t="shared" si="3"/>
        <v>0</v>
      </c>
      <c r="M2765" s="65" t="str">
        <f ca="1" t="shared" si="4"/>
        <v>1900 - WEEK 00</v>
      </c>
      <c r="N2765" s="65" t="str">
        <f ca="1" t="shared" si="5"/>
        <v>1900 - MONTH 01</v>
      </c>
      <c r="O2765" s="83" t="str">
        <f ca="1" t="shared" ref="O2765:P2765" si="2817">IFERROR(AVERAGEIF(M:M,M2765,$K:$K)," ")</f>
        <v> </v>
      </c>
      <c r="P2765" s="83" t="str">
        <f ca="1" t="shared" si="2817"/>
        <v> </v>
      </c>
      <c r="Q2765" s="65" t="str">
        <f ca="1">IF(ISBLANK(A2765)," ",IF(O2765&gt;MASTER!$B$3/100,"SB",IF(O2765&gt;MASTER!$B$4/100,"B",IF(O2765&gt;MASTER!$B$5/100,"C","K"))))</f>
        <v>SB</v>
      </c>
      <c r="R2765" s="65" t="str">
        <f ca="1">IF(ISBLANK(B2765)," ",IF(P2765&gt;MASTER!$B$3/100,"SB",IF(P2765&gt;MASTER!$B$4/100,"B",IF(P2765&gt;MASTER!$B$5/100,"C","K"))))</f>
        <v>SB</v>
      </c>
    </row>
    <row r="2766" customHeight="1" spans="1:18">
      <c r="A2766" s="65">
        <f ca="1">INDIRECT(ADDRESS(2+QUOTIENT(ROW()-2,COUNTA('Form Responses 1'!$1:$1)-4),1,,TRUE,"Form Responses 1"))</f>
        <v>0</v>
      </c>
      <c r="B2766" s="65">
        <f ca="1">INDIRECT(ADDRESS(2+QUOTIENT(ROW()-2,COUNTA('Form Responses 1'!$1:$1)-4),2,,TRUE,"Form Responses 1"))</f>
        <v>0</v>
      </c>
      <c r="C2766" s="65">
        <f ca="1">INDIRECT(ADDRESS(2+QUOTIENT(ROW()-2,COUNTA('Form Responses 1'!$1:$1)-4),3,,TRUE,"Form Responses 1"))</f>
        <v>0</v>
      </c>
      <c r="D2766" s="65">
        <f ca="1">INDIRECT(ADDRESS(2+QUOTIENT(ROW()-2,COUNTA('Form Responses 1'!$1:$1)-4),4,,TRUE,"Form Responses 1"))</f>
        <v>0</v>
      </c>
      <c r="E2766" s="82">
        <f ca="1" t="shared" si="0"/>
        <v>6</v>
      </c>
      <c r="F2766" s="65" t="str">
        <f ca="1">IF(ISBLANK(A2766)," ",INDIRECT(ADDRESS(1,5+MOD(ROW()-2,COUNTA('Form Responses 1'!$1:$1)-4),,TRUE,"Form Responses 1")))</f>
        <v>Lantai 13 [Ruang Kerja]</v>
      </c>
      <c r="G2766" s="65" t="e">
        <f ca="1">IF(ISBLANK(A2766)," ",INDIRECT(ADDRESS(MATCH(A2766,'Form Responses 1'!A:A,0),5+MOD(ROW()-2,COUNTA('Form Responses 1'!$1:$1)-4),,TRUE,"Form Responses 1")))</f>
        <v>#N/A</v>
      </c>
      <c r="H2766" s="83" t="str">
        <f ca="1" t="shared" si="1"/>
        <v>Lantai 13</v>
      </c>
      <c r="I2766" s="83" t="str">
        <f ca="1" t="shared" si="2806"/>
        <v>Ruang Kerja</v>
      </c>
      <c r="J2766" s="83" t="str">
        <f ca="1" t="shared" si="2"/>
        <v>CLEANING SERVICE</v>
      </c>
      <c r="K2766" s="83" t="str">
        <f ca="1" t="array" ref="K2766">IFERROR(INDEX(MASTER!B:B,MATCH(G2766,MASTER!A:A,0))/100," ")</f>
        <v> </v>
      </c>
      <c r="L2766" s="65">
        <f ca="1" t="shared" si="3"/>
        <v>0</v>
      </c>
      <c r="M2766" s="65" t="str">
        <f ca="1" t="shared" si="4"/>
        <v>1900 - WEEK 00</v>
      </c>
      <c r="N2766" s="65" t="str">
        <f ca="1" t="shared" si="5"/>
        <v>1900 - MONTH 01</v>
      </c>
      <c r="O2766" s="83" t="str">
        <f ca="1" t="shared" ref="O2766:P2766" si="2818">IFERROR(AVERAGEIF(M:M,M2766,$K:$K)," ")</f>
        <v> </v>
      </c>
      <c r="P2766" s="83" t="str">
        <f ca="1" t="shared" si="2818"/>
        <v> </v>
      </c>
      <c r="Q2766" s="65" t="str">
        <f ca="1">IF(ISBLANK(A2766)," ",IF(O2766&gt;MASTER!$B$3/100,"SB",IF(O2766&gt;MASTER!$B$4/100,"B",IF(O2766&gt;MASTER!$B$5/100,"C","K"))))</f>
        <v>SB</v>
      </c>
      <c r="R2766" s="65" t="str">
        <f ca="1">IF(ISBLANK(B2766)," ",IF(P2766&gt;MASTER!$B$3/100,"SB",IF(P2766&gt;MASTER!$B$4/100,"B",IF(P2766&gt;MASTER!$B$5/100,"C","K"))))</f>
        <v>SB</v>
      </c>
    </row>
    <row r="2767" customHeight="1" spans="1:18">
      <c r="A2767" s="65">
        <f ca="1">INDIRECT(ADDRESS(2+QUOTIENT(ROW()-2,COUNTA('Form Responses 1'!$1:$1)-4),1,,TRUE,"Form Responses 1"))</f>
        <v>0</v>
      </c>
      <c r="B2767" s="65">
        <f ca="1">INDIRECT(ADDRESS(2+QUOTIENT(ROW()-2,COUNTA('Form Responses 1'!$1:$1)-4),2,,TRUE,"Form Responses 1"))</f>
        <v>0</v>
      </c>
      <c r="C2767" s="65">
        <f ca="1">INDIRECT(ADDRESS(2+QUOTIENT(ROW()-2,COUNTA('Form Responses 1'!$1:$1)-4),3,,TRUE,"Form Responses 1"))</f>
        <v>0</v>
      </c>
      <c r="D2767" s="65">
        <f ca="1">INDIRECT(ADDRESS(2+QUOTIENT(ROW()-2,COUNTA('Form Responses 1'!$1:$1)-4),4,,TRUE,"Form Responses 1"))</f>
        <v>0</v>
      </c>
      <c r="E2767" s="82">
        <f ca="1" t="shared" si="0"/>
        <v>6</v>
      </c>
      <c r="F2767" s="65" t="str">
        <f ca="1">IF(ISBLANK(A2767)," ",INDIRECT(ADDRESS(1,5+MOD(ROW()-2,COUNTA('Form Responses 1'!$1:$1)-4),,TRUE,"Form Responses 1")))</f>
        <v>Lantai 13 [Koridor]</v>
      </c>
      <c r="G2767" s="65" t="e">
        <f ca="1">IF(ISBLANK(A2767)," ",INDIRECT(ADDRESS(MATCH(A2767,'Form Responses 1'!A:A,0),5+MOD(ROW()-2,COUNTA('Form Responses 1'!$1:$1)-4),,TRUE,"Form Responses 1")))</f>
        <v>#N/A</v>
      </c>
      <c r="H2767" s="83" t="str">
        <f ca="1" t="shared" si="1"/>
        <v>Lantai 13</v>
      </c>
      <c r="I2767" s="83" t="str">
        <f ca="1" t="shared" si="2806"/>
        <v>Koridor</v>
      </c>
      <c r="J2767" s="83" t="str">
        <f ca="1" t="shared" si="2"/>
        <v>CLEANING SERVICE</v>
      </c>
      <c r="K2767" s="83" t="str">
        <f ca="1" t="array" ref="K2767">IFERROR(INDEX(MASTER!B:B,MATCH(G2767,MASTER!A:A,0))/100," ")</f>
        <v> </v>
      </c>
      <c r="L2767" s="65">
        <f ca="1" t="shared" si="3"/>
        <v>0</v>
      </c>
      <c r="M2767" s="65" t="str">
        <f ca="1" t="shared" si="4"/>
        <v>1900 - WEEK 00</v>
      </c>
      <c r="N2767" s="65" t="str">
        <f ca="1" t="shared" si="5"/>
        <v>1900 - MONTH 01</v>
      </c>
      <c r="O2767" s="83" t="str">
        <f ca="1" t="shared" ref="O2767:P2767" si="2819">IFERROR(AVERAGEIF(M:M,M2767,$K:$K)," ")</f>
        <v> </v>
      </c>
      <c r="P2767" s="83" t="str">
        <f ca="1" t="shared" si="2819"/>
        <v> </v>
      </c>
      <c r="Q2767" s="65" t="str">
        <f ca="1">IF(ISBLANK(A2767)," ",IF(O2767&gt;MASTER!$B$3/100,"SB",IF(O2767&gt;MASTER!$B$4/100,"B",IF(O2767&gt;MASTER!$B$5/100,"C","K"))))</f>
        <v>SB</v>
      </c>
      <c r="R2767" s="65" t="str">
        <f ca="1">IF(ISBLANK(B2767)," ",IF(P2767&gt;MASTER!$B$3/100,"SB",IF(P2767&gt;MASTER!$B$4/100,"B",IF(P2767&gt;MASTER!$B$5/100,"C","K"))))</f>
        <v>SB</v>
      </c>
    </row>
    <row r="2768" customHeight="1" spans="1:18">
      <c r="A2768" s="65">
        <f ca="1">INDIRECT(ADDRESS(2+QUOTIENT(ROW()-2,COUNTA('Form Responses 1'!$1:$1)-4),1,,TRUE,"Form Responses 1"))</f>
        <v>0</v>
      </c>
      <c r="B2768" s="65">
        <f ca="1">INDIRECT(ADDRESS(2+QUOTIENT(ROW()-2,COUNTA('Form Responses 1'!$1:$1)-4),2,,TRUE,"Form Responses 1"))</f>
        <v>0</v>
      </c>
      <c r="C2768" s="65">
        <f ca="1">INDIRECT(ADDRESS(2+QUOTIENT(ROW()-2,COUNTA('Form Responses 1'!$1:$1)-4),3,,TRUE,"Form Responses 1"))</f>
        <v>0</v>
      </c>
      <c r="D2768" s="65">
        <f ca="1">INDIRECT(ADDRESS(2+QUOTIENT(ROW()-2,COUNTA('Form Responses 1'!$1:$1)-4),4,,TRUE,"Form Responses 1"))</f>
        <v>0</v>
      </c>
      <c r="E2768" s="82">
        <f ca="1" t="shared" si="0"/>
        <v>6</v>
      </c>
      <c r="F2768" s="65" t="str">
        <f ca="1">IF(ISBLANK(A2768)," ",INDIRECT(ADDRESS(1,5+MOD(ROW()-2,COUNTA('Form Responses 1'!$1:$1)-4),,TRUE,"Form Responses 1")))</f>
        <v>Lantai 13 [Toilet Pria / Wanita]</v>
      </c>
      <c r="G2768" s="65" t="e">
        <f ca="1">IF(ISBLANK(A2768)," ",INDIRECT(ADDRESS(MATCH(A2768,'Form Responses 1'!A:A,0),5+MOD(ROW()-2,COUNTA('Form Responses 1'!$1:$1)-4),,TRUE,"Form Responses 1")))</f>
        <v>#N/A</v>
      </c>
      <c r="H2768" s="83" t="str">
        <f ca="1" t="shared" si="1"/>
        <v>Lantai 13</v>
      </c>
      <c r="I2768" s="83" t="str">
        <f ca="1" t="shared" si="2806"/>
        <v>Toilet Pria / Wanita</v>
      </c>
      <c r="J2768" s="83" t="str">
        <f ca="1" t="shared" si="2"/>
        <v>CLEANING SERVICE</v>
      </c>
      <c r="K2768" s="83" t="str">
        <f ca="1" t="array" ref="K2768">IFERROR(INDEX(MASTER!B:B,MATCH(G2768,MASTER!A:A,0))/100," ")</f>
        <v> </v>
      </c>
      <c r="L2768" s="65">
        <f ca="1" t="shared" si="3"/>
        <v>0</v>
      </c>
      <c r="M2768" s="65" t="str">
        <f ca="1" t="shared" si="4"/>
        <v>1900 - WEEK 00</v>
      </c>
      <c r="N2768" s="65" t="str">
        <f ca="1" t="shared" si="5"/>
        <v>1900 - MONTH 01</v>
      </c>
      <c r="O2768" s="83" t="str">
        <f ca="1" t="shared" ref="O2768:P2768" si="2820">IFERROR(AVERAGEIF(M:M,M2768,$K:$K)," ")</f>
        <v> </v>
      </c>
      <c r="P2768" s="83" t="str">
        <f ca="1" t="shared" si="2820"/>
        <v> </v>
      </c>
      <c r="Q2768" s="65" t="str">
        <f ca="1">IF(ISBLANK(A2768)," ",IF(O2768&gt;MASTER!$B$3/100,"SB",IF(O2768&gt;MASTER!$B$4/100,"B",IF(O2768&gt;MASTER!$B$5/100,"C","K"))))</f>
        <v>SB</v>
      </c>
      <c r="R2768" s="65" t="str">
        <f ca="1">IF(ISBLANK(B2768)," ",IF(P2768&gt;MASTER!$B$3/100,"SB",IF(P2768&gt;MASTER!$B$4/100,"B",IF(P2768&gt;MASTER!$B$5/100,"C","K"))))</f>
        <v>SB</v>
      </c>
    </row>
    <row r="2769" customHeight="1" spans="1:18">
      <c r="A2769" s="65">
        <f ca="1">INDIRECT(ADDRESS(2+QUOTIENT(ROW()-2,COUNTA('Form Responses 1'!$1:$1)-4),1,,TRUE,"Form Responses 1"))</f>
        <v>0</v>
      </c>
      <c r="B2769" s="65">
        <f ca="1">INDIRECT(ADDRESS(2+QUOTIENT(ROW()-2,COUNTA('Form Responses 1'!$1:$1)-4),2,,TRUE,"Form Responses 1"))</f>
        <v>0</v>
      </c>
      <c r="C2769" s="65">
        <f ca="1">INDIRECT(ADDRESS(2+QUOTIENT(ROW()-2,COUNTA('Form Responses 1'!$1:$1)-4),3,,TRUE,"Form Responses 1"))</f>
        <v>0</v>
      </c>
      <c r="D2769" s="65">
        <f ca="1">INDIRECT(ADDRESS(2+QUOTIENT(ROW()-2,COUNTA('Form Responses 1'!$1:$1)-4),4,,TRUE,"Form Responses 1"))</f>
        <v>0</v>
      </c>
      <c r="E2769" s="82">
        <f ca="1" t="shared" si="0"/>
        <v>6</v>
      </c>
      <c r="F2769" s="65" t="str">
        <f ca="1">IF(ISBLANK(A2769)," ",INDIRECT(ADDRESS(1,5+MOD(ROW()-2,COUNTA('Form Responses 1'!$1:$1)-4),,TRUE,"Form Responses 1")))</f>
        <v>Lantai 12 [Tangga Exit Barat]</v>
      </c>
      <c r="G2769" s="65" t="e">
        <f ca="1">IF(ISBLANK(A2769)," ",INDIRECT(ADDRESS(MATCH(A2769,'Form Responses 1'!A:A,0),5+MOD(ROW()-2,COUNTA('Form Responses 1'!$1:$1)-4),,TRUE,"Form Responses 1")))</f>
        <v>#N/A</v>
      </c>
      <c r="H2769" s="83" t="str">
        <f ca="1" t="shared" si="1"/>
        <v>Lantai 12</v>
      </c>
      <c r="I2769" s="83" t="str">
        <f ca="1" t="shared" si="2806"/>
        <v>Tangga Exit Barat</v>
      </c>
      <c r="J2769" s="83" t="str">
        <f ca="1" t="shared" si="2"/>
        <v>CLEANING SERVICE</v>
      </c>
      <c r="K2769" s="83" t="str">
        <f ca="1" t="array" ref="K2769">IFERROR(INDEX(MASTER!B:B,MATCH(G2769,MASTER!A:A,0))/100," ")</f>
        <v> </v>
      </c>
      <c r="L2769" s="65">
        <f ca="1" t="shared" si="3"/>
        <v>0</v>
      </c>
      <c r="M2769" s="65" t="str">
        <f ca="1" t="shared" si="4"/>
        <v>1900 - WEEK 00</v>
      </c>
      <c r="N2769" s="65" t="str">
        <f ca="1" t="shared" si="5"/>
        <v>1900 - MONTH 01</v>
      </c>
      <c r="O2769" s="83" t="str">
        <f ca="1" t="shared" ref="O2769:P2769" si="2821">IFERROR(AVERAGEIF(M:M,M2769,$K:$K)," ")</f>
        <v> </v>
      </c>
      <c r="P2769" s="83" t="str">
        <f ca="1" t="shared" si="2821"/>
        <v> </v>
      </c>
      <c r="Q2769" s="65" t="str">
        <f ca="1">IF(ISBLANK(A2769)," ",IF(O2769&gt;MASTER!$B$3/100,"SB",IF(O2769&gt;MASTER!$B$4/100,"B",IF(O2769&gt;MASTER!$B$5/100,"C","K"))))</f>
        <v>SB</v>
      </c>
      <c r="R2769" s="65" t="str">
        <f ca="1">IF(ISBLANK(B2769)," ",IF(P2769&gt;MASTER!$B$3/100,"SB",IF(P2769&gt;MASTER!$B$4/100,"B",IF(P2769&gt;MASTER!$B$5/100,"C","K"))))</f>
        <v>SB</v>
      </c>
    </row>
    <row r="2770" customHeight="1" spans="1:18">
      <c r="A2770" s="65">
        <f ca="1">INDIRECT(ADDRESS(2+QUOTIENT(ROW()-2,COUNTA('Form Responses 1'!$1:$1)-4),1,,TRUE,"Form Responses 1"))</f>
        <v>0</v>
      </c>
      <c r="B2770" s="65">
        <f ca="1">INDIRECT(ADDRESS(2+QUOTIENT(ROW()-2,COUNTA('Form Responses 1'!$1:$1)-4),2,,TRUE,"Form Responses 1"))</f>
        <v>0</v>
      </c>
      <c r="C2770" s="65">
        <f ca="1">INDIRECT(ADDRESS(2+QUOTIENT(ROW()-2,COUNTA('Form Responses 1'!$1:$1)-4),3,,TRUE,"Form Responses 1"))</f>
        <v>0</v>
      </c>
      <c r="D2770" s="65">
        <f ca="1">INDIRECT(ADDRESS(2+QUOTIENT(ROW()-2,COUNTA('Form Responses 1'!$1:$1)-4),4,,TRUE,"Form Responses 1"))</f>
        <v>0</v>
      </c>
      <c r="E2770" s="82">
        <f ca="1" t="shared" si="0"/>
        <v>6</v>
      </c>
      <c r="F2770" s="65" t="str">
        <f ca="1">IF(ISBLANK(A2770)," ",INDIRECT(ADDRESS(1,5+MOD(ROW()-2,COUNTA('Form Responses 1'!$1:$1)-4),,TRUE,"Form Responses 1")))</f>
        <v>Lantai 12 [ &amp; Timur]</v>
      </c>
      <c r="G2770" s="65" t="e">
        <f ca="1">IF(ISBLANK(A2770)," ",INDIRECT(ADDRESS(MATCH(A2770,'Form Responses 1'!A:A,0),5+MOD(ROW()-2,COUNTA('Form Responses 1'!$1:$1)-4),,TRUE,"Form Responses 1")))</f>
        <v>#N/A</v>
      </c>
      <c r="H2770" s="83" t="str">
        <f ca="1" t="shared" si="1"/>
        <v>Lantai 12</v>
      </c>
      <c r="I2770" s="83" t="str">
        <f ca="1" t="shared" si="2806"/>
        <v> &amp; Timur</v>
      </c>
      <c r="J2770" s="83" t="str">
        <f ca="1" t="shared" si="2"/>
        <v>CLEANING SERVICE</v>
      </c>
      <c r="K2770" s="83" t="str">
        <f ca="1" t="array" ref="K2770">IFERROR(INDEX(MASTER!B:B,MATCH(G2770,MASTER!A:A,0))/100," ")</f>
        <v> </v>
      </c>
      <c r="L2770" s="65">
        <f ca="1" t="shared" si="3"/>
        <v>0</v>
      </c>
      <c r="M2770" s="65" t="str">
        <f ca="1" t="shared" si="4"/>
        <v>1900 - WEEK 00</v>
      </c>
      <c r="N2770" s="65" t="str">
        <f ca="1" t="shared" si="5"/>
        <v>1900 - MONTH 01</v>
      </c>
      <c r="O2770" s="83" t="str">
        <f ca="1" t="shared" ref="O2770:P2770" si="2822">IFERROR(AVERAGEIF(M:M,M2770,$K:$K)," ")</f>
        <v> </v>
      </c>
      <c r="P2770" s="83" t="str">
        <f ca="1" t="shared" si="2822"/>
        <v> </v>
      </c>
      <c r="Q2770" s="65" t="str">
        <f ca="1">IF(ISBLANK(A2770)," ",IF(O2770&gt;MASTER!$B$3/100,"SB",IF(O2770&gt;MASTER!$B$4/100,"B",IF(O2770&gt;MASTER!$B$5/100,"C","K"))))</f>
        <v>SB</v>
      </c>
      <c r="R2770" s="65" t="str">
        <f ca="1">IF(ISBLANK(B2770)," ",IF(P2770&gt;MASTER!$B$3/100,"SB",IF(P2770&gt;MASTER!$B$4/100,"B",IF(P2770&gt;MASTER!$B$5/100,"C","K"))))</f>
        <v>SB</v>
      </c>
    </row>
    <row r="2771" customHeight="1" spans="1:18">
      <c r="A2771" s="65">
        <f ca="1">INDIRECT(ADDRESS(2+QUOTIENT(ROW()-2,COUNTA('Form Responses 1'!$1:$1)-4),1,,TRUE,"Form Responses 1"))</f>
        <v>0</v>
      </c>
      <c r="B2771" s="65">
        <f ca="1">INDIRECT(ADDRESS(2+QUOTIENT(ROW()-2,COUNTA('Form Responses 1'!$1:$1)-4),2,,TRUE,"Form Responses 1"))</f>
        <v>0</v>
      </c>
      <c r="C2771" s="65">
        <f ca="1">INDIRECT(ADDRESS(2+QUOTIENT(ROW()-2,COUNTA('Form Responses 1'!$1:$1)-4),3,,TRUE,"Form Responses 1"))</f>
        <v>0</v>
      </c>
      <c r="D2771" s="65">
        <f ca="1">INDIRECT(ADDRESS(2+QUOTIENT(ROW()-2,COUNTA('Form Responses 1'!$1:$1)-4),4,,TRUE,"Form Responses 1"))</f>
        <v>0</v>
      </c>
      <c r="E2771" s="82">
        <f ca="1" t="shared" si="0"/>
        <v>6</v>
      </c>
      <c r="F2771" s="65" t="str">
        <f ca="1">IF(ISBLANK(A2771)," ",INDIRECT(ADDRESS(1,5+MOD(ROW()-2,COUNTA('Form Responses 1'!$1:$1)-4),,TRUE,"Form Responses 1")))</f>
        <v>Lantai 12 [Mushola]</v>
      </c>
      <c r="G2771" s="65" t="e">
        <f ca="1">IF(ISBLANK(A2771)," ",INDIRECT(ADDRESS(MATCH(A2771,'Form Responses 1'!A:A,0),5+MOD(ROW()-2,COUNTA('Form Responses 1'!$1:$1)-4),,TRUE,"Form Responses 1")))</f>
        <v>#N/A</v>
      </c>
      <c r="H2771" s="83" t="str">
        <f ca="1" t="shared" si="1"/>
        <v>Lantai 12</v>
      </c>
      <c r="I2771" s="83" t="str">
        <f ca="1" t="shared" si="2806"/>
        <v>Mushola</v>
      </c>
      <c r="J2771" s="83" t="str">
        <f ca="1" t="shared" si="2"/>
        <v>CLEANING SERVICE</v>
      </c>
      <c r="K2771" s="83" t="str">
        <f ca="1" t="array" ref="K2771">IFERROR(INDEX(MASTER!B:B,MATCH(G2771,MASTER!A:A,0))/100," ")</f>
        <v> </v>
      </c>
      <c r="L2771" s="65">
        <f ca="1" t="shared" si="3"/>
        <v>0</v>
      </c>
      <c r="M2771" s="65" t="str">
        <f ca="1" t="shared" si="4"/>
        <v>1900 - WEEK 00</v>
      </c>
      <c r="N2771" s="65" t="str">
        <f ca="1" t="shared" si="5"/>
        <v>1900 - MONTH 01</v>
      </c>
      <c r="O2771" s="83" t="str">
        <f ca="1" t="shared" ref="O2771:P2771" si="2823">IFERROR(AVERAGEIF(M:M,M2771,$K:$K)," ")</f>
        <v> </v>
      </c>
      <c r="P2771" s="83" t="str">
        <f ca="1" t="shared" si="2823"/>
        <v> </v>
      </c>
      <c r="Q2771" s="65" t="str">
        <f ca="1">IF(ISBLANK(A2771)," ",IF(O2771&gt;MASTER!$B$3/100,"SB",IF(O2771&gt;MASTER!$B$4/100,"B",IF(O2771&gt;MASTER!$B$5/100,"C","K"))))</f>
        <v>SB</v>
      </c>
      <c r="R2771" s="65" t="str">
        <f ca="1">IF(ISBLANK(B2771)," ",IF(P2771&gt;MASTER!$B$3/100,"SB",IF(P2771&gt;MASTER!$B$4/100,"B",IF(P2771&gt;MASTER!$B$5/100,"C","K"))))</f>
        <v>SB</v>
      </c>
    </row>
    <row r="2772" customHeight="1" spans="1:18">
      <c r="A2772" s="65">
        <f ca="1">INDIRECT(ADDRESS(2+QUOTIENT(ROW()-2,COUNTA('Form Responses 1'!$1:$1)-4),1,,TRUE,"Form Responses 1"))</f>
        <v>0</v>
      </c>
      <c r="B2772" s="65">
        <f ca="1">INDIRECT(ADDRESS(2+QUOTIENT(ROW()-2,COUNTA('Form Responses 1'!$1:$1)-4),2,,TRUE,"Form Responses 1"))</f>
        <v>0</v>
      </c>
      <c r="C2772" s="65">
        <f ca="1">INDIRECT(ADDRESS(2+QUOTIENT(ROW()-2,COUNTA('Form Responses 1'!$1:$1)-4),3,,TRUE,"Form Responses 1"))</f>
        <v>0</v>
      </c>
      <c r="D2772" s="65">
        <f ca="1">INDIRECT(ADDRESS(2+QUOTIENT(ROW()-2,COUNTA('Form Responses 1'!$1:$1)-4),4,,TRUE,"Form Responses 1"))</f>
        <v>0</v>
      </c>
      <c r="E2772" s="82">
        <f ca="1" t="shared" si="0"/>
        <v>6</v>
      </c>
      <c r="F2772" s="65" t="str">
        <f ca="1">IF(ISBLANK(A2772)," ",INDIRECT(ADDRESS(1,5+MOD(ROW()-2,COUNTA('Form Responses 1'!$1:$1)-4),,TRUE,"Form Responses 1")))</f>
        <v>Lantai 12 [Pantry]</v>
      </c>
      <c r="G2772" s="65" t="e">
        <f ca="1">IF(ISBLANK(A2772)," ",INDIRECT(ADDRESS(MATCH(A2772,'Form Responses 1'!A:A,0),5+MOD(ROW()-2,COUNTA('Form Responses 1'!$1:$1)-4),,TRUE,"Form Responses 1")))</f>
        <v>#N/A</v>
      </c>
      <c r="H2772" s="83" t="str">
        <f ca="1" t="shared" si="1"/>
        <v>Lantai 12</v>
      </c>
      <c r="I2772" s="83" t="str">
        <f ca="1" t="shared" si="2806"/>
        <v>Pantry</v>
      </c>
      <c r="J2772" s="83" t="str">
        <f ca="1" t="shared" si="2"/>
        <v>CLEANING SERVICE</v>
      </c>
      <c r="K2772" s="83" t="str">
        <f ca="1" t="array" ref="K2772">IFERROR(INDEX(MASTER!B:B,MATCH(G2772,MASTER!A:A,0))/100," ")</f>
        <v> </v>
      </c>
      <c r="L2772" s="65">
        <f ca="1" t="shared" si="3"/>
        <v>0</v>
      </c>
      <c r="M2772" s="65" t="str">
        <f ca="1" t="shared" si="4"/>
        <v>1900 - WEEK 00</v>
      </c>
      <c r="N2772" s="65" t="str">
        <f ca="1" t="shared" si="5"/>
        <v>1900 - MONTH 01</v>
      </c>
      <c r="O2772" s="83" t="str">
        <f ca="1" t="shared" ref="O2772:P2772" si="2824">IFERROR(AVERAGEIF(M:M,M2772,$K:$K)," ")</f>
        <v> </v>
      </c>
      <c r="P2772" s="83" t="str">
        <f ca="1" t="shared" si="2824"/>
        <v> </v>
      </c>
      <c r="Q2772" s="65" t="str">
        <f ca="1">IF(ISBLANK(A2772)," ",IF(O2772&gt;MASTER!$B$3/100,"SB",IF(O2772&gt;MASTER!$B$4/100,"B",IF(O2772&gt;MASTER!$B$5/100,"C","K"))))</f>
        <v>SB</v>
      </c>
      <c r="R2772" s="65" t="str">
        <f ca="1">IF(ISBLANK(B2772)," ",IF(P2772&gt;MASTER!$B$3/100,"SB",IF(P2772&gt;MASTER!$B$4/100,"B",IF(P2772&gt;MASTER!$B$5/100,"C","K"))))</f>
        <v>SB</v>
      </c>
    </row>
    <row r="2773" customHeight="1" spans="1:18">
      <c r="A2773" s="65">
        <f ca="1">INDIRECT(ADDRESS(2+QUOTIENT(ROW()-2,COUNTA('Form Responses 1'!$1:$1)-4),1,,TRUE,"Form Responses 1"))</f>
        <v>0</v>
      </c>
      <c r="B2773" s="65">
        <f ca="1">INDIRECT(ADDRESS(2+QUOTIENT(ROW()-2,COUNTA('Form Responses 1'!$1:$1)-4),2,,TRUE,"Form Responses 1"))</f>
        <v>0</v>
      </c>
      <c r="C2773" s="65">
        <f ca="1">INDIRECT(ADDRESS(2+QUOTIENT(ROW()-2,COUNTA('Form Responses 1'!$1:$1)-4),3,,TRUE,"Form Responses 1"))</f>
        <v>0</v>
      </c>
      <c r="D2773" s="65">
        <f ca="1">INDIRECT(ADDRESS(2+QUOTIENT(ROW()-2,COUNTA('Form Responses 1'!$1:$1)-4),4,,TRUE,"Form Responses 1"))</f>
        <v>0</v>
      </c>
      <c r="E2773" s="82">
        <f ca="1" t="shared" si="0"/>
        <v>6</v>
      </c>
      <c r="F2773" s="65" t="str">
        <f ca="1">IF(ISBLANK(A2773)," ",INDIRECT(ADDRESS(1,5+MOD(ROW()-2,COUNTA('Form Responses 1'!$1:$1)-4),,TRUE,"Form Responses 1")))</f>
        <v>Lantai 12 [Ruang Rapat 1-2-3]</v>
      </c>
      <c r="G2773" s="65" t="e">
        <f ca="1">IF(ISBLANK(A2773)," ",INDIRECT(ADDRESS(MATCH(A2773,'Form Responses 1'!A:A,0),5+MOD(ROW()-2,COUNTA('Form Responses 1'!$1:$1)-4),,TRUE,"Form Responses 1")))</f>
        <v>#N/A</v>
      </c>
      <c r="H2773" s="83" t="str">
        <f ca="1" t="shared" si="1"/>
        <v>Lantai 12</v>
      </c>
      <c r="I2773" s="83" t="str">
        <f ca="1" t="shared" si="2806"/>
        <v>Ruang Rapat 1-2-3</v>
      </c>
      <c r="J2773" s="83" t="str">
        <f ca="1" t="shared" si="2"/>
        <v>CLEANING SERVICE</v>
      </c>
      <c r="K2773" s="83" t="str">
        <f ca="1" t="array" ref="K2773">IFERROR(INDEX(MASTER!B:B,MATCH(G2773,MASTER!A:A,0))/100," ")</f>
        <v> </v>
      </c>
      <c r="L2773" s="65">
        <f ca="1" t="shared" si="3"/>
        <v>0</v>
      </c>
      <c r="M2773" s="65" t="str">
        <f ca="1" t="shared" si="4"/>
        <v>1900 - WEEK 00</v>
      </c>
      <c r="N2773" s="65" t="str">
        <f ca="1" t="shared" si="5"/>
        <v>1900 - MONTH 01</v>
      </c>
      <c r="O2773" s="83" t="str">
        <f ca="1" t="shared" ref="O2773:P2773" si="2825">IFERROR(AVERAGEIF(M:M,M2773,$K:$K)," ")</f>
        <v> </v>
      </c>
      <c r="P2773" s="83" t="str">
        <f ca="1" t="shared" si="2825"/>
        <v> </v>
      </c>
      <c r="Q2773" s="65" t="str">
        <f ca="1">IF(ISBLANK(A2773)," ",IF(O2773&gt;MASTER!$B$3/100,"SB",IF(O2773&gt;MASTER!$B$4/100,"B",IF(O2773&gt;MASTER!$B$5/100,"C","K"))))</f>
        <v>SB</v>
      </c>
      <c r="R2773" s="65" t="str">
        <f ca="1">IF(ISBLANK(B2773)," ",IF(P2773&gt;MASTER!$B$3/100,"SB",IF(P2773&gt;MASTER!$B$4/100,"B",IF(P2773&gt;MASTER!$B$5/100,"C","K"))))</f>
        <v>SB</v>
      </c>
    </row>
    <row r="2774" customHeight="1" spans="1:18">
      <c r="A2774" s="65">
        <f ca="1">INDIRECT(ADDRESS(2+QUOTIENT(ROW()-2,COUNTA('Form Responses 1'!$1:$1)-4),1,,TRUE,"Form Responses 1"))</f>
        <v>0</v>
      </c>
      <c r="B2774" s="65">
        <f ca="1">INDIRECT(ADDRESS(2+QUOTIENT(ROW()-2,COUNTA('Form Responses 1'!$1:$1)-4),2,,TRUE,"Form Responses 1"))</f>
        <v>0</v>
      </c>
      <c r="C2774" s="65">
        <f ca="1">INDIRECT(ADDRESS(2+QUOTIENT(ROW()-2,COUNTA('Form Responses 1'!$1:$1)-4),3,,TRUE,"Form Responses 1"))</f>
        <v>0</v>
      </c>
      <c r="D2774" s="65">
        <f ca="1">INDIRECT(ADDRESS(2+QUOTIENT(ROW()-2,COUNTA('Form Responses 1'!$1:$1)-4),4,,TRUE,"Form Responses 1"))</f>
        <v>0</v>
      </c>
      <c r="E2774" s="82">
        <f ca="1" t="shared" si="0"/>
        <v>6</v>
      </c>
      <c r="F2774" s="65" t="str">
        <f ca="1">IF(ISBLANK(A2774)," ",INDIRECT(ADDRESS(1,5+MOD(ROW()-2,COUNTA('Form Responses 1'!$1:$1)-4),,TRUE,"Form Responses 1")))</f>
        <v>Lantai 12 [Ruang Kerja]</v>
      </c>
      <c r="G2774" s="65" t="e">
        <f ca="1">IF(ISBLANK(A2774)," ",INDIRECT(ADDRESS(MATCH(A2774,'Form Responses 1'!A:A,0),5+MOD(ROW()-2,COUNTA('Form Responses 1'!$1:$1)-4),,TRUE,"Form Responses 1")))</f>
        <v>#N/A</v>
      </c>
      <c r="H2774" s="83" t="str">
        <f ca="1" t="shared" si="1"/>
        <v>Lantai 12</v>
      </c>
      <c r="I2774" s="83" t="str">
        <f ca="1" t="shared" si="2806"/>
        <v>Ruang Kerja</v>
      </c>
      <c r="J2774" s="83" t="str">
        <f ca="1" t="shared" si="2"/>
        <v>CLEANING SERVICE</v>
      </c>
      <c r="K2774" s="83" t="str">
        <f ca="1" t="array" ref="K2774">IFERROR(INDEX(MASTER!B:B,MATCH(G2774,MASTER!A:A,0))/100," ")</f>
        <v> </v>
      </c>
      <c r="L2774" s="65">
        <f ca="1" t="shared" si="3"/>
        <v>0</v>
      </c>
      <c r="M2774" s="65" t="str">
        <f ca="1" t="shared" si="4"/>
        <v>1900 - WEEK 00</v>
      </c>
      <c r="N2774" s="65" t="str">
        <f ca="1" t="shared" si="5"/>
        <v>1900 - MONTH 01</v>
      </c>
      <c r="O2774" s="83" t="str">
        <f ca="1" t="shared" ref="O2774:P2774" si="2826">IFERROR(AVERAGEIF(M:M,M2774,$K:$K)," ")</f>
        <v> </v>
      </c>
      <c r="P2774" s="83" t="str">
        <f ca="1" t="shared" si="2826"/>
        <v> </v>
      </c>
      <c r="Q2774" s="65" t="str">
        <f ca="1">IF(ISBLANK(A2774)," ",IF(O2774&gt;MASTER!$B$3/100,"SB",IF(O2774&gt;MASTER!$B$4/100,"B",IF(O2774&gt;MASTER!$B$5/100,"C","K"))))</f>
        <v>SB</v>
      </c>
      <c r="R2774" s="65" t="str">
        <f ca="1">IF(ISBLANK(B2774)," ",IF(P2774&gt;MASTER!$B$3/100,"SB",IF(P2774&gt;MASTER!$B$4/100,"B",IF(P2774&gt;MASTER!$B$5/100,"C","K"))))</f>
        <v>SB</v>
      </c>
    </row>
    <row r="2775" customHeight="1" spans="1:18">
      <c r="A2775" s="65">
        <f ca="1">INDIRECT(ADDRESS(2+QUOTIENT(ROW()-2,COUNTA('Form Responses 1'!$1:$1)-4),1,,TRUE,"Form Responses 1"))</f>
        <v>0</v>
      </c>
      <c r="B2775" s="65">
        <f ca="1">INDIRECT(ADDRESS(2+QUOTIENT(ROW()-2,COUNTA('Form Responses 1'!$1:$1)-4),2,,TRUE,"Form Responses 1"))</f>
        <v>0</v>
      </c>
      <c r="C2775" s="65">
        <f ca="1">INDIRECT(ADDRESS(2+QUOTIENT(ROW()-2,COUNTA('Form Responses 1'!$1:$1)-4),3,,TRUE,"Form Responses 1"))</f>
        <v>0</v>
      </c>
      <c r="D2775" s="65">
        <f ca="1">INDIRECT(ADDRESS(2+QUOTIENT(ROW()-2,COUNTA('Form Responses 1'!$1:$1)-4),4,,TRUE,"Form Responses 1"))</f>
        <v>0</v>
      </c>
      <c r="E2775" s="82">
        <f ca="1" t="shared" si="0"/>
        <v>6</v>
      </c>
      <c r="F2775" s="65" t="str">
        <f ca="1">IF(ISBLANK(A2775)," ",INDIRECT(ADDRESS(1,5+MOD(ROW()-2,COUNTA('Form Responses 1'!$1:$1)-4),,TRUE,"Form Responses 1")))</f>
        <v>Lantai 12 [Koridor]</v>
      </c>
      <c r="G2775" s="65" t="e">
        <f ca="1">IF(ISBLANK(A2775)," ",INDIRECT(ADDRESS(MATCH(A2775,'Form Responses 1'!A:A,0),5+MOD(ROW()-2,COUNTA('Form Responses 1'!$1:$1)-4),,TRUE,"Form Responses 1")))</f>
        <v>#N/A</v>
      </c>
      <c r="H2775" s="83" t="str">
        <f ca="1" t="shared" si="1"/>
        <v>Lantai 12</v>
      </c>
      <c r="I2775" s="83" t="str">
        <f ca="1" t="shared" si="2806"/>
        <v>Koridor</v>
      </c>
      <c r="J2775" s="83" t="str">
        <f ca="1" t="shared" si="2"/>
        <v>CLEANING SERVICE</v>
      </c>
      <c r="K2775" s="83" t="str">
        <f ca="1" t="array" ref="K2775">IFERROR(INDEX(MASTER!B:B,MATCH(G2775,MASTER!A:A,0))/100," ")</f>
        <v> </v>
      </c>
      <c r="L2775" s="65">
        <f ca="1" t="shared" si="3"/>
        <v>0</v>
      </c>
      <c r="M2775" s="65" t="str">
        <f ca="1" t="shared" si="4"/>
        <v>1900 - WEEK 00</v>
      </c>
      <c r="N2775" s="65" t="str">
        <f ca="1" t="shared" si="5"/>
        <v>1900 - MONTH 01</v>
      </c>
      <c r="O2775" s="83" t="str">
        <f ca="1" t="shared" ref="O2775:P2775" si="2827">IFERROR(AVERAGEIF(M:M,M2775,$K:$K)," ")</f>
        <v> </v>
      </c>
      <c r="P2775" s="83" t="str">
        <f ca="1" t="shared" si="2827"/>
        <v> </v>
      </c>
      <c r="Q2775" s="65" t="str">
        <f ca="1">IF(ISBLANK(A2775)," ",IF(O2775&gt;MASTER!$B$3/100,"SB",IF(O2775&gt;MASTER!$B$4/100,"B",IF(O2775&gt;MASTER!$B$5/100,"C","K"))))</f>
        <v>SB</v>
      </c>
      <c r="R2775" s="65" t="str">
        <f ca="1">IF(ISBLANK(B2775)," ",IF(P2775&gt;MASTER!$B$3/100,"SB",IF(P2775&gt;MASTER!$B$4/100,"B",IF(P2775&gt;MASTER!$B$5/100,"C","K"))))</f>
        <v>SB</v>
      </c>
    </row>
    <row r="2776" customHeight="1" spans="1:18">
      <c r="A2776" s="65">
        <f ca="1">INDIRECT(ADDRESS(2+QUOTIENT(ROW()-2,COUNTA('Form Responses 1'!$1:$1)-4),1,,TRUE,"Form Responses 1"))</f>
        <v>0</v>
      </c>
      <c r="B2776" s="65">
        <f ca="1">INDIRECT(ADDRESS(2+QUOTIENT(ROW()-2,COUNTA('Form Responses 1'!$1:$1)-4),2,,TRUE,"Form Responses 1"))</f>
        <v>0</v>
      </c>
      <c r="C2776" s="65">
        <f ca="1">INDIRECT(ADDRESS(2+QUOTIENT(ROW()-2,COUNTA('Form Responses 1'!$1:$1)-4),3,,TRUE,"Form Responses 1"))</f>
        <v>0</v>
      </c>
      <c r="D2776" s="65">
        <f ca="1">INDIRECT(ADDRESS(2+QUOTIENT(ROW()-2,COUNTA('Form Responses 1'!$1:$1)-4),4,,TRUE,"Form Responses 1"))</f>
        <v>0</v>
      </c>
      <c r="E2776" s="82">
        <f ca="1" t="shared" si="0"/>
        <v>6</v>
      </c>
      <c r="F2776" s="65" t="str">
        <f ca="1">IF(ISBLANK(A2776)," ",INDIRECT(ADDRESS(1,5+MOD(ROW()-2,COUNTA('Form Responses 1'!$1:$1)-4),,TRUE,"Form Responses 1")))</f>
        <v>Lantai 12 [Toilet Pria / Wanita]</v>
      </c>
      <c r="G2776" s="65" t="e">
        <f ca="1">IF(ISBLANK(A2776)," ",INDIRECT(ADDRESS(MATCH(A2776,'Form Responses 1'!A:A,0),5+MOD(ROW()-2,COUNTA('Form Responses 1'!$1:$1)-4),,TRUE,"Form Responses 1")))</f>
        <v>#N/A</v>
      </c>
      <c r="H2776" s="83" t="str">
        <f ca="1" t="shared" si="1"/>
        <v>Lantai 12</v>
      </c>
      <c r="I2776" s="83" t="str">
        <f ca="1" t="shared" si="2806"/>
        <v>Toilet Pria / Wanita</v>
      </c>
      <c r="J2776" s="83" t="str">
        <f ca="1" t="shared" si="2"/>
        <v>CLEANING SERVICE</v>
      </c>
      <c r="K2776" s="83" t="str">
        <f ca="1" t="array" ref="K2776">IFERROR(INDEX(MASTER!B:B,MATCH(G2776,MASTER!A:A,0))/100," ")</f>
        <v> </v>
      </c>
      <c r="L2776" s="65">
        <f ca="1" t="shared" si="3"/>
        <v>0</v>
      </c>
      <c r="M2776" s="65" t="str">
        <f ca="1" t="shared" si="4"/>
        <v>1900 - WEEK 00</v>
      </c>
      <c r="N2776" s="65" t="str">
        <f ca="1" t="shared" si="5"/>
        <v>1900 - MONTH 01</v>
      </c>
      <c r="O2776" s="83" t="str">
        <f ca="1" t="shared" ref="O2776:P2776" si="2828">IFERROR(AVERAGEIF(M:M,M2776,$K:$K)," ")</f>
        <v> </v>
      </c>
      <c r="P2776" s="83" t="str">
        <f ca="1" t="shared" si="2828"/>
        <v> </v>
      </c>
      <c r="Q2776" s="65" t="str">
        <f ca="1">IF(ISBLANK(A2776)," ",IF(O2776&gt;MASTER!$B$3/100,"SB",IF(O2776&gt;MASTER!$B$4/100,"B",IF(O2776&gt;MASTER!$B$5/100,"C","K"))))</f>
        <v>SB</v>
      </c>
      <c r="R2776" s="65" t="str">
        <f ca="1">IF(ISBLANK(B2776)," ",IF(P2776&gt;MASTER!$B$3/100,"SB",IF(P2776&gt;MASTER!$B$4/100,"B",IF(P2776&gt;MASTER!$B$5/100,"C","K"))))</f>
        <v>SB</v>
      </c>
    </row>
    <row r="2777" customHeight="1" spans="1:18">
      <c r="A2777" s="65">
        <f ca="1">INDIRECT(ADDRESS(2+QUOTIENT(ROW()-2,COUNTA('Form Responses 1'!$1:$1)-4),1,,TRUE,"Form Responses 1"))</f>
        <v>0</v>
      </c>
      <c r="B2777" s="65">
        <f ca="1">INDIRECT(ADDRESS(2+QUOTIENT(ROW()-2,COUNTA('Form Responses 1'!$1:$1)-4),2,,TRUE,"Form Responses 1"))</f>
        <v>0</v>
      </c>
      <c r="C2777" s="65">
        <f ca="1">INDIRECT(ADDRESS(2+QUOTIENT(ROW()-2,COUNTA('Form Responses 1'!$1:$1)-4),3,,TRUE,"Form Responses 1"))</f>
        <v>0</v>
      </c>
      <c r="D2777" s="65">
        <f ca="1">INDIRECT(ADDRESS(2+QUOTIENT(ROW()-2,COUNTA('Form Responses 1'!$1:$1)-4),4,,TRUE,"Form Responses 1"))</f>
        <v>0</v>
      </c>
      <c r="E2777" s="82">
        <f ca="1" t="shared" si="0"/>
        <v>6</v>
      </c>
      <c r="F2777" s="65" t="str">
        <f ca="1">IF(ISBLANK(A2777)," ",INDIRECT(ADDRESS(1,5+MOD(ROW()-2,COUNTA('Form Responses 1'!$1:$1)-4),,TRUE,"Form Responses 1")))</f>
        <v>Lantai 11 [Tangga Exit Barat]</v>
      </c>
      <c r="G2777" s="65" t="e">
        <f ca="1">IF(ISBLANK(A2777)," ",INDIRECT(ADDRESS(MATCH(A2777,'Form Responses 1'!A:A,0),5+MOD(ROW()-2,COUNTA('Form Responses 1'!$1:$1)-4),,TRUE,"Form Responses 1")))</f>
        <v>#N/A</v>
      </c>
      <c r="H2777" s="83" t="str">
        <f ca="1" t="shared" si="1"/>
        <v>Lantai 11</v>
      </c>
      <c r="I2777" s="83" t="str">
        <f ca="1" t="shared" si="2806"/>
        <v>Tangga Exit Barat</v>
      </c>
      <c r="J2777" s="83" t="str">
        <f ca="1" t="shared" si="2"/>
        <v>CLEANING SERVICE</v>
      </c>
      <c r="K2777" s="83" t="str">
        <f ca="1" t="array" ref="K2777">IFERROR(INDEX(MASTER!B:B,MATCH(G2777,MASTER!A:A,0))/100," ")</f>
        <v> </v>
      </c>
      <c r="L2777" s="65">
        <f ca="1" t="shared" si="3"/>
        <v>0</v>
      </c>
      <c r="M2777" s="65" t="str">
        <f ca="1" t="shared" si="4"/>
        <v>1900 - WEEK 00</v>
      </c>
      <c r="N2777" s="65" t="str">
        <f ca="1" t="shared" si="5"/>
        <v>1900 - MONTH 01</v>
      </c>
      <c r="O2777" s="83" t="str">
        <f ca="1" t="shared" ref="O2777:P2777" si="2829">IFERROR(AVERAGEIF(M:M,M2777,$K:$K)," ")</f>
        <v> </v>
      </c>
      <c r="P2777" s="83" t="str">
        <f ca="1" t="shared" si="2829"/>
        <v> </v>
      </c>
      <c r="Q2777" s="65" t="str">
        <f ca="1">IF(ISBLANK(A2777)," ",IF(O2777&gt;MASTER!$B$3/100,"SB",IF(O2777&gt;MASTER!$B$4/100,"B",IF(O2777&gt;MASTER!$B$5/100,"C","K"))))</f>
        <v>SB</v>
      </c>
      <c r="R2777" s="65" t="str">
        <f ca="1">IF(ISBLANK(B2777)," ",IF(P2777&gt;MASTER!$B$3/100,"SB",IF(P2777&gt;MASTER!$B$4/100,"B",IF(P2777&gt;MASTER!$B$5/100,"C","K"))))</f>
        <v>SB</v>
      </c>
    </row>
    <row r="2778" customHeight="1" spans="1:18">
      <c r="A2778" s="65">
        <f ca="1">INDIRECT(ADDRESS(2+QUOTIENT(ROW()-2,COUNTA('Form Responses 1'!$1:$1)-4),1,,TRUE,"Form Responses 1"))</f>
        <v>0</v>
      </c>
      <c r="B2778" s="65">
        <f ca="1">INDIRECT(ADDRESS(2+QUOTIENT(ROW()-2,COUNTA('Form Responses 1'!$1:$1)-4),2,,TRUE,"Form Responses 1"))</f>
        <v>0</v>
      </c>
      <c r="C2778" s="65">
        <f ca="1">INDIRECT(ADDRESS(2+QUOTIENT(ROW()-2,COUNTA('Form Responses 1'!$1:$1)-4),3,,TRUE,"Form Responses 1"))</f>
        <v>0</v>
      </c>
      <c r="D2778" s="65">
        <f ca="1">INDIRECT(ADDRESS(2+QUOTIENT(ROW()-2,COUNTA('Form Responses 1'!$1:$1)-4),4,,TRUE,"Form Responses 1"))</f>
        <v>0</v>
      </c>
      <c r="E2778" s="82">
        <f ca="1" t="shared" si="0"/>
        <v>6</v>
      </c>
      <c r="F2778" s="65" t="str">
        <f ca="1">IF(ISBLANK(A2778)," ",INDIRECT(ADDRESS(1,5+MOD(ROW()-2,COUNTA('Form Responses 1'!$1:$1)-4),,TRUE,"Form Responses 1")))</f>
        <v>Lantai 11 [ &amp; Timur]</v>
      </c>
      <c r="G2778" s="65" t="e">
        <f ca="1">IF(ISBLANK(A2778)," ",INDIRECT(ADDRESS(MATCH(A2778,'Form Responses 1'!A:A,0),5+MOD(ROW()-2,COUNTA('Form Responses 1'!$1:$1)-4),,TRUE,"Form Responses 1")))</f>
        <v>#N/A</v>
      </c>
      <c r="H2778" s="83" t="str">
        <f ca="1" t="shared" si="1"/>
        <v>Lantai 11</v>
      </c>
      <c r="I2778" s="83" t="str">
        <f ca="1" t="shared" si="2806"/>
        <v> &amp; Timur</v>
      </c>
      <c r="J2778" s="83" t="str">
        <f ca="1" t="shared" si="2"/>
        <v>CLEANING SERVICE</v>
      </c>
      <c r="K2778" s="83" t="str">
        <f ca="1" t="array" ref="K2778">IFERROR(INDEX(MASTER!B:B,MATCH(G2778,MASTER!A:A,0))/100," ")</f>
        <v> </v>
      </c>
      <c r="L2778" s="65">
        <f ca="1" t="shared" si="3"/>
        <v>0</v>
      </c>
      <c r="M2778" s="65" t="str">
        <f ca="1" t="shared" si="4"/>
        <v>1900 - WEEK 00</v>
      </c>
      <c r="N2778" s="65" t="str">
        <f ca="1" t="shared" si="5"/>
        <v>1900 - MONTH 01</v>
      </c>
      <c r="O2778" s="83" t="str">
        <f ca="1" t="shared" ref="O2778:P2778" si="2830">IFERROR(AVERAGEIF(M:M,M2778,$K:$K)," ")</f>
        <v> </v>
      </c>
      <c r="P2778" s="83" t="str">
        <f ca="1" t="shared" si="2830"/>
        <v> </v>
      </c>
      <c r="Q2778" s="65" t="str">
        <f ca="1">IF(ISBLANK(A2778)," ",IF(O2778&gt;MASTER!$B$3/100,"SB",IF(O2778&gt;MASTER!$B$4/100,"B",IF(O2778&gt;MASTER!$B$5/100,"C","K"))))</f>
        <v>SB</v>
      </c>
      <c r="R2778" s="65" t="str">
        <f ca="1">IF(ISBLANK(B2778)," ",IF(P2778&gt;MASTER!$B$3/100,"SB",IF(P2778&gt;MASTER!$B$4/100,"B",IF(P2778&gt;MASTER!$B$5/100,"C","K"))))</f>
        <v>SB</v>
      </c>
    </row>
    <row r="2779" customHeight="1" spans="1:18">
      <c r="A2779" s="65">
        <f ca="1">INDIRECT(ADDRESS(2+QUOTIENT(ROW()-2,COUNTA('Form Responses 1'!$1:$1)-4),1,,TRUE,"Form Responses 1"))</f>
        <v>0</v>
      </c>
      <c r="B2779" s="65">
        <f ca="1">INDIRECT(ADDRESS(2+QUOTIENT(ROW()-2,COUNTA('Form Responses 1'!$1:$1)-4),2,,TRUE,"Form Responses 1"))</f>
        <v>0</v>
      </c>
      <c r="C2779" s="65">
        <f ca="1">INDIRECT(ADDRESS(2+QUOTIENT(ROW()-2,COUNTA('Form Responses 1'!$1:$1)-4),3,,TRUE,"Form Responses 1"))</f>
        <v>0</v>
      </c>
      <c r="D2779" s="65">
        <f ca="1">INDIRECT(ADDRESS(2+QUOTIENT(ROW()-2,COUNTA('Form Responses 1'!$1:$1)-4),4,,TRUE,"Form Responses 1"))</f>
        <v>0</v>
      </c>
      <c r="E2779" s="82">
        <f ca="1" t="shared" si="0"/>
        <v>6</v>
      </c>
      <c r="F2779" s="65" t="str">
        <f ca="1">IF(ISBLANK(A2779)," ",INDIRECT(ADDRESS(1,5+MOD(ROW()-2,COUNTA('Form Responses 1'!$1:$1)-4),,TRUE,"Form Responses 1")))</f>
        <v>Lantai 11 [Mushola]</v>
      </c>
      <c r="G2779" s="65" t="e">
        <f ca="1">IF(ISBLANK(A2779)," ",INDIRECT(ADDRESS(MATCH(A2779,'Form Responses 1'!A:A,0),5+MOD(ROW()-2,COUNTA('Form Responses 1'!$1:$1)-4),,TRUE,"Form Responses 1")))</f>
        <v>#N/A</v>
      </c>
      <c r="H2779" s="83" t="str">
        <f ca="1" t="shared" si="1"/>
        <v>Lantai 11</v>
      </c>
      <c r="I2779" s="83" t="str">
        <f ca="1" t="shared" si="2806"/>
        <v>Mushola</v>
      </c>
      <c r="J2779" s="83" t="str">
        <f ca="1" t="shared" si="2"/>
        <v>CLEANING SERVICE</v>
      </c>
      <c r="K2779" s="83" t="str">
        <f ca="1" t="array" ref="K2779">IFERROR(INDEX(MASTER!B:B,MATCH(G2779,MASTER!A:A,0))/100," ")</f>
        <v> </v>
      </c>
      <c r="L2779" s="65">
        <f ca="1" t="shared" si="3"/>
        <v>0</v>
      </c>
      <c r="M2779" s="65" t="str">
        <f ca="1" t="shared" si="4"/>
        <v>1900 - WEEK 00</v>
      </c>
      <c r="N2779" s="65" t="str">
        <f ca="1" t="shared" si="5"/>
        <v>1900 - MONTH 01</v>
      </c>
      <c r="O2779" s="83" t="str">
        <f ca="1" t="shared" ref="O2779:P2779" si="2831">IFERROR(AVERAGEIF(M:M,M2779,$K:$K)," ")</f>
        <v> </v>
      </c>
      <c r="P2779" s="83" t="str">
        <f ca="1" t="shared" si="2831"/>
        <v> </v>
      </c>
      <c r="Q2779" s="65" t="str">
        <f ca="1">IF(ISBLANK(A2779)," ",IF(O2779&gt;MASTER!$B$3/100,"SB",IF(O2779&gt;MASTER!$B$4/100,"B",IF(O2779&gt;MASTER!$B$5/100,"C","K"))))</f>
        <v>SB</v>
      </c>
      <c r="R2779" s="65" t="str">
        <f ca="1">IF(ISBLANK(B2779)," ",IF(P2779&gt;MASTER!$B$3/100,"SB",IF(P2779&gt;MASTER!$B$4/100,"B",IF(P2779&gt;MASTER!$B$5/100,"C","K"))))</f>
        <v>SB</v>
      </c>
    </row>
    <row r="2780" customHeight="1" spans="1:18">
      <c r="A2780" s="65">
        <f ca="1">INDIRECT(ADDRESS(2+QUOTIENT(ROW()-2,COUNTA('Form Responses 1'!$1:$1)-4),1,,TRUE,"Form Responses 1"))</f>
        <v>0</v>
      </c>
      <c r="B2780" s="65">
        <f ca="1">INDIRECT(ADDRESS(2+QUOTIENT(ROW()-2,COUNTA('Form Responses 1'!$1:$1)-4),2,,TRUE,"Form Responses 1"))</f>
        <v>0</v>
      </c>
      <c r="C2780" s="65">
        <f ca="1">INDIRECT(ADDRESS(2+QUOTIENT(ROW()-2,COUNTA('Form Responses 1'!$1:$1)-4),3,,TRUE,"Form Responses 1"))</f>
        <v>0</v>
      </c>
      <c r="D2780" s="65">
        <f ca="1">INDIRECT(ADDRESS(2+QUOTIENT(ROW()-2,COUNTA('Form Responses 1'!$1:$1)-4),4,,TRUE,"Form Responses 1"))</f>
        <v>0</v>
      </c>
      <c r="E2780" s="82">
        <f ca="1" t="shared" si="0"/>
        <v>6</v>
      </c>
      <c r="F2780" s="65" t="str">
        <f ca="1">IF(ISBLANK(A2780)," ",INDIRECT(ADDRESS(1,5+MOD(ROW()-2,COUNTA('Form Responses 1'!$1:$1)-4),,TRUE,"Form Responses 1")))</f>
        <v>Lantai 11 [Pantry]</v>
      </c>
      <c r="G2780" s="65" t="e">
        <f ca="1">IF(ISBLANK(A2780)," ",INDIRECT(ADDRESS(MATCH(A2780,'Form Responses 1'!A:A,0),5+MOD(ROW()-2,COUNTA('Form Responses 1'!$1:$1)-4),,TRUE,"Form Responses 1")))</f>
        <v>#N/A</v>
      </c>
      <c r="H2780" s="83" t="str">
        <f ca="1" t="shared" si="1"/>
        <v>Lantai 11</v>
      </c>
      <c r="I2780" s="83" t="str">
        <f ca="1" t="shared" si="2806"/>
        <v>Pantry</v>
      </c>
      <c r="J2780" s="83" t="str">
        <f ca="1" t="shared" si="2"/>
        <v>CLEANING SERVICE</v>
      </c>
      <c r="K2780" s="83" t="str">
        <f ca="1" t="array" ref="K2780">IFERROR(INDEX(MASTER!B:B,MATCH(G2780,MASTER!A:A,0))/100," ")</f>
        <v> </v>
      </c>
      <c r="L2780" s="65">
        <f ca="1" t="shared" si="3"/>
        <v>0</v>
      </c>
      <c r="M2780" s="65" t="str">
        <f ca="1" t="shared" si="4"/>
        <v>1900 - WEEK 00</v>
      </c>
      <c r="N2780" s="65" t="str">
        <f ca="1" t="shared" si="5"/>
        <v>1900 - MONTH 01</v>
      </c>
      <c r="O2780" s="83" t="str">
        <f ca="1" t="shared" ref="O2780:P2780" si="2832">IFERROR(AVERAGEIF(M:M,M2780,$K:$K)," ")</f>
        <v> </v>
      </c>
      <c r="P2780" s="83" t="str">
        <f ca="1" t="shared" si="2832"/>
        <v> </v>
      </c>
      <c r="Q2780" s="65" t="str">
        <f ca="1">IF(ISBLANK(A2780)," ",IF(O2780&gt;MASTER!$B$3/100,"SB",IF(O2780&gt;MASTER!$B$4/100,"B",IF(O2780&gt;MASTER!$B$5/100,"C","K"))))</f>
        <v>SB</v>
      </c>
      <c r="R2780" s="65" t="str">
        <f ca="1">IF(ISBLANK(B2780)," ",IF(P2780&gt;MASTER!$B$3/100,"SB",IF(P2780&gt;MASTER!$B$4/100,"B",IF(P2780&gt;MASTER!$B$5/100,"C","K"))))</f>
        <v>SB</v>
      </c>
    </row>
    <row r="2781" customHeight="1" spans="1:18">
      <c r="A2781" s="65">
        <f ca="1">INDIRECT(ADDRESS(2+QUOTIENT(ROW()-2,COUNTA('Form Responses 1'!$1:$1)-4),1,,TRUE,"Form Responses 1"))</f>
        <v>0</v>
      </c>
      <c r="B2781" s="65">
        <f ca="1">INDIRECT(ADDRESS(2+QUOTIENT(ROW()-2,COUNTA('Form Responses 1'!$1:$1)-4),2,,TRUE,"Form Responses 1"))</f>
        <v>0</v>
      </c>
      <c r="C2781" s="65">
        <f ca="1">INDIRECT(ADDRESS(2+QUOTIENT(ROW()-2,COUNTA('Form Responses 1'!$1:$1)-4),3,,TRUE,"Form Responses 1"))</f>
        <v>0</v>
      </c>
      <c r="D2781" s="65">
        <f ca="1">INDIRECT(ADDRESS(2+QUOTIENT(ROW()-2,COUNTA('Form Responses 1'!$1:$1)-4),4,,TRUE,"Form Responses 1"))</f>
        <v>0</v>
      </c>
      <c r="E2781" s="82">
        <f ca="1" t="shared" si="0"/>
        <v>6</v>
      </c>
      <c r="F2781" s="65" t="str">
        <f ca="1">IF(ISBLANK(A2781)," ",INDIRECT(ADDRESS(1,5+MOD(ROW()-2,COUNTA('Form Responses 1'!$1:$1)-4),,TRUE,"Form Responses 1")))</f>
        <v>Lantai 11 [Ruang Rapat 1-2-3]</v>
      </c>
      <c r="G2781" s="65" t="e">
        <f ca="1">IF(ISBLANK(A2781)," ",INDIRECT(ADDRESS(MATCH(A2781,'Form Responses 1'!A:A,0),5+MOD(ROW()-2,COUNTA('Form Responses 1'!$1:$1)-4),,TRUE,"Form Responses 1")))</f>
        <v>#N/A</v>
      </c>
      <c r="H2781" s="83" t="str">
        <f ca="1" t="shared" si="1"/>
        <v>Lantai 11</v>
      </c>
      <c r="I2781" s="83" t="str">
        <f ca="1" t="shared" si="2806"/>
        <v>Ruang Rapat 1-2-3</v>
      </c>
      <c r="J2781" s="83" t="str">
        <f ca="1" t="shared" si="2"/>
        <v>CLEANING SERVICE</v>
      </c>
      <c r="K2781" s="83" t="str">
        <f ca="1" t="array" ref="K2781">IFERROR(INDEX(MASTER!B:B,MATCH(G2781,MASTER!A:A,0))/100," ")</f>
        <v> </v>
      </c>
      <c r="L2781" s="65">
        <f ca="1" t="shared" si="3"/>
        <v>0</v>
      </c>
      <c r="M2781" s="65" t="str">
        <f ca="1" t="shared" si="4"/>
        <v>1900 - WEEK 00</v>
      </c>
      <c r="N2781" s="65" t="str">
        <f ca="1" t="shared" si="5"/>
        <v>1900 - MONTH 01</v>
      </c>
      <c r="O2781" s="83" t="str">
        <f ca="1" t="shared" ref="O2781:P2781" si="2833">IFERROR(AVERAGEIF(M:M,M2781,$K:$K)," ")</f>
        <v> </v>
      </c>
      <c r="P2781" s="83" t="str">
        <f ca="1" t="shared" si="2833"/>
        <v> </v>
      </c>
      <c r="Q2781" s="65" t="str">
        <f ca="1">IF(ISBLANK(A2781)," ",IF(O2781&gt;MASTER!$B$3/100,"SB",IF(O2781&gt;MASTER!$B$4/100,"B",IF(O2781&gt;MASTER!$B$5/100,"C","K"))))</f>
        <v>SB</v>
      </c>
      <c r="R2781" s="65" t="str">
        <f ca="1">IF(ISBLANK(B2781)," ",IF(P2781&gt;MASTER!$B$3/100,"SB",IF(P2781&gt;MASTER!$B$4/100,"B",IF(P2781&gt;MASTER!$B$5/100,"C","K"))))</f>
        <v>SB</v>
      </c>
    </row>
    <row r="2782" customHeight="1" spans="1:18">
      <c r="A2782" s="65">
        <f ca="1">INDIRECT(ADDRESS(2+QUOTIENT(ROW()-2,COUNTA('Form Responses 1'!$1:$1)-4),1,,TRUE,"Form Responses 1"))</f>
        <v>0</v>
      </c>
      <c r="B2782" s="65">
        <f ca="1">INDIRECT(ADDRESS(2+QUOTIENT(ROW()-2,COUNTA('Form Responses 1'!$1:$1)-4),2,,TRUE,"Form Responses 1"))</f>
        <v>0</v>
      </c>
      <c r="C2782" s="65">
        <f ca="1">INDIRECT(ADDRESS(2+QUOTIENT(ROW()-2,COUNTA('Form Responses 1'!$1:$1)-4),3,,TRUE,"Form Responses 1"))</f>
        <v>0</v>
      </c>
      <c r="D2782" s="65">
        <f ca="1">INDIRECT(ADDRESS(2+QUOTIENT(ROW()-2,COUNTA('Form Responses 1'!$1:$1)-4),4,,TRUE,"Form Responses 1"))</f>
        <v>0</v>
      </c>
      <c r="E2782" s="82">
        <f ca="1" t="shared" si="0"/>
        <v>6</v>
      </c>
      <c r="F2782" s="65" t="str">
        <f ca="1">IF(ISBLANK(A2782)," ",INDIRECT(ADDRESS(1,5+MOD(ROW()-2,COUNTA('Form Responses 1'!$1:$1)-4),,TRUE,"Form Responses 1")))</f>
        <v>Lantai 11 [Ruang Kerja]</v>
      </c>
      <c r="G2782" s="65" t="e">
        <f ca="1">IF(ISBLANK(A2782)," ",INDIRECT(ADDRESS(MATCH(A2782,'Form Responses 1'!A:A,0),5+MOD(ROW()-2,COUNTA('Form Responses 1'!$1:$1)-4),,TRUE,"Form Responses 1")))</f>
        <v>#N/A</v>
      </c>
      <c r="H2782" s="83" t="str">
        <f ca="1" t="shared" si="1"/>
        <v>Lantai 11</v>
      </c>
      <c r="I2782" s="83" t="str">
        <f ca="1" t="shared" si="2806"/>
        <v>Ruang Kerja</v>
      </c>
      <c r="J2782" s="83" t="str">
        <f ca="1" t="shared" si="2"/>
        <v>CLEANING SERVICE</v>
      </c>
      <c r="K2782" s="83" t="str">
        <f ca="1" t="array" ref="K2782">IFERROR(INDEX(MASTER!B:B,MATCH(G2782,MASTER!A:A,0))/100," ")</f>
        <v> </v>
      </c>
      <c r="L2782" s="65">
        <f ca="1" t="shared" si="3"/>
        <v>0</v>
      </c>
      <c r="M2782" s="65" t="str">
        <f ca="1" t="shared" si="4"/>
        <v>1900 - WEEK 00</v>
      </c>
      <c r="N2782" s="65" t="str">
        <f ca="1" t="shared" si="5"/>
        <v>1900 - MONTH 01</v>
      </c>
      <c r="O2782" s="83" t="str">
        <f ca="1" t="shared" ref="O2782:P2782" si="2834">IFERROR(AVERAGEIF(M:M,M2782,$K:$K)," ")</f>
        <v> </v>
      </c>
      <c r="P2782" s="83" t="str">
        <f ca="1" t="shared" si="2834"/>
        <v> </v>
      </c>
      <c r="Q2782" s="65" t="str">
        <f ca="1">IF(ISBLANK(A2782)," ",IF(O2782&gt;MASTER!$B$3/100,"SB",IF(O2782&gt;MASTER!$B$4/100,"B",IF(O2782&gt;MASTER!$B$5/100,"C","K"))))</f>
        <v>SB</v>
      </c>
      <c r="R2782" s="65" t="str">
        <f ca="1">IF(ISBLANK(B2782)," ",IF(P2782&gt;MASTER!$B$3/100,"SB",IF(P2782&gt;MASTER!$B$4/100,"B",IF(P2782&gt;MASTER!$B$5/100,"C","K"))))</f>
        <v>SB</v>
      </c>
    </row>
    <row r="2783" customHeight="1" spans="1:18">
      <c r="A2783" s="65">
        <f ca="1">INDIRECT(ADDRESS(2+QUOTIENT(ROW()-2,COUNTA('Form Responses 1'!$1:$1)-4),1,,TRUE,"Form Responses 1"))</f>
        <v>0</v>
      </c>
      <c r="B2783" s="65">
        <f ca="1">INDIRECT(ADDRESS(2+QUOTIENT(ROW()-2,COUNTA('Form Responses 1'!$1:$1)-4),2,,TRUE,"Form Responses 1"))</f>
        <v>0</v>
      </c>
      <c r="C2783" s="65">
        <f ca="1">INDIRECT(ADDRESS(2+QUOTIENT(ROW()-2,COUNTA('Form Responses 1'!$1:$1)-4),3,,TRUE,"Form Responses 1"))</f>
        <v>0</v>
      </c>
      <c r="D2783" s="65">
        <f ca="1">INDIRECT(ADDRESS(2+QUOTIENT(ROW()-2,COUNTA('Form Responses 1'!$1:$1)-4),4,,TRUE,"Form Responses 1"))</f>
        <v>0</v>
      </c>
      <c r="E2783" s="82">
        <f ca="1" t="shared" si="0"/>
        <v>6</v>
      </c>
      <c r="F2783" s="65" t="str">
        <f ca="1">IF(ISBLANK(A2783)," ",INDIRECT(ADDRESS(1,5+MOD(ROW()-2,COUNTA('Form Responses 1'!$1:$1)-4),,TRUE,"Form Responses 1")))</f>
        <v>Lantai 11 [Koridor]</v>
      </c>
      <c r="G2783" s="65" t="e">
        <f ca="1">IF(ISBLANK(A2783)," ",INDIRECT(ADDRESS(MATCH(A2783,'Form Responses 1'!A:A,0),5+MOD(ROW()-2,COUNTA('Form Responses 1'!$1:$1)-4),,TRUE,"Form Responses 1")))</f>
        <v>#N/A</v>
      </c>
      <c r="H2783" s="83" t="str">
        <f ca="1" t="shared" si="1"/>
        <v>Lantai 11</v>
      </c>
      <c r="I2783" s="83" t="str">
        <f ca="1" t="shared" si="2806"/>
        <v>Koridor</v>
      </c>
      <c r="J2783" s="83" t="str">
        <f ca="1" t="shared" si="2"/>
        <v>CLEANING SERVICE</v>
      </c>
      <c r="K2783" s="83" t="str">
        <f ca="1" t="array" ref="K2783">IFERROR(INDEX(MASTER!B:B,MATCH(G2783,MASTER!A:A,0))/100," ")</f>
        <v> </v>
      </c>
      <c r="L2783" s="65">
        <f ca="1" t="shared" si="3"/>
        <v>0</v>
      </c>
      <c r="M2783" s="65" t="str">
        <f ca="1" t="shared" si="4"/>
        <v>1900 - WEEK 00</v>
      </c>
      <c r="N2783" s="65" t="str">
        <f ca="1" t="shared" si="5"/>
        <v>1900 - MONTH 01</v>
      </c>
      <c r="O2783" s="83" t="str">
        <f ca="1" t="shared" ref="O2783:P2783" si="2835">IFERROR(AVERAGEIF(M:M,M2783,$K:$K)," ")</f>
        <v> </v>
      </c>
      <c r="P2783" s="83" t="str">
        <f ca="1" t="shared" si="2835"/>
        <v> </v>
      </c>
      <c r="Q2783" s="65" t="str">
        <f ca="1">IF(ISBLANK(A2783)," ",IF(O2783&gt;MASTER!$B$3/100,"SB",IF(O2783&gt;MASTER!$B$4/100,"B",IF(O2783&gt;MASTER!$B$5/100,"C","K"))))</f>
        <v>SB</v>
      </c>
      <c r="R2783" s="65" t="str">
        <f ca="1">IF(ISBLANK(B2783)," ",IF(P2783&gt;MASTER!$B$3/100,"SB",IF(P2783&gt;MASTER!$B$4/100,"B",IF(P2783&gt;MASTER!$B$5/100,"C","K"))))</f>
        <v>SB</v>
      </c>
    </row>
    <row r="2784" customHeight="1" spans="1:18">
      <c r="A2784" s="65">
        <f ca="1">INDIRECT(ADDRESS(2+QUOTIENT(ROW()-2,COUNTA('Form Responses 1'!$1:$1)-4),1,,TRUE,"Form Responses 1"))</f>
        <v>0</v>
      </c>
      <c r="B2784" s="65">
        <f ca="1">INDIRECT(ADDRESS(2+QUOTIENT(ROW()-2,COUNTA('Form Responses 1'!$1:$1)-4),2,,TRUE,"Form Responses 1"))</f>
        <v>0</v>
      </c>
      <c r="C2784" s="65">
        <f ca="1">INDIRECT(ADDRESS(2+QUOTIENT(ROW()-2,COUNTA('Form Responses 1'!$1:$1)-4),3,,TRUE,"Form Responses 1"))</f>
        <v>0</v>
      </c>
      <c r="D2784" s="65">
        <f ca="1">INDIRECT(ADDRESS(2+QUOTIENT(ROW()-2,COUNTA('Form Responses 1'!$1:$1)-4),4,,TRUE,"Form Responses 1"))</f>
        <v>0</v>
      </c>
      <c r="E2784" s="82">
        <f ca="1" t="shared" si="0"/>
        <v>6</v>
      </c>
      <c r="F2784" s="65" t="str">
        <f ca="1">IF(ISBLANK(A2784)," ",INDIRECT(ADDRESS(1,5+MOD(ROW()-2,COUNTA('Form Responses 1'!$1:$1)-4),,TRUE,"Form Responses 1")))</f>
        <v>Lantai 11 [Toilet Pria / Wanita]</v>
      </c>
      <c r="G2784" s="65" t="e">
        <f ca="1">IF(ISBLANK(A2784)," ",INDIRECT(ADDRESS(MATCH(A2784,'Form Responses 1'!A:A,0),5+MOD(ROW()-2,COUNTA('Form Responses 1'!$1:$1)-4),,TRUE,"Form Responses 1")))</f>
        <v>#N/A</v>
      </c>
      <c r="H2784" s="83" t="str">
        <f ca="1" t="shared" si="1"/>
        <v>Lantai 11</v>
      </c>
      <c r="I2784" s="83" t="str">
        <f ca="1" t="shared" si="2806"/>
        <v>Toilet Pria / Wanita</v>
      </c>
      <c r="J2784" s="83" t="str">
        <f ca="1" t="shared" si="2"/>
        <v>CLEANING SERVICE</v>
      </c>
      <c r="K2784" s="83" t="str">
        <f ca="1" t="array" ref="K2784">IFERROR(INDEX(MASTER!B:B,MATCH(G2784,MASTER!A:A,0))/100," ")</f>
        <v> </v>
      </c>
      <c r="L2784" s="65">
        <f ca="1" t="shared" si="3"/>
        <v>0</v>
      </c>
      <c r="M2784" s="65" t="str">
        <f ca="1" t="shared" si="4"/>
        <v>1900 - WEEK 00</v>
      </c>
      <c r="N2784" s="65" t="str">
        <f ca="1" t="shared" si="5"/>
        <v>1900 - MONTH 01</v>
      </c>
      <c r="O2784" s="83" t="str">
        <f ca="1" t="shared" ref="O2784:P2784" si="2836">IFERROR(AVERAGEIF(M:M,M2784,$K:$K)," ")</f>
        <v> </v>
      </c>
      <c r="P2784" s="83" t="str">
        <f ca="1" t="shared" si="2836"/>
        <v> </v>
      </c>
      <c r="Q2784" s="65" t="str">
        <f ca="1">IF(ISBLANK(A2784)," ",IF(O2784&gt;MASTER!$B$3/100,"SB",IF(O2784&gt;MASTER!$B$4/100,"B",IF(O2784&gt;MASTER!$B$5/100,"C","K"))))</f>
        <v>SB</v>
      </c>
      <c r="R2784" s="65" t="str">
        <f ca="1">IF(ISBLANK(B2784)," ",IF(P2784&gt;MASTER!$B$3/100,"SB",IF(P2784&gt;MASTER!$B$4/100,"B",IF(P2784&gt;MASTER!$B$5/100,"C","K"))))</f>
        <v>SB</v>
      </c>
    </row>
    <row r="2785" customHeight="1" spans="1:18">
      <c r="A2785" s="65">
        <f ca="1">INDIRECT(ADDRESS(2+QUOTIENT(ROW()-2,COUNTA('Form Responses 1'!$1:$1)-4),1,,TRUE,"Form Responses 1"))</f>
        <v>0</v>
      </c>
      <c r="B2785" s="65">
        <f ca="1">INDIRECT(ADDRESS(2+QUOTIENT(ROW()-2,COUNTA('Form Responses 1'!$1:$1)-4),2,,TRUE,"Form Responses 1"))</f>
        <v>0</v>
      </c>
      <c r="C2785" s="65">
        <f ca="1">INDIRECT(ADDRESS(2+QUOTIENT(ROW()-2,COUNTA('Form Responses 1'!$1:$1)-4),3,,TRUE,"Form Responses 1"))</f>
        <v>0</v>
      </c>
      <c r="D2785" s="65">
        <f ca="1">INDIRECT(ADDRESS(2+QUOTIENT(ROW()-2,COUNTA('Form Responses 1'!$1:$1)-4),4,,TRUE,"Form Responses 1"))</f>
        <v>0</v>
      </c>
      <c r="E2785" s="82">
        <f ca="1" t="shared" si="0"/>
        <v>6</v>
      </c>
      <c r="F2785" s="65" t="str">
        <f ca="1">IF(ISBLANK(A2785)," ",INDIRECT(ADDRESS(1,5+MOD(ROW()-2,COUNTA('Form Responses 1'!$1:$1)-4),,TRUE,"Form Responses 1")))</f>
        <v>Lantai 10 [Tangga Exit Barat]</v>
      </c>
      <c r="G2785" s="65" t="e">
        <f ca="1">IF(ISBLANK(A2785)," ",INDIRECT(ADDRESS(MATCH(A2785,'Form Responses 1'!A:A,0),5+MOD(ROW()-2,COUNTA('Form Responses 1'!$1:$1)-4),,TRUE,"Form Responses 1")))</f>
        <v>#N/A</v>
      </c>
      <c r="H2785" s="83" t="str">
        <f ca="1" t="shared" si="1"/>
        <v>Lantai 10</v>
      </c>
      <c r="I2785" s="83" t="str">
        <f ca="1" t="shared" si="2806"/>
        <v>Tangga Exit Barat</v>
      </c>
      <c r="J2785" s="83" t="str">
        <f ca="1" t="shared" si="2"/>
        <v>CLEANING SERVICE</v>
      </c>
      <c r="K2785" s="83" t="str">
        <f ca="1" t="array" ref="K2785">IFERROR(INDEX(MASTER!B:B,MATCH(G2785,MASTER!A:A,0))/100," ")</f>
        <v> </v>
      </c>
      <c r="L2785" s="65">
        <f ca="1" t="shared" si="3"/>
        <v>0</v>
      </c>
      <c r="M2785" s="65" t="str">
        <f ca="1" t="shared" si="4"/>
        <v>1900 - WEEK 00</v>
      </c>
      <c r="N2785" s="65" t="str">
        <f ca="1" t="shared" si="5"/>
        <v>1900 - MONTH 01</v>
      </c>
      <c r="O2785" s="83" t="str">
        <f ca="1" t="shared" ref="O2785:P2785" si="2837">IFERROR(AVERAGEIF(M:M,M2785,$K:$K)," ")</f>
        <v> </v>
      </c>
      <c r="P2785" s="83" t="str">
        <f ca="1" t="shared" si="2837"/>
        <v> </v>
      </c>
      <c r="Q2785" s="65" t="str">
        <f ca="1">IF(ISBLANK(A2785)," ",IF(O2785&gt;MASTER!$B$3/100,"SB",IF(O2785&gt;MASTER!$B$4/100,"B",IF(O2785&gt;MASTER!$B$5/100,"C","K"))))</f>
        <v>SB</v>
      </c>
      <c r="R2785" s="65" t="str">
        <f ca="1">IF(ISBLANK(B2785)," ",IF(P2785&gt;MASTER!$B$3/100,"SB",IF(P2785&gt;MASTER!$B$4/100,"B",IF(P2785&gt;MASTER!$B$5/100,"C","K"))))</f>
        <v>SB</v>
      </c>
    </row>
    <row r="2786" customHeight="1" spans="1:18">
      <c r="A2786" s="65">
        <f ca="1">INDIRECT(ADDRESS(2+QUOTIENT(ROW()-2,COUNTA('Form Responses 1'!$1:$1)-4),1,,TRUE,"Form Responses 1"))</f>
        <v>0</v>
      </c>
      <c r="B2786" s="65">
        <f ca="1">INDIRECT(ADDRESS(2+QUOTIENT(ROW()-2,COUNTA('Form Responses 1'!$1:$1)-4),2,,TRUE,"Form Responses 1"))</f>
        <v>0</v>
      </c>
      <c r="C2786" s="65">
        <f ca="1">INDIRECT(ADDRESS(2+QUOTIENT(ROW()-2,COUNTA('Form Responses 1'!$1:$1)-4),3,,TRUE,"Form Responses 1"))</f>
        <v>0</v>
      </c>
      <c r="D2786" s="65">
        <f ca="1">INDIRECT(ADDRESS(2+QUOTIENT(ROW()-2,COUNTA('Form Responses 1'!$1:$1)-4),4,,TRUE,"Form Responses 1"))</f>
        <v>0</v>
      </c>
      <c r="E2786" s="82">
        <f ca="1" t="shared" si="0"/>
        <v>6</v>
      </c>
      <c r="F2786" s="65" t="str">
        <f ca="1">IF(ISBLANK(A2786)," ",INDIRECT(ADDRESS(1,5+MOD(ROW()-2,COUNTA('Form Responses 1'!$1:$1)-4),,TRUE,"Form Responses 1")))</f>
        <v>Lantai 10 [ &amp; Timur]</v>
      </c>
      <c r="G2786" s="65" t="e">
        <f ca="1">IF(ISBLANK(A2786)," ",INDIRECT(ADDRESS(MATCH(A2786,'Form Responses 1'!A:A,0),5+MOD(ROW()-2,COUNTA('Form Responses 1'!$1:$1)-4),,TRUE,"Form Responses 1")))</f>
        <v>#N/A</v>
      </c>
      <c r="H2786" s="83" t="str">
        <f ca="1" t="shared" si="1"/>
        <v>Lantai 10</v>
      </c>
      <c r="I2786" s="83" t="str">
        <f ca="1" t="shared" si="2806"/>
        <v> &amp; Timur</v>
      </c>
      <c r="J2786" s="83" t="str">
        <f ca="1" t="shared" si="2"/>
        <v>CLEANING SERVICE</v>
      </c>
      <c r="K2786" s="83" t="str">
        <f ca="1" t="array" ref="K2786">IFERROR(INDEX(MASTER!B:B,MATCH(G2786,MASTER!A:A,0))/100," ")</f>
        <v> </v>
      </c>
      <c r="L2786" s="65">
        <f ca="1" t="shared" si="3"/>
        <v>0</v>
      </c>
      <c r="M2786" s="65" t="str">
        <f ca="1" t="shared" si="4"/>
        <v>1900 - WEEK 00</v>
      </c>
      <c r="N2786" s="65" t="str">
        <f ca="1" t="shared" si="5"/>
        <v>1900 - MONTH 01</v>
      </c>
      <c r="O2786" s="83" t="str">
        <f ca="1" t="shared" ref="O2786:P2786" si="2838">IFERROR(AVERAGEIF(M:M,M2786,$K:$K)," ")</f>
        <v> </v>
      </c>
      <c r="P2786" s="83" t="str">
        <f ca="1" t="shared" si="2838"/>
        <v> </v>
      </c>
      <c r="Q2786" s="65" t="str">
        <f ca="1">IF(ISBLANK(A2786)," ",IF(O2786&gt;MASTER!$B$3/100,"SB",IF(O2786&gt;MASTER!$B$4/100,"B",IF(O2786&gt;MASTER!$B$5/100,"C","K"))))</f>
        <v>SB</v>
      </c>
      <c r="R2786" s="65" t="str">
        <f ca="1">IF(ISBLANK(B2786)," ",IF(P2786&gt;MASTER!$B$3/100,"SB",IF(P2786&gt;MASTER!$B$4/100,"B",IF(P2786&gt;MASTER!$B$5/100,"C","K"))))</f>
        <v>SB</v>
      </c>
    </row>
    <row r="2787" customHeight="1" spans="1:18">
      <c r="A2787" s="65">
        <f ca="1">INDIRECT(ADDRESS(2+QUOTIENT(ROW()-2,COUNTA('Form Responses 1'!$1:$1)-4),1,,TRUE,"Form Responses 1"))</f>
        <v>0</v>
      </c>
      <c r="B2787" s="65">
        <f ca="1">INDIRECT(ADDRESS(2+QUOTIENT(ROW()-2,COUNTA('Form Responses 1'!$1:$1)-4),2,,TRUE,"Form Responses 1"))</f>
        <v>0</v>
      </c>
      <c r="C2787" s="65">
        <f ca="1">INDIRECT(ADDRESS(2+QUOTIENT(ROW()-2,COUNTA('Form Responses 1'!$1:$1)-4),3,,TRUE,"Form Responses 1"))</f>
        <v>0</v>
      </c>
      <c r="D2787" s="65">
        <f ca="1">INDIRECT(ADDRESS(2+QUOTIENT(ROW()-2,COUNTA('Form Responses 1'!$1:$1)-4),4,,TRUE,"Form Responses 1"))</f>
        <v>0</v>
      </c>
      <c r="E2787" s="82">
        <f ca="1" t="shared" si="0"/>
        <v>6</v>
      </c>
      <c r="F2787" s="65" t="str">
        <f ca="1">IF(ISBLANK(A2787)," ",INDIRECT(ADDRESS(1,5+MOD(ROW()-2,COUNTA('Form Responses 1'!$1:$1)-4),,TRUE,"Form Responses 1")))</f>
        <v>Lantai 10 [Mushola]</v>
      </c>
      <c r="G2787" s="65" t="e">
        <f ca="1">IF(ISBLANK(A2787)," ",INDIRECT(ADDRESS(MATCH(A2787,'Form Responses 1'!A:A,0),5+MOD(ROW()-2,COUNTA('Form Responses 1'!$1:$1)-4),,TRUE,"Form Responses 1")))</f>
        <v>#N/A</v>
      </c>
      <c r="H2787" s="83" t="str">
        <f ca="1" t="shared" si="1"/>
        <v>Lantai 10</v>
      </c>
      <c r="I2787" s="83" t="str">
        <f ca="1" t="shared" si="2806"/>
        <v>Mushola</v>
      </c>
      <c r="J2787" s="83" t="str">
        <f ca="1" t="shared" si="2"/>
        <v>CLEANING SERVICE</v>
      </c>
      <c r="K2787" s="83" t="str">
        <f ca="1" t="array" ref="K2787">IFERROR(INDEX(MASTER!B:B,MATCH(G2787,MASTER!A:A,0))/100," ")</f>
        <v> </v>
      </c>
      <c r="L2787" s="65">
        <f ca="1" t="shared" si="3"/>
        <v>0</v>
      </c>
      <c r="M2787" s="65" t="str">
        <f ca="1" t="shared" si="4"/>
        <v>1900 - WEEK 00</v>
      </c>
      <c r="N2787" s="65" t="str">
        <f ca="1" t="shared" si="5"/>
        <v>1900 - MONTH 01</v>
      </c>
      <c r="O2787" s="83" t="str">
        <f ca="1" t="shared" ref="O2787:P2787" si="2839">IFERROR(AVERAGEIF(M:M,M2787,$K:$K)," ")</f>
        <v> </v>
      </c>
      <c r="P2787" s="83" t="str">
        <f ca="1" t="shared" si="2839"/>
        <v> </v>
      </c>
      <c r="Q2787" s="65" t="str">
        <f ca="1">IF(ISBLANK(A2787)," ",IF(O2787&gt;MASTER!$B$3/100,"SB",IF(O2787&gt;MASTER!$B$4/100,"B",IF(O2787&gt;MASTER!$B$5/100,"C","K"))))</f>
        <v>SB</v>
      </c>
      <c r="R2787" s="65" t="str">
        <f ca="1">IF(ISBLANK(B2787)," ",IF(P2787&gt;MASTER!$B$3/100,"SB",IF(P2787&gt;MASTER!$B$4/100,"B",IF(P2787&gt;MASTER!$B$5/100,"C","K"))))</f>
        <v>SB</v>
      </c>
    </row>
    <row r="2788" customHeight="1" spans="1:18">
      <c r="A2788" s="65">
        <f ca="1">INDIRECT(ADDRESS(2+QUOTIENT(ROW()-2,COUNTA('Form Responses 1'!$1:$1)-4),1,,TRUE,"Form Responses 1"))</f>
        <v>0</v>
      </c>
      <c r="B2788" s="65">
        <f ca="1">INDIRECT(ADDRESS(2+QUOTIENT(ROW()-2,COUNTA('Form Responses 1'!$1:$1)-4),2,,TRUE,"Form Responses 1"))</f>
        <v>0</v>
      </c>
      <c r="C2788" s="65">
        <f ca="1">INDIRECT(ADDRESS(2+QUOTIENT(ROW()-2,COUNTA('Form Responses 1'!$1:$1)-4),3,,TRUE,"Form Responses 1"))</f>
        <v>0</v>
      </c>
      <c r="D2788" s="65">
        <f ca="1">INDIRECT(ADDRESS(2+QUOTIENT(ROW()-2,COUNTA('Form Responses 1'!$1:$1)-4),4,,TRUE,"Form Responses 1"))</f>
        <v>0</v>
      </c>
      <c r="E2788" s="82">
        <f ca="1" t="shared" si="0"/>
        <v>6</v>
      </c>
      <c r="F2788" s="65" t="str">
        <f ca="1">IF(ISBLANK(A2788)," ",INDIRECT(ADDRESS(1,5+MOD(ROW()-2,COUNTA('Form Responses 1'!$1:$1)-4),,TRUE,"Form Responses 1")))</f>
        <v>Lantai 10 [Pantry]</v>
      </c>
      <c r="G2788" s="65" t="e">
        <f ca="1">IF(ISBLANK(A2788)," ",INDIRECT(ADDRESS(MATCH(A2788,'Form Responses 1'!A:A,0),5+MOD(ROW()-2,COUNTA('Form Responses 1'!$1:$1)-4),,TRUE,"Form Responses 1")))</f>
        <v>#N/A</v>
      </c>
      <c r="H2788" s="83" t="str">
        <f ca="1" t="shared" si="1"/>
        <v>Lantai 10</v>
      </c>
      <c r="I2788" s="83" t="str">
        <f ca="1" t="shared" si="2806"/>
        <v>Pantry</v>
      </c>
      <c r="J2788" s="83" t="str">
        <f ca="1" t="shared" si="2"/>
        <v>CLEANING SERVICE</v>
      </c>
      <c r="K2788" s="83" t="str">
        <f ca="1" t="array" ref="K2788">IFERROR(INDEX(MASTER!B:B,MATCH(G2788,MASTER!A:A,0))/100," ")</f>
        <v> </v>
      </c>
      <c r="L2788" s="65">
        <f ca="1" t="shared" si="3"/>
        <v>0</v>
      </c>
      <c r="M2788" s="65" t="str">
        <f ca="1" t="shared" si="4"/>
        <v>1900 - WEEK 00</v>
      </c>
      <c r="N2788" s="65" t="str">
        <f ca="1" t="shared" si="5"/>
        <v>1900 - MONTH 01</v>
      </c>
      <c r="O2788" s="83" t="str">
        <f ca="1" t="shared" ref="O2788:P2788" si="2840">IFERROR(AVERAGEIF(M:M,M2788,$K:$K)," ")</f>
        <v> </v>
      </c>
      <c r="P2788" s="83" t="str">
        <f ca="1" t="shared" si="2840"/>
        <v> </v>
      </c>
      <c r="Q2788" s="65" t="str">
        <f ca="1">IF(ISBLANK(A2788)," ",IF(O2788&gt;MASTER!$B$3/100,"SB",IF(O2788&gt;MASTER!$B$4/100,"B",IF(O2788&gt;MASTER!$B$5/100,"C","K"))))</f>
        <v>SB</v>
      </c>
      <c r="R2788" s="65" t="str">
        <f ca="1">IF(ISBLANK(B2788)," ",IF(P2788&gt;MASTER!$B$3/100,"SB",IF(P2788&gt;MASTER!$B$4/100,"B",IF(P2788&gt;MASTER!$B$5/100,"C","K"))))</f>
        <v>SB</v>
      </c>
    </row>
    <row r="2789" customHeight="1" spans="1:18">
      <c r="A2789" s="65">
        <f ca="1">INDIRECT(ADDRESS(2+QUOTIENT(ROW()-2,COUNTA('Form Responses 1'!$1:$1)-4),1,,TRUE,"Form Responses 1"))</f>
        <v>0</v>
      </c>
      <c r="B2789" s="65">
        <f ca="1">INDIRECT(ADDRESS(2+QUOTIENT(ROW()-2,COUNTA('Form Responses 1'!$1:$1)-4),2,,TRUE,"Form Responses 1"))</f>
        <v>0</v>
      </c>
      <c r="C2789" s="65">
        <f ca="1">INDIRECT(ADDRESS(2+QUOTIENT(ROW()-2,COUNTA('Form Responses 1'!$1:$1)-4),3,,TRUE,"Form Responses 1"))</f>
        <v>0</v>
      </c>
      <c r="D2789" s="65">
        <f ca="1">INDIRECT(ADDRESS(2+QUOTIENT(ROW()-2,COUNTA('Form Responses 1'!$1:$1)-4),4,,TRUE,"Form Responses 1"))</f>
        <v>0</v>
      </c>
      <c r="E2789" s="82">
        <f ca="1" t="shared" si="0"/>
        <v>6</v>
      </c>
      <c r="F2789" s="65" t="str">
        <f ca="1">IF(ISBLANK(A2789)," ",INDIRECT(ADDRESS(1,5+MOD(ROW()-2,COUNTA('Form Responses 1'!$1:$1)-4),,TRUE,"Form Responses 1")))</f>
        <v>Lantai 10 [Ruang Rapat 1-2-3]</v>
      </c>
      <c r="G2789" s="65" t="e">
        <f ca="1">IF(ISBLANK(A2789)," ",INDIRECT(ADDRESS(MATCH(A2789,'Form Responses 1'!A:A,0),5+MOD(ROW()-2,COUNTA('Form Responses 1'!$1:$1)-4),,TRUE,"Form Responses 1")))</f>
        <v>#N/A</v>
      </c>
      <c r="H2789" s="83" t="str">
        <f ca="1" t="shared" si="1"/>
        <v>Lantai 10</v>
      </c>
      <c r="I2789" s="83" t="str">
        <f ca="1" t="shared" si="2806"/>
        <v>Ruang Rapat 1-2-3</v>
      </c>
      <c r="J2789" s="83" t="str">
        <f ca="1" t="shared" si="2"/>
        <v>CLEANING SERVICE</v>
      </c>
      <c r="K2789" s="83" t="str">
        <f ca="1" t="array" ref="K2789">IFERROR(INDEX(MASTER!B:B,MATCH(G2789,MASTER!A:A,0))/100," ")</f>
        <v> </v>
      </c>
      <c r="L2789" s="65">
        <f ca="1" t="shared" si="3"/>
        <v>0</v>
      </c>
      <c r="M2789" s="65" t="str">
        <f ca="1" t="shared" si="4"/>
        <v>1900 - WEEK 00</v>
      </c>
      <c r="N2789" s="65" t="str">
        <f ca="1" t="shared" si="5"/>
        <v>1900 - MONTH 01</v>
      </c>
      <c r="O2789" s="83" t="str">
        <f ca="1" t="shared" ref="O2789:P2789" si="2841">IFERROR(AVERAGEIF(M:M,M2789,$K:$K)," ")</f>
        <v> </v>
      </c>
      <c r="P2789" s="83" t="str">
        <f ca="1" t="shared" si="2841"/>
        <v> </v>
      </c>
      <c r="Q2789" s="65" t="str">
        <f ca="1">IF(ISBLANK(A2789)," ",IF(O2789&gt;MASTER!$B$3/100,"SB",IF(O2789&gt;MASTER!$B$4/100,"B",IF(O2789&gt;MASTER!$B$5/100,"C","K"))))</f>
        <v>SB</v>
      </c>
      <c r="R2789" s="65" t="str">
        <f ca="1">IF(ISBLANK(B2789)," ",IF(P2789&gt;MASTER!$B$3/100,"SB",IF(P2789&gt;MASTER!$B$4/100,"B",IF(P2789&gt;MASTER!$B$5/100,"C","K"))))</f>
        <v>SB</v>
      </c>
    </row>
    <row r="2790" customHeight="1" spans="1:18">
      <c r="A2790" s="65">
        <f ca="1">INDIRECT(ADDRESS(2+QUOTIENT(ROW()-2,COUNTA('Form Responses 1'!$1:$1)-4),1,,TRUE,"Form Responses 1"))</f>
        <v>0</v>
      </c>
      <c r="B2790" s="65">
        <f ca="1">INDIRECT(ADDRESS(2+QUOTIENT(ROW()-2,COUNTA('Form Responses 1'!$1:$1)-4),2,,TRUE,"Form Responses 1"))</f>
        <v>0</v>
      </c>
      <c r="C2790" s="65">
        <f ca="1">INDIRECT(ADDRESS(2+QUOTIENT(ROW()-2,COUNTA('Form Responses 1'!$1:$1)-4),3,,TRUE,"Form Responses 1"))</f>
        <v>0</v>
      </c>
      <c r="D2790" s="65">
        <f ca="1">INDIRECT(ADDRESS(2+QUOTIENT(ROW()-2,COUNTA('Form Responses 1'!$1:$1)-4),4,,TRUE,"Form Responses 1"))</f>
        <v>0</v>
      </c>
      <c r="E2790" s="82">
        <f ca="1" t="shared" si="0"/>
        <v>6</v>
      </c>
      <c r="F2790" s="65" t="str">
        <f ca="1">IF(ISBLANK(A2790)," ",INDIRECT(ADDRESS(1,5+MOD(ROW()-2,COUNTA('Form Responses 1'!$1:$1)-4),,TRUE,"Form Responses 1")))</f>
        <v>Lantai 10 [Ruang Kerja]</v>
      </c>
      <c r="G2790" s="65" t="e">
        <f ca="1">IF(ISBLANK(A2790)," ",INDIRECT(ADDRESS(MATCH(A2790,'Form Responses 1'!A:A,0),5+MOD(ROW()-2,COUNTA('Form Responses 1'!$1:$1)-4),,TRUE,"Form Responses 1")))</f>
        <v>#N/A</v>
      </c>
      <c r="H2790" s="83" t="str">
        <f ca="1" t="shared" si="1"/>
        <v>Lantai 10</v>
      </c>
      <c r="I2790" s="83" t="str">
        <f ca="1" t="shared" si="2806"/>
        <v>Ruang Kerja</v>
      </c>
      <c r="J2790" s="83" t="str">
        <f ca="1" t="shared" si="2"/>
        <v>CLEANING SERVICE</v>
      </c>
      <c r="K2790" s="83" t="str">
        <f ca="1" t="array" ref="K2790">IFERROR(INDEX(MASTER!B:B,MATCH(G2790,MASTER!A:A,0))/100," ")</f>
        <v> </v>
      </c>
      <c r="L2790" s="65">
        <f ca="1" t="shared" si="3"/>
        <v>0</v>
      </c>
      <c r="M2790" s="65" t="str">
        <f ca="1" t="shared" si="4"/>
        <v>1900 - WEEK 00</v>
      </c>
      <c r="N2790" s="65" t="str">
        <f ca="1" t="shared" si="5"/>
        <v>1900 - MONTH 01</v>
      </c>
      <c r="O2790" s="83" t="str">
        <f ca="1" t="shared" ref="O2790:P2790" si="2842">IFERROR(AVERAGEIF(M:M,M2790,$K:$K)," ")</f>
        <v> </v>
      </c>
      <c r="P2790" s="83" t="str">
        <f ca="1" t="shared" si="2842"/>
        <v> </v>
      </c>
      <c r="Q2790" s="65" t="str">
        <f ca="1">IF(ISBLANK(A2790)," ",IF(O2790&gt;MASTER!$B$3/100,"SB",IF(O2790&gt;MASTER!$B$4/100,"B",IF(O2790&gt;MASTER!$B$5/100,"C","K"))))</f>
        <v>SB</v>
      </c>
      <c r="R2790" s="65" t="str">
        <f ca="1">IF(ISBLANK(B2790)," ",IF(P2790&gt;MASTER!$B$3/100,"SB",IF(P2790&gt;MASTER!$B$4/100,"B",IF(P2790&gt;MASTER!$B$5/100,"C","K"))))</f>
        <v>SB</v>
      </c>
    </row>
    <row r="2791" customHeight="1" spans="1:18">
      <c r="A2791" s="65">
        <f ca="1">INDIRECT(ADDRESS(2+QUOTIENT(ROW()-2,COUNTA('Form Responses 1'!$1:$1)-4),1,,TRUE,"Form Responses 1"))</f>
        <v>0</v>
      </c>
      <c r="B2791" s="65">
        <f ca="1">INDIRECT(ADDRESS(2+QUOTIENT(ROW()-2,COUNTA('Form Responses 1'!$1:$1)-4),2,,TRUE,"Form Responses 1"))</f>
        <v>0</v>
      </c>
      <c r="C2791" s="65">
        <f ca="1">INDIRECT(ADDRESS(2+QUOTIENT(ROW()-2,COUNTA('Form Responses 1'!$1:$1)-4),3,,TRUE,"Form Responses 1"))</f>
        <v>0</v>
      </c>
      <c r="D2791" s="65">
        <f ca="1">INDIRECT(ADDRESS(2+QUOTIENT(ROW()-2,COUNTA('Form Responses 1'!$1:$1)-4),4,,TRUE,"Form Responses 1"))</f>
        <v>0</v>
      </c>
      <c r="E2791" s="82">
        <f ca="1" t="shared" si="0"/>
        <v>6</v>
      </c>
      <c r="F2791" s="65" t="str">
        <f ca="1">IF(ISBLANK(A2791)," ",INDIRECT(ADDRESS(1,5+MOD(ROW()-2,COUNTA('Form Responses 1'!$1:$1)-4),,TRUE,"Form Responses 1")))</f>
        <v>Lantai 10 [Koridor]</v>
      </c>
      <c r="G2791" s="65" t="e">
        <f ca="1">IF(ISBLANK(A2791)," ",INDIRECT(ADDRESS(MATCH(A2791,'Form Responses 1'!A:A,0),5+MOD(ROW()-2,COUNTA('Form Responses 1'!$1:$1)-4),,TRUE,"Form Responses 1")))</f>
        <v>#N/A</v>
      </c>
      <c r="H2791" s="83" t="str">
        <f ca="1" t="shared" si="1"/>
        <v>Lantai 10</v>
      </c>
      <c r="I2791" s="83" t="str">
        <f ca="1" t="shared" si="2806"/>
        <v>Koridor</v>
      </c>
      <c r="J2791" s="83" t="str">
        <f ca="1" t="shared" si="2"/>
        <v>CLEANING SERVICE</v>
      </c>
      <c r="K2791" s="83" t="str">
        <f ca="1" t="array" ref="K2791">IFERROR(INDEX(MASTER!B:B,MATCH(G2791,MASTER!A:A,0))/100," ")</f>
        <v> </v>
      </c>
      <c r="L2791" s="65">
        <f ca="1" t="shared" si="3"/>
        <v>0</v>
      </c>
      <c r="M2791" s="65" t="str">
        <f ca="1" t="shared" si="4"/>
        <v>1900 - WEEK 00</v>
      </c>
      <c r="N2791" s="65" t="str">
        <f ca="1" t="shared" si="5"/>
        <v>1900 - MONTH 01</v>
      </c>
      <c r="O2791" s="83" t="str">
        <f ca="1" t="shared" ref="O2791:P2791" si="2843">IFERROR(AVERAGEIF(M:M,M2791,$K:$K)," ")</f>
        <v> </v>
      </c>
      <c r="P2791" s="83" t="str">
        <f ca="1" t="shared" si="2843"/>
        <v> </v>
      </c>
      <c r="Q2791" s="65" t="str">
        <f ca="1">IF(ISBLANK(A2791)," ",IF(O2791&gt;MASTER!$B$3/100,"SB",IF(O2791&gt;MASTER!$B$4/100,"B",IF(O2791&gt;MASTER!$B$5/100,"C","K"))))</f>
        <v>SB</v>
      </c>
      <c r="R2791" s="65" t="str">
        <f ca="1">IF(ISBLANK(B2791)," ",IF(P2791&gt;MASTER!$B$3/100,"SB",IF(P2791&gt;MASTER!$B$4/100,"B",IF(P2791&gt;MASTER!$B$5/100,"C","K"))))</f>
        <v>SB</v>
      </c>
    </row>
    <row r="2792" customHeight="1" spans="1:18">
      <c r="A2792" s="65">
        <f ca="1">INDIRECT(ADDRESS(2+QUOTIENT(ROW()-2,COUNTA('Form Responses 1'!$1:$1)-4),1,,TRUE,"Form Responses 1"))</f>
        <v>0</v>
      </c>
      <c r="B2792" s="65">
        <f ca="1">INDIRECT(ADDRESS(2+QUOTIENT(ROW()-2,COUNTA('Form Responses 1'!$1:$1)-4),2,,TRUE,"Form Responses 1"))</f>
        <v>0</v>
      </c>
      <c r="C2792" s="65">
        <f ca="1">INDIRECT(ADDRESS(2+QUOTIENT(ROW()-2,COUNTA('Form Responses 1'!$1:$1)-4),3,,TRUE,"Form Responses 1"))</f>
        <v>0</v>
      </c>
      <c r="D2792" s="65">
        <f ca="1">INDIRECT(ADDRESS(2+QUOTIENT(ROW()-2,COUNTA('Form Responses 1'!$1:$1)-4),4,,TRUE,"Form Responses 1"))</f>
        <v>0</v>
      </c>
      <c r="E2792" s="82">
        <f ca="1" t="shared" si="0"/>
        <v>6</v>
      </c>
      <c r="F2792" s="65" t="str">
        <f ca="1">IF(ISBLANK(A2792)," ",INDIRECT(ADDRESS(1,5+MOD(ROW()-2,COUNTA('Form Responses 1'!$1:$1)-4),,TRUE,"Form Responses 1")))</f>
        <v>Lantai 10 [Toilet Pria / Wanita]</v>
      </c>
      <c r="G2792" s="65" t="e">
        <f ca="1">IF(ISBLANK(A2792)," ",INDIRECT(ADDRESS(MATCH(A2792,'Form Responses 1'!A:A,0),5+MOD(ROW()-2,COUNTA('Form Responses 1'!$1:$1)-4),,TRUE,"Form Responses 1")))</f>
        <v>#N/A</v>
      </c>
      <c r="H2792" s="83" t="str">
        <f ca="1" t="shared" si="1"/>
        <v>Lantai 10</v>
      </c>
      <c r="I2792" s="83" t="str">
        <f ca="1" t="shared" si="2806"/>
        <v>Toilet Pria / Wanita</v>
      </c>
      <c r="J2792" s="83" t="str">
        <f ca="1" t="shared" si="2"/>
        <v>CLEANING SERVICE</v>
      </c>
      <c r="K2792" s="83" t="str">
        <f ca="1" t="array" ref="K2792">IFERROR(INDEX(MASTER!B:B,MATCH(G2792,MASTER!A:A,0))/100," ")</f>
        <v> </v>
      </c>
      <c r="L2792" s="65">
        <f ca="1" t="shared" si="3"/>
        <v>0</v>
      </c>
      <c r="M2792" s="65" t="str">
        <f ca="1" t="shared" si="4"/>
        <v>1900 - WEEK 00</v>
      </c>
      <c r="N2792" s="65" t="str">
        <f ca="1" t="shared" si="5"/>
        <v>1900 - MONTH 01</v>
      </c>
      <c r="O2792" s="83" t="str">
        <f ca="1" t="shared" ref="O2792:P2792" si="2844">IFERROR(AVERAGEIF(M:M,M2792,$K:$K)," ")</f>
        <v> </v>
      </c>
      <c r="P2792" s="83" t="str">
        <f ca="1" t="shared" si="2844"/>
        <v> </v>
      </c>
      <c r="Q2792" s="65" t="str">
        <f ca="1">IF(ISBLANK(A2792)," ",IF(O2792&gt;MASTER!$B$3/100,"SB",IF(O2792&gt;MASTER!$B$4/100,"B",IF(O2792&gt;MASTER!$B$5/100,"C","K"))))</f>
        <v>SB</v>
      </c>
      <c r="R2792" s="65" t="str">
        <f ca="1">IF(ISBLANK(B2792)," ",IF(P2792&gt;MASTER!$B$3/100,"SB",IF(P2792&gt;MASTER!$B$4/100,"B",IF(P2792&gt;MASTER!$B$5/100,"C","K"))))</f>
        <v>SB</v>
      </c>
    </row>
    <row r="2793" customHeight="1" spans="1:18">
      <c r="A2793" s="65">
        <f ca="1">INDIRECT(ADDRESS(2+QUOTIENT(ROW()-2,COUNTA('Form Responses 1'!$1:$1)-4),1,,TRUE,"Form Responses 1"))</f>
        <v>0</v>
      </c>
      <c r="B2793" s="65">
        <f ca="1">INDIRECT(ADDRESS(2+QUOTIENT(ROW()-2,COUNTA('Form Responses 1'!$1:$1)-4),2,,TRUE,"Form Responses 1"))</f>
        <v>0</v>
      </c>
      <c r="C2793" s="65">
        <f ca="1">INDIRECT(ADDRESS(2+QUOTIENT(ROW()-2,COUNTA('Form Responses 1'!$1:$1)-4),3,,TRUE,"Form Responses 1"))</f>
        <v>0</v>
      </c>
      <c r="D2793" s="65">
        <f ca="1">INDIRECT(ADDRESS(2+QUOTIENT(ROW()-2,COUNTA('Form Responses 1'!$1:$1)-4),4,,TRUE,"Form Responses 1"))</f>
        <v>0</v>
      </c>
      <c r="E2793" s="82">
        <f ca="1" t="shared" si="0"/>
        <v>6</v>
      </c>
      <c r="F2793" s="65" t="str">
        <f ca="1">IF(ISBLANK(A2793)," ",INDIRECT(ADDRESS(1,5+MOD(ROW()-2,COUNTA('Form Responses 1'!$1:$1)-4),,TRUE,"Form Responses 1")))</f>
        <v>Lantai 09 [Tangga Exit Barat]</v>
      </c>
      <c r="G2793" s="65" t="e">
        <f ca="1">IF(ISBLANK(A2793)," ",INDIRECT(ADDRESS(MATCH(A2793,'Form Responses 1'!A:A,0),5+MOD(ROW()-2,COUNTA('Form Responses 1'!$1:$1)-4),,TRUE,"Form Responses 1")))</f>
        <v>#N/A</v>
      </c>
      <c r="H2793" s="83" t="str">
        <f ca="1" t="shared" si="1"/>
        <v>Lantai 09</v>
      </c>
      <c r="I2793" s="83" t="str">
        <f ca="1" t="shared" si="2806"/>
        <v>Tangga Exit Barat</v>
      </c>
      <c r="J2793" s="83" t="str">
        <f ca="1" t="shared" si="2"/>
        <v>CLEANING SERVICE</v>
      </c>
      <c r="K2793" s="83" t="str">
        <f ca="1" t="array" ref="K2793">IFERROR(INDEX(MASTER!B:B,MATCH(G2793,MASTER!A:A,0))/100," ")</f>
        <v> </v>
      </c>
      <c r="L2793" s="65">
        <f ca="1" t="shared" si="3"/>
        <v>0</v>
      </c>
      <c r="M2793" s="65" t="str">
        <f ca="1" t="shared" si="4"/>
        <v>1900 - WEEK 00</v>
      </c>
      <c r="N2793" s="65" t="str">
        <f ca="1" t="shared" si="5"/>
        <v>1900 - MONTH 01</v>
      </c>
      <c r="O2793" s="83" t="str">
        <f ca="1" t="shared" ref="O2793:P2793" si="2845">IFERROR(AVERAGEIF(M:M,M2793,$K:$K)," ")</f>
        <v> </v>
      </c>
      <c r="P2793" s="83" t="str">
        <f ca="1" t="shared" si="2845"/>
        <v> </v>
      </c>
      <c r="Q2793" s="65" t="str">
        <f ca="1">IF(ISBLANK(A2793)," ",IF(O2793&gt;MASTER!$B$3/100,"SB",IF(O2793&gt;MASTER!$B$4/100,"B",IF(O2793&gt;MASTER!$B$5/100,"C","K"))))</f>
        <v>SB</v>
      </c>
      <c r="R2793" s="65" t="str">
        <f ca="1">IF(ISBLANK(B2793)," ",IF(P2793&gt;MASTER!$B$3/100,"SB",IF(P2793&gt;MASTER!$B$4/100,"B",IF(P2793&gt;MASTER!$B$5/100,"C","K"))))</f>
        <v>SB</v>
      </c>
    </row>
    <row r="2794" customHeight="1" spans="1:18">
      <c r="A2794" s="65">
        <f ca="1">INDIRECT(ADDRESS(2+QUOTIENT(ROW()-2,COUNTA('Form Responses 1'!$1:$1)-4),1,,TRUE,"Form Responses 1"))</f>
        <v>0</v>
      </c>
      <c r="B2794" s="65">
        <f ca="1">INDIRECT(ADDRESS(2+QUOTIENT(ROW()-2,COUNTA('Form Responses 1'!$1:$1)-4),2,,TRUE,"Form Responses 1"))</f>
        <v>0</v>
      </c>
      <c r="C2794" s="65">
        <f ca="1">INDIRECT(ADDRESS(2+QUOTIENT(ROW()-2,COUNTA('Form Responses 1'!$1:$1)-4),3,,TRUE,"Form Responses 1"))</f>
        <v>0</v>
      </c>
      <c r="D2794" s="65">
        <f ca="1">INDIRECT(ADDRESS(2+QUOTIENT(ROW()-2,COUNTA('Form Responses 1'!$1:$1)-4),4,,TRUE,"Form Responses 1"))</f>
        <v>0</v>
      </c>
      <c r="E2794" s="82">
        <f ca="1" t="shared" si="0"/>
        <v>6</v>
      </c>
      <c r="F2794" s="65" t="str">
        <f ca="1">IF(ISBLANK(A2794)," ",INDIRECT(ADDRESS(1,5+MOD(ROW()-2,COUNTA('Form Responses 1'!$1:$1)-4),,TRUE,"Form Responses 1")))</f>
        <v>Lantai 09 [ &amp; Timur]</v>
      </c>
      <c r="G2794" s="65" t="e">
        <f ca="1">IF(ISBLANK(A2794)," ",INDIRECT(ADDRESS(MATCH(A2794,'Form Responses 1'!A:A,0),5+MOD(ROW()-2,COUNTA('Form Responses 1'!$1:$1)-4),,TRUE,"Form Responses 1")))</f>
        <v>#N/A</v>
      </c>
      <c r="H2794" s="83" t="str">
        <f ca="1" t="shared" si="1"/>
        <v>Lantai 09</v>
      </c>
      <c r="I2794" s="83" t="str">
        <f ca="1" t="shared" si="2806"/>
        <v> &amp; Timur</v>
      </c>
      <c r="J2794" s="83" t="str">
        <f ca="1" t="shared" si="2"/>
        <v>CLEANING SERVICE</v>
      </c>
      <c r="K2794" s="83" t="str">
        <f ca="1" t="array" ref="K2794">IFERROR(INDEX(MASTER!B:B,MATCH(G2794,MASTER!A:A,0))/100," ")</f>
        <v> </v>
      </c>
      <c r="L2794" s="65">
        <f ca="1" t="shared" si="3"/>
        <v>0</v>
      </c>
      <c r="M2794" s="65" t="str">
        <f ca="1" t="shared" si="4"/>
        <v>1900 - WEEK 00</v>
      </c>
      <c r="N2794" s="65" t="str">
        <f ca="1" t="shared" si="5"/>
        <v>1900 - MONTH 01</v>
      </c>
      <c r="O2794" s="83" t="str">
        <f ca="1" t="shared" ref="O2794:P2794" si="2846">IFERROR(AVERAGEIF(M:M,M2794,$K:$K)," ")</f>
        <v> </v>
      </c>
      <c r="P2794" s="83" t="str">
        <f ca="1" t="shared" si="2846"/>
        <v> </v>
      </c>
      <c r="Q2794" s="65" t="str">
        <f ca="1">IF(ISBLANK(A2794)," ",IF(O2794&gt;MASTER!$B$3/100,"SB",IF(O2794&gt;MASTER!$B$4/100,"B",IF(O2794&gt;MASTER!$B$5/100,"C","K"))))</f>
        <v>SB</v>
      </c>
      <c r="R2794" s="65" t="str">
        <f ca="1">IF(ISBLANK(B2794)," ",IF(P2794&gt;MASTER!$B$3/100,"SB",IF(P2794&gt;MASTER!$B$4/100,"B",IF(P2794&gt;MASTER!$B$5/100,"C","K"))))</f>
        <v>SB</v>
      </c>
    </row>
    <row r="2795" customHeight="1" spans="1:18">
      <c r="A2795" s="65">
        <f ca="1">INDIRECT(ADDRESS(2+QUOTIENT(ROW()-2,COUNTA('Form Responses 1'!$1:$1)-4),1,,TRUE,"Form Responses 1"))</f>
        <v>0</v>
      </c>
      <c r="B2795" s="65">
        <f ca="1">INDIRECT(ADDRESS(2+QUOTIENT(ROW()-2,COUNTA('Form Responses 1'!$1:$1)-4),2,,TRUE,"Form Responses 1"))</f>
        <v>0</v>
      </c>
      <c r="C2795" s="65">
        <f ca="1">INDIRECT(ADDRESS(2+QUOTIENT(ROW()-2,COUNTA('Form Responses 1'!$1:$1)-4),3,,TRUE,"Form Responses 1"))</f>
        <v>0</v>
      </c>
      <c r="D2795" s="65">
        <f ca="1">INDIRECT(ADDRESS(2+QUOTIENT(ROW()-2,COUNTA('Form Responses 1'!$1:$1)-4),4,,TRUE,"Form Responses 1"))</f>
        <v>0</v>
      </c>
      <c r="E2795" s="82">
        <f ca="1" t="shared" si="0"/>
        <v>6</v>
      </c>
      <c r="F2795" s="65" t="str">
        <f ca="1">IF(ISBLANK(A2795)," ",INDIRECT(ADDRESS(1,5+MOD(ROW()-2,COUNTA('Form Responses 1'!$1:$1)-4),,TRUE,"Form Responses 1")))</f>
        <v>Lantai 09 [Mushola]</v>
      </c>
      <c r="G2795" s="65" t="e">
        <f ca="1">IF(ISBLANK(A2795)," ",INDIRECT(ADDRESS(MATCH(A2795,'Form Responses 1'!A:A,0),5+MOD(ROW()-2,COUNTA('Form Responses 1'!$1:$1)-4),,TRUE,"Form Responses 1")))</f>
        <v>#N/A</v>
      </c>
      <c r="H2795" s="83" t="str">
        <f ca="1" t="shared" si="1"/>
        <v>Lantai 09</v>
      </c>
      <c r="I2795" s="83" t="str">
        <f ca="1" t="shared" si="2806"/>
        <v>Mushola</v>
      </c>
      <c r="J2795" s="83" t="str">
        <f ca="1" t="shared" si="2"/>
        <v>CLEANING SERVICE</v>
      </c>
      <c r="K2795" s="83" t="str">
        <f ca="1" t="array" ref="K2795">IFERROR(INDEX(MASTER!B:B,MATCH(G2795,MASTER!A:A,0))/100," ")</f>
        <v> </v>
      </c>
      <c r="L2795" s="65">
        <f ca="1" t="shared" si="3"/>
        <v>0</v>
      </c>
      <c r="M2795" s="65" t="str">
        <f ca="1" t="shared" si="4"/>
        <v>1900 - WEEK 00</v>
      </c>
      <c r="N2795" s="65" t="str">
        <f ca="1" t="shared" si="5"/>
        <v>1900 - MONTH 01</v>
      </c>
      <c r="O2795" s="83" t="str">
        <f ca="1" t="shared" ref="O2795:P2795" si="2847">IFERROR(AVERAGEIF(M:M,M2795,$K:$K)," ")</f>
        <v> </v>
      </c>
      <c r="P2795" s="83" t="str">
        <f ca="1" t="shared" si="2847"/>
        <v> </v>
      </c>
      <c r="Q2795" s="65" t="str">
        <f ca="1">IF(ISBLANK(A2795)," ",IF(O2795&gt;MASTER!$B$3/100,"SB",IF(O2795&gt;MASTER!$B$4/100,"B",IF(O2795&gt;MASTER!$B$5/100,"C","K"))))</f>
        <v>SB</v>
      </c>
      <c r="R2795" s="65" t="str">
        <f ca="1">IF(ISBLANK(B2795)," ",IF(P2795&gt;MASTER!$B$3/100,"SB",IF(P2795&gt;MASTER!$B$4/100,"B",IF(P2795&gt;MASTER!$B$5/100,"C","K"))))</f>
        <v>SB</v>
      </c>
    </row>
    <row r="2796" customHeight="1" spans="1:18">
      <c r="A2796" s="65">
        <f ca="1">INDIRECT(ADDRESS(2+QUOTIENT(ROW()-2,COUNTA('Form Responses 1'!$1:$1)-4),1,,TRUE,"Form Responses 1"))</f>
        <v>0</v>
      </c>
      <c r="B2796" s="65">
        <f ca="1">INDIRECT(ADDRESS(2+QUOTIENT(ROW()-2,COUNTA('Form Responses 1'!$1:$1)-4),2,,TRUE,"Form Responses 1"))</f>
        <v>0</v>
      </c>
      <c r="C2796" s="65">
        <f ca="1">INDIRECT(ADDRESS(2+QUOTIENT(ROW()-2,COUNTA('Form Responses 1'!$1:$1)-4),3,,TRUE,"Form Responses 1"))</f>
        <v>0</v>
      </c>
      <c r="D2796" s="65">
        <f ca="1">INDIRECT(ADDRESS(2+QUOTIENT(ROW()-2,COUNTA('Form Responses 1'!$1:$1)-4),4,,TRUE,"Form Responses 1"))</f>
        <v>0</v>
      </c>
      <c r="E2796" s="82">
        <f ca="1" t="shared" si="0"/>
        <v>6</v>
      </c>
      <c r="F2796" s="65" t="str">
        <f ca="1">IF(ISBLANK(A2796)," ",INDIRECT(ADDRESS(1,5+MOD(ROW()-2,COUNTA('Form Responses 1'!$1:$1)-4),,TRUE,"Form Responses 1")))</f>
        <v>Lantai 09 [Pantry]</v>
      </c>
      <c r="G2796" s="65" t="e">
        <f ca="1">IF(ISBLANK(A2796)," ",INDIRECT(ADDRESS(MATCH(A2796,'Form Responses 1'!A:A,0),5+MOD(ROW()-2,COUNTA('Form Responses 1'!$1:$1)-4),,TRUE,"Form Responses 1")))</f>
        <v>#N/A</v>
      </c>
      <c r="H2796" s="83" t="str">
        <f ca="1" t="shared" si="1"/>
        <v>Lantai 09</v>
      </c>
      <c r="I2796" s="83" t="str">
        <f ca="1" t="shared" si="2806"/>
        <v>Pantry</v>
      </c>
      <c r="J2796" s="83" t="str">
        <f ca="1" t="shared" si="2"/>
        <v>CLEANING SERVICE</v>
      </c>
      <c r="K2796" s="83" t="str">
        <f ca="1" t="array" ref="K2796">IFERROR(INDEX(MASTER!B:B,MATCH(G2796,MASTER!A:A,0))/100," ")</f>
        <v> </v>
      </c>
      <c r="L2796" s="65">
        <f ca="1" t="shared" si="3"/>
        <v>0</v>
      </c>
      <c r="M2796" s="65" t="str">
        <f ca="1" t="shared" si="4"/>
        <v>1900 - WEEK 00</v>
      </c>
      <c r="N2796" s="65" t="str">
        <f ca="1" t="shared" si="5"/>
        <v>1900 - MONTH 01</v>
      </c>
      <c r="O2796" s="83" t="str">
        <f ca="1" t="shared" ref="O2796:P2796" si="2848">IFERROR(AVERAGEIF(M:M,M2796,$K:$K)," ")</f>
        <v> </v>
      </c>
      <c r="P2796" s="83" t="str">
        <f ca="1" t="shared" si="2848"/>
        <v> </v>
      </c>
      <c r="Q2796" s="65" t="str">
        <f ca="1">IF(ISBLANK(A2796)," ",IF(O2796&gt;MASTER!$B$3/100,"SB",IF(O2796&gt;MASTER!$B$4/100,"B",IF(O2796&gt;MASTER!$B$5/100,"C","K"))))</f>
        <v>SB</v>
      </c>
      <c r="R2796" s="65" t="str">
        <f ca="1">IF(ISBLANK(B2796)," ",IF(P2796&gt;MASTER!$B$3/100,"SB",IF(P2796&gt;MASTER!$B$4/100,"B",IF(P2796&gt;MASTER!$B$5/100,"C","K"))))</f>
        <v>SB</v>
      </c>
    </row>
    <row r="2797" customHeight="1" spans="1:18">
      <c r="A2797" s="65">
        <f ca="1">INDIRECT(ADDRESS(2+QUOTIENT(ROW()-2,COUNTA('Form Responses 1'!$1:$1)-4),1,,TRUE,"Form Responses 1"))</f>
        <v>0</v>
      </c>
      <c r="B2797" s="65">
        <f ca="1">INDIRECT(ADDRESS(2+QUOTIENT(ROW()-2,COUNTA('Form Responses 1'!$1:$1)-4),2,,TRUE,"Form Responses 1"))</f>
        <v>0</v>
      </c>
      <c r="C2797" s="65">
        <f ca="1">INDIRECT(ADDRESS(2+QUOTIENT(ROW()-2,COUNTA('Form Responses 1'!$1:$1)-4),3,,TRUE,"Form Responses 1"))</f>
        <v>0</v>
      </c>
      <c r="D2797" s="65">
        <f ca="1">INDIRECT(ADDRESS(2+QUOTIENT(ROW()-2,COUNTA('Form Responses 1'!$1:$1)-4),4,,TRUE,"Form Responses 1"))</f>
        <v>0</v>
      </c>
      <c r="E2797" s="82">
        <f ca="1" t="shared" si="0"/>
        <v>6</v>
      </c>
      <c r="F2797" s="65" t="str">
        <f ca="1">IF(ISBLANK(A2797)," ",INDIRECT(ADDRESS(1,5+MOD(ROW()-2,COUNTA('Form Responses 1'!$1:$1)-4),,TRUE,"Form Responses 1")))</f>
        <v>Lantai 09 [Ruang Rapat 1-2-3]</v>
      </c>
      <c r="G2797" s="65" t="e">
        <f ca="1">IF(ISBLANK(A2797)," ",INDIRECT(ADDRESS(MATCH(A2797,'Form Responses 1'!A:A,0),5+MOD(ROW()-2,COUNTA('Form Responses 1'!$1:$1)-4),,TRUE,"Form Responses 1")))</f>
        <v>#N/A</v>
      </c>
      <c r="H2797" s="83" t="str">
        <f ca="1" t="shared" si="1"/>
        <v>Lantai 09</v>
      </c>
      <c r="I2797" s="83" t="str">
        <f ca="1" t="shared" si="2806"/>
        <v>Ruang Rapat 1-2-3</v>
      </c>
      <c r="J2797" s="83" t="str">
        <f ca="1" t="shared" si="2"/>
        <v>CLEANING SERVICE</v>
      </c>
      <c r="K2797" s="83" t="str">
        <f ca="1" t="array" ref="K2797">IFERROR(INDEX(MASTER!B:B,MATCH(G2797,MASTER!A:A,0))/100," ")</f>
        <v> </v>
      </c>
      <c r="L2797" s="65">
        <f ca="1" t="shared" si="3"/>
        <v>0</v>
      </c>
      <c r="M2797" s="65" t="str">
        <f ca="1" t="shared" si="4"/>
        <v>1900 - WEEK 00</v>
      </c>
      <c r="N2797" s="65" t="str">
        <f ca="1" t="shared" si="5"/>
        <v>1900 - MONTH 01</v>
      </c>
      <c r="O2797" s="83" t="str">
        <f ca="1" t="shared" ref="O2797:P2797" si="2849">IFERROR(AVERAGEIF(M:M,M2797,$K:$K)," ")</f>
        <v> </v>
      </c>
      <c r="P2797" s="83" t="str">
        <f ca="1" t="shared" si="2849"/>
        <v> </v>
      </c>
      <c r="Q2797" s="65" t="str">
        <f ca="1">IF(ISBLANK(A2797)," ",IF(O2797&gt;MASTER!$B$3/100,"SB",IF(O2797&gt;MASTER!$B$4/100,"B",IF(O2797&gt;MASTER!$B$5/100,"C","K"))))</f>
        <v>SB</v>
      </c>
      <c r="R2797" s="65" t="str">
        <f ca="1">IF(ISBLANK(B2797)," ",IF(P2797&gt;MASTER!$B$3/100,"SB",IF(P2797&gt;MASTER!$B$4/100,"B",IF(P2797&gt;MASTER!$B$5/100,"C","K"))))</f>
        <v>SB</v>
      </c>
    </row>
    <row r="2798" customHeight="1" spans="1:18">
      <c r="A2798" s="65">
        <f ca="1">INDIRECT(ADDRESS(2+QUOTIENT(ROW()-2,COUNTA('Form Responses 1'!$1:$1)-4),1,,TRUE,"Form Responses 1"))</f>
        <v>0</v>
      </c>
      <c r="B2798" s="65">
        <f ca="1">INDIRECT(ADDRESS(2+QUOTIENT(ROW()-2,COUNTA('Form Responses 1'!$1:$1)-4),2,,TRUE,"Form Responses 1"))</f>
        <v>0</v>
      </c>
      <c r="C2798" s="65">
        <f ca="1">INDIRECT(ADDRESS(2+QUOTIENT(ROW()-2,COUNTA('Form Responses 1'!$1:$1)-4),3,,TRUE,"Form Responses 1"))</f>
        <v>0</v>
      </c>
      <c r="D2798" s="65">
        <f ca="1">INDIRECT(ADDRESS(2+QUOTIENT(ROW()-2,COUNTA('Form Responses 1'!$1:$1)-4),4,,TRUE,"Form Responses 1"))</f>
        <v>0</v>
      </c>
      <c r="E2798" s="82">
        <f ca="1" t="shared" si="0"/>
        <v>6</v>
      </c>
      <c r="F2798" s="65" t="str">
        <f ca="1">IF(ISBLANK(A2798)," ",INDIRECT(ADDRESS(1,5+MOD(ROW()-2,COUNTA('Form Responses 1'!$1:$1)-4),,TRUE,"Form Responses 1")))</f>
        <v>Lantai 09 [Ruang Kerja]</v>
      </c>
      <c r="G2798" s="65" t="e">
        <f ca="1">IF(ISBLANK(A2798)," ",INDIRECT(ADDRESS(MATCH(A2798,'Form Responses 1'!A:A,0),5+MOD(ROW()-2,COUNTA('Form Responses 1'!$1:$1)-4),,TRUE,"Form Responses 1")))</f>
        <v>#N/A</v>
      </c>
      <c r="H2798" s="83" t="str">
        <f ca="1" t="shared" si="1"/>
        <v>Lantai 09</v>
      </c>
      <c r="I2798" s="83" t="str">
        <f ca="1" t="shared" si="2806"/>
        <v>Ruang Kerja</v>
      </c>
      <c r="J2798" s="83" t="str">
        <f ca="1" t="shared" si="2"/>
        <v>CLEANING SERVICE</v>
      </c>
      <c r="K2798" s="83" t="str">
        <f ca="1" t="array" ref="K2798">IFERROR(INDEX(MASTER!B:B,MATCH(G2798,MASTER!A:A,0))/100," ")</f>
        <v> </v>
      </c>
      <c r="L2798" s="65">
        <f ca="1" t="shared" si="3"/>
        <v>0</v>
      </c>
      <c r="M2798" s="65" t="str">
        <f ca="1" t="shared" si="4"/>
        <v>1900 - WEEK 00</v>
      </c>
      <c r="N2798" s="65" t="str">
        <f ca="1" t="shared" si="5"/>
        <v>1900 - MONTH 01</v>
      </c>
      <c r="O2798" s="83" t="str">
        <f ca="1" t="shared" ref="O2798:P2798" si="2850">IFERROR(AVERAGEIF(M:M,M2798,$K:$K)," ")</f>
        <v> </v>
      </c>
      <c r="P2798" s="83" t="str">
        <f ca="1" t="shared" si="2850"/>
        <v> </v>
      </c>
      <c r="Q2798" s="65" t="str">
        <f ca="1">IF(ISBLANK(A2798)," ",IF(O2798&gt;MASTER!$B$3/100,"SB",IF(O2798&gt;MASTER!$B$4/100,"B",IF(O2798&gt;MASTER!$B$5/100,"C","K"))))</f>
        <v>SB</v>
      </c>
      <c r="R2798" s="65" t="str">
        <f ca="1">IF(ISBLANK(B2798)," ",IF(P2798&gt;MASTER!$B$3/100,"SB",IF(P2798&gt;MASTER!$B$4/100,"B",IF(P2798&gt;MASTER!$B$5/100,"C","K"))))</f>
        <v>SB</v>
      </c>
    </row>
    <row r="2799" customHeight="1" spans="1:18">
      <c r="A2799" s="65">
        <f ca="1">INDIRECT(ADDRESS(2+QUOTIENT(ROW()-2,COUNTA('Form Responses 1'!$1:$1)-4),1,,TRUE,"Form Responses 1"))</f>
        <v>0</v>
      </c>
      <c r="B2799" s="65">
        <f ca="1">INDIRECT(ADDRESS(2+QUOTIENT(ROW()-2,COUNTA('Form Responses 1'!$1:$1)-4),2,,TRUE,"Form Responses 1"))</f>
        <v>0</v>
      </c>
      <c r="C2799" s="65">
        <f ca="1">INDIRECT(ADDRESS(2+QUOTIENT(ROW()-2,COUNTA('Form Responses 1'!$1:$1)-4),3,,TRUE,"Form Responses 1"))</f>
        <v>0</v>
      </c>
      <c r="D2799" s="65">
        <f ca="1">INDIRECT(ADDRESS(2+QUOTIENT(ROW()-2,COUNTA('Form Responses 1'!$1:$1)-4),4,,TRUE,"Form Responses 1"))</f>
        <v>0</v>
      </c>
      <c r="E2799" s="82">
        <f ca="1" t="shared" si="0"/>
        <v>6</v>
      </c>
      <c r="F2799" s="65" t="str">
        <f ca="1">IF(ISBLANK(A2799)," ",INDIRECT(ADDRESS(1,5+MOD(ROW()-2,COUNTA('Form Responses 1'!$1:$1)-4),,TRUE,"Form Responses 1")))</f>
        <v>Lantai 09 [Koridor]</v>
      </c>
      <c r="G2799" s="65" t="e">
        <f ca="1">IF(ISBLANK(A2799)," ",INDIRECT(ADDRESS(MATCH(A2799,'Form Responses 1'!A:A,0),5+MOD(ROW()-2,COUNTA('Form Responses 1'!$1:$1)-4),,TRUE,"Form Responses 1")))</f>
        <v>#N/A</v>
      </c>
      <c r="H2799" s="83" t="str">
        <f ca="1" t="shared" si="1"/>
        <v>Lantai 09</v>
      </c>
      <c r="I2799" s="83" t="str">
        <f ca="1" t="shared" si="2806"/>
        <v>Koridor</v>
      </c>
      <c r="J2799" s="83" t="str">
        <f ca="1" t="shared" si="2"/>
        <v>CLEANING SERVICE</v>
      </c>
      <c r="K2799" s="83" t="str">
        <f ca="1" t="array" ref="K2799">IFERROR(INDEX(MASTER!B:B,MATCH(G2799,MASTER!A:A,0))/100," ")</f>
        <v> </v>
      </c>
      <c r="L2799" s="65">
        <f ca="1" t="shared" si="3"/>
        <v>0</v>
      </c>
      <c r="M2799" s="65" t="str">
        <f ca="1" t="shared" si="4"/>
        <v>1900 - WEEK 00</v>
      </c>
      <c r="N2799" s="65" t="str">
        <f ca="1" t="shared" si="5"/>
        <v>1900 - MONTH 01</v>
      </c>
      <c r="O2799" s="83" t="str">
        <f ca="1" t="shared" ref="O2799:P2799" si="2851">IFERROR(AVERAGEIF(M:M,M2799,$K:$K)," ")</f>
        <v> </v>
      </c>
      <c r="P2799" s="83" t="str">
        <f ca="1" t="shared" si="2851"/>
        <v> </v>
      </c>
      <c r="Q2799" s="65" t="str">
        <f ca="1">IF(ISBLANK(A2799)," ",IF(O2799&gt;MASTER!$B$3/100,"SB",IF(O2799&gt;MASTER!$B$4/100,"B",IF(O2799&gt;MASTER!$B$5/100,"C","K"))))</f>
        <v>SB</v>
      </c>
      <c r="R2799" s="65" t="str">
        <f ca="1">IF(ISBLANK(B2799)," ",IF(P2799&gt;MASTER!$B$3/100,"SB",IF(P2799&gt;MASTER!$B$4/100,"B",IF(P2799&gt;MASTER!$B$5/100,"C","K"))))</f>
        <v>SB</v>
      </c>
    </row>
    <row r="2800" customHeight="1" spans="1:18">
      <c r="A2800" s="65">
        <f ca="1">INDIRECT(ADDRESS(2+QUOTIENT(ROW()-2,COUNTA('Form Responses 1'!$1:$1)-4),1,,TRUE,"Form Responses 1"))</f>
        <v>0</v>
      </c>
      <c r="B2800" s="65">
        <f ca="1">INDIRECT(ADDRESS(2+QUOTIENT(ROW()-2,COUNTA('Form Responses 1'!$1:$1)-4),2,,TRUE,"Form Responses 1"))</f>
        <v>0</v>
      </c>
      <c r="C2800" s="65">
        <f ca="1">INDIRECT(ADDRESS(2+QUOTIENT(ROW()-2,COUNTA('Form Responses 1'!$1:$1)-4),3,,TRUE,"Form Responses 1"))</f>
        <v>0</v>
      </c>
      <c r="D2800" s="65">
        <f ca="1">INDIRECT(ADDRESS(2+QUOTIENT(ROW()-2,COUNTA('Form Responses 1'!$1:$1)-4),4,,TRUE,"Form Responses 1"))</f>
        <v>0</v>
      </c>
      <c r="E2800" s="82">
        <f ca="1" t="shared" si="0"/>
        <v>6</v>
      </c>
      <c r="F2800" s="65" t="str">
        <f ca="1">IF(ISBLANK(A2800)," ",INDIRECT(ADDRESS(1,5+MOD(ROW()-2,COUNTA('Form Responses 1'!$1:$1)-4),,TRUE,"Form Responses 1")))</f>
        <v>Lantai 09 [Toilet Pria / Wanita]</v>
      </c>
      <c r="G2800" s="65" t="e">
        <f ca="1">IF(ISBLANK(A2800)," ",INDIRECT(ADDRESS(MATCH(A2800,'Form Responses 1'!A:A,0),5+MOD(ROW()-2,COUNTA('Form Responses 1'!$1:$1)-4),,TRUE,"Form Responses 1")))</f>
        <v>#N/A</v>
      </c>
      <c r="H2800" s="83" t="str">
        <f ca="1" t="shared" si="1"/>
        <v>Lantai 09</v>
      </c>
      <c r="I2800" s="83" t="str">
        <f ca="1" t="shared" si="2806"/>
        <v>Toilet Pria / Wanita</v>
      </c>
      <c r="J2800" s="83" t="str">
        <f ca="1" t="shared" si="2"/>
        <v>CLEANING SERVICE</v>
      </c>
      <c r="K2800" s="83" t="str">
        <f ca="1" t="array" ref="K2800">IFERROR(INDEX(MASTER!B:B,MATCH(G2800,MASTER!A:A,0))/100," ")</f>
        <v> </v>
      </c>
      <c r="L2800" s="65">
        <f ca="1" t="shared" si="3"/>
        <v>0</v>
      </c>
      <c r="M2800" s="65" t="str">
        <f ca="1" t="shared" si="4"/>
        <v>1900 - WEEK 00</v>
      </c>
      <c r="N2800" s="65" t="str">
        <f ca="1" t="shared" si="5"/>
        <v>1900 - MONTH 01</v>
      </c>
      <c r="O2800" s="83" t="str">
        <f ca="1" t="shared" ref="O2800:P2800" si="2852">IFERROR(AVERAGEIF(M:M,M2800,$K:$K)," ")</f>
        <v> </v>
      </c>
      <c r="P2800" s="83" t="str">
        <f ca="1" t="shared" si="2852"/>
        <v> </v>
      </c>
      <c r="Q2800" s="65" t="str">
        <f ca="1">IF(ISBLANK(A2800)," ",IF(O2800&gt;MASTER!$B$3/100,"SB",IF(O2800&gt;MASTER!$B$4/100,"B",IF(O2800&gt;MASTER!$B$5/100,"C","K"))))</f>
        <v>SB</v>
      </c>
      <c r="R2800" s="65" t="str">
        <f ca="1">IF(ISBLANK(B2800)," ",IF(P2800&gt;MASTER!$B$3/100,"SB",IF(P2800&gt;MASTER!$B$4/100,"B",IF(P2800&gt;MASTER!$B$5/100,"C","K"))))</f>
        <v>SB</v>
      </c>
    </row>
    <row r="2801" customHeight="1" spans="1:18">
      <c r="A2801" s="65">
        <f ca="1">INDIRECT(ADDRESS(2+QUOTIENT(ROW()-2,COUNTA('Form Responses 1'!$1:$1)-4),1,,TRUE,"Form Responses 1"))</f>
        <v>0</v>
      </c>
      <c r="B2801" s="65">
        <f ca="1">INDIRECT(ADDRESS(2+QUOTIENT(ROW()-2,COUNTA('Form Responses 1'!$1:$1)-4),2,,TRUE,"Form Responses 1"))</f>
        <v>0</v>
      </c>
      <c r="C2801" s="65">
        <f ca="1">INDIRECT(ADDRESS(2+QUOTIENT(ROW()-2,COUNTA('Form Responses 1'!$1:$1)-4),3,,TRUE,"Form Responses 1"))</f>
        <v>0</v>
      </c>
      <c r="D2801" s="65">
        <f ca="1">INDIRECT(ADDRESS(2+QUOTIENT(ROW()-2,COUNTA('Form Responses 1'!$1:$1)-4),4,,TRUE,"Form Responses 1"))</f>
        <v>0</v>
      </c>
      <c r="E2801" s="82">
        <f ca="1" t="shared" si="0"/>
        <v>6</v>
      </c>
      <c r="F2801" s="65" t="str">
        <f ca="1">IF(ISBLANK(A2801)," ",INDIRECT(ADDRESS(1,5+MOD(ROW()-2,COUNTA('Form Responses 1'!$1:$1)-4),,TRUE,"Form Responses 1")))</f>
        <v>Lantai 08 [Tangga Exit Barat]</v>
      </c>
      <c r="G2801" s="65" t="e">
        <f ca="1">IF(ISBLANK(A2801)," ",INDIRECT(ADDRESS(MATCH(A2801,'Form Responses 1'!A:A,0),5+MOD(ROW()-2,COUNTA('Form Responses 1'!$1:$1)-4),,TRUE,"Form Responses 1")))</f>
        <v>#N/A</v>
      </c>
      <c r="H2801" s="83" t="str">
        <f ca="1" t="shared" si="1"/>
        <v>Lantai 08</v>
      </c>
      <c r="I2801" s="83" t="str">
        <f ca="1" t="shared" si="2806"/>
        <v>Tangga Exit Barat</v>
      </c>
      <c r="J2801" s="83" t="str">
        <f ca="1" t="shared" si="2"/>
        <v>CLEANING SERVICE</v>
      </c>
      <c r="K2801" s="83" t="str">
        <f ca="1" t="array" ref="K2801">IFERROR(INDEX(MASTER!B:B,MATCH(G2801,MASTER!A:A,0))/100," ")</f>
        <v> </v>
      </c>
      <c r="L2801" s="65">
        <f ca="1" t="shared" si="3"/>
        <v>0</v>
      </c>
      <c r="M2801" s="65" t="str">
        <f ca="1" t="shared" si="4"/>
        <v>1900 - WEEK 00</v>
      </c>
      <c r="N2801" s="65" t="str">
        <f ca="1" t="shared" si="5"/>
        <v>1900 - MONTH 01</v>
      </c>
      <c r="O2801" s="83" t="str">
        <f ca="1" t="shared" ref="O2801:P2801" si="2853">IFERROR(AVERAGEIF(M:M,M2801,$K:$K)," ")</f>
        <v> </v>
      </c>
      <c r="P2801" s="83" t="str">
        <f ca="1" t="shared" si="2853"/>
        <v> </v>
      </c>
      <c r="Q2801" s="65" t="str">
        <f ca="1">IF(ISBLANK(A2801)," ",IF(O2801&gt;MASTER!$B$3/100,"SB",IF(O2801&gt;MASTER!$B$4/100,"B",IF(O2801&gt;MASTER!$B$5/100,"C","K"))))</f>
        <v>SB</v>
      </c>
      <c r="R2801" s="65" t="str">
        <f ca="1">IF(ISBLANK(B2801)," ",IF(P2801&gt;MASTER!$B$3/100,"SB",IF(P2801&gt;MASTER!$B$4/100,"B",IF(P2801&gt;MASTER!$B$5/100,"C","K"))))</f>
        <v>SB</v>
      </c>
    </row>
    <row r="2802" customHeight="1" spans="1:18">
      <c r="A2802" s="65">
        <f ca="1">INDIRECT(ADDRESS(2+QUOTIENT(ROW()-2,COUNTA('Form Responses 1'!$1:$1)-4),1,,TRUE,"Form Responses 1"))</f>
        <v>0</v>
      </c>
      <c r="B2802" s="65">
        <f ca="1">INDIRECT(ADDRESS(2+QUOTIENT(ROW()-2,COUNTA('Form Responses 1'!$1:$1)-4),2,,TRUE,"Form Responses 1"))</f>
        <v>0</v>
      </c>
      <c r="C2802" s="65">
        <f ca="1">INDIRECT(ADDRESS(2+QUOTIENT(ROW()-2,COUNTA('Form Responses 1'!$1:$1)-4),3,,TRUE,"Form Responses 1"))</f>
        <v>0</v>
      </c>
      <c r="D2802" s="65">
        <f ca="1">INDIRECT(ADDRESS(2+QUOTIENT(ROW()-2,COUNTA('Form Responses 1'!$1:$1)-4),4,,TRUE,"Form Responses 1"))</f>
        <v>0</v>
      </c>
      <c r="E2802" s="82">
        <f ca="1" t="shared" si="0"/>
        <v>6</v>
      </c>
      <c r="F2802" s="65" t="str">
        <f ca="1">IF(ISBLANK(A2802)," ",INDIRECT(ADDRESS(1,5+MOD(ROW()-2,COUNTA('Form Responses 1'!$1:$1)-4),,TRUE,"Form Responses 1")))</f>
        <v>Lantai 08 [ &amp; Timur]</v>
      </c>
      <c r="G2802" s="65" t="e">
        <f ca="1">IF(ISBLANK(A2802)," ",INDIRECT(ADDRESS(MATCH(A2802,'Form Responses 1'!A:A,0),5+MOD(ROW()-2,COUNTA('Form Responses 1'!$1:$1)-4),,TRUE,"Form Responses 1")))</f>
        <v>#N/A</v>
      </c>
      <c r="H2802" s="83" t="str">
        <f ca="1" t="shared" si="1"/>
        <v>Lantai 08</v>
      </c>
      <c r="I2802" s="83" t="str">
        <f ca="1" t="shared" si="2806"/>
        <v> &amp; Timur</v>
      </c>
      <c r="J2802" s="83" t="str">
        <f ca="1" t="shared" si="2"/>
        <v>CLEANING SERVICE</v>
      </c>
      <c r="K2802" s="83" t="str">
        <f ca="1" t="array" ref="K2802">IFERROR(INDEX(MASTER!B:B,MATCH(G2802,MASTER!A:A,0))/100," ")</f>
        <v> </v>
      </c>
      <c r="L2802" s="65">
        <f ca="1" t="shared" si="3"/>
        <v>0</v>
      </c>
      <c r="M2802" s="65" t="str">
        <f ca="1" t="shared" si="4"/>
        <v>1900 - WEEK 00</v>
      </c>
      <c r="N2802" s="65" t="str">
        <f ca="1" t="shared" si="5"/>
        <v>1900 - MONTH 01</v>
      </c>
      <c r="O2802" s="83" t="str">
        <f ca="1" t="shared" ref="O2802:P2802" si="2854">IFERROR(AVERAGEIF(M:M,M2802,$K:$K)," ")</f>
        <v> </v>
      </c>
      <c r="P2802" s="83" t="str">
        <f ca="1" t="shared" si="2854"/>
        <v> </v>
      </c>
      <c r="Q2802" s="65" t="str">
        <f ca="1">IF(ISBLANK(A2802)," ",IF(O2802&gt;MASTER!$B$3/100,"SB",IF(O2802&gt;MASTER!$B$4/100,"B",IF(O2802&gt;MASTER!$B$5/100,"C","K"))))</f>
        <v>SB</v>
      </c>
      <c r="R2802" s="65" t="str">
        <f ca="1">IF(ISBLANK(B2802)," ",IF(P2802&gt;MASTER!$B$3/100,"SB",IF(P2802&gt;MASTER!$B$4/100,"B",IF(P2802&gt;MASTER!$B$5/100,"C","K"))))</f>
        <v>SB</v>
      </c>
    </row>
    <row r="2803" customHeight="1" spans="1:18">
      <c r="A2803" s="65">
        <f ca="1">INDIRECT(ADDRESS(2+QUOTIENT(ROW()-2,COUNTA('Form Responses 1'!$1:$1)-4),1,,TRUE,"Form Responses 1"))</f>
        <v>0</v>
      </c>
      <c r="B2803" s="65">
        <f ca="1">INDIRECT(ADDRESS(2+QUOTIENT(ROW()-2,COUNTA('Form Responses 1'!$1:$1)-4),2,,TRUE,"Form Responses 1"))</f>
        <v>0</v>
      </c>
      <c r="C2803" s="65">
        <f ca="1">INDIRECT(ADDRESS(2+QUOTIENT(ROW()-2,COUNTA('Form Responses 1'!$1:$1)-4),3,,TRUE,"Form Responses 1"))</f>
        <v>0</v>
      </c>
      <c r="D2803" s="65">
        <f ca="1">INDIRECT(ADDRESS(2+QUOTIENT(ROW()-2,COUNTA('Form Responses 1'!$1:$1)-4),4,,TRUE,"Form Responses 1"))</f>
        <v>0</v>
      </c>
      <c r="E2803" s="82">
        <f ca="1" t="shared" si="0"/>
        <v>6</v>
      </c>
      <c r="F2803" s="65" t="str">
        <f ca="1">IF(ISBLANK(A2803)," ",INDIRECT(ADDRESS(1,5+MOD(ROW()-2,COUNTA('Form Responses 1'!$1:$1)-4),,TRUE,"Form Responses 1")))</f>
        <v>Lantai 08 [Mushola]</v>
      </c>
      <c r="G2803" s="65" t="e">
        <f ca="1">IF(ISBLANK(A2803)," ",INDIRECT(ADDRESS(MATCH(A2803,'Form Responses 1'!A:A,0),5+MOD(ROW()-2,COUNTA('Form Responses 1'!$1:$1)-4),,TRUE,"Form Responses 1")))</f>
        <v>#N/A</v>
      </c>
      <c r="H2803" s="83" t="str">
        <f ca="1" t="shared" si="1"/>
        <v>Lantai 08</v>
      </c>
      <c r="I2803" s="83" t="str">
        <f ca="1" t="shared" si="2806"/>
        <v>Mushola</v>
      </c>
      <c r="J2803" s="83" t="str">
        <f ca="1" t="shared" si="2"/>
        <v>CLEANING SERVICE</v>
      </c>
      <c r="K2803" s="83" t="str">
        <f ca="1" t="array" ref="K2803">IFERROR(INDEX(MASTER!B:B,MATCH(G2803,MASTER!A:A,0))/100," ")</f>
        <v> </v>
      </c>
      <c r="L2803" s="65">
        <f ca="1" t="shared" si="3"/>
        <v>0</v>
      </c>
      <c r="M2803" s="65" t="str">
        <f ca="1" t="shared" si="4"/>
        <v>1900 - WEEK 00</v>
      </c>
      <c r="N2803" s="65" t="str">
        <f ca="1" t="shared" si="5"/>
        <v>1900 - MONTH 01</v>
      </c>
      <c r="O2803" s="83" t="str">
        <f ca="1" t="shared" ref="O2803:P2803" si="2855">IFERROR(AVERAGEIF(M:M,M2803,$K:$K)," ")</f>
        <v> </v>
      </c>
      <c r="P2803" s="83" t="str">
        <f ca="1" t="shared" si="2855"/>
        <v> </v>
      </c>
      <c r="Q2803" s="65" t="str">
        <f ca="1">IF(ISBLANK(A2803)," ",IF(O2803&gt;MASTER!$B$3/100,"SB",IF(O2803&gt;MASTER!$B$4/100,"B",IF(O2803&gt;MASTER!$B$5/100,"C","K"))))</f>
        <v>SB</v>
      </c>
      <c r="R2803" s="65" t="str">
        <f ca="1">IF(ISBLANK(B2803)," ",IF(P2803&gt;MASTER!$B$3/100,"SB",IF(P2803&gt;MASTER!$B$4/100,"B",IF(P2803&gt;MASTER!$B$5/100,"C","K"))))</f>
        <v>SB</v>
      </c>
    </row>
    <row r="2804" customHeight="1" spans="1:18">
      <c r="A2804" s="65">
        <f ca="1">INDIRECT(ADDRESS(2+QUOTIENT(ROW()-2,COUNTA('Form Responses 1'!$1:$1)-4),1,,TRUE,"Form Responses 1"))</f>
        <v>0</v>
      </c>
      <c r="B2804" s="65">
        <f ca="1">INDIRECT(ADDRESS(2+QUOTIENT(ROW()-2,COUNTA('Form Responses 1'!$1:$1)-4),2,,TRUE,"Form Responses 1"))</f>
        <v>0</v>
      </c>
      <c r="C2804" s="65">
        <f ca="1">INDIRECT(ADDRESS(2+QUOTIENT(ROW()-2,COUNTA('Form Responses 1'!$1:$1)-4),3,,TRUE,"Form Responses 1"))</f>
        <v>0</v>
      </c>
      <c r="D2804" s="65">
        <f ca="1">INDIRECT(ADDRESS(2+QUOTIENT(ROW()-2,COUNTA('Form Responses 1'!$1:$1)-4),4,,TRUE,"Form Responses 1"))</f>
        <v>0</v>
      </c>
      <c r="E2804" s="82">
        <f ca="1" t="shared" si="0"/>
        <v>6</v>
      </c>
      <c r="F2804" s="65" t="str">
        <f ca="1">IF(ISBLANK(A2804)," ",INDIRECT(ADDRESS(1,5+MOD(ROW()-2,COUNTA('Form Responses 1'!$1:$1)-4),,TRUE,"Form Responses 1")))</f>
        <v>Lantai 08 [Pantry]</v>
      </c>
      <c r="G2804" s="65" t="e">
        <f ca="1">IF(ISBLANK(A2804)," ",INDIRECT(ADDRESS(MATCH(A2804,'Form Responses 1'!A:A,0),5+MOD(ROW()-2,COUNTA('Form Responses 1'!$1:$1)-4),,TRUE,"Form Responses 1")))</f>
        <v>#N/A</v>
      </c>
      <c r="H2804" s="83" t="str">
        <f ca="1" t="shared" si="1"/>
        <v>Lantai 08</v>
      </c>
      <c r="I2804" s="83" t="str">
        <f ca="1" t="shared" si="2806"/>
        <v>Pantry</v>
      </c>
      <c r="J2804" s="83" t="str">
        <f ca="1" t="shared" si="2"/>
        <v>CLEANING SERVICE</v>
      </c>
      <c r="K2804" s="83" t="str">
        <f ca="1" t="array" ref="K2804">IFERROR(INDEX(MASTER!B:B,MATCH(G2804,MASTER!A:A,0))/100," ")</f>
        <v> </v>
      </c>
      <c r="L2804" s="65">
        <f ca="1" t="shared" si="3"/>
        <v>0</v>
      </c>
      <c r="M2804" s="65" t="str">
        <f ca="1" t="shared" si="4"/>
        <v>1900 - WEEK 00</v>
      </c>
      <c r="N2804" s="65" t="str">
        <f ca="1" t="shared" si="5"/>
        <v>1900 - MONTH 01</v>
      </c>
      <c r="O2804" s="83" t="str">
        <f ca="1" t="shared" ref="O2804:P2804" si="2856">IFERROR(AVERAGEIF(M:M,M2804,$K:$K)," ")</f>
        <v> </v>
      </c>
      <c r="P2804" s="83" t="str">
        <f ca="1" t="shared" si="2856"/>
        <v> </v>
      </c>
      <c r="Q2804" s="65" t="str">
        <f ca="1">IF(ISBLANK(A2804)," ",IF(O2804&gt;MASTER!$B$3/100,"SB",IF(O2804&gt;MASTER!$B$4/100,"B",IF(O2804&gt;MASTER!$B$5/100,"C","K"))))</f>
        <v>SB</v>
      </c>
      <c r="R2804" s="65" t="str">
        <f ca="1">IF(ISBLANK(B2804)," ",IF(P2804&gt;MASTER!$B$3/100,"SB",IF(P2804&gt;MASTER!$B$4/100,"B",IF(P2804&gt;MASTER!$B$5/100,"C","K"))))</f>
        <v>SB</v>
      </c>
    </row>
    <row r="2805" customHeight="1" spans="1:18">
      <c r="A2805" s="65">
        <f ca="1">INDIRECT(ADDRESS(2+QUOTIENT(ROW()-2,COUNTA('Form Responses 1'!$1:$1)-4),1,,TRUE,"Form Responses 1"))</f>
        <v>0</v>
      </c>
      <c r="B2805" s="65">
        <f ca="1">INDIRECT(ADDRESS(2+QUOTIENT(ROW()-2,COUNTA('Form Responses 1'!$1:$1)-4),2,,TRUE,"Form Responses 1"))</f>
        <v>0</v>
      </c>
      <c r="C2805" s="65">
        <f ca="1">INDIRECT(ADDRESS(2+QUOTIENT(ROW()-2,COUNTA('Form Responses 1'!$1:$1)-4),3,,TRUE,"Form Responses 1"))</f>
        <v>0</v>
      </c>
      <c r="D2805" s="65">
        <f ca="1">INDIRECT(ADDRESS(2+QUOTIENT(ROW()-2,COUNTA('Form Responses 1'!$1:$1)-4),4,,TRUE,"Form Responses 1"))</f>
        <v>0</v>
      </c>
      <c r="E2805" s="82">
        <f ca="1" t="shared" si="0"/>
        <v>6</v>
      </c>
      <c r="F2805" s="65" t="str">
        <f ca="1">IF(ISBLANK(A2805)," ",INDIRECT(ADDRESS(1,5+MOD(ROW()-2,COUNTA('Form Responses 1'!$1:$1)-4),,TRUE,"Form Responses 1")))</f>
        <v>Lantai 08 [Ruang Rapat 1-2-3]</v>
      </c>
      <c r="G2805" s="65" t="e">
        <f ca="1">IF(ISBLANK(A2805)," ",INDIRECT(ADDRESS(MATCH(A2805,'Form Responses 1'!A:A,0),5+MOD(ROW()-2,COUNTA('Form Responses 1'!$1:$1)-4),,TRUE,"Form Responses 1")))</f>
        <v>#N/A</v>
      </c>
      <c r="H2805" s="83" t="str">
        <f ca="1" t="shared" si="1"/>
        <v>Lantai 08</v>
      </c>
      <c r="I2805" s="83" t="str">
        <f ca="1" t="shared" si="2806"/>
        <v>Ruang Rapat 1-2-3</v>
      </c>
      <c r="J2805" s="83" t="str">
        <f ca="1" t="shared" si="2"/>
        <v>CLEANING SERVICE</v>
      </c>
      <c r="K2805" s="83" t="str">
        <f ca="1" t="array" ref="K2805">IFERROR(INDEX(MASTER!B:B,MATCH(G2805,MASTER!A:A,0))/100," ")</f>
        <v> </v>
      </c>
      <c r="L2805" s="65">
        <f ca="1" t="shared" si="3"/>
        <v>0</v>
      </c>
      <c r="M2805" s="65" t="str">
        <f ca="1" t="shared" si="4"/>
        <v>1900 - WEEK 00</v>
      </c>
      <c r="N2805" s="65" t="str">
        <f ca="1" t="shared" si="5"/>
        <v>1900 - MONTH 01</v>
      </c>
      <c r="O2805" s="83" t="str">
        <f ca="1" t="shared" ref="O2805:P2805" si="2857">IFERROR(AVERAGEIF(M:M,M2805,$K:$K)," ")</f>
        <v> </v>
      </c>
      <c r="P2805" s="83" t="str">
        <f ca="1" t="shared" si="2857"/>
        <v> </v>
      </c>
      <c r="Q2805" s="65" t="str">
        <f ca="1">IF(ISBLANK(A2805)," ",IF(O2805&gt;MASTER!$B$3/100,"SB",IF(O2805&gt;MASTER!$B$4/100,"B",IF(O2805&gt;MASTER!$B$5/100,"C","K"))))</f>
        <v>SB</v>
      </c>
      <c r="R2805" s="65" t="str">
        <f ca="1">IF(ISBLANK(B2805)," ",IF(P2805&gt;MASTER!$B$3/100,"SB",IF(P2805&gt;MASTER!$B$4/100,"B",IF(P2805&gt;MASTER!$B$5/100,"C","K"))))</f>
        <v>SB</v>
      </c>
    </row>
    <row r="2806" customHeight="1" spans="1:18">
      <c r="A2806" s="65">
        <f ca="1">INDIRECT(ADDRESS(2+QUOTIENT(ROW()-2,COUNTA('Form Responses 1'!$1:$1)-4),1,,TRUE,"Form Responses 1"))</f>
        <v>0</v>
      </c>
      <c r="B2806" s="65">
        <f ca="1">INDIRECT(ADDRESS(2+QUOTIENT(ROW()-2,COUNTA('Form Responses 1'!$1:$1)-4),2,,TRUE,"Form Responses 1"))</f>
        <v>0</v>
      </c>
      <c r="C2806" s="65">
        <f ca="1">INDIRECT(ADDRESS(2+QUOTIENT(ROW()-2,COUNTA('Form Responses 1'!$1:$1)-4),3,,TRUE,"Form Responses 1"))</f>
        <v>0</v>
      </c>
      <c r="D2806" s="65">
        <f ca="1">INDIRECT(ADDRESS(2+QUOTIENT(ROW()-2,COUNTA('Form Responses 1'!$1:$1)-4),4,,TRUE,"Form Responses 1"))</f>
        <v>0</v>
      </c>
      <c r="E2806" s="82">
        <f ca="1" t="shared" si="0"/>
        <v>6</v>
      </c>
      <c r="F2806" s="65" t="str">
        <f ca="1">IF(ISBLANK(A2806)," ",INDIRECT(ADDRESS(1,5+MOD(ROW()-2,COUNTA('Form Responses 1'!$1:$1)-4),,TRUE,"Form Responses 1")))</f>
        <v>Lantai 08 [Ruang Kerja]</v>
      </c>
      <c r="G2806" s="65" t="e">
        <f ca="1">IF(ISBLANK(A2806)," ",INDIRECT(ADDRESS(MATCH(A2806,'Form Responses 1'!A:A,0),5+MOD(ROW()-2,COUNTA('Form Responses 1'!$1:$1)-4),,TRUE,"Form Responses 1")))</f>
        <v>#N/A</v>
      </c>
      <c r="H2806" s="83" t="str">
        <f ca="1" t="shared" si="1"/>
        <v>Lantai 08</v>
      </c>
      <c r="I2806" s="83" t="str">
        <f ca="1" t="shared" si="2806"/>
        <v>Ruang Kerja</v>
      </c>
      <c r="J2806" s="83" t="str">
        <f ca="1" t="shared" si="2"/>
        <v>CLEANING SERVICE</v>
      </c>
      <c r="K2806" s="83" t="str">
        <f ca="1" t="array" ref="K2806">IFERROR(INDEX(MASTER!B:B,MATCH(G2806,MASTER!A:A,0))/100," ")</f>
        <v> </v>
      </c>
      <c r="L2806" s="65">
        <f ca="1" t="shared" si="3"/>
        <v>0</v>
      </c>
      <c r="M2806" s="65" t="str">
        <f ca="1" t="shared" si="4"/>
        <v>1900 - WEEK 00</v>
      </c>
      <c r="N2806" s="65" t="str">
        <f ca="1" t="shared" si="5"/>
        <v>1900 - MONTH 01</v>
      </c>
      <c r="O2806" s="83" t="str">
        <f ca="1" t="shared" ref="O2806:P2806" si="2858">IFERROR(AVERAGEIF(M:M,M2806,$K:$K)," ")</f>
        <v> </v>
      </c>
      <c r="P2806" s="83" t="str">
        <f ca="1" t="shared" si="2858"/>
        <v> </v>
      </c>
      <c r="Q2806" s="65" t="str">
        <f ca="1">IF(ISBLANK(A2806)," ",IF(O2806&gt;MASTER!$B$3/100,"SB",IF(O2806&gt;MASTER!$B$4/100,"B",IF(O2806&gt;MASTER!$B$5/100,"C","K"))))</f>
        <v>SB</v>
      </c>
      <c r="R2806" s="65" t="str">
        <f ca="1">IF(ISBLANK(B2806)," ",IF(P2806&gt;MASTER!$B$3/100,"SB",IF(P2806&gt;MASTER!$B$4/100,"B",IF(P2806&gt;MASTER!$B$5/100,"C","K"))))</f>
        <v>SB</v>
      </c>
    </row>
    <row r="2807" customHeight="1" spans="1:18">
      <c r="A2807" s="65">
        <f ca="1">INDIRECT(ADDRESS(2+QUOTIENT(ROW()-2,COUNTA('Form Responses 1'!$1:$1)-4),1,,TRUE,"Form Responses 1"))</f>
        <v>0</v>
      </c>
      <c r="B2807" s="65">
        <f ca="1">INDIRECT(ADDRESS(2+QUOTIENT(ROW()-2,COUNTA('Form Responses 1'!$1:$1)-4),2,,TRUE,"Form Responses 1"))</f>
        <v>0</v>
      </c>
      <c r="C2807" s="65">
        <f ca="1">INDIRECT(ADDRESS(2+QUOTIENT(ROW()-2,COUNTA('Form Responses 1'!$1:$1)-4),3,,TRUE,"Form Responses 1"))</f>
        <v>0</v>
      </c>
      <c r="D2807" s="65">
        <f ca="1">INDIRECT(ADDRESS(2+QUOTIENT(ROW()-2,COUNTA('Form Responses 1'!$1:$1)-4),4,,TRUE,"Form Responses 1"))</f>
        <v>0</v>
      </c>
      <c r="E2807" s="82">
        <f ca="1" t="shared" si="0"/>
        <v>6</v>
      </c>
      <c r="F2807" s="65" t="str">
        <f ca="1">IF(ISBLANK(A2807)," ",INDIRECT(ADDRESS(1,5+MOD(ROW()-2,COUNTA('Form Responses 1'!$1:$1)-4),,TRUE,"Form Responses 1")))</f>
        <v>Lantai 08 [Koridor]</v>
      </c>
      <c r="G2807" s="65" t="e">
        <f ca="1">IF(ISBLANK(A2807)," ",INDIRECT(ADDRESS(MATCH(A2807,'Form Responses 1'!A:A,0),5+MOD(ROW()-2,COUNTA('Form Responses 1'!$1:$1)-4),,TRUE,"Form Responses 1")))</f>
        <v>#N/A</v>
      </c>
      <c r="H2807" s="83" t="str">
        <f ca="1" t="shared" si="1"/>
        <v>Lantai 08</v>
      </c>
      <c r="I2807" s="83" t="str">
        <f ca="1" t="shared" si="2806"/>
        <v>Koridor</v>
      </c>
      <c r="J2807" s="83" t="str">
        <f ca="1" t="shared" si="2"/>
        <v>CLEANING SERVICE</v>
      </c>
      <c r="K2807" s="83" t="str">
        <f ca="1" t="array" ref="K2807">IFERROR(INDEX(MASTER!B:B,MATCH(G2807,MASTER!A:A,0))/100," ")</f>
        <v> </v>
      </c>
      <c r="L2807" s="65">
        <f ca="1" t="shared" si="3"/>
        <v>0</v>
      </c>
      <c r="M2807" s="65" t="str">
        <f ca="1" t="shared" si="4"/>
        <v>1900 - WEEK 00</v>
      </c>
      <c r="N2807" s="65" t="str">
        <f ca="1" t="shared" si="5"/>
        <v>1900 - MONTH 01</v>
      </c>
      <c r="O2807" s="83" t="str">
        <f ca="1" t="shared" ref="O2807:P2807" si="2859">IFERROR(AVERAGEIF(M:M,M2807,$K:$K)," ")</f>
        <v> </v>
      </c>
      <c r="P2807" s="83" t="str">
        <f ca="1" t="shared" si="2859"/>
        <v> </v>
      </c>
      <c r="Q2807" s="65" t="str">
        <f ca="1">IF(ISBLANK(A2807)," ",IF(O2807&gt;MASTER!$B$3/100,"SB",IF(O2807&gt;MASTER!$B$4/100,"B",IF(O2807&gt;MASTER!$B$5/100,"C","K"))))</f>
        <v>SB</v>
      </c>
      <c r="R2807" s="65" t="str">
        <f ca="1">IF(ISBLANK(B2807)," ",IF(P2807&gt;MASTER!$B$3/100,"SB",IF(P2807&gt;MASTER!$B$4/100,"B",IF(P2807&gt;MASTER!$B$5/100,"C","K"))))</f>
        <v>SB</v>
      </c>
    </row>
    <row r="2808" customHeight="1" spans="1:18">
      <c r="A2808" s="65">
        <f ca="1">INDIRECT(ADDRESS(2+QUOTIENT(ROW()-2,COUNTA('Form Responses 1'!$1:$1)-4),1,,TRUE,"Form Responses 1"))</f>
        <v>0</v>
      </c>
      <c r="B2808" s="65">
        <f ca="1">INDIRECT(ADDRESS(2+QUOTIENT(ROW()-2,COUNTA('Form Responses 1'!$1:$1)-4),2,,TRUE,"Form Responses 1"))</f>
        <v>0</v>
      </c>
      <c r="C2808" s="65">
        <f ca="1">INDIRECT(ADDRESS(2+QUOTIENT(ROW()-2,COUNTA('Form Responses 1'!$1:$1)-4),3,,TRUE,"Form Responses 1"))</f>
        <v>0</v>
      </c>
      <c r="D2808" s="65">
        <f ca="1">INDIRECT(ADDRESS(2+QUOTIENT(ROW()-2,COUNTA('Form Responses 1'!$1:$1)-4),4,,TRUE,"Form Responses 1"))</f>
        <v>0</v>
      </c>
      <c r="E2808" s="82">
        <f ca="1" t="shared" si="0"/>
        <v>6</v>
      </c>
      <c r="F2808" s="65" t="str">
        <f ca="1">IF(ISBLANK(A2808)," ",INDIRECT(ADDRESS(1,5+MOD(ROW()-2,COUNTA('Form Responses 1'!$1:$1)-4),,TRUE,"Form Responses 1")))</f>
        <v>Lantai 08 [Toilet Pria / Wanita]</v>
      </c>
      <c r="G2808" s="65" t="e">
        <f ca="1">IF(ISBLANK(A2808)," ",INDIRECT(ADDRESS(MATCH(A2808,'Form Responses 1'!A:A,0),5+MOD(ROW()-2,COUNTA('Form Responses 1'!$1:$1)-4),,TRUE,"Form Responses 1")))</f>
        <v>#N/A</v>
      </c>
      <c r="H2808" s="83" t="str">
        <f ca="1" t="shared" si="1"/>
        <v>Lantai 08</v>
      </c>
      <c r="I2808" s="83" t="str">
        <f ca="1" t="shared" si="2806"/>
        <v>Toilet Pria / Wanita</v>
      </c>
      <c r="J2808" s="83" t="str">
        <f ca="1" t="shared" si="2"/>
        <v>CLEANING SERVICE</v>
      </c>
      <c r="K2808" s="83" t="str">
        <f ca="1" t="array" ref="K2808">IFERROR(INDEX(MASTER!B:B,MATCH(G2808,MASTER!A:A,0))/100," ")</f>
        <v> </v>
      </c>
      <c r="L2808" s="65">
        <f ca="1" t="shared" si="3"/>
        <v>0</v>
      </c>
      <c r="M2808" s="65" t="str">
        <f ca="1" t="shared" si="4"/>
        <v>1900 - WEEK 00</v>
      </c>
      <c r="N2808" s="65" t="str">
        <f ca="1" t="shared" si="5"/>
        <v>1900 - MONTH 01</v>
      </c>
      <c r="O2808" s="83" t="str">
        <f ca="1" t="shared" ref="O2808:P2808" si="2860">IFERROR(AVERAGEIF(M:M,M2808,$K:$K)," ")</f>
        <v> </v>
      </c>
      <c r="P2808" s="83" t="str">
        <f ca="1" t="shared" si="2860"/>
        <v> </v>
      </c>
      <c r="Q2808" s="65" t="str">
        <f ca="1">IF(ISBLANK(A2808)," ",IF(O2808&gt;MASTER!$B$3/100,"SB",IF(O2808&gt;MASTER!$B$4/100,"B",IF(O2808&gt;MASTER!$B$5/100,"C","K"))))</f>
        <v>SB</v>
      </c>
      <c r="R2808" s="65" t="str">
        <f ca="1">IF(ISBLANK(B2808)," ",IF(P2808&gt;MASTER!$B$3/100,"SB",IF(P2808&gt;MASTER!$B$4/100,"B",IF(P2808&gt;MASTER!$B$5/100,"C","K"))))</f>
        <v>SB</v>
      </c>
    </row>
    <row r="2809" customHeight="1" spans="1:18">
      <c r="A2809" s="65">
        <f ca="1">INDIRECT(ADDRESS(2+QUOTIENT(ROW()-2,COUNTA('Form Responses 1'!$1:$1)-4),1,,TRUE,"Form Responses 1"))</f>
        <v>0</v>
      </c>
      <c r="B2809" s="65">
        <f ca="1">INDIRECT(ADDRESS(2+QUOTIENT(ROW()-2,COUNTA('Form Responses 1'!$1:$1)-4),2,,TRUE,"Form Responses 1"))</f>
        <v>0</v>
      </c>
      <c r="C2809" s="65">
        <f ca="1">INDIRECT(ADDRESS(2+QUOTIENT(ROW()-2,COUNTA('Form Responses 1'!$1:$1)-4),3,,TRUE,"Form Responses 1"))</f>
        <v>0</v>
      </c>
      <c r="D2809" s="65">
        <f ca="1">INDIRECT(ADDRESS(2+QUOTIENT(ROW()-2,COUNTA('Form Responses 1'!$1:$1)-4),4,,TRUE,"Form Responses 1"))</f>
        <v>0</v>
      </c>
      <c r="E2809" s="82">
        <f ca="1" t="shared" si="0"/>
        <v>6</v>
      </c>
      <c r="F2809" s="65" t="str">
        <f ca="1">IF(ISBLANK(A2809)," ",INDIRECT(ADDRESS(1,5+MOD(ROW()-2,COUNTA('Form Responses 1'!$1:$1)-4),,TRUE,"Form Responses 1")))</f>
        <v>Lantai 07 [Tangga Exit Barat]</v>
      </c>
      <c r="G2809" s="65" t="e">
        <f ca="1">IF(ISBLANK(A2809)," ",INDIRECT(ADDRESS(MATCH(A2809,'Form Responses 1'!A:A,0),5+MOD(ROW()-2,COUNTA('Form Responses 1'!$1:$1)-4),,TRUE,"Form Responses 1")))</f>
        <v>#N/A</v>
      </c>
      <c r="H2809" s="83" t="str">
        <f ca="1" t="shared" si="1"/>
        <v>Lantai 07</v>
      </c>
      <c r="I2809" s="83" t="str">
        <f ca="1" t="shared" si="2806"/>
        <v>Tangga Exit Barat</v>
      </c>
      <c r="J2809" s="83" t="str">
        <f ca="1" t="shared" si="2"/>
        <v>CLEANING SERVICE</v>
      </c>
      <c r="K2809" s="83" t="str">
        <f ca="1" t="array" ref="K2809">IFERROR(INDEX(MASTER!B:B,MATCH(G2809,MASTER!A:A,0))/100," ")</f>
        <v> </v>
      </c>
      <c r="L2809" s="65">
        <f ca="1" t="shared" si="3"/>
        <v>0</v>
      </c>
      <c r="M2809" s="65" t="str">
        <f ca="1" t="shared" si="4"/>
        <v>1900 - WEEK 00</v>
      </c>
      <c r="N2809" s="65" t="str">
        <f ca="1" t="shared" si="5"/>
        <v>1900 - MONTH 01</v>
      </c>
      <c r="O2809" s="83" t="str">
        <f ca="1" t="shared" ref="O2809:P2809" si="2861">IFERROR(AVERAGEIF(M:M,M2809,$K:$K)," ")</f>
        <v> </v>
      </c>
      <c r="P2809" s="83" t="str">
        <f ca="1" t="shared" si="2861"/>
        <v> </v>
      </c>
      <c r="Q2809" s="65" t="str">
        <f ca="1">IF(ISBLANK(A2809)," ",IF(O2809&gt;MASTER!$B$3/100,"SB",IF(O2809&gt;MASTER!$B$4/100,"B",IF(O2809&gt;MASTER!$B$5/100,"C","K"))))</f>
        <v>SB</v>
      </c>
      <c r="R2809" s="65" t="str">
        <f ca="1">IF(ISBLANK(B2809)," ",IF(P2809&gt;MASTER!$B$3/100,"SB",IF(P2809&gt;MASTER!$B$4/100,"B",IF(P2809&gt;MASTER!$B$5/100,"C","K"))))</f>
        <v>SB</v>
      </c>
    </row>
    <row r="2810" customHeight="1" spans="1:18">
      <c r="A2810" s="65">
        <f ca="1">INDIRECT(ADDRESS(2+QUOTIENT(ROW()-2,COUNTA('Form Responses 1'!$1:$1)-4),1,,TRUE,"Form Responses 1"))</f>
        <v>0</v>
      </c>
      <c r="B2810" s="65">
        <f ca="1">INDIRECT(ADDRESS(2+QUOTIENT(ROW()-2,COUNTA('Form Responses 1'!$1:$1)-4),2,,TRUE,"Form Responses 1"))</f>
        <v>0</v>
      </c>
      <c r="C2810" s="65">
        <f ca="1">INDIRECT(ADDRESS(2+QUOTIENT(ROW()-2,COUNTA('Form Responses 1'!$1:$1)-4),3,,TRUE,"Form Responses 1"))</f>
        <v>0</v>
      </c>
      <c r="D2810" s="65">
        <f ca="1">INDIRECT(ADDRESS(2+QUOTIENT(ROW()-2,COUNTA('Form Responses 1'!$1:$1)-4),4,,TRUE,"Form Responses 1"))</f>
        <v>0</v>
      </c>
      <c r="E2810" s="82">
        <f ca="1" t="shared" si="0"/>
        <v>6</v>
      </c>
      <c r="F2810" s="65" t="str">
        <f ca="1">IF(ISBLANK(A2810)," ",INDIRECT(ADDRESS(1,5+MOD(ROW()-2,COUNTA('Form Responses 1'!$1:$1)-4),,TRUE,"Form Responses 1")))</f>
        <v>Lantai 07 [ &amp; Timur]</v>
      </c>
      <c r="G2810" s="65" t="e">
        <f ca="1">IF(ISBLANK(A2810)," ",INDIRECT(ADDRESS(MATCH(A2810,'Form Responses 1'!A:A,0),5+MOD(ROW()-2,COUNTA('Form Responses 1'!$1:$1)-4),,TRUE,"Form Responses 1")))</f>
        <v>#N/A</v>
      </c>
      <c r="H2810" s="83" t="str">
        <f ca="1" t="shared" si="1"/>
        <v>Lantai 07</v>
      </c>
      <c r="I2810" s="83" t="str">
        <f ca="1" t="shared" si="2806"/>
        <v> &amp; Timur</v>
      </c>
      <c r="J2810" s="83" t="str">
        <f ca="1" t="shared" si="2"/>
        <v>CLEANING SERVICE</v>
      </c>
      <c r="K2810" s="83" t="str">
        <f ca="1" t="array" ref="K2810">IFERROR(INDEX(MASTER!B:B,MATCH(G2810,MASTER!A:A,0))/100," ")</f>
        <v> </v>
      </c>
      <c r="L2810" s="65">
        <f ca="1" t="shared" si="3"/>
        <v>0</v>
      </c>
      <c r="M2810" s="65" t="str">
        <f ca="1" t="shared" si="4"/>
        <v>1900 - WEEK 00</v>
      </c>
      <c r="N2810" s="65" t="str">
        <f ca="1" t="shared" si="5"/>
        <v>1900 - MONTH 01</v>
      </c>
      <c r="O2810" s="83" t="str">
        <f ca="1" t="shared" ref="O2810:P2810" si="2862">IFERROR(AVERAGEIF(M:M,M2810,$K:$K)," ")</f>
        <v> </v>
      </c>
      <c r="P2810" s="83" t="str">
        <f ca="1" t="shared" si="2862"/>
        <v> </v>
      </c>
      <c r="Q2810" s="65" t="str">
        <f ca="1">IF(ISBLANK(A2810)," ",IF(O2810&gt;MASTER!$B$3/100,"SB",IF(O2810&gt;MASTER!$B$4/100,"B",IF(O2810&gt;MASTER!$B$5/100,"C","K"))))</f>
        <v>SB</v>
      </c>
      <c r="R2810" s="65" t="str">
        <f ca="1">IF(ISBLANK(B2810)," ",IF(P2810&gt;MASTER!$B$3/100,"SB",IF(P2810&gt;MASTER!$B$4/100,"B",IF(P2810&gt;MASTER!$B$5/100,"C","K"))))</f>
        <v>SB</v>
      </c>
    </row>
    <row r="2811" customHeight="1" spans="1:18">
      <c r="A2811" s="65">
        <f ca="1">INDIRECT(ADDRESS(2+QUOTIENT(ROW()-2,COUNTA('Form Responses 1'!$1:$1)-4),1,,TRUE,"Form Responses 1"))</f>
        <v>0</v>
      </c>
      <c r="B2811" s="65">
        <f ca="1">INDIRECT(ADDRESS(2+QUOTIENT(ROW()-2,COUNTA('Form Responses 1'!$1:$1)-4),2,,TRUE,"Form Responses 1"))</f>
        <v>0</v>
      </c>
      <c r="C2811" s="65">
        <f ca="1">INDIRECT(ADDRESS(2+QUOTIENT(ROW()-2,COUNTA('Form Responses 1'!$1:$1)-4),3,,TRUE,"Form Responses 1"))</f>
        <v>0</v>
      </c>
      <c r="D2811" s="65">
        <f ca="1">INDIRECT(ADDRESS(2+QUOTIENT(ROW()-2,COUNTA('Form Responses 1'!$1:$1)-4),4,,TRUE,"Form Responses 1"))</f>
        <v>0</v>
      </c>
      <c r="E2811" s="82">
        <f ca="1" t="shared" si="0"/>
        <v>6</v>
      </c>
      <c r="F2811" s="65" t="str">
        <f ca="1">IF(ISBLANK(A2811)," ",INDIRECT(ADDRESS(1,5+MOD(ROW()-2,COUNTA('Form Responses 1'!$1:$1)-4),,TRUE,"Form Responses 1")))</f>
        <v>Lantai 07 [Mushola]</v>
      </c>
      <c r="G2811" s="65" t="e">
        <f ca="1">IF(ISBLANK(A2811)," ",INDIRECT(ADDRESS(MATCH(A2811,'Form Responses 1'!A:A,0),5+MOD(ROW()-2,COUNTA('Form Responses 1'!$1:$1)-4),,TRUE,"Form Responses 1")))</f>
        <v>#N/A</v>
      </c>
      <c r="H2811" s="83" t="str">
        <f ca="1" t="shared" si="1"/>
        <v>Lantai 07</v>
      </c>
      <c r="I2811" s="83" t="str">
        <f ca="1" t="shared" si="2806"/>
        <v>Mushola</v>
      </c>
      <c r="J2811" s="83" t="str">
        <f ca="1" t="shared" si="2"/>
        <v>CLEANING SERVICE</v>
      </c>
      <c r="K2811" s="83" t="str">
        <f ca="1" t="array" ref="K2811">IFERROR(INDEX(MASTER!B:B,MATCH(G2811,MASTER!A:A,0))/100," ")</f>
        <v> </v>
      </c>
      <c r="L2811" s="65">
        <f ca="1" t="shared" si="3"/>
        <v>0</v>
      </c>
      <c r="M2811" s="65" t="str">
        <f ca="1" t="shared" si="4"/>
        <v>1900 - WEEK 00</v>
      </c>
      <c r="N2811" s="65" t="str">
        <f ca="1" t="shared" si="5"/>
        <v>1900 - MONTH 01</v>
      </c>
      <c r="O2811" s="83" t="str">
        <f ca="1" t="shared" ref="O2811:P2811" si="2863">IFERROR(AVERAGEIF(M:M,M2811,$K:$K)," ")</f>
        <v> </v>
      </c>
      <c r="P2811" s="83" t="str">
        <f ca="1" t="shared" si="2863"/>
        <v> </v>
      </c>
      <c r="Q2811" s="65" t="str">
        <f ca="1">IF(ISBLANK(A2811)," ",IF(O2811&gt;MASTER!$B$3/100,"SB",IF(O2811&gt;MASTER!$B$4/100,"B",IF(O2811&gt;MASTER!$B$5/100,"C","K"))))</f>
        <v>SB</v>
      </c>
      <c r="R2811" s="65" t="str">
        <f ca="1">IF(ISBLANK(B2811)," ",IF(P2811&gt;MASTER!$B$3/100,"SB",IF(P2811&gt;MASTER!$B$4/100,"B",IF(P2811&gt;MASTER!$B$5/100,"C","K"))))</f>
        <v>SB</v>
      </c>
    </row>
    <row r="2812" customHeight="1" spans="1:18">
      <c r="A2812" s="65">
        <f ca="1">INDIRECT(ADDRESS(2+QUOTIENT(ROW()-2,COUNTA('Form Responses 1'!$1:$1)-4),1,,TRUE,"Form Responses 1"))</f>
        <v>0</v>
      </c>
      <c r="B2812" s="65">
        <f ca="1">INDIRECT(ADDRESS(2+QUOTIENT(ROW()-2,COUNTA('Form Responses 1'!$1:$1)-4),2,,TRUE,"Form Responses 1"))</f>
        <v>0</v>
      </c>
      <c r="C2812" s="65">
        <f ca="1">INDIRECT(ADDRESS(2+QUOTIENT(ROW()-2,COUNTA('Form Responses 1'!$1:$1)-4),3,,TRUE,"Form Responses 1"))</f>
        <v>0</v>
      </c>
      <c r="D2812" s="65">
        <f ca="1">INDIRECT(ADDRESS(2+QUOTIENT(ROW()-2,COUNTA('Form Responses 1'!$1:$1)-4),4,,TRUE,"Form Responses 1"))</f>
        <v>0</v>
      </c>
      <c r="E2812" s="82">
        <f ca="1" t="shared" si="0"/>
        <v>6</v>
      </c>
      <c r="F2812" s="65" t="str">
        <f ca="1">IF(ISBLANK(A2812)," ",INDIRECT(ADDRESS(1,5+MOD(ROW()-2,COUNTA('Form Responses 1'!$1:$1)-4),,TRUE,"Form Responses 1")))</f>
        <v>Lantai 07 [Pantry]</v>
      </c>
      <c r="G2812" s="65" t="e">
        <f ca="1">IF(ISBLANK(A2812)," ",INDIRECT(ADDRESS(MATCH(A2812,'Form Responses 1'!A:A,0),5+MOD(ROW()-2,COUNTA('Form Responses 1'!$1:$1)-4),,TRUE,"Form Responses 1")))</f>
        <v>#N/A</v>
      </c>
      <c r="H2812" s="83" t="str">
        <f ca="1" t="shared" si="1"/>
        <v>Lantai 07</v>
      </c>
      <c r="I2812" s="83" t="str">
        <f ca="1" t="shared" si="2806"/>
        <v>Pantry</v>
      </c>
      <c r="J2812" s="83" t="str">
        <f ca="1" t="shared" si="2"/>
        <v>CLEANING SERVICE</v>
      </c>
      <c r="K2812" s="83" t="str">
        <f ca="1" t="array" ref="K2812">IFERROR(INDEX(MASTER!B:B,MATCH(G2812,MASTER!A:A,0))/100," ")</f>
        <v> </v>
      </c>
      <c r="L2812" s="65">
        <f ca="1" t="shared" si="3"/>
        <v>0</v>
      </c>
      <c r="M2812" s="65" t="str">
        <f ca="1" t="shared" si="4"/>
        <v>1900 - WEEK 00</v>
      </c>
      <c r="N2812" s="65" t="str">
        <f ca="1" t="shared" si="5"/>
        <v>1900 - MONTH 01</v>
      </c>
      <c r="O2812" s="83" t="str">
        <f ca="1" t="shared" ref="O2812:P2812" si="2864">IFERROR(AVERAGEIF(M:M,M2812,$K:$K)," ")</f>
        <v> </v>
      </c>
      <c r="P2812" s="83" t="str">
        <f ca="1" t="shared" si="2864"/>
        <v> </v>
      </c>
      <c r="Q2812" s="65" t="str">
        <f ca="1">IF(ISBLANK(A2812)," ",IF(O2812&gt;MASTER!$B$3/100,"SB",IF(O2812&gt;MASTER!$B$4/100,"B",IF(O2812&gt;MASTER!$B$5/100,"C","K"))))</f>
        <v>SB</v>
      </c>
      <c r="R2812" s="65" t="str">
        <f ca="1">IF(ISBLANK(B2812)," ",IF(P2812&gt;MASTER!$B$3/100,"SB",IF(P2812&gt;MASTER!$B$4/100,"B",IF(P2812&gt;MASTER!$B$5/100,"C","K"))))</f>
        <v>SB</v>
      </c>
    </row>
    <row r="2813" customHeight="1" spans="1:18">
      <c r="A2813" s="65">
        <f ca="1">INDIRECT(ADDRESS(2+QUOTIENT(ROW()-2,COUNTA('Form Responses 1'!$1:$1)-4),1,,TRUE,"Form Responses 1"))</f>
        <v>0</v>
      </c>
      <c r="B2813" s="65">
        <f ca="1">INDIRECT(ADDRESS(2+QUOTIENT(ROW()-2,COUNTA('Form Responses 1'!$1:$1)-4),2,,TRUE,"Form Responses 1"))</f>
        <v>0</v>
      </c>
      <c r="C2813" s="65">
        <f ca="1">INDIRECT(ADDRESS(2+QUOTIENT(ROW()-2,COUNTA('Form Responses 1'!$1:$1)-4),3,,TRUE,"Form Responses 1"))</f>
        <v>0</v>
      </c>
      <c r="D2813" s="65">
        <f ca="1">INDIRECT(ADDRESS(2+QUOTIENT(ROW()-2,COUNTA('Form Responses 1'!$1:$1)-4),4,,TRUE,"Form Responses 1"))</f>
        <v>0</v>
      </c>
      <c r="E2813" s="82">
        <f ca="1" t="shared" si="0"/>
        <v>6</v>
      </c>
      <c r="F2813" s="65" t="str">
        <f ca="1">IF(ISBLANK(A2813)," ",INDIRECT(ADDRESS(1,5+MOD(ROW()-2,COUNTA('Form Responses 1'!$1:$1)-4),,TRUE,"Form Responses 1")))</f>
        <v>Lantai 07 [Ruang Rapat 1-2-3]</v>
      </c>
      <c r="G2813" s="65" t="e">
        <f ca="1">IF(ISBLANK(A2813)," ",INDIRECT(ADDRESS(MATCH(A2813,'Form Responses 1'!A:A,0),5+MOD(ROW()-2,COUNTA('Form Responses 1'!$1:$1)-4),,TRUE,"Form Responses 1")))</f>
        <v>#N/A</v>
      </c>
      <c r="H2813" s="83" t="str">
        <f ca="1" t="shared" si="1"/>
        <v>Lantai 07</v>
      </c>
      <c r="I2813" s="83" t="str">
        <f ca="1" t="shared" si="2806"/>
        <v>Ruang Rapat 1-2-3</v>
      </c>
      <c r="J2813" s="83" t="str">
        <f ca="1" t="shared" si="2"/>
        <v>CLEANING SERVICE</v>
      </c>
      <c r="K2813" s="83" t="str">
        <f ca="1" t="array" ref="K2813">IFERROR(INDEX(MASTER!B:B,MATCH(G2813,MASTER!A:A,0))/100," ")</f>
        <v> </v>
      </c>
      <c r="L2813" s="65">
        <f ca="1" t="shared" si="3"/>
        <v>0</v>
      </c>
      <c r="M2813" s="65" t="str">
        <f ca="1" t="shared" si="4"/>
        <v>1900 - WEEK 00</v>
      </c>
      <c r="N2813" s="65" t="str">
        <f ca="1" t="shared" si="5"/>
        <v>1900 - MONTH 01</v>
      </c>
      <c r="O2813" s="83" t="str">
        <f ca="1" t="shared" ref="O2813:P2813" si="2865">IFERROR(AVERAGEIF(M:M,M2813,$K:$K)," ")</f>
        <v> </v>
      </c>
      <c r="P2813" s="83" t="str">
        <f ca="1" t="shared" si="2865"/>
        <v> </v>
      </c>
      <c r="Q2813" s="65" t="str">
        <f ca="1">IF(ISBLANK(A2813)," ",IF(O2813&gt;MASTER!$B$3/100,"SB",IF(O2813&gt;MASTER!$B$4/100,"B",IF(O2813&gt;MASTER!$B$5/100,"C","K"))))</f>
        <v>SB</v>
      </c>
      <c r="R2813" s="65" t="str">
        <f ca="1">IF(ISBLANK(B2813)," ",IF(P2813&gt;MASTER!$B$3/100,"SB",IF(P2813&gt;MASTER!$B$4/100,"B",IF(P2813&gt;MASTER!$B$5/100,"C","K"))))</f>
        <v>SB</v>
      </c>
    </row>
    <row r="2814" customHeight="1" spans="1:18">
      <c r="A2814" s="65">
        <f ca="1">INDIRECT(ADDRESS(2+QUOTIENT(ROW()-2,COUNTA('Form Responses 1'!$1:$1)-4),1,,TRUE,"Form Responses 1"))</f>
        <v>0</v>
      </c>
      <c r="B2814" s="65">
        <f ca="1">INDIRECT(ADDRESS(2+QUOTIENT(ROW()-2,COUNTA('Form Responses 1'!$1:$1)-4),2,,TRUE,"Form Responses 1"))</f>
        <v>0</v>
      </c>
      <c r="C2814" s="65">
        <f ca="1">INDIRECT(ADDRESS(2+QUOTIENT(ROW()-2,COUNTA('Form Responses 1'!$1:$1)-4),3,,TRUE,"Form Responses 1"))</f>
        <v>0</v>
      </c>
      <c r="D2814" s="65">
        <f ca="1">INDIRECT(ADDRESS(2+QUOTIENT(ROW()-2,COUNTA('Form Responses 1'!$1:$1)-4),4,,TRUE,"Form Responses 1"))</f>
        <v>0</v>
      </c>
      <c r="E2814" s="82">
        <f ca="1" t="shared" si="0"/>
        <v>6</v>
      </c>
      <c r="F2814" s="65" t="str">
        <f ca="1">IF(ISBLANK(A2814)," ",INDIRECT(ADDRESS(1,5+MOD(ROW()-2,COUNTA('Form Responses 1'!$1:$1)-4),,TRUE,"Form Responses 1")))</f>
        <v>Lantai 07 [Ruang Kerja]</v>
      </c>
      <c r="G2814" s="65" t="e">
        <f ca="1">IF(ISBLANK(A2814)," ",INDIRECT(ADDRESS(MATCH(A2814,'Form Responses 1'!A:A,0),5+MOD(ROW()-2,COUNTA('Form Responses 1'!$1:$1)-4),,TRUE,"Form Responses 1")))</f>
        <v>#N/A</v>
      </c>
      <c r="H2814" s="83" t="str">
        <f ca="1" t="shared" si="1"/>
        <v>Lantai 07</v>
      </c>
      <c r="I2814" s="83" t="str">
        <f ca="1" t="shared" si="2806"/>
        <v>Ruang Kerja</v>
      </c>
      <c r="J2814" s="83" t="str">
        <f ca="1" t="shared" si="2"/>
        <v>CLEANING SERVICE</v>
      </c>
      <c r="K2814" s="83" t="str">
        <f ca="1" t="array" ref="K2814">IFERROR(INDEX(MASTER!B:B,MATCH(G2814,MASTER!A:A,0))/100," ")</f>
        <v> </v>
      </c>
      <c r="L2814" s="65">
        <f ca="1" t="shared" si="3"/>
        <v>0</v>
      </c>
      <c r="M2814" s="65" t="str">
        <f ca="1" t="shared" si="4"/>
        <v>1900 - WEEK 00</v>
      </c>
      <c r="N2814" s="65" t="str">
        <f ca="1" t="shared" si="5"/>
        <v>1900 - MONTH 01</v>
      </c>
      <c r="O2814" s="83" t="str">
        <f ca="1" t="shared" ref="O2814:P2814" si="2866">IFERROR(AVERAGEIF(M:M,M2814,$K:$K)," ")</f>
        <v> </v>
      </c>
      <c r="P2814" s="83" t="str">
        <f ca="1" t="shared" si="2866"/>
        <v> </v>
      </c>
      <c r="Q2814" s="65" t="str">
        <f ca="1">IF(ISBLANK(A2814)," ",IF(O2814&gt;MASTER!$B$3/100,"SB",IF(O2814&gt;MASTER!$B$4/100,"B",IF(O2814&gt;MASTER!$B$5/100,"C","K"))))</f>
        <v>SB</v>
      </c>
      <c r="R2814" s="65" t="str">
        <f ca="1">IF(ISBLANK(B2814)," ",IF(P2814&gt;MASTER!$B$3/100,"SB",IF(P2814&gt;MASTER!$B$4/100,"B",IF(P2814&gt;MASTER!$B$5/100,"C","K"))))</f>
        <v>SB</v>
      </c>
    </row>
    <row r="2815" customHeight="1" spans="1:18">
      <c r="A2815" s="65">
        <f ca="1">INDIRECT(ADDRESS(2+QUOTIENT(ROW()-2,COUNTA('Form Responses 1'!$1:$1)-4),1,,TRUE,"Form Responses 1"))</f>
        <v>0</v>
      </c>
      <c r="B2815" s="65">
        <f ca="1">INDIRECT(ADDRESS(2+QUOTIENT(ROW()-2,COUNTA('Form Responses 1'!$1:$1)-4),2,,TRUE,"Form Responses 1"))</f>
        <v>0</v>
      </c>
      <c r="C2815" s="65">
        <f ca="1">INDIRECT(ADDRESS(2+QUOTIENT(ROW()-2,COUNTA('Form Responses 1'!$1:$1)-4),3,,TRUE,"Form Responses 1"))</f>
        <v>0</v>
      </c>
      <c r="D2815" s="65">
        <f ca="1">INDIRECT(ADDRESS(2+QUOTIENT(ROW()-2,COUNTA('Form Responses 1'!$1:$1)-4),4,,TRUE,"Form Responses 1"))</f>
        <v>0</v>
      </c>
      <c r="E2815" s="82">
        <f ca="1" t="shared" si="0"/>
        <v>6</v>
      </c>
      <c r="F2815" s="65" t="str">
        <f ca="1">IF(ISBLANK(A2815)," ",INDIRECT(ADDRESS(1,5+MOD(ROW()-2,COUNTA('Form Responses 1'!$1:$1)-4),,TRUE,"Form Responses 1")))</f>
        <v>Lantai 07 [Koridor]</v>
      </c>
      <c r="G2815" s="65" t="e">
        <f ca="1">IF(ISBLANK(A2815)," ",INDIRECT(ADDRESS(MATCH(A2815,'Form Responses 1'!A:A,0),5+MOD(ROW()-2,COUNTA('Form Responses 1'!$1:$1)-4),,TRUE,"Form Responses 1")))</f>
        <v>#N/A</v>
      </c>
      <c r="H2815" s="83" t="str">
        <f ca="1" t="shared" si="1"/>
        <v>Lantai 07</v>
      </c>
      <c r="I2815" s="83" t="str">
        <f ca="1" t="shared" si="2806"/>
        <v>Koridor</v>
      </c>
      <c r="J2815" s="83" t="str">
        <f ca="1" t="shared" si="2"/>
        <v>CLEANING SERVICE</v>
      </c>
      <c r="K2815" s="83" t="str">
        <f ca="1" t="array" ref="K2815">IFERROR(INDEX(MASTER!B:B,MATCH(G2815,MASTER!A:A,0))/100," ")</f>
        <v> </v>
      </c>
      <c r="L2815" s="65">
        <f ca="1" t="shared" si="3"/>
        <v>0</v>
      </c>
      <c r="M2815" s="65" t="str">
        <f ca="1" t="shared" si="4"/>
        <v>1900 - WEEK 00</v>
      </c>
      <c r="N2815" s="65" t="str">
        <f ca="1" t="shared" si="5"/>
        <v>1900 - MONTH 01</v>
      </c>
      <c r="O2815" s="83" t="str">
        <f ca="1" t="shared" ref="O2815:P2815" si="2867">IFERROR(AVERAGEIF(M:M,M2815,$K:$K)," ")</f>
        <v> </v>
      </c>
      <c r="P2815" s="83" t="str">
        <f ca="1" t="shared" si="2867"/>
        <v> </v>
      </c>
      <c r="Q2815" s="65" t="str">
        <f ca="1">IF(ISBLANK(A2815)," ",IF(O2815&gt;MASTER!$B$3/100,"SB",IF(O2815&gt;MASTER!$B$4/100,"B",IF(O2815&gt;MASTER!$B$5/100,"C","K"))))</f>
        <v>SB</v>
      </c>
      <c r="R2815" s="65" t="str">
        <f ca="1">IF(ISBLANK(B2815)," ",IF(P2815&gt;MASTER!$B$3/100,"SB",IF(P2815&gt;MASTER!$B$4/100,"B",IF(P2815&gt;MASTER!$B$5/100,"C","K"))))</f>
        <v>SB</v>
      </c>
    </row>
    <row r="2816" customHeight="1" spans="1:18">
      <c r="A2816" s="65">
        <f ca="1">INDIRECT(ADDRESS(2+QUOTIENT(ROW()-2,COUNTA('Form Responses 1'!$1:$1)-4),1,,TRUE,"Form Responses 1"))</f>
        <v>0</v>
      </c>
      <c r="B2816" s="65">
        <f ca="1">INDIRECT(ADDRESS(2+QUOTIENT(ROW()-2,COUNTA('Form Responses 1'!$1:$1)-4),2,,TRUE,"Form Responses 1"))</f>
        <v>0</v>
      </c>
      <c r="C2816" s="65">
        <f ca="1">INDIRECT(ADDRESS(2+QUOTIENT(ROW()-2,COUNTA('Form Responses 1'!$1:$1)-4),3,,TRUE,"Form Responses 1"))</f>
        <v>0</v>
      </c>
      <c r="D2816" s="65">
        <f ca="1">INDIRECT(ADDRESS(2+QUOTIENT(ROW()-2,COUNTA('Form Responses 1'!$1:$1)-4),4,,TRUE,"Form Responses 1"))</f>
        <v>0</v>
      </c>
      <c r="E2816" s="82">
        <f ca="1" t="shared" si="0"/>
        <v>6</v>
      </c>
      <c r="F2816" s="65" t="str">
        <f ca="1">IF(ISBLANK(A2816)," ",INDIRECT(ADDRESS(1,5+MOD(ROW()-2,COUNTA('Form Responses 1'!$1:$1)-4),,TRUE,"Form Responses 1")))</f>
        <v>Lantai 07 [Toilet Pria / Wanita]</v>
      </c>
      <c r="G2816" s="65" t="e">
        <f ca="1">IF(ISBLANK(A2816)," ",INDIRECT(ADDRESS(MATCH(A2816,'Form Responses 1'!A:A,0),5+MOD(ROW()-2,COUNTA('Form Responses 1'!$1:$1)-4),,TRUE,"Form Responses 1")))</f>
        <v>#N/A</v>
      </c>
      <c r="H2816" s="83" t="str">
        <f ca="1" t="shared" si="1"/>
        <v>Lantai 07</v>
      </c>
      <c r="I2816" s="83" t="str">
        <f ca="1" t="shared" si="2806"/>
        <v>Toilet Pria / Wanita</v>
      </c>
      <c r="J2816" s="83" t="str">
        <f ca="1" t="shared" si="2"/>
        <v>CLEANING SERVICE</v>
      </c>
      <c r="K2816" s="83" t="str">
        <f ca="1" t="array" ref="K2816">IFERROR(INDEX(MASTER!B:B,MATCH(G2816,MASTER!A:A,0))/100," ")</f>
        <v> </v>
      </c>
      <c r="L2816" s="65">
        <f ca="1" t="shared" si="3"/>
        <v>0</v>
      </c>
      <c r="M2816" s="65" t="str">
        <f ca="1" t="shared" si="4"/>
        <v>1900 - WEEK 00</v>
      </c>
      <c r="N2816" s="65" t="str">
        <f ca="1" t="shared" si="5"/>
        <v>1900 - MONTH 01</v>
      </c>
      <c r="O2816" s="83" t="str">
        <f ca="1" t="shared" ref="O2816:P2816" si="2868">IFERROR(AVERAGEIF(M:M,M2816,$K:$K)," ")</f>
        <v> </v>
      </c>
      <c r="P2816" s="83" t="str">
        <f ca="1" t="shared" si="2868"/>
        <v> </v>
      </c>
      <c r="Q2816" s="65" t="str">
        <f ca="1">IF(ISBLANK(A2816)," ",IF(O2816&gt;MASTER!$B$3/100,"SB",IF(O2816&gt;MASTER!$B$4/100,"B",IF(O2816&gt;MASTER!$B$5/100,"C","K"))))</f>
        <v>SB</v>
      </c>
      <c r="R2816" s="65" t="str">
        <f ca="1">IF(ISBLANK(B2816)," ",IF(P2816&gt;MASTER!$B$3/100,"SB",IF(P2816&gt;MASTER!$B$4/100,"B",IF(P2816&gt;MASTER!$B$5/100,"C","K"))))</f>
        <v>SB</v>
      </c>
    </row>
    <row r="2817" customHeight="1" spans="1:18">
      <c r="A2817" s="65">
        <f ca="1">INDIRECT(ADDRESS(2+QUOTIENT(ROW()-2,COUNTA('Form Responses 1'!$1:$1)-4),1,,TRUE,"Form Responses 1"))</f>
        <v>0</v>
      </c>
      <c r="B2817" s="65">
        <f ca="1">INDIRECT(ADDRESS(2+QUOTIENT(ROW()-2,COUNTA('Form Responses 1'!$1:$1)-4),2,,TRUE,"Form Responses 1"))</f>
        <v>0</v>
      </c>
      <c r="C2817" s="65">
        <f ca="1">INDIRECT(ADDRESS(2+QUOTIENT(ROW()-2,COUNTA('Form Responses 1'!$1:$1)-4),3,,TRUE,"Form Responses 1"))</f>
        <v>0</v>
      </c>
      <c r="D2817" s="65">
        <f ca="1">INDIRECT(ADDRESS(2+QUOTIENT(ROW()-2,COUNTA('Form Responses 1'!$1:$1)-4),4,,TRUE,"Form Responses 1"))</f>
        <v>0</v>
      </c>
      <c r="E2817" s="82">
        <f ca="1" t="shared" si="0"/>
        <v>6</v>
      </c>
      <c r="F2817" s="65" t="str">
        <f ca="1">IF(ISBLANK(A2817)," ",INDIRECT(ADDRESS(1,5+MOD(ROW()-2,COUNTA('Form Responses 1'!$1:$1)-4),,TRUE,"Form Responses 1")))</f>
        <v>Lantai 06 [Tangga Exit Barat]</v>
      </c>
      <c r="G2817" s="65" t="e">
        <f ca="1">IF(ISBLANK(A2817)," ",INDIRECT(ADDRESS(MATCH(A2817,'Form Responses 1'!A:A,0),5+MOD(ROW()-2,COUNTA('Form Responses 1'!$1:$1)-4),,TRUE,"Form Responses 1")))</f>
        <v>#N/A</v>
      </c>
      <c r="H2817" s="83" t="str">
        <f ca="1" t="shared" si="1"/>
        <v>Lantai 06</v>
      </c>
      <c r="I2817" s="83" t="str">
        <f ca="1" t="shared" si="2806"/>
        <v>Tangga Exit Barat</v>
      </c>
      <c r="J2817" s="83" t="str">
        <f ca="1" t="shared" si="2"/>
        <v>CLEANING SERVICE</v>
      </c>
      <c r="K2817" s="83" t="str">
        <f ca="1" t="array" ref="K2817">IFERROR(INDEX(MASTER!B:B,MATCH(G2817,MASTER!A:A,0))/100," ")</f>
        <v> </v>
      </c>
      <c r="L2817" s="65">
        <f ca="1" t="shared" si="3"/>
        <v>0</v>
      </c>
      <c r="M2817" s="65" t="str">
        <f ca="1" t="shared" si="4"/>
        <v>1900 - WEEK 00</v>
      </c>
      <c r="N2817" s="65" t="str">
        <f ca="1" t="shared" si="5"/>
        <v>1900 - MONTH 01</v>
      </c>
      <c r="O2817" s="83" t="str">
        <f ca="1" t="shared" ref="O2817:P2817" si="2869">IFERROR(AVERAGEIF(M:M,M2817,$K:$K)," ")</f>
        <v> </v>
      </c>
      <c r="P2817" s="83" t="str">
        <f ca="1" t="shared" si="2869"/>
        <v> </v>
      </c>
      <c r="Q2817" s="65" t="str">
        <f ca="1">IF(ISBLANK(A2817)," ",IF(O2817&gt;MASTER!$B$3/100,"SB",IF(O2817&gt;MASTER!$B$4/100,"B",IF(O2817&gt;MASTER!$B$5/100,"C","K"))))</f>
        <v>SB</v>
      </c>
      <c r="R2817" s="65" t="str">
        <f ca="1">IF(ISBLANK(B2817)," ",IF(P2817&gt;MASTER!$B$3/100,"SB",IF(P2817&gt;MASTER!$B$4/100,"B",IF(P2817&gt;MASTER!$B$5/100,"C","K"))))</f>
        <v>SB</v>
      </c>
    </row>
    <row r="2818" customHeight="1" spans="1:18">
      <c r="A2818" s="65">
        <f ca="1">INDIRECT(ADDRESS(2+QUOTIENT(ROW()-2,COUNTA('Form Responses 1'!$1:$1)-4),1,,TRUE,"Form Responses 1"))</f>
        <v>0</v>
      </c>
      <c r="B2818" s="65">
        <f ca="1">INDIRECT(ADDRESS(2+QUOTIENT(ROW()-2,COUNTA('Form Responses 1'!$1:$1)-4),2,,TRUE,"Form Responses 1"))</f>
        <v>0</v>
      </c>
      <c r="C2818" s="65">
        <f ca="1">INDIRECT(ADDRESS(2+QUOTIENT(ROW()-2,COUNTA('Form Responses 1'!$1:$1)-4),3,,TRUE,"Form Responses 1"))</f>
        <v>0</v>
      </c>
      <c r="D2818" s="65">
        <f ca="1">INDIRECT(ADDRESS(2+QUOTIENT(ROW()-2,COUNTA('Form Responses 1'!$1:$1)-4),4,,TRUE,"Form Responses 1"))</f>
        <v>0</v>
      </c>
      <c r="E2818" s="82">
        <f ca="1" t="shared" si="0"/>
        <v>6</v>
      </c>
      <c r="F2818" s="65" t="str">
        <f ca="1">IF(ISBLANK(A2818)," ",INDIRECT(ADDRESS(1,5+MOD(ROW()-2,COUNTA('Form Responses 1'!$1:$1)-4),,TRUE,"Form Responses 1")))</f>
        <v>Lantai 06 [ &amp; Timur]</v>
      </c>
      <c r="G2818" s="65" t="e">
        <f ca="1">IF(ISBLANK(A2818)," ",INDIRECT(ADDRESS(MATCH(A2818,'Form Responses 1'!A:A,0),5+MOD(ROW()-2,COUNTA('Form Responses 1'!$1:$1)-4),,TRUE,"Form Responses 1")))</f>
        <v>#N/A</v>
      </c>
      <c r="H2818" s="83" t="str">
        <f ca="1" t="shared" si="1"/>
        <v>Lantai 06</v>
      </c>
      <c r="I2818" s="83" t="str">
        <f ca="1" t="shared" si="2806"/>
        <v> &amp; Timur</v>
      </c>
      <c r="J2818" s="83" t="str">
        <f ca="1" t="shared" si="2"/>
        <v>CLEANING SERVICE</v>
      </c>
      <c r="K2818" s="83" t="str">
        <f ca="1" t="array" ref="K2818">IFERROR(INDEX(MASTER!B:B,MATCH(G2818,MASTER!A:A,0))/100," ")</f>
        <v> </v>
      </c>
      <c r="L2818" s="65">
        <f ca="1" t="shared" si="3"/>
        <v>0</v>
      </c>
      <c r="M2818" s="65" t="str">
        <f ca="1" t="shared" si="4"/>
        <v>1900 - WEEK 00</v>
      </c>
      <c r="N2818" s="65" t="str">
        <f ca="1" t="shared" si="5"/>
        <v>1900 - MONTH 01</v>
      </c>
      <c r="O2818" s="83" t="str">
        <f ca="1" t="shared" ref="O2818:P2818" si="2870">IFERROR(AVERAGEIF(M:M,M2818,$K:$K)," ")</f>
        <v> </v>
      </c>
      <c r="P2818" s="83" t="str">
        <f ca="1" t="shared" si="2870"/>
        <v> </v>
      </c>
      <c r="Q2818" s="65" t="str">
        <f ca="1">IF(ISBLANK(A2818)," ",IF(O2818&gt;MASTER!$B$3/100,"SB",IF(O2818&gt;MASTER!$B$4/100,"B",IF(O2818&gt;MASTER!$B$5/100,"C","K"))))</f>
        <v>SB</v>
      </c>
      <c r="R2818" s="65" t="str">
        <f ca="1">IF(ISBLANK(B2818)," ",IF(P2818&gt;MASTER!$B$3/100,"SB",IF(P2818&gt;MASTER!$B$4/100,"B",IF(P2818&gt;MASTER!$B$5/100,"C","K"))))</f>
        <v>SB</v>
      </c>
    </row>
    <row r="2819" customHeight="1" spans="1:18">
      <c r="A2819" s="65">
        <f ca="1">INDIRECT(ADDRESS(2+QUOTIENT(ROW()-2,COUNTA('Form Responses 1'!$1:$1)-4),1,,TRUE,"Form Responses 1"))</f>
        <v>0</v>
      </c>
      <c r="B2819" s="65">
        <f ca="1">INDIRECT(ADDRESS(2+QUOTIENT(ROW()-2,COUNTA('Form Responses 1'!$1:$1)-4),2,,TRUE,"Form Responses 1"))</f>
        <v>0</v>
      </c>
      <c r="C2819" s="65">
        <f ca="1">INDIRECT(ADDRESS(2+QUOTIENT(ROW()-2,COUNTA('Form Responses 1'!$1:$1)-4),3,,TRUE,"Form Responses 1"))</f>
        <v>0</v>
      </c>
      <c r="D2819" s="65">
        <f ca="1">INDIRECT(ADDRESS(2+QUOTIENT(ROW()-2,COUNTA('Form Responses 1'!$1:$1)-4),4,,TRUE,"Form Responses 1"))</f>
        <v>0</v>
      </c>
      <c r="E2819" s="82">
        <f ca="1" t="shared" si="0"/>
        <v>6</v>
      </c>
      <c r="F2819" s="65" t="str">
        <f ca="1">IF(ISBLANK(A2819)," ",INDIRECT(ADDRESS(1,5+MOD(ROW()-2,COUNTA('Form Responses 1'!$1:$1)-4),,TRUE,"Form Responses 1")))</f>
        <v>Lantai 06 [Mushola]</v>
      </c>
      <c r="G2819" s="65" t="e">
        <f ca="1">IF(ISBLANK(A2819)," ",INDIRECT(ADDRESS(MATCH(A2819,'Form Responses 1'!A:A,0),5+MOD(ROW()-2,COUNTA('Form Responses 1'!$1:$1)-4),,TRUE,"Form Responses 1")))</f>
        <v>#N/A</v>
      </c>
      <c r="H2819" s="83" t="str">
        <f ca="1" t="shared" si="1"/>
        <v>Lantai 06</v>
      </c>
      <c r="I2819" s="83" t="str">
        <f ca="1" t="shared" ref="I2819:I2882" si="2871">MID(F2819,FIND("[",F2819)+1,LEN(F2819)-FIND("[",F2819)-1)</f>
        <v>Mushola</v>
      </c>
      <c r="J2819" s="83" t="str">
        <f ca="1" t="shared" si="2"/>
        <v>CLEANING SERVICE</v>
      </c>
      <c r="K2819" s="83" t="str">
        <f ca="1" t="array" ref="K2819">IFERROR(INDEX(MASTER!B:B,MATCH(G2819,MASTER!A:A,0))/100," ")</f>
        <v> </v>
      </c>
      <c r="L2819" s="65">
        <f ca="1" t="shared" si="3"/>
        <v>0</v>
      </c>
      <c r="M2819" s="65" t="str">
        <f ca="1" t="shared" si="4"/>
        <v>1900 - WEEK 00</v>
      </c>
      <c r="N2819" s="65" t="str">
        <f ca="1" t="shared" si="5"/>
        <v>1900 - MONTH 01</v>
      </c>
      <c r="O2819" s="83" t="str">
        <f ca="1" t="shared" ref="O2819:P2819" si="2872">IFERROR(AVERAGEIF(M:M,M2819,$K:$K)," ")</f>
        <v> </v>
      </c>
      <c r="P2819" s="83" t="str">
        <f ca="1" t="shared" si="2872"/>
        <v> </v>
      </c>
      <c r="Q2819" s="65" t="str">
        <f ca="1">IF(ISBLANK(A2819)," ",IF(O2819&gt;MASTER!$B$3/100,"SB",IF(O2819&gt;MASTER!$B$4/100,"B",IF(O2819&gt;MASTER!$B$5/100,"C","K"))))</f>
        <v>SB</v>
      </c>
      <c r="R2819" s="65" t="str">
        <f ca="1">IF(ISBLANK(B2819)," ",IF(P2819&gt;MASTER!$B$3/100,"SB",IF(P2819&gt;MASTER!$B$4/100,"B",IF(P2819&gt;MASTER!$B$5/100,"C","K"))))</f>
        <v>SB</v>
      </c>
    </row>
    <row r="2820" customHeight="1" spans="1:18">
      <c r="A2820" s="65">
        <f ca="1">INDIRECT(ADDRESS(2+QUOTIENT(ROW()-2,COUNTA('Form Responses 1'!$1:$1)-4),1,,TRUE,"Form Responses 1"))</f>
        <v>0</v>
      </c>
      <c r="B2820" s="65">
        <f ca="1">INDIRECT(ADDRESS(2+QUOTIENT(ROW()-2,COUNTA('Form Responses 1'!$1:$1)-4),2,,TRUE,"Form Responses 1"))</f>
        <v>0</v>
      </c>
      <c r="C2820" s="65">
        <f ca="1">INDIRECT(ADDRESS(2+QUOTIENT(ROW()-2,COUNTA('Form Responses 1'!$1:$1)-4),3,,TRUE,"Form Responses 1"))</f>
        <v>0</v>
      </c>
      <c r="D2820" s="65">
        <f ca="1">INDIRECT(ADDRESS(2+QUOTIENT(ROW()-2,COUNTA('Form Responses 1'!$1:$1)-4),4,,TRUE,"Form Responses 1"))</f>
        <v>0</v>
      </c>
      <c r="E2820" s="82">
        <f ca="1" t="shared" si="0"/>
        <v>6</v>
      </c>
      <c r="F2820" s="65" t="str">
        <f ca="1">IF(ISBLANK(A2820)," ",INDIRECT(ADDRESS(1,5+MOD(ROW()-2,COUNTA('Form Responses 1'!$1:$1)-4),,TRUE,"Form Responses 1")))</f>
        <v>Lantai 06 [Pantry]</v>
      </c>
      <c r="G2820" s="65" t="e">
        <f ca="1">IF(ISBLANK(A2820)," ",INDIRECT(ADDRESS(MATCH(A2820,'Form Responses 1'!A:A,0),5+MOD(ROW()-2,COUNTA('Form Responses 1'!$1:$1)-4),,TRUE,"Form Responses 1")))</f>
        <v>#N/A</v>
      </c>
      <c r="H2820" s="83" t="str">
        <f ca="1" t="shared" si="1"/>
        <v>Lantai 06</v>
      </c>
      <c r="I2820" s="83" t="str">
        <f ca="1" t="shared" si="2871"/>
        <v>Pantry</v>
      </c>
      <c r="J2820" s="83" t="str">
        <f ca="1" t="shared" si="2"/>
        <v>CLEANING SERVICE</v>
      </c>
      <c r="K2820" s="83" t="str">
        <f ca="1" t="array" ref="K2820">IFERROR(INDEX(MASTER!B:B,MATCH(G2820,MASTER!A:A,0))/100," ")</f>
        <v> </v>
      </c>
      <c r="L2820" s="65">
        <f ca="1" t="shared" si="3"/>
        <v>0</v>
      </c>
      <c r="M2820" s="65" t="str">
        <f ca="1" t="shared" si="4"/>
        <v>1900 - WEEK 00</v>
      </c>
      <c r="N2820" s="65" t="str">
        <f ca="1" t="shared" si="5"/>
        <v>1900 - MONTH 01</v>
      </c>
      <c r="O2820" s="83" t="str">
        <f ca="1" t="shared" ref="O2820:P2820" si="2873">IFERROR(AVERAGEIF(M:M,M2820,$K:$K)," ")</f>
        <v> </v>
      </c>
      <c r="P2820" s="83" t="str">
        <f ca="1" t="shared" si="2873"/>
        <v> </v>
      </c>
      <c r="Q2820" s="65" t="str">
        <f ca="1">IF(ISBLANK(A2820)," ",IF(O2820&gt;MASTER!$B$3/100,"SB",IF(O2820&gt;MASTER!$B$4/100,"B",IF(O2820&gt;MASTER!$B$5/100,"C","K"))))</f>
        <v>SB</v>
      </c>
      <c r="R2820" s="65" t="str">
        <f ca="1">IF(ISBLANK(B2820)," ",IF(P2820&gt;MASTER!$B$3/100,"SB",IF(P2820&gt;MASTER!$B$4/100,"B",IF(P2820&gt;MASTER!$B$5/100,"C","K"))))</f>
        <v>SB</v>
      </c>
    </row>
    <row r="2821" customHeight="1" spans="1:18">
      <c r="A2821" s="65">
        <f ca="1">INDIRECT(ADDRESS(2+QUOTIENT(ROW()-2,COUNTA('Form Responses 1'!$1:$1)-4),1,,TRUE,"Form Responses 1"))</f>
        <v>0</v>
      </c>
      <c r="B2821" s="65">
        <f ca="1">INDIRECT(ADDRESS(2+QUOTIENT(ROW()-2,COUNTA('Form Responses 1'!$1:$1)-4),2,,TRUE,"Form Responses 1"))</f>
        <v>0</v>
      </c>
      <c r="C2821" s="65">
        <f ca="1">INDIRECT(ADDRESS(2+QUOTIENT(ROW()-2,COUNTA('Form Responses 1'!$1:$1)-4),3,,TRUE,"Form Responses 1"))</f>
        <v>0</v>
      </c>
      <c r="D2821" s="65">
        <f ca="1">INDIRECT(ADDRESS(2+QUOTIENT(ROW()-2,COUNTA('Form Responses 1'!$1:$1)-4),4,,TRUE,"Form Responses 1"))</f>
        <v>0</v>
      </c>
      <c r="E2821" s="82">
        <f ca="1" t="shared" si="0"/>
        <v>6</v>
      </c>
      <c r="F2821" s="65" t="str">
        <f ca="1">IF(ISBLANK(A2821)," ",INDIRECT(ADDRESS(1,5+MOD(ROW()-2,COUNTA('Form Responses 1'!$1:$1)-4),,TRUE,"Form Responses 1")))</f>
        <v>Lantai 06 [Ruang Rapat 1-2-3]</v>
      </c>
      <c r="G2821" s="65" t="e">
        <f ca="1">IF(ISBLANK(A2821)," ",INDIRECT(ADDRESS(MATCH(A2821,'Form Responses 1'!A:A,0),5+MOD(ROW()-2,COUNTA('Form Responses 1'!$1:$1)-4),,TRUE,"Form Responses 1")))</f>
        <v>#N/A</v>
      </c>
      <c r="H2821" s="83" t="str">
        <f ca="1" t="shared" si="1"/>
        <v>Lantai 06</v>
      </c>
      <c r="I2821" s="83" t="str">
        <f ca="1" t="shared" si="2871"/>
        <v>Ruang Rapat 1-2-3</v>
      </c>
      <c r="J2821" s="83" t="str">
        <f ca="1" t="shared" si="2"/>
        <v>CLEANING SERVICE</v>
      </c>
      <c r="K2821" s="83" t="str">
        <f ca="1" t="array" ref="K2821">IFERROR(INDEX(MASTER!B:B,MATCH(G2821,MASTER!A:A,0))/100," ")</f>
        <v> </v>
      </c>
      <c r="L2821" s="65">
        <f ca="1" t="shared" si="3"/>
        <v>0</v>
      </c>
      <c r="M2821" s="65" t="str">
        <f ca="1" t="shared" si="4"/>
        <v>1900 - WEEK 00</v>
      </c>
      <c r="N2821" s="65" t="str">
        <f ca="1" t="shared" si="5"/>
        <v>1900 - MONTH 01</v>
      </c>
      <c r="O2821" s="83" t="str">
        <f ca="1" t="shared" ref="O2821:P2821" si="2874">IFERROR(AVERAGEIF(M:M,M2821,$K:$K)," ")</f>
        <v> </v>
      </c>
      <c r="P2821" s="83" t="str">
        <f ca="1" t="shared" si="2874"/>
        <v> </v>
      </c>
      <c r="Q2821" s="65" t="str">
        <f ca="1">IF(ISBLANK(A2821)," ",IF(O2821&gt;MASTER!$B$3/100,"SB",IF(O2821&gt;MASTER!$B$4/100,"B",IF(O2821&gt;MASTER!$B$5/100,"C","K"))))</f>
        <v>SB</v>
      </c>
      <c r="R2821" s="65" t="str">
        <f ca="1">IF(ISBLANK(B2821)," ",IF(P2821&gt;MASTER!$B$3/100,"SB",IF(P2821&gt;MASTER!$B$4/100,"B",IF(P2821&gt;MASTER!$B$5/100,"C","K"))))</f>
        <v>SB</v>
      </c>
    </row>
    <row r="2822" customHeight="1" spans="1:18">
      <c r="A2822" s="65">
        <f ca="1">INDIRECT(ADDRESS(2+QUOTIENT(ROW()-2,COUNTA('Form Responses 1'!$1:$1)-4),1,,TRUE,"Form Responses 1"))</f>
        <v>0</v>
      </c>
      <c r="B2822" s="65">
        <f ca="1">INDIRECT(ADDRESS(2+QUOTIENT(ROW()-2,COUNTA('Form Responses 1'!$1:$1)-4),2,,TRUE,"Form Responses 1"))</f>
        <v>0</v>
      </c>
      <c r="C2822" s="65">
        <f ca="1">INDIRECT(ADDRESS(2+QUOTIENT(ROW()-2,COUNTA('Form Responses 1'!$1:$1)-4),3,,TRUE,"Form Responses 1"))</f>
        <v>0</v>
      </c>
      <c r="D2822" s="65">
        <f ca="1">INDIRECT(ADDRESS(2+QUOTIENT(ROW()-2,COUNTA('Form Responses 1'!$1:$1)-4),4,,TRUE,"Form Responses 1"))</f>
        <v>0</v>
      </c>
      <c r="E2822" s="82">
        <f ca="1" t="shared" si="0"/>
        <v>6</v>
      </c>
      <c r="F2822" s="65" t="str">
        <f ca="1">IF(ISBLANK(A2822)," ",INDIRECT(ADDRESS(1,5+MOD(ROW()-2,COUNTA('Form Responses 1'!$1:$1)-4),,TRUE,"Form Responses 1")))</f>
        <v>Lantai 06 [Ruang Kerja]</v>
      </c>
      <c r="G2822" s="65" t="e">
        <f ca="1">IF(ISBLANK(A2822)," ",INDIRECT(ADDRESS(MATCH(A2822,'Form Responses 1'!A:A,0),5+MOD(ROW()-2,COUNTA('Form Responses 1'!$1:$1)-4),,TRUE,"Form Responses 1")))</f>
        <v>#N/A</v>
      </c>
      <c r="H2822" s="83" t="str">
        <f ca="1" t="shared" si="1"/>
        <v>Lantai 06</v>
      </c>
      <c r="I2822" s="83" t="str">
        <f ca="1" t="shared" si="2871"/>
        <v>Ruang Kerja</v>
      </c>
      <c r="J2822" s="83" t="str">
        <f ca="1" t="shared" si="2"/>
        <v>CLEANING SERVICE</v>
      </c>
      <c r="K2822" s="83" t="str">
        <f ca="1" t="array" ref="K2822">IFERROR(INDEX(MASTER!B:B,MATCH(G2822,MASTER!A:A,0))/100," ")</f>
        <v> </v>
      </c>
      <c r="L2822" s="65">
        <f ca="1" t="shared" si="3"/>
        <v>0</v>
      </c>
      <c r="M2822" s="65" t="str">
        <f ca="1" t="shared" si="4"/>
        <v>1900 - WEEK 00</v>
      </c>
      <c r="N2822" s="65" t="str">
        <f ca="1" t="shared" si="5"/>
        <v>1900 - MONTH 01</v>
      </c>
      <c r="O2822" s="83" t="str">
        <f ca="1" t="shared" ref="O2822:P2822" si="2875">IFERROR(AVERAGEIF(M:M,M2822,$K:$K)," ")</f>
        <v> </v>
      </c>
      <c r="P2822" s="83" t="str">
        <f ca="1" t="shared" si="2875"/>
        <v> </v>
      </c>
      <c r="Q2822" s="65" t="str">
        <f ca="1">IF(ISBLANK(A2822)," ",IF(O2822&gt;MASTER!$B$3/100,"SB",IF(O2822&gt;MASTER!$B$4/100,"B",IF(O2822&gt;MASTER!$B$5/100,"C","K"))))</f>
        <v>SB</v>
      </c>
      <c r="R2822" s="65" t="str">
        <f ca="1">IF(ISBLANK(B2822)," ",IF(P2822&gt;MASTER!$B$3/100,"SB",IF(P2822&gt;MASTER!$B$4/100,"B",IF(P2822&gt;MASTER!$B$5/100,"C","K"))))</f>
        <v>SB</v>
      </c>
    </row>
    <row r="2823" customHeight="1" spans="1:18">
      <c r="A2823" s="65">
        <f ca="1">INDIRECT(ADDRESS(2+QUOTIENT(ROW()-2,COUNTA('Form Responses 1'!$1:$1)-4),1,,TRUE,"Form Responses 1"))</f>
        <v>0</v>
      </c>
      <c r="B2823" s="65">
        <f ca="1">INDIRECT(ADDRESS(2+QUOTIENT(ROW()-2,COUNTA('Form Responses 1'!$1:$1)-4),2,,TRUE,"Form Responses 1"))</f>
        <v>0</v>
      </c>
      <c r="C2823" s="65">
        <f ca="1">INDIRECT(ADDRESS(2+QUOTIENT(ROW()-2,COUNTA('Form Responses 1'!$1:$1)-4),3,,TRUE,"Form Responses 1"))</f>
        <v>0</v>
      </c>
      <c r="D2823" s="65">
        <f ca="1">INDIRECT(ADDRESS(2+QUOTIENT(ROW()-2,COUNTA('Form Responses 1'!$1:$1)-4),4,,TRUE,"Form Responses 1"))</f>
        <v>0</v>
      </c>
      <c r="E2823" s="82">
        <f ca="1" t="shared" si="0"/>
        <v>6</v>
      </c>
      <c r="F2823" s="65" t="str">
        <f ca="1">IF(ISBLANK(A2823)," ",INDIRECT(ADDRESS(1,5+MOD(ROW()-2,COUNTA('Form Responses 1'!$1:$1)-4),,TRUE,"Form Responses 1")))</f>
        <v>Lantai 06 [Koridor]</v>
      </c>
      <c r="G2823" s="65" t="e">
        <f ca="1">IF(ISBLANK(A2823)," ",INDIRECT(ADDRESS(MATCH(A2823,'Form Responses 1'!A:A,0),5+MOD(ROW()-2,COUNTA('Form Responses 1'!$1:$1)-4),,TRUE,"Form Responses 1")))</f>
        <v>#N/A</v>
      </c>
      <c r="H2823" s="83" t="str">
        <f ca="1" t="shared" si="1"/>
        <v>Lantai 06</v>
      </c>
      <c r="I2823" s="83" t="str">
        <f ca="1" t="shared" si="2871"/>
        <v>Koridor</v>
      </c>
      <c r="J2823" s="83" t="str">
        <f ca="1" t="shared" si="2"/>
        <v>CLEANING SERVICE</v>
      </c>
      <c r="K2823" s="83" t="str">
        <f ca="1" t="array" ref="K2823">IFERROR(INDEX(MASTER!B:B,MATCH(G2823,MASTER!A:A,0))/100," ")</f>
        <v> </v>
      </c>
      <c r="L2823" s="65">
        <f ca="1" t="shared" si="3"/>
        <v>0</v>
      </c>
      <c r="M2823" s="65" t="str">
        <f ca="1" t="shared" si="4"/>
        <v>1900 - WEEK 00</v>
      </c>
      <c r="N2823" s="65" t="str">
        <f ca="1" t="shared" si="5"/>
        <v>1900 - MONTH 01</v>
      </c>
      <c r="O2823" s="83" t="str">
        <f ca="1" t="shared" ref="O2823:P2823" si="2876">IFERROR(AVERAGEIF(M:M,M2823,$K:$K)," ")</f>
        <v> </v>
      </c>
      <c r="P2823" s="83" t="str">
        <f ca="1" t="shared" si="2876"/>
        <v> </v>
      </c>
      <c r="Q2823" s="65" t="str">
        <f ca="1">IF(ISBLANK(A2823)," ",IF(O2823&gt;MASTER!$B$3/100,"SB",IF(O2823&gt;MASTER!$B$4/100,"B",IF(O2823&gt;MASTER!$B$5/100,"C","K"))))</f>
        <v>SB</v>
      </c>
      <c r="R2823" s="65" t="str">
        <f ca="1">IF(ISBLANK(B2823)," ",IF(P2823&gt;MASTER!$B$3/100,"SB",IF(P2823&gt;MASTER!$B$4/100,"B",IF(P2823&gt;MASTER!$B$5/100,"C","K"))))</f>
        <v>SB</v>
      </c>
    </row>
    <row r="2824" customHeight="1" spans="1:18">
      <c r="A2824" s="65">
        <f ca="1">INDIRECT(ADDRESS(2+QUOTIENT(ROW()-2,COUNTA('Form Responses 1'!$1:$1)-4),1,,TRUE,"Form Responses 1"))</f>
        <v>0</v>
      </c>
      <c r="B2824" s="65">
        <f ca="1">INDIRECT(ADDRESS(2+QUOTIENT(ROW()-2,COUNTA('Form Responses 1'!$1:$1)-4),2,,TRUE,"Form Responses 1"))</f>
        <v>0</v>
      </c>
      <c r="C2824" s="65">
        <f ca="1">INDIRECT(ADDRESS(2+QUOTIENT(ROW()-2,COUNTA('Form Responses 1'!$1:$1)-4),3,,TRUE,"Form Responses 1"))</f>
        <v>0</v>
      </c>
      <c r="D2824" s="65">
        <f ca="1">INDIRECT(ADDRESS(2+QUOTIENT(ROW()-2,COUNTA('Form Responses 1'!$1:$1)-4),4,,TRUE,"Form Responses 1"))</f>
        <v>0</v>
      </c>
      <c r="E2824" s="82">
        <f ca="1" t="shared" si="0"/>
        <v>6</v>
      </c>
      <c r="F2824" s="65" t="str">
        <f ca="1">IF(ISBLANK(A2824)," ",INDIRECT(ADDRESS(1,5+MOD(ROW()-2,COUNTA('Form Responses 1'!$1:$1)-4),,TRUE,"Form Responses 1")))</f>
        <v>Lantai 06 [Toilet Pria / Wanita]</v>
      </c>
      <c r="G2824" s="65" t="e">
        <f ca="1">IF(ISBLANK(A2824)," ",INDIRECT(ADDRESS(MATCH(A2824,'Form Responses 1'!A:A,0),5+MOD(ROW()-2,COUNTA('Form Responses 1'!$1:$1)-4),,TRUE,"Form Responses 1")))</f>
        <v>#N/A</v>
      </c>
      <c r="H2824" s="83" t="str">
        <f ca="1" t="shared" si="1"/>
        <v>Lantai 06</v>
      </c>
      <c r="I2824" s="83" t="str">
        <f ca="1" t="shared" si="2871"/>
        <v>Toilet Pria / Wanita</v>
      </c>
      <c r="J2824" s="83" t="str">
        <f ca="1" t="shared" si="2"/>
        <v>CLEANING SERVICE</v>
      </c>
      <c r="K2824" s="83" t="str">
        <f ca="1" t="array" ref="K2824">IFERROR(INDEX(MASTER!B:B,MATCH(G2824,MASTER!A:A,0))/100," ")</f>
        <v> </v>
      </c>
      <c r="L2824" s="65">
        <f ca="1" t="shared" si="3"/>
        <v>0</v>
      </c>
      <c r="M2824" s="65" t="str">
        <f ca="1" t="shared" si="4"/>
        <v>1900 - WEEK 00</v>
      </c>
      <c r="N2824" s="65" t="str">
        <f ca="1" t="shared" si="5"/>
        <v>1900 - MONTH 01</v>
      </c>
      <c r="O2824" s="83" t="str">
        <f ca="1" t="shared" ref="O2824:P2824" si="2877">IFERROR(AVERAGEIF(M:M,M2824,$K:$K)," ")</f>
        <v> </v>
      </c>
      <c r="P2824" s="83" t="str">
        <f ca="1" t="shared" si="2877"/>
        <v> </v>
      </c>
      <c r="Q2824" s="65" t="str">
        <f ca="1">IF(ISBLANK(A2824)," ",IF(O2824&gt;MASTER!$B$3/100,"SB",IF(O2824&gt;MASTER!$B$4/100,"B",IF(O2824&gt;MASTER!$B$5/100,"C","K"))))</f>
        <v>SB</v>
      </c>
      <c r="R2824" s="65" t="str">
        <f ca="1">IF(ISBLANK(B2824)," ",IF(P2824&gt;MASTER!$B$3/100,"SB",IF(P2824&gt;MASTER!$B$4/100,"B",IF(P2824&gt;MASTER!$B$5/100,"C","K"))))</f>
        <v>SB</v>
      </c>
    </row>
    <row r="2825" customHeight="1" spans="1:18">
      <c r="A2825" s="65">
        <f ca="1">INDIRECT(ADDRESS(2+QUOTIENT(ROW()-2,COUNTA('Form Responses 1'!$1:$1)-4),1,,TRUE,"Form Responses 1"))</f>
        <v>0</v>
      </c>
      <c r="B2825" s="65">
        <f ca="1">INDIRECT(ADDRESS(2+QUOTIENT(ROW()-2,COUNTA('Form Responses 1'!$1:$1)-4),2,,TRUE,"Form Responses 1"))</f>
        <v>0</v>
      </c>
      <c r="C2825" s="65">
        <f ca="1">INDIRECT(ADDRESS(2+QUOTIENT(ROW()-2,COUNTA('Form Responses 1'!$1:$1)-4),3,,TRUE,"Form Responses 1"))</f>
        <v>0</v>
      </c>
      <c r="D2825" s="65">
        <f ca="1">INDIRECT(ADDRESS(2+QUOTIENT(ROW()-2,COUNTA('Form Responses 1'!$1:$1)-4),4,,TRUE,"Form Responses 1"))</f>
        <v>0</v>
      </c>
      <c r="E2825" s="82">
        <f ca="1" t="shared" si="0"/>
        <v>6</v>
      </c>
      <c r="F2825" s="65" t="str">
        <f ca="1">IF(ISBLANK(A2825)," ",INDIRECT(ADDRESS(1,5+MOD(ROW()-2,COUNTA('Form Responses 1'!$1:$1)-4),,TRUE,"Form Responses 1")))</f>
        <v>Lantai 05 [Tangga Exit Barat]</v>
      </c>
      <c r="G2825" s="65" t="e">
        <f ca="1">IF(ISBLANK(A2825)," ",INDIRECT(ADDRESS(MATCH(A2825,'Form Responses 1'!A:A,0),5+MOD(ROW()-2,COUNTA('Form Responses 1'!$1:$1)-4),,TRUE,"Form Responses 1")))</f>
        <v>#N/A</v>
      </c>
      <c r="H2825" s="83" t="str">
        <f ca="1" t="shared" si="1"/>
        <v>Lantai 05</v>
      </c>
      <c r="I2825" s="83" t="str">
        <f ca="1" t="shared" si="2871"/>
        <v>Tangga Exit Barat</v>
      </c>
      <c r="J2825" s="83" t="str">
        <f ca="1" t="shared" si="2"/>
        <v>CLEANING SERVICE</v>
      </c>
      <c r="K2825" s="83" t="str">
        <f ca="1" t="array" ref="K2825">IFERROR(INDEX(MASTER!B:B,MATCH(G2825,MASTER!A:A,0))/100," ")</f>
        <v> </v>
      </c>
      <c r="L2825" s="65">
        <f ca="1" t="shared" si="3"/>
        <v>0</v>
      </c>
      <c r="M2825" s="65" t="str">
        <f ca="1" t="shared" si="4"/>
        <v>1900 - WEEK 00</v>
      </c>
      <c r="N2825" s="65" t="str">
        <f ca="1" t="shared" si="5"/>
        <v>1900 - MONTH 01</v>
      </c>
      <c r="O2825" s="83" t="str">
        <f ca="1" t="shared" ref="O2825:P2825" si="2878">IFERROR(AVERAGEIF(M:M,M2825,$K:$K)," ")</f>
        <v> </v>
      </c>
      <c r="P2825" s="83" t="str">
        <f ca="1" t="shared" si="2878"/>
        <v> </v>
      </c>
      <c r="Q2825" s="65" t="str">
        <f ca="1">IF(ISBLANK(A2825)," ",IF(O2825&gt;MASTER!$B$3/100,"SB",IF(O2825&gt;MASTER!$B$4/100,"B",IF(O2825&gt;MASTER!$B$5/100,"C","K"))))</f>
        <v>SB</v>
      </c>
      <c r="R2825" s="65" t="str">
        <f ca="1">IF(ISBLANK(B2825)," ",IF(P2825&gt;MASTER!$B$3/100,"SB",IF(P2825&gt;MASTER!$B$4/100,"B",IF(P2825&gt;MASTER!$B$5/100,"C","K"))))</f>
        <v>SB</v>
      </c>
    </row>
    <row r="2826" customHeight="1" spans="1:18">
      <c r="A2826" s="65">
        <f ca="1">INDIRECT(ADDRESS(2+QUOTIENT(ROW()-2,COUNTA('Form Responses 1'!$1:$1)-4),1,,TRUE,"Form Responses 1"))</f>
        <v>0</v>
      </c>
      <c r="B2826" s="65">
        <f ca="1">INDIRECT(ADDRESS(2+QUOTIENT(ROW()-2,COUNTA('Form Responses 1'!$1:$1)-4),2,,TRUE,"Form Responses 1"))</f>
        <v>0</v>
      </c>
      <c r="C2826" s="65">
        <f ca="1">INDIRECT(ADDRESS(2+QUOTIENT(ROW()-2,COUNTA('Form Responses 1'!$1:$1)-4),3,,TRUE,"Form Responses 1"))</f>
        <v>0</v>
      </c>
      <c r="D2826" s="65">
        <f ca="1">INDIRECT(ADDRESS(2+QUOTIENT(ROW()-2,COUNTA('Form Responses 1'!$1:$1)-4),4,,TRUE,"Form Responses 1"))</f>
        <v>0</v>
      </c>
      <c r="E2826" s="82">
        <f ca="1" t="shared" si="0"/>
        <v>6</v>
      </c>
      <c r="F2826" s="65" t="str">
        <f ca="1">IF(ISBLANK(A2826)," ",INDIRECT(ADDRESS(1,5+MOD(ROW()-2,COUNTA('Form Responses 1'!$1:$1)-4),,TRUE,"Form Responses 1")))</f>
        <v>Lantai 05 [ &amp; Timur]</v>
      </c>
      <c r="G2826" s="65" t="e">
        <f ca="1">IF(ISBLANK(A2826)," ",INDIRECT(ADDRESS(MATCH(A2826,'Form Responses 1'!A:A,0),5+MOD(ROW()-2,COUNTA('Form Responses 1'!$1:$1)-4),,TRUE,"Form Responses 1")))</f>
        <v>#N/A</v>
      </c>
      <c r="H2826" s="83" t="str">
        <f ca="1" t="shared" si="1"/>
        <v>Lantai 05</v>
      </c>
      <c r="I2826" s="83" t="str">
        <f ca="1" t="shared" si="2871"/>
        <v> &amp; Timur</v>
      </c>
      <c r="J2826" s="83" t="str">
        <f ca="1" t="shared" si="2"/>
        <v>CLEANING SERVICE</v>
      </c>
      <c r="K2826" s="83" t="str">
        <f ca="1" t="array" ref="K2826">IFERROR(INDEX(MASTER!B:B,MATCH(G2826,MASTER!A:A,0))/100," ")</f>
        <v> </v>
      </c>
      <c r="L2826" s="65">
        <f ca="1" t="shared" si="3"/>
        <v>0</v>
      </c>
      <c r="M2826" s="65" t="str">
        <f ca="1" t="shared" si="4"/>
        <v>1900 - WEEK 00</v>
      </c>
      <c r="N2826" s="65" t="str">
        <f ca="1" t="shared" si="5"/>
        <v>1900 - MONTH 01</v>
      </c>
      <c r="O2826" s="83" t="str">
        <f ca="1" t="shared" ref="O2826:P2826" si="2879">IFERROR(AVERAGEIF(M:M,M2826,$K:$K)," ")</f>
        <v> </v>
      </c>
      <c r="P2826" s="83" t="str">
        <f ca="1" t="shared" si="2879"/>
        <v> </v>
      </c>
      <c r="Q2826" s="65" t="str">
        <f ca="1">IF(ISBLANK(A2826)," ",IF(O2826&gt;MASTER!$B$3/100,"SB",IF(O2826&gt;MASTER!$B$4/100,"B",IF(O2826&gt;MASTER!$B$5/100,"C","K"))))</f>
        <v>SB</v>
      </c>
      <c r="R2826" s="65" t="str">
        <f ca="1">IF(ISBLANK(B2826)," ",IF(P2826&gt;MASTER!$B$3/100,"SB",IF(P2826&gt;MASTER!$B$4/100,"B",IF(P2826&gt;MASTER!$B$5/100,"C","K"))))</f>
        <v>SB</v>
      </c>
    </row>
    <row r="2827" customHeight="1" spans="1:18">
      <c r="A2827" s="65">
        <f ca="1">INDIRECT(ADDRESS(2+QUOTIENT(ROW()-2,COUNTA('Form Responses 1'!$1:$1)-4),1,,TRUE,"Form Responses 1"))</f>
        <v>0</v>
      </c>
      <c r="B2827" s="65">
        <f ca="1">INDIRECT(ADDRESS(2+QUOTIENT(ROW()-2,COUNTA('Form Responses 1'!$1:$1)-4),2,,TRUE,"Form Responses 1"))</f>
        <v>0</v>
      </c>
      <c r="C2827" s="65">
        <f ca="1">INDIRECT(ADDRESS(2+QUOTIENT(ROW()-2,COUNTA('Form Responses 1'!$1:$1)-4),3,,TRUE,"Form Responses 1"))</f>
        <v>0</v>
      </c>
      <c r="D2827" s="65">
        <f ca="1">INDIRECT(ADDRESS(2+QUOTIENT(ROW()-2,COUNTA('Form Responses 1'!$1:$1)-4),4,,TRUE,"Form Responses 1"))</f>
        <v>0</v>
      </c>
      <c r="E2827" s="82">
        <f ca="1" t="shared" si="0"/>
        <v>6</v>
      </c>
      <c r="F2827" s="65" t="str">
        <f ca="1">IF(ISBLANK(A2827)," ",INDIRECT(ADDRESS(1,5+MOD(ROW()-2,COUNTA('Form Responses 1'!$1:$1)-4),,TRUE,"Form Responses 1")))</f>
        <v>Lantai 05 [Mushola]</v>
      </c>
      <c r="G2827" s="65" t="e">
        <f ca="1">IF(ISBLANK(A2827)," ",INDIRECT(ADDRESS(MATCH(A2827,'Form Responses 1'!A:A,0),5+MOD(ROW()-2,COUNTA('Form Responses 1'!$1:$1)-4),,TRUE,"Form Responses 1")))</f>
        <v>#N/A</v>
      </c>
      <c r="H2827" s="83" t="str">
        <f ca="1" t="shared" si="1"/>
        <v>Lantai 05</v>
      </c>
      <c r="I2827" s="83" t="str">
        <f ca="1" t="shared" si="2871"/>
        <v>Mushola</v>
      </c>
      <c r="J2827" s="83" t="str">
        <f ca="1" t="shared" si="2"/>
        <v>CLEANING SERVICE</v>
      </c>
      <c r="K2827" s="83" t="str">
        <f ca="1" t="array" ref="K2827">IFERROR(INDEX(MASTER!B:B,MATCH(G2827,MASTER!A:A,0))/100," ")</f>
        <v> </v>
      </c>
      <c r="L2827" s="65">
        <f ca="1" t="shared" si="3"/>
        <v>0</v>
      </c>
      <c r="M2827" s="65" t="str">
        <f ca="1" t="shared" si="4"/>
        <v>1900 - WEEK 00</v>
      </c>
      <c r="N2827" s="65" t="str">
        <f ca="1" t="shared" si="5"/>
        <v>1900 - MONTH 01</v>
      </c>
      <c r="O2827" s="83" t="str">
        <f ca="1" t="shared" ref="O2827:P2827" si="2880">IFERROR(AVERAGEIF(M:M,M2827,$K:$K)," ")</f>
        <v> </v>
      </c>
      <c r="P2827" s="83" t="str">
        <f ca="1" t="shared" si="2880"/>
        <v> </v>
      </c>
      <c r="Q2827" s="65" t="str">
        <f ca="1">IF(ISBLANK(A2827)," ",IF(O2827&gt;MASTER!$B$3/100,"SB",IF(O2827&gt;MASTER!$B$4/100,"B",IF(O2827&gt;MASTER!$B$5/100,"C","K"))))</f>
        <v>SB</v>
      </c>
      <c r="R2827" s="65" t="str">
        <f ca="1">IF(ISBLANK(B2827)," ",IF(P2827&gt;MASTER!$B$3/100,"SB",IF(P2827&gt;MASTER!$B$4/100,"B",IF(P2827&gt;MASTER!$B$5/100,"C","K"))))</f>
        <v>SB</v>
      </c>
    </row>
    <row r="2828" customHeight="1" spans="1:18">
      <c r="A2828" s="65">
        <f ca="1">INDIRECT(ADDRESS(2+QUOTIENT(ROW()-2,COUNTA('Form Responses 1'!$1:$1)-4),1,,TRUE,"Form Responses 1"))</f>
        <v>0</v>
      </c>
      <c r="B2828" s="65">
        <f ca="1">INDIRECT(ADDRESS(2+QUOTIENT(ROW()-2,COUNTA('Form Responses 1'!$1:$1)-4),2,,TRUE,"Form Responses 1"))</f>
        <v>0</v>
      </c>
      <c r="C2828" s="65">
        <f ca="1">INDIRECT(ADDRESS(2+QUOTIENT(ROW()-2,COUNTA('Form Responses 1'!$1:$1)-4),3,,TRUE,"Form Responses 1"))</f>
        <v>0</v>
      </c>
      <c r="D2828" s="65">
        <f ca="1">INDIRECT(ADDRESS(2+QUOTIENT(ROW()-2,COUNTA('Form Responses 1'!$1:$1)-4),4,,TRUE,"Form Responses 1"))</f>
        <v>0</v>
      </c>
      <c r="E2828" s="82">
        <f ca="1" t="shared" si="0"/>
        <v>6</v>
      </c>
      <c r="F2828" s="65" t="str">
        <f ca="1">IF(ISBLANK(A2828)," ",INDIRECT(ADDRESS(1,5+MOD(ROW()-2,COUNTA('Form Responses 1'!$1:$1)-4),,TRUE,"Form Responses 1")))</f>
        <v>Lantai 05 [Pantry]</v>
      </c>
      <c r="G2828" s="65" t="e">
        <f ca="1">IF(ISBLANK(A2828)," ",INDIRECT(ADDRESS(MATCH(A2828,'Form Responses 1'!A:A,0),5+MOD(ROW()-2,COUNTA('Form Responses 1'!$1:$1)-4),,TRUE,"Form Responses 1")))</f>
        <v>#N/A</v>
      </c>
      <c r="H2828" s="83" t="str">
        <f ca="1" t="shared" si="1"/>
        <v>Lantai 05</v>
      </c>
      <c r="I2828" s="83" t="str">
        <f ca="1" t="shared" si="2871"/>
        <v>Pantry</v>
      </c>
      <c r="J2828" s="83" t="str">
        <f ca="1" t="shared" si="2"/>
        <v>CLEANING SERVICE</v>
      </c>
      <c r="K2828" s="83" t="str">
        <f ca="1" t="array" ref="K2828">IFERROR(INDEX(MASTER!B:B,MATCH(G2828,MASTER!A:A,0))/100," ")</f>
        <v> </v>
      </c>
      <c r="L2828" s="65">
        <f ca="1" t="shared" si="3"/>
        <v>0</v>
      </c>
      <c r="M2828" s="65" t="str">
        <f ca="1" t="shared" si="4"/>
        <v>1900 - WEEK 00</v>
      </c>
      <c r="N2828" s="65" t="str">
        <f ca="1" t="shared" si="5"/>
        <v>1900 - MONTH 01</v>
      </c>
      <c r="O2828" s="83" t="str">
        <f ca="1" t="shared" ref="O2828:P2828" si="2881">IFERROR(AVERAGEIF(M:M,M2828,$K:$K)," ")</f>
        <v> </v>
      </c>
      <c r="P2828" s="83" t="str">
        <f ca="1" t="shared" si="2881"/>
        <v> </v>
      </c>
      <c r="Q2828" s="65" t="str">
        <f ca="1">IF(ISBLANK(A2828)," ",IF(O2828&gt;MASTER!$B$3/100,"SB",IF(O2828&gt;MASTER!$B$4/100,"B",IF(O2828&gt;MASTER!$B$5/100,"C","K"))))</f>
        <v>SB</v>
      </c>
      <c r="R2828" s="65" t="str">
        <f ca="1">IF(ISBLANK(B2828)," ",IF(P2828&gt;MASTER!$B$3/100,"SB",IF(P2828&gt;MASTER!$B$4/100,"B",IF(P2828&gt;MASTER!$B$5/100,"C","K"))))</f>
        <v>SB</v>
      </c>
    </row>
    <row r="2829" customHeight="1" spans="1:18">
      <c r="A2829" s="65">
        <f ca="1">INDIRECT(ADDRESS(2+QUOTIENT(ROW()-2,COUNTA('Form Responses 1'!$1:$1)-4),1,,TRUE,"Form Responses 1"))</f>
        <v>0</v>
      </c>
      <c r="B2829" s="65">
        <f ca="1">INDIRECT(ADDRESS(2+QUOTIENT(ROW()-2,COUNTA('Form Responses 1'!$1:$1)-4),2,,TRUE,"Form Responses 1"))</f>
        <v>0</v>
      </c>
      <c r="C2829" s="65">
        <f ca="1">INDIRECT(ADDRESS(2+QUOTIENT(ROW()-2,COUNTA('Form Responses 1'!$1:$1)-4),3,,TRUE,"Form Responses 1"))</f>
        <v>0</v>
      </c>
      <c r="D2829" s="65">
        <f ca="1">INDIRECT(ADDRESS(2+QUOTIENT(ROW()-2,COUNTA('Form Responses 1'!$1:$1)-4),4,,TRUE,"Form Responses 1"))</f>
        <v>0</v>
      </c>
      <c r="E2829" s="82">
        <f ca="1" t="shared" si="0"/>
        <v>6</v>
      </c>
      <c r="F2829" s="65" t="str">
        <f ca="1">IF(ISBLANK(A2829)," ",INDIRECT(ADDRESS(1,5+MOD(ROW()-2,COUNTA('Form Responses 1'!$1:$1)-4),,TRUE,"Form Responses 1")))</f>
        <v>Lantai 05 [Ruang Rapat 1-2-3]</v>
      </c>
      <c r="G2829" s="65" t="e">
        <f ca="1">IF(ISBLANK(A2829)," ",INDIRECT(ADDRESS(MATCH(A2829,'Form Responses 1'!A:A,0),5+MOD(ROW()-2,COUNTA('Form Responses 1'!$1:$1)-4),,TRUE,"Form Responses 1")))</f>
        <v>#N/A</v>
      </c>
      <c r="H2829" s="83" t="str">
        <f ca="1" t="shared" si="1"/>
        <v>Lantai 05</v>
      </c>
      <c r="I2829" s="83" t="str">
        <f ca="1" t="shared" si="2871"/>
        <v>Ruang Rapat 1-2-3</v>
      </c>
      <c r="J2829" s="83" t="str">
        <f ca="1" t="shared" si="2"/>
        <v>CLEANING SERVICE</v>
      </c>
      <c r="K2829" s="83" t="str">
        <f ca="1" t="array" ref="K2829">IFERROR(INDEX(MASTER!B:B,MATCH(G2829,MASTER!A:A,0))/100," ")</f>
        <v> </v>
      </c>
      <c r="L2829" s="65">
        <f ca="1" t="shared" si="3"/>
        <v>0</v>
      </c>
      <c r="M2829" s="65" t="str">
        <f ca="1" t="shared" si="4"/>
        <v>1900 - WEEK 00</v>
      </c>
      <c r="N2829" s="65" t="str">
        <f ca="1" t="shared" si="5"/>
        <v>1900 - MONTH 01</v>
      </c>
      <c r="O2829" s="83" t="str">
        <f ca="1" t="shared" ref="O2829:P2829" si="2882">IFERROR(AVERAGEIF(M:M,M2829,$K:$K)," ")</f>
        <v> </v>
      </c>
      <c r="P2829" s="83" t="str">
        <f ca="1" t="shared" si="2882"/>
        <v> </v>
      </c>
      <c r="Q2829" s="65" t="str">
        <f ca="1">IF(ISBLANK(A2829)," ",IF(O2829&gt;MASTER!$B$3/100,"SB",IF(O2829&gt;MASTER!$B$4/100,"B",IF(O2829&gt;MASTER!$B$5/100,"C","K"))))</f>
        <v>SB</v>
      </c>
      <c r="R2829" s="65" t="str">
        <f ca="1">IF(ISBLANK(B2829)," ",IF(P2829&gt;MASTER!$B$3/100,"SB",IF(P2829&gt;MASTER!$B$4/100,"B",IF(P2829&gt;MASTER!$B$5/100,"C","K"))))</f>
        <v>SB</v>
      </c>
    </row>
    <row r="2830" customHeight="1" spans="1:18">
      <c r="A2830" s="65">
        <f ca="1">INDIRECT(ADDRESS(2+QUOTIENT(ROW()-2,COUNTA('Form Responses 1'!$1:$1)-4),1,,TRUE,"Form Responses 1"))</f>
        <v>0</v>
      </c>
      <c r="B2830" s="65">
        <f ca="1">INDIRECT(ADDRESS(2+QUOTIENT(ROW()-2,COUNTA('Form Responses 1'!$1:$1)-4),2,,TRUE,"Form Responses 1"))</f>
        <v>0</v>
      </c>
      <c r="C2830" s="65">
        <f ca="1">INDIRECT(ADDRESS(2+QUOTIENT(ROW()-2,COUNTA('Form Responses 1'!$1:$1)-4),3,,TRUE,"Form Responses 1"))</f>
        <v>0</v>
      </c>
      <c r="D2830" s="65">
        <f ca="1">INDIRECT(ADDRESS(2+QUOTIENT(ROW()-2,COUNTA('Form Responses 1'!$1:$1)-4),4,,TRUE,"Form Responses 1"))</f>
        <v>0</v>
      </c>
      <c r="E2830" s="82">
        <f ca="1" t="shared" si="0"/>
        <v>6</v>
      </c>
      <c r="F2830" s="65" t="str">
        <f ca="1">IF(ISBLANK(A2830)," ",INDIRECT(ADDRESS(1,5+MOD(ROW()-2,COUNTA('Form Responses 1'!$1:$1)-4),,TRUE,"Form Responses 1")))</f>
        <v>Lantai 05 [Ruang Kerja]</v>
      </c>
      <c r="G2830" s="65" t="e">
        <f ca="1">IF(ISBLANK(A2830)," ",INDIRECT(ADDRESS(MATCH(A2830,'Form Responses 1'!A:A,0),5+MOD(ROW()-2,COUNTA('Form Responses 1'!$1:$1)-4),,TRUE,"Form Responses 1")))</f>
        <v>#N/A</v>
      </c>
      <c r="H2830" s="83" t="str">
        <f ca="1" t="shared" si="1"/>
        <v>Lantai 05</v>
      </c>
      <c r="I2830" s="83" t="str">
        <f ca="1" t="shared" si="2871"/>
        <v>Ruang Kerja</v>
      </c>
      <c r="J2830" s="83" t="str">
        <f ca="1" t="shared" si="2"/>
        <v>CLEANING SERVICE</v>
      </c>
      <c r="K2830" s="83" t="str">
        <f ca="1" t="array" ref="K2830">IFERROR(INDEX(MASTER!B:B,MATCH(G2830,MASTER!A:A,0))/100," ")</f>
        <v> </v>
      </c>
      <c r="L2830" s="65">
        <f ca="1" t="shared" si="3"/>
        <v>0</v>
      </c>
      <c r="M2830" s="65" t="str">
        <f ca="1" t="shared" si="4"/>
        <v>1900 - WEEK 00</v>
      </c>
      <c r="N2830" s="65" t="str">
        <f ca="1" t="shared" si="5"/>
        <v>1900 - MONTH 01</v>
      </c>
      <c r="O2830" s="83" t="str">
        <f ca="1" t="shared" ref="O2830:P2830" si="2883">IFERROR(AVERAGEIF(M:M,M2830,$K:$K)," ")</f>
        <v> </v>
      </c>
      <c r="P2830" s="83" t="str">
        <f ca="1" t="shared" si="2883"/>
        <v> </v>
      </c>
      <c r="Q2830" s="65" t="str">
        <f ca="1">IF(ISBLANK(A2830)," ",IF(O2830&gt;MASTER!$B$3/100,"SB",IF(O2830&gt;MASTER!$B$4/100,"B",IF(O2830&gt;MASTER!$B$5/100,"C","K"))))</f>
        <v>SB</v>
      </c>
      <c r="R2830" s="65" t="str">
        <f ca="1">IF(ISBLANK(B2830)," ",IF(P2830&gt;MASTER!$B$3/100,"SB",IF(P2830&gt;MASTER!$B$4/100,"B",IF(P2830&gt;MASTER!$B$5/100,"C","K"))))</f>
        <v>SB</v>
      </c>
    </row>
    <row r="2831" customHeight="1" spans="1:18">
      <c r="A2831" s="65">
        <f ca="1">INDIRECT(ADDRESS(2+QUOTIENT(ROW()-2,COUNTA('Form Responses 1'!$1:$1)-4),1,,TRUE,"Form Responses 1"))</f>
        <v>0</v>
      </c>
      <c r="B2831" s="65">
        <f ca="1">INDIRECT(ADDRESS(2+QUOTIENT(ROW()-2,COUNTA('Form Responses 1'!$1:$1)-4),2,,TRUE,"Form Responses 1"))</f>
        <v>0</v>
      </c>
      <c r="C2831" s="65">
        <f ca="1">INDIRECT(ADDRESS(2+QUOTIENT(ROW()-2,COUNTA('Form Responses 1'!$1:$1)-4),3,,TRUE,"Form Responses 1"))</f>
        <v>0</v>
      </c>
      <c r="D2831" s="65">
        <f ca="1">INDIRECT(ADDRESS(2+QUOTIENT(ROW()-2,COUNTA('Form Responses 1'!$1:$1)-4),4,,TRUE,"Form Responses 1"))</f>
        <v>0</v>
      </c>
      <c r="E2831" s="82">
        <f ca="1" t="shared" si="0"/>
        <v>6</v>
      </c>
      <c r="F2831" s="65" t="str">
        <f ca="1">IF(ISBLANK(A2831)," ",INDIRECT(ADDRESS(1,5+MOD(ROW()-2,COUNTA('Form Responses 1'!$1:$1)-4),,TRUE,"Form Responses 1")))</f>
        <v>Lantai 05 [Koridor]</v>
      </c>
      <c r="G2831" s="65" t="e">
        <f ca="1">IF(ISBLANK(A2831)," ",INDIRECT(ADDRESS(MATCH(A2831,'Form Responses 1'!A:A,0),5+MOD(ROW()-2,COUNTA('Form Responses 1'!$1:$1)-4),,TRUE,"Form Responses 1")))</f>
        <v>#N/A</v>
      </c>
      <c r="H2831" s="83" t="str">
        <f ca="1" t="shared" si="1"/>
        <v>Lantai 05</v>
      </c>
      <c r="I2831" s="83" t="str">
        <f ca="1" t="shared" si="2871"/>
        <v>Koridor</v>
      </c>
      <c r="J2831" s="83" t="str">
        <f ca="1" t="shared" si="2"/>
        <v>CLEANING SERVICE</v>
      </c>
      <c r="K2831" s="83" t="str">
        <f ca="1" t="array" ref="K2831">IFERROR(INDEX(MASTER!B:B,MATCH(G2831,MASTER!A:A,0))/100," ")</f>
        <v> </v>
      </c>
      <c r="L2831" s="65">
        <f ca="1" t="shared" si="3"/>
        <v>0</v>
      </c>
      <c r="M2831" s="65" t="str">
        <f ca="1" t="shared" si="4"/>
        <v>1900 - WEEK 00</v>
      </c>
      <c r="N2831" s="65" t="str">
        <f ca="1" t="shared" si="5"/>
        <v>1900 - MONTH 01</v>
      </c>
      <c r="O2831" s="83" t="str">
        <f ca="1" t="shared" ref="O2831:P2831" si="2884">IFERROR(AVERAGEIF(M:M,M2831,$K:$K)," ")</f>
        <v> </v>
      </c>
      <c r="P2831" s="83" t="str">
        <f ca="1" t="shared" si="2884"/>
        <v> </v>
      </c>
      <c r="Q2831" s="65" t="str">
        <f ca="1">IF(ISBLANK(A2831)," ",IF(O2831&gt;MASTER!$B$3/100,"SB",IF(O2831&gt;MASTER!$B$4/100,"B",IF(O2831&gt;MASTER!$B$5/100,"C","K"))))</f>
        <v>SB</v>
      </c>
      <c r="R2831" s="65" t="str">
        <f ca="1">IF(ISBLANK(B2831)," ",IF(P2831&gt;MASTER!$B$3/100,"SB",IF(P2831&gt;MASTER!$B$4/100,"B",IF(P2831&gt;MASTER!$B$5/100,"C","K"))))</f>
        <v>SB</v>
      </c>
    </row>
    <row r="2832" customHeight="1" spans="1:18">
      <c r="A2832" s="65">
        <f ca="1">INDIRECT(ADDRESS(2+QUOTIENT(ROW()-2,COUNTA('Form Responses 1'!$1:$1)-4),1,,TRUE,"Form Responses 1"))</f>
        <v>0</v>
      </c>
      <c r="B2832" s="65">
        <f ca="1">INDIRECT(ADDRESS(2+QUOTIENT(ROW()-2,COUNTA('Form Responses 1'!$1:$1)-4),2,,TRUE,"Form Responses 1"))</f>
        <v>0</v>
      </c>
      <c r="C2832" s="65">
        <f ca="1">INDIRECT(ADDRESS(2+QUOTIENT(ROW()-2,COUNTA('Form Responses 1'!$1:$1)-4),3,,TRUE,"Form Responses 1"))</f>
        <v>0</v>
      </c>
      <c r="D2832" s="65">
        <f ca="1">INDIRECT(ADDRESS(2+QUOTIENT(ROW()-2,COUNTA('Form Responses 1'!$1:$1)-4),4,,TRUE,"Form Responses 1"))</f>
        <v>0</v>
      </c>
      <c r="E2832" s="82">
        <f ca="1" t="shared" si="0"/>
        <v>6</v>
      </c>
      <c r="F2832" s="65" t="str">
        <f ca="1">IF(ISBLANK(A2832)," ",INDIRECT(ADDRESS(1,5+MOD(ROW()-2,COUNTA('Form Responses 1'!$1:$1)-4),,TRUE,"Form Responses 1")))</f>
        <v>Lantai 05 [Toilet Pria / Wanita]</v>
      </c>
      <c r="G2832" s="65" t="e">
        <f ca="1">IF(ISBLANK(A2832)," ",INDIRECT(ADDRESS(MATCH(A2832,'Form Responses 1'!A:A,0),5+MOD(ROW()-2,COUNTA('Form Responses 1'!$1:$1)-4),,TRUE,"Form Responses 1")))</f>
        <v>#N/A</v>
      </c>
      <c r="H2832" s="83" t="str">
        <f ca="1" t="shared" si="1"/>
        <v>Lantai 05</v>
      </c>
      <c r="I2832" s="83" t="str">
        <f ca="1" t="shared" si="2871"/>
        <v>Toilet Pria / Wanita</v>
      </c>
      <c r="J2832" s="83" t="str">
        <f ca="1" t="shared" si="2"/>
        <v>CLEANING SERVICE</v>
      </c>
      <c r="K2832" s="83" t="str">
        <f ca="1" t="array" ref="K2832">IFERROR(INDEX(MASTER!B:B,MATCH(G2832,MASTER!A:A,0))/100," ")</f>
        <v> </v>
      </c>
      <c r="L2832" s="65">
        <f ca="1" t="shared" si="3"/>
        <v>0</v>
      </c>
      <c r="M2832" s="65" t="str">
        <f ca="1" t="shared" si="4"/>
        <v>1900 - WEEK 00</v>
      </c>
      <c r="N2832" s="65" t="str">
        <f ca="1" t="shared" si="5"/>
        <v>1900 - MONTH 01</v>
      </c>
      <c r="O2832" s="83" t="str">
        <f ca="1" t="shared" ref="O2832:P2832" si="2885">IFERROR(AVERAGEIF(M:M,M2832,$K:$K)," ")</f>
        <v> </v>
      </c>
      <c r="P2832" s="83" t="str">
        <f ca="1" t="shared" si="2885"/>
        <v> </v>
      </c>
      <c r="Q2832" s="65" t="str">
        <f ca="1">IF(ISBLANK(A2832)," ",IF(O2832&gt;MASTER!$B$3/100,"SB",IF(O2832&gt;MASTER!$B$4/100,"B",IF(O2832&gt;MASTER!$B$5/100,"C","K"))))</f>
        <v>SB</v>
      </c>
      <c r="R2832" s="65" t="str">
        <f ca="1">IF(ISBLANK(B2832)," ",IF(P2832&gt;MASTER!$B$3/100,"SB",IF(P2832&gt;MASTER!$B$4/100,"B",IF(P2832&gt;MASTER!$B$5/100,"C","K"))))</f>
        <v>SB</v>
      </c>
    </row>
    <row r="2833" customHeight="1" spans="1:18">
      <c r="A2833" s="65">
        <f ca="1">INDIRECT(ADDRESS(2+QUOTIENT(ROW()-2,COUNTA('Form Responses 1'!$1:$1)-4),1,,TRUE,"Form Responses 1"))</f>
        <v>0</v>
      </c>
      <c r="B2833" s="65">
        <f ca="1">INDIRECT(ADDRESS(2+QUOTIENT(ROW()-2,COUNTA('Form Responses 1'!$1:$1)-4),2,,TRUE,"Form Responses 1"))</f>
        <v>0</v>
      </c>
      <c r="C2833" s="65">
        <f ca="1">INDIRECT(ADDRESS(2+QUOTIENT(ROW()-2,COUNTA('Form Responses 1'!$1:$1)-4),3,,TRUE,"Form Responses 1"))</f>
        <v>0</v>
      </c>
      <c r="D2833" s="65">
        <f ca="1">INDIRECT(ADDRESS(2+QUOTIENT(ROW()-2,COUNTA('Form Responses 1'!$1:$1)-4),4,,TRUE,"Form Responses 1"))</f>
        <v>0</v>
      </c>
      <c r="E2833" s="82">
        <f ca="1" t="shared" si="0"/>
        <v>6</v>
      </c>
      <c r="F2833" s="65" t="str">
        <f ca="1">IF(ISBLANK(A2833)," ",INDIRECT(ADDRESS(1,5+MOD(ROW()-2,COUNTA('Form Responses 1'!$1:$1)-4),,TRUE,"Form Responses 1")))</f>
        <v>Lantai 04 [Tangga Exit Barat]</v>
      </c>
      <c r="G2833" s="65" t="e">
        <f ca="1">IF(ISBLANK(A2833)," ",INDIRECT(ADDRESS(MATCH(A2833,'Form Responses 1'!A:A,0),5+MOD(ROW()-2,COUNTA('Form Responses 1'!$1:$1)-4),,TRUE,"Form Responses 1")))</f>
        <v>#N/A</v>
      </c>
      <c r="H2833" s="83" t="str">
        <f ca="1" t="shared" si="1"/>
        <v>Lantai 04</v>
      </c>
      <c r="I2833" s="83" t="str">
        <f ca="1" t="shared" si="2871"/>
        <v>Tangga Exit Barat</v>
      </c>
      <c r="J2833" s="83" t="str">
        <f ca="1" t="shared" si="2"/>
        <v>CLEANING SERVICE</v>
      </c>
      <c r="K2833" s="83" t="str">
        <f ca="1" t="array" ref="K2833">IFERROR(INDEX(MASTER!B:B,MATCH(G2833,MASTER!A:A,0))/100," ")</f>
        <v> </v>
      </c>
      <c r="L2833" s="65">
        <f ca="1" t="shared" si="3"/>
        <v>0</v>
      </c>
      <c r="M2833" s="65" t="str">
        <f ca="1" t="shared" si="4"/>
        <v>1900 - WEEK 00</v>
      </c>
      <c r="N2833" s="65" t="str">
        <f ca="1" t="shared" si="5"/>
        <v>1900 - MONTH 01</v>
      </c>
      <c r="O2833" s="83" t="str">
        <f ca="1" t="shared" ref="O2833:P2833" si="2886">IFERROR(AVERAGEIF(M:M,M2833,$K:$K)," ")</f>
        <v> </v>
      </c>
      <c r="P2833" s="83" t="str">
        <f ca="1" t="shared" si="2886"/>
        <v> </v>
      </c>
      <c r="Q2833" s="65" t="str">
        <f ca="1">IF(ISBLANK(A2833)," ",IF(O2833&gt;MASTER!$B$3/100,"SB",IF(O2833&gt;MASTER!$B$4/100,"B",IF(O2833&gt;MASTER!$B$5/100,"C","K"))))</f>
        <v>SB</v>
      </c>
      <c r="R2833" s="65" t="str">
        <f ca="1">IF(ISBLANK(B2833)," ",IF(P2833&gt;MASTER!$B$3/100,"SB",IF(P2833&gt;MASTER!$B$4/100,"B",IF(P2833&gt;MASTER!$B$5/100,"C","K"))))</f>
        <v>SB</v>
      </c>
    </row>
    <row r="2834" customHeight="1" spans="1:18">
      <c r="A2834" s="65">
        <f ca="1">INDIRECT(ADDRESS(2+QUOTIENT(ROW()-2,COUNTA('Form Responses 1'!$1:$1)-4),1,,TRUE,"Form Responses 1"))</f>
        <v>0</v>
      </c>
      <c r="B2834" s="65">
        <f ca="1">INDIRECT(ADDRESS(2+QUOTIENT(ROW()-2,COUNTA('Form Responses 1'!$1:$1)-4),2,,TRUE,"Form Responses 1"))</f>
        <v>0</v>
      </c>
      <c r="C2834" s="65">
        <f ca="1">INDIRECT(ADDRESS(2+QUOTIENT(ROW()-2,COUNTA('Form Responses 1'!$1:$1)-4),3,,TRUE,"Form Responses 1"))</f>
        <v>0</v>
      </c>
      <c r="D2834" s="65">
        <f ca="1">INDIRECT(ADDRESS(2+QUOTIENT(ROW()-2,COUNTA('Form Responses 1'!$1:$1)-4),4,,TRUE,"Form Responses 1"))</f>
        <v>0</v>
      </c>
      <c r="E2834" s="82">
        <f ca="1" t="shared" si="0"/>
        <v>6</v>
      </c>
      <c r="F2834" s="65" t="str">
        <f ca="1">IF(ISBLANK(A2834)," ",INDIRECT(ADDRESS(1,5+MOD(ROW()-2,COUNTA('Form Responses 1'!$1:$1)-4),,TRUE,"Form Responses 1")))</f>
        <v>Lantai 04 [ &amp; Timur]</v>
      </c>
      <c r="G2834" s="65" t="e">
        <f ca="1">IF(ISBLANK(A2834)," ",INDIRECT(ADDRESS(MATCH(A2834,'Form Responses 1'!A:A,0),5+MOD(ROW()-2,COUNTA('Form Responses 1'!$1:$1)-4),,TRUE,"Form Responses 1")))</f>
        <v>#N/A</v>
      </c>
      <c r="H2834" s="83" t="str">
        <f ca="1" t="shared" si="1"/>
        <v>Lantai 04</v>
      </c>
      <c r="I2834" s="83" t="str">
        <f ca="1" t="shared" si="2871"/>
        <v> &amp; Timur</v>
      </c>
      <c r="J2834" s="83" t="str">
        <f ca="1" t="shared" si="2"/>
        <v>CLEANING SERVICE</v>
      </c>
      <c r="K2834" s="83" t="str">
        <f ca="1" t="array" ref="K2834">IFERROR(INDEX(MASTER!B:B,MATCH(G2834,MASTER!A:A,0))/100," ")</f>
        <v> </v>
      </c>
      <c r="L2834" s="65">
        <f ca="1" t="shared" si="3"/>
        <v>0</v>
      </c>
      <c r="M2834" s="65" t="str">
        <f ca="1" t="shared" si="4"/>
        <v>1900 - WEEK 00</v>
      </c>
      <c r="N2834" s="65" t="str">
        <f ca="1" t="shared" si="5"/>
        <v>1900 - MONTH 01</v>
      </c>
      <c r="O2834" s="83" t="str">
        <f ca="1" t="shared" ref="O2834:P2834" si="2887">IFERROR(AVERAGEIF(M:M,M2834,$K:$K)," ")</f>
        <v> </v>
      </c>
      <c r="P2834" s="83" t="str">
        <f ca="1" t="shared" si="2887"/>
        <v> </v>
      </c>
      <c r="Q2834" s="65" t="str">
        <f ca="1">IF(ISBLANK(A2834)," ",IF(O2834&gt;MASTER!$B$3/100,"SB",IF(O2834&gt;MASTER!$B$4/100,"B",IF(O2834&gt;MASTER!$B$5/100,"C","K"))))</f>
        <v>SB</v>
      </c>
      <c r="R2834" s="65" t="str">
        <f ca="1">IF(ISBLANK(B2834)," ",IF(P2834&gt;MASTER!$B$3/100,"SB",IF(P2834&gt;MASTER!$B$4/100,"B",IF(P2834&gt;MASTER!$B$5/100,"C","K"))))</f>
        <v>SB</v>
      </c>
    </row>
    <row r="2835" customHeight="1" spans="1:18">
      <c r="A2835" s="65">
        <f ca="1">INDIRECT(ADDRESS(2+QUOTIENT(ROW()-2,COUNTA('Form Responses 1'!$1:$1)-4),1,,TRUE,"Form Responses 1"))</f>
        <v>0</v>
      </c>
      <c r="B2835" s="65">
        <f ca="1">INDIRECT(ADDRESS(2+QUOTIENT(ROW()-2,COUNTA('Form Responses 1'!$1:$1)-4),2,,TRUE,"Form Responses 1"))</f>
        <v>0</v>
      </c>
      <c r="C2835" s="65">
        <f ca="1">INDIRECT(ADDRESS(2+QUOTIENT(ROW()-2,COUNTA('Form Responses 1'!$1:$1)-4),3,,TRUE,"Form Responses 1"))</f>
        <v>0</v>
      </c>
      <c r="D2835" s="65">
        <f ca="1">INDIRECT(ADDRESS(2+QUOTIENT(ROW()-2,COUNTA('Form Responses 1'!$1:$1)-4),4,,TRUE,"Form Responses 1"))</f>
        <v>0</v>
      </c>
      <c r="E2835" s="82">
        <f ca="1" t="shared" si="0"/>
        <v>6</v>
      </c>
      <c r="F2835" s="65" t="str">
        <f ca="1">IF(ISBLANK(A2835)," ",INDIRECT(ADDRESS(1,5+MOD(ROW()-2,COUNTA('Form Responses 1'!$1:$1)-4),,TRUE,"Form Responses 1")))</f>
        <v>Lantai 04 [Mushola]</v>
      </c>
      <c r="G2835" s="65" t="e">
        <f ca="1">IF(ISBLANK(A2835)," ",INDIRECT(ADDRESS(MATCH(A2835,'Form Responses 1'!A:A,0),5+MOD(ROW()-2,COUNTA('Form Responses 1'!$1:$1)-4),,TRUE,"Form Responses 1")))</f>
        <v>#N/A</v>
      </c>
      <c r="H2835" s="83" t="str">
        <f ca="1" t="shared" si="1"/>
        <v>Lantai 04</v>
      </c>
      <c r="I2835" s="83" t="str">
        <f ca="1" t="shared" si="2871"/>
        <v>Mushola</v>
      </c>
      <c r="J2835" s="83" t="str">
        <f ca="1" t="shared" si="2"/>
        <v>CLEANING SERVICE</v>
      </c>
      <c r="K2835" s="83" t="str">
        <f ca="1" t="array" ref="K2835">IFERROR(INDEX(MASTER!B:B,MATCH(G2835,MASTER!A:A,0))/100," ")</f>
        <v> </v>
      </c>
      <c r="L2835" s="65">
        <f ca="1" t="shared" si="3"/>
        <v>0</v>
      </c>
      <c r="M2835" s="65" t="str">
        <f ca="1" t="shared" si="4"/>
        <v>1900 - WEEK 00</v>
      </c>
      <c r="N2835" s="65" t="str">
        <f ca="1" t="shared" si="5"/>
        <v>1900 - MONTH 01</v>
      </c>
      <c r="O2835" s="83" t="str">
        <f ca="1" t="shared" ref="O2835:P2835" si="2888">IFERROR(AVERAGEIF(M:M,M2835,$K:$K)," ")</f>
        <v> </v>
      </c>
      <c r="P2835" s="83" t="str">
        <f ca="1" t="shared" si="2888"/>
        <v> </v>
      </c>
      <c r="Q2835" s="65" t="str">
        <f ca="1">IF(ISBLANK(A2835)," ",IF(O2835&gt;MASTER!$B$3/100,"SB",IF(O2835&gt;MASTER!$B$4/100,"B",IF(O2835&gt;MASTER!$B$5/100,"C","K"))))</f>
        <v>SB</v>
      </c>
      <c r="R2835" s="65" t="str">
        <f ca="1">IF(ISBLANK(B2835)," ",IF(P2835&gt;MASTER!$B$3/100,"SB",IF(P2835&gt;MASTER!$B$4/100,"B",IF(P2835&gt;MASTER!$B$5/100,"C","K"))))</f>
        <v>SB</v>
      </c>
    </row>
    <row r="2836" customHeight="1" spans="1:18">
      <c r="A2836" s="65">
        <f ca="1">INDIRECT(ADDRESS(2+QUOTIENT(ROW()-2,COUNTA('Form Responses 1'!$1:$1)-4),1,,TRUE,"Form Responses 1"))</f>
        <v>0</v>
      </c>
      <c r="B2836" s="65">
        <f ca="1">INDIRECT(ADDRESS(2+QUOTIENT(ROW()-2,COUNTA('Form Responses 1'!$1:$1)-4),2,,TRUE,"Form Responses 1"))</f>
        <v>0</v>
      </c>
      <c r="C2836" s="65">
        <f ca="1">INDIRECT(ADDRESS(2+QUOTIENT(ROW()-2,COUNTA('Form Responses 1'!$1:$1)-4),3,,TRUE,"Form Responses 1"))</f>
        <v>0</v>
      </c>
      <c r="D2836" s="65">
        <f ca="1">INDIRECT(ADDRESS(2+QUOTIENT(ROW()-2,COUNTA('Form Responses 1'!$1:$1)-4),4,,TRUE,"Form Responses 1"))</f>
        <v>0</v>
      </c>
      <c r="E2836" s="82">
        <f ca="1" t="shared" si="0"/>
        <v>6</v>
      </c>
      <c r="F2836" s="65" t="str">
        <f ca="1">IF(ISBLANK(A2836)," ",INDIRECT(ADDRESS(1,5+MOD(ROW()-2,COUNTA('Form Responses 1'!$1:$1)-4),,TRUE,"Form Responses 1")))</f>
        <v>Lantai 04 [Pantry]</v>
      </c>
      <c r="G2836" s="65" t="e">
        <f ca="1">IF(ISBLANK(A2836)," ",INDIRECT(ADDRESS(MATCH(A2836,'Form Responses 1'!A:A,0),5+MOD(ROW()-2,COUNTA('Form Responses 1'!$1:$1)-4),,TRUE,"Form Responses 1")))</f>
        <v>#N/A</v>
      </c>
      <c r="H2836" s="83" t="str">
        <f ca="1" t="shared" si="1"/>
        <v>Lantai 04</v>
      </c>
      <c r="I2836" s="83" t="str">
        <f ca="1" t="shared" si="2871"/>
        <v>Pantry</v>
      </c>
      <c r="J2836" s="83" t="str">
        <f ca="1" t="shared" si="2"/>
        <v>CLEANING SERVICE</v>
      </c>
      <c r="K2836" s="83" t="str">
        <f ca="1" t="array" ref="K2836">IFERROR(INDEX(MASTER!B:B,MATCH(G2836,MASTER!A:A,0))/100," ")</f>
        <v> </v>
      </c>
      <c r="L2836" s="65">
        <f ca="1" t="shared" si="3"/>
        <v>0</v>
      </c>
      <c r="M2836" s="65" t="str">
        <f ca="1" t="shared" si="4"/>
        <v>1900 - WEEK 00</v>
      </c>
      <c r="N2836" s="65" t="str">
        <f ca="1" t="shared" si="5"/>
        <v>1900 - MONTH 01</v>
      </c>
      <c r="O2836" s="83" t="str">
        <f ca="1" t="shared" ref="O2836:P2836" si="2889">IFERROR(AVERAGEIF(M:M,M2836,$K:$K)," ")</f>
        <v> </v>
      </c>
      <c r="P2836" s="83" t="str">
        <f ca="1" t="shared" si="2889"/>
        <v> </v>
      </c>
      <c r="Q2836" s="65" t="str">
        <f ca="1">IF(ISBLANK(A2836)," ",IF(O2836&gt;MASTER!$B$3/100,"SB",IF(O2836&gt;MASTER!$B$4/100,"B",IF(O2836&gt;MASTER!$B$5/100,"C","K"))))</f>
        <v>SB</v>
      </c>
      <c r="R2836" s="65" t="str">
        <f ca="1">IF(ISBLANK(B2836)," ",IF(P2836&gt;MASTER!$B$3/100,"SB",IF(P2836&gt;MASTER!$B$4/100,"B",IF(P2836&gt;MASTER!$B$5/100,"C","K"))))</f>
        <v>SB</v>
      </c>
    </row>
    <row r="2837" customHeight="1" spans="1:18">
      <c r="A2837" s="65">
        <f ca="1">INDIRECT(ADDRESS(2+QUOTIENT(ROW()-2,COUNTA('Form Responses 1'!$1:$1)-4),1,,TRUE,"Form Responses 1"))</f>
        <v>0</v>
      </c>
      <c r="B2837" s="65">
        <f ca="1">INDIRECT(ADDRESS(2+QUOTIENT(ROW()-2,COUNTA('Form Responses 1'!$1:$1)-4),2,,TRUE,"Form Responses 1"))</f>
        <v>0</v>
      </c>
      <c r="C2837" s="65">
        <f ca="1">INDIRECT(ADDRESS(2+QUOTIENT(ROW()-2,COUNTA('Form Responses 1'!$1:$1)-4),3,,TRUE,"Form Responses 1"))</f>
        <v>0</v>
      </c>
      <c r="D2837" s="65">
        <f ca="1">INDIRECT(ADDRESS(2+QUOTIENT(ROW()-2,COUNTA('Form Responses 1'!$1:$1)-4),4,,TRUE,"Form Responses 1"))</f>
        <v>0</v>
      </c>
      <c r="E2837" s="82">
        <f ca="1" t="shared" si="0"/>
        <v>6</v>
      </c>
      <c r="F2837" s="65" t="str">
        <f ca="1">IF(ISBLANK(A2837)," ",INDIRECT(ADDRESS(1,5+MOD(ROW()-2,COUNTA('Form Responses 1'!$1:$1)-4),,TRUE,"Form Responses 1")))</f>
        <v>Lantai 04 [Ruang Rapat 1-2-3]</v>
      </c>
      <c r="G2837" s="65" t="e">
        <f ca="1">IF(ISBLANK(A2837)," ",INDIRECT(ADDRESS(MATCH(A2837,'Form Responses 1'!A:A,0),5+MOD(ROW()-2,COUNTA('Form Responses 1'!$1:$1)-4),,TRUE,"Form Responses 1")))</f>
        <v>#N/A</v>
      </c>
      <c r="H2837" s="83" t="str">
        <f ca="1" t="shared" si="1"/>
        <v>Lantai 04</v>
      </c>
      <c r="I2837" s="83" t="str">
        <f ca="1" t="shared" si="2871"/>
        <v>Ruang Rapat 1-2-3</v>
      </c>
      <c r="J2837" s="83" t="str">
        <f ca="1" t="shared" si="2"/>
        <v>CLEANING SERVICE</v>
      </c>
      <c r="K2837" s="83" t="str">
        <f ca="1" t="array" ref="K2837">IFERROR(INDEX(MASTER!B:B,MATCH(G2837,MASTER!A:A,0))/100," ")</f>
        <v> </v>
      </c>
      <c r="L2837" s="65">
        <f ca="1" t="shared" si="3"/>
        <v>0</v>
      </c>
      <c r="M2837" s="65" t="str">
        <f ca="1" t="shared" si="4"/>
        <v>1900 - WEEK 00</v>
      </c>
      <c r="N2837" s="65" t="str">
        <f ca="1" t="shared" si="5"/>
        <v>1900 - MONTH 01</v>
      </c>
      <c r="O2837" s="83" t="str">
        <f ca="1" t="shared" ref="O2837:P2837" si="2890">IFERROR(AVERAGEIF(M:M,M2837,$K:$K)," ")</f>
        <v> </v>
      </c>
      <c r="P2837" s="83" t="str">
        <f ca="1" t="shared" si="2890"/>
        <v> </v>
      </c>
      <c r="Q2837" s="65" t="str">
        <f ca="1">IF(ISBLANK(A2837)," ",IF(O2837&gt;MASTER!$B$3/100,"SB",IF(O2837&gt;MASTER!$B$4/100,"B",IF(O2837&gt;MASTER!$B$5/100,"C","K"))))</f>
        <v>SB</v>
      </c>
      <c r="R2837" s="65" t="str">
        <f ca="1">IF(ISBLANK(B2837)," ",IF(P2837&gt;MASTER!$B$3/100,"SB",IF(P2837&gt;MASTER!$B$4/100,"B",IF(P2837&gt;MASTER!$B$5/100,"C","K"))))</f>
        <v>SB</v>
      </c>
    </row>
    <row r="2838" customHeight="1" spans="1:18">
      <c r="A2838" s="65">
        <f ca="1">INDIRECT(ADDRESS(2+QUOTIENT(ROW()-2,COUNTA('Form Responses 1'!$1:$1)-4),1,,TRUE,"Form Responses 1"))</f>
        <v>0</v>
      </c>
      <c r="B2838" s="65">
        <f ca="1">INDIRECT(ADDRESS(2+QUOTIENT(ROW()-2,COUNTA('Form Responses 1'!$1:$1)-4),2,,TRUE,"Form Responses 1"))</f>
        <v>0</v>
      </c>
      <c r="C2838" s="65">
        <f ca="1">INDIRECT(ADDRESS(2+QUOTIENT(ROW()-2,COUNTA('Form Responses 1'!$1:$1)-4),3,,TRUE,"Form Responses 1"))</f>
        <v>0</v>
      </c>
      <c r="D2838" s="65">
        <f ca="1">INDIRECT(ADDRESS(2+QUOTIENT(ROW()-2,COUNTA('Form Responses 1'!$1:$1)-4),4,,TRUE,"Form Responses 1"))</f>
        <v>0</v>
      </c>
      <c r="E2838" s="82">
        <f ca="1" t="shared" si="0"/>
        <v>6</v>
      </c>
      <c r="F2838" s="65" t="str">
        <f ca="1">IF(ISBLANK(A2838)," ",INDIRECT(ADDRESS(1,5+MOD(ROW()-2,COUNTA('Form Responses 1'!$1:$1)-4),,TRUE,"Form Responses 1")))</f>
        <v>Lantai 04 [Ruang Kerja]</v>
      </c>
      <c r="G2838" s="65" t="e">
        <f ca="1">IF(ISBLANK(A2838)," ",INDIRECT(ADDRESS(MATCH(A2838,'Form Responses 1'!A:A,0),5+MOD(ROW()-2,COUNTA('Form Responses 1'!$1:$1)-4),,TRUE,"Form Responses 1")))</f>
        <v>#N/A</v>
      </c>
      <c r="H2838" s="83" t="str">
        <f ca="1" t="shared" si="1"/>
        <v>Lantai 04</v>
      </c>
      <c r="I2838" s="83" t="str">
        <f ca="1" t="shared" si="2871"/>
        <v>Ruang Kerja</v>
      </c>
      <c r="J2838" s="83" t="str">
        <f ca="1" t="shared" si="2"/>
        <v>CLEANING SERVICE</v>
      </c>
      <c r="K2838" s="83" t="str">
        <f ca="1" t="array" ref="K2838">IFERROR(INDEX(MASTER!B:B,MATCH(G2838,MASTER!A:A,0))/100," ")</f>
        <v> </v>
      </c>
      <c r="L2838" s="65">
        <f ca="1" t="shared" si="3"/>
        <v>0</v>
      </c>
      <c r="M2838" s="65" t="str">
        <f ca="1" t="shared" si="4"/>
        <v>1900 - WEEK 00</v>
      </c>
      <c r="N2838" s="65" t="str">
        <f ca="1" t="shared" si="5"/>
        <v>1900 - MONTH 01</v>
      </c>
      <c r="O2838" s="83" t="str">
        <f ca="1" t="shared" ref="O2838:P2838" si="2891">IFERROR(AVERAGEIF(M:M,M2838,$K:$K)," ")</f>
        <v> </v>
      </c>
      <c r="P2838" s="83" t="str">
        <f ca="1" t="shared" si="2891"/>
        <v> </v>
      </c>
      <c r="Q2838" s="65" t="str">
        <f ca="1">IF(ISBLANK(A2838)," ",IF(O2838&gt;MASTER!$B$3/100,"SB",IF(O2838&gt;MASTER!$B$4/100,"B",IF(O2838&gt;MASTER!$B$5/100,"C","K"))))</f>
        <v>SB</v>
      </c>
      <c r="R2838" s="65" t="str">
        <f ca="1">IF(ISBLANK(B2838)," ",IF(P2838&gt;MASTER!$B$3/100,"SB",IF(P2838&gt;MASTER!$B$4/100,"B",IF(P2838&gt;MASTER!$B$5/100,"C","K"))))</f>
        <v>SB</v>
      </c>
    </row>
    <row r="2839" customHeight="1" spans="1:18">
      <c r="A2839" s="65">
        <f ca="1">INDIRECT(ADDRESS(2+QUOTIENT(ROW()-2,COUNTA('Form Responses 1'!$1:$1)-4),1,,TRUE,"Form Responses 1"))</f>
        <v>0</v>
      </c>
      <c r="B2839" s="65">
        <f ca="1">INDIRECT(ADDRESS(2+QUOTIENT(ROW()-2,COUNTA('Form Responses 1'!$1:$1)-4),2,,TRUE,"Form Responses 1"))</f>
        <v>0</v>
      </c>
      <c r="C2839" s="65">
        <f ca="1">INDIRECT(ADDRESS(2+QUOTIENT(ROW()-2,COUNTA('Form Responses 1'!$1:$1)-4),3,,TRUE,"Form Responses 1"))</f>
        <v>0</v>
      </c>
      <c r="D2839" s="65">
        <f ca="1">INDIRECT(ADDRESS(2+QUOTIENT(ROW()-2,COUNTA('Form Responses 1'!$1:$1)-4),4,,TRUE,"Form Responses 1"))</f>
        <v>0</v>
      </c>
      <c r="E2839" s="82">
        <f ca="1" t="shared" si="0"/>
        <v>6</v>
      </c>
      <c r="F2839" s="65" t="str">
        <f ca="1">IF(ISBLANK(A2839)," ",INDIRECT(ADDRESS(1,5+MOD(ROW()-2,COUNTA('Form Responses 1'!$1:$1)-4),,TRUE,"Form Responses 1")))</f>
        <v>Lantai 04 [Koridor]</v>
      </c>
      <c r="G2839" s="65" t="e">
        <f ca="1">IF(ISBLANK(A2839)," ",INDIRECT(ADDRESS(MATCH(A2839,'Form Responses 1'!A:A,0),5+MOD(ROW()-2,COUNTA('Form Responses 1'!$1:$1)-4),,TRUE,"Form Responses 1")))</f>
        <v>#N/A</v>
      </c>
      <c r="H2839" s="83" t="str">
        <f ca="1" t="shared" si="1"/>
        <v>Lantai 04</v>
      </c>
      <c r="I2839" s="83" t="str">
        <f ca="1" t="shared" si="2871"/>
        <v>Koridor</v>
      </c>
      <c r="J2839" s="83" t="str">
        <f ca="1" t="shared" si="2"/>
        <v>CLEANING SERVICE</v>
      </c>
      <c r="K2839" s="83" t="str">
        <f ca="1" t="array" ref="K2839">IFERROR(INDEX(MASTER!B:B,MATCH(G2839,MASTER!A:A,0))/100," ")</f>
        <v> </v>
      </c>
      <c r="L2839" s="65">
        <f ca="1" t="shared" si="3"/>
        <v>0</v>
      </c>
      <c r="M2839" s="65" t="str">
        <f ca="1" t="shared" si="4"/>
        <v>1900 - WEEK 00</v>
      </c>
      <c r="N2839" s="65" t="str">
        <f ca="1" t="shared" si="5"/>
        <v>1900 - MONTH 01</v>
      </c>
      <c r="O2839" s="83" t="str">
        <f ca="1" t="shared" ref="O2839:P2839" si="2892">IFERROR(AVERAGEIF(M:M,M2839,$K:$K)," ")</f>
        <v> </v>
      </c>
      <c r="P2839" s="83" t="str">
        <f ca="1" t="shared" si="2892"/>
        <v> </v>
      </c>
      <c r="Q2839" s="65" t="str">
        <f ca="1">IF(ISBLANK(A2839)," ",IF(O2839&gt;MASTER!$B$3/100,"SB",IF(O2839&gt;MASTER!$B$4/100,"B",IF(O2839&gt;MASTER!$B$5/100,"C","K"))))</f>
        <v>SB</v>
      </c>
      <c r="R2839" s="65" t="str">
        <f ca="1">IF(ISBLANK(B2839)," ",IF(P2839&gt;MASTER!$B$3/100,"SB",IF(P2839&gt;MASTER!$B$4/100,"B",IF(P2839&gt;MASTER!$B$5/100,"C","K"))))</f>
        <v>SB</v>
      </c>
    </row>
    <row r="2840" customHeight="1" spans="1:18">
      <c r="A2840" s="65">
        <f ca="1">INDIRECT(ADDRESS(2+QUOTIENT(ROW()-2,COUNTA('Form Responses 1'!$1:$1)-4),1,,TRUE,"Form Responses 1"))</f>
        <v>0</v>
      </c>
      <c r="B2840" s="65">
        <f ca="1">INDIRECT(ADDRESS(2+QUOTIENT(ROW()-2,COUNTA('Form Responses 1'!$1:$1)-4),2,,TRUE,"Form Responses 1"))</f>
        <v>0</v>
      </c>
      <c r="C2840" s="65">
        <f ca="1">INDIRECT(ADDRESS(2+QUOTIENT(ROW()-2,COUNTA('Form Responses 1'!$1:$1)-4),3,,TRUE,"Form Responses 1"))</f>
        <v>0</v>
      </c>
      <c r="D2840" s="65">
        <f ca="1">INDIRECT(ADDRESS(2+QUOTIENT(ROW()-2,COUNTA('Form Responses 1'!$1:$1)-4),4,,TRUE,"Form Responses 1"))</f>
        <v>0</v>
      </c>
      <c r="E2840" s="82">
        <f ca="1" t="shared" si="0"/>
        <v>6</v>
      </c>
      <c r="F2840" s="65" t="str">
        <f ca="1">IF(ISBLANK(A2840)," ",INDIRECT(ADDRESS(1,5+MOD(ROW()-2,COUNTA('Form Responses 1'!$1:$1)-4),,TRUE,"Form Responses 1")))</f>
        <v>Lantai 04 [Toilet Pria / Wanita]</v>
      </c>
      <c r="G2840" s="65" t="e">
        <f ca="1">IF(ISBLANK(A2840)," ",INDIRECT(ADDRESS(MATCH(A2840,'Form Responses 1'!A:A,0),5+MOD(ROW()-2,COUNTA('Form Responses 1'!$1:$1)-4),,TRUE,"Form Responses 1")))</f>
        <v>#N/A</v>
      </c>
      <c r="H2840" s="83" t="str">
        <f ca="1" t="shared" si="1"/>
        <v>Lantai 04</v>
      </c>
      <c r="I2840" s="83" t="str">
        <f ca="1" t="shared" si="2871"/>
        <v>Toilet Pria / Wanita</v>
      </c>
      <c r="J2840" s="83" t="str">
        <f ca="1" t="shared" si="2"/>
        <v>CLEANING SERVICE</v>
      </c>
      <c r="K2840" s="83" t="str">
        <f ca="1" t="array" ref="K2840">IFERROR(INDEX(MASTER!B:B,MATCH(G2840,MASTER!A:A,0))/100," ")</f>
        <v> </v>
      </c>
      <c r="L2840" s="65">
        <f ca="1" t="shared" si="3"/>
        <v>0</v>
      </c>
      <c r="M2840" s="65" t="str">
        <f ca="1" t="shared" si="4"/>
        <v>1900 - WEEK 00</v>
      </c>
      <c r="N2840" s="65" t="str">
        <f ca="1" t="shared" si="5"/>
        <v>1900 - MONTH 01</v>
      </c>
      <c r="O2840" s="83" t="str">
        <f ca="1" t="shared" ref="O2840:P2840" si="2893">IFERROR(AVERAGEIF(M:M,M2840,$K:$K)," ")</f>
        <v> </v>
      </c>
      <c r="P2840" s="83" t="str">
        <f ca="1" t="shared" si="2893"/>
        <v> </v>
      </c>
      <c r="Q2840" s="65" t="str">
        <f ca="1">IF(ISBLANK(A2840)," ",IF(O2840&gt;MASTER!$B$3/100,"SB",IF(O2840&gt;MASTER!$B$4/100,"B",IF(O2840&gt;MASTER!$B$5/100,"C","K"))))</f>
        <v>SB</v>
      </c>
      <c r="R2840" s="65" t="str">
        <f ca="1">IF(ISBLANK(B2840)," ",IF(P2840&gt;MASTER!$B$3/100,"SB",IF(P2840&gt;MASTER!$B$4/100,"B",IF(P2840&gt;MASTER!$B$5/100,"C","K"))))</f>
        <v>SB</v>
      </c>
    </row>
    <row r="2841" customHeight="1" spans="1:18">
      <c r="A2841" s="65">
        <f ca="1">INDIRECT(ADDRESS(2+QUOTIENT(ROW()-2,COUNTA('Form Responses 1'!$1:$1)-4),1,,TRUE,"Form Responses 1"))</f>
        <v>0</v>
      </c>
      <c r="B2841" s="65">
        <f ca="1">INDIRECT(ADDRESS(2+QUOTIENT(ROW()-2,COUNTA('Form Responses 1'!$1:$1)-4),2,,TRUE,"Form Responses 1"))</f>
        <v>0</v>
      </c>
      <c r="C2841" s="65">
        <f ca="1">INDIRECT(ADDRESS(2+QUOTIENT(ROW()-2,COUNTA('Form Responses 1'!$1:$1)-4),3,,TRUE,"Form Responses 1"))</f>
        <v>0</v>
      </c>
      <c r="D2841" s="65">
        <f ca="1">INDIRECT(ADDRESS(2+QUOTIENT(ROW()-2,COUNTA('Form Responses 1'!$1:$1)-4),4,,TRUE,"Form Responses 1"))</f>
        <v>0</v>
      </c>
      <c r="E2841" s="82">
        <f ca="1" t="shared" si="0"/>
        <v>6</v>
      </c>
      <c r="F2841" s="65" t="str">
        <f ca="1">IF(ISBLANK(A2841)," ",INDIRECT(ADDRESS(1,5+MOD(ROW()-2,COUNTA('Form Responses 1'!$1:$1)-4),,TRUE,"Form Responses 1")))</f>
        <v>Lantai 03 1/2 [Ruang PNBPL]</v>
      </c>
      <c r="G2841" s="65" t="e">
        <f ca="1">IF(ISBLANK(A2841)," ",INDIRECT(ADDRESS(MATCH(A2841,'Form Responses 1'!A:A,0),5+MOD(ROW()-2,COUNTA('Form Responses 1'!$1:$1)-4),,TRUE,"Form Responses 1")))</f>
        <v>#N/A</v>
      </c>
      <c r="H2841" s="83" t="str">
        <f ca="1" t="shared" si="1"/>
        <v>Lantai 03 1/2</v>
      </c>
      <c r="I2841" s="83" t="str">
        <f ca="1" t="shared" si="2871"/>
        <v>Ruang PNBPL</v>
      </c>
      <c r="J2841" s="83" t="str">
        <f ca="1" t="shared" si="2"/>
        <v>CLEANING SERVICE</v>
      </c>
      <c r="K2841" s="83" t="str">
        <f ca="1" t="array" ref="K2841">IFERROR(INDEX(MASTER!B:B,MATCH(G2841,MASTER!A:A,0))/100," ")</f>
        <v> </v>
      </c>
      <c r="L2841" s="65">
        <f ca="1" t="shared" si="3"/>
        <v>0</v>
      </c>
      <c r="M2841" s="65" t="str">
        <f ca="1" t="shared" si="4"/>
        <v>1900 - WEEK 00</v>
      </c>
      <c r="N2841" s="65" t="str">
        <f ca="1" t="shared" si="5"/>
        <v>1900 - MONTH 01</v>
      </c>
      <c r="O2841" s="83" t="str">
        <f ca="1" t="shared" ref="O2841:P2841" si="2894">IFERROR(AVERAGEIF(M:M,M2841,$K:$K)," ")</f>
        <v> </v>
      </c>
      <c r="P2841" s="83" t="str">
        <f ca="1" t="shared" si="2894"/>
        <v> </v>
      </c>
      <c r="Q2841" s="65" t="str">
        <f ca="1">IF(ISBLANK(A2841)," ",IF(O2841&gt;MASTER!$B$3/100,"SB",IF(O2841&gt;MASTER!$B$4/100,"B",IF(O2841&gt;MASTER!$B$5/100,"C","K"))))</f>
        <v>SB</v>
      </c>
      <c r="R2841" s="65" t="str">
        <f ca="1">IF(ISBLANK(B2841)," ",IF(P2841&gt;MASTER!$B$3/100,"SB",IF(P2841&gt;MASTER!$B$4/100,"B",IF(P2841&gt;MASTER!$B$5/100,"C","K"))))</f>
        <v>SB</v>
      </c>
    </row>
    <row r="2842" customHeight="1" spans="1:18">
      <c r="A2842" s="65">
        <f ca="1">INDIRECT(ADDRESS(2+QUOTIENT(ROW()-2,COUNTA('Form Responses 1'!$1:$1)-4),1,,TRUE,"Form Responses 1"))</f>
        <v>0</v>
      </c>
      <c r="B2842" s="65">
        <f ca="1">INDIRECT(ADDRESS(2+QUOTIENT(ROW()-2,COUNTA('Form Responses 1'!$1:$1)-4),2,,TRUE,"Form Responses 1"))</f>
        <v>0</v>
      </c>
      <c r="C2842" s="65">
        <f ca="1">INDIRECT(ADDRESS(2+QUOTIENT(ROW()-2,COUNTA('Form Responses 1'!$1:$1)-4),3,,TRUE,"Form Responses 1"))</f>
        <v>0</v>
      </c>
      <c r="D2842" s="65">
        <f ca="1">INDIRECT(ADDRESS(2+QUOTIENT(ROW()-2,COUNTA('Form Responses 1'!$1:$1)-4),4,,TRUE,"Form Responses 1"))</f>
        <v>0</v>
      </c>
      <c r="E2842" s="82">
        <f ca="1" t="shared" si="0"/>
        <v>6</v>
      </c>
      <c r="F2842" s="65" t="str">
        <f ca="1">IF(ISBLANK(A2842)," ",INDIRECT(ADDRESS(1,5+MOD(ROW()-2,COUNTA('Form Responses 1'!$1:$1)-4),,TRUE,"Form Responses 1")))</f>
        <v>Lantai 03 1/2 [Lapangan Upacara]</v>
      </c>
      <c r="G2842" s="65" t="e">
        <f ca="1">IF(ISBLANK(A2842)," ",INDIRECT(ADDRESS(MATCH(A2842,'Form Responses 1'!A:A,0),5+MOD(ROW()-2,COUNTA('Form Responses 1'!$1:$1)-4),,TRUE,"Form Responses 1")))</f>
        <v>#N/A</v>
      </c>
      <c r="H2842" s="83" t="str">
        <f ca="1" t="shared" si="1"/>
        <v>Lantai 03 1/2</v>
      </c>
      <c r="I2842" s="83" t="str">
        <f ca="1" t="shared" si="2871"/>
        <v>Lapangan Upacara</v>
      </c>
      <c r="J2842" s="83" t="str">
        <f ca="1" t="shared" si="2"/>
        <v>CLEANING SERVICE</v>
      </c>
      <c r="K2842" s="83" t="str">
        <f ca="1" t="array" ref="K2842">IFERROR(INDEX(MASTER!B:B,MATCH(G2842,MASTER!A:A,0))/100," ")</f>
        <v> </v>
      </c>
      <c r="L2842" s="65">
        <f ca="1" t="shared" si="3"/>
        <v>0</v>
      </c>
      <c r="M2842" s="65" t="str">
        <f ca="1" t="shared" si="4"/>
        <v>1900 - WEEK 00</v>
      </c>
      <c r="N2842" s="65" t="str">
        <f ca="1" t="shared" si="5"/>
        <v>1900 - MONTH 01</v>
      </c>
      <c r="O2842" s="83" t="str">
        <f ca="1" t="shared" ref="O2842:P2842" si="2895">IFERROR(AVERAGEIF(M:M,M2842,$K:$K)," ")</f>
        <v> </v>
      </c>
      <c r="P2842" s="83" t="str">
        <f ca="1" t="shared" si="2895"/>
        <v> </v>
      </c>
      <c r="Q2842" s="65" t="str">
        <f ca="1">IF(ISBLANK(A2842)," ",IF(O2842&gt;MASTER!$B$3/100,"SB",IF(O2842&gt;MASTER!$B$4/100,"B",IF(O2842&gt;MASTER!$B$5/100,"C","K"))))</f>
        <v>SB</v>
      </c>
      <c r="R2842" s="65" t="str">
        <f ca="1">IF(ISBLANK(B2842)," ",IF(P2842&gt;MASTER!$B$3/100,"SB",IF(P2842&gt;MASTER!$B$4/100,"B",IF(P2842&gt;MASTER!$B$5/100,"C","K"))))</f>
        <v>SB</v>
      </c>
    </row>
    <row r="2843" customHeight="1" spans="1:18">
      <c r="A2843" s="65">
        <f ca="1">INDIRECT(ADDRESS(2+QUOTIENT(ROW()-2,COUNTA('Form Responses 1'!$1:$1)-4),1,,TRUE,"Form Responses 1"))</f>
        <v>0</v>
      </c>
      <c r="B2843" s="65">
        <f ca="1">INDIRECT(ADDRESS(2+QUOTIENT(ROW()-2,COUNTA('Form Responses 1'!$1:$1)-4),2,,TRUE,"Form Responses 1"))</f>
        <v>0</v>
      </c>
      <c r="C2843" s="65">
        <f ca="1">INDIRECT(ADDRESS(2+QUOTIENT(ROW()-2,COUNTA('Form Responses 1'!$1:$1)-4),3,,TRUE,"Form Responses 1"))</f>
        <v>0</v>
      </c>
      <c r="D2843" s="65">
        <f ca="1">INDIRECT(ADDRESS(2+QUOTIENT(ROW()-2,COUNTA('Form Responses 1'!$1:$1)-4),4,,TRUE,"Form Responses 1"))</f>
        <v>0</v>
      </c>
      <c r="E2843" s="82">
        <f ca="1" t="shared" si="0"/>
        <v>6</v>
      </c>
      <c r="F2843" s="65" t="str">
        <f ca="1">IF(ISBLANK(A2843)," ",INDIRECT(ADDRESS(1,5+MOD(ROW()-2,COUNTA('Form Responses 1'!$1:$1)-4),,TRUE,"Form Responses 1")))</f>
        <v>Lantai 03 1/2 [Pantry]</v>
      </c>
      <c r="G2843" s="65" t="e">
        <f ca="1">IF(ISBLANK(A2843)," ",INDIRECT(ADDRESS(MATCH(A2843,'Form Responses 1'!A:A,0),5+MOD(ROW()-2,COUNTA('Form Responses 1'!$1:$1)-4),,TRUE,"Form Responses 1")))</f>
        <v>#N/A</v>
      </c>
      <c r="H2843" s="83" t="str">
        <f ca="1" t="shared" si="1"/>
        <v>Lantai 03 1/2</v>
      </c>
      <c r="I2843" s="83" t="str">
        <f ca="1" t="shared" si="2871"/>
        <v>Pantry</v>
      </c>
      <c r="J2843" s="83" t="str">
        <f ca="1" t="shared" si="2"/>
        <v>CLEANING SERVICE</v>
      </c>
      <c r="K2843" s="83" t="str">
        <f ca="1" t="array" ref="K2843">IFERROR(INDEX(MASTER!B:B,MATCH(G2843,MASTER!A:A,0))/100," ")</f>
        <v> </v>
      </c>
      <c r="L2843" s="65">
        <f ca="1" t="shared" si="3"/>
        <v>0</v>
      </c>
      <c r="M2843" s="65" t="str">
        <f ca="1" t="shared" si="4"/>
        <v>1900 - WEEK 00</v>
      </c>
      <c r="N2843" s="65" t="str">
        <f ca="1" t="shared" si="5"/>
        <v>1900 - MONTH 01</v>
      </c>
      <c r="O2843" s="83" t="str">
        <f ca="1" t="shared" ref="O2843:P2843" si="2896">IFERROR(AVERAGEIF(M:M,M2843,$K:$K)," ")</f>
        <v> </v>
      </c>
      <c r="P2843" s="83" t="str">
        <f ca="1" t="shared" si="2896"/>
        <v> </v>
      </c>
      <c r="Q2843" s="65" t="str">
        <f ca="1">IF(ISBLANK(A2843)," ",IF(O2843&gt;MASTER!$B$3/100,"SB",IF(O2843&gt;MASTER!$B$4/100,"B",IF(O2843&gt;MASTER!$B$5/100,"C","K"))))</f>
        <v>SB</v>
      </c>
      <c r="R2843" s="65" t="str">
        <f ca="1">IF(ISBLANK(B2843)," ",IF(P2843&gt;MASTER!$B$3/100,"SB",IF(P2843&gt;MASTER!$B$4/100,"B",IF(P2843&gt;MASTER!$B$5/100,"C","K"))))</f>
        <v>SB</v>
      </c>
    </row>
    <row r="2844" customHeight="1" spans="1:18">
      <c r="A2844" s="65">
        <f ca="1">INDIRECT(ADDRESS(2+QUOTIENT(ROW()-2,COUNTA('Form Responses 1'!$1:$1)-4),1,,TRUE,"Form Responses 1"))</f>
        <v>0</v>
      </c>
      <c r="B2844" s="65">
        <f ca="1">INDIRECT(ADDRESS(2+QUOTIENT(ROW()-2,COUNTA('Form Responses 1'!$1:$1)-4),2,,TRUE,"Form Responses 1"))</f>
        <v>0</v>
      </c>
      <c r="C2844" s="65">
        <f ca="1">INDIRECT(ADDRESS(2+QUOTIENT(ROW()-2,COUNTA('Form Responses 1'!$1:$1)-4),3,,TRUE,"Form Responses 1"))</f>
        <v>0</v>
      </c>
      <c r="D2844" s="65">
        <f ca="1">INDIRECT(ADDRESS(2+QUOTIENT(ROW()-2,COUNTA('Form Responses 1'!$1:$1)-4),4,,TRUE,"Form Responses 1"))</f>
        <v>0</v>
      </c>
      <c r="E2844" s="82">
        <f ca="1" t="shared" si="0"/>
        <v>6</v>
      </c>
      <c r="F2844" s="65" t="str">
        <f ca="1">IF(ISBLANK(A2844)," ",INDIRECT(ADDRESS(1,5+MOD(ROW()-2,COUNTA('Form Responses 1'!$1:$1)-4),,TRUE,"Form Responses 1")))</f>
        <v>Lantai 03 1/2 [Koridor]</v>
      </c>
      <c r="G2844" s="65" t="e">
        <f ca="1">IF(ISBLANK(A2844)," ",INDIRECT(ADDRESS(MATCH(A2844,'Form Responses 1'!A:A,0),5+MOD(ROW()-2,COUNTA('Form Responses 1'!$1:$1)-4),,TRUE,"Form Responses 1")))</f>
        <v>#N/A</v>
      </c>
      <c r="H2844" s="83" t="str">
        <f ca="1" t="shared" si="1"/>
        <v>Lantai 03 1/2</v>
      </c>
      <c r="I2844" s="83" t="str">
        <f ca="1" t="shared" si="2871"/>
        <v>Koridor</v>
      </c>
      <c r="J2844" s="83" t="str">
        <f ca="1" t="shared" si="2"/>
        <v>CLEANING SERVICE</v>
      </c>
      <c r="K2844" s="83" t="str">
        <f ca="1" t="array" ref="K2844">IFERROR(INDEX(MASTER!B:B,MATCH(G2844,MASTER!A:A,0))/100," ")</f>
        <v> </v>
      </c>
      <c r="L2844" s="65">
        <f ca="1" t="shared" si="3"/>
        <v>0</v>
      </c>
      <c r="M2844" s="65" t="str">
        <f ca="1" t="shared" si="4"/>
        <v>1900 - WEEK 00</v>
      </c>
      <c r="N2844" s="65" t="str">
        <f ca="1" t="shared" si="5"/>
        <v>1900 - MONTH 01</v>
      </c>
      <c r="O2844" s="83" t="str">
        <f ca="1" t="shared" ref="O2844:P2844" si="2897">IFERROR(AVERAGEIF(M:M,M2844,$K:$K)," ")</f>
        <v> </v>
      </c>
      <c r="P2844" s="83" t="str">
        <f ca="1" t="shared" si="2897"/>
        <v> </v>
      </c>
      <c r="Q2844" s="65" t="str">
        <f ca="1">IF(ISBLANK(A2844)," ",IF(O2844&gt;MASTER!$B$3/100,"SB",IF(O2844&gt;MASTER!$B$4/100,"B",IF(O2844&gt;MASTER!$B$5/100,"C","K"))))</f>
        <v>SB</v>
      </c>
      <c r="R2844" s="65" t="str">
        <f ca="1">IF(ISBLANK(B2844)," ",IF(P2844&gt;MASTER!$B$3/100,"SB",IF(P2844&gt;MASTER!$B$4/100,"B",IF(P2844&gt;MASTER!$B$5/100,"C","K"))))</f>
        <v>SB</v>
      </c>
    </row>
    <row r="2845" customHeight="1" spans="1:18">
      <c r="A2845" s="65">
        <f ca="1">INDIRECT(ADDRESS(2+QUOTIENT(ROW()-2,COUNTA('Form Responses 1'!$1:$1)-4),1,,TRUE,"Form Responses 1"))</f>
        <v>0</v>
      </c>
      <c r="B2845" s="65">
        <f ca="1">INDIRECT(ADDRESS(2+QUOTIENT(ROW()-2,COUNTA('Form Responses 1'!$1:$1)-4),2,,TRUE,"Form Responses 1"))</f>
        <v>0</v>
      </c>
      <c r="C2845" s="65">
        <f ca="1">INDIRECT(ADDRESS(2+QUOTIENT(ROW()-2,COUNTA('Form Responses 1'!$1:$1)-4),3,,TRUE,"Form Responses 1"))</f>
        <v>0</v>
      </c>
      <c r="D2845" s="65">
        <f ca="1">INDIRECT(ADDRESS(2+QUOTIENT(ROW()-2,COUNTA('Form Responses 1'!$1:$1)-4),4,,TRUE,"Form Responses 1"))</f>
        <v>0</v>
      </c>
      <c r="E2845" s="82">
        <f ca="1" t="shared" si="0"/>
        <v>6</v>
      </c>
      <c r="F2845" s="65" t="str">
        <f ca="1">IF(ISBLANK(A2845)," ",INDIRECT(ADDRESS(1,5+MOD(ROW()-2,COUNTA('Form Responses 1'!$1:$1)-4),,TRUE,"Form Responses 1")))</f>
        <v>Lantai 03 1/2 [Toilet Pria / Wanita]</v>
      </c>
      <c r="G2845" s="65" t="e">
        <f ca="1">IF(ISBLANK(A2845)," ",INDIRECT(ADDRESS(MATCH(A2845,'Form Responses 1'!A:A,0),5+MOD(ROW()-2,COUNTA('Form Responses 1'!$1:$1)-4),,TRUE,"Form Responses 1")))</f>
        <v>#N/A</v>
      </c>
      <c r="H2845" s="83" t="str">
        <f ca="1" t="shared" si="1"/>
        <v>Lantai 03 1/2</v>
      </c>
      <c r="I2845" s="83" t="str">
        <f ca="1" t="shared" si="2871"/>
        <v>Toilet Pria / Wanita</v>
      </c>
      <c r="J2845" s="83" t="str">
        <f ca="1" t="shared" si="2"/>
        <v>CLEANING SERVICE</v>
      </c>
      <c r="K2845" s="83" t="str">
        <f ca="1" t="array" ref="K2845">IFERROR(INDEX(MASTER!B:B,MATCH(G2845,MASTER!A:A,0))/100," ")</f>
        <v> </v>
      </c>
      <c r="L2845" s="65">
        <f ca="1" t="shared" si="3"/>
        <v>0</v>
      </c>
      <c r="M2845" s="65" t="str">
        <f ca="1" t="shared" si="4"/>
        <v>1900 - WEEK 00</v>
      </c>
      <c r="N2845" s="65" t="str">
        <f ca="1" t="shared" si="5"/>
        <v>1900 - MONTH 01</v>
      </c>
      <c r="O2845" s="83" t="str">
        <f ca="1" t="shared" ref="O2845:P2845" si="2898">IFERROR(AVERAGEIF(M:M,M2845,$K:$K)," ")</f>
        <v> </v>
      </c>
      <c r="P2845" s="83" t="str">
        <f ca="1" t="shared" si="2898"/>
        <v> </v>
      </c>
      <c r="Q2845" s="65" t="str">
        <f ca="1">IF(ISBLANK(A2845)," ",IF(O2845&gt;MASTER!$B$3/100,"SB",IF(O2845&gt;MASTER!$B$4/100,"B",IF(O2845&gt;MASTER!$B$5/100,"C","K"))))</f>
        <v>SB</v>
      </c>
      <c r="R2845" s="65" t="str">
        <f ca="1">IF(ISBLANK(B2845)," ",IF(P2845&gt;MASTER!$B$3/100,"SB",IF(P2845&gt;MASTER!$B$4/100,"B",IF(P2845&gt;MASTER!$B$5/100,"C","K"))))</f>
        <v>SB</v>
      </c>
    </row>
    <row r="2846" customHeight="1" spans="1:18">
      <c r="A2846" s="65">
        <f ca="1">INDIRECT(ADDRESS(2+QUOTIENT(ROW()-2,COUNTA('Form Responses 1'!$1:$1)-4),1,,TRUE,"Form Responses 1"))</f>
        <v>0</v>
      </c>
      <c r="B2846" s="65">
        <f ca="1">INDIRECT(ADDRESS(2+QUOTIENT(ROW()-2,COUNTA('Form Responses 1'!$1:$1)-4),2,,TRUE,"Form Responses 1"))</f>
        <v>0</v>
      </c>
      <c r="C2846" s="65">
        <f ca="1">INDIRECT(ADDRESS(2+QUOTIENT(ROW()-2,COUNTA('Form Responses 1'!$1:$1)-4),3,,TRUE,"Form Responses 1"))</f>
        <v>0</v>
      </c>
      <c r="D2846" s="65">
        <f ca="1">INDIRECT(ADDRESS(2+QUOTIENT(ROW()-2,COUNTA('Form Responses 1'!$1:$1)-4),4,,TRUE,"Form Responses 1"))</f>
        <v>0</v>
      </c>
      <c r="E2846" s="82">
        <f ca="1" t="shared" si="0"/>
        <v>6</v>
      </c>
      <c r="F2846" s="65" t="str">
        <f ca="1">IF(ISBLANK(A2846)," ",INDIRECT(ADDRESS(1,5+MOD(ROW()-2,COUNTA('Form Responses 1'!$1:$1)-4),,TRUE,"Form Responses 1")))</f>
        <v>Lantai 03 [Tangga Exit Barat- &amp; Timur]</v>
      </c>
      <c r="G2846" s="65" t="e">
        <f ca="1">IF(ISBLANK(A2846)," ",INDIRECT(ADDRESS(MATCH(A2846,'Form Responses 1'!A:A,0),5+MOD(ROW()-2,COUNTA('Form Responses 1'!$1:$1)-4),,TRUE,"Form Responses 1")))</f>
        <v>#N/A</v>
      </c>
      <c r="H2846" s="83" t="str">
        <f ca="1" t="shared" si="1"/>
        <v>Lantai 03</v>
      </c>
      <c r="I2846" s="83" t="str">
        <f ca="1" t="shared" si="2871"/>
        <v>Tangga Exit Barat- &amp; Timur</v>
      </c>
      <c r="J2846" s="83" t="str">
        <f ca="1" t="shared" si="2"/>
        <v>CLEANING SERVICE</v>
      </c>
      <c r="K2846" s="83" t="str">
        <f ca="1" t="array" ref="K2846">IFERROR(INDEX(MASTER!B:B,MATCH(G2846,MASTER!A:A,0))/100," ")</f>
        <v> </v>
      </c>
      <c r="L2846" s="65">
        <f ca="1" t="shared" si="3"/>
        <v>0</v>
      </c>
      <c r="M2846" s="65" t="str">
        <f ca="1" t="shared" si="4"/>
        <v>1900 - WEEK 00</v>
      </c>
      <c r="N2846" s="65" t="str">
        <f ca="1" t="shared" si="5"/>
        <v>1900 - MONTH 01</v>
      </c>
      <c r="O2846" s="83" t="str">
        <f ca="1" t="shared" ref="O2846:P2846" si="2899">IFERROR(AVERAGEIF(M:M,M2846,$K:$K)," ")</f>
        <v> </v>
      </c>
      <c r="P2846" s="83" t="str">
        <f ca="1" t="shared" si="2899"/>
        <v> </v>
      </c>
      <c r="Q2846" s="65" t="str">
        <f ca="1">IF(ISBLANK(A2846)," ",IF(O2846&gt;MASTER!$B$3/100,"SB",IF(O2846&gt;MASTER!$B$4/100,"B",IF(O2846&gt;MASTER!$B$5/100,"C","K"))))</f>
        <v>SB</v>
      </c>
      <c r="R2846" s="65" t="str">
        <f ca="1">IF(ISBLANK(B2846)," ",IF(P2846&gt;MASTER!$B$3/100,"SB",IF(P2846&gt;MASTER!$B$4/100,"B",IF(P2846&gt;MASTER!$B$5/100,"C","K"))))</f>
        <v>SB</v>
      </c>
    </row>
    <row r="2847" customHeight="1" spans="1:18">
      <c r="A2847" s="65">
        <f ca="1">INDIRECT(ADDRESS(2+QUOTIENT(ROW()-2,COUNTA('Form Responses 1'!$1:$1)-4),1,,TRUE,"Form Responses 1"))</f>
        <v>0</v>
      </c>
      <c r="B2847" s="65">
        <f ca="1">INDIRECT(ADDRESS(2+QUOTIENT(ROW()-2,COUNTA('Form Responses 1'!$1:$1)-4),2,,TRUE,"Form Responses 1"))</f>
        <v>0</v>
      </c>
      <c r="C2847" s="65">
        <f ca="1">INDIRECT(ADDRESS(2+QUOTIENT(ROW()-2,COUNTA('Form Responses 1'!$1:$1)-4),3,,TRUE,"Form Responses 1"))</f>
        <v>0</v>
      </c>
      <c r="D2847" s="65">
        <f ca="1">INDIRECT(ADDRESS(2+QUOTIENT(ROW()-2,COUNTA('Form Responses 1'!$1:$1)-4),4,,TRUE,"Form Responses 1"))</f>
        <v>0</v>
      </c>
      <c r="E2847" s="82">
        <f ca="1" t="shared" si="0"/>
        <v>6</v>
      </c>
      <c r="F2847" s="65" t="str">
        <f ca="1">IF(ISBLANK(A2847)," ",INDIRECT(ADDRESS(1,5+MOD(ROW()-2,COUNTA('Form Responses 1'!$1:$1)-4),,TRUE,"Form Responses 1")))</f>
        <v>Lantai 03 [R. Meeting Audiotium]</v>
      </c>
      <c r="G2847" s="65" t="e">
        <f ca="1">IF(ISBLANK(A2847)," ",INDIRECT(ADDRESS(MATCH(A2847,'Form Responses 1'!A:A,0),5+MOD(ROW()-2,COUNTA('Form Responses 1'!$1:$1)-4),,TRUE,"Form Responses 1")))</f>
        <v>#N/A</v>
      </c>
      <c r="H2847" s="83" t="str">
        <f ca="1" t="shared" si="1"/>
        <v>Lantai 03</v>
      </c>
      <c r="I2847" s="83" t="str">
        <f ca="1" t="shared" si="2871"/>
        <v>R. Meeting Audiotium</v>
      </c>
      <c r="J2847" s="83" t="str">
        <f ca="1" t="shared" si="2"/>
        <v>CLEANING SERVICE</v>
      </c>
      <c r="K2847" s="83" t="str">
        <f ca="1" t="array" ref="K2847">IFERROR(INDEX(MASTER!B:B,MATCH(G2847,MASTER!A:A,0))/100," ")</f>
        <v> </v>
      </c>
      <c r="L2847" s="65">
        <f ca="1" t="shared" si="3"/>
        <v>0</v>
      </c>
      <c r="M2847" s="65" t="str">
        <f ca="1" t="shared" si="4"/>
        <v>1900 - WEEK 00</v>
      </c>
      <c r="N2847" s="65" t="str">
        <f ca="1" t="shared" si="5"/>
        <v>1900 - MONTH 01</v>
      </c>
      <c r="O2847" s="83" t="str">
        <f ca="1" t="shared" ref="O2847:P2847" si="2900">IFERROR(AVERAGEIF(M:M,M2847,$K:$K)," ")</f>
        <v> </v>
      </c>
      <c r="P2847" s="83" t="str">
        <f ca="1" t="shared" si="2900"/>
        <v> </v>
      </c>
      <c r="Q2847" s="65" t="str">
        <f ca="1">IF(ISBLANK(A2847)," ",IF(O2847&gt;MASTER!$B$3/100,"SB",IF(O2847&gt;MASTER!$B$4/100,"B",IF(O2847&gt;MASTER!$B$5/100,"C","K"))))</f>
        <v>SB</v>
      </c>
      <c r="R2847" s="65" t="str">
        <f ca="1">IF(ISBLANK(B2847)," ",IF(P2847&gt;MASTER!$B$3/100,"SB",IF(P2847&gt;MASTER!$B$4/100,"B",IF(P2847&gt;MASTER!$B$5/100,"C","K"))))</f>
        <v>SB</v>
      </c>
    </row>
    <row r="2848" customHeight="1" spans="1:18">
      <c r="A2848" s="65">
        <f ca="1">INDIRECT(ADDRESS(2+QUOTIENT(ROW()-2,COUNTA('Form Responses 1'!$1:$1)-4),1,,TRUE,"Form Responses 1"))</f>
        <v>0</v>
      </c>
      <c r="B2848" s="65">
        <f ca="1">INDIRECT(ADDRESS(2+QUOTIENT(ROW()-2,COUNTA('Form Responses 1'!$1:$1)-4),2,,TRUE,"Form Responses 1"))</f>
        <v>0</v>
      </c>
      <c r="C2848" s="65">
        <f ca="1">INDIRECT(ADDRESS(2+QUOTIENT(ROW()-2,COUNTA('Form Responses 1'!$1:$1)-4),3,,TRUE,"Form Responses 1"))</f>
        <v>0</v>
      </c>
      <c r="D2848" s="65">
        <f ca="1">INDIRECT(ADDRESS(2+QUOTIENT(ROW()-2,COUNTA('Form Responses 1'!$1:$1)-4),4,,TRUE,"Form Responses 1"))</f>
        <v>0</v>
      </c>
      <c r="E2848" s="82">
        <f ca="1" t="shared" si="0"/>
        <v>6</v>
      </c>
      <c r="F2848" s="65" t="str">
        <f ca="1">IF(ISBLANK(A2848)," ",INDIRECT(ADDRESS(1,5+MOD(ROW()-2,COUNTA('Form Responses 1'!$1:$1)-4),,TRUE,"Form Responses 1")))</f>
        <v>Lantai 03 [Pantry]</v>
      </c>
      <c r="G2848" s="65" t="e">
        <f ca="1">IF(ISBLANK(A2848)," ",INDIRECT(ADDRESS(MATCH(A2848,'Form Responses 1'!A:A,0),5+MOD(ROW()-2,COUNTA('Form Responses 1'!$1:$1)-4),,TRUE,"Form Responses 1")))</f>
        <v>#N/A</v>
      </c>
      <c r="H2848" s="83" t="str">
        <f ca="1" t="shared" si="1"/>
        <v>Lantai 03</v>
      </c>
      <c r="I2848" s="83" t="str">
        <f ca="1" t="shared" si="2871"/>
        <v>Pantry</v>
      </c>
      <c r="J2848" s="83" t="str">
        <f ca="1" t="shared" si="2"/>
        <v>CLEANING SERVICE</v>
      </c>
      <c r="K2848" s="83" t="str">
        <f ca="1" t="array" ref="K2848">IFERROR(INDEX(MASTER!B:B,MATCH(G2848,MASTER!A:A,0))/100," ")</f>
        <v> </v>
      </c>
      <c r="L2848" s="65">
        <f ca="1" t="shared" si="3"/>
        <v>0</v>
      </c>
      <c r="M2848" s="65" t="str">
        <f ca="1" t="shared" si="4"/>
        <v>1900 - WEEK 00</v>
      </c>
      <c r="N2848" s="65" t="str">
        <f ca="1" t="shared" si="5"/>
        <v>1900 - MONTH 01</v>
      </c>
      <c r="O2848" s="83" t="str">
        <f ca="1" t="shared" ref="O2848:P2848" si="2901">IFERROR(AVERAGEIF(M:M,M2848,$K:$K)," ")</f>
        <v> </v>
      </c>
      <c r="P2848" s="83" t="str">
        <f ca="1" t="shared" si="2901"/>
        <v> </v>
      </c>
      <c r="Q2848" s="65" t="str">
        <f ca="1">IF(ISBLANK(A2848)," ",IF(O2848&gt;MASTER!$B$3/100,"SB",IF(O2848&gt;MASTER!$B$4/100,"B",IF(O2848&gt;MASTER!$B$5/100,"C","K"))))</f>
        <v>SB</v>
      </c>
      <c r="R2848" s="65" t="str">
        <f ca="1">IF(ISBLANK(B2848)," ",IF(P2848&gt;MASTER!$B$3/100,"SB",IF(P2848&gt;MASTER!$B$4/100,"B",IF(P2848&gt;MASTER!$B$5/100,"C","K"))))</f>
        <v>SB</v>
      </c>
    </row>
    <row r="2849" customHeight="1" spans="1:18">
      <c r="A2849" s="65">
        <f ca="1">INDIRECT(ADDRESS(2+QUOTIENT(ROW()-2,COUNTA('Form Responses 1'!$1:$1)-4),1,,TRUE,"Form Responses 1"))</f>
        <v>0</v>
      </c>
      <c r="B2849" s="65">
        <f ca="1">INDIRECT(ADDRESS(2+QUOTIENT(ROW()-2,COUNTA('Form Responses 1'!$1:$1)-4),2,,TRUE,"Form Responses 1"))</f>
        <v>0</v>
      </c>
      <c r="C2849" s="65">
        <f ca="1">INDIRECT(ADDRESS(2+QUOTIENT(ROW()-2,COUNTA('Form Responses 1'!$1:$1)-4),3,,TRUE,"Form Responses 1"))</f>
        <v>0</v>
      </c>
      <c r="D2849" s="65">
        <f ca="1">INDIRECT(ADDRESS(2+QUOTIENT(ROW()-2,COUNTA('Form Responses 1'!$1:$1)-4),4,,TRUE,"Form Responses 1"))</f>
        <v>0</v>
      </c>
      <c r="E2849" s="82">
        <f ca="1" t="shared" si="0"/>
        <v>6</v>
      </c>
      <c r="F2849" s="65" t="str">
        <f ca="1">IF(ISBLANK(A2849)," ",INDIRECT(ADDRESS(1,5+MOD(ROW()-2,COUNTA('Form Responses 1'!$1:$1)-4),,TRUE,"Form Responses 1")))</f>
        <v>Lantai 03 [Ruang Rapat 1-2-3-4-5]</v>
      </c>
      <c r="G2849" s="65" t="e">
        <f ca="1">IF(ISBLANK(A2849)," ",INDIRECT(ADDRESS(MATCH(A2849,'Form Responses 1'!A:A,0),5+MOD(ROW()-2,COUNTA('Form Responses 1'!$1:$1)-4),,TRUE,"Form Responses 1")))</f>
        <v>#N/A</v>
      </c>
      <c r="H2849" s="83" t="str">
        <f ca="1" t="shared" si="1"/>
        <v>Lantai 03</v>
      </c>
      <c r="I2849" s="83" t="str">
        <f ca="1" t="shared" si="2871"/>
        <v>Ruang Rapat 1-2-3-4-5</v>
      </c>
      <c r="J2849" s="83" t="str">
        <f ca="1" t="shared" si="2"/>
        <v>CLEANING SERVICE</v>
      </c>
      <c r="K2849" s="83" t="str">
        <f ca="1" t="array" ref="K2849">IFERROR(INDEX(MASTER!B:B,MATCH(G2849,MASTER!A:A,0))/100," ")</f>
        <v> </v>
      </c>
      <c r="L2849" s="65">
        <f ca="1" t="shared" si="3"/>
        <v>0</v>
      </c>
      <c r="M2849" s="65" t="str">
        <f ca="1" t="shared" si="4"/>
        <v>1900 - WEEK 00</v>
      </c>
      <c r="N2849" s="65" t="str">
        <f ca="1" t="shared" si="5"/>
        <v>1900 - MONTH 01</v>
      </c>
      <c r="O2849" s="83" t="str">
        <f ca="1" t="shared" ref="O2849:P2849" si="2902">IFERROR(AVERAGEIF(M:M,M2849,$K:$K)," ")</f>
        <v> </v>
      </c>
      <c r="P2849" s="83" t="str">
        <f ca="1" t="shared" si="2902"/>
        <v> </v>
      </c>
      <c r="Q2849" s="65" t="str">
        <f ca="1">IF(ISBLANK(A2849)," ",IF(O2849&gt;MASTER!$B$3/100,"SB",IF(O2849&gt;MASTER!$B$4/100,"B",IF(O2849&gt;MASTER!$B$5/100,"C","K"))))</f>
        <v>SB</v>
      </c>
      <c r="R2849" s="65" t="str">
        <f ca="1">IF(ISBLANK(B2849)," ",IF(P2849&gt;MASTER!$B$3/100,"SB",IF(P2849&gt;MASTER!$B$4/100,"B",IF(P2849&gt;MASTER!$B$5/100,"C","K"))))</f>
        <v>SB</v>
      </c>
    </row>
    <row r="2850" customHeight="1" spans="1:18">
      <c r="A2850" s="65">
        <f ca="1">INDIRECT(ADDRESS(2+QUOTIENT(ROW()-2,COUNTA('Form Responses 1'!$1:$1)-4),1,,TRUE,"Form Responses 1"))</f>
        <v>0</v>
      </c>
      <c r="B2850" s="65">
        <f ca="1">INDIRECT(ADDRESS(2+QUOTIENT(ROW()-2,COUNTA('Form Responses 1'!$1:$1)-4),2,,TRUE,"Form Responses 1"))</f>
        <v>0</v>
      </c>
      <c r="C2850" s="65">
        <f ca="1">INDIRECT(ADDRESS(2+QUOTIENT(ROW()-2,COUNTA('Form Responses 1'!$1:$1)-4),3,,TRUE,"Form Responses 1"))</f>
        <v>0</v>
      </c>
      <c r="D2850" s="65">
        <f ca="1">INDIRECT(ADDRESS(2+QUOTIENT(ROW()-2,COUNTA('Form Responses 1'!$1:$1)-4),4,,TRUE,"Form Responses 1"))</f>
        <v>0</v>
      </c>
      <c r="E2850" s="82">
        <f ca="1" t="shared" si="0"/>
        <v>6</v>
      </c>
      <c r="F2850" s="65" t="str">
        <f ca="1">IF(ISBLANK(A2850)," ",INDIRECT(ADDRESS(1,5+MOD(ROW()-2,COUNTA('Form Responses 1'!$1:$1)-4),,TRUE,"Form Responses 1")))</f>
        <v>Lantai 03 [Ruang Smoking]</v>
      </c>
      <c r="G2850" s="65" t="e">
        <f ca="1">IF(ISBLANK(A2850)," ",INDIRECT(ADDRESS(MATCH(A2850,'Form Responses 1'!A:A,0),5+MOD(ROW()-2,COUNTA('Form Responses 1'!$1:$1)-4),,TRUE,"Form Responses 1")))</f>
        <v>#N/A</v>
      </c>
      <c r="H2850" s="83" t="str">
        <f ca="1" t="shared" si="1"/>
        <v>Lantai 03</v>
      </c>
      <c r="I2850" s="83" t="str">
        <f ca="1" t="shared" si="2871"/>
        <v>Ruang Smoking</v>
      </c>
      <c r="J2850" s="83" t="str">
        <f ca="1" t="shared" si="2"/>
        <v>CLEANING SERVICE</v>
      </c>
      <c r="K2850" s="83" t="str">
        <f ca="1" t="array" ref="K2850">IFERROR(INDEX(MASTER!B:B,MATCH(G2850,MASTER!A:A,0))/100," ")</f>
        <v> </v>
      </c>
      <c r="L2850" s="65">
        <f ca="1" t="shared" si="3"/>
        <v>0</v>
      </c>
      <c r="M2850" s="65" t="str">
        <f ca="1" t="shared" si="4"/>
        <v>1900 - WEEK 00</v>
      </c>
      <c r="N2850" s="65" t="str">
        <f ca="1" t="shared" si="5"/>
        <v>1900 - MONTH 01</v>
      </c>
      <c r="O2850" s="83" t="str">
        <f ca="1" t="shared" ref="O2850:P2850" si="2903">IFERROR(AVERAGEIF(M:M,M2850,$K:$K)," ")</f>
        <v> </v>
      </c>
      <c r="P2850" s="83" t="str">
        <f ca="1" t="shared" si="2903"/>
        <v> </v>
      </c>
      <c r="Q2850" s="65" t="str">
        <f ca="1">IF(ISBLANK(A2850)," ",IF(O2850&gt;MASTER!$B$3/100,"SB",IF(O2850&gt;MASTER!$B$4/100,"B",IF(O2850&gt;MASTER!$B$5/100,"C","K"))))</f>
        <v>SB</v>
      </c>
      <c r="R2850" s="65" t="str">
        <f ca="1">IF(ISBLANK(B2850)," ",IF(P2850&gt;MASTER!$B$3/100,"SB",IF(P2850&gt;MASTER!$B$4/100,"B",IF(P2850&gt;MASTER!$B$5/100,"C","K"))))</f>
        <v>SB</v>
      </c>
    </row>
    <row r="2851" customHeight="1" spans="1:18">
      <c r="A2851" s="65">
        <f ca="1">INDIRECT(ADDRESS(2+QUOTIENT(ROW()-2,COUNTA('Form Responses 1'!$1:$1)-4),1,,TRUE,"Form Responses 1"))</f>
        <v>0</v>
      </c>
      <c r="B2851" s="65">
        <f ca="1">INDIRECT(ADDRESS(2+QUOTIENT(ROW()-2,COUNTA('Form Responses 1'!$1:$1)-4),2,,TRUE,"Form Responses 1"))</f>
        <v>0</v>
      </c>
      <c r="C2851" s="65">
        <f ca="1">INDIRECT(ADDRESS(2+QUOTIENT(ROW()-2,COUNTA('Form Responses 1'!$1:$1)-4),3,,TRUE,"Form Responses 1"))</f>
        <v>0</v>
      </c>
      <c r="D2851" s="65">
        <f ca="1">INDIRECT(ADDRESS(2+QUOTIENT(ROW()-2,COUNTA('Form Responses 1'!$1:$1)-4),4,,TRUE,"Form Responses 1"))</f>
        <v>0</v>
      </c>
      <c r="E2851" s="82">
        <f ca="1" t="shared" si="0"/>
        <v>6</v>
      </c>
      <c r="F2851" s="65" t="str">
        <f ca="1">IF(ISBLANK(A2851)," ",INDIRECT(ADDRESS(1,5+MOD(ROW()-2,COUNTA('Form Responses 1'!$1:$1)-4),,TRUE,"Form Responses 1")))</f>
        <v>Lantai 03 [Koridor]</v>
      </c>
      <c r="G2851" s="65" t="e">
        <f ca="1">IF(ISBLANK(A2851)," ",INDIRECT(ADDRESS(MATCH(A2851,'Form Responses 1'!A:A,0),5+MOD(ROW()-2,COUNTA('Form Responses 1'!$1:$1)-4),,TRUE,"Form Responses 1")))</f>
        <v>#N/A</v>
      </c>
      <c r="H2851" s="83" t="str">
        <f ca="1" t="shared" si="1"/>
        <v>Lantai 03</v>
      </c>
      <c r="I2851" s="83" t="str">
        <f ca="1" t="shared" si="2871"/>
        <v>Koridor</v>
      </c>
      <c r="J2851" s="83" t="str">
        <f ca="1" t="shared" si="2"/>
        <v>CLEANING SERVICE</v>
      </c>
      <c r="K2851" s="83" t="str">
        <f ca="1" t="array" ref="K2851">IFERROR(INDEX(MASTER!B:B,MATCH(G2851,MASTER!A:A,0))/100," ")</f>
        <v> </v>
      </c>
      <c r="L2851" s="65">
        <f ca="1" t="shared" si="3"/>
        <v>0</v>
      </c>
      <c r="M2851" s="65" t="str">
        <f ca="1" t="shared" si="4"/>
        <v>1900 - WEEK 00</v>
      </c>
      <c r="N2851" s="65" t="str">
        <f ca="1" t="shared" si="5"/>
        <v>1900 - MONTH 01</v>
      </c>
      <c r="O2851" s="83" t="str">
        <f ca="1" t="shared" ref="O2851:P2851" si="2904">IFERROR(AVERAGEIF(M:M,M2851,$K:$K)," ")</f>
        <v> </v>
      </c>
      <c r="P2851" s="83" t="str">
        <f ca="1" t="shared" si="2904"/>
        <v> </v>
      </c>
      <c r="Q2851" s="65" t="str">
        <f ca="1">IF(ISBLANK(A2851)," ",IF(O2851&gt;MASTER!$B$3/100,"SB",IF(O2851&gt;MASTER!$B$4/100,"B",IF(O2851&gt;MASTER!$B$5/100,"C","K"))))</f>
        <v>SB</v>
      </c>
      <c r="R2851" s="65" t="str">
        <f ca="1">IF(ISBLANK(B2851)," ",IF(P2851&gt;MASTER!$B$3/100,"SB",IF(P2851&gt;MASTER!$B$4/100,"B",IF(P2851&gt;MASTER!$B$5/100,"C","K"))))</f>
        <v>SB</v>
      </c>
    </row>
    <row r="2852" customHeight="1" spans="1:18">
      <c r="A2852" s="65">
        <f ca="1">INDIRECT(ADDRESS(2+QUOTIENT(ROW()-2,COUNTA('Form Responses 1'!$1:$1)-4),1,,TRUE,"Form Responses 1"))</f>
        <v>0</v>
      </c>
      <c r="B2852" s="65">
        <f ca="1">INDIRECT(ADDRESS(2+QUOTIENT(ROW()-2,COUNTA('Form Responses 1'!$1:$1)-4),2,,TRUE,"Form Responses 1"))</f>
        <v>0</v>
      </c>
      <c r="C2852" s="65">
        <f ca="1">INDIRECT(ADDRESS(2+QUOTIENT(ROW()-2,COUNTA('Form Responses 1'!$1:$1)-4),3,,TRUE,"Form Responses 1"))</f>
        <v>0</v>
      </c>
      <c r="D2852" s="65">
        <f ca="1">INDIRECT(ADDRESS(2+QUOTIENT(ROW()-2,COUNTA('Form Responses 1'!$1:$1)-4),4,,TRUE,"Form Responses 1"))</f>
        <v>0</v>
      </c>
      <c r="E2852" s="82">
        <f ca="1" t="shared" si="0"/>
        <v>6</v>
      </c>
      <c r="F2852" s="65" t="str">
        <f ca="1">IF(ISBLANK(A2852)," ",INDIRECT(ADDRESS(1,5+MOD(ROW()-2,COUNTA('Form Responses 1'!$1:$1)-4),,TRUE,"Form Responses 1")))</f>
        <v>Lantai 03 [Kantin]</v>
      </c>
      <c r="G2852" s="65" t="e">
        <f ca="1">IF(ISBLANK(A2852)," ",INDIRECT(ADDRESS(MATCH(A2852,'Form Responses 1'!A:A,0),5+MOD(ROW()-2,COUNTA('Form Responses 1'!$1:$1)-4),,TRUE,"Form Responses 1")))</f>
        <v>#N/A</v>
      </c>
      <c r="H2852" s="83" t="str">
        <f ca="1" t="shared" si="1"/>
        <v>Lantai 03</v>
      </c>
      <c r="I2852" s="83" t="str">
        <f ca="1" t="shared" si="2871"/>
        <v>Kantin</v>
      </c>
      <c r="J2852" s="83" t="str">
        <f ca="1" t="shared" si="2"/>
        <v>CLEANING SERVICE</v>
      </c>
      <c r="K2852" s="83" t="str">
        <f ca="1" t="array" ref="K2852">IFERROR(INDEX(MASTER!B:B,MATCH(G2852,MASTER!A:A,0))/100," ")</f>
        <v> </v>
      </c>
      <c r="L2852" s="65">
        <f ca="1" t="shared" si="3"/>
        <v>0</v>
      </c>
      <c r="M2852" s="65" t="str">
        <f ca="1" t="shared" si="4"/>
        <v>1900 - WEEK 00</v>
      </c>
      <c r="N2852" s="65" t="str">
        <f ca="1" t="shared" si="5"/>
        <v>1900 - MONTH 01</v>
      </c>
      <c r="O2852" s="83" t="str">
        <f ca="1" t="shared" ref="O2852:P2852" si="2905">IFERROR(AVERAGEIF(M:M,M2852,$K:$K)," ")</f>
        <v> </v>
      </c>
      <c r="P2852" s="83" t="str">
        <f ca="1" t="shared" si="2905"/>
        <v> </v>
      </c>
      <c r="Q2852" s="65" t="str">
        <f ca="1">IF(ISBLANK(A2852)," ",IF(O2852&gt;MASTER!$B$3/100,"SB",IF(O2852&gt;MASTER!$B$4/100,"B",IF(O2852&gt;MASTER!$B$5/100,"C","K"))))</f>
        <v>SB</v>
      </c>
      <c r="R2852" s="65" t="str">
        <f ca="1">IF(ISBLANK(B2852)," ",IF(P2852&gt;MASTER!$B$3/100,"SB",IF(P2852&gt;MASTER!$B$4/100,"B",IF(P2852&gt;MASTER!$B$5/100,"C","K"))))</f>
        <v>SB</v>
      </c>
    </row>
    <row r="2853" customHeight="1" spans="1:18">
      <c r="A2853" s="65">
        <f ca="1">INDIRECT(ADDRESS(2+QUOTIENT(ROW()-2,COUNTA('Form Responses 1'!$1:$1)-4),1,,TRUE,"Form Responses 1"))</f>
        <v>0</v>
      </c>
      <c r="B2853" s="65">
        <f ca="1">INDIRECT(ADDRESS(2+QUOTIENT(ROW()-2,COUNTA('Form Responses 1'!$1:$1)-4),2,,TRUE,"Form Responses 1"))</f>
        <v>0</v>
      </c>
      <c r="C2853" s="65">
        <f ca="1">INDIRECT(ADDRESS(2+QUOTIENT(ROW()-2,COUNTA('Form Responses 1'!$1:$1)-4),3,,TRUE,"Form Responses 1"))</f>
        <v>0</v>
      </c>
      <c r="D2853" s="65">
        <f ca="1">INDIRECT(ADDRESS(2+QUOTIENT(ROW()-2,COUNTA('Form Responses 1'!$1:$1)-4),4,,TRUE,"Form Responses 1"))</f>
        <v>0</v>
      </c>
      <c r="E2853" s="82">
        <f ca="1" t="shared" si="0"/>
        <v>6</v>
      </c>
      <c r="F2853" s="65" t="str">
        <f ca="1">IF(ISBLANK(A2853)," ",INDIRECT(ADDRESS(1,5+MOD(ROW()-2,COUNTA('Form Responses 1'!$1:$1)-4),,TRUE,"Form Responses 1")))</f>
        <v>Lantai 03 [Toilet Pria / Wanita]</v>
      </c>
      <c r="G2853" s="65" t="e">
        <f ca="1">IF(ISBLANK(A2853)," ",INDIRECT(ADDRESS(MATCH(A2853,'Form Responses 1'!A:A,0),5+MOD(ROW()-2,COUNTA('Form Responses 1'!$1:$1)-4),,TRUE,"Form Responses 1")))</f>
        <v>#N/A</v>
      </c>
      <c r="H2853" s="83" t="str">
        <f ca="1" t="shared" si="1"/>
        <v>Lantai 03</v>
      </c>
      <c r="I2853" s="83" t="str">
        <f ca="1" t="shared" si="2871"/>
        <v>Toilet Pria / Wanita</v>
      </c>
      <c r="J2853" s="83" t="str">
        <f ca="1" t="shared" si="2"/>
        <v>CLEANING SERVICE</v>
      </c>
      <c r="K2853" s="83" t="str">
        <f ca="1" t="array" ref="K2853">IFERROR(INDEX(MASTER!B:B,MATCH(G2853,MASTER!A:A,0))/100," ")</f>
        <v> </v>
      </c>
      <c r="L2853" s="65">
        <f ca="1" t="shared" si="3"/>
        <v>0</v>
      </c>
      <c r="M2853" s="65" t="str">
        <f ca="1" t="shared" si="4"/>
        <v>1900 - WEEK 00</v>
      </c>
      <c r="N2853" s="65" t="str">
        <f ca="1" t="shared" si="5"/>
        <v>1900 - MONTH 01</v>
      </c>
      <c r="O2853" s="83" t="str">
        <f ca="1" t="shared" ref="O2853:P2853" si="2906">IFERROR(AVERAGEIF(M:M,M2853,$K:$K)," ")</f>
        <v> </v>
      </c>
      <c r="P2853" s="83" t="str">
        <f ca="1" t="shared" si="2906"/>
        <v> </v>
      </c>
      <c r="Q2853" s="65" t="str">
        <f ca="1">IF(ISBLANK(A2853)," ",IF(O2853&gt;MASTER!$B$3/100,"SB",IF(O2853&gt;MASTER!$B$4/100,"B",IF(O2853&gt;MASTER!$B$5/100,"C","K"))))</f>
        <v>SB</v>
      </c>
      <c r="R2853" s="65" t="str">
        <f ca="1">IF(ISBLANK(B2853)," ",IF(P2853&gt;MASTER!$B$3/100,"SB",IF(P2853&gt;MASTER!$B$4/100,"B",IF(P2853&gt;MASTER!$B$5/100,"C","K"))))</f>
        <v>SB</v>
      </c>
    </row>
    <row r="2854" customHeight="1" spans="1:18">
      <c r="A2854" s="65">
        <f ca="1">INDIRECT(ADDRESS(2+QUOTIENT(ROW()-2,COUNTA('Form Responses 1'!$1:$1)-4),1,,TRUE,"Form Responses 1"))</f>
        <v>0</v>
      </c>
      <c r="B2854" s="65">
        <f ca="1">INDIRECT(ADDRESS(2+QUOTIENT(ROW()-2,COUNTA('Form Responses 1'!$1:$1)-4),2,,TRUE,"Form Responses 1"))</f>
        <v>0</v>
      </c>
      <c r="C2854" s="65">
        <f ca="1">INDIRECT(ADDRESS(2+QUOTIENT(ROW()-2,COUNTA('Form Responses 1'!$1:$1)-4),3,,TRUE,"Form Responses 1"))</f>
        <v>0</v>
      </c>
      <c r="D2854" s="65">
        <f ca="1">INDIRECT(ADDRESS(2+QUOTIENT(ROW()-2,COUNTA('Form Responses 1'!$1:$1)-4),4,,TRUE,"Form Responses 1"))</f>
        <v>0</v>
      </c>
      <c r="E2854" s="82">
        <f ca="1" t="shared" si="0"/>
        <v>6</v>
      </c>
      <c r="F2854" s="65" t="str">
        <f ca="1">IF(ISBLANK(A2854)," ",INDIRECT(ADDRESS(1,5+MOD(ROW()-2,COUNTA('Form Responses 1'!$1:$1)-4),,TRUE,"Form Responses 1")))</f>
        <v>Lantai 02 [Tangga Exit Barat- &amp; Timur]</v>
      </c>
      <c r="G2854" s="65" t="e">
        <f ca="1">IF(ISBLANK(A2854)," ",INDIRECT(ADDRESS(MATCH(A2854,'Form Responses 1'!A:A,0),5+MOD(ROW()-2,COUNTA('Form Responses 1'!$1:$1)-4),,TRUE,"Form Responses 1")))</f>
        <v>#N/A</v>
      </c>
      <c r="H2854" s="83" t="str">
        <f ca="1" t="shared" si="1"/>
        <v>Lantai 02</v>
      </c>
      <c r="I2854" s="83" t="str">
        <f ca="1" t="shared" si="2871"/>
        <v>Tangga Exit Barat- &amp; Timur</v>
      </c>
      <c r="J2854" s="83" t="str">
        <f ca="1" t="shared" si="2"/>
        <v>CLEANING SERVICE</v>
      </c>
      <c r="K2854" s="83" t="str">
        <f ca="1" t="array" ref="K2854">IFERROR(INDEX(MASTER!B:B,MATCH(G2854,MASTER!A:A,0))/100," ")</f>
        <v> </v>
      </c>
      <c r="L2854" s="65">
        <f ca="1" t="shared" si="3"/>
        <v>0</v>
      </c>
      <c r="M2854" s="65" t="str">
        <f ca="1" t="shared" si="4"/>
        <v>1900 - WEEK 00</v>
      </c>
      <c r="N2854" s="65" t="str">
        <f ca="1" t="shared" si="5"/>
        <v>1900 - MONTH 01</v>
      </c>
      <c r="O2854" s="83" t="str">
        <f ca="1" t="shared" ref="O2854:P2854" si="2907">IFERROR(AVERAGEIF(M:M,M2854,$K:$K)," ")</f>
        <v> </v>
      </c>
      <c r="P2854" s="83" t="str">
        <f ca="1" t="shared" si="2907"/>
        <v> </v>
      </c>
      <c r="Q2854" s="65" t="str">
        <f ca="1">IF(ISBLANK(A2854)," ",IF(O2854&gt;MASTER!$B$3/100,"SB",IF(O2854&gt;MASTER!$B$4/100,"B",IF(O2854&gt;MASTER!$B$5/100,"C","K"))))</f>
        <v>SB</v>
      </c>
      <c r="R2854" s="65" t="str">
        <f ca="1">IF(ISBLANK(B2854)," ",IF(P2854&gt;MASTER!$B$3/100,"SB",IF(P2854&gt;MASTER!$B$4/100,"B",IF(P2854&gt;MASTER!$B$5/100,"C","K"))))</f>
        <v>SB</v>
      </c>
    </row>
    <row r="2855" customHeight="1" spans="1:18">
      <c r="A2855" s="65">
        <f ca="1">INDIRECT(ADDRESS(2+QUOTIENT(ROW()-2,COUNTA('Form Responses 1'!$1:$1)-4),1,,TRUE,"Form Responses 1"))</f>
        <v>0</v>
      </c>
      <c r="B2855" s="65">
        <f ca="1">INDIRECT(ADDRESS(2+QUOTIENT(ROW()-2,COUNTA('Form Responses 1'!$1:$1)-4),2,,TRUE,"Form Responses 1"))</f>
        <v>0</v>
      </c>
      <c r="C2855" s="65">
        <f ca="1">INDIRECT(ADDRESS(2+QUOTIENT(ROW()-2,COUNTA('Form Responses 1'!$1:$1)-4),3,,TRUE,"Form Responses 1"))</f>
        <v>0</v>
      </c>
      <c r="D2855" s="65">
        <f ca="1">INDIRECT(ADDRESS(2+QUOTIENT(ROW()-2,COUNTA('Form Responses 1'!$1:$1)-4),4,,TRUE,"Form Responses 1"))</f>
        <v>0</v>
      </c>
      <c r="E2855" s="82">
        <f ca="1" t="shared" si="0"/>
        <v>6</v>
      </c>
      <c r="F2855" s="65" t="str">
        <f ca="1">IF(ISBLANK(A2855)," ",INDIRECT(ADDRESS(1,5+MOD(ROW()-2,COUNTA('Form Responses 1'!$1:$1)-4),,TRUE,"Form Responses 1")))</f>
        <v>Lantai 02 [R. Dewan Pengarah]</v>
      </c>
      <c r="G2855" s="65" t="e">
        <f ca="1">IF(ISBLANK(A2855)," ",INDIRECT(ADDRESS(MATCH(A2855,'Form Responses 1'!A:A,0),5+MOD(ROW()-2,COUNTA('Form Responses 1'!$1:$1)-4),,TRUE,"Form Responses 1")))</f>
        <v>#N/A</v>
      </c>
      <c r="H2855" s="83" t="str">
        <f ca="1" t="shared" si="1"/>
        <v>Lantai 02</v>
      </c>
      <c r="I2855" s="83" t="str">
        <f ca="1" t="shared" si="2871"/>
        <v>R. Dewan Pengarah</v>
      </c>
      <c r="J2855" s="83" t="str">
        <f ca="1" t="shared" si="2"/>
        <v>CLEANING SERVICE</v>
      </c>
      <c r="K2855" s="83" t="str">
        <f ca="1" t="array" ref="K2855">IFERROR(INDEX(MASTER!B:B,MATCH(G2855,MASTER!A:A,0))/100," ")</f>
        <v> </v>
      </c>
      <c r="L2855" s="65">
        <f ca="1" t="shared" si="3"/>
        <v>0</v>
      </c>
      <c r="M2855" s="65" t="str">
        <f ca="1" t="shared" si="4"/>
        <v>1900 - WEEK 00</v>
      </c>
      <c r="N2855" s="65" t="str">
        <f ca="1" t="shared" si="5"/>
        <v>1900 - MONTH 01</v>
      </c>
      <c r="O2855" s="83" t="str">
        <f ca="1" t="shared" ref="O2855:P2855" si="2908">IFERROR(AVERAGEIF(M:M,M2855,$K:$K)," ")</f>
        <v> </v>
      </c>
      <c r="P2855" s="83" t="str">
        <f ca="1" t="shared" si="2908"/>
        <v> </v>
      </c>
      <c r="Q2855" s="65" t="str">
        <f ca="1">IF(ISBLANK(A2855)," ",IF(O2855&gt;MASTER!$B$3/100,"SB",IF(O2855&gt;MASTER!$B$4/100,"B",IF(O2855&gt;MASTER!$B$5/100,"C","K"))))</f>
        <v>SB</v>
      </c>
      <c r="R2855" s="65" t="str">
        <f ca="1">IF(ISBLANK(B2855)," ",IF(P2855&gt;MASTER!$B$3/100,"SB",IF(P2855&gt;MASTER!$B$4/100,"B",IF(P2855&gt;MASTER!$B$5/100,"C","K"))))</f>
        <v>SB</v>
      </c>
    </row>
    <row r="2856" customHeight="1" spans="1:18">
      <c r="A2856" s="65">
        <f ca="1">INDIRECT(ADDRESS(2+QUOTIENT(ROW()-2,COUNTA('Form Responses 1'!$1:$1)-4),1,,TRUE,"Form Responses 1"))</f>
        <v>0</v>
      </c>
      <c r="B2856" s="65">
        <f ca="1">INDIRECT(ADDRESS(2+QUOTIENT(ROW()-2,COUNTA('Form Responses 1'!$1:$1)-4),2,,TRUE,"Form Responses 1"))</f>
        <v>0</v>
      </c>
      <c r="C2856" s="65">
        <f ca="1">INDIRECT(ADDRESS(2+QUOTIENT(ROW()-2,COUNTA('Form Responses 1'!$1:$1)-4),3,,TRUE,"Form Responses 1"))</f>
        <v>0</v>
      </c>
      <c r="D2856" s="65">
        <f ca="1">INDIRECT(ADDRESS(2+QUOTIENT(ROW()-2,COUNTA('Form Responses 1'!$1:$1)-4),4,,TRUE,"Form Responses 1"))</f>
        <v>0</v>
      </c>
      <c r="E2856" s="82">
        <f ca="1" t="shared" si="0"/>
        <v>6</v>
      </c>
      <c r="F2856" s="65" t="str">
        <f ca="1">IF(ISBLANK(A2856)," ",INDIRECT(ADDRESS(1,5+MOD(ROW()-2,COUNTA('Form Responses 1'!$1:$1)-4),,TRUE,"Form Responses 1")))</f>
        <v>Lantai 02 [Pantry]</v>
      </c>
      <c r="G2856" s="65" t="e">
        <f ca="1">IF(ISBLANK(A2856)," ",INDIRECT(ADDRESS(MATCH(A2856,'Form Responses 1'!A:A,0),5+MOD(ROW()-2,COUNTA('Form Responses 1'!$1:$1)-4),,TRUE,"Form Responses 1")))</f>
        <v>#N/A</v>
      </c>
      <c r="H2856" s="83" t="str">
        <f ca="1" t="shared" si="1"/>
        <v>Lantai 02</v>
      </c>
      <c r="I2856" s="83" t="str">
        <f ca="1" t="shared" si="2871"/>
        <v>Pantry</v>
      </c>
      <c r="J2856" s="83" t="str">
        <f ca="1" t="shared" si="2"/>
        <v>CLEANING SERVICE</v>
      </c>
      <c r="K2856" s="83" t="str">
        <f ca="1" t="array" ref="K2856">IFERROR(INDEX(MASTER!B:B,MATCH(G2856,MASTER!A:A,0))/100," ")</f>
        <v> </v>
      </c>
      <c r="L2856" s="65">
        <f ca="1" t="shared" si="3"/>
        <v>0</v>
      </c>
      <c r="M2856" s="65" t="str">
        <f ca="1" t="shared" si="4"/>
        <v>1900 - WEEK 00</v>
      </c>
      <c r="N2856" s="65" t="str">
        <f ca="1" t="shared" si="5"/>
        <v>1900 - MONTH 01</v>
      </c>
      <c r="O2856" s="83" t="str">
        <f ca="1" t="shared" ref="O2856:P2856" si="2909">IFERROR(AVERAGEIF(M:M,M2856,$K:$K)," ")</f>
        <v> </v>
      </c>
      <c r="P2856" s="83" t="str">
        <f ca="1" t="shared" si="2909"/>
        <v> </v>
      </c>
      <c r="Q2856" s="65" t="str">
        <f ca="1">IF(ISBLANK(A2856)," ",IF(O2856&gt;MASTER!$B$3/100,"SB",IF(O2856&gt;MASTER!$B$4/100,"B",IF(O2856&gt;MASTER!$B$5/100,"C","K"))))</f>
        <v>SB</v>
      </c>
      <c r="R2856" s="65" t="str">
        <f ca="1">IF(ISBLANK(B2856)," ",IF(P2856&gt;MASTER!$B$3/100,"SB",IF(P2856&gt;MASTER!$B$4/100,"B",IF(P2856&gt;MASTER!$B$5/100,"C","K"))))</f>
        <v>SB</v>
      </c>
    </row>
    <row r="2857" customHeight="1" spans="1:18">
      <c r="A2857" s="65">
        <f ca="1">INDIRECT(ADDRESS(2+QUOTIENT(ROW()-2,COUNTA('Form Responses 1'!$1:$1)-4),1,,TRUE,"Form Responses 1"))</f>
        <v>0</v>
      </c>
      <c r="B2857" s="65">
        <f ca="1">INDIRECT(ADDRESS(2+QUOTIENT(ROW()-2,COUNTA('Form Responses 1'!$1:$1)-4),2,,TRUE,"Form Responses 1"))</f>
        <v>0</v>
      </c>
      <c r="C2857" s="65">
        <f ca="1">INDIRECT(ADDRESS(2+QUOTIENT(ROW()-2,COUNTA('Form Responses 1'!$1:$1)-4),3,,TRUE,"Form Responses 1"))</f>
        <v>0</v>
      </c>
      <c r="D2857" s="65">
        <f ca="1">INDIRECT(ADDRESS(2+QUOTIENT(ROW()-2,COUNTA('Form Responses 1'!$1:$1)-4),4,,TRUE,"Form Responses 1"))</f>
        <v>0</v>
      </c>
      <c r="E2857" s="82">
        <f ca="1" t="shared" si="0"/>
        <v>6</v>
      </c>
      <c r="F2857" s="65" t="str">
        <f ca="1">IF(ISBLANK(A2857)," ",INDIRECT(ADDRESS(1,5+MOD(ROW()-2,COUNTA('Form Responses 1'!$1:$1)-4),,TRUE,"Form Responses 1")))</f>
        <v>Lantai 02 [Ruang Rapat 1-2-3-4-5]</v>
      </c>
      <c r="G2857" s="65" t="e">
        <f ca="1">IF(ISBLANK(A2857)," ",INDIRECT(ADDRESS(MATCH(A2857,'Form Responses 1'!A:A,0),5+MOD(ROW()-2,COUNTA('Form Responses 1'!$1:$1)-4),,TRUE,"Form Responses 1")))</f>
        <v>#N/A</v>
      </c>
      <c r="H2857" s="83" t="str">
        <f ca="1" t="shared" si="1"/>
        <v>Lantai 02</v>
      </c>
      <c r="I2857" s="83" t="str">
        <f ca="1" t="shared" si="2871"/>
        <v>Ruang Rapat 1-2-3-4-5</v>
      </c>
      <c r="J2857" s="83" t="str">
        <f ca="1" t="shared" si="2"/>
        <v>CLEANING SERVICE</v>
      </c>
      <c r="K2857" s="83" t="str">
        <f ca="1" t="array" ref="K2857">IFERROR(INDEX(MASTER!B:B,MATCH(G2857,MASTER!A:A,0))/100," ")</f>
        <v> </v>
      </c>
      <c r="L2857" s="65">
        <f ca="1" t="shared" si="3"/>
        <v>0</v>
      </c>
      <c r="M2857" s="65" t="str">
        <f ca="1" t="shared" si="4"/>
        <v>1900 - WEEK 00</v>
      </c>
      <c r="N2857" s="65" t="str">
        <f ca="1" t="shared" si="5"/>
        <v>1900 - MONTH 01</v>
      </c>
      <c r="O2857" s="83" t="str">
        <f ca="1" t="shared" ref="O2857:P2857" si="2910">IFERROR(AVERAGEIF(M:M,M2857,$K:$K)," ")</f>
        <v> </v>
      </c>
      <c r="P2857" s="83" t="str">
        <f ca="1" t="shared" si="2910"/>
        <v> </v>
      </c>
      <c r="Q2857" s="65" t="str">
        <f ca="1">IF(ISBLANK(A2857)," ",IF(O2857&gt;MASTER!$B$3/100,"SB",IF(O2857&gt;MASTER!$B$4/100,"B",IF(O2857&gt;MASTER!$B$5/100,"C","K"))))</f>
        <v>SB</v>
      </c>
      <c r="R2857" s="65" t="str">
        <f ca="1">IF(ISBLANK(B2857)," ",IF(P2857&gt;MASTER!$B$3/100,"SB",IF(P2857&gt;MASTER!$B$4/100,"B",IF(P2857&gt;MASTER!$B$5/100,"C","K"))))</f>
        <v>SB</v>
      </c>
    </row>
    <row r="2858" customHeight="1" spans="1:18">
      <c r="A2858" s="65">
        <f ca="1">INDIRECT(ADDRESS(2+QUOTIENT(ROW()-2,COUNTA('Form Responses 1'!$1:$1)-4),1,,TRUE,"Form Responses 1"))</f>
        <v>0</v>
      </c>
      <c r="B2858" s="65">
        <f ca="1">INDIRECT(ADDRESS(2+QUOTIENT(ROW()-2,COUNTA('Form Responses 1'!$1:$1)-4),2,,TRUE,"Form Responses 1"))</f>
        <v>0</v>
      </c>
      <c r="C2858" s="65">
        <f ca="1">INDIRECT(ADDRESS(2+QUOTIENT(ROW()-2,COUNTA('Form Responses 1'!$1:$1)-4),3,,TRUE,"Form Responses 1"))</f>
        <v>0</v>
      </c>
      <c r="D2858" s="65">
        <f ca="1">INDIRECT(ADDRESS(2+QUOTIENT(ROW()-2,COUNTA('Form Responses 1'!$1:$1)-4),4,,TRUE,"Form Responses 1"))</f>
        <v>0</v>
      </c>
      <c r="E2858" s="82">
        <f ca="1" t="shared" si="0"/>
        <v>6</v>
      </c>
      <c r="F2858" s="65" t="str">
        <f ca="1">IF(ISBLANK(A2858)," ",INDIRECT(ADDRESS(1,5+MOD(ROW()-2,COUNTA('Form Responses 1'!$1:$1)-4),,TRUE,"Form Responses 1")))</f>
        <v>Lantai 02 [Koridor]</v>
      </c>
      <c r="G2858" s="65" t="e">
        <f ca="1">IF(ISBLANK(A2858)," ",INDIRECT(ADDRESS(MATCH(A2858,'Form Responses 1'!A:A,0),5+MOD(ROW()-2,COUNTA('Form Responses 1'!$1:$1)-4),,TRUE,"Form Responses 1")))</f>
        <v>#N/A</v>
      </c>
      <c r="H2858" s="83" t="str">
        <f ca="1" t="shared" si="1"/>
        <v>Lantai 02</v>
      </c>
      <c r="I2858" s="83" t="str">
        <f ca="1" t="shared" si="2871"/>
        <v>Koridor</v>
      </c>
      <c r="J2858" s="83" t="str">
        <f ca="1" t="shared" si="2"/>
        <v>CLEANING SERVICE</v>
      </c>
      <c r="K2858" s="83" t="str">
        <f ca="1" t="array" ref="K2858">IFERROR(INDEX(MASTER!B:B,MATCH(G2858,MASTER!A:A,0))/100," ")</f>
        <v> </v>
      </c>
      <c r="L2858" s="65">
        <f ca="1" t="shared" si="3"/>
        <v>0</v>
      </c>
      <c r="M2858" s="65" t="str">
        <f ca="1" t="shared" si="4"/>
        <v>1900 - WEEK 00</v>
      </c>
      <c r="N2858" s="65" t="str">
        <f ca="1" t="shared" si="5"/>
        <v>1900 - MONTH 01</v>
      </c>
      <c r="O2858" s="83" t="str">
        <f ca="1" t="shared" ref="O2858:P2858" si="2911">IFERROR(AVERAGEIF(M:M,M2858,$K:$K)," ")</f>
        <v> </v>
      </c>
      <c r="P2858" s="83" t="str">
        <f ca="1" t="shared" si="2911"/>
        <v> </v>
      </c>
      <c r="Q2858" s="65" t="str">
        <f ca="1">IF(ISBLANK(A2858)," ",IF(O2858&gt;MASTER!$B$3/100,"SB",IF(O2858&gt;MASTER!$B$4/100,"B",IF(O2858&gt;MASTER!$B$5/100,"C","K"))))</f>
        <v>SB</v>
      </c>
      <c r="R2858" s="65" t="str">
        <f ca="1">IF(ISBLANK(B2858)," ",IF(P2858&gt;MASTER!$B$3/100,"SB",IF(P2858&gt;MASTER!$B$4/100,"B",IF(P2858&gt;MASTER!$B$5/100,"C","K"))))</f>
        <v>SB</v>
      </c>
    </row>
    <row r="2859" customHeight="1" spans="1:18">
      <c r="A2859" s="65">
        <f ca="1">INDIRECT(ADDRESS(2+QUOTIENT(ROW()-2,COUNTA('Form Responses 1'!$1:$1)-4),1,,TRUE,"Form Responses 1"))</f>
        <v>0</v>
      </c>
      <c r="B2859" s="65">
        <f ca="1">INDIRECT(ADDRESS(2+QUOTIENT(ROW()-2,COUNTA('Form Responses 1'!$1:$1)-4),2,,TRUE,"Form Responses 1"))</f>
        <v>0</v>
      </c>
      <c r="C2859" s="65">
        <f ca="1">INDIRECT(ADDRESS(2+QUOTIENT(ROW()-2,COUNTA('Form Responses 1'!$1:$1)-4),3,,TRUE,"Form Responses 1"))</f>
        <v>0</v>
      </c>
      <c r="D2859" s="65">
        <f ca="1">INDIRECT(ADDRESS(2+QUOTIENT(ROW()-2,COUNTA('Form Responses 1'!$1:$1)-4),4,,TRUE,"Form Responses 1"))</f>
        <v>0</v>
      </c>
      <c r="E2859" s="82">
        <f ca="1" t="shared" si="0"/>
        <v>6</v>
      </c>
      <c r="F2859" s="65" t="str">
        <f ca="1">IF(ISBLANK(A2859)," ",INDIRECT(ADDRESS(1,5+MOD(ROW()-2,COUNTA('Form Responses 1'!$1:$1)-4),,TRUE,"Form Responses 1")))</f>
        <v>Lantai 02 [Mesjid]</v>
      </c>
      <c r="G2859" s="65" t="e">
        <f ca="1">IF(ISBLANK(A2859)," ",INDIRECT(ADDRESS(MATCH(A2859,'Form Responses 1'!A:A,0),5+MOD(ROW()-2,COUNTA('Form Responses 1'!$1:$1)-4),,TRUE,"Form Responses 1")))</f>
        <v>#N/A</v>
      </c>
      <c r="H2859" s="83" t="str">
        <f ca="1" t="shared" si="1"/>
        <v>Lantai 02</v>
      </c>
      <c r="I2859" s="83" t="str">
        <f ca="1" t="shared" si="2871"/>
        <v>Mesjid</v>
      </c>
      <c r="J2859" s="83" t="str">
        <f ca="1" t="shared" si="2"/>
        <v>CLEANING SERVICE</v>
      </c>
      <c r="K2859" s="83" t="str">
        <f ca="1" t="array" ref="K2859">IFERROR(INDEX(MASTER!B:B,MATCH(G2859,MASTER!A:A,0))/100," ")</f>
        <v> </v>
      </c>
      <c r="L2859" s="65">
        <f ca="1" t="shared" si="3"/>
        <v>0</v>
      </c>
      <c r="M2859" s="65" t="str">
        <f ca="1" t="shared" si="4"/>
        <v>1900 - WEEK 00</v>
      </c>
      <c r="N2859" s="65" t="str">
        <f ca="1" t="shared" si="5"/>
        <v>1900 - MONTH 01</v>
      </c>
      <c r="O2859" s="83" t="str">
        <f ca="1" t="shared" ref="O2859:P2859" si="2912">IFERROR(AVERAGEIF(M:M,M2859,$K:$K)," ")</f>
        <v> </v>
      </c>
      <c r="P2859" s="83" t="str">
        <f ca="1" t="shared" si="2912"/>
        <v> </v>
      </c>
      <c r="Q2859" s="65" t="str">
        <f ca="1">IF(ISBLANK(A2859)," ",IF(O2859&gt;MASTER!$B$3/100,"SB",IF(O2859&gt;MASTER!$B$4/100,"B",IF(O2859&gt;MASTER!$B$5/100,"C","K"))))</f>
        <v>SB</v>
      </c>
      <c r="R2859" s="65" t="str">
        <f ca="1">IF(ISBLANK(B2859)," ",IF(P2859&gt;MASTER!$B$3/100,"SB",IF(P2859&gt;MASTER!$B$4/100,"B",IF(P2859&gt;MASTER!$B$5/100,"C","K"))))</f>
        <v>SB</v>
      </c>
    </row>
    <row r="2860" customHeight="1" spans="1:18">
      <c r="A2860" s="65">
        <f ca="1">INDIRECT(ADDRESS(2+QUOTIENT(ROW()-2,COUNTA('Form Responses 1'!$1:$1)-4),1,,TRUE,"Form Responses 1"))</f>
        <v>0</v>
      </c>
      <c r="B2860" s="65">
        <f ca="1">INDIRECT(ADDRESS(2+QUOTIENT(ROW()-2,COUNTA('Form Responses 1'!$1:$1)-4),2,,TRUE,"Form Responses 1"))</f>
        <v>0</v>
      </c>
      <c r="C2860" s="65">
        <f ca="1">INDIRECT(ADDRESS(2+QUOTIENT(ROW()-2,COUNTA('Form Responses 1'!$1:$1)-4),3,,TRUE,"Form Responses 1"))</f>
        <v>0</v>
      </c>
      <c r="D2860" s="65">
        <f ca="1">INDIRECT(ADDRESS(2+QUOTIENT(ROW()-2,COUNTA('Form Responses 1'!$1:$1)-4),4,,TRUE,"Form Responses 1"))</f>
        <v>0</v>
      </c>
      <c r="E2860" s="82">
        <f ca="1" t="shared" si="0"/>
        <v>6</v>
      </c>
      <c r="F2860" s="65" t="str">
        <f ca="1">IF(ISBLANK(A2860)," ",INDIRECT(ADDRESS(1,5+MOD(ROW()-2,COUNTA('Form Responses 1'!$1:$1)-4),,TRUE,"Form Responses 1")))</f>
        <v>Lantai 02 [Toilet Pria / Wanita]</v>
      </c>
      <c r="G2860" s="65" t="e">
        <f ca="1">IF(ISBLANK(A2860)," ",INDIRECT(ADDRESS(MATCH(A2860,'Form Responses 1'!A:A,0),5+MOD(ROW()-2,COUNTA('Form Responses 1'!$1:$1)-4),,TRUE,"Form Responses 1")))</f>
        <v>#N/A</v>
      </c>
      <c r="H2860" s="83" t="str">
        <f ca="1" t="shared" si="1"/>
        <v>Lantai 02</v>
      </c>
      <c r="I2860" s="83" t="str">
        <f ca="1" t="shared" si="2871"/>
        <v>Toilet Pria / Wanita</v>
      </c>
      <c r="J2860" s="83" t="str">
        <f ca="1" t="shared" si="2"/>
        <v>CLEANING SERVICE</v>
      </c>
      <c r="K2860" s="83" t="str">
        <f ca="1" t="array" ref="K2860">IFERROR(INDEX(MASTER!B:B,MATCH(G2860,MASTER!A:A,0))/100," ")</f>
        <v> </v>
      </c>
      <c r="L2860" s="65">
        <f ca="1" t="shared" si="3"/>
        <v>0</v>
      </c>
      <c r="M2860" s="65" t="str">
        <f ca="1" t="shared" si="4"/>
        <v>1900 - WEEK 00</v>
      </c>
      <c r="N2860" s="65" t="str">
        <f ca="1" t="shared" si="5"/>
        <v>1900 - MONTH 01</v>
      </c>
      <c r="O2860" s="83" t="str">
        <f ca="1" t="shared" ref="O2860:P2860" si="2913">IFERROR(AVERAGEIF(M:M,M2860,$K:$K)," ")</f>
        <v> </v>
      </c>
      <c r="P2860" s="83" t="str">
        <f ca="1" t="shared" si="2913"/>
        <v> </v>
      </c>
      <c r="Q2860" s="65" t="str">
        <f ca="1">IF(ISBLANK(A2860)," ",IF(O2860&gt;MASTER!$B$3/100,"SB",IF(O2860&gt;MASTER!$B$4/100,"B",IF(O2860&gt;MASTER!$B$5/100,"C","K"))))</f>
        <v>SB</v>
      </c>
      <c r="R2860" s="65" t="str">
        <f ca="1">IF(ISBLANK(B2860)," ",IF(P2860&gt;MASTER!$B$3/100,"SB",IF(P2860&gt;MASTER!$B$4/100,"B",IF(P2860&gt;MASTER!$B$5/100,"C","K"))))</f>
        <v>SB</v>
      </c>
    </row>
    <row r="2861" customHeight="1" spans="1:18">
      <c r="A2861" s="65">
        <f ca="1">INDIRECT(ADDRESS(2+QUOTIENT(ROW()-2,COUNTA('Form Responses 1'!$1:$1)-4),1,,TRUE,"Form Responses 1"))</f>
        <v>0</v>
      </c>
      <c r="B2861" s="65">
        <f ca="1">INDIRECT(ADDRESS(2+QUOTIENT(ROW()-2,COUNTA('Form Responses 1'!$1:$1)-4),2,,TRUE,"Form Responses 1"))</f>
        <v>0</v>
      </c>
      <c r="C2861" s="65">
        <f ca="1">INDIRECT(ADDRESS(2+QUOTIENT(ROW()-2,COUNTA('Form Responses 1'!$1:$1)-4),3,,TRUE,"Form Responses 1"))</f>
        <v>0</v>
      </c>
      <c r="D2861" s="65">
        <f ca="1">INDIRECT(ADDRESS(2+QUOTIENT(ROW()-2,COUNTA('Form Responses 1'!$1:$1)-4),4,,TRUE,"Form Responses 1"))</f>
        <v>0</v>
      </c>
      <c r="E2861" s="82">
        <f ca="1" t="shared" si="0"/>
        <v>6</v>
      </c>
      <c r="F2861" s="65" t="str">
        <f ca="1">IF(ISBLANK(A2861)," ",INDIRECT(ADDRESS(1,5+MOD(ROW()-2,COUNTA('Form Responses 1'!$1:$1)-4),,TRUE,"Form Responses 1")))</f>
        <v>Lantai 01 [Lobby Utama]</v>
      </c>
      <c r="G2861" s="65" t="e">
        <f ca="1">IF(ISBLANK(A2861)," ",INDIRECT(ADDRESS(MATCH(A2861,'Form Responses 1'!A:A,0),5+MOD(ROW()-2,COUNTA('Form Responses 1'!$1:$1)-4),,TRUE,"Form Responses 1")))</f>
        <v>#N/A</v>
      </c>
      <c r="H2861" s="83" t="str">
        <f ca="1" t="shared" si="1"/>
        <v>Lantai 01</v>
      </c>
      <c r="I2861" s="83" t="str">
        <f ca="1" t="shared" si="2871"/>
        <v>Lobby Utama</v>
      </c>
      <c r="J2861" s="83" t="str">
        <f ca="1" t="shared" si="2"/>
        <v>CLEANING SERVICE</v>
      </c>
      <c r="K2861" s="83" t="str">
        <f ca="1" t="array" ref="K2861">IFERROR(INDEX(MASTER!B:B,MATCH(G2861,MASTER!A:A,0))/100," ")</f>
        <v> </v>
      </c>
      <c r="L2861" s="65">
        <f ca="1" t="shared" si="3"/>
        <v>0</v>
      </c>
      <c r="M2861" s="65" t="str">
        <f ca="1" t="shared" si="4"/>
        <v>1900 - WEEK 00</v>
      </c>
      <c r="N2861" s="65" t="str">
        <f ca="1" t="shared" si="5"/>
        <v>1900 - MONTH 01</v>
      </c>
      <c r="O2861" s="83" t="str">
        <f ca="1" t="shared" ref="O2861:P2861" si="2914">IFERROR(AVERAGEIF(M:M,M2861,$K:$K)," ")</f>
        <v> </v>
      </c>
      <c r="P2861" s="83" t="str">
        <f ca="1" t="shared" si="2914"/>
        <v> </v>
      </c>
      <c r="Q2861" s="65" t="str">
        <f ca="1">IF(ISBLANK(A2861)," ",IF(O2861&gt;MASTER!$B$3/100,"SB",IF(O2861&gt;MASTER!$B$4/100,"B",IF(O2861&gt;MASTER!$B$5/100,"C","K"))))</f>
        <v>SB</v>
      </c>
      <c r="R2861" s="65" t="str">
        <f ca="1">IF(ISBLANK(B2861)," ",IF(P2861&gt;MASTER!$B$3/100,"SB",IF(P2861&gt;MASTER!$B$4/100,"B",IF(P2861&gt;MASTER!$B$5/100,"C","K"))))</f>
        <v>SB</v>
      </c>
    </row>
    <row r="2862" customHeight="1" spans="1:18">
      <c r="A2862" s="65">
        <f ca="1">INDIRECT(ADDRESS(2+QUOTIENT(ROW()-2,COUNTA('Form Responses 1'!$1:$1)-4),1,,TRUE,"Form Responses 1"))</f>
        <v>0</v>
      </c>
      <c r="B2862" s="65">
        <f ca="1">INDIRECT(ADDRESS(2+QUOTIENT(ROW()-2,COUNTA('Form Responses 1'!$1:$1)-4),2,,TRUE,"Form Responses 1"))</f>
        <v>0</v>
      </c>
      <c r="C2862" s="65">
        <f ca="1">INDIRECT(ADDRESS(2+QUOTIENT(ROW()-2,COUNTA('Form Responses 1'!$1:$1)-4),3,,TRUE,"Form Responses 1"))</f>
        <v>0</v>
      </c>
      <c r="D2862" s="65">
        <f ca="1">INDIRECT(ADDRESS(2+QUOTIENT(ROW()-2,COUNTA('Form Responses 1'!$1:$1)-4),4,,TRUE,"Form Responses 1"))</f>
        <v>0</v>
      </c>
      <c r="E2862" s="82">
        <f ca="1" t="shared" si="0"/>
        <v>6</v>
      </c>
      <c r="F2862" s="65" t="str">
        <f ca="1">IF(ISBLANK(A2862)," ",INDIRECT(ADDRESS(1,5+MOD(ROW()-2,COUNTA('Form Responses 1'!$1:$1)-4),,TRUE,"Form Responses 1")))</f>
        <v>Lantai 01 [Poli klinik]</v>
      </c>
      <c r="G2862" s="65" t="e">
        <f ca="1">IF(ISBLANK(A2862)," ",INDIRECT(ADDRESS(MATCH(A2862,'Form Responses 1'!A:A,0),5+MOD(ROW()-2,COUNTA('Form Responses 1'!$1:$1)-4),,TRUE,"Form Responses 1")))</f>
        <v>#N/A</v>
      </c>
      <c r="H2862" s="83" t="str">
        <f ca="1" t="shared" si="1"/>
        <v>Lantai 01</v>
      </c>
      <c r="I2862" s="83" t="str">
        <f ca="1" t="shared" si="2871"/>
        <v>Poli klinik</v>
      </c>
      <c r="J2862" s="83" t="str">
        <f ca="1" t="shared" si="2"/>
        <v>CLEANING SERVICE</v>
      </c>
      <c r="K2862" s="83" t="str">
        <f ca="1" t="array" ref="K2862">IFERROR(INDEX(MASTER!B:B,MATCH(G2862,MASTER!A:A,0))/100," ")</f>
        <v> </v>
      </c>
      <c r="L2862" s="65">
        <f ca="1" t="shared" si="3"/>
        <v>0</v>
      </c>
      <c r="M2862" s="65" t="str">
        <f ca="1" t="shared" si="4"/>
        <v>1900 - WEEK 00</v>
      </c>
      <c r="N2862" s="65" t="str">
        <f ca="1" t="shared" si="5"/>
        <v>1900 - MONTH 01</v>
      </c>
      <c r="O2862" s="83" t="str">
        <f ca="1" t="shared" ref="O2862:P2862" si="2915">IFERROR(AVERAGEIF(M:M,M2862,$K:$K)," ")</f>
        <v> </v>
      </c>
      <c r="P2862" s="83" t="str">
        <f ca="1" t="shared" si="2915"/>
        <v> </v>
      </c>
      <c r="Q2862" s="65" t="str">
        <f ca="1">IF(ISBLANK(A2862)," ",IF(O2862&gt;MASTER!$B$3/100,"SB",IF(O2862&gt;MASTER!$B$4/100,"B",IF(O2862&gt;MASTER!$B$5/100,"C","K"))))</f>
        <v>SB</v>
      </c>
      <c r="R2862" s="65" t="str">
        <f ca="1">IF(ISBLANK(B2862)," ",IF(P2862&gt;MASTER!$B$3/100,"SB",IF(P2862&gt;MASTER!$B$4/100,"B",IF(P2862&gt;MASTER!$B$5/100,"C","K"))))</f>
        <v>SB</v>
      </c>
    </row>
    <row r="2863" customHeight="1" spans="1:18">
      <c r="A2863" s="65">
        <f ca="1">INDIRECT(ADDRESS(2+QUOTIENT(ROW()-2,COUNTA('Form Responses 1'!$1:$1)-4),1,,TRUE,"Form Responses 1"))</f>
        <v>0</v>
      </c>
      <c r="B2863" s="65">
        <f ca="1">INDIRECT(ADDRESS(2+QUOTIENT(ROW()-2,COUNTA('Form Responses 1'!$1:$1)-4),2,,TRUE,"Form Responses 1"))</f>
        <v>0</v>
      </c>
      <c r="C2863" s="65">
        <f ca="1">INDIRECT(ADDRESS(2+QUOTIENT(ROW()-2,COUNTA('Form Responses 1'!$1:$1)-4),3,,TRUE,"Form Responses 1"))</f>
        <v>0</v>
      </c>
      <c r="D2863" s="65">
        <f ca="1">INDIRECT(ADDRESS(2+QUOTIENT(ROW()-2,COUNTA('Form Responses 1'!$1:$1)-4),4,,TRUE,"Form Responses 1"))</f>
        <v>0</v>
      </c>
      <c r="E2863" s="82">
        <f ca="1" t="shared" si="0"/>
        <v>6</v>
      </c>
      <c r="F2863" s="65" t="str">
        <f ca="1">IF(ISBLANK(A2863)," ",INDIRECT(ADDRESS(1,5+MOD(ROW()-2,COUNTA('Form Responses 1'!$1:$1)-4),,TRUE,"Form Responses 1")))</f>
        <v>Lantai 01 [R.PPID]</v>
      </c>
      <c r="G2863" s="65" t="e">
        <f ca="1">IF(ISBLANK(A2863)," ",INDIRECT(ADDRESS(MATCH(A2863,'Form Responses 1'!A:A,0),5+MOD(ROW()-2,COUNTA('Form Responses 1'!$1:$1)-4),,TRUE,"Form Responses 1")))</f>
        <v>#N/A</v>
      </c>
      <c r="H2863" s="83" t="str">
        <f ca="1" t="shared" si="1"/>
        <v>Lantai 01</v>
      </c>
      <c r="I2863" s="83" t="str">
        <f ca="1" t="shared" si="2871"/>
        <v>R.PPID</v>
      </c>
      <c r="J2863" s="83" t="str">
        <f ca="1" t="shared" si="2"/>
        <v>CLEANING SERVICE</v>
      </c>
      <c r="K2863" s="83" t="str">
        <f ca="1" t="array" ref="K2863">IFERROR(INDEX(MASTER!B:B,MATCH(G2863,MASTER!A:A,0))/100," ")</f>
        <v> </v>
      </c>
      <c r="L2863" s="65">
        <f ca="1" t="shared" si="3"/>
        <v>0</v>
      </c>
      <c r="M2863" s="65" t="str">
        <f ca="1" t="shared" si="4"/>
        <v>1900 - WEEK 00</v>
      </c>
      <c r="N2863" s="65" t="str">
        <f ca="1" t="shared" si="5"/>
        <v>1900 - MONTH 01</v>
      </c>
      <c r="O2863" s="83" t="str">
        <f ca="1" t="shared" ref="O2863:P2863" si="2916">IFERROR(AVERAGEIF(M:M,M2863,$K:$K)," ")</f>
        <v> </v>
      </c>
      <c r="P2863" s="83" t="str">
        <f ca="1" t="shared" si="2916"/>
        <v> </v>
      </c>
      <c r="Q2863" s="65" t="str">
        <f ca="1">IF(ISBLANK(A2863)," ",IF(O2863&gt;MASTER!$B$3/100,"SB",IF(O2863&gt;MASTER!$B$4/100,"B",IF(O2863&gt;MASTER!$B$5/100,"C","K"))))</f>
        <v>SB</v>
      </c>
      <c r="R2863" s="65" t="str">
        <f ca="1">IF(ISBLANK(B2863)," ",IF(P2863&gt;MASTER!$B$3/100,"SB",IF(P2863&gt;MASTER!$B$4/100,"B",IF(P2863&gt;MASTER!$B$5/100,"C","K"))))</f>
        <v>SB</v>
      </c>
    </row>
    <row r="2864" customHeight="1" spans="1:18">
      <c r="A2864" s="65">
        <f ca="1">INDIRECT(ADDRESS(2+QUOTIENT(ROW()-2,COUNTA('Form Responses 1'!$1:$1)-4),1,,TRUE,"Form Responses 1"))</f>
        <v>0</v>
      </c>
      <c r="B2864" s="65">
        <f ca="1">INDIRECT(ADDRESS(2+QUOTIENT(ROW()-2,COUNTA('Form Responses 1'!$1:$1)-4),2,,TRUE,"Form Responses 1"))</f>
        <v>0</v>
      </c>
      <c r="C2864" s="65">
        <f ca="1">INDIRECT(ADDRESS(2+QUOTIENT(ROW()-2,COUNTA('Form Responses 1'!$1:$1)-4),3,,TRUE,"Form Responses 1"))</f>
        <v>0</v>
      </c>
      <c r="D2864" s="65">
        <f ca="1">INDIRECT(ADDRESS(2+QUOTIENT(ROW()-2,COUNTA('Form Responses 1'!$1:$1)-4),4,,TRUE,"Form Responses 1"))</f>
        <v>0</v>
      </c>
      <c r="E2864" s="82">
        <f ca="1" t="shared" si="0"/>
        <v>6</v>
      </c>
      <c r="F2864" s="65" t="str">
        <f ca="1">IF(ISBLANK(A2864)," ",INDIRECT(ADDRESS(1,5+MOD(ROW()-2,COUNTA('Form Responses 1'!$1:$1)-4),,TRUE,"Form Responses 1")))</f>
        <v>Lantai 01 [R. AHU]</v>
      </c>
      <c r="G2864" s="65" t="e">
        <f ca="1">IF(ISBLANK(A2864)," ",INDIRECT(ADDRESS(MATCH(A2864,'Form Responses 1'!A:A,0),5+MOD(ROW()-2,COUNTA('Form Responses 1'!$1:$1)-4),,TRUE,"Form Responses 1")))</f>
        <v>#N/A</v>
      </c>
      <c r="H2864" s="83" t="str">
        <f ca="1" t="shared" si="1"/>
        <v>Lantai 01</v>
      </c>
      <c r="I2864" s="83" t="str">
        <f ca="1" t="shared" si="2871"/>
        <v>R. AHU</v>
      </c>
      <c r="J2864" s="83" t="str">
        <f ca="1" t="shared" si="2"/>
        <v>CLEANING SERVICE</v>
      </c>
      <c r="K2864" s="83" t="str">
        <f ca="1" t="array" ref="K2864">IFERROR(INDEX(MASTER!B:B,MATCH(G2864,MASTER!A:A,0))/100," ")</f>
        <v> </v>
      </c>
      <c r="L2864" s="65">
        <f ca="1" t="shared" si="3"/>
        <v>0</v>
      </c>
      <c r="M2864" s="65" t="str">
        <f ca="1" t="shared" si="4"/>
        <v>1900 - WEEK 00</v>
      </c>
      <c r="N2864" s="65" t="str">
        <f ca="1" t="shared" si="5"/>
        <v>1900 - MONTH 01</v>
      </c>
      <c r="O2864" s="83" t="str">
        <f ca="1" t="shared" ref="O2864:P2864" si="2917">IFERROR(AVERAGEIF(M:M,M2864,$K:$K)," ")</f>
        <v> </v>
      </c>
      <c r="P2864" s="83" t="str">
        <f ca="1" t="shared" si="2917"/>
        <v> </v>
      </c>
      <c r="Q2864" s="65" t="str">
        <f ca="1">IF(ISBLANK(A2864)," ",IF(O2864&gt;MASTER!$B$3/100,"SB",IF(O2864&gt;MASTER!$B$4/100,"B",IF(O2864&gt;MASTER!$B$5/100,"C","K"))))</f>
        <v>SB</v>
      </c>
      <c r="R2864" s="65" t="str">
        <f ca="1">IF(ISBLANK(B2864)," ",IF(P2864&gt;MASTER!$B$3/100,"SB",IF(P2864&gt;MASTER!$B$4/100,"B",IF(P2864&gt;MASTER!$B$5/100,"C","K"))))</f>
        <v>SB</v>
      </c>
    </row>
    <row r="2865" customHeight="1" spans="1:18">
      <c r="A2865" s="65">
        <f ca="1">INDIRECT(ADDRESS(2+QUOTIENT(ROW()-2,COUNTA('Form Responses 1'!$1:$1)-4),1,,TRUE,"Form Responses 1"))</f>
        <v>0</v>
      </c>
      <c r="B2865" s="65">
        <f ca="1">INDIRECT(ADDRESS(2+QUOTIENT(ROW()-2,COUNTA('Form Responses 1'!$1:$1)-4),2,,TRUE,"Form Responses 1"))</f>
        <v>0</v>
      </c>
      <c r="C2865" s="65">
        <f ca="1">INDIRECT(ADDRESS(2+QUOTIENT(ROW()-2,COUNTA('Form Responses 1'!$1:$1)-4),3,,TRUE,"Form Responses 1"))</f>
        <v>0</v>
      </c>
      <c r="D2865" s="65">
        <f ca="1">INDIRECT(ADDRESS(2+QUOTIENT(ROW()-2,COUNTA('Form Responses 1'!$1:$1)-4),4,,TRUE,"Form Responses 1"))</f>
        <v>0</v>
      </c>
      <c r="E2865" s="82">
        <f ca="1" t="shared" si="0"/>
        <v>6</v>
      </c>
      <c r="F2865" s="65" t="str">
        <f ca="1">IF(ISBLANK(A2865)," ",INDIRECT(ADDRESS(1,5+MOD(ROW()-2,COUNTA('Form Responses 1'!$1:$1)-4),,TRUE,"Form Responses 1")))</f>
        <v>Lantai 01 [R. Laktasi]</v>
      </c>
      <c r="G2865" s="65" t="e">
        <f ca="1">IF(ISBLANK(A2865)," ",INDIRECT(ADDRESS(MATCH(A2865,'Form Responses 1'!A:A,0),5+MOD(ROW()-2,COUNTA('Form Responses 1'!$1:$1)-4),,TRUE,"Form Responses 1")))</f>
        <v>#N/A</v>
      </c>
      <c r="H2865" s="83" t="str">
        <f ca="1" t="shared" si="1"/>
        <v>Lantai 01</v>
      </c>
      <c r="I2865" s="83" t="str">
        <f ca="1" t="shared" si="2871"/>
        <v>R. Laktasi</v>
      </c>
      <c r="J2865" s="83" t="str">
        <f ca="1" t="shared" si="2"/>
        <v>CLEANING SERVICE</v>
      </c>
      <c r="K2865" s="83" t="str">
        <f ca="1" t="array" ref="K2865">IFERROR(INDEX(MASTER!B:B,MATCH(G2865,MASTER!A:A,0))/100," ")</f>
        <v> </v>
      </c>
      <c r="L2865" s="65">
        <f ca="1" t="shared" si="3"/>
        <v>0</v>
      </c>
      <c r="M2865" s="65" t="str">
        <f ca="1" t="shared" si="4"/>
        <v>1900 - WEEK 00</v>
      </c>
      <c r="N2865" s="65" t="str">
        <f ca="1" t="shared" si="5"/>
        <v>1900 - MONTH 01</v>
      </c>
      <c r="O2865" s="83" t="str">
        <f ca="1" t="shared" ref="O2865:P2865" si="2918">IFERROR(AVERAGEIF(M:M,M2865,$K:$K)," ")</f>
        <v> </v>
      </c>
      <c r="P2865" s="83" t="str">
        <f ca="1" t="shared" si="2918"/>
        <v> </v>
      </c>
      <c r="Q2865" s="65" t="str">
        <f ca="1">IF(ISBLANK(A2865)," ",IF(O2865&gt;MASTER!$B$3/100,"SB",IF(O2865&gt;MASTER!$B$4/100,"B",IF(O2865&gt;MASTER!$B$5/100,"C","K"))))</f>
        <v>SB</v>
      </c>
      <c r="R2865" s="65" t="str">
        <f ca="1">IF(ISBLANK(B2865)," ",IF(P2865&gt;MASTER!$B$3/100,"SB",IF(P2865&gt;MASTER!$B$4/100,"B",IF(P2865&gt;MASTER!$B$5/100,"C","K"))))</f>
        <v>SB</v>
      </c>
    </row>
    <row r="2866" customHeight="1" spans="1:18">
      <c r="A2866" s="65">
        <f ca="1">INDIRECT(ADDRESS(2+QUOTIENT(ROW()-2,COUNTA('Form Responses 1'!$1:$1)-4),1,,TRUE,"Form Responses 1"))</f>
        <v>0</v>
      </c>
      <c r="B2866" s="65">
        <f ca="1">INDIRECT(ADDRESS(2+QUOTIENT(ROW()-2,COUNTA('Form Responses 1'!$1:$1)-4),2,,TRUE,"Form Responses 1"))</f>
        <v>0</v>
      </c>
      <c r="C2866" s="65">
        <f ca="1">INDIRECT(ADDRESS(2+QUOTIENT(ROW()-2,COUNTA('Form Responses 1'!$1:$1)-4),3,,TRUE,"Form Responses 1"))</f>
        <v>0</v>
      </c>
      <c r="D2866" s="65">
        <f ca="1">INDIRECT(ADDRESS(2+QUOTIENT(ROW()-2,COUNTA('Form Responses 1'!$1:$1)-4),4,,TRUE,"Form Responses 1"))</f>
        <v>0</v>
      </c>
      <c r="E2866" s="82">
        <f ca="1" t="shared" si="0"/>
        <v>6</v>
      </c>
      <c r="F2866" s="65" t="str">
        <f ca="1">IF(ISBLANK(A2866)," ",INDIRECT(ADDRESS(1,5+MOD(ROW()-2,COUNTA('Form Responses 1'!$1:$1)-4),,TRUE,"Form Responses 1")))</f>
        <v>Lantai 01 [Toilet Pria / Wanita]</v>
      </c>
      <c r="G2866" s="65" t="e">
        <f ca="1">IF(ISBLANK(A2866)," ",INDIRECT(ADDRESS(MATCH(A2866,'Form Responses 1'!A:A,0),5+MOD(ROW()-2,COUNTA('Form Responses 1'!$1:$1)-4),,TRUE,"Form Responses 1")))</f>
        <v>#N/A</v>
      </c>
      <c r="H2866" s="83" t="str">
        <f ca="1" t="shared" si="1"/>
        <v>Lantai 01</v>
      </c>
      <c r="I2866" s="83" t="str">
        <f ca="1" t="shared" si="2871"/>
        <v>Toilet Pria / Wanita</v>
      </c>
      <c r="J2866" s="83" t="str">
        <f ca="1" t="shared" si="2"/>
        <v>CLEANING SERVICE</v>
      </c>
      <c r="K2866" s="83" t="str">
        <f ca="1" t="array" ref="K2866">IFERROR(INDEX(MASTER!B:B,MATCH(G2866,MASTER!A:A,0))/100," ")</f>
        <v> </v>
      </c>
      <c r="L2866" s="65">
        <f ca="1" t="shared" si="3"/>
        <v>0</v>
      </c>
      <c r="M2866" s="65" t="str">
        <f ca="1" t="shared" si="4"/>
        <v>1900 - WEEK 00</v>
      </c>
      <c r="N2866" s="65" t="str">
        <f ca="1" t="shared" si="5"/>
        <v>1900 - MONTH 01</v>
      </c>
      <c r="O2866" s="83" t="str">
        <f ca="1" t="shared" ref="O2866:P2866" si="2919">IFERROR(AVERAGEIF(M:M,M2866,$K:$K)," ")</f>
        <v> </v>
      </c>
      <c r="P2866" s="83" t="str">
        <f ca="1" t="shared" si="2919"/>
        <v> </v>
      </c>
      <c r="Q2866" s="65" t="str">
        <f ca="1">IF(ISBLANK(A2866)," ",IF(O2866&gt;MASTER!$B$3/100,"SB",IF(O2866&gt;MASTER!$B$4/100,"B",IF(O2866&gt;MASTER!$B$5/100,"C","K"))))</f>
        <v>SB</v>
      </c>
      <c r="R2866" s="65" t="str">
        <f ca="1">IF(ISBLANK(B2866)," ",IF(P2866&gt;MASTER!$B$3/100,"SB",IF(P2866&gt;MASTER!$B$4/100,"B",IF(P2866&gt;MASTER!$B$5/100,"C","K"))))</f>
        <v>SB</v>
      </c>
    </row>
    <row r="2867" customHeight="1" spans="1:18">
      <c r="A2867" s="65">
        <f ca="1">INDIRECT(ADDRESS(2+QUOTIENT(ROW()-2,COUNTA('Form Responses 1'!$1:$1)-4),1,,TRUE,"Form Responses 1"))</f>
        <v>0</v>
      </c>
      <c r="B2867" s="65">
        <f ca="1">INDIRECT(ADDRESS(2+QUOTIENT(ROW()-2,COUNTA('Form Responses 1'!$1:$1)-4),2,,TRUE,"Form Responses 1"))</f>
        <v>0</v>
      </c>
      <c r="C2867" s="65">
        <f ca="1">INDIRECT(ADDRESS(2+QUOTIENT(ROW()-2,COUNTA('Form Responses 1'!$1:$1)-4),3,,TRUE,"Form Responses 1"))</f>
        <v>0</v>
      </c>
      <c r="D2867" s="65">
        <f ca="1">INDIRECT(ADDRESS(2+QUOTIENT(ROW()-2,COUNTA('Form Responses 1'!$1:$1)-4),4,,TRUE,"Form Responses 1"))</f>
        <v>0</v>
      </c>
      <c r="E2867" s="82">
        <f ca="1" t="shared" si="0"/>
        <v>6</v>
      </c>
      <c r="F2867" s="65" t="str">
        <f ca="1">IF(ISBLANK(A2867)," ",INDIRECT(ADDRESS(1,5+MOD(ROW()-2,COUNTA('Form Responses 1'!$1:$1)-4),,TRUE,"Form Responses 1")))</f>
        <v>Lantai 01 [R. Media]</v>
      </c>
      <c r="G2867" s="65" t="e">
        <f ca="1">IF(ISBLANK(A2867)," ",INDIRECT(ADDRESS(MATCH(A2867,'Form Responses 1'!A:A,0),5+MOD(ROW()-2,COUNTA('Form Responses 1'!$1:$1)-4),,TRUE,"Form Responses 1")))</f>
        <v>#N/A</v>
      </c>
      <c r="H2867" s="83" t="str">
        <f ca="1" t="shared" si="1"/>
        <v>Lantai 01</v>
      </c>
      <c r="I2867" s="83" t="str">
        <f ca="1" t="shared" si="2871"/>
        <v>R. Media</v>
      </c>
      <c r="J2867" s="83" t="str">
        <f ca="1" t="shared" si="2"/>
        <v>CLEANING SERVICE</v>
      </c>
      <c r="K2867" s="83" t="str">
        <f ca="1" t="array" ref="K2867">IFERROR(INDEX(MASTER!B:B,MATCH(G2867,MASTER!A:A,0))/100," ")</f>
        <v> </v>
      </c>
      <c r="L2867" s="65">
        <f ca="1" t="shared" si="3"/>
        <v>0</v>
      </c>
      <c r="M2867" s="65" t="str">
        <f ca="1" t="shared" si="4"/>
        <v>1900 - WEEK 00</v>
      </c>
      <c r="N2867" s="65" t="str">
        <f ca="1" t="shared" si="5"/>
        <v>1900 - MONTH 01</v>
      </c>
      <c r="O2867" s="83" t="str">
        <f ca="1" t="shared" ref="O2867:P2867" si="2920">IFERROR(AVERAGEIF(M:M,M2867,$K:$K)," ")</f>
        <v> </v>
      </c>
      <c r="P2867" s="83" t="str">
        <f ca="1" t="shared" si="2920"/>
        <v> </v>
      </c>
      <c r="Q2867" s="65" t="str">
        <f ca="1">IF(ISBLANK(A2867)," ",IF(O2867&gt;MASTER!$B$3/100,"SB",IF(O2867&gt;MASTER!$B$4/100,"B",IF(O2867&gt;MASTER!$B$5/100,"C","K"))))</f>
        <v>SB</v>
      </c>
      <c r="R2867" s="65" t="str">
        <f ca="1">IF(ISBLANK(B2867)," ",IF(P2867&gt;MASTER!$B$3/100,"SB",IF(P2867&gt;MASTER!$B$4/100,"B",IF(P2867&gt;MASTER!$B$5/100,"C","K"))))</f>
        <v>SB</v>
      </c>
    </row>
    <row r="2868" customHeight="1" spans="1:18">
      <c r="A2868" s="65">
        <f ca="1">INDIRECT(ADDRESS(2+QUOTIENT(ROW()-2,COUNTA('Form Responses 1'!$1:$1)-4),1,,TRUE,"Form Responses 1"))</f>
        <v>0</v>
      </c>
      <c r="B2868" s="65">
        <f ca="1">INDIRECT(ADDRESS(2+QUOTIENT(ROW()-2,COUNTA('Form Responses 1'!$1:$1)-4),2,,TRUE,"Form Responses 1"))</f>
        <v>0</v>
      </c>
      <c r="C2868" s="65">
        <f ca="1">INDIRECT(ADDRESS(2+QUOTIENT(ROW()-2,COUNTA('Form Responses 1'!$1:$1)-4),3,,TRUE,"Form Responses 1"))</f>
        <v>0</v>
      </c>
      <c r="D2868" s="65">
        <f ca="1">INDIRECT(ADDRESS(2+QUOTIENT(ROW()-2,COUNTA('Form Responses 1'!$1:$1)-4),4,,TRUE,"Form Responses 1"))</f>
        <v>0</v>
      </c>
      <c r="E2868" s="82">
        <f ca="1" t="shared" si="0"/>
        <v>6</v>
      </c>
      <c r="F2868" s="65" t="str">
        <f ca="1">IF(ISBLANK(A2868)," ",INDIRECT(ADDRESS(1,5+MOD(ROW()-2,COUNTA('Form Responses 1'!$1:$1)-4),,TRUE,"Form Responses 1")))</f>
        <v>Lantai 01 [Lounge]</v>
      </c>
      <c r="G2868" s="65" t="e">
        <f ca="1">IF(ISBLANK(A2868)," ",INDIRECT(ADDRESS(MATCH(A2868,'Form Responses 1'!A:A,0),5+MOD(ROW()-2,COUNTA('Form Responses 1'!$1:$1)-4),,TRUE,"Form Responses 1")))</f>
        <v>#N/A</v>
      </c>
      <c r="H2868" s="83" t="str">
        <f ca="1" t="shared" si="1"/>
        <v>Lantai 01</v>
      </c>
      <c r="I2868" s="83" t="str">
        <f ca="1" t="shared" si="2871"/>
        <v>Lounge</v>
      </c>
      <c r="J2868" s="83" t="str">
        <f ca="1" t="shared" si="2"/>
        <v>CLEANING SERVICE</v>
      </c>
      <c r="K2868" s="83" t="str">
        <f ca="1" t="array" ref="K2868">IFERROR(INDEX(MASTER!B:B,MATCH(G2868,MASTER!A:A,0))/100," ")</f>
        <v> </v>
      </c>
      <c r="L2868" s="65">
        <f ca="1" t="shared" si="3"/>
        <v>0</v>
      </c>
      <c r="M2868" s="65" t="str">
        <f ca="1" t="shared" si="4"/>
        <v>1900 - WEEK 00</v>
      </c>
      <c r="N2868" s="65" t="str">
        <f ca="1" t="shared" si="5"/>
        <v>1900 - MONTH 01</v>
      </c>
      <c r="O2868" s="83" t="str">
        <f ca="1" t="shared" ref="O2868:P2868" si="2921">IFERROR(AVERAGEIF(M:M,M2868,$K:$K)," ")</f>
        <v> </v>
      </c>
      <c r="P2868" s="83" t="str">
        <f ca="1" t="shared" si="2921"/>
        <v> </v>
      </c>
      <c r="Q2868" s="65" t="str">
        <f ca="1">IF(ISBLANK(A2868)," ",IF(O2868&gt;MASTER!$B$3/100,"SB",IF(O2868&gt;MASTER!$B$4/100,"B",IF(O2868&gt;MASTER!$B$5/100,"C","K"))))</f>
        <v>SB</v>
      </c>
      <c r="R2868" s="65" t="str">
        <f ca="1">IF(ISBLANK(B2868)," ",IF(P2868&gt;MASTER!$B$3/100,"SB",IF(P2868&gt;MASTER!$B$4/100,"B",IF(P2868&gt;MASTER!$B$5/100,"C","K"))))</f>
        <v>SB</v>
      </c>
    </row>
    <row r="2869" customHeight="1" spans="1:18">
      <c r="A2869" s="65">
        <f ca="1">INDIRECT(ADDRESS(2+QUOTIENT(ROW()-2,COUNTA('Form Responses 1'!$1:$1)-4),1,,TRUE,"Form Responses 1"))</f>
        <v>0</v>
      </c>
      <c r="B2869" s="65">
        <f ca="1">INDIRECT(ADDRESS(2+QUOTIENT(ROW()-2,COUNTA('Form Responses 1'!$1:$1)-4),2,,TRUE,"Form Responses 1"))</f>
        <v>0</v>
      </c>
      <c r="C2869" s="65">
        <f ca="1">INDIRECT(ADDRESS(2+QUOTIENT(ROW()-2,COUNTA('Form Responses 1'!$1:$1)-4),3,,TRUE,"Form Responses 1"))</f>
        <v>0</v>
      </c>
      <c r="D2869" s="65">
        <f ca="1">INDIRECT(ADDRESS(2+QUOTIENT(ROW()-2,COUNTA('Form Responses 1'!$1:$1)-4),4,,TRUE,"Form Responses 1"))</f>
        <v>0</v>
      </c>
      <c r="E2869" s="82">
        <f ca="1" t="shared" si="0"/>
        <v>6</v>
      </c>
      <c r="F2869" s="65" t="str">
        <f ca="1">IF(ISBLANK(A2869)," ",INDIRECT(ADDRESS(1,5+MOD(ROW()-2,COUNTA('Form Responses 1'!$1:$1)-4),,TRUE,"Form Responses 1")))</f>
        <v>Ground [Ground]</v>
      </c>
      <c r="G2869" s="65" t="e">
        <f ca="1">IF(ISBLANK(A2869)," ",INDIRECT(ADDRESS(MATCH(A2869,'Form Responses 1'!A:A,0),5+MOD(ROW()-2,COUNTA('Form Responses 1'!$1:$1)-4),,TRUE,"Form Responses 1")))</f>
        <v>#N/A</v>
      </c>
      <c r="H2869" s="83" t="str">
        <f ca="1" t="shared" si="1"/>
        <v>Ground</v>
      </c>
      <c r="I2869" s="83" t="str">
        <f ca="1" t="shared" si="2871"/>
        <v>Ground</v>
      </c>
      <c r="J2869" s="83" t="str">
        <f ca="1" t="shared" si="2"/>
        <v>CLEANING SERVICE</v>
      </c>
      <c r="K2869" s="83" t="str">
        <f ca="1" t="array" ref="K2869">IFERROR(INDEX(MASTER!B:B,MATCH(G2869,MASTER!A:A,0))/100," ")</f>
        <v> </v>
      </c>
      <c r="L2869" s="65">
        <f ca="1" t="shared" si="3"/>
        <v>0</v>
      </c>
      <c r="M2869" s="65" t="str">
        <f ca="1" t="shared" si="4"/>
        <v>1900 - WEEK 00</v>
      </c>
      <c r="N2869" s="65" t="str">
        <f ca="1" t="shared" si="5"/>
        <v>1900 - MONTH 01</v>
      </c>
      <c r="O2869" s="83" t="str">
        <f ca="1" t="shared" ref="O2869:P2869" si="2922">IFERROR(AVERAGEIF(M:M,M2869,$K:$K)," ")</f>
        <v> </v>
      </c>
      <c r="P2869" s="83" t="str">
        <f ca="1" t="shared" si="2922"/>
        <v> </v>
      </c>
      <c r="Q2869" s="65" t="str">
        <f ca="1">IF(ISBLANK(A2869)," ",IF(O2869&gt;MASTER!$B$3/100,"SB",IF(O2869&gt;MASTER!$B$4/100,"B",IF(O2869&gt;MASTER!$B$5/100,"C","K"))))</f>
        <v>SB</v>
      </c>
      <c r="R2869" s="65" t="str">
        <f ca="1">IF(ISBLANK(B2869)," ",IF(P2869&gt;MASTER!$B$3/100,"SB",IF(P2869&gt;MASTER!$B$4/100,"B",IF(P2869&gt;MASTER!$B$5/100,"C","K"))))</f>
        <v>SB</v>
      </c>
    </row>
    <row r="2870" customHeight="1" spans="1:18">
      <c r="A2870" s="65">
        <f ca="1">INDIRECT(ADDRESS(2+QUOTIENT(ROW()-2,COUNTA('Form Responses 1'!$1:$1)-4),1,,TRUE,"Form Responses 1"))</f>
        <v>0</v>
      </c>
      <c r="B2870" s="65">
        <f ca="1">INDIRECT(ADDRESS(2+QUOTIENT(ROW()-2,COUNTA('Form Responses 1'!$1:$1)-4),2,,TRUE,"Form Responses 1"))</f>
        <v>0</v>
      </c>
      <c r="C2870" s="65">
        <f ca="1">INDIRECT(ADDRESS(2+QUOTIENT(ROW()-2,COUNTA('Form Responses 1'!$1:$1)-4),3,,TRUE,"Form Responses 1"))</f>
        <v>0</v>
      </c>
      <c r="D2870" s="65">
        <f ca="1">INDIRECT(ADDRESS(2+QUOTIENT(ROW()-2,COUNTA('Form Responses 1'!$1:$1)-4),4,,TRUE,"Form Responses 1"))</f>
        <v>0</v>
      </c>
      <c r="E2870" s="82">
        <f ca="1" t="shared" si="0"/>
        <v>6</v>
      </c>
      <c r="F2870" s="65" t="str">
        <f ca="1">IF(ISBLANK(A2870)," ",INDIRECT(ADDRESS(1,5+MOD(ROW()-2,COUNTA('Form Responses 1'!$1:$1)-4),,TRUE,"Form Responses 1")))</f>
        <v>Ground [Lift Eksekutif]</v>
      </c>
      <c r="G2870" s="65" t="e">
        <f ca="1">IF(ISBLANK(A2870)," ",INDIRECT(ADDRESS(MATCH(A2870,'Form Responses 1'!A:A,0),5+MOD(ROW()-2,COUNTA('Form Responses 1'!$1:$1)-4),,TRUE,"Form Responses 1")))</f>
        <v>#N/A</v>
      </c>
      <c r="H2870" s="83" t="str">
        <f ca="1" t="shared" si="1"/>
        <v>Ground</v>
      </c>
      <c r="I2870" s="83" t="str">
        <f ca="1" t="shared" si="2871"/>
        <v>Lift Eksekutif</v>
      </c>
      <c r="J2870" s="83" t="str">
        <f ca="1" t="shared" si="2"/>
        <v>CLEANING SERVICE</v>
      </c>
      <c r="K2870" s="83" t="str">
        <f ca="1" t="array" ref="K2870">IFERROR(INDEX(MASTER!B:B,MATCH(G2870,MASTER!A:A,0))/100," ")</f>
        <v> </v>
      </c>
      <c r="L2870" s="65">
        <f ca="1" t="shared" si="3"/>
        <v>0</v>
      </c>
      <c r="M2870" s="65" t="str">
        <f ca="1" t="shared" si="4"/>
        <v>1900 - WEEK 00</v>
      </c>
      <c r="N2870" s="65" t="str">
        <f ca="1" t="shared" si="5"/>
        <v>1900 - MONTH 01</v>
      </c>
      <c r="O2870" s="83" t="str">
        <f ca="1" t="shared" ref="O2870:P2870" si="2923">IFERROR(AVERAGEIF(M:M,M2870,$K:$K)," ")</f>
        <v> </v>
      </c>
      <c r="P2870" s="83" t="str">
        <f ca="1" t="shared" si="2923"/>
        <v> </v>
      </c>
      <c r="Q2870" s="65" t="str">
        <f ca="1">IF(ISBLANK(A2870)," ",IF(O2870&gt;MASTER!$B$3/100,"SB",IF(O2870&gt;MASTER!$B$4/100,"B",IF(O2870&gt;MASTER!$B$5/100,"C","K"))))</f>
        <v>SB</v>
      </c>
      <c r="R2870" s="65" t="str">
        <f ca="1">IF(ISBLANK(B2870)," ",IF(P2870&gt;MASTER!$B$3/100,"SB",IF(P2870&gt;MASTER!$B$4/100,"B",IF(P2870&gt;MASTER!$B$5/100,"C","K"))))</f>
        <v>SB</v>
      </c>
    </row>
    <row r="2871" customHeight="1" spans="1:18">
      <c r="A2871" s="65">
        <f ca="1">INDIRECT(ADDRESS(2+QUOTIENT(ROW()-2,COUNTA('Form Responses 1'!$1:$1)-4),1,,TRUE,"Form Responses 1"))</f>
        <v>0</v>
      </c>
      <c r="B2871" s="65">
        <f ca="1">INDIRECT(ADDRESS(2+QUOTIENT(ROW()-2,COUNTA('Form Responses 1'!$1:$1)-4),2,,TRUE,"Form Responses 1"))</f>
        <v>0</v>
      </c>
      <c r="C2871" s="65">
        <f ca="1">INDIRECT(ADDRESS(2+QUOTIENT(ROW()-2,COUNTA('Form Responses 1'!$1:$1)-4),3,,TRUE,"Form Responses 1"))</f>
        <v>0</v>
      </c>
      <c r="D2871" s="65">
        <f ca="1">INDIRECT(ADDRESS(2+QUOTIENT(ROW()-2,COUNTA('Form Responses 1'!$1:$1)-4),4,,TRUE,"Form Responses 1"))</f>
        <v>0</v>
      </c>
      <c r="E2871" s="82">
        <f ca="1" t="shared" si="0"/>
        <v>6</v>
      </c>
      <c r="F2871" s="65" t="str">
        <f ca="1">IF(ISBLANK(A2871)," ",INDIRECT(ADDRESS(1,5+MOD(ROW()-2,COUNTA('Form Responses 1'!$1:$1)-4),,TRUE,"Form Responses 1")))</f>
        <v>Ground [Lift Barang]</v>
      </c>
      <c r="G2871" s="65" t="e">
        <f ca="1">IF(ISBLANK(A2871)," ",INDIRECT(ADDRESS(MATCH(A2871,'Form Responses 1'!A:A,0),5+MOD(ROW()-2,COUNTA('Form Responses 1'!$1:$1)-4),,TRUE,"Form Responses 1")))</f>
        <v>#N/A</v>
      </c>
      <c r="H2871" s="83" t="str">
        <f ca="1" t="shared" si="1"/>
        <v>Ground</v>
      </c>
      <c r="I2871" s="83" t="str">
        <f ca="1" t="shared" si="2871"/>
        <v>Lift Barang</v>
      </c>
      <c r="J2871" s="83" t="str">
        <f ca="1" t="shared" si="2"/>
        <v>CLEANING SERVICE</v>
      </c>
      <c r="K2871" s="83" t="str">
        <f ca="1" t="array" ref="K2871">IFERROR(INDEX(MASTER!B:B,MATCH(G2871,MASTER!A:A,0))/100," ")</f>
        <v> </v>
      </c>
      <c r="L2871" s="65">
        <f ca="1" t="shared" si="3"/>
        <v>0</v>
      </c>
      <c r="M2871" s="65" t="str">
        <f ca="1" t="shared" si="4"/>
        <v>1900 - WEEK 00</v>
      </c>
      <c r="N2871" s="65" t="str">
        <f ca="1" t="shared" si="5"/>
        <v>1900 - MONTH 01</v>
      </c>
      <c r="O2871" s="83" t="str">
        <f ca="1" t="shared" ref="O2871:P2871" si="2924">IFERROR(AVERAGEIF(M:M,M2871,$K:$K)," ")</f>
        <v> </v>
      </c>
      <c r="P2871" s="83" t="str">
        <f ca="1" t="shared" si="2924"/>
        <v> </v>
      </c>
      <c r="Q2871" s="65" t="str">
        <f ca="1">IF(ISBLANK(A2871)," ",IF(O2871&gt;MASTER!$B$3/100,"SB",IF(O2871&gt;MASTER!$B$4/100,"B",IF(O2871&gt;MASTER!$B$5/100,"C","K"))))</f>
        <v>SB</v>
      </c>
      <c r="R2871" s="65" t="str">
        <f ca="1">IF(ISBLANK(B2871)," ",IF(P2871&gt;MASTER!$B$3/100,"SB",IF(P2871&gt;MASTER!$B$4/100,"B",IF(P2871&gt;MASTER!$B$5/100,"C","K"))))</f>
        <v>SB</v>
      </c>
    </row>
    <row r="2872" customHeight="1" spans="1:18">
      <c r="A2872" s="65">
        <f ca="1">INDIRECT(ADDRESS(2+QUOTIENT(ROW()-2,COUNTA('Form Responses 1'!$1:$1)-4),1,,TRUE,"Form Responses 1"))</f>
        <v>0</v>
      </c>
      <c r="B2872" s="65">
        <f ca="1">INDIRECT(ADDRESS(2+QUOTIENT(ROW()-2,COUNTA('Form Responses 1'!$1:$1)-4),2,,TRUE,"Form Responses 1"))</f>
        <v>0</v>
      </c>
      <c r="C2872" s="65">
        <f ca="1">INDIRECT(ADDRESS(2+QUOTIENT(ROW()-2,COUNTA('Form Responses 1'!$1:$1)-4),3,,TRUE,"Form Responses 1"))</f>
        <v>0</v>
      </c>
      <c r="D2872" s="65">
        <f ca="1">INDIRECT(ADDRESS(2+QUOTIENT(ROW()-2,COUNTA('Form Responses 1'!$1:$1)-4),4,,TRUE,"Form Responses 1"))</f>
        <v>0</v>
      </c>
      <c r="E2872" s="82">
        <f ca="1" t="shared" si="0"/>
        <v>6</v>
      </c>
      <c r="F2872" s="65" t="str">
        <f ca="1">IF(ISBLANK(A2872)," ",INDIRECT(ADDRESS(1,5+MOD(ROW()-2,COUNTA('Form Responses 1'!$1:$1)-4),,TRUE,"Form Responses 1")))</f>
        <v>Ground [Koridor Basement]</v>
      </c>
      <c r="G2872" s="65" t="e">
        <f ca="1">IF(ISBLANK(A2872)," ",INDIRECT(ADDRESS(MATCH(A2872,'Form Responses 1'!A:A,0),5+MOD(ROW()-2,COUNTA('Form Responses 1'!$1:$1)-4),,TRUE,"Form Responses 1")))</f>
        <v>#N/A</v>
      </c>
      <c r="H2872" s="83" t="str">
        <f ca="1" t="shared" si="1"/>
        <v>Ground</v>
      </c>
      <c r="I2872" s="83" t="str">
        <f ca="1" t="shared" si="2871"/>
        <v>Koridor Basement</v>
      </c>
      <c r="J2872" s="83" t="str">
        <f ca="1" t="shared" si="2"/>
        <v>CLEANING SERVICE</v>
      </c>
      <c r="K2872" s="83" t="str">
        <f ca="1" t="array" ref="K2872">IFERROR(INDEX(MASTER!B:B,MATCH(G2872,MASTER!A:A,0))/100," ")</f>
        <v> </v>
      </c>
      <c r="L2872" s="65">
        <f ca="1" t="shared" si="3"/>
        <v>0</v>
      </c>
      <c r="M2872" s="65" t="str">
        <f ca="1" t="shared" si="4"/>
        <v>1900 - WEEK 00</v>
      </c>
      <c r="N2872" s="65" t="str">
        <f ca="1" t="shared" si="5"/>
        <v>1900 - MONTH 01</v>
      </c>
      <c r="O2872" s="83" t="str">
        <f ca="1" t="shared" ref="O2872:P2872" si="2925">IFERROR(AVERAGEIF(M:M,M2872,$K:$K)," ")</f>
        <v> </v>
      </c>
      <c r="P2872" s="83" t="str">
        <f ca="1" t="shared" si="2925"/>
        <v> </v>
      </c>
      <c r="Q2872" s="65" t="str">
        <f ca="1">IF(ISBLANK(A2872)," ",IF(O2872&gt;MASTER!$B$3/100,"SB",IF(O2872&gt;MASTER!$B$4/100,"B",IF(O2872&gt;MASTER!$B$5/100,"C","K"))))</f>
        <v>SB</v>
      </c>
      <c r="R2872" s="65" t="str">
        <f ca="1">IF(ISBLANK(B2872)," ",IF(P2872&gt;MASTER!$B$3/100,"SB",IF(P2872&gt;MASTER!$B$4/100,"B",IF(P2872&gt;MASTER!$B$5/100,"C","K"))))</f>
        <v>SB</v>
      </c>
    </row>
    <row r="2873" customHeight="1" spans="1:18">
      <c r="A2873" s="65">
        <f ca="1">INDIRECT(ADDRESS(2+QUOTIENT(ROW()-2,COUNTA('Form Responses 1'!$1:$1)-4),1,,TRUE,"Form Responses 1"))</f>
        <v>0</v>
      </c>
      <c r="B2873" s="65">
        <f ca="1">INDIRECT(ADDRESS(2+QUOTIENT(ROW()-2,COUNTA('Form Responses 1'!$1:$1)-4),2,,TRUE,"Form Responses 1"))</f>
        <v>0</v>
      </c>
      <c r="C2873" s="65">
        <f ca="1">INDIRECT(ADDRESS(2+QUOTIENT(ROW()-2,COUNTA('Form Responses 1'!$1:$1)-4),3,,TRUE,"Form Responses 1"))</f>
        <v>0</v>
      </c>
      <c r="D2873" s="65">
        <f ca="1">INDIRECT(ADDRESS(2+QUOTIENT(ROW()-2,COUNTA('Form Responses 1'!$1:$1)-4),4,,TRUE,"Form Responses 1"))</f>
        <v>0</v>
      </c>
      <c r="E2873" s="82">
        <f ca="1" t="shared" si="0"/>
        <v>6</v>
      </c>
      <c r="F2873" s="65" t="str">
        <f ca="1">IF(ISBLANK(A2873)," ",INDIRECT(ADDRESS(1,5+MOD(ROW()-2,COUNTA('Form Responses 1'!$1:$1)-4),,TRUE,"Form Responses 1")))</f>
        <v>Ground [Gudang ATK]</v>
      </c>
      <c r="G2873" s="65" t="e">
        <f ca="1">IF(ISBLANK(A2873)," ",INDIRECT(ADDRESS(MATCH(A2873,'Form Responses 1'!A:A,0),5+MOD(ROW()-2,COUNTA('Form Responses 1'!$1:$1)-4),,TRUE,"Form Responses 1")))</f>
        <v>#N/A</v>
      </c>
      <c r="H2873" s="83" t="str">
        <f ca="1" t="shared" si="1"/>
        <v>Ground</v>
      </c>
      <c r="I2873" s="83" t="str">
        <f ca="1" t="shared" si="2871"/>
        <v>Gudang ATK</v>
      </c>
      <c r="J2873" s="83" t="str">
        <f ca="1" t="shared" si="2"/>
        <v>CLEANING SERVICE</v>
      </c>
      <c r="K2873" s="83" t="str">
        <f ca="1" t="array" ref="K2873">IFERROR(INDEX(MASTER!B:B,MATCH(G2873,MASTER!A:A,0))/100," ")</f>
        <v> </v>
      </c>
      <c r="L2873" s="65">
        <f ca="1" t="shared" si="3"/>
        <v>0</v>
      </c>
      <c r="M2873" s="65" t="str">
        <f ca="1" t="shared" si="4"/>
        <v>1900 - WEEK 00</v>
      </c>
      <c r="N2873" s="65" t="str">
        <f ca="1" t="shared" si="5"/>
        <v>1900 - MONTH 01</v>
      </c>
      <c r="O2873" s="83" t="str">
        <f ca="1" t="shared" ref="O2873:P2873" si="2926">IFERROR(AVERAGEIF(M:M,M2873,$K:$K)," ")</f>
        <v> </v>
      </c>
      <c r="P2873" s="83" t="str">
        <f ca="1" t="shared" si="2926"/>
        <v> </v>
      </c>
      <c r="Q2873" s="65" t="str">
        <f ca="1">IF(ISBLANK(A2873)," ",IF(O2873&gt;MASTER!$B$3/100,"SB",IF(O2873&gt;MASTER!$B$4/100,"B",IF(O2873&gt;MASTER!$B$5/100,"C","K"))))</f>
        <v>SB</v>
      </c>
      <c r="R2873" s="65" t="str">
        <f ca="1">IF(ISBLANK(B2873)," ",IF(P2873&gt;MASTER!$B$3/100,"SB",IF(P2873&gt;MASTER!$B$4/100,"B",IF(P2873&gt;MASTER!$B$5/100,"C","K"))))</f>
        <v>SB</v>
      </c>
    </row>
    <row r="2874" customHeight="1" spans="1:18">
      <c r="A2874" s="65">
        <f ca="1">INDIRECT(ADDRESS(2+QUOTIENT(ROW()-2,COUNTA('Form Responses 1'!$1:$1)-4),1,,TRUE,"Form Responses 1"))</f>
        <v>0</v>
      </c>
      <c r="B2874" s="65">
        <f ca="1">INDIRECT(ADDRESS(2+QUOTIENT(ROW()-2,COUNTA('Form Responses 1'!$1:$1)-4),2,,TRUE,"Form Responses 1"))</f>
        <v>0</v>
      </c>
      <c r="C2874" s="65">
        <f ca="1">INDIRECT(ADDRESS(2+QUOTIENT(ROW()-2,COUNTA('Form Responses 1'!$1:$1)-4),3,,TRUE,"Form Responses 1"))</f>
        <v>0</v>
      </c>
      <c r="D2874" s="65">
        <f ca="1">INDIRECT(ADDRESS(2+QUOTIENT(ROW()-2,COUNTA('Form Responses 1'!$1:$1)-4),4,,TRUE,"Form Responses 1"))</f>
        <v>0</v>
      </c>
      <c r="E2874" s="82">
        <f ca="1" t="shared" si="0"/>
        <v>6</v>
      </c>
      <c r="F2874" s="65" t="str">
        <f ca="1">IF(ISBLANK(A2874)," ",INDIRECT(ADDRESS(1,5+MOD(ROW()-2,COUNTA('Form Responses 1'!$1:$1)-4),,TRUE,"Form Responses 1")))</f>
        <v>Ground [Gudang Sipil]</v>
      </c>
      <c r="G2874" s="65" t="e">
        <f ca="1">IF(ISBLANK(A2874)," ",INDIRECT(ADDRESS(MATCH(A2874,'Form Responses 1'!A:A,0),5+MOD(ROW()-2,COUNTA('Form Responses 1'!$1:$1)-4),,TRUE,"Form Responses 1")))</f>
        <v>#N/A</v>
      </c>
      <c r="H2874" s="83" t="str">
        <f ca="1" t="shared" si="1"/>
        <v>Ground</v>
      </c>
      <c r="I2874" s="83" t="str">
        <f ca="1" t="shared" si="2871"/>
        <v>Gudang Sipil</v>
      </c>
      <c r="J2874" s="83" t="str">
        <f ca="1" t="shared" si="2"/>
        <v>CLEANING SERVICE</v>
      </c>
      <c r="K2874" s="83" t="str">
        <f ca="1" t="array" ref="K2874">IFERROR(INDEX(MASTER!B:B,MATCH(G2874,MASTER!A:A,0))/100," ")</f>
        <v> </v>
      </c>
      <c r="L2874" s="65">
        <f ca="1" t="shared" si="3"/>
        <v>0</v>
      </c>
      <c r="M2874" s="65" t="str">
        <f ca="1" t="shared" si="4"/>
        <v>1900 - WEEK 00</v>
      </c>
      <c r="N2874" s="65" t="str">
        <f ca="1" t="shared" si="5"/>
        <v>1900 - MONTH 01</v>
      </c>
      <c r="O2874" s="83" t="str">
        <f ca="1" t="shared" ref="O2874:P2874" si="2927">IFERROR(AVERAGEIF(M:M,M2874,$K:$K)," ")</f>
        <v> </v>
      </c>
      <c r="P2874" s="83" t="str">
        <f ca="1" t="shared" si="2927"/>
        <v> </v>
      </c>
      <c r="Q2874" s="65" t="str">
        <f ca="1">IF(ISBLANK(A2874)," ",IF(O2874&gt;MASTER!$B$3/100,"SB",IF(O2874&gt;MASTER!$B$4/100,"B",IF(O2874&gt;MASTER!$B$5/100,"C","K"))))</f>
        <v>SB</v>
      </c>
      <c r="R2874" s="65" t="str">
        <f ca="1">IF(ISBLANK(B2874)," ",IF(P2874&gt;MASTER!$B$3/100,"SB",IF(P2874&gt;MASTER!$B$4/100,"B",IF(P2874&gt;MASTER!$B$5/100,"C","K"))))</f>
        <v>SB</v>
      </c>
    </row>
    <row r="2875" customHeight="1" spans="1:18">
      <c r="A2875" s="65">
        <f ca="1">INDIRECT(ADDRESS(2+QUOTIENT(ROW()-2,COUNTA('Form Responses 1'!$1:$1)-4),1,,TRUE,"Form Responses 1"))</f>
        <v>0</v>
      </c>
      <c r="B2875" s="65">
        <f ca="1">INDIRECT(ADDRESS(2+QUOTIENT(ROW()-2,COUNTA('Form Responses 1'!$1:$1)-4),2,,TRUE,"Form Responses 1"))</f>
        <v>0</v>
      </c>
      <c r="C2875" s="65">
        <f ca="1">INDIRECT(ADDRESS(2+QUOTIENT(ROW()-2,COUNTA('Form Responses 1'!$1:$1)-4),3,,TRUE,"Form Responses 1"))</f>
        <v>0</v>
      </c>
      <c r="D2875" s="65">
        <f ca="1">INDIRECT(ADDRESS(2+QUOTIENT(ROW()-2,COUNTA('Form Responses 1'!$1:$1)-4),4,,TRUE,"Form Responses 1"))</f>
        <v>0</v>
      </c>
      <c r="E2875" s="82">
        <f ca="1" t="shared" si="0"/>
        <v>6</v>
      </c>
      <c r="F2875" s="65" t="str">
        <f ca="1">IF(ISBLANK(A2875)," ",INDIRECT(ADDRESS(1,5+MOD(ROW()-2,COUNTA('Form Responses 1'!$1:$1)-4),,TRUE,"Form Responses 1")))</f>
        <v>Ground [Mushola]</v>
      </c>
      <c r="G2875" s="65" t="e">
        <f ca="1">IF(ISBLANK(A2875)," ",INDIRECT(ADDRESS(MATCH(A2875,'Form Responses 1'!A:A,0),5+MOD(ROW()-2,COUNTA('Form Responses 1'!$1:$1)-4),,TRUE,"Form Responses 1")))</f>
        <v>#N/A</v>
      </c>
      <c r="H2875" s="83" t="str">
        <f ca="1" t="shared" si="1"/>
        <v>Ground</v>
      </c>
      <c r="I2875" s="83" t="str">
        <f ca="1" t="shared" si="2871"/>
        <v>Mushola</v>
      </c>
      <c r="J2875" s="83" t="str">
        <f ca="1" t="shared" si="2"/>
        <v>CLEANING SERVICE</v>
      </c>
      <c r="K2875" s="83" t="str">
        <f ca="1" t="array" ref="K2875">IFERROR(INDEX(MASTER!B:B,MATCH(G2875,MASTER!A:A,0))/100," ")</f>
        <v> </v>
      </c>
      <c r="L2875" s="65">
        <f ca="1" t="shared" si="3"/>
        <v>0</v>
      </c>
      <c r="M2875" s="65" t="str">
        <f ca="1" t="shared" si="4"/>
        <v>1900 - WEEK 00</v>
      </c>
      <c r="N2875" s="65" t="str">
        <f ca="1" t="shared" si="5"/>
        <v>1900 - MONTH 01</v>
      </c>
      <c r="O2875" s="83" t="str">
        <f ca="1" t="shared" ref="O2875:P2875" si="2928">IFERROR(AVERAGEIF(M:M,M2875,$K:$K)," ")</f>
        <v> </v>
      </c>
      <c r="P2875" s="83" t="str">
        <f ca="1" t="shared" si="2928"/>
        <v> </v>
      </c>
      <c r="Q2875" s="65" t="str">
        <f ca="1">IF(ISBLANK(A2875)," ",IF(O2875&gt;MASTER!$B$3/100,"SB",IF(O2875&gt;MASTER!$B$4/100,"B",IF(O2875&gt;MASTER!$B$5/100,"C","K"))))</f>
        <v>SB</v>
      </c>
      <c r="R2875" s="65" t="str">
        <f ca="1">IF(ISBLANK(B2875)," ",IF(P2875&gt;MASTER!$B$3/100,"SB",IF(P2875&gt;MASTER!$B$4/100,"B",IF(P2875&gt;MASTER!$B$5/100,"C","K"))))</f>
        <v>SB</v>
      </c>
    </row>
    <row r="2876" customHeight="1" spans="1:18">
      <c r="A2876" s="65">
        <f ca="1">INDIRECT(ADDRESS(2+QUOTIENT(ROW()-2,COUNTA('Form Responses 1'!$1:$1)-4),1,,TRUE,"Form Responses 1"))</f>
        <v>0</v>
      </c>
      <c r="B2876" s="65">
        <f ca="1">INDIRECT(ADDRESS(2+QUOTIENT(ROW()-2,COUNTA('Form Responses 1'!$1:$1)-4),2,,TRUE,"Form Responses 1"))</f>
        <v>0</v>
      </c>
      <c r="C2876" s="65">
        <f ca="1">INDIRECT(ADDRESS(2+QUOTIENT(ROW()-2,COUNTA('Form Responses 1'!$1:$1)-4),3,,TRUE,"Form Responses 1"))</f>
        <v>0</v>
      </c>
      <c r="D2876" s="65">
        <f ca="1">INDIRECT(ADDRESS(2+QUOTIENT(ROW()-2,COUNTA('Form Responses 1'!$1:$1)-4),4,,TRUE,"Form Responses 1"))</f>
        <v>0</v>
      </c>
      <c r="E2876" s="82">
        <f ca="1" t="shared" si="0"/>
        <v>6</v>
      </c>
      <c r="F2876" s="65" t="str">
        <f ca="1">IF(ISBLANK(A2876)," ",INDIRECT(ADDRESS(1,5+MOD(ROW()-2,COUNTA('Form Responses 1'!$1:$1)-4),,TRUE,"Form Responses 1")))</f>
        <v>Ground [Pantry]</v>
      </c>
      <c r="G2876" s="65" t="e">
        <f ca="1">IF(ISBLANK(A2876)," ",INDIRECT(ADDRESS(MATCH(A2876,'Form Responses 1'!A:A,0),5+MOD(ROW()-2,COUNTA('Form Responses 1'!$1:$1)-4),,TRUE,"Form Responses 1")))</f>
        <v>#N/A</v>
      </c>
      <c r="H2876" s="83" t="str">
        <f ca="1" t="shared" si="1"/>
        <v>Ground</v>
      </c>
      <c r="I2876" s="83" t="str">
        <f ca="1" t="shared" si="2871"/>
        <v>Pantry</v>
      </c>
      <c r="J2876" s="83" t="str">
        <f ca="1" t="shared" si="2"/>
        <v>CLEANING SERVICE</v>
      </c>
      <c r="K2876" s="83" t="str">
        <f ca="1" t="array" ref="K2876">IFERROR(INDEX(MASTER!B:B,MATCH(G2876,MASTER!A:A,0))/100," ")</f>
        <v> </v>
      </c>
      <c r="L2876" s="65">
        <f ca="1" t="shared" si="3"/>
        <v>0</v>
      </c>
      <c r="M2876" s="65" t="str">
        <f ca="1" t="shared" si="4"/>
        <v>1900 - WEEK 00</v>
      </c>
      <c r="N2876" s="65" t="str">
        <f ca="1" t="shared" si="5"/>
        <v>1900 - MONTH 01</v>
      </c>
      <c r="O2876" s="83" t="str">
        <f ca="1" t="shared" ref="O2876:P2876" si="2929">IFERROR(AVERAGEIF(M:M,M2876,$K:$K)," ")</f>
        <v> </v>
      </c>
      <c r="P2876" s="83" t="str">
        <f ca="1" t="shared" si="2929"/>
        <v> </v>
      </c>
      <c r="Q2876" s="65" t="str">
        <f ca="1">IF(ISBLANK(A2876)," ",IF(O2876&gt;MASTER!$B$3/100,"SB",IF(O2876&gt;MASTER!$B$4/100,"B",IF(O2876&gt;MASTER!$B$5/100,"C","K"))))</f>
        <v>SB</v>
      </c>
      <c r="R2876" s="65" t="str">
        <f ca="1">IF(ISBLANK(B2876)," ",IF(P2876&gt;MASTER!$B$3/100,"SB",IF(P2876&gt;MASTER!$B$4/100,"B",IF(P2876&gt;MASTER!$B$5/100,"C","K"))))</f>
        <v>SB</v>
      </c>
    </row>
    <row r="2877" customHeight="1" spans="1:18">
      <c r="A2877" s="65">
        <f ca="1">INDIRECT(ADDRESS(2+QUOTIENT(ROW()-2,COUNTA('Form Responses 1'!$1:$1)-4),1,,TRUE,"Form Responses 1"))</f>
        <v>0</v>
      </c>
      <c r="B2877" s="65">
        <f ca="1">INDIRECT(ADDRESS(2+QUOTIENT(ROW()-2,COUNTA('Form Responses 1'!$1:$1)-4),2,,TRUE,"Form Responses 1"))</f>
        <v>0</v>
      </c>
      <c r="C2877" s="65">
        <f ca="1">INDIRECT(ADDRESS(2+QUOTIENT(ROW()-2,COUNTA('Form Responses 1'!$1:$1)-4),3,,TRUE,"Form Responses 1"))</f>
        <v>0</v>
      </c>
      <c r="D2877" s="65">
        <f ca="1">INDIRECT(ADDRESS(2+QUOTIENT(ROW()-2,COUNTA('Form Responses 1'!$1:$1)-4),4,,TRUE,"Form Responses 1"))</f>
        <v>0</v>
      </c>
      <c r="E2877" s="82">
        <f ca="1" t="shared" si="0"/>
        <v>6</v>
      </c>
      <c r="F2877" s="65" t="str">
        <f ca="1">IF(ISBLANK(A2877)," ",INDIRECT(ADDRESS(1,5+MOD(ROW()-2,COUNTA('Form Responses 1'!$1:$1)-4),,TRUE,"Form Responses 1")))</f>
        <v>Ground [R. BAS]</v>
      </c>
      <c r="G2877" s="65" t="e">
        <f ca="1">IF(ISBLANK(A2877)," ",INDIRECT(ADDRESS(MATCH(A2877,'Form Responses 1'!A:A,0),5+MOD(ROW()-2,COUNTA('Form Responses 1'!$1:$1)-4),,TRUE,"Form Responses 1")))</f>
        <v>#N/A</v>
      </c>
      <c r="H2877" s="83" t="str">
        <f ca="1" t="shared" si="1"/>
        <v>Ground</v>
      </c>
      <c r="I2877" s="83" t="str">
        <f ca="1" t="shared" si="2871"/>
        <v>R. BAS</v>
      </c>
      <c r="J2877" s="83" t="str">
        <f ca="1" t="shared" si="2"/>
        <v>CLEANING SERVICE</v>
      </c>
      <c r="K2877" s="83" t="str">
        <f ca="1" t="array" ref="K2877">IFERROR(INDEX(MASTER!B:B,MATCH(G2877,MASTER!A:A,0))/100," ")</f>
        <v> </v>
      </c>
      <c r="L2877" s="65">
        <f ca="1" t="shared" si="3"/>
        <v>0</v>
      </c>
      <c r="M2877" s="65" t="str">
        <f ca="1" t="shared" si="4"/>
        <v>1900 - WEEK 00</v>
      </c>
      <c r="N2877" s="65" t="str">
        <f ca="1" t="shared" si="5"/>
        <v>1900 - MONTH 01</v>
      </c>
      <c r="O2877" s="83" t="str">
        <f ca="1" t="shared" ref="O2877:P2877" si="2930">IFERROR(AVERAGEIF(M:M,M2877,$K:$K)," ")</f>
        <v> </v>
      </c>
      <c r="P2877" s="83" t="str">
        <f ca="1" t="shared" si="2930"/>
        <v> </v>
      </c>
      <c r="Q2877" s="65" t="str">
        <f ca="1">IF(ISBLANK(A2877)," ",IF(O2877&gt;MASTER!$B$3/100,"SB",IF(O2877&gt;MASTER!$B$4/100,"B",IF(O2877&gt;MASTER!$B$5/100,"C","K"))))</f>
        <v>SB</v>
      </c>
      <c r="R2877" s="65" t="str">
        <f ca="1">IF(ISBLANK(B2877)," ",IF(P2877&gt;MASTER!$B$3/100,"SB",IF(P2877&gt;MASTER!$B$4/100,"B",IF(P2877&gt;MASTER!$B$5/100,"C","K"))))</f>
        <v>SB</v>
      </c>
    </row>
    <row r="2878" customHeight="1" spans="1:18">
      <c r="A2878" s="65">
        <f ca="1">INDIRECT(ADDRESS(2+QUOTIENT(ROW()-2,COUNTA('Form Responses 1'!$1:$1)-4),1,,TRUE,"Form Responses 1"))</f>
        <v>0</v>
      </c>
      <c r="B2878" s="65">
        <f ca="1">INDIRECT(ADDRESS(2+QUOTIENT(ROW()-2,COUNTA('Form Responses 1'!$1:$1)-4),2,,TRUE,"Form Responses 1"))</f>
        <v>0</v>
      </c>
      <c r="C2878" s="65">
        <f ca="1">INDIRECT(ADDRESS(2+QUOTIENT(ROW()-2,COUNTA('Form Responses 1'!$1:$1)-4),3,,TRUE,"Form Responses 1"))</f>
        <v>0</v>
      </c>
      <c r="D2878" s="65">
        <f ca="1">INDIRECT(ADDRESS(2+QUOTIENT(ROW()-2,COUNTA('Form Responses 1'!$1:$1)-4),4,,TRUE,"Form Responses 1"))</f>
        <v>0</v>
      </c>
      <c r="E2878" s="82">
        <f ca="1" t="shared" si="0"/>
        <v>6</v>
      </c>
      <c r="F2878" s="65" t="str">
        <f ca="1">IF(ISBLANK(A2878)," ",INDIRECT(ADDRESS(1,5+MOD(ROW()-2,COUNTA('Form Responses 1'!$1:$1)-4),,TRUE,"Form Responses 1")))</f>
        <v>Ground [R.Plumbing]</v>
      </c>
      <c r="G2878" s="65" t="e">
        <f ca="1">IF(ISBLANK(A2878)," ",INDIRECT(ADDRESS(MATCH(A2878,'Form Responses 1'!A:A,0),5+MOD(ROW()-2,COUNTA('Form Responses 1'!$1:$1)-4),,TRUE,"Form Responses 1")))</f>
        <v>#N/A</v>
      </c>
      <c r="H2878" s="83" t="str">
        <f ca="1" t="shared" si="1"/>
        <v>Ground</v>
      </c>
      <c r="I2878" s="83" t="str">
        <f ca="1" t="shared" si="2871"/>
        <v>R.Plumbing</v>
      </c>
      <c r="J2878" s="83" t="str">
        <f ca="1" t="shared" si="2"/>
        <v>CLEANING SERVICE</v>
      </c>
      <c r="K2878" s="83" t="str">
        <f ca="1" t="array" ref="K2878">IFERROR(INDEX(MASTER!B:B,MATCH(G2878,MASTER!A:A,0))/100," ")</f>
        <v> </v>
      </c>
      <c r="L2878" s="65">
        <f ca="1" t="shared" si="3"/>
        <v>0</v>
      </c>
      <c r="M2878" s="65" t="str">
        <f ca="1" t="shared" si="4"/>
        <v>1900 - WEEK 00</v>
      </c>
      <c r="N2878" s="65" t="str">
        <f ca="1" t="shared" si="5"/>
        <v>1900 - MONTH 01</v>
      </c>
      <c r="O2878" s="83" t="str">
        <f ca="1" t="shared" ref="O2878:P2878" si="2931">IFERROR(AVERAGEIF(M:M,M2878,$K:$K)," ")</f>
        <v> </v>
      </c>
      <c r="P2878" s="83" t="str">
        <f ca="1" t="shared" si="2931"/>
        <v> </v>
      </c>
      <c r="Q2878" s="65" t="str">
        <f ca="1">IF(ISBLANK(A2878)," ",IF(O2878&gt;MASTER!$B$3/100,"SB",IF(O2878&gt;MASTER!$B$4/100,"B",IF(O2878&gt;MASTER!$B$5/100,"C","K"))))</f>
        <v>SB</v>
      </c>
      <c r="R2878" s="65" t="str">
        <f ca="1">IF(ISBLANK(B2878)," ",IF(P2878&gt;MASTER!$B$3/100,"SB",IF(P2878&gt;MASTER!$B$4/100,"B",IF(P2878&gt;MASTER!$B$5/100,"C","K"))))</f>
        <v>SB</v>
      </c>
    </row>
    <row r="2879" customHeight="1" spans="1:18">
      <c r="A2879" s="65">
        <f ca="1">INDIRECT(ADDRESS(2+QUOTIENT(ROW()-2,COUNTA('Form Responses 1'!$1:$1)-4),1,,TRUE,"Form Responses 1"))</f>
        <v>0</v>
      </c>
      <c r="B2879" s="65">
        <f ca="1">INDIRECT(ADDRESS(2+QUOTIENT(ROW()-2,COUNTA('Form Responses 1'!$1:$1)-4),2,,TRUE,"Form Responses 1"))</f>
        <v>0</v>
      </c>
      <c r="C2879" s="65">
        <f ca="1">INDIRECT(ADDRESS(2+QUOTIENT(ROW()-2,COUNTA('Form Responses 1'!$1:$1)-4),3,,TRUE,"Form Responses 1"))</f>
        <v>0</v>
      </c>
      <c r="D2879" s="65">
        <f ca="1">INDIRECT(ADDRESS(2+QUOTIENT(ROW()-2,COUNTA('Form Responses 1'!$1:$1)-4),4,,TRUE,"Form Responses 1"))</f>
        <v>0</v>
      </c>
      <c r="E2879" s="82">
        <f ca="1" t="shared" si="0"/>
        <v>6</v>
      </c>
      <c r="F2879" s="65" t="str">
        <f ca="1">IF(ISBLANK(A2879)," ",INDIRECT(ADDRESS(1,5+MOD(ROW()-2,COUNTA('Form Responses 1'!$1:$1)-4),,TRUE,"Form Responses 1")))</f>
        <v>Ground [Gudang Logistik]</v>
      </c>
      <c r="G2879" s="65" t="e">
        <f ca="1">IF(ISBLANK(A2879)," ",INDIRECT(ADDRESS(MATCH(A2879,'Form Responses 1'!A:A,0),5+MOD(ROW()-2,COUNTA('Form Responses 1'!$1:$1)-4),,TRUE,"Form Responses 1")))</f>
        <v>#N/A</v>
      </c>
      <c r="H2879" s="83" t="str">
        <f ca="1" t="shared" si="1"/>
        <v>Ground</v>
      </c>
      <c r="I2879" s="83" t="str">
        <f ca="1" t="shared" si="2871"/>
        <v>Gudang Logistik</v>
      </c>
      <c r="J2879" s="83" t="str">
        <f ca="1" t="shared" si="2"/>
        <v>CLEANING SERVICE</v>
      </c>
      <c r="K2879" s="83" t="str">
        <f ca="1" t="array" ref="K2879">IFERROR(INDEX(MASTER!B:B,MATCH(G2879,MASTER!A:A,0))/100," ")</f>
        <v> </v>
      </c>
      <c r="L2879" s="65">
        <f ca="1" t="shared" si="3"/>
        <v>0</v>
      </c>
      <c r="M2879" s="65" t="str">
        <f ca="1" t="shared" si="4"/>
        <v>1900 - WEEK 00</v>
      </c>
      <c r="N2879" s="65" t="str">
        <f ca="1" t="shared" si="5"/>
        <v>1900 - MONTH 01</v>
      </c>
      <c r="O2879" s="83" t="str">
        <f ca="1" t="shared" ref="O2879:P2879" si="2932">IFERROR(AVERAGEIF(M:M,M2879,$K:$K)," ")</f>
        <v> </v>
      </c>
      <c r="P2879" s="83" t="str">
        <f ca="1" t="shared" si="2932"/>
        <v> </v>
      </c>
      <c r="Q2879" s="65" t="str">
        <f ca="1">IF(ISBLANK(A2879)," ",IF(O2879&gt;MASTER!$B$3/100,"SB",IF(O2879&gt;MASTER!$B$4/100,"B",IF(O2879&gt;MASTER!$B$5/100,"C","K"))))</f>
        <v>SB</v>
      </c>
      <c r="R2879" s="65" t="str">
        <f ca="1">IF(ISBLANK(B2879)," ",IF(P2879&gt;MASTER!$B$3/100,"SB",IF(P2879&gt;MASTER!$B$4/100,"B",IF(P2879&gt;MASTER!$B$5/100,"C","K"))))</f>
        <v>SB</v>
      </c>
    </row>
    <row r="2880" customHeight="1" spans="1:18">
      <c r="A2880" s="65">
        <f ca="1">INDIRECT(ADDRESS(2+QUOTIENT(ROW()-2,COUNTA('Form Responses 1'!$1:$1)-4),1,,TRUE,"Form Responses 1"))</f>
        <v>0</v>
      </c>
      <c r="B2880" s="65">
        <f ca="1">INDIRECT(ADDRESS(2+QUOTIENT(ROW()-2,COUNTA('Form Responses 1'!$1:$1)-4),2,,TRUE,"Form Responses 1"))</f>
        <v>0</v>
      </c>
      <c r="C2880" s="65">
        <f ca="1">INDIRECT(ADDRESS(2+QUOTIENT(ROW()-2,COUNTA('Form Responses 1'!$1:$1)-4),3,,TRUE,"Form Responses 1"))</f>
        <v>0</v>
      </c>
      <c r="D2880" s="65">
        <f ca="1">INDIRECT(ADDRESS(2+QUOTIENT(ROW()-2,COUNTA('Form Responses 1'!$1:$1)-4),4,,TRUE,"Form Responses 1"))</f>
        <v>0</v>
      </c>
      <c r="E2880" s="82">
        <f ca="1" t="shared" si="0"/>
        <v>6</v>
      </c>
      <c r="F2880" s="65" t="str">
        <f ca="1">IF(ISBLANK(A2880)," ",INDIRECT(ADDRESS(1,5+MOD(ROW()-2,COUNTA('Form Responses 1'!$1:$1)-4),,TRUE,"Form Responses 1")))</f>
        <v>Ground [Toilet]</v>
      </c>
      <c r="G2880" s="65" t="e">
        <f ca="1">IF(ISBLANK(A2880)," ",INDIRECT(ADDRESS(MATCH(A2880,'Form Responses 1'!A:A,0),5+MOD(ROW()-2,COUNTA('Form Responses 1'!$1:$1)-4),,TRUE,"Form Responses 1")))</f>
        <v>#N/A</v>
      </c>
      <c r="H2880" s="83" t="str">
        <f ca="1" t="shared" si="1"/>
        <v>Ground</v>
      </c>
      <c r="I2880" s="83" t="str">
        <f ca="1" t="shared" si="2871"/>
        <v>Toilet</v>
      </c>
      <c r="J2880" s="83" t="str">
        <f ca="1" t="shared" si="2"/>
        <v>CLEANING SERVICE</v>
      </c>
      <c r="K2880" s="83" t="str">
        <f ca="1" t="array" ref="K2880">IFERROR(INDEX(MASTER!B:B,MATCH(G2880,MASTER!A:A,0))/100," ")</f>
        <v> </v>
      </c>
      <c r="L2880" s="65">
        <f ca="1" t="shared" si="3"/>
        <v>0</v>
      </c>
      <c r="M2880" s="65" t="str">
        <f ca="1" t="shared" si="4"/>
        <v>1900 - WEEK 00</v>
      </c>
      <c r="N2880" s="65" t="str">
        <f ca="1" t="shared" si="5"/>
        <v>1900 - MONTH 01</v>
      </c>
      <c r="O2880" s="83" t="str">
        <f ca="1" t="shared" ref="O2880:P2880" si="2933">IFERROR(AVERAGEIF(M:M,M2880,$K:$K)," ")</f>
        <v> </v>
      </c>
      <c r="P2880" s="83" t="str">
        <f ca="1" t="shared" si="2933"/>
        <v> </v>
      </c>
      <c r="Q2880" s="65" t="str">
        <f ca="1">IF(ISBLANK(A2880)," ",IF(O2880&gt;MASTER!$B$3/100,"SB",IF(O2880&gt;MASTER!$B$4/100,"B",IF(O2880&gt;MASTER!$B$5/100,"C","K"))))</f>
        <v>SB</v>
      </c>
      <c r="R2880" s="65" t="str">
        <f ca="1">IF(ISBLANK(B2880)," ",IF(P2880&gt;MASTER!$B$3/100,"SB",IF(P2880&gt;MASTER!$B$4/100,"B",IF(P2880&gt;MASTER!$B$5/100,"C","K"))))</f>
        <v>SB</v>
      </c>
    </row>
    <row r="2881" customHeight="1" spans="1:18">
      <c r="A2881" s="65">
        <f ca="1">INDIRECT(ADDRESS(2+QUOTIENT(ROW()-2,COUNTA('Form Responses 1'!$1:$1)-4),1,,TRUE,"Form Responses 1"))</f>
        <v>0</v>
      </c>
      <c r="B2881" s="65">
        <f ca="1">INDIRECT(ADDRESS(2+QUOTIENT(ROW()-2,COUNTA('Form Responses 1'!$1:$1)-4),2,,TRUE,"Form Responses 1"))</f>
        <v>0</v>
      </c>
      <c r="C2881" s="65">
        <f ca="1">INDIRECT(ADDRESS(2+QUOTIENT(ROW()-2,COUNTA('Form Responses 1'!$1:$1)-4),3,,TRUE,"Form Responses 1"))</f>
        <v>0</v>
      </c>
      <c r="D2881" s="65">
        <f ca="1">INDIRECT(ADDRESS(2+QUOTIENT(ROW()-2,COUNTA('Form Responses 1'!$1:$1)-4),4,,TRUE,"Form Responses 1"))</f>
        <v>0</v>
      </c>
      <c r="E2881" s="82">
        <f ca="1" t="shared" si="0"/>
        <v>6</v>
      </c>
      <c r="F2881" s="65" t="str">
        <f ca="1">IF(ISBLANK(A2881)," ",INDIRECT(ADDRESS(1,5+MOD(ROW()-2,COUNTA('Form Responses 1'!$1:$1)-4),,TRUE,"Form Responses 1")))</f>
        <v>Ground [Mushola]</v>
      </c>
      <c r="G2881" s="65" t="e">
        <f ca="1">IF(ISBLANK(A2881)," ",INDIRECT(ADDRESS(MATCH(A2881,'Form Responses 1'!A:A,0),5+MOD(ROW()-2,COUNTA('Form Responses 1'!$1:$1)-4),,TRUE,"Form Responses 1")))</f>
        <v>#N/A</v>
      </c>
      <c r="H2881" s="83" t="str">
        <f ca="1" t="shared" si="1"/>
        <v>Ground</v>
      </c>
      <c r="I2881" s="83" t="str">
        <f ca="1" t="shared" si="2871"/>
        <v>Mushola</v>
      </c>
      <c r="J2881" s="83" t="str">
        <f ca="1" t="shared" si="2"/>
        <v>CLEANING SERVICE</v>
      </c>
      <c r="K2881" s="83" t="str">
        <f ca="1" t="array" ref="K2881">IFERROR(INDEX(MASTER!B:B,MATCH(G2881,MASTER!A:A,0))/100," ")</f>
        <v> </v>
      </c>
      <c r="L2881" s="65">
        <f ca="1" t="shared" si="3"/>
        <v>0</v>
      </c>
      <c r="M2881" s="65" t="str">
        <f ca="1" t="shared" si="4"/>
        <v>1900 - WEEK 00</v>
      </c>
      <c r="N2881" s="65" t="str">
        <f ca="1" t="shared" si="5"/>
        <v>1900 - MONTH 01</v>
      </c>
      <c r="O2881" s="83" t="str">
        <f ca="1" t="shared" ref="O2881:P2881" si="2934">IFERROR(AVERAGEIF(M:M,M2881,$K:$K)," ")</f>
        <v> </v>
      </c>
      <c r="P2881" s="83" t="str">
        <f ca="1" t="shared" si="2934"/>
        <v> </v>
      </c>
      <c r="Q2881" s="65" t="str">
        <f ca="1">IF(ISBLANK(A2881)," ",IF(O2881&gt;MASTER!$B$3/100,"SB",IF(O2881&gt;MASTER!$B$4/100,"B",IF(O2881&gt;MASTER!$B$5/100,"C","K"))))</f>
        <v>SB</v>
      </c>
      <c r="R2881" s="65" t="str">
        <f ca="1">IF(ISBLANK(B2881)," ",IF(P2881&gt;MASTER!$B$3/100,"SB",IF(P2881&gt;MASTER!$B$4/100,"B",IF(P2881&gt;MASTER!$B$5/100,"C","K"))))</f>
        <v>SB</v>
      </c>
    </row>
    <row r="2882" customHeight="1" spans="1:18">
      <c r="A2882" s="65">
        <f ca="1">INDIRECT(ADDRESS(2+QUOTIENT(ROW()-2,COUNTA('Form Responses 1'!$1:$1)-4),1,,TRUE,"Form Responses 1"))</f>
        <v>0</v>
      </c>
      <c r="B2882" s="65">
        <f ca="1">INDIRECT(ADDRESS(2+QUOTIENT(ROW()-2,COUNTA('Form Responses 1'!$1:$1)-4),2,,TRUE,"Form Responses 1"))</f>
        <v>0</v>
      </c>
      <c r="C2882" s="65">
        <f ca="1">INDIRECT(ADDRESS(2+QUOTIENT(ROW()-2,COUNTA('Form Responses 1'!$1:$1)-4),3,,TRUE,"Form Responses 1"))</f>
        <v>0</v>
      </c>
      <c r="D2882" s="65">
        <f ca="1">INDIRECT(ADDRESS(2+QUOTIENT(ROW()-2,COUNTA('Form Responses 1'!$1:$1)-4),4,,TRUE,"Form Responses 1"))</f>
        <v>0</v>
      </c>
      <c r="E2882" s="82">
        <f ca="1" t="shared" si="0"/>
        <v>6</v>
      </c>
      <c r="F2882" s="65" t="str">
        <f ca="1">IF(ISBLANK(A2882)," ",INDIRECT(ADDRESS(1,5+MOD(ROW()-2,COUNTA('Form Responses 1'!$1:$1)-4),,TRUE,"Form Responses 1")))</f>
        <v>Halaman [Halaman]</v>
      </c>
      <c r="G2882" s="65" t="e">
        <f ca="1">IF(ISBLANK(A2882)," ",INDIRECT(ADDRESS(MATCH(A2882,'Form Responses 1'!A:A,0),5+MOD(ROW()-2,COUNTA('Form Responses 1'!$1:$1)-4),,TRUE,"Form Responses 1")))</f>
        <v>#N/A</v>
      </c>
      <c r="H2882" s="83" t="str">
        <f ca="1" t="shared" si="1"/>
        <v>Halaman</v>
      </c>
      <c r="I2882" s="83" t="str">
        <f ca="1" t="shared" si="2871"/>
        <v>Halaman</v>
      </c>
      <c r="J2882" s="83" t="str">
        <f ca="1" t="shared" si="2"/>
        <v>CLEANING SERVICE</v>
      </c>
      <c r="K2882" s="83" t="str">
        <f ca="1" t="array" ref="K2882">IFERROR(INDEX(MASTER!B:B,MATCH(G2882,MASTER!A:A,0))/100," ")</f>
        <v> </v>
      </c>
      <c r="L2882" s="65">
        <f ca="1" t="shared" si="3"/>
        <v>0</v>
      </c>
      <c r="M2882" s="65" t="str">
        <f ca="1" t="shared" si="4"/>
        <v>1900 - WEEK 00</v>
      </c>
      <c r="N2882" s="65" t="str">
        <f ca="1" t="shared" si="5"/>
        <v>1900 - MONTH 01</v>
      </c>
      <c r="O2882" s="83" t="str">
        <f ca="1" t="shared" ref="O2882:P2882" si="2935">IFERROR(AVERAGEIF(M:M,M2882,$K:$K)," ")</f>
        <v> </v>
      </c>
      <c r="P2882" s="83" t="str">
        <f ca="1" t="shared" si="2935"/>
        <v> </v>
      </c>
      <c r="Q2882" s="65" t="str">
        <f ca="1">IF(ISBLANK(A2882)," ",IF(O2882&gt;MASTER!$B$3/100,"SB",IF(O2882&gt;MASTER!$B$4/100,"B",IF(O2882&gt;MASTER!$B$5/100,"C","K"))))</f>
        <v>SB</v>
      </c>
      <c r="R2882" s="65" t="str">
        <f ca="1">IF(ISBLANK(B2882)," ",IF(P2882&gt;MASTER!$B$3/100,"SB",IF(P2882&gt;MASTER!$B$4/100,"B",IF(P2882&gt;MASTER!$B$5/100,"C","K"))))</f>
        <v>SB</v>
      </c>
    </row>
    <row r="2883" customHeight="1" spans="1:18">
      <c r="A2883" s="65">
        <f ca="1">INDIRECT(ADDRESS(2+QUOTIENT(ROW()-2,COUNTA('Form Responses 1'!$1:$1)-4),1,,TRUE,"Form Responses 1"))</f>
        <v>0</v>
      </c>
      <c r="B2883" s="65">
        <f ca="1">INDIRECT(ADDRESS(2+QUOTIENT(ROW()-2,COUNTA('Form Responses 1'!$1:$1)-4),2,,TRUE,"Form Responses 1"))</f>
        <v>0</v>
      </c>
      <c r="C2883" s="65">
        <f ca="1">INDIRECT(ADDRESS(2+QUOTIENT(ROW()-2,COUNTA('Form Responses 1'!$1:$1)-4),3,,TRUE,"Form Responses 1"))</f>
        <v>0</v>
      </c>
      <c r="D2883" s="65">
        <f ca="1">INDIRECT(ADDRESS(2+QUOTIENT(ROW()-2,COUNTA('Form Responses 1'!$1:$1)-4),4,,TRUE,"Form Responses 1"))</f>
        <v>0</v>
      </c>
      <c r="E2883" s="82">
        <f ca="1" t="shared" si="0"/>
        <v>6</v>
      </c>
      <c r="F2883" s="65" t="str">
        <f ca="1">IF(ISBLANK(A2883)," ",INDIRECT(ADDRESS(1,5+MOD(ROW()-2,COUNTA('Form Responses 1'!$1:$1)-4),,TRUE,"Form Responses 1")))</f>
        <v>Halaman [Taman]</v>
      </c>
      <c r="G2883" s="65" t="e">
        <f ca="1">IF(ISBLANK(A2883)," ",INDIRECT(ADDRESS(MATCH(A2883,'Form Responses 1'!A:A,0),5+MOD(ROW()-2,COUNTA('Form Responses 1'!$1:$1)-4),,TRUE,"Form Responses 1")))</f>
        <v>#N/A</v>
      </c>
      <c r="H2883" s="83" t="str">
        <f ca="1" t="shared" si="1"/>
        <v>Halaman</v>
      </c>
      <c r="I2883" s="83" t="str">
        <f ca="1" t="shared" ref="I2883:I2946" si="2936">MID(F2883,FIND("[",F2883)+1,LEN(F2883)-FIND("[",F2883)-1)</f>
        <v>Taman</v>
      </c>
      <c r="J2883" s="83" t="str">
        <f ca="1" t="shared" si="2"/>
        <v>CLEANING SERVICE</v>
      </c>
      <c r="K2883" s="83" t="str">
        <f ca="1" t="array" ref="K2883">IFERROR(INDEX(MASTER!B:B,MATCH(G2883,MASTER!A:A,0))/100," ")</f>
        <v> </v>
      </c>
      <c r="L2883" s="65">
        <f ca="1" t="shared" si="3"/>
        <v>0</v>
      </c>
      <c r="M2883" s="65" t="str">
        <f ca="1" t="shared" si="4"/>
        <v>1900 - WEEK 00</v>
      </c>
      <c r="N2883" s="65" t="str">
        <f ca="1" t="shared" si="5"/>
        <v>1900 - MONTH 01</v>
      </c>
      <c r="O2883" s="83" t="str">
        <f ca="1" t="shared" ref="O2883:P2883" si="2937">IFERROR(AVERAGEIF(M:M,M2883,$K:$K)," ")</f>
        <v> </v>
      </c>
      <c r="P2883" s="83" t="str">
        <f ca="1" t="shared" si="2937"/>
        <v> </v>
      </c>
      <c r="Q2883" s="65" t="str">
        <f ca="1">IF(ISBLANK(A2883)," ",IF(O2883&gt;MASTER!$B$3/100,"SB",IF(O2883&gt;MASTER!$B$4/100,"B",IF(O2883&gt;MASTER!$B$5/100,"C","K"))))</f>
        <v>SB</v>
      </c>
      <c r="R2883" s="65" t="str">
        <f ca="1">IF(ISBLANK(B2883)," ",IF(P2883&gt;MASTER!$B$3/100,"SB",IF(P2883&gt;MASTER!$B$4/100,"B",IF(P2883&gt;MASTER!$B$5/100,"C","K"))))</f>
        <v>SB</v>
      </c>
    </row>
    <row r="2884" customHeight="1" spans="1:18">
      <c r="A2884" s="65">
        <f ca="1">INDIRECT(ADDRESS(2+QUOTIENT(ROW()-2,COUNTA('Form Responses 1'!$1:$1)-4),1,,TRUE,"Form Responses 1"))</f>
        <v>0</v>
      </c>
      <c r="B2884" s="65">
        <f ca="1">INDIRECT(ADDRESS(2+QUOTIENT(ROW()-2,COUNTA('Form Responses 1'!$1:$1)-4),2,,TRUE,"Form Responses 1"))</f>
        <v>0</v>
      </c>
      <c r="C2884" s="65">
        <f ca="1">INDIRECT(ADDRESS(2+QUOTIENT(ROW()-2,COUNTA('Form Responses 1'!$1:$1)-4),3,,TRUE,"Form Responses 1"))</f>
        <v>0</v>
      </c>
      <c r="D2884" s="65">
        <f ca="1">INDIRECT(ADDRESS(2+QUOTIENT(ROW()-2,COUNTA('Form Responses 1'!$1:$1)-4),4,,TRUE,"Form Responses 1"))</f>
        <v>0</v>
      </c>
      <c r="E2884" s="82">
        <f ca="1" t="shared" si="0"/>
        <v>6</v>
      </c>
      <c r="F2884" s="65" t="str">
        <f ca="1">IF(ISBLANK(A2884)," ",INDIRECT(ADDRESS(1,5+MOD(ROW()-2,COUNTA('Form Responses 1'!$1:$1)-4),,TRUE,"Form Responses 1")))</f>
        <v>Halaman [Parkir Motor]</v>
      </c>
      <c r="G2884" s="65" t="e">
        <f ca="1">IF(ISBLANK(A2884)," ",INDIRECT(ADDRESS(MATCH(A2884,'Form Responses 1'!A:A,0),5+MOD(ROW()-2,COUNTA('Form Responses 1'!$1:$1)-4),,TRUE,"Form Responses 1")))</f>
        <v>#N/A</v>
      </c>
      <c r="H2884" s="83" t="str">
        <f ca="1" t="shared" si="1"/>
        <v>Halaman</v>
      </c>
      <c r="I2884" s="83" t="str">
        <f ca="1" t="shared" si="2936"/>
        <v>Parkir Motor</v>
      </c>
      <c r="J2884" s="83" t="str">
        <f ca="1" t="shared" si="2"/>
        <v>CLEANING SERVICE</v>
      </c>
      <c r="K2884" s="83" t="str">
        <f ca="1" t="array" ref="K2884">IFERROR(INDEX(MASTER!B:B,MATCH(G2884,MASTER!A:A,0))/100," ")</f>
        <v> </v>
      </c>
      <c r="L2884" s="65">
        <f ca="1" t="shared" si="3"/>
        <v>0</v>
      </c>
      <c r="M2884" s="65" t="str">
        <f ca="1" t="shared" si="4"/>
        <v>1900 - WEEK 00</v>
      </c>
      <c r="N2884" s="65" t="str">
        <f ca="1" t="shared" si="5"/>
        <v>1900 - MONTH 01</v>
      </c>
      <c r="O2884" s="83" t="str">
        <f ca="1" t="shared" ref="O2884:P2884" si="2938">IFERROR(AVERAGEIF(M:M,M2884,$K:$K)," ")</f>
        <v> </v>
      </c>
      <c r="P2884" s="83" t="str">
        <f ca="1" t="shared" si="2938"/>
        <v> </v>
      </c>
      <c r="Q2884" s="65" t="str">
        <f ca="1">IF(ISBLANK(A2884)," ",IF(O2884&gt;MASTER!$B$3/100,"SB",IF(O2884&gt;MASTER!$B$4/100,"B",IF(O2884&gt;MASTER!$B$5/100,"C","K"))))</f>
        <v>SB</v>
      </c>
      <c r="R2884" s="65" t="str">
        <f ca="1">IF(ISBLANK(B2884)," ",IF(P2884&gt;MASTER!$B$3/100,"SB",IF(P2884&gt;MASTER!$B$4/100,"B",IF(P2884&gt;MASTER!$B$5/100,"C","K"))))</f>
        <v>SB</v>
      </c>
    </row>
    <row r="2885" customHeight="1" spans="1:18">
      <c r="A2885" s="65">
        <f ca="1">INDIRECT(ADDRESS(2+QUOTIENT(ROW()-2,COUNTA('Form Responses 1'!$1:$1)-4),1,,TRUE,"Form Responses 1"))</f>
        <v>0</v>
      </c>
      <c r="B2885" s="65">
        <f ca="1">INDIRECT(ADDRESS(2+QUOTIENT(ROW()-2,COUNTA('Form Responses 1'!$1:$1)-4),2,,TRUE,"Form Responses 1"))</f>
        <v>0</v>
      </c>
      <c r="C2885" s="65">
        <f ca="1">INDIRECT(ADDRESS(2+QUOTIENT(ROW()-2,COUNTA('Form Responses 1'!$1:$1)-4),3,,TRUE,"Form Responses 1"))</f>
        <v>0</v>
      </c>
      <c r="D2885" s="65">
        <f ca="1">INDIRECT(ADDRESS(2+QUOTIENT(ROW()-2,COUNTA('Form Responses 1'!$1:$1)-4),4,,TRUE,"Form Responses 1"))</f>
        <v>0</v>
      </c>
      <c r="E2885" s="82">
        <f ca="1" t="shared" si="0"/>
        <v>6</v>
      </c>
      <c r="F2885" s="65" t="str">
        <f ca="1">IF(ISBLANK(A2885)," ",INDIRECT(ADDRESS(1,5+MOD(ROW()-2,COUNTA('Form Responses 1'!$1:$1)-4),,TRUE,"Form Responses 1")))</f>
        <v>Halaman [Parkir Mobil]</v>
      </c>
      <c r="G2885" s="65" t="e">
        <f ca="1">IF(ISBLANK(A2885)," ",INDIRECT(ADDRESS(MATCH(A2885,'Form Responses 1'!A:A,0),5+MOD(ROW()-2,COUNTA('Form Responses 1'!$1:$1)-4),,TRUE,"Form Responses 1")))</f>
        <v>#N/A</v>
      </c>
      <c r="H2885" s="83" t="str">
        <f ca="1" t="shared" si="1"/>
        <v>Halaman</v>
      </c>
      <c r="I2885" s="83" t="str">
        <f ca="1" t="shared" si="2936"/>
        <v>Parkir Mobil</v>
      </c>
      <c r="J2885" s="83" t="str">
        <f ca="1" t="shared" si="2"/>
        <v>CLEANING SERVICE</v>
      </c>
      <c r="K2885" s="83" t="str">
        <f ca="1" t="array" ref="K2885">IFERROR(INDEX(MASTER!B:B,MATCH(G2885,MASTER!A:A,0))/100," ")</f>
        <v> </v>
      </c>
      <c r="L2885" s="65">
        <f ca="1" t="shared" si="3"/>
        <v>0</v>
      </c>
      <c r="M2885" s="65" t="str">
        <f ca="1" t="shared" si="4"/>
        <v>1900 - WEEK 00</v>
      </c>
      <c r="N2885" s="65" t="str">
        <f ca="1" t="shared" si="5"/>
        <v>1900 - MONTH 01</v>
      </c>
      <c r="O2885" s="83" t="str">
        <f ca="1" t="shared" ref="O2885:P2885" si="2939">IFERROR(AVERAGEIF(M:M,M2885,$K:$K)," ")</f>
        <v> </v>
      </c>
      <c r="P2885" s="83" t="str">
        <f ca="1" t="shared" si="2939"/>
        <v> </v>
      </c>
      <c r="Q2885" s="65" t="str">
        <f ca="1">IF(ISBLANK(A2885)," ",IF(O2885&gt;MASTER!$B$3/100,"SB",IF(O2885&gt;MASTER!$B$4/100,"B",IF(O2885&gt;MASTER!$B$5/100,"C","K"))))</f>
        <v>SB</v>
      </c>
      <c r="R2885" s="65" t="str">
        <f ca="1">IF(ISBLANK(B2885)," ",IF(P2885&gt;MASTER!$B$3/100,"SB",IF(P2885&gt;MASTER!$B$4/100,"B",IF(P2885&gt;MASTER!$B$5/100,"C","K"))))</f>
        <v>SB</v>
      </c>
    </row>
    <row r="2886" customHeight="1" spans="1:18">
      <c r="A2886" s="65">
        <f ca="1">INDIRECT(ADDRESS(2+QUOTIENT(ROW()-2,COUNTA('Form Responses 1'!$1:$1)-4),1,,TRUE,"Form Responses 1"))</f>
        <v>0</v>
      </c>
      <c r="B2886" s="65">
        <f ca="1">INDIRECT(ADDRESS(2+QUOTIENT(ROW()-2,COUNTA('Form Responses 1'!$1:$1)-4),2,,TRUE,"Form Responses 1"))</f>
        <v>0</v>
      </c>
      <c r="C2886" s="65">
        <f ca="1">INDIRECT(ADDRESS(2+QUOTIENT(ROW()-2,COUNTA('Form Responses 1'!$1:$1)-4),3,,TRUE,"Form Responses 1"))</f>
        <v>0</v>
      </c>
      <c r="D2886" s="65">
        <f ca="1">INDIRECT(ADDRESS(2+QUOTIENT(ROW()-2,COUNTA('Form Responses 1'!$1:$1)-4),4,,TRUE,"Form Responses 1"))</f>
        <v>0</v>
      </c>
      <c r="E2886" s="82">
        <f ca="1" t="shared" si="0"/>
        <v>6</v>
      </c>
      <c r="F2886" s="65" t="str">
        <f ca="1">IF(ISBLANK(A2886)," ",INDIRECT(ADDRESS(1,5+MOD(ROW()-2,COUNTA('Form Responses 1'!$1:$1)-4),,TRUE,"Form Responses 1")))</f>
        <v>Halaman [Halaman depan samping dan belakang]</v>
      </c>
      <c r="G2886" s="65" t="e">
        <f ca="1">IF(ISBLANK(A2886)," ",INDIRECT(ADDRESS(MATCH(A2886,'Form Responses 1'!A:A,0),5+MOD(ROW()-2,COUNTA('Form Responses 1'!$1:$1)-4),,TRUE,"Form Responses 1")))</f>
        <v>#N/A</v>
      </c>
      <c r="H2886" s="83" t="str">
        <f ca="1" t="shared" si="1"/>
        <v>Halaman</v>
      </c>
      <c r="I2886" s="83" t="str">
        <f ca="1" t="shared" si="2936"/>
        <v>Halaman depan samping dan belakang</v>
      </c>
      <c r="J2886" s="83" t="str">
        <f ca="1" t="shared" si="2"/>
        <v>CLEANING SERVICE</v>
      </c>
      <c r="K2886" s="83" t="str">
        <f ca="1" t="array" ref="K2886">IFERROR(INDEX(MASTER!B:B,MATCH(G2886,MASTER!A:A,0))/100," ")</f>
        <v> </v>
      </c>
      <c r="L2886" s="65">
        <f ca="1" t="shared" si="3"/>
        <v>0</v>
      </c>
      <c r="M2886" s="65" t="str">
        <f ca="1" t="shared" si="4"/>
        <v>1900 - WEEK 00</v>
      </c>
      <c r="N2886" s="65" t="str">
        <f ca="1" t="shared" si="5"/>
        <v>1900 - MONTH 01</v>
      </c>
      <c r="O2886" s="83" t="str">
        <f ca="1" t="shared" ref="O2886:P2886" si="2940">IFERROR(AVERAGEIF(M:M,M2886,$K:$K)," ")</f>
        <v> </v>
      </c>
      <c r="P2886" s="83" t="str">
        <f ca="1" t="shared" si="2940"/>
        <v> </v>
      </c>
      <c r="Q2886" s="65" t="str">
        <f ca="1">IF(ISBLANK(A2886)," ",IF(O2886&gt;MASTER!$B$3/100,"SB",IF(O2886&gt;MASTER!$B$4/100,"B",IF(O2886&gt;MASTER!$B$5/100,"C","K"))))</f>
        <v>SB</v>
      </c>
      <c r="R2886" s="65" t="str">
        <f ca="1">IF(ISBLANK(B2886)," ",IF(P2886&gt;MASTER!$B$3/100,"SB",IF(P2886&gt;MASTER!$B$4/100,"B",IF(P2886&gt;MASTER!$B$5/100,"C","K"))))</f>
        <v>SB</v>
      </c>
    </row>
    <row r="2887" customHeight="1" spans="1:18">
      <c r="A2887" s="65">
        <f ca="1">INDIRECT(ADDRESS(2+QUOTIENT(ROW()-2,COUNTA('Form Responses 1'!$1:$1)-4),1,,TRUE,"Form Responses 1"))</f>
        <v>0</v>
      </c>
      <c r="B2887" s="65">
        <f ca="1">INDIRECT(ADDRESS(2+QUOTIENT(ROW()-2,COUNTA('Form Responses 1'!$1:$1)-4),2,,TRUE,"Form Responses 1"))</f>
        <v>0</v>
      </c>
      <c r="C2887" s="65">
        <f ca="1">INDIRECT(ADDRESS(2+QUOTIENT(ROW()-2,COUNTA('Form Responses 1'!$1:$1)-4),3,,TRUE,"Form Responses 1"))</f>
        <v>0</v>
      </c>
      <c r="D2887" s="65">
        <f ca="1">INDIRECT(ADDRESS(2+QUOTIENT(ROW()-2,COUNTA('Form Responses 1'!$1:$1)-4),4,,TRUE,"Form Responses 1"))</f>
        <v>0</v>
      </c>
      <c r="E2887" s="82">
        <f ca="1" t="shared" si="0"/>
        <v>6</v>
      </c>
      <c r="F2887" s="65" t="str">
        <f ca="1">IF(ISBLANK(A2887)," ",INDIRECT(ADDRESS(1,5+MOD(ROW()-2,COUNTA('Form Responses 1'!$1:$1)-4),,TRUE,"Form Responses 1")))</f>
        <v>Halaman [TPS]</v>
      </c>
      <c r="G2887" s="65" t="e">
        <f ca="1">IF(ISBLANK(A2887)," ",INDIRECT(ADDRESS(MATCH(A2887,'Form Responses 1'!A:A,0),5+MOD(ROW()-2,COUNTA('Form Responses 1'!$1:$1)-4),,TRUE,"Form Responses 1")))</f>
        <v>#N/A</v>
      </c>
      <c r="H2887" s="83" t="str">
        <f ca="1" t="shared" si="1"/>
        <v>Halaman</v>
      </c>
      <c r="I2887" s="83" t="str">
        <f ca="1" t="shared" si="2936"/>
        <v>TPS</v>
      </c>
      <c r="J2887" s="83" t="str">
        <f ca="1" t="shared" si="2"/>
        <v>CLEANING SERVICE</v>
      </c>
      <c r="K2887" s="83" t="str">
        <f ca="1" t="array" ref="K2887">IFERROR(INDEX(MASTER!B:B,MATCH(G2887,MASTER!A:A,0))/100," ")</f>
        <v> </v>
      </c>
      <c r="L2887" s="65">
        <f ca="1" t="shared" si="3"/>
        <v>0</v>
      </c>
      <c r="M2887" s="65" t="str">
        <f ca="1" t="shared" si="4"/>
        <v>1900 - WEEK 00</v>
      </c>
      <c r="N2887" s="65" t="str">
        <f ca="1" t="shared" si="5"/>
        <v>1900 - MONTH 01</v>
      </c>
      <c r="O2887" s="83" t="str">
        <f ca="1" t="shared" ref="O2887:P2887" si="2941">IFERROR(AVERAGEIF(M:M,M2887,$K:$K)," ")</f>
        <v> </v>
      </c>
      <c r="P2887" s="83" t="str">
        <f ca="1" t="shared" si="2941"/>
        <v> </v>
      </c>
      <c r="Q2887" s="65" t="str">
        <f ca="1">IF(ISBLANK(A2887)," ",IF(O2887&gt;MASTER!$B$3/100,"SB",IF(O2887&gt;MASTER!$B$4/100,"B",IF(O2887&gt;MASTER!$B$5/100,"C","K"))))</f>
        <v>SB</v>
      </c>
      <c r="R2887" s="65" t="str">
        <f ca="1">IF(ISBLANK(B2887)," ",IF(P2887&gt;MASTER!$B$3/100,"SB",IF(P2887&gt;MASTER!$B$4/100,"B",IF(P2887&gt;MASTER!$B$5/100,"C","K"))))</f>
        <v>SB</v>
      </c>
    </row>
    <row r="2888" customHeight="1" spans="1:18">
      <c r="A2888" s="65">
        <f ca="1">INDIRECT(ADDRESS(2+QUOTIENT(ROW()-2,COUNTA('Form Responses 1'!$1:$1)-4),1,,TRUE,"Form Responses 1"))</f>
        <v>0</v>
      </c>
      <c r="B2888" s="65">
        <f ca="1">INDIRECT(ADDRESS(2+QUOTIENT(ROW()-2,COUNTA('Form Responses 1'!$1:$1)-4),2,,TRUE,"Form Responses 1"))</f>
        <v>0</v>
      </c>
      <c r="C2888" s="65">
        <f ca="1">INDIRECT(ADDRESS(2+QUOTIENT(ROW()-2,COUNTA('Form Responses 1'!$1:$1)-4),3,,TRUE,"Form Responses 1"))</f>
        <v>0</v>
      </c>
      <c r="D2888" s="65">
        <f ca="1">INDIRECT(ADDRESS(2+QUOTIENT(ROW()-2,COUNTA('Form Responses 1'!$1:$1)-4),4,,TRUE,"Form Responses 1"))</f>
        <v>0</v>
      </c>
      <c r="E2888" s="82">
        <f ca="1" t="shared" si="0"/>
        <v>6</v>
      </c>
      <c r="F2888" s="65" t="str">
        <f ca="1">IF(ISBLANK(A2888)," ",INDIRECT(ADDRESS(1,5+MOD(ROW()-2,COUNTA('Form Responses 1'!$1:$1)-4),,TRUE,"Form Responses 1")))</f>
        <v>Security [Security Functions]</v>
      </c>
      <c r="G2888" s="65" t="e">
        <f ca="1">IF(ISBLANK(A2888)," ",INDIRECT(ADDRESS(MATCH(A2888,'Form Responses 1'!A:A,0),5+MOD(ROW()-2,COUNTA('Form Responses 1'!$1:$1)-4),,TRUE,"Form Responses 1")))</f>
        <v>#N/A</v>
      </c>
      <c r="H2888" s="83" t="str">
        <f ca="1" t="shared" si="1"/>
        <v>Security</v>
      </c>
      <c r="I2888" s="83" t="str">
        <f ca="1" t="shared" si="2936"/>
        <v>Security Functions</v>
      </c>
      <c r="J2888" s="83" t="str">
        <f ca="1" t="shared" si="2"/>
        <v>SECURITY SERVICE</v>
      </c>
      <c r="K2888" s="83" t="str">
        <f ca="1" t="array" ref="K2888">IFERROR(INDEX(MASTER!B:B,MATCH(G2888,MASTER!A:A,0))/100," ")</f>
        <v> </v>
      </c>
      <c r="L2888" s="65">
        <f ca="1" t="shared" si="3"/>
        <v>0</v>
      </c>
      <c r="M2888" s="65" t="str">
        <f ca="1" t="shared" si="4"/>
        <v>1900 - WEEK 00</v>
      </c>
      <c r="N2888" s="65" t="str">
        <f ca="1" t="shared" si="5"/>
        <v>1900 - MONTH 01</v>
      </c>
      <c r="O2888" s="83" t="str">
        <f ca="1" t="shared" ref="O2888:P2888" si="2942">IFERROR(AVERAGEIF(M:M,M2888,$K:$K)," ")</f>
        <v> </v>
      </c>
      <c r="P2888" s="83" t="str">
        <f ca="1" t="shared" si="2942"/>
        <v> </v>
      </c>
      <c r="Q2888" s="65" t="str">
        <f ca="1">IF(ISBLANK(A2888)," ",IF(O2888&gt;MASTER!$B$3/100,"SB",IF(O2888&gt;MASTER!$B$4/100,"B",IF(O2888&gt;MASTER!$B$5/100,"C","K"))))</f>
        <v>SB</v>
      </c>
      <c r="R2888" s="65" t="str">
        <f ca="1">IF(ISBLANK(B2888)," ",IF(P2888&gt;MASTER!$B$3/100,"SB",IF(P2888&gt;MASTER!$B$4/100,"B",IF(P2888&gt;MASTER!$B$5/100,"C","K"))))</f>
        <v>SB</v>
      </c>
    </row>
    <row r="2889" customHeight="1" spans="1:18">
      <c r="A2889" s="65">
        <f ca="1">INDIRECT(ADDRESS(2+QUOTIENT(ROW()-2,COUNTA('Form Responses 1'!$1:$1)-4),1,,TRUE,"Form Responses 1"))</f>
        <v>0</v>
      </c>
      <c r="B2889" s="65">
        <f ca="1">INDIRECT(ADDRESS(2+QUOTIENT(ROW()-2,COUNTA('Form Responses 1'!$1:$1)-4),2,,TRUE,"Form Responses 1"))</f>
        <v>0</v>
      </c>
      <c r="C2889" s="65">
        <f ca="1">INDIRECT(ADDRESS(2+QUOTIENT(ROW()-2,COUNTA('Form Responses 1'!$1:$1)-4),3,,TRUE,"Form Responses 1"))</f>
        <v>0</v>
      </c>
      <c r="D2889" s="65">
        <f ca="1">INDIRECT(ADDRESS(2+QUOTIENT(ROW()-2,COUNTA('Form Responses 1'!$1:$1)-4),4,,TRUE,"Form Responses 1"))</f>
        <v>0</v>
      </c>
      <c r="E2889" s="82">
        <f ca="1" t="shared" si="0"/>
        <v>6</v>
      </c>
      <c r="F2889" s="65" t="str">
        <f ca="1">IF(ISBLANK(A2889)," ",INDIRECT(ADDRESS(1,5+MOD(ROW()-2,COUNTA('Form Responses 1'!$1:$1)-4),,TRUE,"Form Responses 1")))</f>
        <v>Driver [Driving Safety]</v>
      </c>
      <c r="G2889" s="65" t="e">
        <f ca="1">IF(ISBLANK(A2889)," ",INDIRECT(ADDRESS(MATCH(A2889,'Form Responses 1'!A:A,0),5+MOD(ROW()-2,COUNTA('Form Responses 1'!$1:$1)-4),,TRUE,"Form Responses 1")))</f>
        <v>#N/A</v>
      </c>
      <c r="H2889" s="83" t="str">
        <f ca="1" t="shared" si="1"/>
        <v>Driver</v>
      </c>
      <c r="I2889" s="83" t="str">
        <f ca="1" t="shared" si="2936"/>
        <v>Driving Safety</v>
      </c>
      <c r="J2889" s="83" t="str">
        <f ca="1" t="shared" si="2"/>
        <v>LABOR SERVICE</v>
      </c>
      <c r="K2889" s="83" t="str">
        <f ca="1" t="array" ref="K2889">IFERROR(INDEX(MASTER!B:B,MATCH(G2889,MASTER!A:A,0))/100," ")</f>
        <v> </v>
      </c>
      <c r="L2889" s="65">
        <f ca="1" t="shared" si="3"/>
        <v>0</v>
      </c>
      <c r="M2889" s="65" t="str">
        <f ca="1" t="shared" si="4"/>
        <v>1900 - WEEK 00</v>
      </c>
      <c r="N2889" s="65" t="str">
        <f ca="1" t="shared" si="5"/>
        <v>1900 - MONTH 01</v>
      </c>
      <c r="O2889" s="83" t="str">
        <f ca="1" t="shared" ref="O2889:P2889" si="2943">IFERROR(AVERAGEIF(M:M,M2889,$K:$K)," ")</f>
        <v> </v>
      </c>
      <c r="P2889" s="83" t="str">
        <f ca="1" t="shared" si="2943"/>
        <v> </v>
      </c>
      <c r="Q2889" s="65" t="str">
        <f ca="1">IF(ISBLANK(A2889)," ",IF(O2889&gt;MASTER!$B$3/100,"SB",IF(O2889&gt;MASTER!$B$4/100,"B",IF(O2889&gt;MASTER!$B$5/100,"C","K"))))</f>
        <v>SB</v>
      </c>
      <c r="R2889" s="65" t="str">
        <f ca="1">IF(ISBLANK(B2889)," ",IF(P2889&gt;MASTER!$B$3/100,"SB",IF(P2889&gt;MASTER!$B$4/100,"B",IF(P2889&gt;MASTER!$B$5/100,"C","K"))))</f>
        <v>SB</v>
      </c>
    </row>
    <row r="2890" customHeight="1" spans="1:18">
      <c r="A2890" s="65">
        <f ca="1">INDIRECT(ADDRESS(2+QUOTIENT(ROW()-2,COUNTA('Form Responses 1'!$1:$1)-4),1,,TRUE,"Form Responses 1"))</f>
        <v>0</v>
      </c>
      <c r="B2890" s="65">
        <f ca="1">INDIRECT(ADDRESS(2+QUOTIENT(ROW()-2,COUNTA('Form Responses 1'!$1:$1)-4),2,,TRUE,"Form Responses 1"))</f>
        <v>0</v>
      </c>
      <c r="C2890" s="65">
        <f ca="1">INDIRECT(ADDRESS(2+QUOTIENT(ROW()-2,COUNTA('Form Responses 1'!$1:$1)-4),3,,TRUE,"Form Responses 1"))</f>
        <v>0</v>
      </c>
      <c r="D2890" s="65">
        <f ca="1">INDIRECT(ADDRESS(2+QUOTIENT(ROW()-2,COUNTA('Form Responses 1'!$1:$1)-4),4,,TRUE,"Form Responses 1"))</f>
        <v>0</v>
      </c>
      <c r="E2890" s="82">
        <f ca="1" t="shared" si="0"/>
        <v>6</v>
      </c>
      <c r="F2890" s="65" t="str">
        <f ca="1">IF(ISBLANK(A2890)," ",INDIRECT(ADDRESS(1,5+MOD(ROW()-2,COUNTA('Form Responses 1'!$1:$1)-4),,TRUE,"Form Responses 1")))</f>
        <v>Driver [ Attendance]</v>
      </c>
      <c r="G2890" s="65" t="e">
        <f ca="1">IF(ISBLANK(A2890)," ",INDIRECT(ADDRESS(MATCH(A2890,'Form Responses 1'!A:A,0),5+MOD(ROW()-2,COUNTA('Form Responses 1'!$1:$1)-4),,TRUE,"Form Responses 1")))</f>
        <v>#N/A</v>
      </c>
      <c r="H2890" s="83" t="str">
        <f ca="1" t="shared" si="1"/>
        <v>Driver</v>
      </c>
      <c r="I2890" s="83" t="str">
        <f ca="1" t="shared" si="2936"/>
        <v> Attendance</v>
      </c>
      <c r="J2890" s="83" t="str">
        <f ca="1" t="shared" si="2"/>
        <v>LABOR SERVICE</v>
      </c>
      <c r="K2890" s="83" t="str">
        <f ca="1" t="array" ref="K2890">IFERROR(INDEX(MASTER!B:B,MATCH(G2890,MASTER!A:A,0))/100," ")</f>
        <v> </v>
      </c>
      <c r="L2890" s="65">
        <f ca="1" t="shared" si="3"/>
        <v>0</v>
      </c>
      <c r="M2890" s="65" t="str">
        <f ca="1" t="shared" si="4"/>
        <v>1900 - WEEK 00</v>
      </c>
      <c r="N2890" s="65" t="str">
        <f ca="1" t="shared" si="5"/>
        <v>1900 - MONTH 01</v>
      </c>
      <c r="O2890" s="83" t="str">
        <f ca="1" t="shared" ref="O2890:P2890" si="2944">IFERROR(AVERAGEIF(M:M,M2890,$K:$K)," ")</f>
        <v> </v>
      </c>
      <c r="P2890" s="83" t="str">
        <f ca="1" t="shared" si="2944"/>
        <v> </v>
      </c>
      <c r="Q2890" s="65" t="str">
        <f ca="1">IF(ISBLANK(A2890)," ",IF(O2890&gt;MASTER!$B$3/100,"SB",IF(O2890&gt;MASTER!$B$4/100,"B",IF(O2890&gt;MASTER!$B$5/100,"C","K"))))</f>
        <v>SB</v>
      </c>
      <c r="R2890" s="65" t="str">
        <f ca="1">IF(ISBLANK(B2890)," ",IF(P2890&gt;MASTER!$B$3/100,"SB",IF(P2890&gt;MASTER!$B$4/100,"B",IF(P2890&gt;MASTER!$B$5/100,"C","K"))))</f>
        <v>SB</v>
      </c>
    </row>
    <row r="2891" customHeight="1" spans="1:18">
      <c r="A2891" s="65">
        <f ca="1">INDIRECT(ADDRESS(2+QUOTIENT(ROW()-2,COUNTA('Form Responses 1'!$1:$1)-4),1,,TRUE,"Form Responses 1"))</f>
        <v>0</v>
      </c>
      <c r="B2891" s="65">
        <f ca="1">INDIRECT(ADDRESS(2+QUOTIENT(ROW()-2,COUNTA('Form Responses 1'!$1:$1)-4),2,,TRUE,"Form Responses 1"))</f>
        <v>0</v>
      </c>
      <c r="C2891" s="65">
        <f ca="1">INDIRECT(ADDRESS(2+QUOTIENT(ROW()-2,COUNTA('Form Responses 1'!$1:$1)-4),3,,TRUE,"Form Responses 1"))</f>
        <v>0</v>
      </c>
      <c r="D2891" s="65">
        <f ca="1">INDIRECT(ADDRESS(2+QUOTIENT(ROW()-2,COUNTA('Form Responses 1'!$1:$1)-4),4,,TRUE,"Form Responses 1"))</f>
        <v>0</v>
      </c>
      <c r="E2891" s="82">
        <f ca="1" t="shared" si="0"/>
        <v>6</v>
      </c>
      <c r="F2891" s="65" t="str">
        <f ca="1">IF(ISBLANK(A2891)," ",INDIRECT(ADDRESS(1,5+MOD(ROW()-2,COUNTA('Form Responses 1'!$1:$1)-4),,TRUE,"Form Responses 1")))</f>
        <v>Lantai 25 / Roof Top [Tangga Exit Barat]</v>
      </c>
      <c r="G2891" s="65" t="e">
        <f ca="1">IF(ISBLANK(A2891)," ",INDIRECT(ADDRESS(MATCH(A2891,'Form Responses 1'!A:A,0),5+MOD(ROW()-2,COUNTA('Form Responses 1'!$1:$1)-4),,TRUE,"Form Responses 1")))</f>
        <v>#N/A</v>
      </c>
      <c r="H2891" s="83" t="str">
        <f ca="1" t="shared" si="1"/>
        <v>Lantai 25 / Roof Top</v>
      </c>
      <c r="I2891" s="83" t="str">
        <f ca="1" t="shared" si="2936"/>
        <v>Tangga Exit Barat</v>
      </c>
      <c r="J2891" s="83" t="str">
        <f ca="1" t="shared" si="2"/>
        <v>CLEANING SERVICE</v>
      </c>
      <c r="K2891" s="83" t="str">
        <f ca="1" t="array" ref="K2891">IFERROR(INDEX(MASTER!B:B,MATCH(G2891,MASTER!A:A,0))/100," ")</f>
        <v> </v>
      </c>
      <c r="L2891" s="65">
        <f ca="1" t="shared" si="3"/>
        <v>0</v>
      </c>
      <c r="M2891" s="65" t="str">
        <f ca="1" t="shared" si="4"/>
        <v>1900 - WEEK 00</v>
      </c>
      <c r="N2891" s="65" t="str">
        <f ca="1" t="shared" si="5"/>
        <v>1900 - MONTH 01</v>
      </c>
      <c r="O2891" s="83" t="str">
        <f ca="1" t="shared" ref="O2891:P2891" si="2945">IFERROR(AVERAGEIF(M:M,M2891,$K:$K)," ")</f>
        <v> </v>
      </c>
      <c r="P2891" s="83" t="str">
        <f ca="1" t="shared" si="2945"/>
        <v> </v>
      </c>
      <c r="Q2891" s="65" t="str">
        <f ca="1">IF(ISBLANK(A2891)," ",IF(O2891&gt;MASTER!$B$3/100,"SB",IF(O2891&gt;MASTER!$B$4/100,"B",IF(O2891&gt;MASTER!$B$5/100,"C","K"))))</f>
        <v>SB</v>
      </c>
      <c r="R2891" s="65" t="str">
        <f ca="1">IF(ISBLANK(B2891)," ",IF(P2891&gt;MASTER!$B$3/100,"SB",IF(P2891&gt;MASTER!$B$4/100,"B",IF(P2891&gt;MASTER!$B$5/100,"C","K"))))</f>
        <v>SB</v>
      </c>
    </row>
    <row r="2892" customHeight="1" spans="1:18">
      <c r="A2892" s="65">
        <f ca="1">INDIRECT(ADDRESS(2+QUOTIENT(ROW()-2,COUNTA('Form Responses 1'!$1:$1)-4),1,,TRUE,"Form Responses 1"))</f>
        <v>0</v>
      </c>
      <c r="B2892" s="65">
        <f ca="1">INDIRECT(ADDRESS(2+QUOTIENT(ROW()-2,COUNTA('Form Responses 1'!$1:$1)-4),2,,TRUE,"Form Responses 1"))</f>
        <v>0</v>
      </c>
      <c r="C2892" s="65">
        <f ca="1">INDIRECT(ADDRESS(2+QUOTIENT(ROW()-2,COUNTA('Form Responses 1'!$1:$1)-4),3,,TRUE,"Form Responses 1"))</f>
        <v>0</v>
      </c>
      <c r="D2892" s="65">
        <f ca="1">INDIRECT(ADDRESS(2+QUOTIENT(ROW()-2,COUNTA('Form Responses 1'!$1:$1)-4),4,,TRUE,"Form Responses 1"))</f>
        <v>0</v>
      </c>
      <c r="E2892" s="82">
        <f ca="1" t="shared" si="0"/>
        <v>6</v>
      </c>
      <c r="F2892" s="65" t="str">
        <f ca="1">IF(ISBLANK(A2892)," ",INDIRECT(ADDRESS(1,5+MOD(ROW()-2,COUNTA('Form Responses 1'!$1:$1)-4),,TRUE,"Form Responses 1")))</f>
        <v>Lantai 25 / Roof Top [ &amp; Timur]</v>
      </c>
      <c r="G2892" s="65" t="e">
        <f ca="1">IF(ISBLANK(A2892)," ",INDIRECT(ADDRESS(MATCH(A2892,'Form Responses 1'!A:A,0),5+MOD(ROW()-2,COUNTA('Form Responses 1'!$1:$1)-4),,TRUE,"Form Responses 1")))</f>
        <v>#N/A</v>
      </c>
      <c r="H2892" s="83" t="str">
        <f ca="1" t="shared" si="1"/>
        <v>Lantai 25 / Roof Top</v>
      </c>
      <c r="I2892" s="83" t="str">
        <f ca="1" t="shared" si="2936"/>
        <v> &amp; Timur</v>
      </c>
      <c r="J2892" s="83" t="str">
        <f ca="1" t="shared" si="2"/>
        <v>CLEANING SERVICE</v>
      </c>
      <c r="K2892" s="83" t="str">
        <f ca="1" t="array" ref="K2892">IFERROR(INDEX(MASTER!B:B,MATCH(G2892,MASTER!A:A,0))/100," ")</f>
        <v> </v>
      </c>
      <c r="L2892" s="65">
        <f ca="1" t="shared" si="3"/>
        <v>0</v>
      </c>
      <c r="M2892" s="65" t="str">
        <f ca="1" t="shared" si="4"/>
        <v>1900 - WEEK 00</v>
      </c>
      <c r="N2892" s="65" t="str">
        <f ca="1" t="shared" si="5"/>
        <v>1900 - MONTH 01</v>
      </c>
      <c r="O2892" s="83" t="str">
        <f ca="1" t="shared" ref="O2892:P2892" si="2946">IFERROR(AVERAGEIF(M:M,M2892,$K:$K)," ")</f>
        <v> </v>
      </c>
      <c r="P2892" s="83" t="str">
        <f ca="1" t="shared" si="2946"/>
        <v> </v>
      </c>
      <c r="Q2892" s="65" t="str">
        <f ca="1">IF(ISBLANK(A2892)," ",IF(O2892&gt;MASTER!$B$3/100,"SB",IF(O2892&gt;MASTER!$B$4/100,"B",IF(O2892&gt;MASTER!$B$5/100,"C","K"))))</f>
        <v>SB</v>
      </c>
      <c r="R2892" s="65" t="str">
        <f ca="1">IF(ISBLANK(B2892)," ",IF(P2892&gt;MASTER!$B$3/100,"SB",IF(P2892&gt;MASTER!$B$4/100,"B",IF(P2892&gt;MASTER!$B$5/100,"C","K"))))</f>
        <v>SB</v>
      </c>
    </row>
    <row r="2893" customHeight="1" spans="1:18">
      <c r="A2893" s="65">
        <f ca="1">INDIRECT(ADDRESS(2+QUOTIENT(ROW()-2,COUNTA('Form Responses 1'!$1:$1)-4),1,,TRUE,"Form Responses 1"))</f>
        <v>0</v>
      </c>
      <c r="B2893" s="65">
        <f ca="1">INDIRECT(ADDRESS(2+QUOTIENT(ROW()-2,COUNTA('Form Responses 1'!$1:$1)-4),2,,TRUE,"Form Responses 1"))</f>
        <v>0</v>
      </c>
      <c r="C2893" s="65">
        <f ca="1">INDIRECT(ADDRESS(2+QUOTIENT(ROW()-2,COUNTA('Form Responses 1'!$1:$1)-4),3,,TRUE,"Form Responses 1"))</f>
        <v>0</v>
      </c>
      <c r="D2893" s="65">
        <f ca="1">INDIRECT(ADDRESS(2+QUOTIENT(ROW()-2,COUNTA('Form Responses 1'!$1:$1)-4),4,,TRUE,"Form Responses 1"))</f>
        <v>0</v>
      </c>
      <c r="E2893" s="82">
        <f ca="1" t="shared" si="0"/>
        <v>6</v>
      </c>
      <c r="F2893" s="65" t="str">
        <f ca="1">IF(ISBLANK(A2893)," ",INDIRECT(ADDRESS(1,5+MOD(ROW()-2,COUNTA('Form Responses 1'!$1:$1)-4),,TRUE,"Form Responses 1")))</f>
        <v>Lantai 25 / Roof Top [Ruang Tekhnsi]</v>
      </c>
      <c r="G2893" s="65" t="e">
        <f ca="1">IF(ISBLANK(A2893)," ",INDIRECT(ADDRESS(MATCH(A2893,'Form Responses 1'!A:A,0),5+MOD(ROW()-2,COUNTA('Form Responses 1'!$1:$1)-4),,TRUE,"Form Responses 1")))</f>
        <v>#N/A</v>
      </c>
      <c r="H2893" s="83" t="str">
        <f ca="1" t="shared" si="1"/>
        <v>Lantai 25 / Roof Top</v>
      </c>
      <c r="I2893" s="83" t="str">
        <f ca="1" t="shared" si="2936"/>
        <v>Ruang Tekhnsi</v>
      </c>
      <c r="J2893" s="83" t="str">
        <f ca="1" t="shared" si="2"/>
        <v>CLEANING SERVICE</v>
      </c>
      <c r="K2893" s="83" t="str">
        <f ca="1" t="array" ref="K2893">IFERROR(INDEX(MASTER!B:B,MATCH(G2893,MASTER!A:A,0))/100," ")</f>
        <v> </v>
      </c>
      <c r="L2893" s="65">
        <f ca="1" t="shared" si="3"/>
        <v>0</v>
      </c>
      <c r="M2893" s="65" t="str">
        <f ca="1" t="shared" si="4"/>
        <v>1900 - WEEK 00</v>
      </c>
      <c r="N2893" s="65" t="str">
        <f ca="1" t="shared" si="5"/>
        <v>1900 - MONTH 01</v>
      </c>
      <c r="O2893" s="83" t="str">
        <f ca="1" t="shared" ref="O2893:P2893" si="2947">IFERROR(AVERAGEIF(M:M,M2893,$K:$K)," ")</f>
        <v> </v>
      </c>
      <c r="P2893" s="83" t="str">
        <f ca="1" t="shared" si="2947"/>
        <v> </v>
      </c>
      <c r="Q2893" s="65" t="str">
        <f ca="1">IF(ISBLANK(A2893)," ",IF(O2893&gt;MASTER!$B$3/100,"SB",IF(O2893&gt;MASTER!$B$4/100,"B",IF(O2893&gt;MASTER!$B$5/100,"C","K"))))</f>
        <v>SB</v>
      </c>
      <c r="R2893" s="65" t="str">
        <f ca="1">IF(ISBLANK(B2893)," ",IF(P2893&gt;MASTER!$B$3/100,"SB",IF(P2893&gt;MASTER!$B$4/100,"B",IF(P2893&gt;MASTER!$B$5/100,"C","K"))))</f>
        <v>SB</v>
      </c>
    </row>
    <row r="2894" customHeight="1" spans="1:18">
      <c r="A2894" s="65">
        <f ca="1">INDIRECT(ADDRESS(2+QUOTIENT(ROW()-2,COUNTA('Form Responses 1'!$1:$1)-4),1,,TRUE,"Form Responses 1"))</f>
        <v>0</v>
      </c>
      <c r="B2894" s="65">
        <f ca="1">INDIRECT(ADDRESS(2+QUOTIENT(ROW()-2,COUNTA('Form Responses 1'!$1:$1)-4),2,,TRUE,"Form Responses 1"))</f>
        <v>0</v>
      </c>
      <c r="C2894" s="65">
        <f ca="1">INDIRECT(ADDRESS(2+QUOTIENT(ROW()-2,COUNTA('Form Responses 1'!$1:$1)-4),3,,TRUE,"Form Responses 1"))</f>
        <v>0</v>
      </c>
      <c r="D2894" s="65">
        <f ca="1">INDIRECT(ADDRESS(2+QUOTIENT(ROW()-2,COUNTA('Form Responses 1'!$1:$1)-4),4,,TRUE,"Form Responses 1"))</f>
        <v>0</v>
      </c>
      <c r="E2894" s="82">
        <f ca="1" t="shared" si="0"/>
        <v>6</v>
      </c>
      <c r="F2894" s="65" t="str">
        <f ca="1">IF(ISBLANK(A2894)," ",INDIRECT(ADDRESS(1,5+MOD(ROW()-2,COUNTA('Form Responses 1'!$1:$1)-4),,TRUE,"Form Responses 1")))</f>
        <v>Lantai 25 / Roof Top [Gutter]</v>
      </c>
      <c r="G2894" s="65" t="e">
        <f ca="1">IF(ISBLANK(A2894)," ",INDIRECT(ADDRESS(MATCH(A2894,'Form Responses 1'!A:A,0),5+MOD(ROW()-2,COUNTA('Form Responses 1'!$1:$1)-4),,TRUE,"Form Responses 1")))</f>
        <v>#N/A</v>
      </c>
      <c r="H2894" s="83" t="str">
        <f ca="1" t="shared" si="1"/>
        <v>Lantai 25 / Roof Top</v>
      </c>
      <c r="I2894" s="83" t="str">
        <f ca="1" t="shared" si="2936"/>
        <v>Gutter</v>
      </c>
      <c r="J2894" s="83" t="str">
        <f ca="1" t="shared" si="2"/>
        <v>CLEANING SERVICE</v>
      </c>
      <c r="K2894" s="83" t="str">
        <f ca="1" t="array" ref="K2894">IFERROR(INDEX(MASTER!B:B,MATCH(G2894,MASTER!A:A,0))/100," ")</f>
        <v> </v>
      </c>
      <c r="L2894" s="65">
        <f ca="1" t="shared" si="3"/>
        <v>0</v>
      </c>
      <c r="M2894" s="65" t="str">
        <f ca="1" t="shared" si="4"/>
        <v>1900 - WEEK 00</v>
      </c>
      <c r="N2894" s="65" t="str">
        <f ca="1" t="shared" si="5"/>
        <v>1900 - MONTH 01</v>
      </c>
      <c r="O2894" s="83" t="str">
        <f ca="1" t="shared" ref="O2894:P2894" si="2948">IFERROR(AVERAGEIF(M:M,M2894,$K:$K)," ")</f>
        <v> </v>
      </c>
      <c r="P2894" s="83" t="str">
        <f ca="1" t="shared" si="2948"/>
        <v> </v>
      </c>
      <c r="Q2894" s="65" t="str">
        <f ca="1">IF(ISBLANK(A2894)," ",IF(O2894&gt;MASTER!$B$3/100,"SB",IF(O2894&gt;MASTER!$B$4/100,"B",IF(O2894&gt;MASTER!$B$5/100,"C","K"))))</f>
        <v>SB</v>
      </c>
      <c r="R2894" s="65" t="str">
        <f ca="1">IF(ISBLANK(B2894)," ",IF(P2894&gt;MASTER!$B$3/100,"SB",IF(P2894&gt;MASTER!$B$4/100,"B",IF(P2894&gt;MASTER!$B$5/100,"C","K"))))</f>
        <v>SB</v>
      </c>
    </row>
    <row r="2895" customHeight="1" spans="1:18">
      <c r="A2895" s="65">
        <f ca="1">INDIRECT(ADDRESS(2+QUOTIENT(ROW()-2,COUNTA('Form Responses 1'!$1:$1)-4),1,,TRUE,"Form Responses 1"))</f>
        <v>0</v>
      </c>
      <c r="B2895" s="65">
        <f ca="1">INDIRECT(ADDRESS(2+QUOTIENT(ROW()-2,COUNTA('Form Responses 1'!$1:$1)-4),2,,TRUE,"Form Responses 1"))</f>
        <v>0</v>
      </c>
      <c r="C2895" s="65">
        <f ca="1">INDIRECT(ADDRESS(2+QUOTIENT(ROW()-2,COUNTA('Form Responses 1'!$1:$1)-4),3,,TRUE,"Form Responses 1"))</f>
        <v>0</v>
      </c>
      <c r="D2895" s="65">
        <f ca="1">INDIRECT(ADDRESS(2+QUOTIENT(ROW()-2,COUNTA('Form Responses 1'!$1:$1)-4),4,,TRUE,"Form Responses 1"))</f>
        <v>0</v>
      </c>
      <c r="E2895" s="82">
        <f ca="1" t="shared" si="0"/>
        <v>6</v>
      </c>
      <c r="F2895" s="65" t="str">
        <f ca="1">IF(ISBLANK(A2895)," ",INDIRECT(ADDRESS(1,5+MOD(ROW()-2,COUNTA('Form Responses 1'!$1:$1)-4),,TRUE,"Form Responses 1")))</f>
        <v>Lantai 24 [Tangga Exit Barat]</v>
      </c>
      <c r="G2895" s="65" t="e">
        <f ca="1">IF(ISBLANK(A2895)," ",INDIRECT(ADDRESS(MATCH(A2895,'Form Responses 1'!A:A,0),5+MOD(ROW()-2,COUNTA('Form Responses 1'!$1:$1)-4),,TRUE,"Form Responses 1")))</f>
        <v>#N/A</v>
      </c>
      <c r="H2895" s="83" t="str">
        <f ca="1" t="shared" si="1"/>
        <v>Lantai 24</v>
      </c>
      <c r="I2895" s="83" t="str">
        <f ca="1" t="shared" si="2936"/>
        <v>Tangga Exit Barat</v>
      </c>
      <c r="J2895" s="83" t="str">
        <f ca="1" t="shared" si="2"/>
        <v>CLEANING SERVICE</v>
      </c>
      <c r="K2895" s="83" t="str">
        <f ca="1" t="array" ref="K2895">IFERROR(INDEX(MASTER!B:B,MATCH(G2895,MASTER!A:A,0))/100," ")</f>
        <v> </v>
      </c>
      <c r="L2895" s="65">
        <f ca="1" t="shared" si="3"/>
        <v>0</v>
      </c>
      <c r="M2895" s="65" t="str">
        <f ca="1" t="shared" si="4"/>
        <v>1900 - WEEK 00</v>
      </c>
      <c r="N2895" s="65" t="str">
        <f ca="1" t="shared" si="5"/>
        <v>1900 - MONTH 01</v>
      </c>
      <c r="O2895" s="83" t="str">
        <f ca="1" t="shared" ref="O2895:P2895" si="2949">IFERROR(AVERAGEIF(M:M,M2895,$K:$K)," ")</f>
        <v> </v>
      </c>
      <c r="P2895" s="83" t="str">
        <f ca="1" t="shared" si="2949"/>
        <v> </v>
      </c>
      <c r="Q2895" s="65" t="str">
        <f ca="1">IF(ISBLANK(A2895)," ",IF(O2895&gt;MASTER!$B$3/100,"SB",IF(O2895&gt;MASTER!$B$4/100,"B",IF(O2895&gt;MASTER!$B$5/100,"C","K"))))</f>
        <v>SB</v>
      </c>
      <c r="R2895" s="65" t="str">
        <f ca="1">IF(ISBLANK(B2895)," ",IF(P2895&gt;MASTER!$B$3/100,"SB",IF(P2895&gt;MASTER!$B$4/100,"B",IF(P2895&gt;MASTER!$B$5/100,"C","K"))))</f>
        <v>SB</v>
      </c>
    </row>
    <row r="2896" customHeight="1" spans="1:18">
      <c r="A2896" s="65">
        <f ca="1">INDIRECT(ADDRESS(2+QUOTIENT(ROW()-2,COUNTA('Form Responses 1'!$1:$1)-4),1,,TRUE,"Form Responses 1"))</f>
        <v>0</v>
      </c>
      <c r="B2896" s="65">
        <f ca="1">INDIRECT(ADDRESS(2+QUOTIENT(ROW()-2,COUNTA('Form Responses 1'!$1:$1)-4),2,,TRUE,"Form Responses 1"))</f>
        <v>0</v>
      </c>
      <c r="C2896" s="65">
        <f ca="1">INDIRECT(ADDRESS(2+QUOTIENT(ROW()-2,COUNTA('Form Responses 1'!$1:$1)-4),3,,TRUE,"Form Responses 1"))</f>
        <v>0</v>
      </c>
      <c r="D2896" s="65">
        <f ca="1">INDIRECT(ADDRESS(2+QUOTIENT(ROW()-2,COUNTA('Form Responses 1'!$1:$1)-4),4,,TRUE,"Form Responses 1"))</f>
        <v>0</v>
      </c>
      <c r="E2896" s="82">
        <f ca="1" t="shared" si="0"/>
        <v>6</v>
      </c>
      <c r="F2896" s="65" t="str">
        <f ca="1">IF(ISBLANK(A2896)," ",INDIRECT(ADDRESS(1,5+MOD(ROW()-2,COUNTA('Form Responses 1'!$1:$1)-4),,TRUE,"Form Responses 1")))</f>
        <v>Lantai 24 [ &amp; Timur]</v>
      </c>
      <c r="G2896" s="65" t="e">
        <f ca="1">IF(ISBLANK(A2896)," ",INDIRECT(ADDRESS(MATCH(A2896,'Form Responses 1'!A:A,0),5+MOD(ROW()-2,COUNTA('Form Responses 1'!$1:$1)-4),,TRUE,"Form Responses 1")))</f>
        <v>#N/A</v>
      </c>
      <c r="H2896" s="83" t="str">
        <f ca="1" t="shared" si="1"/>
        <v>Lantai 24</v>
      </c>
      <c r="I2896" s="83" t="str">
        <f ca="1" t="shared" si="2936"/>
        <v> &amp; Timur</v>
      </c>
      <c r="J2896" s="83" t="str">
        <f ca="1" t="shared" si="2"/>
        <v>CLEANING SERVICE</v>
      </c>
      <c r="K2896" s="83" t="str">
        <f ca="1" t="array" ref="K2896">IFERROR(INDEX(MASTER!B:B,MATCH(G2896,MASTER!A:A,0))/100," ")</f>
        <v> </v>
      </c>
      <c r="L2896" s="65">
        <f ca="1" t="shared" si="3"/>
        <v>0</v>
      </c>
      <c r="M2896" s="65" t="str">
        <f ca="1" t="shared" si="4"/>
        <v>1900 - WEEK 00</v>
      </c>
      <c r="N2896" s="65" t="str">
        <f ca="1" t="shared" si="5"/>
        <v>1900 - MONTH 01</v>
      </c>
      <c r="O2896" s="83" t="str">
        <f ca="1" t="shared" ref="O2896:P2896" si="2950">IFERROR(AVERAGEIF(M:M,M2896,$K:$K)," ")</f>
        <v> </v>
      </c>
      <c r="P2896" s="83" t="str">
        <f ca="1" t="shared" si="2950"/>
        <v> </v>
      </c>
      <c r="Q2896" s="65" t="str">
        <f ca="1">IF(ISBLANK(A2896)," ",IF(O2896&gt;MASTER!$B$3/100,"SB",IF(O2896&gt;MASTER!$B$4/100,"B",IF(O2896&gt;MASTER!$B$5/100,"C","K"))))</f>
        <v>SB</v>
      </c>
      <c r="R2896" s="65" t="str">
        <f ca="1">IF(ISBLANK(B2896)," ",IF(P2896&gt;MASTER!$B$3/100,"SB",IF(P2896&gt;MASTER!$B$4/100,"B",IF(P2896&gt;MASTER!$B$5/100,"C","K"))))</f>
        <v>SB</v>
      </c>
    </row>
    <row r="2897" customHeight="1" spans="1:18">
      <c r="A2897" s="65">
        <f ca="1">INDIRECT(ADDRESS(2+QUOTIENT(ROW()-2,COUNTA('Form Responses 1'!$1:$1)-4),1,,TRUE,"Form Responses 1"))</f>
        <v>0</v>
      </c>
      <c r="B2897" s="65">
        <f ca="1">INDIRECT(ADDRESS(2+QUOTIENT(ROW()-2,COUNTA('Form Responses 1'!$1:$1)-4),2,,TRUE,"Form Responses 1"))</f>
        <v>0</v>
      </c>
      <c r="C2897" s="65">
        <f ca="1">INDIRECT(ADDRESS(2+QUOTIENT(ROW()-2,COUNTA('Form Responses 1'!$1:$1)-4),3,,TRUE,"Form Responses 1"))</f>
        <v>0</v>
      </c>
      <c r="D2897" s="65">
        <f ca="1">INDIRECT(ADDRESS(2+QUOTIENT(ROW()-2,COUNTA('Form Responses 1'!$1:$1)-4),4,,TRUE,"Form Responses 1"))</f>
        <v>0</v>
      </c>
      <c r="E2897" s="82">
        <f ca="1" t="shared" si="0"/>
        <v>6</v>
      </c>
      <c r="F2897" s="65" t="str">
        <f ca="1">IF(ISBLANK(A2897)," ",INDIRECT(ADDRESS(1,5+MOD(ROW()-2,COUNTA('Form Responses 1'!$1:$1)-4),,TRUE,"Form Responses 1")))</f>
        <v>Lantai 24 [Mushola]</v>
      </c>
      <c r="G2897" s="65" t="e">
        <f ca="1">IF(ISBLANK(A2897)," ",INDIRECT(ADDRESS(MATCH(A2897,'Form Responses 1'!A:A,0),5+MOD(ROW()-2,COUNTA('Form Responses 1'!$1:$1)-4),,TRUE,"Form Responses 1")))</f>
        <v>#N/A</v>
      </c>
      <c r="H2897" s="83" t="str">
        <f ca="1" t="shared" si="1"/>
        <v>Lantai 24</v>
      </c>
      <c r="I2897" s="83" t="str">
        <f ca="1" t="shared" si="2936"/>
        <v>Mushola</v>
      </c>
      <c r="J2897" s="83" t="str">
        <f ca="1" t="shared" si="2"/>
        <v>CLEANING SERVICE</v>
      </c>
      <c r="K2897" s="83" t="str">
        <f ca="1" t="array" ref="K2897">IFERROR(INDEX(MASTER!B:B,MATCH(G2897,MASTER!A:A,0))/100," ")</f>
        <v> </v>
      </c>
      <c r="L2897" s="65">
        <f ca="1" t="shared" si="3"/>
        <v>0</v>
      </c>
      <c r="M2897" s="65" t="str">
        <f ca="1" t="shared" si="4"/>
        <v>1900 - WEEK 00</v>
      </c>
      <c r="N2897" s="65" t="str">
        <f ca="1" t="shared" si="5"/>
        <v>1900 - MONTH 01</v>
      </c>
      <c r="O2897" s="83" t="str">
        <f ca="1" t="shared" ref="O2897:P2897" si="2951">IFERROR(AVERAGEIF(M:M,M2897,$K:$K)," ")</f>
        <v> </v>
      </c>
      <c r="P2897" s="83" t="str">
        <f ca="1" t="shared" si="2951"/>
        <v> </v>
      </c>
      <c r="Q2897" s="65" t="str">
        <f ca="1">IF(ISBLANK(A2897)," ",IF(O2897&gt;MASTER!$B$3/100,"SB",IF(O2897&gt;MASTER!$B$4/100,"B",IF(O2897&gt;MASTER!$B$5/100,"C","K"))))</f>
        <v>SB</v>
      </c>
      <c r="R2897" s="65" t="str">
        <f ca="1">IF(ISBLANK(B2897)," ",IF(P2897&gt;MASTER!$B$3/100,"SB",IF(P2897&gt;MASTER!$B$4/100,"B",IF(P2897&gt;MASTER!$B$5/100,"C","K"))))</f>
        <v>SB</v>
      </c>
    </row>
    <row r="2898" customHeight="1" spans="1:18">
      <c r="A2898" s="65">
        <f ca="1">INDIRECT(ADDRESS(2+QUOTIENT(ROW()-2,COUNTA('Form Responses 1'!$1:$1)-4),1,,TRUE,"Form Responses 1"))</f>
        <v>0</v>
      </c>
      <c r="B2898" s="65">
        <f ca="1">INDIRECT(ADDRESS(2+QUOTIENT(ROW()-2,COUNTA('Form Responses 1'!$1:$1)-4),2,,TRUE,"Form Responses 1"))</f>
        <v>0</v>
      </c>
      <c r="C2898" s="65">
        <f ca="1">INDIRECT(ADDRESS(2+QUOTIENT(ROW()-2,COUNTA('Form Responses 1'!$1:$1)-4),3,,TRUE,"Form Responses 1"))</f>
        <v>0</v>
      </c>
      <c r="D2898" s="65">
        <f ca="1">INDIRECT(ADDRESS(2+QUOTIENT(ROW()-2,COUNTA('Form Responses 1'!$1:$1)-4),4,,TRUE,"Form Responses 1"))</f>
        <v>0</v>
      </c>
      <c r="E2898" s="82">
        <f ca="1" t="shared" si="0"/>
        <v>6</v>
      </c>
      <c r="F2898" s="65" t="str">
        <f ca="1">IF(ISBLANK(A2898)," ",INDIRECT(ADDRESS(1,5+MOD(ROW()-2,COUNTA('Form Responses 1'!$1:$1)-4),,TRUE,"Form Responses 1")))</f>
        <v>Lantai 24 [Pantry]</v>
      </c>
      <c r="G2898" s="65" t="e">
        <f ca="1">IF(ISBLANK(A2898)," ",INDIRECT(ADDRESS(MATCH(A2898,'Form Responses 1'!A:A,0),5+MOD(ROW()-2,COUNTA('Form Responses 1'!$1:$1)-4),,TRUE,"Form Responses 1")))</f>
        <v>#N/A</v>
      </c>
      <c r="H2898" s="83" t="str">
        <f ca="1" t="shared" si="1"/>
        <v>Lantai 24</v>
      </c>
      <c r="I2898" s="83" t="str">
        <f ca="1" t="shared" si="2936"/>
        <v>Pantry</v>
      </c>
      <c r="J2898" s="83" t="str">
        <f ca="1" t="shared" si="2"/>
        <v>CLEANING SERVICE</v>
      </c>
      <c r="K2898" s="83" t="str">
        <f ca="1" t="array" ref="K2898">IFERROR(INDEX(MASTER!B:B,MATCH(G2898,MASTER!A:A,0))/100," ")</f>
        <v> </v>
      </c>
      <c r="L2898" s="65">
        <f ca="1" t="shared" si="3"/>
        <v>0</v>
      </c>
      <c r="M2898" s="65" t="str">
        <f ca="1" t="shared" si="4"/>
        <v>1900 - WEEK 00</v>
      </c>
      <c r="N2898" s="65" t="str">
        <f ca="1" t="shared" si="5"/>
        <v>1900 - MONTH 01</v>
      </c>
      <c r="O2898" s="83" t="str">
        <f ca="1" t="shared" ref="O2898:P2898" si="2952">IFERROR(AVERAGEIF(M:M,M2898,$K:$K)," ")</f>
        <v> </v>
      </c>
      <c r="P2898" s="83" t="str">
        <f ca="1" t="shared" si="2952"/>
        <v> </v>
      </c>
      <c r="Q2898" s="65" t="str">
        <f ca="1">IF(ISBLANK(A2898)," ",IF(O2898&gt;MASTER!$B$3/100,"SB",IF(O2898&gt;MASTER!$B$4/100,"B",IF(O2898&gt;MASTER!$B$5/100,"C","K"))))</f>
        <v>SB</v>
      </c>
      <c r="R2898" s="65" t="str">
        <f ca="1">IF(ISBLANK(B2898)," ",IF(P2898&gt;MASTER!$B$3/100,"SB",IF(P2898&gt;MASTER!$B$4/100,"B",IF(P2898&gt;MASTER!$B$5/100,"C","K"))))</f>
        <v>SB</v>
      </c>
    </row>
    <row r="2899" customHeight="1" spans="1:18">
      <c r="A2899" s="65">
        <f ca="1">INDIRECT(ADDRESS(2+QUOTIENT(ROW()-2,COUNTA('Form Responses 1'!$1:$1)-4),1,,TRUE,"Form Responses 1"))</f>
        <v>0</v>
      </c>
      <c r="B2899" s="65">
        <f ca="1">INDIRECT(ADDRESS(2+QUOTIENT(ROW()-2,COUNTA('Form Responses 1'!$1:$1)-4),2,,TRUE,"Form Responses 1"))</f>
        <v>0</v>
      </c>
      <c r="C2899" s="65">
        <f ca="1">INDIRECT(ADDRESS(2+QUOTIENT(ROW()-2,COUNTA('Form Responses 1'!$1:$1)-4),3,,TRUE,"Form Responses 1"))</f>
        <v>0</v>
      </c>
      <c r="D2899" s="65">
        <f ca="1">INDIRECT(ADDRESS(2+QUOTIENT(ROW()-2,COUNTA('Form Responses 1'!$1:$1)-4),4,,TRUE,"Form Responses 1"))</f>
        <v>0</v>
      </c>
      <c r="E2899" s="82">
        <f ca="1" t="shared" si="0"/>
        <v>6</v>
      </c>
      <c r="F2899" s="65" t="str">
        <f ca="1">IF(ISBLANK(A2899)," ",INDIRECT(ADDRESS(1,5+MOD(ROW()-2,COUNTA('Form Responses 1'!$1:$1)-4),,TRUE,"Form Responses 1")))</f>
        <v>Lantai 24 [Ruang Rapat 1-2-3]</v>
      </c>
      <c r="G2899" s="65" t="e">
        <f ca="1">IF(ISBLANK(A2899)," ",INDIRECT(ADDRESS(MATCH(A2899,'Form Responses 1'!A:A,0),5+MOD(ROW()-2,COUNTA('Form Responses 1'!$1:$1)-4),,TRUE,"Form Responses 1")))</f>
        <v>#N/A</v>
      </c>
      <c r="H2899" s="83" t="str">
        <f ca="1" t="shared" si="1"/>
        <v>Lantai 24</v>
      </c>
      <c r="I2899" s="83" t="str">
        <f ca="1" t="shared" si="2936"/>
        <v>Ruang Rapat 1-2-3</v>
      </c>
      <c r="J2899" s="83" t="str">
        <f ca="1" t="shared" si="2"/>
        <v>CLEANING SERVICE</v>
      </c>
      <c r="K2899" s="83" t="str">
        <f ca="1" t="array" ref="K2899">IFERROR(INDEX(MASTER!B:B,MATCH(G2899,MASTER!A:A,0))/100," ")</f>
        <v> </v>
      </c>
      <c r="L2899" s="65">
        <f ca="1" t="shared" si="3"/>
        <v>0</v>
      </c>
      <c r="M2899" s="65" t="str">
        <f ca="1" t="shared" si="4"/>
        <v>1900 - WEEK 00</v>
      </c>
      <c r="N2899" s="65" t="str">
        <f ca="1" t="shared" si="5"/>
        <v>1900 - MONTH 01</v>
      </c>
      <c r="O2899" s="83" t="str">
        <f ca="1" t="shared" ref="O2899:P2899" si="2953">IFERROR(AVERAGEIF(M:M,M2899,$K:$K)," ")</f>
        <v> </v>
      </c>
      <c r="P2899" s="83" t="str">
        <f ca="1" t="shared" si="2953"/>
        <v> </v>
      </c>
      <c r="Q2899" s="65" t="str">
        <f ca="1">IF(ISBLANK(A2899)," ",IF(O2899&gt;MASTER!$B$3/100,"SB",IF(O2899&gt;MASTER!$B$4/100,"B",IF(O2899&gt;MASTER!$B$5/100,"C","K"))))</f>
        <v>SB</v>
      </c>
      <c r="R2899" s="65" t="str">
        <f ca="1">IF(ISBLANK(B2899)," ",IF(P2899&gt;MASTER!$B$3/100,"SB",IF(P2899&gt;MASTER!$B$4/100,"B",IF(P2899&gt;MASTER!$B$5/100,"C","K"))))</f>
        <v>SB</v>
      </c>
    </row>
    <row r="2900" customHeight="1" spans="1:18">
      <c r="A2900" s="65">
        <f ca="1">INDIRECT(ADDRESS(2+QUOTIENT(ROW()-2,COUNTA('Form Responses 1'!$1:$1)-4),1,,TRUE,"Form Responses 1"))</f>
        <v>0</v>
      </c>
      <c r="B2900" s="65">
        <f ca="1">INDIRECT(ADDRESS(2+QUOTIENT(ROW()-2,COUNTA('Form Responses 1'!$1:$1)-4),2,,TRUE,"Form Responses 1"))</f>
        <v>0</v>
      </c>
      <c r="C2900" s="65">
        <f ca="1">INDIRECT(ADDRESS(2+QUOTIENT(ROW()-2,COUNTA('Form Responses 1'!$1:$1)-4),3,,TRUE,"Form Responses 1"))</f>
        <v>0</v>
      </c>
      <c r="D2900" s="65">
        <f ca="1">INDIRECT(ADDRESS(2+QUOTIENT(ROW()-2,COUNTA('Form Responses 1'!$1:$1)-4),4,,TRUE,"Form Responses 1"))</f>
        <v>0</v>
      </c>
      <c r="E2900" s="82">
        <f ca="1" t="shared" si="0"/>
        <v>6</v>
      </c>
      <c r="F2900" s="65" t="str">
        <f ca="1">IF(ISBLANK(A2900)," ",INDIRECT(ADDRESS(1,5+MOD(ROW()-2,COUNTA('Form Responses 1'!$1:$1)-4),,TRUE,"Form Responses 1")))</f>
        <v>Lantai 24 [Ruang Kerja]</v>
      </c>
      <c r="G2900" s="65" t="e">
        <f ca="1">IF(ISBLANK(A2900)," ",INDIRECT(ADDRESS(MATCH(A2900,'Form Responses 1'!A:A,0),5+MOD(ROW()-2,COUNTA('Form Responses 1'!$1:$1)-4),,TRUE,"Form Responses 1")))</f>
        <v>#N/A</v>
      </c>
      <c r="H2900" s="83" t="str">
        <f ca="1" t="shared" si="1"/>
        <v>Lantai 24</v>
      </c>
      <c r="I2900" s="83" t="str">
        <f ca="1" t="shared" si="2936"/>
        <v>Ruang Kerja</v>
      </c>
      <c r="J2900" s="83" t="str">
        <f ca="1" t="shared" si="2"/>
        <v>CLEANING SERVICE</v>
      </c>
      <c r="K2900" s="83" t="str">
        <f ca="1" t="array" ref="K2900">IFERROR(INDEX(MASTER!B:B,MATCH(G2900,MASTER!A:A,0))/100," ")</f>
        <v> </v>
      </c>
      <c r="L2900" s="65">
        <f ca="1" t="shared" si="3"/>
        <v>0</v>
      </c>
      <c r="M2900" s="65" t="str">
        <f ca="1" t="shared" si="4"/>
        <v>1900 - WEEK 00</v>
      </c>
      <c r="N2900" s="65" t="str">
        <f ca="1" t="shared" si="5"/>
        <v>1900 - MONTH 01</v>
      </c>
      <c r="O2900" s="83" t="str">
        <f ca="1" t="shared" ref="O2900:P2900" si="2954">IFERROR(AVERAGEIF(M:M,M2900,$K:$K)," ")</f>
        <v> </v>
      </c>
      <c r="P2900" s="83" t="str">
        <f ca="1" t="shared" si="2954"/>
        <v> </v>
      </c>
      <c r="Q2900" s="65" t="str">
        <f ca="1">IF(ISBLANK(A2900)," ",IF(O2900&gt;MASTER!$B$3/100,"SB",IF(O2900&gt;MASTER!$B$4/100,"B",IF(O2900&gt;MASTER!$B$5/100,"C","K"))))</f>
        <v>SB</v>
      </c>
      <c r="R2900" s="65" t="str">
        <f ca="1">IF(ISBLANK(B2900)," ",IF(P2900&gt;MASTER!$B$3/100,"SB",IF(P2900&gt;MASTER!$B$4/100,"B",IF(P2900&gt;MASTER!$B$5/100,"C","K"))))</f>
        <v>SB</v>
      </c>
    </row>
    <row r="2901" customHeight="1" spans="1:18">
      <c r="A2901" s="65">
        <f ca="1">INDIRECT(ADDRESS(2+QUOTIENT(ROW()-2,COUNTA('Form Responses 1'!$1:$1)-4),1,,TRUE,"Form Responses 1"))</f>
        <v>0</v>
      </c>
      <c r="B2901" s="65">
        <f ca="1">INDIRECT(ADDRESS(2+QUOTIENT(ROW()-2,COUNTA('Form Responses 1'!$1:$1)-4),2,,TRUE,"Form Responses 1"))</f>
        <v>0</v>
      </c>
      <c r="C2901" s="65">
        <f ca="1">INDIRECT(ADDRESS(2+QUOTIENT(ROW()-2,COUNTA('Form Responses 1'!$1:$1)-4),3,,TRUE,"Form Responses 1"))</f>
        <v>0</v>
      </c>
      <c r="D2901" s="65">
        <f ca="1">INDIRECT(ADDRESS(2+QUOTIENT(ROW()-2,COUNTA('Form Responses 1'!$1:$1)-4),4,,TRUE,"Form Responses 1"))</f>
        <v>0</v>
      </c>
      <c r="E2901" s="82">
        <f ca="1" t="shared" si="0"/>
        <v>6</v>
      </c>
      <c r="F2901" s="65" t="str">
        <f ca="1">IF(ISBLANK(A2901)," ",INDIRECT(ADDRESS(1,5+MOD(ROW()-2,COUNTA('Form Responses 1'!$1:$1)-4),,TRUE,"Form Responses 1")))</f>
        <v>Lantai 24 [Koridor]</v>
      </c>
      <c r="G2901" s="65" t="e">
        <f ca="1">IF(ISBLANK(A2901)," ",INDIRECT(ADDRESS(MATCH(A2901,'Form Responses 1'!A:A,0),5+MOD(ROW()-2,COUNTA('Form Responses 1'!$1:$1)-4),,TRUE,"Form Responses 1")))</f>
        <v>#N/A</v>
      </c>
      <c r="H2901" s="83" t="str">
        <f ca="1" t="shared" si="1"/>
        <v>Lantai 24</v>
      </c>
      <c r="I2901" s="83" t="str">
        <f ca="1" t="shared" si="2936"/>
        <v>Koridor</v>
      </c>
      <c r="J2901" s="83" t="str">
        <f ca="1" t="shared" si="2"/>
        <v>CLEANING SERVICE</v>
      </c>
      <c r="K2901" s="83" t="str">
        <f ca="1" t="array" ref="K2901">IFERROR(INDEX(MASTER!B:B,MATCH(G2901,MASTER!A:A,0))/100," ")</f>
        <v> </v>
      </c>
      <c r="L2901" s="65">
        <f ca="1" t="shared" si="3"/>
        <v>0</v>
      </c>
      <c r="M2901" s="65" t="str">
        <f ca="1" t="shared" si="4"/>
        <v>1900 - WEEK 00</v>
      </c>
      <c r="N2901" s="65" t="str">
        <f ca="1" t="shared" si="5"/>
        <v>1900 - MONTH 01</v>
      </c>
      <c r="O2901" s="83" t="str">
        <f ca="1" t="shared" ref="O2901:P2901" si="2955">IFERROR(AVERAGEIF(M:M,M2901,$K:$K)," ")</f>
        <v> </v>
      </c>
      <c r="P2901" s="83" t="str">
        <f ca="1" t="shared" si="2955"/>
        <v> </v>
      </c>
      <c r="Q2901" s="65" t="str">
        <f ca="1">IF(ISBLANK(A2901)," ",IF(O2901&gt;MASTER!$B$3/100,"SB",IF(O2901&gt;MASTER!$B$4/100,"B",IF(O2901&gt;MASTER!$B$5/100,"C","K"))))</f>
        <v>SB</v>
      </c>
      <c r="R2901" s="65" t="str">
        <f ca="1">IF(ISBLANK(B2901)," ",IF(P2901&gt;MASTER!$B$3/100,"SB",IF(P2901&gt;MASTER!$B$4/100,"B",IF(P2901&gt;MASTER!$B$5/100,"C","K"))))</f>
        <v>SB</v>
      </c>
    </row>
    <row r="2902" customHeight="1" spans="1:18">
      <c r="A2902" s="65">
        <f ca="1">INDIRECT(ADDRESS(2+QUOTIENT(ROW()-2,COUNTA('Form Responses 1'!$1:$1)-4),1,,TRUE,"Form Responses 1"))</f>
        <v>0</v>
      </c>
      <c r="B2902" s="65">
        <f ca="1">INDIRECT(ADDRESS(2+QUOTIENT(ROW()-2,COUNTA('Form Responses 1'!$1:$1)-4),2,,TRUE,"Form Responses 1"))</f>
        <v>0</v>
      </c>
      <c r="C2902" s="65">
        <f ca="1">INDIRECT(ADDRESS(2+QUOTIENT(ROW()-2,COUNTA('Form Responses 1'!$1:$1)-4),3,,TRUE,"Form Responses 1"))</f>
        <v>0</v>
      </c>
      <c r="D2902" s="65">
        <f ca="1">INDIRECT(ADDRESS(2+QUOTIENT(ROW()-2,COUNTA('Form Responses 1'!$1:$1)-4),4,,TRUE,"Form Responses 1"))</f>
        <v>0</v>
      </c>
      <c r="E2902" s="82">
        <f ca="1" t="shared" si="0"/>
        <v>6</v>
      </c>
      <c r="F2902" s="65" t="str">
        <f ca="1">IF(ISBLANK(A2902)," ",INDIRECT(ADDRESS(1,5+MOD(ROW()-2,COUNTA('Form Responses 1'!$1:$1)-4),,TRUE,"Form Responses 1")))</f>
        <v>Lantai 24 [Toilet Pria / Wanita]</v>
      </c>
      <c r="G2902" s="65" t="e">
        <f ca="1">IF(ISBLANK(A2902)," ",INDIRECT(ADDRESS(MATCH(A2902,'Form Responses 1'!A:A,0),5+MOD(ROW()-2,COUNTA('Form Responses 1'!$1:$1)-4),,TRUE,"Form Responses 1")))</f>
        <v>#N/A</v>
      </c>
      <c r="H2902" s="83" t="str">
        <f ca="1" t="shared" si="1"/>
        <v>Lantai 24</v>
      </c>
      <c r="I2902" s="83" t="str">
        <f ca="1" t="shared" si="2936"/>
        <v>Toilet Pria / Wanita</v>
      </c>
      <c r="J2902" s="83" t="str">
        <f ca="1" t="shared" si="2"/>
        <v>CLEANING SERVICE</v>
      </c>
      <c r="K2902" s="83" t="str">
        <f ca="1" t="array" ref="K2902">IFERROR(INDEX(MASTER!B:B,MATCH(G2902,MASTER!A:A,0))/100," ")</f>
        <v> </v>
      </c>
      <c r="L2902" s="65">
        <f ca="1" t="shared" si="3"/>
        <v>0</v>
      </c>
      <c r="M2902" s="65" t="str">
        <f ca="1" t="shared" si="4"/>
        <v>1900 - WEEK 00</v>
      </c>
      <c r="N2902" s="65" t="str">
        <f ca="1" t="shared" si="5"/>
        <v>1900 - MONTH 01</v>
      </c>
      <c r="O2902" s="83" t="str">
        <f ca="1" t="shared" ref="O2902:P2902" si="2956">IFERROR(AVERAGEIF(M:M,M2902,$K:$K)," ")</f>
        <v> </v>
      </c>
      <c r="P2902" s="83" t="str">
        <f ca="1" t="shared" si="2956"/>
        <v> </v>
      </c>
      <c r="Q2902" s="65" t="str">
        <f ca="1">IF(ISBLANK(A2902)," ",IF(O2902&gt;MASTER!$B$3/100,"SB",IF(O2902&gt;MASTER!$B$4/100,"B",IF(O2902&gt;MASTER!$B$5/100,"C","K"))))</f>
        <v>SB</v>
      </c>
      <c r="R2902" s="65" t="str">
        <f ca="1">IF(ISBLANK(B2902)," ",IF(P2902&gt;MASTER!$B$3/100,"SB",IF(P2902&gt;MASTER!$B$4/100,"B",IF(P2902&gt;MASTER!$B$5/100,"C","K"))))</f>
        <v>SB</v>
      </c>
    </row>
    <row r="2903" customHeight="1" spans="1:18">
      <c r="A2903" s="65">
        <f ca="1">INDIRECT(ADDRESS(2+QUOTIENT(ROW()-2,COUNTA('Form Responses 1'!$1:$1)-4),1,,TRUE,"Form Responses 1"))</f>
        <v>0</v>
      </c>
      <c r="B2903" s="65">
        <f ca="1">INDIRECT(ADDRESS(2+QUOTIENT(ROW()-2,COUNTA('Form Responses 1'!$1:$1)-4),2,,TRUE,"Form Responses 1"))</f>
        <v>0</v>
      </c>
      <c r="C2903" s="65">
        <f ca="1">INDIRECT(ADDRESS(2+QUOTIENT(ROW()-2,COUNTA('Form Responses 1'!$1:$1)-4),3,,TRUE,"Form Responses 1"))</f>
        <v>0</v>
      </c>
      <c r="D2903" s="65">
        <f ca="1">INDIRECT(ADDRESS(2+QUOTIENT(ROW()-2,COUNTA('Form Responses 1'!$1:$1)-4),4,,TRUE,"Form Responses 1"))</f>
        <v>0</v>
      </c>
      <c r="E2903" s="82">
        <f ca="1" t="shared" si="0"/>
        <v>6</v>
      </c>
      <c r="F2903" s="65" t="str">
        <f ca="1">IF(ISBLANK(A2903)," ",INDIRECT(ADDRESS(1,5+MOD(ROW()-2,COUNTA('Form Responses 1'!$1:$1)-4),,TRUE,"Form Responses 1")))</f>
        <v>Lantai 23 [Tangga Exit Barat]</v>
      </c>
      <c r="G2903" s="65" t="e">
        <f ca="1">IF(ISBLANK(A2903)," ",INDIRECT(ADDRESS(MATCH(A2903,'Form Responses 1'!A:A,0),5+MOD(ROW()-2,COUNTA('Form Responses 1'!$1:$1)-4),,TRUE,"Form Responses 1")))</f>
        <v>#N/A</v>
      </c>
      <c r="H2903" s="83" t="str">
        <f ca="1" t="shared" si="1"/>
        <v>Lantai 23</v>
      </c>
      <c r="I2903" s="83" t="str">
        <f ca="1" t="shared" si="2936"/>
        <v>Tangga Exit Barat</v>
      </c>
      <c r="J2903" s="83" t="str">
        <f ca="1" t="shared" si="2"/>
        <v>CLEANING SERVICE</v>
      </c>
      <c r="K2903" s="83" t="str">
        <f ca="1" t="array" ref="K2903">IFERROR(INDEX(MASTER!B:B,MATCH(G2903,MASTER!A:A,0))/100," ")</f>
        <v> </v>
      </c>
      <c r="L2903" s="65">
        <f ca="1" t="shared" si="3"/>
        <v>0</v>
      </c>
      <c r="M2903" s="65" t="str">
        <f ca="1" t="shared" si="4"/>
        <v>1900 - WEEK 00</v>
      </c>
      <c r="N2903" s="65" t="str">
        <f ca="1" t="shared" si="5"/>
        <v>1900 - MONTH 01</v>
      </c>
      <c r="O2903" s="83" t="str">
        <f ca="1" t="shared" ref="O2903:P2903" si="2957">IFERROR(AVERAGEIF(M:M,M2903,$K:$K)," ")</f>
        <v> </v>
      </c>
      <c r="P2903" s="83" t="str">
        <f ca="1" t="shared" si="2957"/>
        <v> </v>
      </c>
      <c r="Q2903" s="65" t="str">
        <f ca="1">IF(ISBLANK(A2903)," ",IF(O2903&gt;MASTER!$B$3/100,"SB",IF(O2903&gt;MASTER!$B$4/100,"B",IF(O2903&gt;MASTER!$B$5/100,"C","K"))))</f>
        <v>SB</v>
      </c>
      <c r="R2903" s="65" t="str">
        <f ca="1">IF(ISBLANK(B2903)," ",IF(P2903&gt;MASTER!$B$3/100,"SB",IF(P2903&gt;MASTER!$B$4/100,"B",IF(P2903&gt;MASTER!$B$5/100,"C","K"))))</f>
        <v>SB</v>
      </c>
    </row>
    <row r="2904" customHeight="1" spans="1:18">
      <c r="A2904" s="65">
        <f ca="1">INDIRECT(ADDRESS(2+QUOTIENT(ROW()-2,COUNTA('Form Responses 1'!$1:$1)-4),1,,TRUE,"Form Responses 1"))</f>
        <v>0</v>
      </c>
      <c r="B2904" s="65">
        <f ca="1">INDIRECT(ADDRESS(2+QUOTIENT(ROW()-2,COUNTA('Form Responses 1'!$1:$1)-4),2,,TRUE,"Form Responses 1"))</f>
        <v>0</v>
      </c>
      <c r="C2904" s="65">
        <f ca="1">INDIRECT(ADDRESS(2+QUOTIENT(ROW()-2,COUNTA('Form Responses 1'!$1:$1)-4),3,,TRUE,"Form Responses 1"))</f>
        <v>0</v>
      </c>
      <c r="D2904" s="65">
        <f ca="1">INDIRECT(ADDRESS(2+QUOTIENT(ROW()-2,COUNTA('Form Responses 1'!$1:$1)-4),4,,TRUE,"Form Responses 1"))</f>
        <v>0</v>
      </c>
      <c r="E2904" s="82">
        <f ca="1" t="shared" si="0"/>
        <v>6</v>
      </c>
      <c r="F2904" s="65" t="str">
        <f ca="1">IF(ISBLANK(A2904)," ",INDIRECT(ADDRESS(1,5+MOD(ROW()-2,COUNTA('Form Responses 1'!$1:$1)-4),,TRUE,"Form Responses 1")))</f>
        <v>Lantai 23 [ &amp; Timur]</v>
      </c>
      <c r="G2904" s="65" t="e">
        <f ca="1">IF(ISBLANK(A2904)," ",INDIRECT(ADDRESS(MATCH(A2904,'Form Responses 1'!A:A,0),5+MOD(ROW()-2,COUNTA('Form Responses 1'!$1:$1)-4),,TRUE,"Form Responses 1")))</f>
        <v>#N/A</v>
      </c>
      <c r="H2904" s="83" t="str">
        <f ca="1" t="shared" si="1"/>
        <v>Lantai 23</v>
      </c>
      <c r="I2904" s="83" t="str">
        <f ca="1" t="shared" si="2936"/>
        <v> &amp; Timur</v>
      </c>
      <c r="J2904" s="83" t="str">
        <f ca="1" t="shared" si="2"/>
        <v>CLEANING SERVICE</v>
      </c>
      <c r="K2904" s="83" t="str">
        <f ca="1" t="array" ref="K2904">IFERROR(INDEX(MASTER!B:B,MATCH(G2904,MASTER!A:A,0))/100," ")</f>
        <v> </v>
      </c>
      <c r="L2904" s="65">
        <f ca="1" t="shared" si="3"/>
        <v>0</v>
      </c>
      <c r="M2904" s="65" t="str">
        <f ca="1" t="shared" si="4"/>
        <v>1900 - WEEK 00</v>
      </c>
      <c r="N2904" s="65" t="str">
        <f ca="1" t="shared" si="5"/>
        <v>1900 - MONTH 01</v>
      </c>
      <c r="O2904" s="83" t="str">
        <f ca="1" t="shared" ref="O2904:P2904" si="2958">IFERROR(AVERAGEIF(M:M,M2904,$K:$K)," ")</f>
        <v> </v>
      </c>
      <c r="P2904" s="83" t="str">
        <f ca="1" t="shared" si="2958"/>
        <v> </v>
      </c>
      <c r="Q2904" s="65" t="str">
        <f ca="1">IF(ISBLANK(A2904)," ",IF(O2904&gt;MASTER!$B$3/100,"SB",IF(O2904&gt;MASTER!$B$4/100,"B",IF(O2904&gt;MASTER!$B$5/100,"C","K"))))</f>
        <v>SB</v>
      </c>
      <c r="R2904" s="65" t="str">
        <f ca="1">IF(ISBLANK(B2904)," ",IF(P2904&gt;MASTER!$B$3/100,"SB",IF(P2904&gt;MASTER!$B$4/100,"B",IF(P2904&gt;MASTER!$B$5/100,"C","K"))))</f>
        <v>SB</v>
      </c>
    </row>
    <row r="2905" customHeight="1" spans="1:18">
      <c r="A2905" s="65">
        <f ca="1">INDIRECT(ADDRESS(2+QUOTIENT(ROW()-2,COUNTA('Form Responses 1'!$1:$1)-4),1,,TRUE,"Form Responses 1"))</f>
        <v>0</v>
      </c>
      <c r="B2905" s="65">
        <f ca="1">INDIRECT(ADDRESS(2+QUOTIENT(ROW()-2,COUNTA('Form Responses 1'!$1:$1)-4),2,,TRUE,"Form Responses 1"))</f>
        <v>0</v>
      </c>
      <c r="C2905" s="65">
        <f ca="1">INDIRECT(ADDRESS(2+QUOTIENT(ROW()-2,COUNTA('Form Responses 1'!$1:$1)-4),3,,TRUE,"Form Responses 1"))</f>
        <v>0</v>
      </c>
      <c r="D2905" s="65">
        <f ca="1">INDIRECT(ADDRESS(2+QUOTIENT(ROW()-2,COUNTA('Form Responses 1'!$1:$1)-4),4,,TRUE,"Form Responses 1"))</f>
        <v>0</v>
      </c>
      <c r="E2905" s="82">
        <f ca="1" t="shared" si="0"/>
        <v>6</v>
      </c>
      <c r="F2905" s="65" t="str">
        <f ca="1">IF(ISBLANK(A2905)," ",INDIRECT(ADDRESS(1,5+MOD(ROW()-2,COUNTA('Form Responses 1'!$1:$1)-4),,TRUE,"Form Responses 1")))</f>
        <v>Lantai 23 [Mushola]</v>
      </c>
      <c r="G2905" s="65" t="e">
        <f ca="1">IF(ISBLANK(A2905)," ",INDIRECT(ADDRESS(MATCH(A2905,'Form Responses 1'!A:A,0),5+MOD(ROW()-2,COUNTA('Form Responses 1'!$1:$1)-4),,TRUE,"Form Responses 1")))</f>
        <v>#N/A</v>
      </c>
      <c r="H2905" s="83" t="str">
        <f ca="1" t="shared" si="1"/>
        <v>Lantai 23</v>
      </c>
      <c r="I2905" s="83" t="str">
        <f ca="1" t="shared" si="2936"/>
        <v>Mushola</v>
      </c>
      <c r="J2905" s="83" t="str">
        <f ca="1" t="shared" si="2"/>
        <v>CLEANING SERVICE</v>
      </c>
      <c r="K2905" s="83" t="str">
        <f ca="1" t="array" ref="K2905">IFERROR(INDEX(MASTER!B:B,MATCH(G2905,MASTER!A:A,0))/100," ")</f>
        <v> </v>
      </c>
      <c r="L2905" s="65">
        <f ca="1" t="shared" si="3"/>
        <v>0</v>
      </c>
      <c r="M2905" s="65" t="str">
        <f ca="1" t="shared" si="4"/>
        <v>1900 - WEEK 00</v>
      </c>
      <c r="N2905" s="65" t="str">
        <f ca="1" t="shared" si="5"/>
        <v>1900 - MONTH 01</v>
      </c>
      <c r="O2905" s="83" t="str">
        <f ca="1" t="shared" ref="O2905:P2905" si="2959">IFERROR(AVERAGEIF(M:M,M2905,$K:$K)," ")</f>
        <v> </v>
      </c>
      <c r="P2905" s="83" t="str">
        <f ca="1" t="shared" si="2959"/>
        <v> </v>
      </c>
      <c r="Q2905" s="65" t="str">
        <f ca="1">IF(ISBLANK(A2905)," ",IF(O2905&gt;MASTER!$B$3/100,"SB",IF(O2905&gt;MASTER!$B$4/100,"B",IF(O2905&gt;MASTER!$B$5/100,"C","K"))))</f>
        <v>SB</v>
      </c>
      <c r="R2905" s="65" t="str">
        <f ca="1">IF(ISBLANK(B2905)," ",IF(P2905&gt;MASTER!$B$3/100,"SB",IF(P2905&gt;MASTER!$B$4/100,"B",IF(P2905&gt;MASTER!$B$5/100,"C","K"))))</f>
        <v>SB</v>
      </c>
    </row>
    <row r="2906" customHeight="1" spans="1:18">
      <c r="A2906" s="65">
        <f ca="1">INDIRECT(ADDRESS(2+QUOTIENT(ROW()-2,COUNTA('Form Responses 1'!$1:$1)-4),1,,TRUE,"Form Responses 1"))</f>
        <v>0</v>
      </c>
      <c r="B2906" s="65">
        <f ca="1">INDIRECT(ADDRESS(2+QUOTIENT(ROW()-2,COUNTA('Form Responses 1'!$1:$1)-4),2,,TRUE,"Form Responses 1"))</f>
        <v>0</v>
      </c>
      <c r="C2906" s="65">
        <f ca="1">INDIRECT(ADDRESS(2+QUOTIENT(ROW()-2,COUNTA('Form Responses 1'!$1:$1)-4),3,,TRUE,"Form Responses 1"))</f>
        <v>0</v>
      </c>
      <c r="D2906" s="65">
        <f ca="1">INDIRECT(ADDRESS(2+QUOTIENT(ROW()-2,COUNTA('Form Responses 1'!$1:$1)-4),4,,TRUE,"Form Responses 1"))</f>
        <v>0</v>
      </c>
      <c r="E2906" s="82">
        <f ca="1" t="shared" si="0"/>
        <v>6</v>
      </c>
      <c r="F2906" s="65" t="str">
        <f ca="1">IF(ISBLANK(A2906)," ",INDIRECT(ADDRESS(1,5+MOD(ROW()-2,COUNTA('Form Responses 1'!$1:$1)-4),,TRUE,"Form Responses 1")))</f>
        <v>Lantai 23 [Pantry]</v>
      </c>
      <c r="G2906" s="65" t="e">
        <f ca="1">IF(ISBLANK(A2906)," ",INDIRECT(ADDRESS(MATCH(A2906,'Form Responses 1'!A:A,0),5+MOD(ROW()-2,COUNTA('Form Responses 1'!$1:$1)-4),,TRUE,"Form Responses 1")))</f>
        <v>#N/A</v>
      </c>
      <c r="H2906" s="83" t="str">
        <f ca="1" t="shared" si="1"/>
        <v>Lantai 23</v>
      </c>
      <c r="I2906" s="83" t="str">
        <f ca="1" t="shared" si="2936"/>
        <v>Pantry</v>
      </c>
      <c r="J2906" s="83" t="str">
        <f ca="1" t="shared" si="2"/>
        <v>CLEANING SERVICE</v>
      </c>
      <c r="K2906" s="83" t="str">
        <f ca="1" t="array" ref="K2906">IFERROR(INDEX(MASTER!B:B,MATCH(G2906,MASTER!A:A,0))/100," ")</f>
        <v> </v>
      </c>
      <c r="L2906" s="65">
        <f ca="1" t="shared" si="3"/>
        <v>0</v>
      </c>
      <c r="M2906" s="65" t="str">
        <f ca="1" t="shared" si="4"/>
        <v>1900 - WEEK 00</v>
      </c>
      <c r="N2906" s="65" t="str">
        <f ca="1" t="shared" si="5"/>
        <v>1900 - MONTH 01</v>
      </c>
      <c r="O2906" s="83" t="str">
        <f ca="1" t="shared" ref="O2906:P2906" si="2960">IFERROR(AVERAGEIF(M:M,M2906,$K:$K)," ")</f>
        <v> </v>
      </c>
      <c r="P2906" s="83" t="str">
        <f ca="1" t="shared" si="2960"/>
        <v> </v>
      </c>
      <c r="Q2906" s="65" t="str">
        <f ca="1">IF(ISBLANK(A2906)," ",IF(O2906&gt;MASTER!$B$3/100,"SB",IF(O2906&gt;MASTER!$B$4/100,"B",IF(O2906&gt;MASTER!$B$5/100,"C","K"))))</f>
        <v>SB</v>
      </c>
      <c r="R2906" s="65" t="str">
        <f ca="1">IF(ISBLANK(B2906)," ",IF(P2906&gt;MASTER!$B$3/100,"SB",IF(P2906&gt;MASTER!$B$4/100,"B",IF(P2906&gt;MASTER!$B$5/100,"C","K"))))</f>
        <v>SB</v>
      </c>
    </row>
    <row r="2907" customHeight="1" spans="1:18">
      <c r="A2907" s="65">
        <f ca="1">INDIRECT(ADDRESS(2+QUOTIENT(ROW()-2,COUNTA('Form Responses 1'!$1:$1)-4),1,,TRUE,"Form Responses 1"))</f>
        <v>0</v>
      </c>
      <c r="B2907" s="65">
        <f ca="1">INDIRECT(ADDRESS(2+QUOTIENT(ROW()-2,COUNTA('Form Responses 1'!$1:$1)-4),2,,TRUE,"Form Responses 1"))</f>
        <v>0</v>
      </c>
      <c r="C2907" s="65">
        <f ca="1">INDIRECT(ADDRESS(2+QUOTIENT(ROW()-2,COUNTA('Form Responses 1'!$1:$1)-4),3,,TRUE,"Form Responses 1"))</f>
        <v>0</v>
      </c>
      <c r="D2907" s="65">
        <f ca="1">INDIRECT(ADDRESS(2+QUOTIENT(ROW()-2,COUNTA('Form Responses 1'!$1:$1)-4),4,,TRUE,"Form Responses 1"))</f>
        <v>0</v>
      </c>
      <c r="E2907" s="82">
        <f ca="1" t="shared" si="0"/>
        <v>6</v>
      </c>
      <c r="F2907" s="65" t="str">
        <f ca="1">IF(ISBLANK(A2907)," ",INDIRECT(ADDRESS(1,5+MOD(ROW()-2,COUNTA('Form Responses 1'!$1:$1)-4),,TRUE,"Form Responses 1")))</f>
        <v>Lantai 23 [Ruang Rapat 1-2-3]</v>
      </c>
      <c r="G2907" s="65" t="e">
        <f ca="1">IF(ISBLANK(A2907)," ",INDIRECT(ADDRESS(MATCH(A2907,'Form Responses 1'!A:A,0),5+MOD(ROW()-2,COUNTA('Form Responses 1'!$1:$1)-4),,TRUE,"Form Responses 1")))</f>
        <v>#N/A</v>
      </c>
      <c r="H2907" s="83" t="str">
        <f ca="1" t="shared" si="1"/>
        <v>Lantai 23</v>
      </c>
      <c r="I2907" s="83" t="str">
        <f ca="1" t="shared" si="2936"/>
        <v>Ruang Rapat 1-2-3</v>
      </c>
      <c r="J2907" s="83" t="str">
        <f ca="1" t="shared" si="2"/>
        <v>CLEANING SERVICE</v>
      </c>
      <c r="K2907" s="83" t="str">
        <f ca="1" t="array" ref="K2907">IFERROR(INDEX(MASTER!B:B,MATCH(G2907,MASTER!A:A,0))/100," ")</f>
        <v> </v>
      </c>
      <c r="L2907" s="65">
        <f ca="1" t="shared" si="3"/>
        <v>0</v>
      </c>
      <c r="M2907" s="65" t="str">
        <f ca="1" t="shared" si="4"/>
        <v>1900 - WEEK 00</v>
      </c>
      <c r="N2907" s="65" t="str">
        <f ca="1" t="shared" si="5"/>
        <v>1900 - MONTH 01</v>
      </c>
      <c r="O2907" s="83" t="str">
        <f ca="1" t="shared" ref="O2907:P2907" si="2961">IFERROR(AVERAGEIF(M:M,M2907,$K:$K)," ")</f>
        <v> </v>
      </c>
      <c r="P2907" s="83" t="str">
        <f ca="1" t="shared" si="2961"/>
        <v> </v>
      </c>
      <c r="Q2907" s="65" t="str">
        <f ca="1">IF(ISBLANK(A2907)," ",IF(O2907&gt;MASTER!$B$3/100,"SB",IF(O2907&gt;MASTER!$B$4/100,"B",IF(O2907&gt;MASTER!$B$5/100,"C","K"))))</f>
        <v>SB</v>
      </c>
      <c r="R2907" s="65" t="str">
        <f ca="1">IF(ISBLANK(B2907)," ",IF(P2907&gt;MASTER!$B$3/100,"SB",IF(P2907&gt;MASTER!$B$4/100,"B",IF(P2907&gt;MASTER!$B$5/100,"C","K"))))</f>
        <v>SB</v>
      </c>
    </row>
    <row r="2908" customHeight="1" spans="1:18">
      <c r="A2908" s="65">
        <f ca="1">INDIRECT(ADDRESS(2+QUOTIENT(ROW()-2,COUNTA('Form Responses 1'!$1:$1)-4),1,,TRUE,"Form Responses 1"))</f>
        <v>0</v>
      </c>
      <c r="B2908" s="65">
        <f ca="1">INDIRECT(ADDRESS(2+QUOTIENT(ROW()-2,COUNTA('Form Responses 1'!$1:$1)-4),2,,TRUE,"Form Responses 1"))</f>
        <v>0</v>
      </c>
      <c r="C2908" s="65">
        <f ca="1">INDIRECT(ADDRESS(2+QUOTIENT(ROW()-2,COUNTA('Form Responses 1'!$1:$1)-4),3,,TRUE,"Form Responses 1"))</f>
        <v>0</v>
      </c>
      <c r="D2908" s="65">
        <f ca="1">INDIRECT(ADDRESS(2+QUOTIENT(ROW()-2,COUNTA('Form Responses 1'!$1:$1)-4),4,,TRUE,"Form Responses 1"))</f>
        <v>0</v>
      </c>
      <c r="E2908" s="82">
        <f ca="1" t="shared" si="0"/>
        <v>6</v>
      </c>
      <c r="F2908" s="65" t="str">
        <f ca="1">IF(ISBLANK(A2908)," ",INDIRECT(ADDRESS(1,5+MOD(ROW()-2,COUNTA('Form Responses 1'!$1:$1)-4),,TRUE,"Form Responses 1")))</f>
        <v>Lantai 23 [Ruang Kerja]</v>
      </c>
      <c r="G2908" s="65" t="e">
        <f ca="1">IF(ISBLANK(A2908)," ",INDIRECT(ADDRESS(MATCH(A2908,'Form Responses 1'!A:A,0),5+MOD(ROW()-2,COUNTA('Form Responses 1'!$1:$1)-4),,TRUE,"Form Responses 1")))</f>
        <v>#N/A</v>
      </c>
      <c r="H2908" s="83" t="str">
        <f ca="1" t="shared" si="1"/>
        <v>Lantai 23</v>
      </c>
      <c r="I2908" s="83" t="str">
        <f ca="1" t="shared" si="2936"/>
        <v>Ruang Kerja</v>
      </c>
      <c r="J2908" s="83" t="str">
        <f ca="1" t="shared" si="2"/>
        <v>CLEANING SERVICE</v>
      </c>
      <c r="K2908" s="83" t="str">
        <f ca="1" t="array" ref="K2908">IFERROR(INDEX(MASTER!B:B,MATCH(G2908,MASTER!A:A,0))/100," ")</f>
        <v> </v>
      </c>
      <c r="L2908" s="65">
        <f ca="1" t="shared" si="3"/>
        <v>0</v>
      </c>
      <c r="M2908" s="65" t="str">
        <f ca="1" t="shared" si="4"/>
        <v>1900 - WEEK 00</v>
      </c>
      <c r="N2908" s="65" t="str">
        <f ca="1" t="shared" si="5"/>
        <v>1900 - MONTH 01</v>
      </c>
      <c r="O2908" s="83" t="str">
        <f ca="1" t="shared" ref="O2908:P2908" si="2962">IFERROR(AVERAGEIF(M:M,M2908,$K:$K)," ")</f>
        <v> </v>
      </c>
      <c r="P2908" s="83" t="str">
        <f ca="1" t="shared" si="2962"/>
        <v> </v>
      </c>
      <c r="Q2908" s="65" t="str">
        <f ca="1">IF(ISBLANK(A2908)," ",IF(O2908&gt;MASTER!$B$3/100,"SB",IF(O2908&gt;MASTER!$B$4/100,"B",IF(O2908&gt;MASTER!$B$5/100,"C","K"))))</f>
        <v>SB</v>
      </c>
      <c r="R2908" s="65" t="str">
        <f ca="1">IF(ISBLANK(B2908)," ",IF(P2908&gt;MASTER!$B$3/100,"SB",IF(P2908&gt;MASTER!$B$4/100,"B",IF(P2908&gt;MASTER!$B$5/100,"C","K"))))</f>
        <v>SB</v>
      </c>
    </row>
    <row r="2909" customHeight="1" spans="1:18">
      <c r="A2909" s="65">
        <f ca="1">INDIRECT(ADDRESS(2+QUOTIENT(ROW()-2,COUNTA('Form Responses 1'!$1:$1)-4),1,,TRUE,"Form Responses 1"))</f>
        <v>0</v>
      </c>
      <c r="B2909" s="65">
        <f ca="1">INDIRECT(ADDRESS(2+QUOTIENT(ROW()-2,COUNTA('Form Responses 1'!$1:$1)-4),2,,TRUE,"Form Responses 1"))</f>
        <v>0</v>
      </c>
      <c r="C2909" s="65">
        <f ca="1">INDIRECT(ADDRESS(2+QUOTIENT(ROW()-2,COUNTA('Form Responses 1'!$1:$1)-4),3,,TRUE,"Form Responses 1"))</f>
        <v>0</v>
      </c>
      <c r="D2909" s="65">
        <f ca="1">INDIRECT(ADDRESS(2+QUOTIENT(ROW()-2,COUNTA('Form Responses 1'!$1:$1)-4),4,,TRUE,"Form Responses 1"))</f>
        <v>0</v>
      </c>
      <c r="E2909" s="82">
        <f ca="1" t="shared" si="0"/>
        <v>6</v>
      </c>
      <c r="F2909" s="65" t="str">
        <f ca="1">IF(ISBLANK(A2909)," ",INDIRECT(ADDRESS(1,5+MOD(ROW()-2,COUNTA('Form Responses 1'!$1:$1)-4),,TRUE,"Form Responses 1")))</f>
        <v>Lantai 23 [Koridor]</v>
      </c>
      <c r="G2909" s="65" t="e">
        <f ca="1">IF(ISBLANK(A2909)," ",INDIRECT(ADDRESS(MATCH(A2909,'Form Responses 1'!A:A,0),5+MOD(ROW()-2,COUNTA('Form Responses 1'!$1:$1)-4),,TRUE,"Form Responses 1")))</f>
        <v>#N/A</v>
      </c>
      <c r="H2909" s="83" t="str">
        <f ca="1" t="shared" si="1"/>
        <v>Lantai 23</v>
      </c>
      <c r="I2909" s="83" t="str">
        <f ca="1" t="shared" si="2936"/>
        <v>Koridor</v>
      </c>
      <c r="J2909" s="83" t="str">
        <f ca="1" t="shared" si="2"/>
        <v>CLEANING SERVICE</v>
      </c>
      <c r="K2909" s="83" t="str">
        <f ca="1" t="array" ref="K2909">IFERROR(INDEX(MASTER!B:B,MATCH(G2909,MASTER!A:A,0))/100," ")</f>
        <v> </v>
      </c>
      <c r="L2909" s="65">
        <f ca="1" t="shared" si="3"/>
        <v>0</v>
      </c>
      <c r="M2909" s="65" t="str">
        <f ca="1" t="shared" si="4"/>
        <v>1900 - WEEK 00</v>
      </c>
      <c r="N2909" s="65" t="str">
        <f ca="1" t="shared" si="5"/>
        <v>1900 - MONTH 01</v>
      </c>
      <c r="O2909" s="83" t="str">
        <f ca="1" t="shared" ref="O2909:P2909" si="2963">IFERROR(AVERAGEIF(M:M,M2909,$K:$K)," ")</f>
        <v> </v>
      </c>
      <c r="P2909" s="83" t="str">
        <f ca="1" t="shared" si="2963"/>
        <v> </v>
      </c>
      <c r="Q2909" s="65" t="str">
        <f ca="1">IF(ISBLANK(A2909)," ",IF(O2909&gt;MASTER!$B$3/100,"SB",IF(O2909&gt;MASTER!$B$4/100,"B",IF(O2909&gt;MASTER!$B$5/100,"C","K"))))</f>
        <v>SB</v>
      </c>
      <c r="R2909" s="65" t="str">
        <f ca="1">IF(ISBLANK(B2909)," ",IF(P2909&gt;MASTER!$B$3/100,"SB",IF(P2909&gt;MASTER!$B$4/100,"B",IF(P2909&gt;MASTER!$B$5/100,"C","K"))))</f>
        <v>SB</v>
      </c>
    </row>
    <row r="2910" customHeight="1" spans="1:18">
      <c r="A2910" s="65">
        <f ca="1">INDIRECT(ADDRESS(2+QUOTIENT(ROW()-2,COUNTA('Form Responses 1'!$1:$1)-4),1,,TRUE,"Form Responses 1"))</f>
        <v>0</v>
      </c>
      <c r="B2910" s="65">
        <f ca="1">INDIRECT(ADDRESS(2+QUOTIENT(ROW()-2,COUNTA('Form Responses 1'!$1:$1)-4),2,,TRUE,"Form Responses 1"))</f>
        <v>0</v>
      </c>
      <c r="C2910" s="65">
        <f ca="1">INDIRECT(ADDRESS(2+QUOTIENT(ROW()-2,COUNTA('Form Responses 1'!$1:$1)-4),3,,TRUE,"Form Responses 1"))</f>
        <v>0</v>
      </c>
      <c r="D2910" s="65">
        <f ca="1">INDIRECT(ADDRESS(2+QUOTIENT(ROW()-2,COUNTA('Form Responses 1'!$1:$1)-4),4,,TRUE,"Form Responses 1"))</f>
        <v>0</v>
      </c>
      <c r="E2910" s="82">
        <f ca="1" t="shared" si="0"/>
        <v>6</v>
      </c>
      <c r="F2910" s="65" t="str">
        <f ca="1">IF(ISBLANK(A2910)," ",INDIRECT(ADDRESS(1,5+MOD(ROW()-2,COUNTA('Form Responses 1'!$1:$1)-4),,TRUE,"Form Responses 1")))</f>
        <v>Lantai 23 [Toilet Pria / Wanita]</v>
      </c>
      <c r="G2910" s="65" t="e">
        <f ca="1">IF(ISBLANK(A2910)," ",INDIRECT(ADDRESS(MATCH(A2910,'Form Responses 1'!A:A,0),5+MOD(ROW()-2,COUNTA('Form Responses 1'!$1:$1)-4),,TRUE,"Form Responses 1")))</f>
        <v>#N/A</v>
      </c>
      <c r="H2910" s="83" t="str">
        <f ca="1" t="shared" si="1"/>
        <v>Lantai 23</v>
      </c>
      <c r="I2910" s="83" t="str">
        <f ca="1" t="shared" si="2936"/>
        <v>Toilet Pria / Wanita</v>
      </c>
      <c r="J2910" s="83" t="str">
        <f ca="1" t="shared" si="2"/>
        <v>CLEANING SERVICE</v>
      </c>
      <c r="K2910" s="83" t="str">
        <f ca="1" t="array" ref="K2910">IFERROR(INDEX(MASTER!B:B,MATCH(G2910,MASTER!A:A,0))/100," ")</f>
        <v> </v>
      </c>
      <c r="L2910" s="65">
        <f ca="1" t="shared" si="3"/>
        <v>0</v>
      </c>
      <c r="M2910" s="65" t="str">
        <f ca="1" t="shared" si="4"/>
        <v>1900 - WEEK 00</v>
      </c>
      <c r="N2910" s="65" t="str">
        <f ca="1" t="shared" si="5"/>
        <v>1900 - MONTH 01</v>
      </c>
      <c r="O2910" s="83" t="str">
        <f ca="1" t="shared" ref="O2910:P2910" si="2964">IFERROR(AVERAGEIF(M:M,M2910,$K:$K)," ")</f>
        <v> </v>
      </c>
      <c r="P2910" s="83" t="str">
        <f ca="1" t="shared" si="2964"/>
        <v> </v>
      </c>
      <c r="Q2910" s="65" t="str">
        <f ca="1">IF(ISBLANK(A2910)," ",IF(O2910&gt;MASTER!$B$3/100,"SB",IF(O2910&gt;MASTER!$B$4/100,"B",IF(O2910&gt;MASTER!$B$5/100,"C","K"))))</f>
        <v>SB</v>
      </c>
      <c r="R2910" s="65" t="str">
        <f ca="1">IF(ISBLANK(B2910)," ",IF(P2910&gt;MASTER!$B$3/100,"SB",IF(P2910&gt;MASTER!$B$4/100,"B",IF(P2910&gt;MASTER!$B$5/100,"C","K"))))</f>
        <v>SB</v>
      </c>
    </row>
    <row r="2911" customHeight="1" spans="1:18">
      <c r="A2911" s="65">
        <f ca="1">INDIRECT(ADDRESS(2+QUOTIENT(ROW()-2,COUNTA('Form Responses 1'!$1:$1)-4),1,,TRUE,"Form Responses 1"))</f>
        <v>0</v>
      </c>
      <c r="B2911" s="65">
        <f ca="1">INDIRECT(ADDRESS(2+QUOTIENT(ROW()-2,COUNTA('Form Responses 1'!$1:$1)-4),2,,TRUE,"Form Responses 1"))</f>
        <v>0</v>
      </c>
      <c r="C2911" s="65">
        <f ca="1">INDIRECT(ADDRESS(2+QUOTIENT(ROW()-2,COUNTA('Form Responses 1'!$1:$1)-4),3,,TRUE,"Form Responses 1"))</f>
        <v>0</v>
      </c>
      <c r="D2911" s="65">
        <f ca="1">INDIRECT(ADDRESS(2+QUOTIENT(ROW()-2,COUNTA('Form Responses 1'!$1:$1)-4),4,,TRUE,"Form Responses 1"))</f>
        <v>0</v>
      </c>
      <c r="E2911" s="82">
        <f ca="1" t="shared" si="0"/>
        <v>6</v>
      </c>
      <c r="F2911" s="65" t="str">
        <f ca="1">IF(ISBLANK(A2911)," ",INDIRECT(ADDRESS(1,5+MOD(ROW()-2,COUNTA('Form Responses 1'!$1:$1)-4),,TRUE,"Form Responses 1")))</f>
        <v>Lantai 22 [Tangga Exit Barat]</v>
      </c>
      <c r="G2911" s="65" t="e">
        <f ca="1">IF(ISBLANK(A2911)," ",INDIRECT(ADDRESS(MATCH(A2911,'Form Responses 1'!A:A,0),5+MOD(ROW()-2,COUNTA('Form Responses 1'!$1:$1)-4),,TRUE,"Form Responses 1")))</f>
        <v>#N/A</v>
      </c>
      <c r="H2911" s="83" t="str">
        <f ca="1" t="shared" si="1"/>
        <v>Lantai 22</v>
      </c>
      <c r="I2911" s="83" t="str">
        <f ca="1" t="shared" si="2936"/>
        <v>Tangga Exit Barat</v>
      </c>
      <c r="J2911" s="83" t="str">
        <f ca="1" t="shared" si="2"/>
        <v>CLEANING SERVICE</v>
      </c>
      <c r="K2911" s="83" t="str">
        <f ca="1" t="array" ref="K2911">IFERROR(INDEX(MASTER!B:B,MATCH(G2911,MASTER!A:A,0))/100," ")</f>
        <v> </v>
      </c>
      <c r="L2911" s="65">
        <f ca="1" t="shared" si="3"/>
        <v>0</v>
      </c>
      <c r="M2911" s="65" t="str">
        <f ca="1" t="shared" si="4"/>
        <v>1900 - WEEK 00</v>
      </c>
      <c r="N2911" s="65" t="str">
        <f ca="1" t="shared" si="5"/>
        <v>1900 - MONTH 01</v>
      </c>
      <c r="O2911" s="83" t="str">
        <f ca="1" t="shared" ref="O2911:P2911" si="2965">IFERROR(AVERAGEIF(M:M,M2911,$K:$K)," ")</f>
        <v> </v>
      </c>
      <c r="P2911" s="83" t="str">
        <f ca="1" t="shared" si="2965"/>
        <v> </v>
      </c>
      <c r="Q2911" s="65" t="str">
        <f ca="1">IF(ISBLANK(A2911)," ",IF(O2911&gt;MASTER!$B$3/100,"SB",IF(O2911&gt;MASTER!$B$4/100,"B",IF(O2911&gt;MASTER!$B$5/100,"C","K"))))</f>
        <v>SB</v>
      </c>
      <c r="R2911" s="65" t="str">
        <f ca="1">IF(ISBLANK(B2911)," ",IF(P2911&gt;MASTER!$B$3/100,"SB",IF(P2911&gt;MASTER!$B$4/100,"B",IF(P2911&gt;MASTER!$B$5/100,"C","K"))))</f>
        <v>SB</v>
      </c>
    </row>
    <row r="2912" customHeight="1" spans="1:18">
      <c r="A2912" s="65">
        <f ca="1">INDIRECT(ADDRESS(2+QUOTIENT(ROW()-2,COUNTA('Form Responses 1'!$1:$1)-4),1,,TRUE,"Form Responses 1"))</f>
        <v>0</v>
      </c>
      <c r="B2912" s="65">
        <f ca="1">INDIRECT(ADDRESS(2+QUOTIENT(ROW()-2,COUNTA('Form Responses 1'!$1:$1)-4),2,,TRUE,"Form Responses 1"))</f>
        <v>0</v>
      </c>
      <c r="C2912" s="65">
        <f ca="1">INDIRECT(ADDRESS(2+QUOTIENT(ROW()-2,COUNTA('Form Responses 1'!$1:$1)-4),3,,TRUE,"Form Responses 1"))</f>
        <v>0</v>
      </c>
      <c r="D2912" s="65">
        <f ca="1">INDIRECT(ADDRESS(2+QUOTIENT(ROW()-2,COUNTA('Form Responses 1'!$1:$1)-4),4,,TRUE,"Form Responses 1"))</f>
        <v>0</v>
      </c>
      <c r="E2912" s="82">
        <f ca="1" t="shared" si="0"/>
        <v>6</v>
      </c>
      <c r="F2912" s="65" t="str">
        <f ca="1">IF(ISBLANK(A2912)," ",INDIRECT(ADDRESS(1,5+MOD(ROW()-2,COUNTA('Form Responses 1'!$1:$1)-4),,TRUE,"Form Responses 1")))</f>
        <v>Lantai 22 [ &amp; Timur]</v>
      </c>
      <c r="G2912" s="65" t="e">
        <f ca="1">IF(ISBLANK(A2912)," ",INDIRECT(ADDRESS(MATCH(A2912,'Form Responses 1'!A:A,0),5+MOD(ROW()-2,COUNTA('Form Responses 1'!$1:$1)-4),,TRUE,"Form Responses 1")))</f>
        <v>#N/A</v>
      </c>
      <c r="H2912" s="83" t="str">
        <f ca="1" t="shared" si="1"/>
        <v>Lantai 22</v>
      </c>
      <c r="I2912" s="83" t="str">
        <f ca="1" t="shared" si="2936"/>
        <v> &amp; Timur</v>
      </c>
      <c r="J2912" s="83" t="str">
        <f ca="1" t="shared" si="2"/>
        <v>CLEANING SERVICE</v>
      </c>
      <c r="K2912" s="83" t="str">
        <f ca="1" t="array" ref="K2912">IFERROR(INDEX(MASTER!B:B,MATCH(G2912,MASTER!A:A,0))/100," ")</f>
        <v> </v>
      </c>
      <c r="L2912" s="65">
        <f ca="1" t="shared" si="3"/>
        <v>0</v>
      </c>
      <c r="M2912" s="65" t="str">
        <f ca="1" t="shared" si="4"/>
        <v>1900 - WEEK 00</v>
      </c>
      <c r="N2912" s="65" t="str">
        <f ca="1" t="shared" si="5"/>
        <v>1900 - MONTH 01</v>
      </c>
      <c r="O2912" s="83" t="str">
        <f ca="1" t="shared" ref="O2912:P2912" si="2966">IFERROR(AVERAGEIF(M:M,M2912,$K:$K)," ")</f>
        <v> </v>
      </c>
      <c r="P2912" s="83" t="str">
        <f ca="1" t="shared" si="2966"/>
        <v> </v>
      </c>
      <c r="Q2912" s="65" t="str">
        <f ca="1">IF(ISBLANK(A2912)," ",IF(O2912&gt;MASTER!$B$3/100,"SB",IF(O2912&gt;MASTER!$B$4/100,"B",IF(O2912&gt;MASTER!$B$5/100,"C","K"))))</f>
        <v>SB</v>
      </c>
      <c r="R2912" s="65" t="str">
        <f ca="1">IF(ISBLANK(B2912)," ",IF(P2912&gt;MASTER!$B$3/100,"SB",IF(P2912&gt;MASTER!$B$4/100,"B",IF(P2912&gt;MASTER!$B$5/100,"C","K"))))</f>
        <v>SB</v>
      </c>
    </row>
    <row r="2913" customHeight="1" spans="1:18">
      <c r="A2913" s="65">
        <f ca="1">INDIRECT(ADDRESS(2+QUOTIENT(ROW()-2,COUNTA('Form Responses 1'!$1:$1)-4),1,,TRUE,"Form Responses 1"))</f>
        <v>0</v>
      </c>
      <c r="B2913" s="65">
        <f ca="1">INDIRECT(ADDRESS(2+QUOTIENT(ROW()-2,COUNTA('Form Responses 1'!$1:$1)-4),2,,TRUE,"Form Responses 1"))</f>
        <v>0</v>
      </c>
      <c r="C2913" s="65">
        <f ca="1">INDIRECT(ADDRESS(2+QUOTIENT(ROW()-2,COUNTA('Form Responses 1'!$1:$1)-4),3,,TRUE,"Form Responses 1"))</f>
        <v>0</v>
      </c>
      <c r="D2913" s="65">
        <f ca="1">INDIRECT(ADDRESS(2+QUOTIENT(ROW()-2,COUNTA('Form Responses 1'!$1:$1)-4),4,,TRUE,"Form Responses 1"))</f>
        <v>0</v>
      </c>
      <c r="E2913" s="82">
        <f ca="1" t="shared" si="0"/>
        <v>6</v>
      </c>
      <c r="F2913" s="65" t="str">
        <f ca="1">IF(ISBLANK(A2913)," ",INDIRECT(ADDRESS(1,5+MOD(ROW()-2,COUNTA('Form Responses 1'!$1:$1)-4),,TRUE,"Form Responses 1")))</f>
        <v>Lantai 22 [Mushola]</v>
      </c>
      <c r="G2913" s="65" t="e">
        <f ca="1">IF(ISBLANK(A2913)," ",INDIRECT(ADDRESS(MATCH(A2913,'Form Responses 1'!A:A,0),5+MOD(ROW()-2,COUNTA('Form Responses 1'!$1:$1)-4),,TRUE,"Form Responses 1")))</f>
        <v>#N/A</v>
      </c>
      <c r="H2913" s="83" t="str">
        <f ca="1" t="shared" si="1"/>
        <v>Lantai 22</v>
      </c>
      <c r="I2913" s="83" t="str">
        <f ca="1" t="shared" si="2936"/>
        <v>Mushola</v>
      </c>
      <c r="J2913" s="83" t="str">
        <f ca="1" t="shared" si="2"/>
        <v>CLEANING SERVICE</v>
      </c>
      <c r="K2913" s="83" t="str">
        <f ca="1" t="array" ref="K2913">IFERROR(INDEX(MASTER!B:B,MATCH(G2913,MASTER!A:A,0))/100," ")</f>
        <v> </v>
      </c>
      <c r="L2913" s="65">
        <f ca="1" t="shared" si="3"/>
        <v>0</v>
      </c>
      <c r="M2913" s="65" t="str">
        <f ca="1" t="shared" si="4"/>
        <v>1900 - WEEK 00</v>
      </c>
      <c r="N2913" s="65" t="str">
        <f ca="1" t="shared" si="5"/>
        <v>1900 - MONTH 01</v>
      </c>
      <c r="O2913" s="83" t="str">
        <f ca="1" t="shared" ref="O2913:P2913" si="2967">IFERROR(AVERAGEIF(M:M,M2913,$K:$K)," ")</f>
        <v> </v>
      </c>
      <c r="P2913" s="83" t="str">
        <f ca="1" t="shared" si="2967"/>
        <v> </v>
      </c>
      <c r="Q2913" s="65" t="str">
        <f ca="1">IF(ISBLANK(A2913)," ",IF(O2913&gt;MASTER!$B$3/100,"SB",IF(O2913&gt;MASTER!$B$4/100,"B",IF(O2913&gt;MASTER!$B$5/100,"C","K"))))</f>
        <v>SB</v>
      </c>
      <c r="R2913" s="65" t="str">
        <f ca="1">IF(ISBLANK(B2913)," ",IF(P2913&gt;MASTER!$B$3/100,"SB",IF(P2913&gt;MASTER!$B$4/100,"B",IF(P2913&gt;MASTER!$B$5/100,"C","K"))))</f>
        <v>SB</v>
      </c>
    </row>
    <row r="2914" customHeight="1" spans="1:18">
      <c r="A2914" s="65">
        <f ca="1">INDIRECT(ADDRESS(2+QUOTIENT(ROW()-2,COUNTA('Form Responses 1'!$1:$1)-4),1,,TRUE,"Form Responses 1"))</f>
        <v>0</v>
      </c>
      <c r="B2914" s="65">
        <f ca="1">INDIRECT(ADDRESS(2+QUOTIENT(ROW()-2,COUNTA('Form Responses 1'!$1:$1)-4),2,,TRUE,"Form Responses 1"))</f>
        <v>0</v>
      </c>
      <c r="C2914" s="65">
        <f ca="1">INDIRECT(ADDRESS(2+QUOTIENT(ROW()-2,COUNTA('Form Responses 1'!$1:$1)-4),3,,TRUE,"Form Responses 1"))</f>
        <v>0</v>
      </c>
      <c r="D2914" s="65">
        <f ca="1">INDIRECT(ADDRESS(2+QUOTIENT(ROW()-2,COUNTA('Form Responses 1'!$1:$1)-4),4,,TRUE,"Form Responses 1"))</f>
        <v>0</v>
      </c>
      <c r="E2914" s="82">
        <f ca="1" t="shared" si="0"/>
        <v>6</v>
      </c>
      <c r="F2914" s="65" t="str">
        <f ca="1">IF(ISBLANK(A2914)," ",INDIRECT(ADDRESS(1,5+MOD(ROW()-2,COUNTA('Form Responses 1'!$1:$1)-4),,TRUE,"Form Responses 1")))</f>
        <v>Lantai 22 [Pantry]</v>
      </c>
      <c r="G2914" s="65" t="e">
        <f ca="1">IF(ISBLANK(A2914)," ",INDIRECT(ADDRESS(MATCH(A2914,'Form Responses 1'!A:A,0),5+MOD(ROW()-2,COUNTA('Form Responses 1'!$1:$1)-4),,TRUE,"Form Responses 1")))</f>
        <v>#N/A</v>
      </c>
      <c r="H2914" s="83" t="str">
        <f ca="1" t="shared" si="1"/>
        <v>Lantai 22</v>
      </c>
      <c r="I2914" s="83" t="str">
        <f ca="1" t="shared" si="2936"/>
        <v>Pantry</v>
      </c>
      <c r="J2914" s="83" t="str">
        <f ca="1" t="shared" si="2"/>
        <v>CLEANING SERVICE</v>
      </c>
      <c r="K2914" s="83" t="str">
        <f ca="1" t="array" ref="K2914">IFERROR(INDEX(MASTER!B:B,MATCH(G2914,MASTER!A:A,0))/100," ")</f>
        <v> </v>
      </c>
      <c r="L2914" s="65">
        <f ca="1" t="shared" si="3"/>
        <v>0</v>
      </c>
      <c r="M2914" s="65" t="str">
        <f ca="1" t="shared" si="4"/>
        <v>1900 - WEEK 00</v>
      </c>
      <c r="N2914" s="65" t="str">
        <f ca="1" t="shared" si="5"/>
        <v>1900 - MONTH 01</v>
      </c>
      <c r="O2914" s="83" t="str">
        <f ca="1" t="shared" ref="O2914:P2914" si="2968">IFERROR(AVERAGEIF(M:M,M2914,$K:$K)," ")</f>
        <v> </v>
      </c>
      <c r="P2914" s="83" t="str">
        <f ca="1" t="shared" si="2968"/>
        <v> </v>
      </c>
      <c r="Q2914" s="65" t="str">
        <f ca="1">IF(ISBLANK(A2914)," ",IF(O2914&gt;MASTER!$B$3/100,"SB",IF(O2914&gt;MASTER!$B$4/100,"B",IF(O2914&gt;MASTER!$B$5/100,"C","K"))))</f>
        <v>SB</v>
      </c>
      <c r="R2914" s="65" t="str">
        <f ca="1">IF(ISBLANK(B2914)," ",IF(P2914&gt;MASTER!$B$3/100,"SB",IF(P2914&gt;MASTER!$B$4/100,"B",IF(P2914&gt;MASTER!$B$5/100,"C","K"))))</f>
        <v>SB</v>
      </c>
    </row>
    <row r="2915" customHeight="1" spans="1:18">
      <c r="A2915" s="65">
        <f ca="1">INDIRECT(ADDRESS(2+QUOTIENT(ROW()-2,COUNTA('Form Responses 1'!$1:$1)-4),1,,TRUE,"Form Responses 1"))</f>
        <v>0</v>
      </c>
      <c r="B2915" s="65">
        <f ca="1">INDIRECT(ADDRESS(2+QUOTIENT(ROW()-2,COUNTA('Form Responses 1'!$1:$1)-4),2,,TRUE,"Form Responses 1"))</f>
        <v>0</v>
      </c>
      <c r="C2915" s="65">
        <f ca="1">INDIRECT(ADDRESS(2+QUOTIENT(ROW()-2,COUNTA('Form Responses 1'!$1:$1)-4),3,,TRUE,"Form Responses 1"))</f>
        <v>0</v>
      </c>
      <c r="D2915" s="65">
        <f ca="1">INDIRECT(ADDRESS(2+QUOTIENT(ROW()-2,COUNTA('Form Responses 1'!$1:$1)-4),4,,TRUE,"Form Responses 1"))</f>
        <v>0</v>
      </c>
      <c r="E2915" s="82">
        <f ca="1" t="shared" si="0"/>
        <v>6</v>
      </c>
      <c r="F2915" s="65" t="str">
        <f ca="1">IF(ISBLANK(A2915)," ",INDIRECT(ADDRESS(1,5+MOD(ROW()-2,COUNTA('Form Responses 1'!$1:$1)-4),,TRUE,"Form Responses 1")))</f>
        <v>Lantai 22 [Ruang Rapat 1-2-3]</v>
      </c>
      <c r="G2915" s="65" t="e">
        <f ca="1">IF(ISBLANK(A2915)," ",INDIRECT(ADDRESS(MATCH(A2915,'Form Responses 1'!A:A,0),5+MOD(ROW()-2,COUNTA('Form Responses 1'!$1:$1)-4),,TRUE,"Form Responses 1")))</f>
        <v>#N/A</v>
      </c>
      <c r="H2915" s="83" t="str">
        <f ca="1" t="shared" si="1"/>
        <v>Lantai 22</v>
      </c>
      <c r="I2915" s="83" t="str">
        <f ca="1" t="shared" si="2936"/>
        <v>Ruang Rapat 1-2-3</v>
      </c>
      <c r="J2915" s="83" t="str">
        <f ca="1" t="shared" si="2"/>
        <v>CLEANING SERVICE</v>
      </c>
      <c r="K2915" s="83" t="str">
        <f ca="1" t="array" ref="K2915">IFERROR(INDEX(MASTER!B:B,MATCH(G2915,MASTER!A:A,0))/100," ")</f>
        <v> </v>
      </c>
      <c r="L2915" s="65">
        <f ca="1" t="shared" si="3"/>
        <v>0</v>
      </c>
      <c r="M2915" s="65" t="str">
        <f ca="1" t="shared" si="4"/>
        <v>1900 - WEEK 00</v>
      </c>
      <c r="N2915" s="65" t="str">
        <f ca="1" t="shared" si="5"/>
        <v>1900 - MONTH 01</v>
      </c>
      <c r="O2915" s="83" t="str">
        <f ca="1" t="shared" ref="O2915:P2915" si="2969">IFERROR(AVERAGEIF(M:M,M2915,$K:$K)," ")</f>
        <v> </v>
      </c>
      <c r="P2915" s="83" t="str">
        <f ca="1" t="shared" si="2969"/>
        <v> </v>
      </c>
      <c r="Q2915" s="65" t="str">
        <f ca="1">IF(ISBLANK(A2915)," ",IF(O2915&gt;MASTER!$B$3/100,"SB",IF(O2915&gt;MASTER!$B$4/100,"B",IF(O2915&gt;MASTER!$B$5/100,"C","K"))))</f>
        <v>SB</v>
      </c>
      <c r="R2915" s="65" t="str">
        <f ca="1">IF(ISBLANK(B2915)," ",IF(P2915&gt;MASTER!$B$3/100,"SB",IF(P2915&gt;MASTER!$B$4/100,"B",IF(P2915&gt;MASTER!$B$5/100,"C","K"))))</f>
        <v>SB</v>
      </c>
    </row>
    <row r="2916" customHeight="1" spans="1:18">
      <c r="A2916" s="65">
        <f ca="1">INDIRECT(ADDRESS(2+QUOTIENT(ROW()-2,COUNTA('Form Responses 1'!$1:$1)-4),1,,TRUE,"Form Responses 1"))</f>
        <v>0</v>
      </c>
      <c r="B2916" s="65">
        <f ca="1">INDIRECT(ADDRESS(2+QUOTIENT(ROW()-2,COUNTA('Form Responses 1'!$1:$1)-4),2,,TRUE,"Form Responses 1"))</f>
        <v>0</v>
      </c>
      <c r="C2916" s="65">
        <f ca="1">INDIRECT(ADDRESS(2+QUOTIENT(ROW()-2,COUNTA('Form Responses 1'!$1:$1)-4),3,,TRUE,"Form Responses 1"))</f>
        <v>0</v>
      </c>
      <c r="D2916" s="65">
        <f ca="1">INDIRECT(ADDRESS(2+QUOTIENT(ROW()-2,COUNTA('Form Responses 1'!$1:$1)-4),4,,TRUE,"Form Responses 1"))</f>
        <v>0</v>
      </c>
      <c r="E2916" s="82">
        <f ca="1" t="shared" si="0"/>
        <v>6</v>
      </c>
      <c r="F2916" s="65" t="str">
        <f ca="1">IF(ISBLANK(A2916)," ",INDIRECT(ADDRESS(1,5+MOD(ROW()-2,COUNTA('Form Responses 1'!$1:$1)-4),,TRUE,"Form Responses 1")))</f>
        <v>Lantai 22 [Ruang Kerja]</v>
      </c>
      <c r="G2916" s="65" t="e">
        <f ca="1">IF(ISBLANK(A2916)," ",INDIRECT(ADDRESS(MATCH(A2916,'Form Responses 1'!A:A,0),5+MOD(ROW()-2,COUNTA('Form Responses 1'!$1:$1)-4),,TRUE,"Form Responses 1")))</f>
        <v>#N/A</v>
      </c>
      <c r="H2916" s="83" t="str">
        <f ca="1" t="shared" si="1"/>
        <v>Lantai 22</v>
      </c>
      <c r="I2916" s="83" t="str">
        <f ca="1" t="shared" si="2936"/>
        <v>Ruang Kerja</v>
      </c>
      <c r="J2916" s="83" t="str">
        <f ca="1" t="shared" si="2"/>
        <v>CLEANING SERVICE</v>
      </c>
      <c r="K2916" s="83" t="str">
        <f ca="1" t="array" ref="K2916">IFERROR(INDEX(MASTER!B:B,MATCH(G2916,MASTER!A:A,0))/100," ")</f>
        <v> </v>
      </c>
      <c r="L2916" s="65">
        <f ca="1" t="shared" si="3"/>
        <v>0</v>
      </c>
      <c r="M2916" s="65" t="str">
        <f ca="1" t="shared" si="4"/>
        <v>1900 - WEEK 00</v>
      </c>
      <c r="N2916" s="65" t="str">
        <f ca="1" t="shared" si="5"/>
        <v>1900 - MONTH 01</v>
      </c>
      <c r="O2916" s="83" t="str">
        <f ca="1" t="shared" ref="O2916:P2916" si="2970">IFERROR(AVERAGEIF(M:M,M2916,$K:$K)," ")</f>
        <v> </v>
      </c>
      <c r="P2916" s="83" t="str">
        <f ca="1" t="shared" si="2970"/>
        <v> </v>
      </c>
      <c r="Q2916" s="65" t="str">
        <f ca="1">IF(ISBLANK(A2916)," ",IF(O2916&gt;MASTER!$B$3/100,"SB",IF(O2916&gt;MASTER!$B$4/100,"B",IF(O2916&gt;MASTER!$B$5/100,"C","K"))))</f>
        <v>SB</v>
      </c>
      <c r="R2916" s="65" t="str">
        <f ca="1">IF(ISBLANK(B2916)," ",IF(P2916&gt;MASTER!$B$3/100,"SB",IF(P2916&gt;MASTER!$B$4/100,"B",IF(P2916&gt;MASTER!$B$5/100,"C","K"))))</f>
        <v>SB</v>
      </c>
    </row>
    <row r="2917" customHeight="1" spans="1:18">
      <c r="A2917" s="65">
        <f ca="1">INDIRECT(ADDRESS(2+QUOTIENT(ROW()-2,COUNTA('Form Responses 1'!$1:$1)-4),1,,TRUE,"Form Responses 1"))</f>
        <v>0</v>
      </c>
      <c r="B2917" s="65">
        <f ca="1">INDIRECT(ADDRESS(2+QUOTIENT(ROW()-2,COUNTA('Form Responses 1'!$1:$1)-4),2,,TRUE,"Form Responses 1"))</f>
        <v>0</v>
      </c>
      <c r="C2917" s="65">
        <f ca="1">INDIRECT(ADDRESS(2+QUOTIENT(ROW()-2,COUNTA('Form Responses 1'!$1:$1)-4),3,,TRUE,"Form Responses 1"))</f>
        <v>0</v>
      </c>
      <c r="D2917" s="65">
        <f ca="1">INDIRECT(ADDRESS(2+QUOTIENT(ROW()-2,COUNTA('Form Responses 1'!$1:$1)-4),4,,TRUE,"Form Responses 1"))</f>
        <v>0</v>
      </c>
      <c r="E2917" s="82">
        <f ca="1" t="shared" si="0"/>
        <v>6</v>
      </c>
      <c r="F2917" s="65" t="str">
        <f ca="1">IF(ISBLANK(A2917)," ",INDIRECT(ADDRESS(1,5+MOD(ROW()-2,COUNTA('Form Responses 1'!$1:$1)-4),,TRUE,"Form Responses 1")))</f>
        <v>Lantai 22 [Koridor]</v>
      </c>
      <c r="G2917" s="65" t="e">
        <f ca="1">IF(ISBLANK(A2917)," ",INDIRECT(ADDRESS(MATCH(A2917,'Form Responses 1'!A:A,0),5+MOD(ROW()-2,COUNTA('Form Responses 1'!$1:$1)-4),,TRUE,"Form Responses 1")))</f>
        <v>#N/A</v>
      </c>
      <c r="H2917" s="83" t="str">
        <f ca="1" t="shared" si="1"/>
        <v>Lantai 22</v>
      </c>
      <c r="I2917" s="83" t="str">
        <f ca="1" t="shared" si="2936"/>
        <v>Koridor</v>
      </c>
      <c r="J2917" s="83" t="str">
        <f ca="1" t="shared" si="2"/>
        <v>CLEANING SERVICE</v>
      </c>
      <c r="K2917" s="83" t="str">
        <f ca="1" t="array" ref="K2917">IFERROR(INDEX(MASTER!B:B,MATCH(G2917,MASTER!A:A,0))/100," ")</f>
        <v> </v>
      </c>
      <c r="L2917" s="65">
        <f ca="1" t="shared" si="3"/>
        <v>0</v>
      </c>
      <c r="M2917" s="65" t="str">
        <f ca="1" t="shared" si="4"/>
        <v>1900 - WEEK 00</v>
      </c>
      <c r="N2917" s="65" t="str">
        <f ca="1" t="shared" si="5"/>
        <v>1900 - MONTH 01</v>
      </c>
      <c r="O2917" s="83" t="str">
        <f ca="1" t="shared" ref="O2917:P2917" si="2971">IFERROR(AVERAGEIF(M:M,M2917,$K:$K)," ")</f>
        <v> </v>
      </c>
      <c r="P2917" s="83" t="str">
        <f ca="1" t="shared" si="2971"/>
        <v> </v>
      </c>
      <c r="Q2917" s="65" t="str">
        <f ca="1">IF(ISBLANK(A2917)," ",IF(O2917&gt;MASTER!$B$3/100,"SB",IF(O2917&gt;MASTER!$B$4/100,"B",IF(O2917&gt;MASTER!$B$5/100,"C","K"))))</f>
        <v>SB</v>
      </c>
      <c r="R2917" s="65" t="str">
        <f ca="1">IF(ISBLANK(B2917)," ",IF(P2917&gt;MASTER!$B$3/100,"SB",IF(P2917&gt;MASTER!$B$4/100,"B",IF(P2917&gt;MASTER!$B$5/100,"C","K"))))</f>
        <v>SB</v>
      </c>
    </row>
    <row r="2918" customHeight="1" spans="1:18">
      <c r="A2918" s="65">
        <f ca="1">INDIRECT(ADDRESS(2+QUOTIENT(ROW()-2,COUNTA('Form Responses 1'!$1:$1)-4),1,,TRUE,"Form Responses 1"))</f>
        <v>0</v>
      </c>
      <c r="B2918" s="65">
        <f ca="1">INDIRECT(ADDRESS(2+QUOTIENT(ROW()-2,COUNTA('Form Responses 1'!$1:$1)-4),2,,TRUE,"Form Responses 1"))</f>
        <v>0</v>
      </c>
      <c r="C2918" s="65">
        <f ca="1">INDIRECT(ADDRESS(2+QUOTIENT(ROW()-2,COUNTA('Form Responses 1'!$1:$1)-4),3,,TRUE,"Form Responses 1"))</f>
        <v>0</v>
      </c>
      <c r="D2918" s="65">
        <f ca="1">INDIRECT(ADDRESS(2+QUOTIENT(ROW()-2,COUNTA('Form Responses 1'!$1:$1)-4),4,,TRUE,"Form Responses 1"))</f>
        <v>0</v>
      </c>
      <c r="E2918" s="82">
        <f ca="1" t="shared" si="0"/>
        <v>6</v>
      </c>
      <c r="F2918" s="65" t="str">
        <f ca="1">IF(ISBLANK(A2918)," ",INDIRECT(ADDRESS(1,5+MOD(ROW()-2,COUNTA('Form Responses 1'!$1:$1)-4),,TRUE,"Form Responses 1")))</f>
        <v>Lantai 22 [Toilet Pria / Wanita]</v>
      </c>
      <c r="G2918" s="65" t="e">
        <f ca="1">IF(ISBLANK(A2918)," ",INDIRECT(ADDRESS(MATCH(A2918,'Form Responses 1'!A:A,0),5+MOD(ROW()-2,COUNTA('Form Responses 1'!$1:$1)-4),,TRUE,"Form Responses 1")))</f>
        <v>#N/A</v>
      </c>
      <c r="H2918" s="83" t="str">
        <f ca="1" t="shared" si="1"/>
        <v>Lantai 22</v>
      </c>
      <c r="I2918" s="83" t="str">
        <f ca="1" t="shared" si="2936"/>
        <v>Toilet Pria / Wanita</v>
      </c>
      <c r="J2918" s="83" t="str">
        <f ca="1" t="shared" si="2"/>
        <v>CLEANING SERVICE</v>
      </c>
      <c r="K2918" s="83" t="str">
        <f ca="1" t="array" ref="K2918">IFERROR(INDEX(MASTER!B:B,MATCH(G2918,MASTER!A:A,0))/100," ")</f>
        <v> </v>
      </c>
      <c r="L2918" s="65">
        <f ca="1" t="shared" si="3"/>
        <v>0</v>
      </c>
      <c r="M2918" s="65" t="str">
        <f ca="1" t="shared" si="4"/>
        <v>1900 - WEEK 00</v>
      </c>
      <c r="N2918" s="65" t="str">
        <f ca="1" t="shared" si="5"/>
        <v>1900 - MONTH 01</v>
      </c>
      <c r="O2918" s="83" t="str">
        <f ca="1" t="shared" ref="O2918:P2918" si="2972">IFERROR(AVERAGEIF(M:M,M2918,$K:$K)," ")</f>
        <v> </v>
      </c>
      <c r="P2918" s="83" t="str">
        <f ca="1" t="shared" si="2972"/>
        <v> </v>
      </c>
      <c r="Q2918" s="65" t="str">
        <f ca="1">IF(ISBLANK(A2918)," ",IF(O2918&gt;MASTER!$B$3/100,"SB",IF(O2918&gt;MASTER!$B$4/100,"B",IF(O2918&gt;MASTER!$B$5/100,"C","K"))))</f>
        <v>SB</v>
      </c>
      <c r="R2918" s="65" t="str">
        <f ca="1">IF(ISBLANK(B2918)," ",IF(P2918&gt;MASTER!$B$3/100,"SB",IF(P2918&gt;MASTER!$B$4/100,"B",IF(P2918&gt;MASTER!$B$5/100,"C","K"))))</f>
        <v>SB</v>
      </c>
    </row>
    <row r="2919" customHeight="1" spans="1:18">
      <c r="A2919" s="65">
        <f ca="1">INDIRECT(ADDRESS(2+QUOTIENT(ROW()-2,COUNTA('Form Responses 1'!$1:$1)-4),1,,TRUE,"Form Responses 1"))</f>
        <v>0</v>
      </c>
      <c r="B2919" s="65">
        <f ca="1">INDIRECT(ADDRESS(2+QUOTIENT(ROW()-2,COUNTA('Form Responses 1'!$1:$1)-4),2,,TRUE,"Form Responses 1"))</f>
        <v>0</v>
      </c>
      <c r="C2919" s="65">
        <f ca="1">INDIRECT(ADDRESS(2+QUOTIENT(ROW()-2,COUNTA('Form Responses 1'!$1:$1)-4),3,,TRUE,"Form Responses 1"))</f>
        <v>0</v>
      </c>
      <c r="D2919" s="65">
        <f ca="1">INDIRECT(ADDRESS(2+QUOTIENT(ROW()-2,COUNTA('Form Responses 1'!$1:$1)-4),4,,TRUE,"Form Responses 1"))</f>
        <v>0</v>
      </c>
      <c r="E2919" s="82">
        <f ca="1" t="shared" si="0"/>
        <v>6</v>
      </c>
      <c r="F2919" s="65" t="str">
        <f ca="1">IF(ISBLANK(A2919)," ",INDIRECT(ADDRESS(1,5+MOD(ROW()-2,COUNTA('Form Responses 1'!$1:$1)-4),,TRUE,"Form Responses 1")))</f>
        <v>Lantai 21 [Tangga Exit Barat]</v>
      </c>
      <c r="G2919" s="65" t="e">
        <f ca="1">IF(ISBLANK(A2919)," ",INDIRECT(ADDRESS(MATCH(A2919,'Form Responses 1'!A:A,0),5+MOD(ROW()-2,COUNTA('Form Responses 1'!$1:$1)-4),,TRUE,"Form Responses 1")))</f>
        <v>#N/A</v>
      </c>
      <c r="H2919" s="83" t="str">
        <f ca="1" t="shared" si="1"/>
        <v>Lantai 21</v>
      </c>
      <c r="I2919" s="83" t="str">
        <f ca="1" t="shared" si="2936"/>
        <v>Tangga Exit Barat</v>
      </c>
      <c r="J2919" s="83" t="str">
        <f ca="1" t="shared" si="2"/>
        <v>CLEANING SERVICE</v>
      </c>
      <c r="K2919" s="83" t="str">
        <f ca="1" t="array" ref="K2919">IFERROR(INDEX(MASTER!B:B,MATCH(G2919,MASTER!A:A,0))/100," ")</f>
        <v> </v>
      </c>
      <c r="L2919" s="65">
        <f ca="1" t="shared" si="3"/>
        <v>0</v>
      </c>
      <c r="M2919" s="65" t="str">
        <f ca="1" t="shared" si="4"/>
        <v>1900 - WEEK 00</v>
      </c>
      <c r="N2919" s="65" t="str">
        <f ca="1" t="shared" si="5"/>
        <v>1900 - MONTH 01</v>
      </c>
      <c r="O2919" s="83" t="str">
        <f ca="1" t="shared" ref="O2919:P2919" si="2973">IFERROR(AVERAGEIF(M:M,M2919,$K:$K)," ")</f>
        <v> </v>
      </c>
      <c r="P2919" s="83" t="str">
        <f ca="1" t="shared" si="2973"/>
        <v> </v>
      </c>
      <c r="Q2919" s="65" t="str">
        <f ca="1">IF(ISBLANK(A2919)," ",IF(O2919&gt;MASTER!$B$3/100,"SB",IF(O2919&gt;MASTER!$B$4/100,"B",IF(O2919&gt;MASTER!$B$5/100,"C","K"))))</f>
        <v>SB</v>
      </c>
      <c r="R2919" s="65" t="str">
        <f ca="1">IF(ISBLANK(B2919)," ",IF(P2919&gt;MASTER!$B$3/100,"SB",IF(P2919&gt;MASTER!$B$4/100,"B",IF(P2919&gt;MASTER!$B$5/100,"C","K"))))</f>
        <v>SB</v>
      </c>
    </row>
    <row r="2920" customHeight="1" spans="1:18">
      <c r="A2920" s="65">
        <f ca="1">INDIRECT(ADDRESS(2+QUOTIENT(ROW()-2,COUNTA('Form Responses 1'!$1:$1)-4),1,,TRUE,"Form Responses 1"))</f>
        <v>0</v>
      </c>
      <c r="B2920" s="65">
        <f ca="1">INDIRECT(ADDRESS(2+QUOTIENT(ROW()-2,COUNTA('Form Responses 1'!$1:$1)-4),2,,TRUE,"Form Responses 1"))</f>
        <v>0</v>
      </c>
      <c r="C2920" s="65">
        <f ca="1">INDIRECT(ADDRESS(2+QUOTIENT(ROW()-2,COUNTA('Form Responses 1'!$1:$1)-4),3,,TRUE,"Form Responses 1"))</f>
        <v>0</v>
      </c>
      <c r="D2920" s="65">
        <f ca="1">INDIRECT(ADDRESS(2+QUOTIENT(ROW()-2,COUNTA('Form Responses 1'!$1:$1)-4),4,,TRUE,"Form Responses 1"))</f>
        <v>0</v>
      </c>
      <c r="E2920" s="82">
        <f ca="1" t="shared" si="0"/>
        <v>6</v>
      </c>
      <c r="F2920" s="65" t="str">
        <f ca="1">IF(ISBLANK(A2920)," ",INDIRECT(ADDRESS(1,5+MOD(ROW()-2,COUNTA('Form Responses 1'!$1:$1)-4),,TRUE,"Form Responses 1")))</f>
        <v>Lantai 21 [ &amp; Timur]</v>
      </c>
      <c r="G2920" s="65" t="e">
        <f ca="1">IF(ISBLANK(A2920)," ",INDIRECT(ADDRESS(MATCH(A2920,'Form Responses 1'!A:A,0),5+MOD(ROW()-2,COUNTA('Form Responses 1'!$1:$1)-4),,TRUE,"Form Responses 1")))</f>
        <v>#N/A</v>
      </c>
      <c r="H2920" s="83" t="str">
        <f ca="1" t="shared" si="1"/>
        <v>Lantai 21</v>
      </c>
      <c r="I2920" s="83" t="str">
        <f ca="1" t="shared" si="2936"/>
        <v> &amp; Timur</v>
      </c>
      <c r="J2920" s="83" t="str">
        <f ca="1" t="shared" si="2"/>
        <v>CLEANING SERVICE</v>
      </c>
      <c r="K2920" s="83" t="str">
        <f ca="1" t="array" ref="K2920">IFERROR(INDEX(MASTER!B:B,MATCH(G2920,MASTER!A:A,0))/100," ")</f>
        <v> </v>
      </c>
      <c r="L2920" s="65">
        <f ca="1" t="shared" si="3"/>
        <v>0</v>
      </c>
      <c r="M2920" s="65" t="str">
        <f ca="1" t="shared" si="4"/>
        <v>1900 - WEEK 00</v>
      </c>
      <c r="N2920" s="65" t="str">
        <f ca="1" t="shared" si="5"/>
        <v>1900 - MONTH 01</v>
      </c>
      <c r="O2920" s="83" t="str">
        <f ca="1" t="shared" ref="O2920:P2920" si="2974">IFERROR(AVERAGEIF(M:M,M2920,$K:$K)," ")</f>
        <v> </v>
      </c>
      <c r="P2920" s="83" t="str">
        <f ca="1" t="shared" si="2974"/>
        <v> </v>
      </c>
      <c r="Q2920" s="65" t="str">
        <f ca="1">IF(ISBLANK(A2920)," ",IF(O2920&gt;MASTER!$B$3/100,"SB",IF(O2920&gt;MASTER!$B$4/100,"B",IF(O2920&gt;MASTER!$B$5/100,"C","K"))))</f>
        <v>SB</v>
      </c>
      <c r="R2920" s="65" t="str">
        <f ca="1">IF(ISBLANK(B2920)," ",IF(P2920&gt;MASTER!$B$3/100,"SB",IF(P2920&gt;MASTER!$B$4/100,"B",IF(P2920&gt;MASTER!$B$5/100,"C","K"))))</f>
        <v>SB</v>
      </c>
    </row>
    <row r="2921" customHeight="1" spans="1:18">
      <c r="A2921" s="65">
        <f ca="1">INDIRECT(ADDRESS(2+QUOTIENT(ROW()-2,COUNTA('Form Responses 1'!$1:$1)-4),1,,TRUE,"Form Responses 1"))</f>
        <v>0</v>
      </c>
      <c r="B2921" s="65">
        <f ca="1">INDIRECT(ADDRESS(2+QUOTIENT(ROW()-2,COUNTA('Form Responses 1'!$1:$1)-4),2,,TRUE,"Form Responses 1"))</f>
        <v>0</v>
      </c>
      <c r="C2921" s="65">
        <f ca="1">INDIRECT(ADDRESS(2+QUOTIENT(ROW()-2,COUNTA('Form Responses 1'!$1:$1)-4),3,,TRUE,"Form Responses 1"))</f>
        <v>0</v>
      </c>
      <c r="D2921" s="65">
        <f ca="1">INDIRECT(ADDRESS(2+QUOTIENT(ROW()-2,COUNTA('Form Responses 1'!$1:$1)-4),4,,TRUE,"Form Responses 1"))</f>
        <v>0</v>
      </c>
      <c r="E2921" s="82">
        <f ca="1" t="shared" si="0"/>
        <v>6</v>
      </c>
      <c r="F2921" s="65" t="str">
        <f ca="1">IF(ISBLANK(A2921)," ",INDIRECT(ADDRESS(1,5+MOD(ROW()-2,COUNTA('Form Responses 1'!$1:$1)-4),,TRUE,"Form Responses 1")))</f>
        <v>Lantai 21 [Mushola]</v>
      </c>
      <c r="G2921" s="65" t="e">
        <f ca="1">IF(ISBLANK(A2921)," ",INDIRECT(ADDRESS(MATCH(A2921,'Form Responses 1'!A:A,0),5+MOD(ROW()-2,COUNTA('Form Responses 1'!$1:$1)-4),,TRUE,"Form Responses 1")))</f>
        <v>#N/A</v>
      </c>
      <c r="H2921" s="83" t="str">
        <f ca="1" t="shared" si="1"/>
        <v>Lantai 21</v>
      </c>
      <c r="I2921" s="83" t="str">
        <f ca="1" t="shared" si="2936"/>
        <v>Mushola</v>
      </c>
      <c r="J2921" s="83" t="str">
        <f ca="1" t="shared" si="2"/>
        <v>CLEANING SERVICE</v>
      </c>
      <c r="K2921" s="83" t="str">
        <f ca="1" t="array" ref="K2921">IFERROR(INDEX(MASTER!B:B,MATCH(G2921,MASTER!A:A,0))/100," ")</f>
        <v> </v>
      </c>
      <c r="L2921" s="65">
        <f ca="1" t="shared" si="3"/>
        <v>0</v>
      </c>
      <c r="M2921" s="65" t="str">
        <f ca="1" t="shared" si="4"/>
        <v>1900 - WEEK 00</v>
      </c>
      <c r="N2921" s="65" t="str">
        <f ca="1" t="shared" si="5"/>
        <v>1900 - MONTH 01</v>
      </c>
      <c r="O2921" s="83" t="str">
        <f ca="1" t="shared" ref="O2921:P2921" si="2975">IFERROR(AVERAGEIF(M:M,M2921,$K:$K)," ")</f>
        <v> </v>
      </c>
      <c r="P2921" s="83" t="str">
        <f ca="1" t="shared" si="2975"/>
        <v> </v>
      </c>
      <c r="Q2921" s="65" t="str">
        <f ca="1">IF(ISBLANK(A2921)," ",IF(O2921&gt;MASTER!$B$3/100,"SB",IF(O2921&gt;MASTER!$B$4/100,"B",IF(O2921&gt;MASTER!$B$5/100,"C","K"))))</f>
        <v>SB</v>
      </c>
      <c r="R2921" s="65" t="str">
        <f ca="1">IF(ISBLANK(B2921)," ",IF(P2921&gt;MASTER!$B$3/100,"SB",IF(P2921&gt;MASTER!$B$4/100,"B",IF(P2921&gt;MASTER!$B$5/100,"C","K"))))</f>
        <v>SB</v>
      </c>
    </row>
    <row r="2922" customHeight="1" spans="1:18">
      <c r="A2922" s="65">
        <f ca="1">INDIRECT(ADDRESS(2+QUOTIENT(ROW()-2,COUNTA('Form Responses 1'!$1:$1)-4),1,,TRUE,"Form Responses 1"))</f>
        <v>0</v>
      </c>
      <c r="B2922" s="65">
        <f ca="1">INDIRECT(ADDRESS(2+QUOTIENT(ROW()-2,COUNTA('Form Responses 1'!$1:$1)-4),2,,TRUE,"Form Responses 1"))</f>
        <v>0</v>
      </c>
      <c r="C2922" s="65">
        <f ca="1">INDIRECT(ADDRESS(2+QUOTIENT(ROW()-2,COUNTA('Form Responses 1'!$1:$1)-4),3,,TRUE,"Form Responses 1"))</f>
        <v>0</v>
      </c>
      <c r="D2922" s="65">
        <f ca="1">INDIRECT(ADDRESS(2+QUOTIENT(ROW()-2,COUNTA('Form Responses 1'!$1:$1)-4),4,,TRUE,"Form Responses 1"))</f>
        <v>0</v>
      </c>
      <c r="E2922" s="82">
        <f ca="1" t="shared" si="0"/>
        <v>6</v>
      </c>
      <c r="F2922" s="65" t="str">
        <f ca="1">IF(ISBLANK(A2922)," ",INDIRECT(ADDRESS(1,5+MOD(ROW()-2,COUNTA('Form Responses 1'!$1:$1)-4),,TRUE,"Form Responses 1")))</f>
        <v>Lantai 21 [Pantry]</v>
      </c>
      <c r="G2922" s="65" t="e">
        <f ca="1">IF(ISBLANK(A2922)," ",INDIRECT(ADDRESS(MATCH(A2922,'Form Responses 1'!A:A,0),5+MOD(ROW()-2,COUNTA('Form Responses 1'!$1:$1)-4),,TRUE,"Form Responses 1")))</f>
        <v>#N/A</v>
      </c>
      <c r="H2922" s="83" t="str">
        <f ca="1" t="shared" si="1"/>
        <v>Lantai 21</v>
      </c>
      <c r="I2922" s="83" t="str">
        <f ca="1" t="shared" si="2936"/>
        <v>Pantry</v>
      </c>
      <c r="J2922" s="83" t="str">
        <f ca="1" t="shared" si="2"/>
        <v>CLEANING SERVICE</v>
      </c>
      <c r="K2922" s="83" t="str">
        <f ca="1" t="array" ref="K2922">IFERROR(INDEX(MASTER!B:B,MATCH(G2922,MASTER!A:A,0))/100," ")</f>
        <v> </v>
      </c>
      <c r="L2922" s="65">
        <f ca="1" t="shared" si="3"/>
        <v>0</v>
      </c>
      <c r="M2922" s="65" t="str">
        <f ca="1" t="shared" si="4"/>
        <v>1900 - WEEK 00</v>
      </c>
      <c r="N2922" s="65" t="str">
        <f ca="1" t="shared" si="5"/>
        <v>1900 - MONTH 01</v>
      </c>
      <c r="O2922" s="83" t="str">
        <f ca="1" t="shared" ref="O2922:P2922" si="2976">IFERROR(AVERAGEIF(M:M,M2922,$K:$K)," ")</f>
        <v> </v>
      </c>
      <c r="P2922" s="83" t="str">
        <f ca="1" t="shared" si="2976"/>
        <v> </v>
      </c>
      <c r="Q2922" s="65" t="str">
        <f ca="1">IF(ISBLANK(A2922)," ",IF(O2922&gt;MASTER!$B$3/100,"SB",IF(O2922&gt;MASTER!$B$4/100,"B",IF(O2922&gt;MASTER!$B$5/100,"C","K"))))</f>
        <v>SB</v>
      </c>
      <c r="R2922" s="65" t="str">
        <f ca="1">IF(ISBLANK(B2922)," ",IF(P2922&gt;MASTER!$B$3/100,"SB",IF(P2922&gt;MASTER!$B$4/100,"B",IF(P2922&gt;MASTER!$B$5/100,"C","K"))))</f>
        <v>SB</v>
      </c>
    </row>
    <row r="2923" customHeight="1" spans="1:18">
      <c r="A2923" s="65">
        <f ca="1">INDIRECT(ADDRESS(2+QUOTIENT(ROW()-2,COUNTA('Form Responses 1'!$1:$1)-4),1,,TRUE,"Form Responses 1"))</f>
        <v>0</v>
      </c>
      <c r="B2923" s="65">
        <f ca="1">INDIRECT(ADDRESS(2+QUOTIENT(ROW()-2,COUNTA('Form Responses 1'!$1:$1)-4),2,,TRUE,"Form Responses 1"))</f>
        <v>0</v>
      </c>
      <c r="C2923" s="65">
        <f ca="1">INDIRECT(ADDRESS(2+QUOTIENT(ROW()-2,COUNTA('Form Responses 1'!$1:$1)-4),3,,TRUE,"Form Responses 1"))</f>
        <v>0</v>
      </c>
      <c r="D2923" s="65">
        <f ca="1">INDIRECT(ADDRESS(2+QUOTIENT(ROW()-2,COUNTA('Form Responses 1'!$1:$1)-4),4,,TRUE,"Form Responses 1"))</f>
        <v>0</v>
      </c>
      <c r="E2923" s="82">
        <f ca="1" t="shared" si="0"/>
        <v>6</v>
      </c>
      <c r="F2923" s="65" t="str">
        <f ca="1">IF(ISBLANK(A2923)," ",INDIRECT(ADDRESS(1,5+MOD(ROW()-2,COUNTA('Form Responses 1'!$1:$1)-4),,TRUE,"Form Responses 1")))</f>
        <v>Lantai 21 [Ruang Rapat 1-2-3]</v>
      </c>
      <c r="G2923" s="65" t="e">
        <f ca="1">IF(ISBLANK(A2923)," ",INDIRECT(ADDRESS(MATCH(A2923,'Form Responses 1'!A:A,0),5+MOD(ROW()-2,COUNTA('Form Responses 1'!$1:$1)-4),,TRUE,"Form Responses 1")))</f>
        <v>#N/A</v>
      </c>
      <c r="H2923" s="83" t="str">
        <f ca="1" t="shared" si="1"/>
        <v>Lantai 21</v>
      </c>
      <c r="I2923" s="83" t="str">
        <f ca="1" t="shared" si="2936"/>
        <v>Ruang Rapat 1-2-3</v>
      </c>
      <c r="J2923" s="83" t="str">
        <f ca="1" t="shared" si="2"/>
        <v>CLEANING SERVICE</v>
      </c>
      <c r="K2923" s="83" t="str">
        <f ca="1" t="array" ref="K2923">IFERROR(INDEX(MASTER!B:B,MATCH(G2923,MASTER!A:A,0))/100," ")</f>
        <v> </v>
      </c>
      <c r="L2923" s="65">
        <f ca="1" t="shared" si="3"/>
        <v>0</v>
      </c>
      <c r="M2923" s="65" t="str">
        <f ca="1" t="shared" si="4"/>
        <v>1900 - WEEK 00</v>
      </c>
      <c r="N2923" s="65" t="str">
        <f ca="1" t="shared" si="5"/>
        <v>1900 - MONTH 01</v>
      </c>
      <c r="O2923" s="83" t="str">
        <f ca="1" t="shared" ref="O2923:P2923" si="2977">IFERROR(AVERAGEIF(M:M,M2923,$K:$K)," ")</f>
        <v> </v>
      </c>
      <c r="P2923" s="83" t="str">
        <f ca="1" t="shared" si="2977"/>
        <v> </v>
      </c>
      <c r="Q2923" s="65" t="str">
        <f ca="1">IF(ISBLANK(A2923)," ",IF(O2923&gt;MASTER!$B$3/100,"SB",IF(O2923&gt;MASTER!$B$4/100,"B",IF(O2923&gt;MASTER!$B$5/100,"C","K"))))</f>
        <v>SB</v>
      </c>
      <c r="R2923" s="65" t="str">
        <f ca="1">IF(ISBLANK(B2923)," ",IF(P2923&gt;MASTER!$B$3/100,"SB",IF(P2923&gt;MASTER!$B$4/100,"B",IF(P2923&gt;MASTER!$B$5/100,"C","K"))))</f>
        <v>SB</v>
      </c>
    </row>
    <row r="2924" customHeight="1" spans="1:18">
      <c r="A2924" s="65">
        <f ca="1">INDIRECT(ADDRESS(2+QUOTIENT(ROW()-2,COUNTA('Form Responses 1'!$1:$1)-4),1,,TRUE,"Form Responses 1"))</f>
        <v>0</v>
      </c>
      <c r="B2924" s="65">
        <f ca="1">INDIRECT(ADDRESS(2+QUOTIENT(ROW()-2,COUNTA('Form Responses 1'!$1:$1)-4),2,,TRUE,"Form Responses 1"))</f>
        <v>0</v>
      </c>
      <c r="C2924" s="65">
        <f ca="1">INDIRECT(ADDRESS(2+QUOTIENT(ROW()-2,COUNTA('Form Responses 1'!$1:$1)-4),3,,TRUE,"Form Responses 1"))</f>
        <v>0</v>
      </c>
      <c r="D2924" s="65">
        <f ca="1">INDIRECT(ADDRESS(2+QUOTIENT(ROW()-2,COUNTA('Form Responses 1'!$1:$1)-4),4,,TRUE,"Form Responses 1"))</f>
        <v>0</v>
      </c>
      <c r="E2924" s="82">
        <f ca="1" t="shared" si="0"/>
        <v>6</v>
      </c>
      <c r="F2924" s="65" t="str">
        <f ca="1">IF(ISBLANK(A2924)," ",INDIRECT(ADDRESS(1,5+MOD(ROW()-2,COUNTA('Form Responses 1'!$1:$1)-4),,TRUE,"Form Responses 1")))</f>
        <v>Lantai 21 [Ruang Kerja]</v>
      </c>
      <c r="G2924" s="65" t="e">
        <f ca="1">IF(ISBLANK(A2924)," ",INDIRECT(ADDRESS(MATCH(A2924,'Form Responses 1'!A:A,0),5+MOD(ROW()-2,COUNTA('Form Responses 1'!$1:$1)-4),,TRUE,"Form Responses 1")))</f>
        <v>#N/A</v>
      </c>
      <c r="H2924" s="83" t="str">
        <f ca="1" t="shared" si="1"/>
        <v>Lantai 21</v>
      </c>
      <c r="I2924" s="83" t="str">
        <f ca="1" t="shared" si="2936"/>
        <v>Ruang Kerja</v>
      </c>
      <c r="J2924" s="83" t="str">
        <f ca="1" t="shared" si="2"/>
        <v>CLEANING SERVICE</v>
      </c>
      <c r="K2924" s="83" t="str">
        <f ca="1" t="array" ref="K2924">IFERROR(INDEX(MASTER!B:B,MATCH(G2924,MASTER!A:A,0))/100," ")</f>
        <v> </v>
      </c>
      <c r="L2924" s="65">
        <f ca="1" t="shared" si="3"/>
        <v>0</v>
      </c>
      <c r="M2924" s="65" t="str">
        <f ca="1" t="shared" si="4"/>
        <v>1900 - WEEK 00</v>
      </c>
      <c r="N2924" s="65" t="str">
        <f ca="1" t="shared" si="5"/>
        <v>1900 - MONTH 01</v>
      </c>
      <c r="O2924" s="83" t="str">
        <f ca="1" t="shared" ref="O2924:P2924" si="2978">IFERROR(AVERAGEIF(M:M,M2924,$K:$K)," ")</f>
        <v> </v>
      </c>
      <c r="P2924" s="83" t="str">
        <f ca="1" t="shared" si="2978"/>
        <v> </v>
      </c>
      <c r="Q2924" s="65" t="str">
        <f ca="1">IF(ISBLANK(A2924)," ",IF(O2924&gt;MASTER!$B$3/100,"SB",IF(O2924&gt;MASTER!$B$4/100,"B",IF(O2924&gt;MASTER!$B$5/100,"C","K"))))</f>
        <v>SB</v>
      </c>
      <c r="R2924" s="65" t="str">
        <f ca="1">IF(ISBLANK(B2924)," ",IF(P2924&gt;MASTER!$B$3/100,"SB",IF(P2924&gt;MASTER!$B$4/100,"B",IF(P2924&gt;MASTER!$B$5/100,"C","K"))))</f>
        <v>SB</v>
      </c>
    </row>
    <row r="2925" customHeight="1" spans="1:18">
      <c r="A2925" s="65">
        <f ca="1">INDIRECT(ADDRESS(2+QUOTIENT(ROW()-2,COUNTA('Form Responses 1'!$1:$1)-4),1,,TRUE,"Form Responses 1"))</f>
        <v>0</v>
      </c>
      <c r="B2925" s="65">
        <f ca="1">INDIRECT(ADDRESS(2+QUOTIENT(ROW()-2,COUNTA('Form Responses 1'!$1:$1)-4),2,,TRUE,"Form Responses 1"))</f>
        <v>0</v>
      </c>
      <c r="C2925" s="65">
        <f ca="1">INDIRECT(ADDRESS(2+QUOTIENT(ROW()-2,COUNTA('Form Responses 1'!$1:$1)-4),3,,TRUE,"Form Responses 1"))</f>
        <v>0</v>
      </c>
      <c r="D2925" s="65">
        <f ca="1">INDIRECT(ADDRESS(2+QUOTIENT(ROW()-2,COUNTA('Form Responses 1'!$1:$1)-4),4,,TRUE,"Form Responses 1"))</f>
        <v>0</v>
      </c>
      <c r="E2925" s="82">
        <f ca="1" t="shared" si="0"/>
        <v>6</v>
      </c>
      <c r="F2925" s="65" t="str">
        <f ca="1">IF(ISBLANK(A2925)," ",INDIRECT(ADDRESS(1,5+MOD(ROW()-2,COUNTA('Form Responses 1'!$1:$1)-4),,TRUE,"Form Responses 1")))</f>
        <v>Lantai 21 [Koridor]</v>
      </c>
      <c r="G2925" s="65" t="e">
        <f ca="1">IF(ISBLANK(A2925)," ",INDIRECT(ADDRESS(MATCH(A2925,'Form Responses 1'!A:A,0),5+MOD(ROW()-2,COUNTA('Form Responses 1'!$1:$1)-4),,TRUE,"Form Responses 1")))</f>
        <v>#N/A</v>
      </c>
      <c r="H2925" s="83" t="str">
        <f ca="1" t="shared" si="1"/>
        <v>Lantai 21</v>
      </c>
      <c r="I2925" s="83" t="str">
        <f ca="1" t="shared" si="2936"/>
        <v>Koridor</v>
      </c>
      <c r="J2925" s="83" t="str">
        <f ca="1" t="shared" si="2"/>
        <v>CLEANING SERVICE</v>
      </c>
      <c r="K2925" s="83" t="str">
        <f ca="1" t="array" ref="K2925">IFERROR(INDEX(MASTER!B:B,MATCH(G2925,MASTER!A:A,0))/100," ")</f>
        <v> </v>
      </c>
      <c r="L2925" s="65">
        <f ca="1" t="shared" si="3"/>
        <v>0</v>
      </c>
      <c r="M2925" s="65" t="str">
        <f ca="1" t="shared" si="4"/>
        <v>1900 - WEEK 00</v>
      </c>
      <c r="N2925" s="65" t="str">
        <f ca="1" t="shared" si="5"/>
        <v>1900 - MONTH 01</v>
      </c>
      <c r="O2925" s="83" t="str">
        <f ca="1" t="shared" ref="O2925:P2925" si="2979">IFERROR(AVERAGEIF(M:M,M2925,$K:$K)," ")</f>
        <v> </v>
      </c>
      <c r="P2925" s="83" t="str">
        <f ca="1" t="shared" si="2979"/>
        <v> </v>
      </c>
      <c r="Q2925" s="65" t="str">
        <f ca="1">IF(ISBLANK(A2925)," ",IF(O2925&gt;MASTER!$B$3/100,"SB",IF(O2925&gt;MASTER!$B$4/100,"B",IF(O2925&gt;MASTER!$B$5/100,"C","K"))))</f>
        <v>SB</v>
      </c>
      <c r="R2925" s="65" t="str">
        <f ca="1">IF(ISBLANK(B2925)," ",IF(P2925&gt;MASTER!$B$3/100,"SB",IF(P2925&gt;MASTER!$B$4/100,"B",IF(P2925&gt;MASTER!$B$5/100,"C","K"))))</f>
        <v>SB</v>
      </c>
    </row>
    <row r="2926" customHeight="1" spans="1:18">
      <c r="A2926" s="65">
        <f ca="1">INDIRECT(ADDRESS(2+QUOTIENT(ROW()-2,COUNTA('Form Responses 1'!$1:$1)-4),1,,TRUE,"Form Responses 1"))</f>
        <v>0</v>
      </c>
      <c r="B2926" s="65">
        <f ca="1">INDIRECT(ADDRESS(2+QUOTIENT(ROW()-2,COUNTA('Form Responses 1'!$1:$1)-4),2,,TRUE,"Form Responses 1"))</f>
        <v>0</v>
      </c>
      <c r="C2926" s="65">
        <f ca="1">INDIRECT(ADDRESS(2+QUOTIENT(ROW()-2,COUNTA('Form Responses 1'!$1:$1)-4),3,,TRUE,"Form Responses 1"))</f>
        <v>0</v>
      </c>
      <c r="D2926" s="65">
        <f ca="1">INDIRECT(ADDRESS(2+QUOTIENT(ROW()-2,COUNTA('Form Responses 1'!$1:$1)-4),4,,TRUE,"Form Responses 1"))</f>
        <v>0</v>
      </c>
      <c r="E2926" s="82">
        <f ca="1" t="shared" si="0"/>
        <v>6</v>
      </c>
      <c r="F2926" s="65" t="str">
        <f ca="1">IF(ISBLANK(A2926)," ",INDIRECT(ADDRESS(1,5+MOD(ROW()-2,COUNTA('Form Responses 1'!$1:$1)-4),,TRUE,"Form Responses 1")))</f>
        <v>Lantai 21 [Toilet Pria / Wanita]</v>
      </c>
      <c r="G2926" s="65" t="e">
        <f ca="1">IF(ISBLANK(A2926)," ",INDIRECT(ADDRESS(MATCH(A2926,'Form Responses 1'!A:A,0),5+MOD(ROW()-2,COUNTA('Form Responses 1'!$1:$1)-4),,TRUE,"Form Responses 1")))</f>
        <v>#N/A</v>
      </c>
      <c r="H2926" s="83" t="str">
        <f ca="1" t="shared" si="1"/>
        <v>Lantai 21</v>
      </c>
      <c r="I2926" s="83" t="str">
        <f ca="1" t="shared" si="2936"/>
        <v>Toilet Pria / Wanita</v>
      </c>
      <c r="J2926" s="83" t="str">
        <f ca="1" t="shared" si="2"/>
        <v>CLEANING SERVICE</v>
      </c>
      <c r="K2926" s="83" t="str">
        <f ca="1" t="array" ref="K2926">IFERROR(INDEX(MASTER!B:B,MATCH(G2926,MASTER!A:A,0))/100," ")</f>
        <v> </v>
      </c>
      <c r="L2926" s="65">
        <f ca="1" t="shared" si="3"/>
        <v>0</v>
      </c>
      <c r="M2926" s="65" t="str">
        <f ca="1" t="shared" si="4"/>
        <v>1900 - WEEK 00</v>
      </c>
      <c r="N2926" s="65" t="str">
        <f ca="1" t="shared" si="5"/>
        <v>1900 - MONTH 01</v>
      </c>
      <c r="O2926" s="83" t="str">
        <f ca="1" t="shared" ref="O2926:P2926" si="2980">IFERROR(AVERAGEIF(M:M,M2926,$K:$K)," ")</f>
        <v> </v>
      </c>
      <c r="P2926" s="83" t="str">
        <f ca="1" t="shared" si="2980"/>
        <v> </v>
      </c>
      <c r="Q2926" s="65" t="str">
        <f ca="1">IF(ISBLANK(A2926)," ",IF(O2926&gt;MASTER!$B$3/100,"SB",IF(O2926&gt;MASTER!$B$4/100,"B",IF(O2926&gt;MASTER!$B$5/100,"C","K"))))</f>
        <v>SB</v>
      </c>
      <c r="R2926" s="65" t="str">
        <f ca="1">IF(ISBLANK(B2926)," ",IF(P2926&gt;MASTER!$B$3/100,"SB",IF(P2926&gt;MASTER!$B$4/100,"B",IF(P2926&gt;MASTER!$B$5/100,"C","K"))))</f>
        <v>SB</v>
      </c>
    </row>
    <row r="2927" customHeight="1" spans="1:18">
      <c r="A2927" s="65">
        <f ca="1">INDIRECT(ADDRESS(2+QUOTIENT(ROW()-2,COUNTA('Form Responses 1'!$1:$1)-4),1,,TRUE,"Form Responses 1"))</f>
        <v>0</v>
      </c>
      <c r="B2927" s="65">
        <f ca="1">INDIRECT(ADDRESS(2+QUOTIENT(ROW()-2,COUNTA('Form Responses 1'!$1:$1)-4),2,,TRUE,"Form Responses 1"))</f>
        <v>0</v>
      </c>
      <c r="C2927" s="65">
        <f ca="1">INDIRECT(ADDRESS(2+QUOTIENT(ROW()-2,COUNTA('Form Responses 1'!$1:$1)-4),3,,TRUE,"Form Responses 1"))</f>
        <v>0</v>
      </c>
      <c r="D2927" s="65">
        <f ca="1">INDIRECT(ADDRESS(2+QUOTIENT(ROW()-2,COUNTA('Form Responses 1'!$1:$1)-4),4,,TRUE,"Form Responses 1"))</f>
        <v>0</v>
      </c>
      <c r="E2927" s="82">
        <f ca="1" t="shared" si="0"/>
        <v>6</v>
      </c>
      <c r="F2927" s="65" t="str">
        <f ca="1">IF(ISBLANK(A2927)," ",INDIRECT(ADDRESS(1,5+MOD(ROW()-2,COUNTA('Form Responses 1'!$1:$1)-4),,TRUE,"Form Responses 1")))</f>
        <v>Lantai 20 [Tangga Exit Barat]</v>
      </c>
      <c r="G2927" s="65" t="e">
        <f ca="1">IF(ISBLANK(A2927)," ",INDIRECT(ADDRESS(MATCH(A2927,'Form Responses 1'!A:A,0),5+MOD(ROW()-2,COUNTA('Form Responses 1'!$1:$1)-4),,TRUE,"Form Responses 1")))</f>
        <v>#N/A</v>
      </c>
      <c r="H2927" s="83" t="str">
        <f ca="1" t="shared" si="1"/>
        <v>Lantai 20</v>
      </c>
      <c r="I2927" s="83" t="str">
        <f ca="1" t="shared" si="2936"/>
        <v>Tangga Exit Barat</v>
      </c>
      <c r="J2927" s="83" t="str">
        <f ca="1" t="shared" si="2"/>
        <v>CLEANING SERVICE</v>
      </c>
      <c r="K2927" s="83" t="str">
        <f ca="1" t="array" ref="K2927">IFERROR(INDEX(MASTER!B:B,MATCH(G2927,MASTER!A:A,0))/100," ")</f>
        <v> </v>
      </c>
      <c r="L2927" s="65">
        <f ca="1" t="shared" si="3"/>
        <v>0</v>
      </c>
      <c r="M2927" s="65" t="str">
        <f ca="1" t="shared" si="4"/>
        <v>1900 - WEEK 00</v>
      </c>
      <c r="N2927" s="65" t="str">
        <f ca="1" t="shared" si="5"/>
        <v>1900 - MONTH 01</v>
      </c>
      <c r="O2927" s="83" t="str">
        <f ca="1" t="shared" ref="O2927:P2927" si="2981">IFERROR(AVERAGEIF(M:M,M2927,$K:$K)," ")</f>
        <v> </v>
      </c>
      <c r="P2927" s="83" t="str">
        <f ca="1" t="shared" si="2981"/>
        <v> </v>
      </c>
      <c r="Q2927" s="65" t="str">
        <f ca="1">IF(ISBLANK(A2927)," ",IF(O2927&gt;MASTER!$B$3/100,"SB",IF(O2927&gt;MASTER!$B$4/100,"B",IF(O2927&gt;MASTER!$B$5/100,"C","K"))))</f>
        <v>SB</v>
      </c>
      <c r="R2927" s="65" t="str">
        <f ca="1">IF(ISBLANK(B2927)," ",IF(P2927&gt;MASTER!$B$3/100,"SB",IF(P2927&gt;MASTER!$B$4/100,"B",IF(P2927&gt;MASTER!$B$5/100,"C","K"))))</f>
        <v>SB</v>
      </c>
    </row>
    <row r="2928" customHeight="1" spans="1:18">
      <c r="A2928" s="65">
        <f ca="1">INDIRECT(ADDRESS(2+QUOTIENT(ROW()-2,COUNTA('Form Responses 1'!$1:$1)-4),1,,TRUE,"Form Responses 1"))</f>
        <v>0</v>
      </c>
      <c r="B2928" s="65">
        <f ca="1">INDIRECT(ADDRESS(2+QUOTIENT(ROW()-2,COUNTA('Form Responses 1'!$1:$1)-4),2,,TRUE,"Form Responses 1"))</f>
        <v>0</v>
      </c>
      <c r="C2928" s="65">
        <f ca="1">INDIRECT(ADDRESS(2+QUOTIENT(ROW()-2,COUNTA('Form Responses 1'!$1:$1)-4),3,,TRUE,"Form Responses 1"))</f>
        <v>0</v>
      </c>
      <c r="D2928" s="65">
        <f ca="1">INDIRECT(ADDRESS(2+QUOTIENT(ROW()-2,COUNTA('Form Responses 1'!$1:$1)-4),4,,TRUE,"Form Responses 1"))</f>
        <v>0</v>
      </c>
      <c r="E2928" s="82">
        <f ca="1" t="shared" si="0"/>
        <v>6</v>
      </c>
      <c r="F2928" s="65" t="str">
        <f ca="1">IF(ISBLANK(A2928)," ",INDIRECT(ADDRESS(1,5+MOD(ROW()-2,COUNTA('Form Responses 1'!$1:$1)-4),,TRUE,"Form Responses 1")))</f>
        <v>Lantai 20 [ &amp; Timur]</v>
      </c>
      <c r="G2928" s="65" t="e">
        <f ca="1">IF(ISBLANK(A2928)," ",INDIRECT(ADDRESS(MATCH(A2928,'Form Responses 1'!A:A,0),5+MOD(ROW()-2,COUNTA('Form Responses 1'!$1:$1)-4),,TRUE,"Form Responses 1")))</f>
        <v>#N/A</v>
      </c>
      <c r="H2928" s="83" t="str">
        <f ca="1" t="shared" si="1"/>
        <v>Lantai 20</v>
      </c>
      <c r="I2928" s="83" t="str">
        <f ca="1" t="shared" si="2936"/>
        <v> &amp; Timur</v>
      </c>
      <c r="J2928" s="83" t="str">
        <f ca="1" t="shared" si="2"/>
        <v>CLEANING SERVICE</v>
      </c>
      <c r="K2928" s="83" t="str">
        <f ca="1" t="array" ref="K2928">IFERROR(INDEX(MASTER!B:B,MATCH(G2928,MASTER!A:A,0))/100," ")</f>
        <v> </v>
      </c>
      <c r="L2928" s="65">
        <f ca="1" t="shared" si="3"/>
        <v>0</v>
      </c>
      <c r="M2928" s="65" t="str">
        <f ca="1" t="shared" si="4"/>
        <v>1900 - WEEK 00</v>
      </c>
      <c r="N2928" s="65" t="str">
        <f ca="1" t="shared" si="5"/>
        <v>1900 - MONTH 01</v>
      </c>
      <c r="O2928" s="83" t="str">
        <f ca="1" t="shared" ref="O2928:P2928" si="2982">IFERROR(AVERAGEIF(M:M,M2928,$K:$K)," ")</f>
        <v> </v>
      </c>
      <c r="P2928" s="83" t="str">
        <f ca="1" t="shared" si="2982"/>
        <v> </v>
      </c>
      <c r="Q2928" s="65" t="str">
        <f ca="1">IF(ISBLANK(A2928)," ",IF(O2928&gt;MASTER!$B$3/100,"SB",IF(O2928&gt;MASTER!$B$4/100,"B",IF(O2928&gt;MASTER!$B$5/100,"C","K"))))</f>
        <v>SB</v>
      </c>
      <c r="R2928" s="65" t="str">
        <f ca="1">IF(ISBLANK(B2928)," ",IF(P2928&gt;MASTER!$B$3/100,"SB",IF(P2928&gt;MASTER!$B$4/100,"B",IF(P2928&gt;MASTER!$B$5/100,"C","K"))))</f>
        <v>SB</v>
      </c>
    </row>
    <row r="2929" customHeight="1" spans="1:18">
      <c r="A2929" s="65">
        <f ca="1">INDIRECT(ADDRESS(2+QUOTIENT(ROW()-2,COUNTA('Form Responses 1'!$1:$1)-4),1,,TRUE,"Form Responses 1"))</f>
        <v>0</v>
      </c>
      <c r="B2929" s="65">
        <f ca="1">INDIRECT(ADDRESS(2+QUOTIENT(ROW()-2,COUNTA('Form Responses 1'!$1:$1)-4),2,,TRUE,"Form Responses 1"))</f>
        <v>0</v>
      </c>
      <c r="C2929" s="65">
        <f ca="1">INDIRECT(ADDRESS(2+QUOTIENT(ROW()-2,COUNTA('Form Responses 1'!$1:$1)-4),3,,TRUE,"Form Responses 1"))</f>
        <v>0</v>
      </c>
      <c r="D2929" s="65">
        <f ca="1">INDIRECT(ADDRESS(2+QUOTIENT(ROW()-2,COUNTA('Form Responses 1'!$1:$1)-4),4,,TRUE,"Form Responses 1"))</f>
        <v>0</v>
      </c>
      <c r="E2929" s="82">
        <f ca="1" t="shared" si="0"/>
        <v>6</v>
      </c>
      <c r="F2929" s="65" t="str">
        <f ca="1">IF(ISBLANK(A2929)," ",INDIRECT(ADDRESS(1,5+MOD(ROW()-2,COUNTA('Form Responses 1'!$1:$1)-4),,TRUE,"Form Responses 1")))</f>
        <v>Lantai 20 [Mushola]</v>
      </c>
      <c r="G2929" s="65" t="e">
        <f ca="1">IF(ISBLANK(A2929)," ",INDIRECT(ADDRESS(MATCH(A2929,'Form Responses 1'!A:A,0),5+MOD(ROW()-2,COUNTA('Form Responses 1'!$1:$1)-4),,TRUE,"Form Responses 1")))</f>
        <v>#N/A</v>
      </c>
      <c r="H2929" s="83" t="str">
        <f ca="1" t="shared" si="1"/>
        <v>Lantai 20</v>
      </c>
      <c r="I2929" s="83" t="str">
        <f ca="1" t="shared" si="2936"/>
        <v>Mushola</v>
      </c>
      <c r="J2929" s="83" t="str">
        <f ca="1" t="shared" si="2"/>
        <v>CLEANING SERVICE</v>
      </c>
      <c r="K2929" s="83" t="str">
        <f ca="1" t="array" ref="K2929">IFERROR(INDEX(MASTER!B:B,MATCH(G2929,MASTER!A:A,0))/100," ")</f>
        <v> </v>
      </c>
      <c r="L2929" s="65">
        <f ca="1" t="shared" si="3"/>
        <v>0</v>
      </c>
      <c r="M2929" s="65" t="str">
        <f ca="1" t="shared" si="4"/>
        <v>1900 - WEEK 00</v>
      </c>
      <c r="N2929" s="65" t="str">
        <f ca="1" t="shared" si="5"/>
        <v>1900 - MONTH 01</v>
      </c>
      <c r="O2929" s="83" t="str">
        <f ca="1" t="shared" ref="O2929:P2929" si="2983">IFERROR(AVERAGEIF(M:M,M2929,$K:$K)," ")</f>
        <v> </v>
      </c>
      <c r="P2929" s="83" t="str">
        <f ca="1" t="shared" si="2983"/>
        <v> </v>
      </c>
      <c r="Q2929" s="65" t="str">
        <f ca="1">IF(ISBLANK(A2929)," ",IF(O2929&gt;MASTER!$B$3/100,"SB",IF(O2929&gt;MASTER!$B$4/100,"B",IF(O2929&gt;MASTER!$B$5/100,"C","K"))))</f>
        <v>SB</v>
      </c>
      <c r="R2929" s="65" t="str">
        <f ca="1">IF(ISBLANK(B2929)," ",IF(P2929&gt;MASTER!$B$3/100,"SB",IF(P2929&gt;MASTER!$B$4/100,"B",IF(P2929&gt;MASTER!$B$5/100,"C","K"))))</f>
        <v>SB</v>
      </c>
    </row>
    <row r="2930" customHeight="1" spans="1:18">
      <c r="A2930" s="65">
        <f ca="1">INDIRECT(ADDRESS(2+QUOTIENT(ROW()-2,COUNTA('Form Responses 1'!$1:$1)-4),1,,TRUE,"Form Responses 1"))</f>
        <v>0</v>
      </c>
      <c r="B2930" s="65">
        <f ca="1">INDIRECT(ADDRESS(2+QUOTIENT(ROW()-2,COUNTA('Form Responses 1'!$1:$1)-4),2,,TRUE,"Form Responses 1"))</f>
        <v>0</v>
      </c>
      <c r="C2930" s="65">
        <f ca="1">INDIRECT(ADDRESS(2+QUOTIENT(ROW()-2,COUNTA('Form Responses 1'!$1:$1)-4),3,,TRUE,"Form Responses 1"))</f>
        <v>0</v>
      </c>
      <c r="D2930" s="65">
        <f ca="1">INDIRECT(ADDRESS(2+QUOTIENT(ROW()-2,COUNTA('Form Responses 1'!$1:$1)-4),4,,TRUE,"Form Responses 1"))</f>
        <v>0</v>
      </c>
      <c r="E2930" s="82">
        <f ca="1" t="shared" si="0"/>
        <v>6</v>
      </c>
      <c r="F2930" s="65" t="str">
        <f ca="1">IF(ISBLANK(A2930)," ",INDIRECT(ADDRESS(1,5+MOD(ROW()-2,COUNTA('Form Responses 1'!$1:$1)-4),,TRUE,"Form Responses 1")))</f>
        <v>Lantai 20 [Pantry]</v>
      </c>
      <c r="G2930" s="65" t="e">
        <f ca="1">IF(ISBLANK(A2930)," ",INDIRECT(ADDRESS(MATCH(A2930,'Form Responses 1'!A:A,0),5+MOD(ROW()-2,COUNTA('Form Responses 1'!$1:$1)-4),,TRUE,"Form Responses 1")))</f>
        <v>#N/A</v>
      </c>
      <c r="H2930" s="83" t="str">
        <f ca="1" t="shared" si="1"/>
        <v>Lantai 20</v>
      </c>
      <c r="I2930" s="83" t="str">
        <f ca="1" t="shared" si="2936"/>
        <v>Pantry</v>
      </c>
      <c r="J2930" s="83" t="str">
        <f ca="1" t="shared" si="2"/>
        <v>CLEANING SERVICE</v>
      </c>
      <c r="K2930" s="83" t="str">
        <f ca="1" t="array" ref="K2930">IFERROR(INDEX(MASTER!B:B,MATCH(G2930,MASTER!A:A,0))/100," ")</f>
        <v> </v>
      </c>
      <c r="L2930" s="65">
        <f ca="1" t="shared" si="3"/>
        <v>0</v>
      </c>
      <c r="M2930" s="65" t="str">
        <f ca="1" t="shared" si="4"/>
        <v>1900 - WEEK 00</v>
      </c>
      <c r="N2930" s="65" t="str">
        <f ca="1" t="shared" si="5"/>
        <v>1900 - MONTH 01</v>
      </c>
      <c r="O2930" s="83" t="str">
        <f ca="1" t="shared" ref="O2930:P2930" si="2984">IFERROR(AVERAGEIF(M:M,M2930,$K:$K)," ")</f>
        <v> </v>
      </c>
      <c r="P2930" s="83" t="str">
        <f ca="1" t="shared" si="2984"/>
        <v> </v>
      </c>
      <c r="Q2930" s="65" t="str">
        <f ca="1">IF(ISBLANK(A2930)," ",IF(O2930&gt;MASTER!$B$3/100,"SB",IF(O2930&gt;MASTER!$B$4/100,"B",IF(O2930&gt;MASTER!$B$5/100,"C","K"))))</f>
        <v>SB</v>
      </c>
      <c r="R2930" s="65" t="str">
        <f ca="1">IF(ISBLANK(B2930)," ",IF(P2930&gt;MASTER!$B$3/100,"SB",IF(P2930&gt;MASTER!$B$4/100,"B",IF(P2930&gt;MASTER!$B$5/100,"C","K"))))</f>
        <v>SB</v>
      </c>
    </row>
    <row r="2931" customHeight="1" spans="1:18">
      <c r="A2931" s="65">
        <f ca="1">INDIRECT(ADDRESS(2+QUOTIENT(ROW()-2,COUNTA('Form Responses 1'!$1:$1)-4),1,,TRUE,"Form Responses 1"))</f>
        <v>0</v>
      </c>
      <c r="B2931" s="65">
        <f ca="1">INDIRECT(ADDRESS(2+QUOTIENT(ROW()-2,COUNTA('Form Responses 1'!$1:$1)-4),2,,TRUE,"Form Responses 1"))</f>
        <v>0</v>
      </c>
      <c r="C2931" s="65">
        <f ca="1">INDIRECT(ADDRESS(2+QUOTIENT(ROW()-2,COUNTA('Form Responses 1'!$1:$1)-4),3,,TRUE,"Form Responses 1"))</f>
        <v>0</v>
      </c>
      <c r="D2931" s="65">
        <f ca="1">INDIRECT(ADDRESS(2+QUOTIENT(ROW()-2,COUNTA('Form Responses 1'!$1:$1)-4),4,,TRUE,"Form Responses 1"))</f>
        <v>0</v>
      </c>
      <c r="E2931" s="82">
        <f ca="1" t="shared" si="0"/>
        <v>6</v>
      </c>
      <c r="F2931" s="65" t="str">
        <f ca="1">IF(ISBLANK(A2931)," ",INDIRECT(ADDRESS(1,5+MOD(ROW()-2,COUNTA('Form Responses 1'!$1:$1)-4),,TRUE,"Form Responses 1")))</f>
        <v>Lantai 20 [Ruang Rapat 1-2-3]</v>
      </c>
      <c r="G2931" s="65" t="e">
        <f ca="1">IF(ISBLANK(A2931)," ",INDIRECT(ADDRESS(MATCH(A2931,'Form Responses 1'!A:A,0),5+MOD(ROW()-2,COUNTA('Form Responses 1'!$1:$1)-4),,TRUE,"Form Responses 1")))</f>
        <v>#N/A</v>
      </c>
      <c r="H2931" s="83" t="str">
        <f ca="1" t="shared" si="1"/>
        <v>Lantai 20</v>
      </c>
      <c r="I2931" s="83" t="str">
        <f ca="1" t="shared" si="2936"/>
        <v>Ruang Rapat 1-2-3</v>
      </c>
      <c r="J2931" s="83" t="str">
        <f ca="1" t="shared" si="2"/>
        <v>CLEANING SERVICE</v>
      </c>
      <c r="K2931" s="83" t="str">
        <f ca="1" t="array" ref="K2931">IFERROR(INDEX(MASTER!B:B,MATCH(G2931,MASTER!A:A,0))/100," ")</f>
        <v> </v>
      </c>
      <c r="L2931" s="65">
        <f ca="1" t="shared" si="3"/>
        <v>0</v>
      </c>
      <c r="M2931" s="65" t="str">
        <f ca="1" t="shared" si="4"/>
        <v>1900 - WEEK 00</v>
      </c>
      <c r="N2931" s="65" t="str">
        <f ca="1" t="shared" si="5"/>
        <v>1900 - MONTH 01</v>
      </c>
      <c r="O2931" s="83" t="str">
        <f ca="1" t="shared" ref="O2931:P2931" si="2985">IFERROR(AVERAGEIF(M:M,M2931,$K:$K)," ")</f>
        <v> </v>
      </c>
      <c r="P2931" s="83" t="str">
        <f ca="1" t="shared" si="2985"/>
        <v> </v>
      </c>
      <c r="Q2931" s="65" t="str">
        <f ca="1">IF(ISBLANK(A2931)," ",IF(O2931&gt;MASTER!$B$3/100,"SB",IF(O2931&gt;MASTER!$B$4/100,"B",IF(O2931&gt;MASTER!$B$5/100,"C","K"))))</f>
        <v>SB</v>
      </c>
      <c r="R2931" s="65" t="str">
        <f ca="1">IF(ISBLANK(B2931)," ",IF(P2931&gt;MASTER!$B$3/100,"SB",IF(P2931&gt;MASTER!$B$4/100,"B",IF(P2931&gt;MASTER!$B$5/100,"C","K"))))</f>
        <v>SB</v>
      </c>
    </row>
    <row r="2932" customHeight="1" spans="1:18">
      <c r="A2932" s="65">
        <f ca="1">INDIRECT(ADDRESS(2+QUOTIENT(ROW()-2,COUNTA('Form Responses 1'!$1:$1)-4),1,,TRUE,"Form Responses 1"))</f>
        <v>0</v>
      </c>
      <c r="B2932" s="65">
        <f ca="1">INDIRECT(ADDRESS(2+QUOTIENT(ROW()-2,COUNTA('Form Responses 1'!$1:$1)-4),2,,TRUE,"Form Responses 1"))</f>
        <v>0</v>
      </c>
      <c r="C2932" s="65">
        <f ca="1">INDIRECT(ADDRESS(2+QUOTIENT(ROW()-2,COUNTA('Form Responses 1'!$1:$1)-4),3,,TRUE,"Form Responses 1"))</f>
        <v>0</v>
      </c>
      <c r="D2932" s="65">
        <f ca="1">INDIRECT(ADDRESS(2+QUOTIENT(ROW()-2,COUNTA('Form Responses 1'!$1:$1)-4),4,,TRUE,"Form Responses 1"))</f>
        <v>0</v>
      </c>
      <c r="E2932" s="82">
        <f ca="1" t="shared" si="0"/>
        <v>6</v>
      </c>
      <c r="F2932" s="65" t="str">
        <f ca="1">IF(ISBLANK(A2932)," ",INDIRECT(ADDRESS(1,5+MOD(ROW()-2,COUNTA('Form Responses 1'!$1:$1)-4),,TRUE,"Form Responses 1")))</f>
        <v>Lantai 20 [Ruang Kerja]</v>
      </c>
      <c r="G2932" s="65" t="e">
        <f ca="1">IF(ISBLANK(A2932)," ",INDIRECT(ADDRESS(MATCH(A2932,'Form Responses 1'!A:A,0),5+MOD(ROW()-2,COUNTA('Form Responses 1'!$1:$1)-4),,TRUE,"Form Responses 1")))</f>
        <v>#N/A</v>
      </c>
      <c r="H2932" s="83" t="str">
        <f ca="1" t="shared" si="1"/>
        <v>Lantai 20</v>
      </c>
      <c r="I2932" s="83" t="str">
        <f ca="1" t="shared" si="2936"/>
        <v>Ruang Kerja</v>
      </c>
      <c r="J2932" s="83" t="str">
        <f ca="1" t="shared" si="2"/>
        <v>CLEANING SERVICE</v>
      </c>
      <c r="K2932" s="83" t="str">
        <f ca="1" t="array" ref="K2932">IFERROR(INDEX(MASTER!B:B,MATCH(G2932,MASTER!A:A,0))/100," ")</f>
        <v> </v>
      </c>
      <c r="L2932" s="65">
        <f ca="1" t="shared" si="3"/>
        <v>0</v>
      </c>
      <c r="M2932" s="65" t="str">
        <f ca="1" t="shared" si="4"/>
        <v>1900 - WEEK 00</v>
      </c>
      <c r="N2932" s="65" t="str">
        <f ca="1" t="shared" si="5"/>
        <v>1900 - MONTH 01</v>
      </c>
      <c r="O2932" s="83" t="str">
        <f ca="1" t="shared" ref="O2932:P2932" si="2986">IFERROR(AVERAGEIF(M:M,M2932,$K:$K)," ")</f>
        <v> </v>
      </c>
      <c r="P2932" s="83" t="str">
        <f ca="1" t="shared" si="2986"/>
        <v> </v>
      </c>
      <c r="Q2932" s="65" t="str">
        <f ca="1">IF(ISBLANK(A2932)," ",IF(O2932&gt;MASTER!$B$3/100,"SB",IF(O2932&gt;MASTER!$B$4/100,"B",IF(O2932&gt;MASTER!$B$5/100,"C","K"))))</f>
        <v>SB</v>
      </c>
      <c r="R2932" s="65" t="str">
        <f ca="1">IF(ISBLANK(B2932)," ",IF(P2932&gt;MASTER!$B$3/100,"SB",IF(P2932&gt;MASTER!$B$4/100,"B",IF(P2932&gt;MASTER!$B$5/100,"C","K"))))</f>
        <v>SB</v>
      </c>
    </row>
    <row r="2933" customHeight="1" spans="1:18">
      <c r="A2933" s="65">
        <f ca="1">INDIRECT(ADDRESS(2+QUOTIENT(ROW()-2,COUNTA('Form Responses 1'!$1:$1)-4),1,,TRUE,"Form Responses 1"))</f>
        <v>0</v>
      </c>
      <c r="B2933" s="65">
        <f ca="1">INDIRECT(ADDRESS(2+QUOTIENT(ROW()-2,COUNTA('Form Responses 1'!$1:$1)-4),2,,TRUE,"Form Responses 1"))</f>
        <v>0</v>
      </c>
      <c r="C2933" s="65">
        <f ca="1">INDIRECT(ADDRESS(2+QUOTIENT(ROW()-2,COUNTA('Form Responses 1'!$1:$1)-4),3,,TRUE,"Form Responses 1"))</f>
        <v>0</v>
      </c>
      <c r="D2933" s="65">
        <f ca="1">INDIRECT(ADDRESS(2+QUOTIENT(ROW()-2,COUNTA('Form Responses 1'!$1:$1)-4),4,,TRUE,"Form Responses 1"))</f>
        <v>0</v>
      </c>
      <c r="E2933" s="82">
        <f ca="1" t="shared" si="0"/>
        <v>6</v>
      </c>
      <c r="F2933" s="65" t="str">
        <f ca="1">IF(ISBLANK(A2933)," ",INDIRECT(ADDRESS(1,5+MOD(ROW()-2,COUNTA('Form Responses 1'!$1:$1)-4),,TRUE,"Form Responses 1")))</f>
        <v>Lantai 20 [Koridor]</v>
      </c>
      <c r="G2933" s="65" t="e">
        <f ca="1">IF(ISBLANK(A2933)," ",INDIRECT(ADDRESS(MATCH(A2933,'Form Responses 1'!A:A,0),5+MOD(ROW()-2,COUNTA('Form Responses 1'!$1:$1)-4),,TRUE,"Form Responses 1")))</f>
        <v>#N/A</v>
      </c>
      <c r="H2933" s="83" t="str">
        <f ca="1" t="shared" si="1"/>
        <v>Lantai 20</v>
      </c>
      <c r="I2933" s="83" t="str">
        <f ca="1" t="shared" si="2936"/>
        <v>Koridor</v>
      </c>
      <c r="J2933" s="83" t="str">
        <f ca="1" t="shared" si="2"/>
        <v>CLEANING SERVICE</v>
      </c>
      <c r="K2933" s="83" t="str">
        <f ca="1" t="array" ref="K2933">IFERROR(INDEX(MASTER!B:B,MATCH(G2933,MASTER!A:A,0))/100," ")</f>
        <v> </v>
      </c>
      <c r="L2933" s="65">
        <f ca="1" t="shared" si="3"/>
        <v>0</v>
      </c>
      <c r="M2933" s="65" t="str">
        <f ca="1" t="shared" si="4"/>
        <v>1900 - WEEK 00</v>
      </c>
      <c r="N2933" s="65" t="str">
        <f ca="1" t="shared" si="5"/>
        <v>1900 - MONTH 01</v>
      </c>
      <c r="O2933" s="83" t="str">
        <f ca="1" t="shared" ref="O2933:P2933" si="2987">IFERROR(AVERAGEIF(M:M,M2933,$K:$K)," ")</f>
        <v> </v>
      </c>
      <c r="P2933" s="83" t="str">
        <f ca="1" t="shared" si="2987"/>
        <v> </v>
      </c>
      <c r="Q2933" s="65" t="str">
        <f ca="1">IF(ISBLANK(A2933)," ",IF(O2933&gt;MASTER!$B$3/100,"SB",IF(O2933&gt;MASTER!$B$4/100,"B",IF(O2933&gt;MASTER!$B$5/100,"C","K"))))</f>
        <v>SB</v>
      </c>
      <c r="R2933" s="65" t="str">
        <f ca="1">IF(ISBLANK(B2933)," ",IF(P2933&gt;MASTER!$B$3/100,"SB",IF(P2933&gt;MASTER!$B$4/100,"B",IF(P2933&gt;MASTER!$B$5/100,"C","K"))))</f>
        <v>SB</v>
      </c>
    </row>
    <row r="2934" customHeight="1" spans="1:18">
      <c r="A2934" s="65">
        <f ca="1">INDIRECT(ADDRESS(2+QUOTIENT(ROW()-2,COUNTA('Form Responses 1'!$1:$1)-4),1,,TRUE,"Form Responses 1"))</f>
        <v>0</v>
      </c>
      <c r="B2934" s="65">
        <f ca="1">INDIRECT(ADDRESS(2+QUOTIENT(ROW()-2,COUNTA('Form Responses 1'!$1:$1)-4),2,,TRUE,"Form Responses 1"))</f>
        <v>0</v>
      </c>
      <c r="C2934" s="65">
        <f ca="1">INDIRECT(ADDRESS(2+QUOTIENT(ROW()-2,COUNTA('Form Responses 1'!$1:$1)-4),3,,TRUE,"Form Responses 1"))</f>
        <v>0</v>
      </c>
      <c r="D2934" s="65">
        <f ca="1">INDIRECT(ADDRESS(2+QUOTIENT(ROW()-2,COUNTA('Form Responses 1'!$1:$1)-4),4,,TRUE,"Form Responses 1"))</f>
        <v>0</v>
      </c>
      <c r="E2934" s="82">
        <f ca="1" t="shared" si="0"/>
        <v>6</v>
      </c>
      <c r="F2934" s="65" t="str">
        <f ca="1">IF(ISBLANK(A2934)," ",INDIRECT(ADDRESS(1,5+MOD(ROW()-2,COUNTA('Form Responses 1'!$1:$1)-4),,TRUE,"Form Responses 1")))</f>
        <v>Lantai 20 [Toilet Pria / Wanita]</v>
      </c>
      <c r="G2934" s="65" t="e">
        <f ca="1">IF(ISBLANK(A2934)," ",INDIRECT(ADDRESS(MATCH(A2934,'Form Responses 1'!A:A,0),5+MOD(ROW()-2,COUNTA('Form Responses 1'!$1:$1)-4),,TRUE,"Form Responses 1")))</f>
        <v>#N/A</v>
      </c>
      <c r="H2934" s="83" t="str">
        <f ca="1" t="shared" si="1"/>
        <v>Lantai 20</v>
      </c>
      <c r="I2934" s="83" t="str">
        <f ca="1" t="shared" si="2936"/>
        <v>Toilet Pria / Wanita</v>
      </c>
      <c r="J2934" s="83" t="str">
        <f ca="1" t="shared" si="2"/>
        <v>CLEANING SERVICE</v>
      </c>
      <c r="K2934" s="83" t="str">
        <f ca="1" t="array" ref="K2934">IFERROR(INDEX(MASTER!B:B,MATCH(G2934,MASTER!A:A,0))/100," ")</f>
        <v> </v>
      </c>
      <c r="L2934" s="65">
        <f ca="1" t="shared" si="3"/>
        <v>0</v>
      </c>
      <c r="M2934" s="65" t="str">
        <f ca="1" t="shared" si="4"/>
        <v>1900 - WEEK 00</v>
      </c>
      <c r="N2934" s="65" t="str">
        <f ca="1" t="shared" si="5"/>
        <v>1900 - MONTH 01</v>
      </c>
      <c r="O2934" s="83" t="str">
        <f ca="1" t="shared" ref="O2934:P2934" si="2988">IFERROR(AVERAGEIF(M:M,M2934,$K:$K)," ")</f>
        <v> </v>
      </c>
      <c r="P2934" s="83" t="str">
        <f ca="1" t="shared" si="2988"/>
        <v> </v>
      </c>
      <c r="Q2934" s="65" t="str">
        <f ca="1">IF(ISBLANK(A2934)," ",IF(O2934&gt;MASTER!$B$3/100,"SB",IF(O2934&gt;MASTER!$B$4/100,"B",IF(O2934&gt;MASTER!$B$5/100,"C","K"))))</f>
        <v>SB</v>
      </c>
      <c r="R2934" s="65" t="str">
        <f ca="1">IF(ISBLANK(B2934)," ",IF(P2934&gt;MASTER!$B$3/100,"SB",IF(P2934&gt;MASTER!$B$4/100,"B",IF(P2934&gt;MASTER!$B$5/100,"C","K"))))</f>
        <v>SB</v>
      </c>
    </row>
    <row r="2935" customHeight="1" spans="1:18">
      <c r="A2935" s="65">
        <f ca="1">INDIRECT(ADDRESS(2+QUOTIENT(ROW()-2,COUNTA('Form Responses 1'!$1:$1)-4),1,,TRUE,"Form Responses 1"))</f>
        <v>0</v>
      </c>
      <c r="B2935" s="65">
        <f ca="1">INDIRECT(ADDRESS(2+QUOTIENT(ROW()-2,COUNTA('Form Responses 1'!$1:$1)-4),2,,TRUE,"Form Responses 1"))</f>
        <v>0</v>
      </c>
      <c r="C2935" s="65">
        <f ca="1">INDIRECT(ADDRESS(2+QUOTIENT(ROW()-2,COUNTA('Form Responses 1'!$1:$1)-4),3,,TRUE,"Form Responses 1"))</f>
        <v>0</v>
      </c>
      <c r="D2935" s="65">
        <f ca="1">INDIRECT(ADDRESS(2+QUOTIENT(ROW()-2,COUNTA('Form Responses 1'!$1:$1)-4),4,,TRUE,"Form Responses 1"))</f>
        <v>0</v>
      </c>
      <c r="E2935" s="82">
        <f ca="1" t="shared" si="0"/>
        <v>6</v>
      </c>
      <c r="F2935" s="65" t="str">
        <f ca="1">IF(ISBLANK(A2935)," ",INDIRECT(ADDRESS(1,5+MOD(ROW()-2,COUNTA('Form Responses 1'!$1:$1)-4),,TRUE,"Form Responses 1")))</f>
        <v>Lantai 19 [Tangga Exit Barat]</v>
      </c>
      <c r="G2935" s="65" t="e">
        <f ca="1">IF(ISBLANK(A2935)," ",INDIRECT(ADDRESS(MATCH(A2935,'Form Responses 1'!A:A,0),5+MOD(ROW()-2,COUNTA('Form Responses 1'!$1:$1)-4),,TRUE,"Form Responses 1")))</f>
        <v>#N/A</v>
      </c>
      <c r="H2935" s="83" t="str">
        <f ca="1" t="shared" si="1"/>
        <v>Lantai 19</v>
      </c>
      <c r="I2935" s="83" t="str">
        <f ca="1" t="shared" si="2936"/>
        <v>Tangga Exit Barat</v>
      </c>
      <c r="J2935" s="83" t="str">
        <f ca="1" t="shared" si="2"/>
        <v>CLEANING SERVICE</v>
      </c>
      <c r="K2935" s="83" t="str">
        <f ca="1" t="array" ref="K2935">IFERROR(INDEX(MASTER!B:B,MATCH(G2935,MASTER!A:A,0))/100," ")</f>
        <v> </v>
      </c>
      <c r="L2935" s="65">
        <f ca="1" t="shared" si="3"/>
        <v>0</v>
      </c>
      <c r="M2935" s="65" t="str">
        <f ca="1" t="shared" si="4"/>
        <v>1900 - WEEK 00</v>
      </c>
      <c r="N2935" s="65" t="str">
        <f ca="1" t="shared" si="5"/>
        <v>1900 - MONTH 01</v>
      </c>
      <c r="O2935" s="83" t="str">
        <f ca="1" t="shared" ref="O2935:P2935" si="2989">IFERROR(AVERAGEIF(M:M,M2935,$K:$K)," ")</f>
        <v> </v>
      </c>
      <c r="P2935" s="83" t="str">
        <f ca="1" t="shared" si="2989"/>
        <v> </v>
      </c>
      <c r="Q2935" s="65" t="str">
        <f ca="1">IF(ISBLANK(A2935)," ",IF(O2935&gt;MASTER!$B$3/100,"SB",IF(O2935&gt;MASTER!$B$4/100,"B",IF(O2935&gt;MASTER!$B$5/100,"C","K"))))</f>
        <v>SB</v>
      </c>
      <c r="R2935" s="65" t="str">
        <f ca="1">IF(ISBLANK(B2935)," ",IF(P2935&gt;MASTER!$B$3/100,"SB",IF(P2935&gt;MASTER!$B$4/100,"B",IF(P2935&gt;MASTER!$B$5/100,"C","K"))))</f>
        <v>SB</v>
      </c>
    </row>
    <row r="2936" customHeight="1" spans="1:18">
      <c r="A2936" s="65">
        <f ca="1">INDIRECT(ADDRESS(2+QUOTIENT(ROW()-2,COUNTA('Form Responses 1'!$1:$1)-4),1,,TRUE,"Form Responses 1"))</f>
        <v>0</v>
      </c>
      <c r="B2936" s="65">
        <f ca="1">INDIRECT(ADDRESS(2+QUOTIENT(ROW()-2,COUNTA('Form Responses 1'!$1:$1)-4),2,,TRUE,"Form Responses 1"))</f>
        <v>0</v>
      </c>
      <c r="C2936" s="65">
        <f ca="1">INDIRECT(ADDRESS(2+QUOTIENT(ROW()-2,COUNTA('Form Responses 1'!$1:$1)-4),3,,TRUE,"Form Responses 1"))</f>
        <v>0</v>
      </c>
      <c r="D2936" s="65">
        <f ca="1">INDIRECT(ADDRESS(2+QUOTIENT(ROW()-2,COUNTA('Form Responses 1'!$1:$1)-4),4,,TRUE,"Form Responses 1"))</f>
        <v>0</v>
      </c>
      <c r="E2936" s="82">
        <f ca="1" t="shared" si="0"/>
        <v>6</v>
      </c>
      <c r="F2936" s="65" t="str">
        <f ca="1">IF(ISBLANK(A2936)," ",INDIRECT(ADDRESS(1,5+MOD(ROW()-2,COUNTA('Form Responses 1'!$1:$1)-4),,TRUE,"Form Responses 1")))</f>
        <v>Lantai 19 [ &amp; Timur]</v>
      </c>
      <c r="G2936" s="65" t="e">
        <f ca="1">IF(ISBLANK(A2936)," ",INDIRECT(ADDRESS(MATCH(A2936,'Form Responses 1'!A:A,0),5+MOD(ROW()-2,COUNTA('Form Responses 1'!$1:$1)-4),,TRUE,"Form Responses 1")))</f>
        <v>#N/A</v>
      </c>
      <c r="H2936" s="83" t="str">
        <f ca="1" t="shared" si="1"/>
        <v>Lantai 19</v>
      </c>
      <c r="I2936" s="83" t="str">
        <f ca="1" t="shared" si="2936"/>
        <v> &amp; Timur</v>
      </c>
      <c r="J2936" s="83" t="str">
        <f ca="1" t="shared" si="2"/>
        <v>CLEANING SERVICE</v>
      </c>
      <c r="K2936" s="83" t="str">
        <f ca="1" t="array" ref="K2936">IFERROR(INDEX(MASTER!B:B,MATCH(G2936,MASTER!A:A,0))/100," ")</f>
        <v> </v>
      </c>
      <c r="L2936" s="65">
        <f ca="1" t="shared" si="3"/>
        <v>0</v>
      </c>
      <c r="M2936" s="65" t="str">
        <f ca="1" t="shared" si="4"/>
        <v>1900 - WEEK 00</v>
      </c>
      <c r="N2936" s="65" t="str">
        <f ca="1" t="shared" si="5"/>
        <v>1900 - MONTH 01</v>
      </c>
      <c r="O2936" s="83" t="str">
        <f ca="1" t="shared" ref="O2936:P2936" si="2990">IFERROR(AVERAGEIF(M:M,M2936,$K:$K)," ")</f>
        <v> </v>
      </c>
      <c r="P2936" s="83" t="str">
        <f ca="1" t="shared" si="2990"/>
        <v> </v>
      </c>
      <c r="Q2936" s="65" t="str">
        <f ca="1">IF(ISBLANK(A2936)," ",IF(O2936&gt;MASTER!$B$3/100,"SB",IF(O2936&gt;MASTER!$B$4/100,"B",IF(O2936&gt;MASTER!$B$5/100,"C","K"))))</f>
        <v>SB</v>
      </c>
      <c r="R2936" s="65" t="str">
        <f ca="1">IF(ISBLANK(B2936)," ",IF(P2936&gt;MASTER!$B$3/100,"SB",IF(P2936&gt;MASTER!$B$4/100,"B",IF(P2936&gt;MASTER!$B$5/100,"C","K"))))</f>
        <v>SB</v>
      </c>
    </row>
    <row r="2937" customHeight="1" spans="1:18">
      <c r="A2937" s="65">
        <f ca="1">INDIRECT(ADDRESS(2+QUOTIENT(ROW()-2,COUNTA('Form Responses 1'!$1:$1)-4),1,,TRUE,"Form Responses 1"))</f>
        <v>0</v>
      </c>
      <c r="B2937" s="65">
        <f ca="1">INDIRECT(ADDRESS(2+QUOTIENT(ROW()-2,COUNTA('Form Responses 1'!$1:$1)-4),2,,TRUE,"Form Responses 1"))</f>
        <v>0</v>
      </c>
      <c r="C2937" s="65">
        <f ca="1">INDIRECT(ADDRESS(2+QUOTIENT(ROW()-2,COUNTA('Form Responses 1'!$1:$1)-4),3,,TRUE,"Form Responses 1"))</f>
        <v>0</v>
      </c>
      <c r="D2937" s="65">
        <f ca="1">INDIRECT(ADDRESS(2+QUOTIENT(ROW()-2,COUNTA('Form Responses 1'!$1:$1)-4),4,,TRUE,"Form Responses 1"))</f>
        <v>0</v>
      </c>
      <c r="E2937" s="82">
        <f ca="1" t="shared" si="0"/>
        <v>6</v>
      </c>
      <c r="F2937" s="65" t="str">
        <f ca="1">IF(ISBLANK(A2937)," ",INDIRECT(ADDRESS(1,5+MOD(ROW()-2,COUNTA('Form Responses 1'!$1:$1)-4),,TRUE,"Form Responses 1")))</f>
        <v>Lantai 19 [Mushola]</v>
      </c>
      <c r="G2937" s="65" t="e">
        <f ca="1">IF(ISBLANK(A2937)," ",INDIRECT(ADDRESS(MATCH(A2937,'Form Responses 1'!A:A,0),5+MOD(ROW()-2,COUNTA('Form Responses 1'!$1:$1)-4),,TRUE,"Form Responses 1")))</f>
        <v>#N/A</v>
      </c>
      <c r="H2937" s="83" t="str">
        <f ca="1" t="shared" si="1"/>
        <v>Lantai 19</v>
      </c>
      <c r="I2937" s="83" t="str">
        <f ca="1" t="shared" si="2936"/>
        <v>Mushola</v>
      </c>
      <c r="J2937" s="83" t="str">
        <f ca="1" t="shared" si="2"/>
        <v>CLEANING SERVICE</v>
      </c>
      <c r="K2937" s="83" t="str">
        <f ca="1" t="array" ref="K2937">IFERROR(INDEX(MASTER!B:B,MATCH(G2937,MASTER!A:A,0))/100," ")</f>
        <v> </v>
      </c>
      <c r="L2937" s="65">
        <f ca="1" t="shared" si="3"/>
        <v>0</v>
      </c>
      <c r="M2937" s="65" t="str">
        <f ca="1" t="shared" si="4"/>
        <v>1900 - WEEK 00</v>
      </c>
      <c r="N2937" s="65" t="str">
        <f ca="1" t="shared" si="5"/>
        <v>1900 - MONTH 01</v>
      </c>
      <c r="O2937" s="83" t="str">
        <f ca="1" t="shared" ref="O2937:P2937" si="2991">IFERROR(AVERAGEIF(M:M,M2937,$K:$K)," ")</f>
        <v> </v>
      </c>
      <c r="P2937" s="83" t="str">
        <f ca="1" t="shared" si="2991"/>
        <v> </v>
      </c>
      <c r="Q2937" s="65" t="str">
        <f ca="1">IF(ISBLANK(A2937)," ",IF(O2937&gt;MASTER!$B$3/100,"SB",IF(O2937&gt;MASTER!$B$4/100,"B",IF(O2937&gt;MASTER!$B$5/100,"C","K"))))</f>
        <v>SB</v>
      </c>
      <c r="R2937" s="65" t="str">
        <f ca="1">IF(ISBLANK(B2937)," ",IF(P2937&gt;MASTER!$B$3/100,"SB",IF(P2937&gt;MASTER!$B$4/100,"B",IF(P2937&gt;MASTER!$B$5/100,"C","K"))))</f>
        <v>SB</v>
      </c>
    </row>
    <row r="2938" customHeight="1" spans="1:18">
      <c r="A2938" s="65">
        <f ca="1">INDIRECT(ADDRESS(2+QUOTIENT(ROW()-2,COUNTA('Form Responses 1'!$1:$1)-4),1,,TRUE,"Form Responses 1"))</f>
        <v>0</v>
      </c>
      <c r="B2938" s="65">
        <f ca="1">INDIRECT(ADDRESS(2+QUOTIENT(ROW()-2,COUNTA('Form Responses 1'!$1:$1)-4),2,,TRUE,"Form Responses 1"))</f>
        <v>0</v>
      </c>
      <c r="C2938" s="65">
        <f ca="1">INDIRECT(ADDRESS(2+QUOTIENT(ROW()-2,COUNTA('Form Responses 1'!$1:$1)-4),3,,TRUE,"Form Responses 1"))</f>
        <v>0</v>
      </c>
      <c r="D2938" s="65">
        <f ca="1">INDIRECT(ADDRESS(2+QUOTIENT(ROW()-2,COUNTA('Form Responses 1'!$1:$1)-4),4,,TRUE,"Form Responses 1"))</f>
        <v>0</v>
      </c>
      <c r="E2938" s="82">
        <f ca="1" t="shared" si="0"/>
        <v>6</v>
      </c>
      <c r="F2938" s="65" t="str">
        <f ca="1">IF(ISBLANK(A2938)," ",INDIRECT(ADDRESS(1,5+MOD(ROW()-2,COUNTA('Form Responses 1'!$1:$1)-4),,TRUE,"Form Responses 1")))</f>
        <v>Lantai 19 [Pantry]</v>
      </c>
      <c r="G2938" s="65" t="e">
        <f ca="1">IF(ISBLANK(A2938)," ",INDIRECT(ADDRESS(MATCH(A2938,'Form Responses 1'!A:A,0),5+MOD(ROW()-2,COUNTA('Form Responses 1'!$1:$1)-4),,TRUE,"Form Responses 1")))</f>
        <v>#N/A</v>
      </c>
      <c r="H2938" s="83" t="str">
        <f ca="1" t="shared" si="1"/>
        <v>Lantai 19</v>
      </c>
      <c r="I2938" s="83" t="str">
        <f ca="1" t="shared" si="2936"/>
        <v>Pantry</v>
      </c>
      <c r="J2938" s="83" t="str">
        <f ca="1" t="shared" si="2"/>
        <v>CLEANING SERVICE</v>
      </c>
      <c r="K2938" s="83" t="str">
        <f ca="1" t="array" ref="K2938">IFERROR(INDEX(MASTER!B:B,MATCH(G2938,MASTER!A:A,0))/100," ")</f>
        <v> </v>
      </c>
      <c r="L2938" s="65">
        <f ca="1" t="shared" si="3"/>
        <v>0</v>
      </c>
      <c r="M2938" s="65" t="str">
        <f ca="1" t="shared" si="4"/>
        <v>1900 - WEEK 00</v>
      </c>
      <c r="N2938" s="65" t="str">
        <f ca="1" t="shared" si="5"/>
        <v>1900 - MONTH 01</v>
      </c>
      <c r="O2938" s="83" t="str">
        <f ca="1" t="shared" ref="O2938:P2938" si="2992">IFERROR(AVERAGEIF(M:M,M2938,$K:$K)," ")</f>
        <v> </v>
      </c>
      <c r="P2938" s="83" t="str">
        <f ca="1" t="shared" si="2992"/>
        <v> </v>
      </c>
      <c r="Q2938" s="65" t="str">
        <f ca="1">IF(ISBLANK(A2938)," ",IF(O2938&gt;MASTER!$B$3/100,"SB",IF(O2938&gt;MASTER!$B$4/100,"B",IF(O2938&gt;MASTER!$B$5/100,"C","K"))))</f>
        <v>SB</v>
      </c>
      <c r="R2938" s="65" t="str">
        <f ca="1">IF(ISBLANK(B2938)," ",IF(P2938&gt;MASTER!$B$3/100,"SB",IF(P2938&gt;MASTER!$B$4/100,"B",IF(P2938&gt;MASTER!$B$5/100,"C","K"))))</f>
        <v>SB</v>
      </c>
    </row>
    <row r="2939" customHeight="1" spans="1:18">
      <c r="A2939" s="65">
        <f ca="1">INDIRECT(ADDRESS(2+QUOTIENT(ROW()-2,COUNTA('Form Responses 1'!$1:$1)-4),1,,TRUE,"Form Responses 1"))</f>
        <v>0</v>
      </c>
      <c r="B2939" s="65">
        <f ca="1">INDIRECT(ADDRESS(2+QUOTIENT(ROW()-2,COUNTA('Form Responses 1'!$1:$1)-4),2,,TRUE,"Form Responses 1"))</f>
        <v>0</v>
      </c>
      <c r="C2939" s="65">
        <f ca="1">INDIRECT(ADDRESS(2+QUOTIENT(ROW()-2,COUNTA('Form Responses 1'!$1:$1)-4),3,,TRUE,"Form Responses 1"))</f>
        <v>0</v>
      </c>
      <c r="D2939" s="65">
        <f ca="1">INDIRECT(ADDRESS(2+QUOTIENT(ROW()-2,COUNTA('Form Responses 1'!$1:$1)-4),4,,TRUE,"Form Responses 1"))</f>
        <v>0</v>
      </c>
      <c r="E2939" s="82">
        <f ca="1" t="shared" si="0"/>
        <v>6</v>
      </c>
      <c r="F2939" s="65" t="str">
        <f ca="1">IF(ISBLANK(A2939)," ",INDIRECT(ADDRESS(1,5+MOD(ROW()-2,COUNTA('Form Responses 1'!$1:$1)-4),,TRUE,"Form Responses 1")))</f>
        <v>Lantai 19 [Ruang Rapat 1-2-3]</v>
      </c>
      <c r="G2939" s="65" t="e">
        <f ca="1">IF(ISBLANK(A2939)," ",INDIRECT(ADDRESS(MATCH(A2939,'Form Responses 1'!A:A,0),5+MOD(ROW()-2,COUNTA('Form Responses 1'!$1:$1)-4),,TRUE,"Form Responses 1")))</f>
        <v>#N/A</v>
      </c>
      <c r="H2939" s="83" t="str">
        <f ca="1" t="shared" si="1"/>
        <v>Lantai 19</v>
      </c>
      <c r="I2939" s="83" t="str">
        <f ca="1" t="shared" si="2936"/>
        <v>Ruang Rapat 1-2-3</v>
      </c>
      <c r="J2939" s="83" t="str">
        <f ca="1" t="shared" si="2"/>
        <v>CLEANING SERVICE</v>
      </c>
      <c r="K2939" s="83" t="str">
        <f ca="1" t="array" ref="K2939">IFERROR(INDEX(MASTER!B:B,MATCH(G2939,MASTER!A:A,0))/100," ")</f>
        <v> </v>
      </c>
      <c r="L2939" s="65">
        <f ca="1" t="shared" si="3"/>
        <v>0</v>
      </c>
      <c r="M2939" s="65" t="str">
        <f ca="1" t="shared" si="4"/>
        <v>1900 - WEEK 00</v>
      </c>
      <c r="N2939" s="65" t="str">
        <f ca="1" t="shared" si="5"/>
        <v>1900 - MONTH 01</v>
      </c>
      <c r="O2939" s="83" t="str">
        <f ca="1" t="shared" ref="O2939:P2939" si="2993">IFERROR(AVERAGEIF(M:M,M2939,$K:$K)," ")</f>
        <v> </v>
      </c>
      <c r="P2939" s="83" t="str">
        <f ca="1" t="shared" si="2993"/>
        <v> </v>
      </c>
      <c r="Q2939" s="65" t="str">
        <f ca="1">IF(ISBLANK(A2939)," ",IF(O2939&gt;MASTER!$B$3/100,"SB",IF(O2939&gt;MASTER!$B$4/100,"B",IF(O2939&gt;MASTER!$B$5/100,"C","K"))))</f>
        <v>SB</v>
      </c>
      <c r="R2939" s="65" t="str">
        <f ca="1">IF(ISBLANK(B2939)," ",IF(P2939&gt;MASTER!$B$3/100,"SB",IF(P2939&gt;MASTER!$B$4/100,"B",IF(P2939&gt;MASTER!$B$5/100,"C","K"))))</f>
        <v>SB</v>
      </c>
    </row>
    <row r="2940" customHeight="1" spans="1:18">
      <c r="A2940" s="65">
        <f ca="1">INDIRECT(ADDRESS(2+QUOTIENT(ROW()-2,COUNTA('Form Responses 1'!$1:$1)-4),1,,TRUE,"Form Responses 1"))</f>
        <v>0</v>
      </c>
      <c r="B2940" s="65">
        <f ca="1">INDIRECT(ADDRESS(2+QUOTIENT(ROW()-2,COUNTA('Form Responses 1'!$1:$1)-4),2,,TRUE,"Form Responses 1"))</f>
        <v>0</v>
      </c>
      <c r="C2940" s="65">
        <f ca="1">INDIRECT(ADDRESS(2+QUOTIENT(ROW()-2,COUNTA('Form Responses 1'!$1:$1)-4),3,,TRUE,"Form Responses 1"))</f>
        <v>0</v>
      </c>
      <c r="D2940" s="65">
        <f ca="1">INDIRECT(ADDRESS(2+QUOTIENT(ROW()-2,COUNTA('Form Responses 1'!$1:$1)-4),4,,TRUE,"Form Responses 1"))</f>
        <v>0</v>
      </c>
      <c r="E2940" s="82">
        <f ca="1" t="shared" si="0"/>
        <v>6</v>
      </c>
      <c r="F2940" s="65" t="str">
        <f ca="1">IF(ISBLANK(A2940)," ",INDIRECT(ADDRESS(1,5+MOD(ROW()-2,COUNTA('Form Responses 1'!$1:$1)-4),,TRUE,"Form Responses 1")))</f>
        <v>Lantai 19 [Ruang Kerja]</v>
      </c>
      <c r="G2940" s="65" t="e">
        <f ca="1">IF(ISBLANK(A2940)," ",INDIRECT(ADDRESS(MATCH(A2940,'Form Responses 1'!A:A,0),5+MOD(ROW()-2,COUNTA('Form Responses 1'!$1:$1)-4),,TRUE,"Form Responses 1")))</f>
        <v>#N/A</v>
      </c>
      <c r="H2940" s="83" t="str">
        <f ca="1" t="shared" si="1"/>
        <v>Lantai 19</v>
      </c>
      <c r="I2940" s="83" t="str">
        <f ca="1" t="shared" si="2936"/>
        <v>Ruang Kerja</v>
      </c>
      <c r="J2940" s="83" t="str">
        <f ca="1" t="shared" si="2"/>
        <v>CLEANING SERVICE</v>
      </c>
      <c r="K2940" s="83" t="str">
        <f ca="1" t="array" ref="K2940">IFERROR(INDEX(MASTER!B:B,MATCH(G2940,MASTER!A:A,0))/100," ")</f>
        <v> </v>
      </c>
      <c r="L2940" s="65">
        <f ca="1" t="shared" si="3"/>
        <v>0</v>
      </c>
      <c r="M2940" s="65" t="str">
        <f ca="1" t="shared" si="4"/>
        <v>1900 - WEEK 00</v>
      </c>
      <c r="N2940" s="65" t="str">
        <f ca="1" t="shared" si="5"/>
        <v>1900 - MONTH 01</v>
      </c>
      <c r="O2940" s="83" t="str">
        <f ca="1" t="shared" ref="O2940:P2940" si="2994">IFERROR(AVERAGEIF(M:M,M2940,$K:$K)," ")</f>
        <v> </v>
      </c>
      <c r="P2940" s="83" t="str">
        <f ca="1" t="shared" si="2994"/>
        <v> </v>
      </c>
      <c r="Q2940" s="65" t="str">
        <f ca="1">IF(ISBLANK(A2940)," ",IF(O2940&gt;MASTER!$B$3/100,"SB",IF(O2940&gt;MASTER!$B$4/100,"B",IF(O2940&gt;MASTER!$B$5/100,"C","K"))))</f>
        <v>SB</v>
      </c>
      <c r="R2940" s="65" t="str">
        <f ca="1">IF(ISBLANK(B2940)," ",IF(P2940&gt;MASTER!$B$3/100,"SB",IF(P2940&gt;MASTER!$B$4/100,"B",IF(P2940&gt;MASTER!$B$5/100,"C","K"))))</f>
        <v>SB</v>
      </c>
    </row>
    <row r="2941" customHeight="1" spans="1:18">
      <c r="A2941" s="65">
        <f ca="1">INDIRECT(ADDRESS(2+QUOTIENT(ROW()-2,COUNTA('Form Responses 1'!$1:$1)-4),1,,TRUE,"Form Responses 1"))</f>
        <v>0</v>
      </c>
      <c r="B2941" s="65">
        <f ca="1">INDIRECT(ADDRESS(2+QUOTIENT(ROW()-2,COUNTA('Form Responses 1'!$1:$1)-4),2,,TRUE,"Form Responses 1"))</f>
        <v>0</v>
      </c>
      <c r="C2941" s="65">
        <f ca="1">INDIRECT(ADDRESS(2+QUOTIENT(ROW()-2,COUNTA('Form Responses 1'!$1:$1)-4),3,,TRUE,"Form Responses 1"))</f>
        <v>0</v>
      </c>
      <c r="D2941" s="65">
        <f ca="1">INDIRECT(ADDRESS(2+QUOTIENT(ROW()-2,COUNTA('Form Responses 1'!$1:$1)-4),4,,TRUE,"Form Responses 1"))</f>
        <v>0</v>
      </c>
      <c r="E2941" s="82">
        <f ca="1" t="shared" si="0"/>
        <v>6</v>
      </c>
      <c r="F2941" s="65" t="str">
        <f ca="1">IF(ISBLANK(A2941)," ",INDIRECT(ADDRESS(1,5+MOD(ROW()-2,COUNTA('Form Responses 1'!$1:$1)-4),,TRUE,"Form Responses 1")))</f>
        <v>Lantai 19 [Koridor]</v>
      </c>
      <c r="G2941" s="65" t="e">
        <f ca="1">IF(ISBLANK(A2941)," ",INDIRECT(ADDRESS(MATCH(A2941,'Form Responses 1'!A:A,0),5+MOD(ROW()-2,COUNTA('Form Responses 1'!$1:$1)-4),,TRUE,"Form Responses 1")))</f>
        <v>#N/A</v>
      </c>
      <c r="H2941" s="83" t="str">
        <f ca="1" t="shared" si="1"/>
        <v>Lantai 19</v>
      </c>
      <c r="I2941" s="83" t="str">
        <f ca="1" t="shared" si="2936"/>
        <v>Koridor</v>
      </c>
      <c r="J2941" s="83" t="str">
        <f ca="1" t="shared" si="2"/>
        <v>CLEANING SERVICE</v>
      </c>
      <c r="K2941" s="83" t="str">
        <f ca="1" t="array" ref="K2941">IFERROR(INDEX(MASTER!B:B,MATCH(G2941,MASTER!A:A,0))/100," ")</f>
        <v> </v>
      </c>
      <c r="L2941" s="65">
        <f ca="1" t="shared" si="3"/>
        <v>0</v>
      </c>
      <c r="M2941" s="65" t="str">
        <f ca="1" t="shared" si="4"/>
        <v>1900 - WEEK 00</v>
      </c>
      <c r="N2941" s="65" t="str">
        <f ca="1" t="shared" si="5"/>
        <v>1900 - MONTH 01</v>
      </c>
      <c r="O2941" s="83" t="str">
        <f ca="1" t="shared" ref="O2941:P2941" si="2995">IFERROR(AVERAGEIF(M:M,M2941,$K:$K)," ")</f>
        <v> </v>
      </c>
      <c r="P2941" s="83" t="str">
        <f ca="1" t="shared" si="2995"/>
        <v> </v>
      </c>
      <c r="Q2941" s="65" t="str">
        <f ca="1">IF(ISBLANK(A2941)," ",IF(O2941&gt;MASTER!$B$3/100,"SB",IF(O2941&gt;MASTER!$B$4/100,"B",IF(O2941&gt;MASTER!$B$5/100,"C","K"))))</f>
        <v>SB</v>
      </c>
      <c r="R2941" s="65" t="str">
        <f ca="1">IF(ISBLANK(B2941)," ",IF(P2941&gt;MASTER!$B$3/100,"SB",IF(P2941&gt;MASTER!$B$4/100,"B",IF(P2941&gt;MASTER!$B$5/100,"C","K"))))</f>
        <v>SB</v>
      </c>
    </row>
    <row r="2942" customHeight="1" spans="1:18">
      <c r="A2942" s="65">
        <f ca="1">INDIRECT(ADDRESS(2+QUOTIENT(ROW()-2,COUNTA('Form Responses 1'!$1:$1)-4),1,,TRUE,"Form Responses 1"))</f>
        <v>0</v>
      </c>
      <c r="B2942" s="65">
        <f ca="1">INDIRECT(ADDRESS(2+QUOTIENT(ROW()-2,COUNTA('Form Responses 1'!$1:$1)-4),2,,TRUE,"Form Responses 1"))</f>
        <v>0</v>
      </c>
      <c r="C2942" s="65">
        <f ca="1">INDIRECT(ADDRESS(2+QUOTIENT(ROW()-2,COUNTA('Form Responses 1'!$1:$1)-4),3,,TRUE,"Form Responses 1"))</f>
        <v>0</v>
      </c>
      <c r="D2942" s="65">
        <f ca="1">INDIRECT(ADDRESS(2+QUOTIENT(ROW()-2,COUNTA('Form Responses 1'!$1:$1)-4),4,,TRUE,"Form Responses 1"))</f>
        <v>0</v>
      </c>
      <c r="E2942" s="82">
        <f ca="1" t="shared" si="0"/>
        <v>6</v>
      </c>
      <c r="F2942" s="65" t="str">
        <f ca="1">IF(ISBLANK(A2942)," ",INDIRECT(ADDRESS(1,5+MOD(ROW()-2,COUNTA('Form Responses 1'!$1:$1)-4),,TRUE,"Form Responses 1")))</f>
        <v>Lantai 19 [Toilet Pria / Wanita]</v>
      </c>
      <c r="G2942" s="65" t="e">
        <f ca="1">IF(ISBLANK(A2942)," ",INDIRECT(ADDRESS(MATCH(A2942,'Form Responses 1'!A:A,0),5+MOD(ROW()-2,COUNTA('Form Responses 1'!$1:$1)-4),,TRUE,"Form Responses 1")))</f>
        <v>#N/A</v>
      </c>
      <c r="H2942" s="83" t="str">
        <f ca="1" t="shared" si="1"/>
        <v>Lantai 19</v>
      </c>
      <c r="I2942" s="83" t="str">
        <f ca="1" t="shared" si="2936"/>
        <v>Toilet Pria / Wanita</v>
      </c>
      <c r="J2942" s="83" t="str">
        <f ca="1" t="shared" si="2"/>
        <v>CLEANING SERVICE</v>
      </c>
      <c r="K2942" s="83" t="str">
        <f ca="1" t="array" ref="K2942">IFERROR(INDEX(MASTER!B:B,MATCH(G2942,MASTER!A:A,0))/100," ")</f>
        <v> </v>
      </c>
      <c r="L2942" s="65">
        <f ca="1" t="shared" si="3"/>
        <v>0</v>
      </c>
      <c r="M2942" s="65" t="str">
        <f ca="1" t="shared" si="4"/>
        <v>1900 - WEEK 00</v>
      </c>
      <c r="N2942" s="65" t="str">
        <f ca="1" t="shared" si="5"/>
        <v>1900 - MONTH 01</v>
      </c>
      <c r="O2942" s="83" t="str">
        <f ca="1" t="shared" ref="O2942:P2942" si="2996">IFERROR(AVERAGEIF(M:M,M2942,$K:$K)," ")</f>
        <v> </v>
      </c>
      <c r="P2942" s="83" t="str">
        <f ca="1" t="shared" si="2996"/>
        <v> </v>
      </c>
      <c r="Q2942" s="65" t="str">
        <f ca="1">IF(ISBLANK(A2942)," ",IF(O2942&gt;MASTER!$B$3/100,"SB",IF(O2942&gt;MASTER!$B$4/100,"B",IF(O2942&gt;MASTER!$B$5/100,"C","K"))))</f>
        <v>SB</v>
      </c>
      <c r="R2942" s="65" t="str">
        <f ca="1">IF(ISBLANK(B2942)," ",IF(P2942&gt;MASTER!$B$3/100,"SB",IF(P2942&gt;MASTER!$B$4/100,"B",IF(P2942&gt;MASTER!$B$5/100,"C","K"))))</f>
        <v>SB</v>
      </c>
    </row>
    <row r="2943" customHeight="1" spans="1:18">
      <c r="A2943" s="65">
        <f ca="1">INDIRECT(ADDRESS(2+QUOTIENT(ROW()-2,COUNTA('Form Responses 1'!$1:$1)-4),1,,TRUE,"Form Responses 1"))</f>
        <v>0</v>
      </c>
      <c r="B2943" s="65">
        <f ca="1">INDIRECT(ADDRESS(2+QUOTIENT(ROW()-2,COUNTA('Form Responses 1'!$1:$1)-4),2,,TRUE,"Form Responses 1"))</f>
        <v>0</v>
      </c>
      <c r="C2943" s="65">
        <f ca="1">INDIRECT(ADDRESS(2+QUOTIENT(ROW()-2,COUNTA('Form Responses 1'!$1:$1)-4),3,,TRUE,"Form Responses 1"))</f>
        <v>0</v>
      </c>
      <c r="D2943" s="65">
        <f ca="1">INDIRECT(ADDRESS(2+QUOTIENT(ROW()-2,COUNTA('Form Responses 1'!$1:$1)-4),4,,TRUE,"Form Responses 1"))</f>
        <v>0</v>
      </c>
      <c r="E2943" s="82">
        <f ca="1" t="shared" si="0"/>
        <v>6</v>
      </c>
      <c r="F2943" s="65" t="str">
        <f ca="1">IF(ISBLANK(A2943)," ",INDIRECT(ADDRESS(1,5+MOD(ROW()-2,COUNTA('Form Responses 1'!$1:$1)-4),,TRUE,"Form Responses 1")))</f>
        <v>Lantai 18 [Tangga Exit Barat]</v>
      </c>
      <c r="G2943" s="65" t="e">
        <f ca="1">IF(ISBLANK(A2943)," ",INDIRECT(ADDRESS(MATCH(A2943,'Form Responses 1'!A:A,0),5+MOD(ROW()-2,COUNTA('Form Responses 1'!$1:$1)-4),,TRUE,"Form Responses 1")))</f>
        <v>#N/A</v>
      </c>
      <c r="H2943" s="83" t="str">
        <f ca="1" t="shared" si="1"/>
        <v>Lantai 18</v>
      </c>
      <c r="I2943" s="83" t="str">
        <f ca="1" t="shared" si="2936"/>
        <v>Tangga Exit Barat</v>
      </c>
      <c r="J2943" s="83" t="str">
        <f ca="1" t="shared" si="2"/>
        <v>CLEANING SERVICE</v>
      </c>
      <c r="K2943" s="83" t="str">
        <f ca="1" t="array" ref="K2943">IFERROR(INDEX(MASTER!B:B,MATCH(G2943,MASTER!A:A,0))/100," ")</f>
        <v> </v>
      </c>
      <c r="L2943" s="65">
        <f ca="1" t="shared" si="3"/>
        <v>0</v>
      </c>
      <c r="M2943" s="65" t="str">
        <f ca="1" t="shared" si="4"/>
        <v>1900 - WEEK 00</v>
      </c>
      <c r="N2943" s="65" t="str">
        <f ca="1" t="shared" si="5"/>
        <v>1900 - MONTH 01</v>
      </c>
      <c r="O2943" s="83" t="str">
        <f ca="1" t="shared" ref="O2943:P2943" si="2997">IFERROR(AVERAGEIF(M:M,M2943,$K:$K)," ")</f>
        <v> </v>
      </c>
      <c r="P2943" s="83" t="str">
        <f ca="1" t="shared" si="2997"/>
        <v> </v>
      </c>
      <c r="Q2943" s="65" t="str">
        <f ca="1">IF(ISBLANK(A2943)," ",IF(O2943&gt;MASTER!$B$3/100,"SB",IF(O2943&gt;MASTER!$B$4/100,"B",IF(O2943&gt;MASTER!$B$5/100,"C","K"))))</f>
        <v>SB</v>
      </c>
      <c r="R2943" s="65" t="str">
        <f ca="1">IF(ISBLANK(B2943)," ",IF(P2943&gt;MASTER!$B$3/100,"SB",IF(P2943&gt;MASTER!$B$4/100,"B",IF(P2943&gt;MASTER!$B$5/100,"C","K"))))</f>
        <v>SB</v>
      </c>
    </row>
    <row r="2944" customHeight="1" spans="1:18">
      <c r="A2944" s="65">
        <f ca="1">INDIRECT(ADDRESS(2+QUOTIENT(ROW()-2,COUNTA('Form Responses 1'!$1:$1)-4),1,,TRUE,"Form Responses 1"))</f>
        <v>0</v>
      </c>
      <c r="B2944" s="65">
        <f ca="1">INDIRECT(ADDRESS(2+QUOTIENT(ROW()-2,COUNTA('Form Responses 1'!$1:$1)-4),2,,TRUE,"Form Responses 1"))</f>
        <v>0</v>
      </c>
      <c r="C2944" s="65">
        <f ca="1">INDIRECT(ADDRESS(2+QUOTIENT(ROW()-2,COUNTA('Form Responses 1'!$1:$1)-4),3,,TRUE,"Form Responses 1"))</f>
        <v>0</v>
      </c>
      <c r="D2944" s="65">
        <f ca="1">INDIRECT(ADDRESS(2+QUOTIENT(ROW()-2,COUNTA('Form Responses 1'!$1:$1)-4),4,,TRUE,"Form Responses 1"))</f>
        <v>0</v>
      </c>
      <c r="E2944" s="82">
        <f ca="1" t="shared" si="0"/>
        <v>6</v>
      </c>
      <c r="F2944" s="65" t="str">
        <f ca="1">IF(ISBLANK(A2944)," ",INDIRECT(ADDRESS(1,5+MOD(ROW()-2,COUNTA('Form Responses 1'!$1:$1)-4),,TRUE,"Form Responses 1")))</f>
        <v>Lantai 18 [ &amp; Timur]</v>
      </c>
      <c r="G2944" s="65" t="e">
        <f ca="1">IF(ISBLANK(A2944)," ",INDIRECT(ADDRESS(MATCH(A2944,'Form Responses 1'!A:A,0),5+MOD(ROW()-2,COUNTA('Form Responses 1'!$1:$1)-4),,TRUE,"Form Responses 1")))</f>
        <v>#N/A</v>
      </c>
      <c r="H2944" s="83" t="str">
        <f ca="1" t="shared" si="1"/>
        <v>Lantai 18</v>
      </c>
      <c r="I2944" s="83" t="str">
        <f ca="1" t="shared" si="2936"/>
        <v> &amp; Timur</v>
      </c>
      <c r="J2944" s="83" t="str">
        <f ca="1" t="shared" si="2"/>
        <v>CLEANING SERVICE</v>
      </c>
      <c r="K2944" s="83" t="str">
        <f ca="1" t="array" ref="K2944">IFERROR(INDEX(MASTER!B:B,MATCH(G2944,MASTER!A:A,0))/100," ")</f>
        <v> </v>
      </c>
      <c r="L2944" s="65">
        <f ca="1" t="shared" si="3"/>
        <v>0</v>
      </c>
      <c r="M2944" s="65" t="str">
        <f ca="1" t="shared" si="4"/>
        <v>1900 - WEEK 00</v>
      </c>
      <c r="N2944" s="65" t="str">
        <f ca="1" t="shared" si="5"/>
        <v>1900 - MONTH 01</v>
      </c>
      <c r="O2944" s="83" t="str">
        <f ca="1" t="shared" ref="O2944:P2944" si="2998">IFERROR(AVERAGEIF(M:M,M2944,$K:$K)," ")</f>
        <v> </v>
      </c>
      <c r="P2944" s="83" t="str">
        <f ca="1" t="shared" si="2998"/>
        <v> </v>
      </c>
      <c r="Q2944" s="65" t="str">
        <f ca="1">IF(ISBLANK(A2944)," ",IF(O2944&gt;MASTER!$B$3/100,"SB",IF(O2944&gt;MASTER!$B$4/100,"B",IF(O2944&gt;MASTER!$B$5/100,"C","K"))))</f>
        <v>SB</v>
      </c>
      <c r="R2944" s="65" t="str">
        <f ca="1">IF(ISBLANK(B2944)," ",IF(P2944&gt;MASTER!$B$3/100,"SB",IF(P2944&gt;MASTER!$B$4/100,"B",IF(P2944&gt;MASTER!$B$5/100,"C","K"))))</f>
        <v>SB</v>
      </c>
    </row>
    <row r="2945" customHeight="1" spans="1:18">
      <c r="A2945" s="65">
        <f ca="1">INDIRECT(ADDRESS(2+QUOTIENT(ROW()-2,COUNTA('Form Responses 1'!$1:$1)-4),1,,TRUE,"Form Responses 1"))</f>
        <v>0</v>
      </c>
      <c r="B2945" s="65">
        <f ca="1">INDIRECT(ADDRESS(2+QUOTIENT(ROW()-2,COUNTA('Form Responses 1'!$1:$1)-4),2,,TRUE,"Form Responses 1"))</f>
        <v>0</v>
      </c>
      <c r="C2945" s="65">
        <f ca="1">INDIRECT(ADDRESS(2+QUOTIENT(ROW()-2,COUNTA('Form Responses 1'!$1:$1)-4),3,,TRUE,"Form Responses 1"))</f>
        <v>0</v>
      </c>
      <c r="D2945" s="65">
        <f ca="1">INDIRECT(ADDRESS(2+QUOTIENT(ROW()-2,COUNTA('Form Responses 1'!$1:$1)-4),4,,TRUE,"Form Responses 1"))</f>
        <v>0</v>
      </c>
      <c r="E2945" s="82">
        <f ca="1" t="shared" si="0"/>
        <v>6</v>
      </c>
      <c r="F2945" s="65" t="str">
        <f ca="1">IF(ISBLANK(A2945)," ",INDIRECT(ADDRESS(1,5+MOD(ROW()-2,COUNTA('Form Responses 1'!$1:$1)-4),,TRUE,"Form Responses 1")))</f>
        <v>Lantai 18 [Mushola]</v>
      </c>
      <c r="G2945" s="65" t="e">
        <f ca="1">IF(ISBLANK(A2945)," ",INDIRECT(ADDRESS(MATCH(A2945,'Form Responses 1'!A:A,0),5+MOD(ROW()-2,COUNTA('Form Responses 1'!$1:$1)-4),,TRUE,"Form Responses 1")))</f>
        <v>#N/A</v>
      </c>
      <c r="H2945" s="83" t="str">
        <f ca="1" t="shared" si="1"/>
        <v>Lantai 18</v>
      </c>
      <c r="I2945" s="83" t="str">
        <f ca="1" t="shared" si="2936"/>
        <v>Mushola</v>
      </c>
      <c r="J2945" s="83" t="str">
        <f ca="1" t="shared" si="2"/>
        <v>CLEANING SERVICE</v>
      </c>
      <c r="K2945" s="83" t="str">
        <f ca="1" t="array" ref="K2945">IFERROR(INDEX(MASTER!B:B,MATCH(G2945,MASTER!A:A,0))/100," ")</f>
        <v> </v>
      </c>
      <c r="L2945" s="65">
        <f ca="1" t="shared" si="3"/>
        <v>0</v>
      </c>
      <c r="M2945" s="65" t="str">
        <f ca="1" t="shared" si="4"/>
        <v>1900 - WEEK 00</v>
      </c>
      <c r="N2945" s="65" t="str">
        <f ca="1" t="shared" si="5"/>
        <v>1900 - MONTH 01</v>
      </c>
      <c r="O2945" s="83" t="str">
        <f ca="1" t="shared" ref="O2945:P2945" si="2999">IFERROR(AVERAGEIF(M:M,M2945,$K:$K)," ")</f>
        <v> </v>
      </c>
      <c r="P2945" s="83" t="str">
        <f ca="1" t="shared" si="2999"/>
        <v> </v>
      </c>
      <c r="Q2945" s="65" t="str">
        <f ca="1">IF(ISBLANK(A2945)," ",IF(O2945&gt;MASTER!$B$3/100,"SB",IF(O2945&gt;MASTER!$B$4/100,"B",IF(O2945&gt;MASTER!$B$5/100,"C","K"))))</f>
        <v>SB</v>
      </c>
      <c r="R2945" s="65" t="str">
        <f ca="1">IF(ISBLANK(B2945)," ",IF(P2945&gt;MASTER!$B$3/100,"SB",IF(P2945&gt;MASTER!$B$4/100,"B",IF(P2945&gt;MASTER!$B$5/100,"C","K"))))</f>
        <v>SB</v>
      </c>
    </row>
    <row r="2946" customHeight="1" spans="1:18">
      <c r="A2946" s="65">
        <f ca="1">INDIRECT(ADDRESS(2+QUOTIENT(ROW()-2,COUNTA('Form Responses 1'!$1:$1)-4),1,,TRUE,"Form Responses 1"))</f>
        <v>0</v>
      </c>
      <c r="B2946" s="65">
        <f ca="1">INDIRECT(ADDRESS(2+QUOTIENT(ROW()-2,COUNTA('Form Responses 1'!$1:$1)-4),2,,TRUE,"Form Responses 1"))</f>
        <v>0</v>
      </c>
      <c r="C2946" s="65">
        <f ca="1">INDIRECT(ADDRESS(2+QUOTIENT(ROW()-2,COUNTA('Form Responses 1'!$1:$1)-4),3,,TRUE,"Form Responses 1"))</f>
        <v>0</v>
      </c>
      <c r="D2946" s="65">
        <f ca="1">INDIRECT(ADDRESS(2+QUOTIENT(ROW()-2,COUNTA('Form Responses 1'!$1:$1)-4),4,,TRUE,"Form Responses 1"))</f>
        <v>0</v>
      </c>
      <c r="E2946" s="82">
        <f ca="1" t="shared" si="0"/>
        <v>6</v>
      </c>
      <c r="F2946" s="65" t="str">
        <f ca="1">IF(ISBLANK(A2946)," ",INDIRECT(ADDRESS(1,5+MOD(ROW()-2,COUNTA('Form Responses 1'!$1:$1)-4),,TRUE,"Form Responses 1")))</f>
        <v>Lantai 18 [Pantry]</v>
      </c>
      <c r="G2946" s="65" t="e">
        <f ca="1">IF(ISBLANK(A2946)," ",INDIRECT(ADDRESS(MATCH(A2946,'Form Responses 1'!A:A,0),5+MOD(ROW()-2,COUNTA('Form Responses 1'!$1:$1)-4),,TRUE,"Form Responses 1")))</f>
        <v>#N/A</v>
      </c>
      <c r="H2946" s="83" t="str">
        <f ca="1" t="shared" si="1"/>
        <v>Lantai 18</v>
      </c>
      <c r="I2946" s="83" t="str">
        <f ca="1" t="shared" si="2936"/>
        <v>Pantry</v>
      </c>
      <c r="J2946" s="83" t="str">
        <f ca="1" t="shared" si="2"/>
        <v>CLEANING SERVICE</v>
      </c>
      <c r="K2946" s="83" t="str">
        <f ca="1" t="array" ref="K2946">IFERROR(INDEX(MASTER!B:B,MATCH(G2946,MASTER!A:A,0))/100," ")</f>
        <v> </v>
      </c>
      <c r="L2946" s="65">
        <f ca="1" t="shared" si="3"/>
        <v>0</v>
      </c>
      <c r="M2946" s="65" t="str">
        <f ca="1" t="shared" si="4"/>
        <v>1900 - WEEK 00</v>
      </c>
      <c r="N2946" s="65" t="str">
        <f ca="1" t="shared" si="5"/>
        <v>1900 - MONTH 01</v>
      </c>
      <c r="O2946" s="83" t="str">
        <f ca="1" t="shared" ref="O2946:P2946" si="3000">IFERROR(AVERAGEIF(M:M,M2946,$K:$K)," ")</f>
        <v> </v>
      </c>
      <c r="P2946" s="83" t="str">
        <f ca="1" t="shared" si="3000"/>
        <v> </v>
      </c>
      <c r="Q2946" s="65" t="str">
        <f ca="1">IF(ISBLANK(A2946)," ",IF(O2946&gt;MASTER!$B$3/100,"SB",IF(O2946&gt;MASTER!$B$4/100,"B",IF(O2946&gt;MASTER!$B$5/100,"C","K"))))</f>
        <v>SB</v>
      </c>
      <c r="R2946" s="65" t="str">
        <f ca="1">IF(ISBLANK(B2946)," ",IF(P2946&gt;MASTER!$B$3/100,"SB",IF(P2946&gt;MASTER!$B$4/100,"B",IF(P2946&gt;MASTER!$B$5/100,"C","K"))))</f>
        <v>SB</v>
      </c>
    </row>
    <row r="2947" customHeight="1" spans="1:18">
      <c r="A2947" s="65">
        <f ca="1">INDIRECT(ADDRESS(2+QUOTIENT(ROW()-2,COUNTA('Form Responses 1'!$1:$1)-4),1,,TRUE,"Form Responses 1"))</f>
        <v>0</v>
      </c>
      <c r="B2947" s="65">
        <f ca="1">INDIRECT(ADDRESS(2+QUOTIENT(ROW()-2,COUNTA('Form Responses 1'!$1:$1)-4),2,,TRUE,"Form Responses 1"))</f>
        <v>0</v>
      </c>
      <c r="C2947" s="65">
        <f ca="1">INDIRECT(ADDRESS(2+QUOTIENT(ROW()-2,COUNTA('Form Responses 1'!$1:$1)-4),3,,TRUE,"Form Responses 1"))</f>
        <v>0</v>
      </c>
      <c r="D2947" s="65">
        <f ca="1">INDIRECT(ADDRESS(2+QUOTIENT(ROW()-2,COUNTA('Form Responses 1'!$1:$1)-4),4,,TRUE,"Form Responses 1"))</f>
        <v>0</v>
      </c>
      <c r="E2947" s="82">
        <f ca="1" t="shared" si="0"/>
        <v>6</v>
      </c>
      <c r="F2947" s="65" t="str">
        <f ca="1">IF(ISBLANK(A2947)," ",INDIRECT(ADDRESS(1,5+MOD(ROW()-2,COUNTA('Form Responses 1'!$1:$1)-4),,TRUE,"Form Responses 1")))</f>
        <v>Lantai 18 [Ruang Rapat 1-2-3]</v>
      </c>
      <c r="G2947" s="65" t="e">
        <f ca="1">IF(ISBLANK(A2947)," ",INDIRECT(ADDRESS(MATCH(A2947,'Form Responses 1'!A:A,0),5+MOD(ROW()-2,COUNTA('Form Responses 1'!$1:$1)-4),,TRUE,"Form Responses 1")))</f>
        <v>#N/A</v>
      </c>
      <c r="H2947" s="83" t="str">
        <f ca="1" t="shared" si="1"/>
        <v>Lantai 18</v>
      </c>
      <c r="I2947" s="83" t="str">
        <f ca="1" t="shared" ref="I2947:I3000" si="3001">MID(F2947,FIND("[",F2947)+1,LEN(F2947)-FIND("[",F2947)-1)</f>
        <v>Ruang Rapat 1-2-3</v>
      </c>
      <c r="J2947" s="83" t="str">
        <f ca="1" t="shared" si="2"/>
        <v>CLEANING SERVICE</v>
      </c>
      <c r="K2947" s="83" t="str">
        <f ca="1" t="array" ref="K2947">IFERROR(INDEX(MASTER!B:B,MATCH(G2947,MASTER!A:A,0))/100," ")</f>
        <v> </v>
      </c>
      <c r="L2947" s="65">
        <f ca="1" t="shared" si="3"/>
        <v>0</v>
      </c>
      <c r="M2947" s="65" t="str">
        <f ca="1" t="shared" si="4"/>
        <v>1900 - WEEK 00</v>
      </c>
      <c r="N2947" s="65" t="str">
        <f ca="1" t="shared" si="5"/>
        <v>1900 - MONTH 01</v>
      </c>
      <c r="O2947" s="83" t="str">
        <f ca="1" t="shared" ref="O2947:P2947" si="3002">IFERROR(AVERAGEIF(M:M,M2947,$K:$K)," ")</f>
        <v> </v>
      </c>
      <c r="P2947" s="83" t="str">
        <f ca="1" t="shared" si="3002"/>
        <v> </v>
      </c>
      <c r="Q2947" s="65" t="str">
        <f ca="1">IF(ISBLANK(A2947)," ",IF(O2947&gt;MASTER!$B$3/100,"SB",IF(O2947&gt;MASTER!$B$4/100,"B",IF(O2947&gt;MASTER!$B$5/100,"C","K"))))</f>
        <v>SB</v>
      </c>
      <c r="R2947" s="65" t="str">
        <f ca="1">IF(ISBLANK(B2947)," ",IF(P2947&gt;MASTER!$B$3/100,"SB",IF(P2947&gt;MASTER!$B$4/100,"B",IF(P2947&gt;MASTER!$B$5/100,"C","K"))))</f>
        <v>SB</v>
      </c>
    </row>
    <row r="2948" customHeight="1" spans="1:18">
      <c r="A2948" s="65">
        <f ca="1">INDIRECT(ADDRESS(2+QUOTIENT(ROW()-2,COUNTA('Form Responses 1'!$1:$1)-4),1,,TRUE,"Form Responses 1"))</f>
        <v>0</v>
      </c>
      <c r="B2948" s="65">
        <f ca="1">INDIRECT(ADDRESS(2+QUOTIENT(ROW()-2,COUNTA('Form Responses 1'!$1:$1)-4),2,,TRUE,"Form Responses 1"))</f>
        <v>0</v>
      </c>
      <c r="C2948" s="65">
        <f ca="1">INDIRECT(ADDRESS(2+QUOTIENT(ROW()-2,COUNTA('Form Responses 1'!$1:$1)-4),3,,TRUE,"Form Responses 1"))</f>
        <v>0</v>
      </c>
      <c r="D2948" s="65">
        <f ca="1">INDIRECT(ADDRESS(2+QUOTIENT(ROW()-2,COUNTA('Form Responses 1'!$1:$1)-4),4,,TRUE,"Form Responses 1"))</f>
        <v>0</v>
      </c>
      <c r="E2948" s="82">
        <f ca="1" t="shared" si="0"/>
        <v>6</v>
      </c>
      <c r="F2948" s="65" t="str">
        <f ca="1">IF(ISBLANK(A2948)," ",INDIRECT(ADDRESS(1,5+MOD(ROW()-2,COUNTA('Form Responses 1'!$1:$1)-4),,TRUE,"Form Responses 1")))</f>
        <v>Lantai 18 [Ruang Kerja]</v>
      </c>
      <c r="G2948" s="65" t="e">
        <f ca="1">IF(ISBLANK(A2948)," ",INDIRECT(ADDRESS(MATCH(A2948,'Form Responses 1'!A:A,0),5+MOD(ROW()-2,COUNTA('Form Responses 1'!$1:$1)-4),,TRUE,"Form Responses 1")))</f>
        <v>#N/A</v>
      </c>
      <c r="H2948" s="83" t="str">
        <f ca="1" t="shared" si="1"/>
        <v>Lantai 18</v>
      </c>
      <c r="I2948" s="83" t="str">
        <f ca="1" t="shared" si="3001"/>
        <v>Ruang Kerja</v>
      </c>
      <c r="J2948" s="83" t="str">
        <f ca="1" t="shared" si="2"/>
        <v>CLEANING SERVICE</v>
      </c>
      <c r="K2948" s="83" t="str">
        <f ca="1" t="array" ref="K2948">IFERROR(INDEX(MASTER!B:B,MATCH(G2948,MASTER!A:A,0))/100," ")</f>
        <v> </v>
      </c>
      <c r="L2948" s="65">
        <f ca="1" t="shared" si="3"/>
        <v>0</v>
      </c>
      <c r="M2948" s="65" t="str">
        <f ca="1" t="shared" si="4"/>
        <v>1900 - WEEK 00</v>
      </c>
      <c r="N2948" s="65" t="str">
        <f ca="1" t="shared" si="5"/>
        <v>1900 - MONTH 01</v>
      </c>
      <c r="O2948" s="83" t="str">
        <f ca="1" t="shared" ref="O2948:P2948" si="3003">IFERROR(AVERAGEIF(M:M,M2948,$K:$K)," ")</f>
        <v> </v>
      </c>
      <c r="P2948" s="83" t="str">
        <f ca="1" t="shared" si="3003"/>
        <v> </v>
      </c>
      <c r="Q2948" s="65" t="str">
        <f ca="1">IF(ISBLANK(A2948)," ",IF(O2948&gt;MASTER!$B$3/100,"SB",IF(O2948&gt;MASTER!$B$4/100,"B",IF(O2948&gt;MASTER!$B$5/100,"C","K"))))</f>
        <v>SB</v>
      </c>
      <c r="R2948" s="65" t="str">
        <f ca="1">IF(ISBLANK(B2948)," ",IF(P2948&gt;MASTER!$B$3/100,"SB",IF(P2948&gt;MASTER!$B$4/100,"B",IF(P2948&gt;MASTER!$B$5/100,"C","K"))))</f>
        <v>SB</v>
      </c>
    </row>
    <row r="2949" customHeight="1" spans="1:18">
      <c r="A2949" s="65">
        <f ca="1">INDIRECT(ADDRESS(2+QUOTIENT(ROW()-2,COUNTA('Form Responses 1'!$1:$1)-4),1,,TRUE,"Form Responses 1"))</f>
        <v>0</v>
      </c>
      <c r="B2949" s="65">
        <f ca="1">INDIRECT(ADDRESS(2+QUOTIENT(ROW()-2,COUNTA('Form Responses 1'!$1:$1)-4),2,,TRUE,"Form Responses 1"))</f>
        <v>0</v>
      </c>
      <c r="C2949" s="65">
        <f ca="1">INDIRECT(ADDRESS(2+QUOTIENT(ROW()-2,COUNTA('Form Responses 1'!$1:$1)-4),3,,TRUE,"Form Responses 1"))</f>
        <v>0</v>
      </c>
      <c r="D2949" s="65">
        <f ca="1">INDIRECT(ADDRESS(2+QUOTIENT(ROW()-2,COUNTA('Form Responses 1'!$1:$1)-4),4,,TRUE,"Form Responses 1"))</f>
        <v>0</v>
      </c>
      <c r="E2949" s="82">
        <f ca="1" t="shared" si="0"/>
        <v>6</v>
      </c>
      <c r="F2949" s="65" t="str">
        <f ca="1">IF(ISBLANK(A2949)," ",INDIRECT(ADDRESS(1,5+MOD(ROW()-2,COUNTA('Form Responses 1'!$1:$1)-4),,TRUE,"Form Responses 1")))</f>
        <v>Lantai 18 [Koridor]</v>
      </c>
      <c r="G2949" s="65" t="e">
        <f ca="1">IF(ISBLANK(A2949)," ",INDIRECT(ADDRESS(MATCH(A2949,'Form Responses 1'!A:A,0),5+MOD(ROW()-2,COUNTA('Form Responses 1'!$1:$1)-4),,TRUE,"Form Responses 1")))</f>
        <v>#N/A</v>
      </c>
      <c r="H2949" s="83" t="str">
        <f ca="1" t="shared" si="1"/>
        <v>Lantai 18</v>
      </c>
      <c r="I2949" s="83" t="str">
        <f ca="1" t="shared" si="3001"/>
        <v>Koridor</v>
      </c>
      <c r="J2949" s="83" t="str">
        <f ca="1" t="shared" si="2"/>
        <v>CLEANING SERVICE</v>
      </c>
      <c r="K2949" s="83" t="str">
        <f ca="1" t="array" ref="K2949">IFERROR(INDEX(MASTER!B:B,MATCH(G2949,MASTER!A:A,0))/100," ")</f>
        <v> </v>
      </c>
      <c r="L2949" s="65">
        <f ca="1" t="shared" si="3"/>
        <v>0</v>
      </c>
      <c r="M2949" s="65" t="str">
        <f ca="1" t="shared" si="4"/>
        <v>1900 - WEEK 00</v>
      </c>
      <c r="N2949" s="65" t="str">
        <f ca="1" t="shared" si="5"/>
        <v>1900 - MONTH 01</v>
      </c>
      <c r="O2949" s="83" t="str">
        <f ca="1" t="shared" ref="O2949:P2949" si="3004">IFERROR(AVERAGEIF(M:M,M2949,$K:$K)," ")</f>
        <v> </v>
      </c>
      <c r="P2949" s="83" t="str">
        <f ca="1" t="shared" si="3004"/>
        <v> </v>
      </c>
      <c r="Q2949" s="65" t="str">
        <f ca="1">IF(ISBLANK(A2949)," ",IF(O2949&gt;MASTER!$B$3/100,"SB",IF(O2949&gt;MASTER!$B$4/100,"B",IF(O2949&gt;MASTER!$B$5/100,"C","K"))))</f>
        <v>SB</v>
      </c>
      <c r="R2949" s="65" t="str">
        <f ca="1">IF(ISBLANK(B2949)," ",IF(P2949&gt;MASTER!$B$3/100,"SB",IF(P2949&gt;MASTER!$B$4/100,"B",IF(P2949&gt;MASTER!$B$5/100,"C","K"))))</f>
        <v>SB</v>
      </c>
    </row>
    <row r="2950" customHeight="1" spans="1:18">
      <c r="A2950" s="65">
        <f ca="1">INDIRECT(ADDRESS(2+QUOTIENT(ROW()-2,COUNTA('Form Responses 1'!$1:$1)-4),1,,TRUE,"Form Responses 1"))</f>
        <v>0</v>
      </c>
      <c r="B2950" s="65">
        <f ca="1">INDIRECT(ADDRESS(2+QUOTIENT(ROW()-2,COUNTA('Form Responses 1'!$1:$1)-4),2,,TRUE,"Form Responses 1"))</f>
        <v>0</v>
      </c>
      <c r="C2950" s="65">
        <f ca="1">INDIRECT(ADDRESS(2+QUOTIENT(ROW()-2,COUNTA('Form Responses 1'!$1:$1)-4),3,,TRUE,"Form Responses 1"))</f>
        <v>0</v>
      </c>
      <c r="D2950" s="65">
        <f ca="1">INDIRECT(ADDRESS(2+QUOTIENT(ROW()-2,COUNTA('Form Responses 1'!$1:$1)-4),4,,TRUE,"Form Responses 1"))</f>
        <v>0</v>
      </c>
      <c r="E2950" s="82">
        <f ca="1" t="shared" si="0"/>
        <v>6</v>
      </c>
      <c r="F2950" s="65" t="str">
        <f ca="1">IF(ISBLANK(A2950)," ",INDIRECT(ADDRESS(1,5+MOD(ROW()-2,COUNTA('Form Responses 1'!$1:$1)-4),,TRUE,"Form Responses 1")))</f>
        <v>Lantai 18 [Toilet Pria / Wanita]</v>
      </c>
      <c r="G2950" s="65" t="e">
        <f ca="1">IF(ISBLANK(A2950)," ",INDIRECT(ADDRESS(MATCH(A2950,'Form Responses 1'!A:A,0),5+MOD(ROW()-2,COUNTA('Form Responses 1'!$1:$1)-4),,TRUE,"Form Responses 1")))</f>
        <v>#N/A</v>
      </c>
      <c r="H2950" s="83" t="str">
        <f ca="1" t="shared" si="1"/>
        <v>Lantai 18</v>
      </c>
      <c r="I2950" s="83" t="str">
        <f ca="1" t="shared" si="3001"/>
        <v>Toilet Pria / Wanita</v>
      </c>
      <c r="J2950" s="83" t="str">
        <f ca="1" t="shared" si="2"/>
        <v>CLEANING SERVICE</v>
      </c>
      <c r="K2950" s="83" t="str">
        <f ca="1" t="array" ref="K2950">IFERROR(INDEX(MASTER!B:B,MATCH(G2950,MASTER!A:A,0))/100," ")</f>
        <v> </v>
      </c>
      <c r="L2950" s="65">
        <f ca="1" t="shared" si="3"/>
        <v>0</v>
      </c>
      <c r="M2950" s="65" t="str">
        <f ca="1" t="shared" si="4"/>
        <v>1900 - WEEK 00</v>
      </c>
      <c r="N2950" s="65" t="str">
        <f ca="1" t="shared" si="5"/>
        <v>1900 - MONTH 01</v>
      </c>
      <c r="O2950" s="83" t="str">
        <f ca="1" t="shared" ref="O2950:P2950" si="3005">IFERROR(AVERAGEIF(M:M,M2950,$K:$K)," ")</f>
        <v> </v>
      </c>
      <c r="P2950" s="83" t="str">
        <f ca="1" t="shared" si="3005"/>
        <v> </v>
      </c>
      <c r="Q2950" s="65" t="str">
        <f ca="1">IF(ISBLANK(A2950)," ",IF(O2950&gt;MASTER!$B$3/100,"SB",IF(O2950&gt;MASTER!$B$4/100,"B",IF(O2950&gt;MASTER!$B$5/100,"C","K"))))</f>
        <v>SB</v>
      </c>
      <c r="R2950" s="65" t="str">
        <f ca="1">IF(ISBLANK(B2950)," ",IF(P2950&gt;MASTER!$B$3/100,"SB",IF(P2950&gt;MASTER!$B$4/100,"B",IF(P2950&gt;MASTER!$B$5/100,"C","K"))))</f>
        <v>SB</v>
      </c>
    </row>
    <row r="2951" customHeight="1" spans="1:18">
      <c r="A2951" s="65">
        <f ca="1">INDIRECT(ADDRESS(2+QUOTIENT(ROW()-2,COUNTA('Form Responses 1'!$1:$1)-4),1,,TRUE,"Form Responses 1"))</f>
        <v>0</v>
      </c>
      <c r="B2951" s="65">
        <f ca="1">INDIRECT(ADDRESS(2+QUOTIENT(ROW()-2,COUNTA('Form Responses 1'!$1:$1)-4),2,,TRUE,"Form Responses 1"))</f>
        <v>0</v>
      </c>
      <c r="C2951" s="65">
        <f ca="1">INDIRECT(ADDRESS(2+QUOTIENT(ROW()-2,COUNTA('Form Responses 1'!$1:$1)-4),3,,TRUE,"Form Responses 1"))</f>
        <v>0</v>
      </c>
      <c r="D2951" s="65">
        <f ca="1">INDIRECT(ADDRESS(2+QUOTIENT(ROW()-2,COUNTA('Form Responses 1'!$1:$1)-4),4,,TRUE,"Form Responses 1"))</f>
        <v>0</v>
      </c>
      <c r="E2951" s="82">
        <f ca="1" t="shared" si="0"/>
        <v>6</v>
      </c>
      <c r="F2951" s="65" t="str">
        <f ca="1">IF(ISBLANK(A2951)," ",INDIRECT(ADDRESS(1,5+MOD(ROW()-2,COUNTA('Form Responses 1'!$1:$1)-4),,TRUE,"Form Responses 1")))</f>
        <v>Lantai 17 [Tangga Exit Barat]</v>
      </c>
      <c r="G2951" s="65" t="e">
        <f ca="1">IF(ISBLANK(A2951)," ",INDIRECT(ADDRESS(MATCH(A2951,'Form Responses 1'!A:A,0),5+MOD(ROW()-2,COUNTA('Form Responses 1'!$1:$1)-4),,TRUE,"Form Responses 1")))</f>
        <v>#N/A</v>
      </c>
      <c r="H2951" s="83" t="str">
        <f ca="1" t="shared" si="1"/>
        <v>Lantai 17</v>
      </c>
      <c r="I2951" s="83" t="str">
        <f ca="1" t="shared" si="3001"/>
        <v>Tangga Exit Barat</v>
      </c>
      <c r="J2951" s="83" t="str">
        <f ca="1" t="shared" si="2"/>
        <v>CLEANING SERVICE</v>
      </c>
      <c r="K2951" s="83" t="str">
        <f ca="1" t="array" ref="K2951">IFERROR(INDEX(MASTER!B:B,MATCH(G2951,MASTER!A:A,0))/100," ")</f>
        <v> </v>
      </c>
      <c r="L2951" s="65">
        <f ca="1" t="shared" si="3"/>
        <v>0</v>
      </c>
      <c r="M2951" s="65" t="str">
        <f ca="1" t="shared" si="4"/>
        <v>1900 - WEEK 00</v>
      </c>
      <c r="N2951" s="65" t="str">
        <f ca="1" t="shared" si="5"/>
        <v>1900 - MONTH 01</v>
      </c>
      <c r="O2951" s="83" t="str">
        <f ca="1" t="shared" ref="O2951:P2951" si="3006">IFERROR(AVERAGEIF(M:M,M2951,$K:$K)," ")</f>
        <v> </v>
      </c>
      <c r="P2951" s="83" t="str">
        <f ca="1" t="shared" si="3006"/>
        <v> </v>
      </c>
      <c r="Q2951" s="65" t="str">
        <f ca="1">IF(ISBLANK(A2951)," ",IF(O2951&gt;MASTER!$B$3/100,"SB",IF(O2951&gt;MASTER!$B$4/100,"B",IF(O2951&gt;MASTER!$B$5/100,"C","K"))))</f>
        <v>SB</v>
      </c>
      <c r="R2951" s="65" t="str">
        <f ca="1">IF(ISBLANK(B2951)," ",IF(P2951&gt;MASTER!$B$3/100,"SB",IF(P2951&gt;MASTER!$B$4/100,"B",IF(P2951&gt;MASTER!$B$5/100,"C","K"))))</f>
        <v>SB</v>
      </c>
    </row>
    <row r="2952" customHeight="1" spans="1:18">
      <c r="A2952" s="65">
        <f ca="1">INDIRECT(ADDRESS(2+QUOTIENT(ROW()-2,COUNTA('Form Responses 1'!$1:$1)-4),1,,TRUE,"Form Responses 1"))</f>
        <v>0</v>
      </c>
      <c r="B2952" s="65">
        <f ca="1">INDIRECT(ADDRESS(2+QUOTIENT(ROW()-2,COUNTA('Form Responses 1'!$1:$1)-4),2,,TRUE,"Form Responses 1"))</f>
        <v>0</v>
      </c>
      <c r="C2952" s="65">
        <f ca="1">INDIRECT(ADDRESS(2+QUOTIENT(ROW()-2,COUNTA('Form Responses 1'!$1:$1)-4),3,,TRUE,"Form Responses 1"))</f>
        <v>0</v>
      </c>
      <c r="D2952" s="65">
        <f ca="1">INDIRECT(ADDRESS(2+QUOTIENT(ROW()-2,COUNTA('Form Responses 1'!$1:$1)-4),4,,TRUE,"Form Responses 1"))</f>
        <v>0</v>
      </c>
      <c r="E2952" s="82">
        <f ca="1" t="shared" si="0"/>
        <v>6</v>
      </c>
      <c r="F2952" s="65" t="str">
        <f ca="1">IF(ISBLANK(A2952)," ",INDIRECT(ADDRESS(1,5+MOD(ROW()-2,COUNTA('Form Responses 1'!$1:$1)-4),,TRUE,"Form Responses 1")))</f>
        <v>Lantai 17 [ &amp; Timur]</v>
      </c>
      <c r="G2952" s="65" t="e">
        <f ca="1">IF(ISBLANK(A2952)," ",INDIRECT(ADDRESS(MATCH(A2952,'Form Responses 1'!A:A,0),5+MOD(ROW()-2,COUNTA('Form Responses 1'!$1:$1)-4),,TRUE,"Form Responses 1")))</f>
        <v>#N/A</v>
      </c>
      <c r="H2952" s="83" t="str">
        <f ca="1" t="shared" si="1"/>
        <v>Lantai 17</v>
      </c>
      <c r="I2952" s="83" t="str">
        <f ca="1" t="shared" si="3001"/>
        <v> &amp; Timur</v>
      </c>
      <c r="J2952" s="83" t="str">
        <f ca="1" t="shared" si="2"/>
        <v>CLEANING SERVICE</v>
      </c>
      <c r="K2952" s="83" t="str">
        <f ca="1" t="array" ref="K2952">IFERROR(INDEX(MASTER!B:B,MATCH(G2952,MASTER!A:A,0))/100," ")</f>
        <v> </v>
      </c>
      <c r="L2952" s="65">
        <f ca="1" t="shared" si="3"/>
        <v>0</v>
      </c>
      <c r="M2952" s="65" t="str">
        <f ca="1" t="shared" si="4"/>
        <v>1900 - WEEK 00</v>
      </c>
      <c r="N2952" s="65" t="str">
        <f ca="1" t="shared" si="5"/>
        <v>1900 - MONTH 01</v>
      </c>
      <c r="O2952" s="83" t="str">
        <f ca="1" t="shared" ref="O2952:P2952" si="3007">IFERROR(AVERAGEIF(M:M,M2952,$K:$K)," ")</f>
        <v> </v>
      </c>
      <c r="P2952" s="83" t="str">
        <f ca="1" t="shared" si="3007"/>
        <v> </v>
      </c>
      <c r="Q2952" s="65" t="str">
        <f ca="1">IF(ISBLANK(A2952)," ",IF(O2952&gt;MASTER!$B$3/100,"SB",IF(O2952&gt;MASTER!$B$4/100,"B",IF(O2952&gt;MASTER!$B$5/100,"C","K"))))</f>
        <v>SB</v>
      </c>
      <c r="R2952" s="65" t="str">
        <f ca="1">IF(ISBLANK(B2952)," ",IF(P2952&gt;MASTER!$B$3/100,"SB",IF(P2952&gt;MASTER!$B$4/100,"B",IF(P2952&gt;MASTER!$B$5/100,"C","K"))))</f>
        <v>SB</v>
      </c>
    </row>
    <row r="2953" customHeight="1" spans="1:18">
      <c r="A2953" s="65">
        <f ca="1">INDIRECT(ADDRESS(2+QUOTIENT(ROW()-2,COUNTA('Form Responses 1'!$1:$1)-4),1,,TRUE,"Form Responses 1"))</f>
        <v>0</v>
      </c>
      <c r="B2953" s="65">
        <f ca="1">INDIRECT(ADDRESS(2+QUOTIENT(ROW()-2,COUNTA('Form Responses 1'!$1:$1)-4),2,,TRUE,"Form Responses 1"))</f>
        <v>0</v>
      </c>
      <c r="C2953" s="65">
        <f ca="1">INDIRECT(ADDRESS(2+QUOTIENT(ROW()-2,COUNTA('Form Responses 1'!$1:$1)-4),3,,TRUE,"Form Responses 1"))</f>
        <v>0</v>
      </c>
      <c r="D2953" s="65">
        <f ca="1">INDIRECT(ADDRESS(2+QUOTIENT(ROW()-2,COUNTA('Form Responses 1'!$1:$1)-4),4,,TRUE,"Form Responses 1"))</f>
        <v>0</v>
      </c>
      <c r="E2953" s="82">
        <f ca="1" t="shared" si="0"/>
        <v>6</v>
      </c>
      <c r="F2953" s="65" t="str">
        <f ca="1">IF(ISBLANK(A2953)," ",INDIRECT(ADDRESS(1,5+MOD(ROW()-2,COUNTA('Form Responses 1'!$1:$1)-4),,TRUE,"Form Responses 1")))</f>
        <v>Lantai 17 [Mushola]</v>
      </c>
      <c r="G2953" s="65" t="e">
        <f ca="1">IF(ISBLANK(A2953)," ",INDIRECT(ADDRESS(MATCH(A2953,'Form Responses 1'!A:A,0),5+MOD(ROW()-2,COUNTA('Form Responses 1'!$1:$1)-4),,TRUE,"Form Responses 1")))</f>
        <v>#N/A</v>
      </c>
      <c r="H2953" s="83" t="str">
        <f ca="1" t="shared" si="1"/>
        <v>Lantai 17</v>
      </c>
      <c r="I2953" s="83" t="str">
        <f ca="1" t="shared" si="3001"/>
        <v>Mushola</v>
      </c>
      <c r="J2953" s="83" t="str">
        <f ca="1" t="shared" si="2"/>
        <v>CLEANING SERVICE</v>
      </c>
      <c r="K2953" s="83" t="str">
        <f ca="1" t="array" ref="K2953">IFERROR(INDEX(MASTER!B:B,MATCH(G2953,MASTER!A:A,0))/100," ")</f>
        <v> </v>
      </c>
      <c r="L2953" s="65">
        <f ca="1" t="shared" si="3"/>
        <v>0</v>
      </c>
      <c r="M2953" s="65" t="str">
        <f ca="1" t="shared" si="4"/>
        <v>1900 - WEEK 00</v>
      </c>
      <c r="N2953" s="65" t="str">
        <f ca="1" t="shared" si="5"/>
        <v>1900 - MONTH 01</v>
      </c>
      <c r="O2953" s="83" t="str">
        <f ca="1" t="shared" ref="O2953:P2953" si="3008">IFERROR(AVERAGEIF(M:M,M2953,$K:$K)," ")</f>
        <v> </v>
      </c>
      <c r="P2953" s="83" t="str">
        <f ca="1" t="shared" si="3008"/>
        <v> </v>
      </c>
      <c r="Q2953" s="65" t="str">
        <f ca="1">IF(ISBLANK(A2953)," ",IF(O2953&gt;MASTER!$B$3/100,"SB",IF(O2953&gt;MASTER!$B$4/100,"B",IF(O2953&gt;MASTER!$B$5/100,"C","K"))))</f>
        <v>SB</v>
      </c>
      <c r="R2953" s="65" t="str">
        <f ca="1">IF(ISBLANK(B2953)," ",IF(P2953&gt;MASTER!$B$3/100,"SB",IF(P2953&gt;MASTER!$B$4/100,"B",IF(P2953&gt;MASTER!$B$5/100,"C","K"))))</f>
        <v>SB</v>
      </c>
    </row>
    <row r="2954" customHeight="1" spans="1:18">
      <c r="A2954" s="65">
        <f ca="1">INDIRECT(ADDRESS(2+QUOTIENT(ROW()-2,COUNTA('Form Responses 1'!$1:$1)-4),1,,TRUE,"Form Responses 1"))</f>
        <v>0</v>
      </c>
      <c r="B2954" s="65">
        <f ca="1">INDIRECT(ADDRESS(2+QUOTIENT(ROW()-2,COUNTA('Form Responses 1'!$1:$1)-4),2,,TRUE,"Form Responses 1"))</f>
        <v>0</v>
      </c>
      <c r="C2954" s="65">
        <f ca="1">INDIRECT(ADDRESS(2+QUOTIENT(ROW()-2,COUNTA('Form Responses 1'!$1:$1)-4),3,,TRUE,"Form Responses 1"))</f>
        <v>0</v>
      </c>
      <c r="D2954" s="65">
        <f ca="1">INDIRECT(ADDRESS(2+QUOTIENT(ROW()-2,COUNTA('Form Responses 1'!$1:$1)-4),4,,TRUE,"Form Responses 1"))</f>
        <v>0</v>
      </c>
      <c r="E2954" s="82">
        <f ca="1" t="shared" si="0"/>
        <v>6</v>
      </c>
      <c r="F2954" s="65" t="str">
        <f ca="1">IF(ISBLANK(A2954)," ",INDIRECT(ADDRESS(1,5+MOD(ROW()-2,COUNTA('Form Responses 1'!$1:$1)-4),,TRUE,"Form Responses 1")))</f>
        <v>Lantai 17 [Pantry]</v>
      </c>
      <c r="G2954" s="65" t="e">
        <f ca="1">IF(ISBLANK(A2954)," ",INDIRECT(ADDRESS(MATCH(A2954,'Form Responses 1'!A:A,0),5+MOD(ROW()-2,COUNTA('Form Responses 1'!$1:$1)-4),,TRUE,"Form Responses 1")))</f>
        <v>#N/A</v>
      </c>
      <c r="H2954" s="83" t="str">
        <f ca="1" t="shared" si="1"/>
        <v>Lantai 17</v>
      </c>
      <c r="I2954" s="83" t="str">
        <f ca="1" t="shared" si="3001"/>
        <v>Pantry</v>
      </c>
      <c r="J2954" s="83" t="str">
        <f ca="1" t="shared" si="2"/>
        <v>CLEANING SERVICE</v>
      </c>
      <c r="K2954" s="83" t="str">
        <f ca="1" t="array" ref="K2954">IFERROR(INDEX(MASTER!B:B,MATCH(G2954,MASTER!A:A,0))/100," ")</f>
        <v> </v>
      </c>
      <c r="L2954" s="65">
        <f ca="1" t="shared" si="3"/>
        <v>0</v>
      </c>
      <c r="M2954" s="65" t="str">
        <f ca="1" t="shared" si="4"/>
        <v>1900 - WEEK 00</v>
      </c>
      <c r="N2954" s="65" t="str">
        <f ca="1" t="shared" si="5"/>
        <v>1900 - MONTH 01</v>
      </c>
      <c r="O2954" s="83" t="str">
        <f ca="1" t="shared" ref="O2954:P2954" si="3009">IFERROR(AVERAGEIF(M:M,M2954,$K:$K)," ")</f>
        <v> </v>
      </c>
      <c r="P2954" s="83" t="str">
        <f ca="1" t="shared" si="3009"/>
        <v> </v>
      </c>
      <c r="Q2954" s="65" t="str">
        <f ca="1">IF(ISBLANK(A2954)," ",IF(O2954&gt;MASTER!$B$3/100,"SB",IF(O2954&gt;MASTER!$B$4/100,"B",IF(O2954&gt;MASTER!$B$5/100,"C","K"))))</f>
        <v>SB</v>
      </c>
      <c r="R2954" s="65" t="str">
        <f ca="1">IF(ISBLANK(B2954)," ",IF(P2954&gt;MASTER!$B$3/100,"SB",IF(P2954&gt;MASTER!$B$4/100,"B",IF(P2954&gt;MASTER!$B$5/100,"C","K"))))</f>
        <v>SB</v>
      </c>
    </row>
    <row r="2955" customHeight="1" spans="1:18">
      <c r="A2955" s="65">
        <f ca="1">INDIRECT(ADDRESS(2+QUOTIENT(ROW()-2,COUNTA('Form Responses 1'!$1:$1)-4),1,,TRUE,"Form Responses 1"))</f>
        <v>0</v>
      </c>
      <c r="B2955" s="65">
        <f ca="1">INDIRECT(ADDRESS(2+QUOTIENT(ROW()-2,COUNTA('Form Responses 1'!$1:$1)-4),2,,TRUE,"Form Responses 1"))</f>
        <v>0</v>
      </c>
      <c r="C2955" s="65">
        <f ca="1">INDIRECT(ADDRESS(2+QUOTIENT(ROW()-2,COUNTA('Form Responses 1'!$1:$1)-4),3,,TRUE,"Form Responses 1"))</f>
        <v>0</v>
      </c>
      <c r="D2955" s="65">
        <f ca="1">INDIRECT(ADDRESS(2+QUOTIENT(ROW()-2,COUNTA('Form Responses 1'!$1:$1)-4),4,,TRUE,"Form Responses 1"))</f>
        <v>0</v>
      </c>
      <c r="E2955" s="82">
        <f ca="1" t="shared" si="0"/>
        <v>6</v>
      </c>
      <c r="F2955" s="65" t="str">
        <f ca="1">IF(ISBLANK(A2955)," ",INDIRECT(ADDRESS(1,5+MOD(ROW()-2,COUNTA('Form Responses 1'!$1:$1)-4),,TRUE,"Form Responses 1")))</f>
        <v>Lantai 17 [Ruang Rapat 1-2-3]</v>
      </c>
      <c r="G2955" s="65" t="e">
        <f ca="1">IF(ISBLANK(A2955)," ",INDIRECT(ADDRESS(MATCH(A2955,'Form Responses 1'!A:A,0),5+MOD(ROW()-2,COUNTA('Form Responses 1'!$1:$1)-4),,TRUE,"Form Responses 1")))</f>
        <v>#N/A</v>
      </c>
      <c r="H2955" s="83" t="str">
        <f ca="1" t="shared" si="1"/>
        <v>Lantai 17</v>
      </c>
      <c r="I2955" s="83" t="str">
        <f ca="1" t="shared" si="3001"/>
        <v>Ruang Rapat 1-2-3</v>
      </c>
      <c r="J2955" s="83" t="str">
        <f ca="1" t="shared" si="2"/>
        <v>CLEANING SERVICE</v>
      </c>
      <c r="K2955" s="83" t="str">
        <f ca="1" t="array" ref="K2955">IFERROR(INDEX(MASTER!B:B,MATCH(G2955,MASTER!A:A,0))/100," ")</f>
        <v> </v>
      </c>
      <c r="L2955" s="65">
        <f ca="1" t="shared" si="3"/>
        <v>0</v>
      </c>
      <c r="M2955" s="65" t="str">
        <f ca="1" t="shared" si="4"/>
        <v>1900 - WEEK 00</v>
      </c>
      <c r="N2955" s="65" t="str">
        <f ca="1" t="shared" si="5"/>
        <v>1900 - MONTH 01</v>
      </c>
      <c r="O2955" s="83" t="str">
        <f ca="1" t="shared" ref="O2955:P2955" si="3010">IFERROR(AVERAGEIF(M:M,M2955,$K:$K)," ")</f>
        <v> </v>
      </c>
      <c r="P2955" s="83" t="str">
        <f ca="1" t="shared" si="3010"/>
        <v> </v>
      </c>
      <c r="Q2955" s="65" t="str">
        <f ca="1">IF(ISBLANK(A2955)," ",IF(O2955&gt;MASTER!$B$3/100,"SB",IF(O2955&gt;MASTER!$B$4/100,"B",IF(O2955&gt;MASTER!$B$5/100,"C","K"))))</f>
        <v>SB</v>
      </c>
      <c r="R2955" s="65" t="str">
        <f ca="1">IF(ISBLANK(B2955)," ",IF(P2955&gt;MASTER!$B$3/100,"SB",IF(P2955&gt;MASTER!$B$4/100,"B",IF(P2955&gt;MASTER!$B$5/100,"C","K"))))</f>
        <v>SB</v>
      </c>
    </row>
    <row r="2956" customHeight="1" spans="1:18">
      <c r="A2956" s="65">
        <f ca="1">INDIRECT(ADDRESS(2+QUOTIENT(ROW()-2,COUNTA('Form Responses 1'!$1:$1)-4),1,,TRUE,"Form Responses 1"))</f>
        <v>0</v>
      </c>
      <c r="B2956" s="65">
        <f ca="1">INDIRECT(ADDRESS(2+QUOTIENT(ROW()-2,COUNTA('Form Responses 1'!$1:$1)-4),2,,TRUE,"Form Responses 1"))</f>
        <v>0</v>
      </c>
      <c r="C2956" s="65">
        <f ca="1">INDIRECT(ADDRESS(2+QUOTIENT(ROW()-2,COUNTA('Form Responses 1'!$1:$1)-4),3,,TRUE,"Form Responses 1"))</f>
        <v>0</v>
      </c>
      <c r="D2956" s="65">
        <f ca="1">INDIRECT(ADDRESS(2+QUOTIENT(ROW()-2,COUNTA('Form Responses 1'!$1:$1)-4),4,,TRUE,"Form Responses 1"))</f>
        <v>0</v>
      </c>
      <c r="E2956" s="82">
        <f ca="1" t="shared" si="0"/>
        <v>6</v>
      </c>
      <c r="F2956" s="65" t="str">
        <f ca="1">IF(ISBLANK(A2956)," ",INDIRECT(ADDRESS(1,5+MOD(ROW()-2,COUNTA('Form Responses 1'!$1:$1)-4),,TRUE,"Form Responses 1")))</f>
        <v>Lantai 17 [Ruang Kerja]</v>
      </c>
      <c r="G2956" s="65" t="e">
        <f ca="1">IF(ISBLANK(A2956)," ",INDIRECT(ADDRESS(MATCH(A2956,'Form Responses 1'!A:A,0),5+MOD(ROW()-2,COUNTA('Form Responses 1'!$1:$1)-4),,TRUE,"Form Responses 1")))</f>
        <v>#N/A</v>
      </c>
      <c r="H2956" s="83" t="str">
        <f ca="1" t="shared" si="1"/>
        <v>Lantai 17</v>
      </c>
      <c r="I2956" s="83" t="str">
        <f ca="1" t="shared" si="3001"/>
        <v>Ruang Kerja</v>
      </c>
      <c r="J2956" s="83" t="str">
        <f ca="1" t="shared" si="2"/>
        <v>CLEANING SERVICE</v>
      </c>
      <c r="K2956" s="83" t="str">
        <f ca="1" t="array" ref="K2956">IFERROR(INDEX(MASTER!B:B,MATCH(G2956,MASTER!A:A,0))/100," ")</f>
        <v> </v>
      </c>
      <c r="L2956" s="65">
        <f ca="1" t="shared" si="3"/>
        <v>0</v>
      </c>
      <c r="M2956" s="65" t="str">
        <f ca="1" t="shared" si="4"/>
        <v>1900 - WEEK 00</v>
      </c>
      <c r="N2956" s="65" t="str">
        <f ca="1" t="shared" si="5"/>
        <v>1900 - MONTH 01</v>
      </c>
      <c r="O2956" s="83" t="str">
        <f ca="1" t="shared" ref="O2956:P2956" si="3011">IFERROR(AVERAGEIF(M:M,M2956,$K:$K)," ")</f>
        <v> </v>
      </c>
      <c r="P2956" s="83" t="str">
        <f ca="1" t="shared" si="3011"/>
        <v> </v>
      </c>
      <c r="Q2956" s="65" t="str">
        <f ca="1">IF(ISBLANK(A2956)," ",IF(O2956&gt;MASTER!$B$3/100,"SB",IF(O2956&gt;MASTER!$B$4/100,"B",IF(O2956&gt;MASTER!$B$5/100,"C","K"))))</f>
        <v>SB</v>
      </c>
      <c r="R2956" s="65" t="str">
        <f ca="1">IF(ISBLANK(B2956)," ",IF(P2956&gt;MASTER!$B$3/100,"SB",IF(P2956&gt;MASTER!$B$4/100,"B",IF(P2956&gt;MASTER!$B$5/100,"C","K"))))</f>
        <v>SB</v>
      </c>
    </row>
    <row r="2957" customHeight="1" spans="1:18">
      <c r="A2957" s="65">
        <f ca="1">INDIRECT(ADDRESS(2+QUOTIENT(ROW()-2,COUNTA('Form Responses 1'!$1:$1)-4),1,,TRUE,"Form Responses 1"))</f>
        <v>0</v>
      </c>
      <c r="B2957" s="65">
        <f ca="1">INDIRECT(ADDRESS(2+QUOTIENT(ROW()-2,COUNTA('Form Responses 1'!$1:$1)-4),2,,TRUE,"Form Responses 1"))</f>
        <v>0</v>
      </c>
      <c r="C2957" s="65">
        <f ca="1">INDIRECT(ADDRESS(2+QUOTIENT(ROW()-2,COUNTA('Form Responses 1'!$1:$1)-4),3,,TRUE,"Form Responses 1"))</f>
        <v>0</v>
      </c>
      <c r="D2957" s="65">
        <f ca="1">INDIRECT(ADDRESS(2+QUOTIENT(ROW()-2,COUNTA('Form Responses 1'!$1:$1)-4),4,,TRUE,"Form Responses 1"))</f>
        <v>0</v>
      </c>
      <c r="E2957" s="82">
        <f ca="1" t="shared" si="0"/>
        <v>6</v>
      </c>
      <c r="F2957" s="65" t="str">
        <f ca="1">IF(ISBLANK(A2957)," ",INDIRECT(ADDRESS(1,5+MOD(ROW()-2,COUNTA('Form Responses 1'!$1:$1)-4),,TRUE,"Form Responses 1")))</f>
        <v>Lantai 17 [Koridor]</v>
      </c>
      <c r="G2957" s="65" t="e">
        <f ca="1">IF(ISBLANK(A2957)," ",INDIRECT(ADDRESS(MATCH(A2957,'Form Responses 1'!A:A,0),5+MOD(ROW()-2,COUNTA('Form Responses 1'!$1:$1)-4),,TRUE,"Form Responses 1")))</f>
        <v>#N/A</v>
      </c>
      <c r="H2957" s="83" t="str">
        <f ca="1" t="shared" si="1"/>
        <v>Lantai 17</v>
      </c>
      <c r="I2957" s="83" t="str">
        <f ca="1" t="shared" si="3001"/>
        <v>Koridor</v>
      </c>
      <c r="J2957" s="83" t="str">
        <f ca="1" t="shared" si="2"/>
        <v>CLEANING SERVICE</v>
      </c>
      <c r="K2957" s="83" t="str">
        <f ca="1" t="array" ref="K2957">IFERROR(INDEX(MASTER!B:B,MATCH(G2957,MASTER!A:A,0))/100," ")</f>
        <v> </v>
      </c>
      <c r="L2957" s="65">
        <f ca="1" t="shared" si="3"/>
        <v>0</v>
      </c>
      <c r="M2957" s="65" t="str">
        <f ca="1" t="shared" si="4"/>
        <v>1900 - WEEK 00</v>
      </c>
      <c r="N2957" s="65" t="str">
        <f ca="1" t="shared" si="5"/>
        <v>1900 - MONTH 01</v>
      </c>
      <c r="O2957" s="83" t="str">
        <f ca="1" t="shared" ref="O2957:P2957" si="3012">IFERROR(AVERAGEIF(M:M,M2957,$K:$K)," ")</f>
        <v> </v>
      </c>
      <c r="P2957" s="83" t="str">
        <f ca="1" t="shared" si="3012"/>
        <v> </v>
      </c>
      <c r="Q2957" s="65" t="str">
        <f ca="1">IF(ISBLANK(A2957)," ",IF(O2957&gt;MASTER!$B$3/100,"SB",IF(O2957&gt;MASTER!$B$4/100,"B",IF(O2957&gt;MASTER!$B$5/100,"C","K"))))</f>
        <v>SB</v>
      </c>
      <c r="R2957" s="65" t="str">
        <f ca="1">IF(ISBLANK(B2957)," ",IF(P2957&gt;MASTER!$B$3/100,"SB",IF(P2957&gt;MASTER!$B$4/100,"B",IF(P2957&gt;MASTER!$B$5/100,"C","K"))))</f>
        <v>SB</v>
      </c>
    </row>
    <row r="2958" customHeight="1" spans="1:18">
      <c r="A2958" s="65">
        <f ca="1">INDIRECT(ADDRESS(2+QUOTIENT(ROW()-2,COUNTA('Form Responses 1'!$1:$1)-4),1,,TRUE,"Form Responses 1"))</f>
        <v>0</v>
      </c>
      <c r="B2958" s="65">
        <f ca="1">INDIRECT(ADDRESS(2+QUOTIENT(ROW()-2,COUNTA('Form Responses 1'!$1:$1)-4),2,,TRUE,"Form Responses 1"))</f>
        <v>0</v>
      </c>
      <c r="C2958" s="65">
        <f ca="1">INDIRECT(ADDRESS(2+QUOTIENT(ROW()-2,COUNTA('Form Responses 1'!$1:$1)-4),3,,TRUE,"Form Responses 1"))</f>
        <v>0</v>
      </c>
      <c r="D2958" s="65">
        <f ca="1">INDIRECT(ADDRESS(2+QUOTIENT(ROW()-2,COUNTA('Form Responses 1'!$1:$1)-4),4,,TRUE,"Form Responses 1"))</f>
        <v>0</v>
      </c>
      <c r="E2958" s="82">
        <f ca="1" t="shared" si="0"/>
        <v>6</v>
      </c>
      <c r="F2958" s="65" t="str">
        <f ca="1">IF(ISBLANK(A2958)," ",INDIRECT(ADDRESS(1,5+MOD(ROW()-2,COUNTA('Form Responses 1'!$1:$1)-4),,TRUE,"Form Responses 1")))</f>
        <v>Lantai 17 [Toilet Pria / Wanita]</v>
      </c>
      <c r="G2958" s="65" t="e">
        <f ca="1">IF(ISBLANK(A2958)," ",INDIRECT(ADDRESS(MATCH(A2958,'Form Responses 1'!A:A,0),5+MOD(ROW()-2,COUNTA('Form Responses 1'!$1:$1)-4),,TRUE,"Form Responses 1")))</f>
        <v>#N/A</v>
      </c>
      <c r="H2958" s="83" t="str">
        <f ca="1" t="shared" si="1"/>
        <v>Lantai 17</v>
      </c>
      <c r="I2958" s="83" t="str">
        <f ca="1" t="shared" si="3001"/>
        <v>Toilet Pria / Wanita</v>
      </c>
      <c r="J2958" s="83" t="str">
        <f ca="1" t="shared" si="2"/>
        <v>CLEANING SERVICE</v>
      </c>
      <c r="K2958" s="83" t="str">
        <f ca="1" t="array" ref="K2958">IFERROR(INDEX(MASTER!B:B,MATCH(G2958,MASTER!A:A,0))/100," ")</f>
        <v> </v>
      </c>
      <c r="L2958" s="65">
        <f ca="1" t="shared" si="3"/>
        <v>0</v>
      </c>
      <c r="M2958" s="65" t="str">
        <f ca="1" t="shared" si="4"/>
        <v>1900 - WEEK 00</v>
      </c>
      <c r="N2958" s="65" t="str">
        <f ca="1" t="shared" si="5"/>
        <v>1900 - MONTH 01</v>
      </c>
      <c r="O2958" s="83" t="str">
        <f ca="1" t="shared" ref="O2958:P2958" si="3013">IFERROR(AVERAGEIF(M:M,M2958,$K:$K)," ")</f>
        <v> </v>
      </c>
      <c r="P2958" s="83" t="str">
        <f ca="1" t="shared" si="3013"/>
        <v> </v>
      </c>
      <c r="Q2958" s="65" t="str">
        <f ca="1">IF(ISBLANK(A2958)," ",IF(O2958&gt;MASTER!$B$3/100,"SB",IF(O2958&gt;MASTER!$B$4/100,"B",IF(O2958&gt;MASTER!$B$5/100,"C","K"))))</f>
        <v>SB</v>
      </c>
      <c r="R2958" s="65" t="str">
        <f ca="1">IF(ISBLANK(B2958)," ",IF(P2958&gt;MASTER!$B$3/100,"SB",IF(P2958&gt;MASTER!$B$4/100,"B",IF(P2958&gt;MASTER!$B$5/100,"C","K"))))</f>
        <v>SB</v>
      </c>
    </row>
    <row r="2959" customHeight="1" spans="1:18">
      <c r="A2959" s="65">
        <f ca="1">INDIRECT(ADDRESS(2+QUOTIENT(ROW()-2,COUNTA('Form Responses 1'!$1:$1)-4),1,,TRUE,"Form Responses 1"))</f>
        <v>0</v>
      </c>
      <c r="B2959" s="65">
        <f ca="1">INDIRECT(ADDRESS(2+QUOTIENT(ROW()-2,COUNTA('Form Responses 1'!$1:$1)-4),2,,TRUE,"Form Responses 1"))</f>
        <v>0</v>
      </c>
      <c r="C2959" s="65">
        <f ca="1">INDIRECT(ADDRESS(2+QUOTIENT(ROW()-2,COUNTA('Form Responses 1'!$1:$1)-4),3,,TRUE,"Form Responses 1"))</f>
        <v>0</v>
      </c>
      <c r="D2959" s="65">
        <f ca="1">INDIRECT(ADDRESS(2+QUOTIENT(ROW()-2,COUNTA('Form Responses 1'!$1:$1)-4),4,,TRUE,"Form Responses 1"))</f>
        <v>0</v>
      </c>
      <c r="E2959" s="82">
        <f ca="1" t="shared" si="0"/>
        <v>6</v>
      </c>
      <c r="F2959" s="65" t="str">
        <f ca="1">IF(ISBLANK(A2959)," ",INDIRECT(ADDRESS(1,5+MOD(ROW()-2,COUNTA('Form Responses 1'!$1:$1)-4),,TRUE,"Form Responses 1")))</f>
        <v>Lantai 16 [Tangga Exit Barat]</v>
      </c>
      <c r="G2959" s="65" t="e">
        <f ca="1">IF(ISBLANK(A2959)," ",INDIRECT(ADDRESS(MATCH(A2959,'Form Responses 1'!A:A,0),5+MOD(ROW()-2,COUNTA('Form Responses 1'!$1:$1)-4),,TRUE,"Form Responses 1")))</f>
        <v>#N/A</v>
      </c>
      <c r="H2959" s="83" t="str">
        <f ca="1" t="shared" si="1"/>
        <v>Lantai 16</v>
      </c>
      <c r="I2959" s="83" t="str">
        <f ca="1" t="shared" si="3001"/>
        <v>Tangga Exit Barat</v>
      </c>
      <c r="J2959" s="83" t="str">
        <f ca="1" t="shared" si="2"/>
        <v>CLEANING SERVICE</v>
      </c>
      <c r="K2959" s="83" t="str">
        <f ca="1" t="array" ref="K2959">IFERROR(INDEX(MASTER!B:B,MATCH(G2959,MASTER!A:A,0))/100," ")</f>
        <v> </v>
      </c>
      <c r="L2959" s="65">
        <f ca="1" t="shared" si="3"/>
        <v>0</v>
      </c>
      <c r="M2959" s="65" t="str">
        <f ca="1" t="shared" si="4"/>
        <v>1900 - WEEK 00</v>
      </c>
      <c r="N2959" s="65" t="str">
        <f ca="1" t="shared" si="5"/>
        <v>1900 - MONTH 01</v>
      </c>
      <c r="O2959" s="83" t="str">
        <f ca="1" t="shared" ref="O2959:P2959" si="3014">IFERROR(AVERAGEIF(M:M,M2959,$K:$K)," ")</f>
        <v> </v>
      </c>
      <c r="P2959" s="83" t="str">
        <f ca="1" t="shared" si="3014"/>
        <v> </v>
      </c>
      <c r="Q2959" s="65" t="str">
        <f ca="1">IF(ISBLANK(A2959)," ",IF(O2959&gt;MASTER!$B$3/100,"SB",IF(O2959&gt;MASTER!$B$4/100,"B",IF(O2959&gt;MASTER!$B$5/100,"C","K"))))</f>
        <v>SB</v>
      </c>
      <c r="R2959" s="65" t="str">
        <f ca="1">IF(ISBLANK(B2959)," ",IF(P2959&gt;MASTER!$B$3/100,"SB",IF(P2959&gt;MASTER!$B$4/100,"B",IF(P2959&gt;MASTER!$B$5/100,"C","K"))))</f>
        <v>SB</v>
      </c>
    </row>
    <row r="2960" customHeight="1" spans="1:18">
      <c r="A2960" s="65">
        <f ca="1">INDIRECT(ADDRESS(2+QUOTIENT(ROW()-2,COUNTA('Form Responses 1'!$1:$1)-4),1,,TRUE,"Form Responses 1"))</f>
        <v>0</v>
      </c>
      <c r="B2960" s="65">
        <f ca="1">INDIRECT(ADDRESS(2+QUOTIENT(ROW()-2,COUNTA('Form Responses 1'!$1:$1)-4),2,,TRUE,"Form Responses 1"))</f>
        <v>0</v>
      </c>
      <c r="C2960" s="65">
        <f ca="1">INDIRECT(ADDRESS(2+QUOTIENT(ROW()-2,COUNTA('Form Responses 1'!$1:$1)-4),3,,TRUE,"Form Responses 1"))</f>
        <v>0</v>
      </c>
      <c r="D2960" s="65">
        <f ca="1">INDIRECT(ADDRESS(2+QUOTIENT(ROW()-2,COUNTA('Form Responses 1'!$1:$1)-4),4,,TRUE,"Form Responses 1"))</f>
        <v>0</v>
      </c>
      <c r="E2960" s="82">
        <f ca="1" t="shared" si="0"/>
        <v>6</v>
      </c>
      <c r="F2960" s="65" t="str">
        <f ca="1">IF(ISBLANK(A2960)," ",INDIRECT(ADDRESS(1,5+MOD(ROW()-2,COUNTA('Form Responses 1'!$1:$1)-4),,TRUE,"Form Responses 1")))</f>
        <v>Lantai 16 [ &amp; Timur]</v>
      </c>
      <c r="G2960" s="65" t="e">
        <f ca="1">IF(ISBLANK(A2960)," ",INDIRECT(ADDRESS(MATCH(A2960,'Form Responses 1'!A:A,0),5+MOD(ROW()-2,COUNTA('Form Responses 1'!$1:$1)-4),,TRUE,"Form Responses 1")))</f>
        <v>#N/A</v>
      </c>
      <c r="H2960" s="83" t="str">
        <f ca="1" t="shared" si="1"/>
        <v>Lantai 16</v>
      </c>
      <c r="I2960" s="83" t="str">
        <f ca="1" t="shared" si="3001"/>
        <v> &amp; Timur</v>
      </c>
      <c r="J2960" s="83" t="str">
        <f ca="1" t="shared" si="2"/>
        <v>CLEANING SERVICE</v>
      </c>
      <c r="K2960" s="83" t="str">
        <f ca="1" t="array" ref="K2960">IFERROR(INDEX(MASTER!B:B,MATCH(G2960,MASTER!A:A,0))/100," ")</f>
        <v> </v>
      </c>
      <c r="L2960" s="65">
        <f ca="1" t="shared" si="3"/>
        <v>0</v>
      </c>
      <c r="M2960" s="65" t="str">
        <f ca="1" t="shared" si="4"/>
        <v>1900 - WEEK 00</v>
      </c>
      <c r="N2960" s="65" t="str">
        <f ca="1" t="shared" si="5"/>
        <v>1900 - MONTH 01</v>
      </c>
      <c r="O2960" s="83" t="str">
        <f ca="1" t="shared" ref="O2960:P2960" si="3015">IFERROR(AVERAGEIF(M:M,M2960,$K:$K)," ")</f>
        <v> </v>
      </c>
      <c r="P2960" s="83" t="str">
        <f ca="1" t="shared" si="3015"/>
        <v> </v>
      </c>
      <c r="Q2960" s="65" t="str">
        <f ca="1">IF(ISBLANK(A2960)," ",IF(O2960&gt;MASTER!$B$3/100,"SB",IF(O2960&gt;MASTER!$B$4/100,"B",IF(O2960&gt;MASTER!$B$5/100,"C","K"))))</f>
        <v>SB</v>
      </c>
      <c r="R2960" s="65" t="str">
        <f ca="1">IF(ISBLANK(B2960)," ",IF(P2960&gt;MASTER!$B$3/100,"SB",IF(P2960&gt;MASTER!$B$4/100,"B",IF(P2960&gt;MASTER!$B$5/100,"C","K"))))</f>
        <v>SB</v>
      </c>
    </row>
    <row r="2961" customHeight="1" spans="1:18">
      <c r="A2961" s="65">
        <f ca="1">INDIRECT(ADDRESS(2+QUOTIENT(ROW()-2,COUNTA('Form Responses 1'!$1:$1)-4),1,,TRUE,"Form Responses 1"))</f>
        <v>0</v>
      </c>
      <c r="B2961" s="65">
        <f ca="1">INDIRECT(ADDRESS(2+QUOTIENT(ROW()-2,COUNTA('Form Responses 1'!$1:$1)-4),2,,TRUE,"Form Responses 1"))</f>
        <v>0</v>
      </c>
      <c r="C2961" s="65">
        <f ca="1">INDIRECT(ADDRESS(2+QUOTIENT(ROW()-2,COUNTA('Form Responses 1'!$1:$1)-4),3,,TRUE,"Form Responses 1"))</f>
        <v>0</v>
      </c>
      <c r="D2961" s="65">
        <f ca="1">INDIRECT(ADDRESS(2+QUOTIENT(ROW()-2,COUNTA('Form Responses 1'!$1:$1)-4),4,,TRUE,"Form Responses 1"))</f>
        <v>0</v>
      </c>
      <c r="E2961" s="82">
        <f ca="1" t="shared" si="0"/>
        <v>6</v>
      </c>
      <c r="F2961" s="65" t="str">
        <f ca="1">IF(ISBLANK(A2961)," ",INDIRECT(ADDRESS(1,5+MOD(ROW()-2,COUNTA('Form Responses 1'!$1:$1)-4),,TRUE,"Form Responses 1")))</f>
        <v>Lantai 16 [Mushola]</v>
      </c>
      <c r="G2961" s="65" t="e">
        <f ca="1">IF(ISBLANK(A2961)," ",INDIRECT(ADDRESS(MATCH(A2961,'Form Responses 1'!A:A,0),5+MOD(ROW()-2,COUNTA('Form Responses 1'!$1:$1)-4),,TRUE,"Form Responses 1")))</f>
        <v>#N/A</v>
      </c>
      <c r="H2961" s="83" t="str">
        <f ca="1" t="shared" si="1"/>
        <v>Lantai 16</v>
      </c>
      <c r="I2961" s="83" t="str">
        <f ca="1" t="shared" si="3001"/>
        <v>Mushola</v>
      </c>
      <c r="J2961" s="83" t="str">
        <f ca="1" t="shared" si="2"/>
        <v>CLEANING SERVICE</v>
      </c>
      <c r="K2961" s="83" t="str">
        <f ca="1" t="array" ref="K2961">IFERROR(INDEX(MASTER!B:B,MATCH(G2961,MASTER!A:A,0))/100," ")</f>
        <v> </v>
      </c>
      <c r="L2961" s="65">
        <f ca="1" t="shared" si="3"/>
        <v>0</v>
      </c>
      <c r="M2961" s="65" t="str">
        <f ca="1" t="shared" si="4"/>
        <v>1900 - WEEK 00</v>
      </c>
      <c r="N2961" s="65" t="str">
        <f ca="1" t="shared" si="5"/>
        <v>1900 - MONTH 01</v>
      </c>
      <c r="O2961" s="83" t="str">
        <f ca="1" t="shared" ref="O2961:P2961" si="3016">IFERROR(AVERAGEIF(M:M,M2961,$K:$K)," ")</f>
        <v> </v>
      </c>
      <c r="P2961" s="83" t="str">
        <f ca="1" t="shared" si="3016"/>
        <v> </v>
      </c>
      <c r="Q2961" s="65" t="str">
        <f ca="1">IF(ISBLANK(A2961)," ",IF(O2961&gt;MASTER!$B$3/100,"SB",IF(O2961&gt;MASTER!$B$4/100,"B",IF(O2961&gt;MASTER!$B$5/100,"C","K"))))</f>
        <v>SB</v>
      </c>
      <c r="R2961" s="65" t="str">
        <f ca="1">IF(ISBLANK(B2961)," ",IF(P2961&gt;MASTER!$B$3/100,"SB",IF(P2961&gt;MASTER!$B$4/100,"B",IF(P2961&gt;MASTER!$B$5/100,"C","K"))))</f>
        <v>SB</v>
      </c>
    </row>
    <row r="2962" customHeight="1" spans="1:18">
      <c r="A2962" s="65">
        <f ca="1">INDIRECT(ADDRESS(2+QUOTIENT(ROW()-2,COUNTA('Form Responses 1'!$1:$1)-4),1,,TRUE,"Form Responses 1"))</f>
        <v>0</v>
      </c>
      <c r="B2962" s="65">
        <f ca="1">INDIRECT(ADDRESS(2+QUOTIENT(ROW()-2,COUNTA('Form Responses 1'!$1:$1)-4),2,,TRUE,"Form Responses 1"))</f>
        <v>0</v>
      </c>
      <c r="C2962" s="65">
        <f ca="1">INDIRECT(ADDRESS(2+QUOTIENT(ROW()-2,COUNTA('Form Responses 1'!$1:$1)-4),3,,TRUE,"Form Responses 1"))</f>
        <v>0</v>
      </c>
      <c r="D2962" s="65">
        <f ca="1">INDIRECT(ADDRESS(2+QUOTIENT(ROW()-2,COUNTA('Form Responses 1'!$1:$1)-4),4,,TRUE,"Form Responses 1"))</f>
        <v>0</v>
      </c>
      <c r="E2962" s="82">
        <f ca="1" t="shared" si="0"/>
        <v>6</v>
      </c>
      <c r="F2962" s="65" t="str">
        <f ca="1">IF(ISBLANK(A2962)," ",INDIRECT(ADDRESS(1,5+MOD(ROW()-2,COUNTA('Form Responses 1'!$1:$1)-4),,TRUE,"Form Responses 1")))</f>
        <v>Lantai 16 [Pantry]</v>
      </c>
      <c r="G2962" s="65" t="e">
        <f ca="1">IF(ISBLANK(A2962)," ",INDIRECT(ADDRESS(MATCH(A2962,'Form Responses 1'!A:A,0),5+MOD(ROW()-2,COUNTA('Form Responses 1'!$1:$1)-4),,TRUE,"Form Responses 1")))</f>
        <v>#N/A</v>
      </c>
      <c r="H2962" s="83" t="str">
        <f ca="1" t="shared" si="1"/>
        <v>Lantai 16</v>
      </c>
      <c r="I2962" s="83" t="str">
        <f ca="1" t="shared" si="3001"/>
        <v>Pantry</v>
      </c>
      <c r="J2962" s="83" t="str">
        <f ca="1" t="shared" si="2"/>
        <v>CLEANING SERVICE</v>
      </c>
      <c r="K2962" s="83" t="str">
        <f ca="1" t="array" ref="K2962">IFERROR(INDEX(MASTER!B:B,MATCH(G2962,MASTER!A:A,0))/100," ")</f>
        <v> </v>
      </c>
      <c r="L2962" s="65">
        <f ca="1" t="shared" si="3"/>
        <v>0</v>
      </c>
      <c r="M2962" s="65" t="str">
        <f ca="1" t="shared" si="4"/>
        <v>1900 - WEEK 00</v>
      </c>
      <c r="N2962" s="65" t="str">
        <f ca="1" t="shared" si="5"/>
        <v>1900 - MONTH 01</v>
      </c>
      <c r="O2962" s="83" t="str">
        <f ca="1" t="shared" ref="O2962:P2962" si="3017">IFERROR(AVERAGEIF(M:M,M2962,$K:$K)," ")</f>
        <v> </v>
      </c>
      <c r="P2962" s="83" t="str">
        <f ca="1" t="shared" si="3017"/>
        <v> </v>
      </c>
      <c r="Q2962" s="65" t="str">
        <f ca="1">IF(ISBLANK(A2962)," ",IF(O2962&gt;MASTER!$B$3/100,"SB",IF(O2962&gt;MASTER!$B$4/100,"B",IF(O2962&gt;MASTER!$B$5/100,"C","K"))))</f>
        <v>SB</v>
      </c>
      <c r="R2962" s="65" t="str">
        <f ca="1">IF(ISBLANK(B2962)," ",IF(P2962&gt;MASTER!$B$3/100,"SB",IF(P2962&gt;MASTER!$B$4/100,"B",IF(P2962&gt;MASTER!$B$5/100,"C","K"))))</f>
        <v>SB</v>
      </c>
    </row>
    <row r="2963" customHeight="1" spans="1:18">
      <c r="A2963" s="65">
        <f ca="1">INDIRECT(ADDRESS(2+QUOTIENT(ROW()-2,COUNTA('Form Responses 1'!$1:$1)-4),1,,TRUE,"Form Responses 1"))</f>
        <v>0</v>
      </c>
      <c r="B2963" s="65">
        <f ca="1">INDIRECT(ADDRESS(2+QUOTIENT(ROW()-2,COUNTA('Form Responses 1'!$1:$1)-4),2,,TRUE,"Form Responses 1"))</f>
        <v>0</v>
      </c>
      <c r="C2963" s="65">
        <f ca="1">INDIRECT(ADDRESS(2+QUOTIENT(ROW()-2,COUNTA('Form Responses 1'!$1:$1)-4),3,,TRUE,"Form Responses 1"))</f>
        <v>0</v>
      </c>
      <c r="D2963" s="65">
        <f ca="1">INDIRECT(ADDRESS(2+QUOTIENT(ROW()-2,COUNTA('Form Responses 1'!$1:$1)-4),4,,TRUE,"Form Responses 1"))</f>
        <v>0</v>
      </c>
      <c r="E2963" s="82">
        <f ca="1" t="shared" si="0"/>
        <v>6</v>
      </c>
      <c r="F2963" s="65" t="str">
        <f ca="1">IF(ISBLANK(A2963)," ",INDIRECT(ADDRESS(1,5+MOD(ROW()-2,COUNTA('Form Responses 1'!$1:$1)-4),,TRUE,"Form Responses 1")))</f>
        <v>Lantai 16 [Ruang Rapat 1-2-3]</v>
      </c>
      <c r="G2963" s="65" t="e">
        <f ca="1">IF(ISBLANK(A2963)," ",INDIRECT(ADDRESS(MATCH(A2963,'Form Responses 1'!A:A,0),5+MOD(ROW()-2,COUNTA('Form Responses 1'!$1:$1)-4),,TRUE,"Form Responses 1")))</f>
        <v>#N/A</v>
      </c>
      <c r="H2963" s="83" t="str">
        <f ca="1" t="shared" si="1"/>
        <v>Lantai 16</v>
      </c>
      <c r="I2963" s="83" t="str">
        <f ca="1" t="shared" si="3001"/>
        <v>Ruang Rapat 1-2-3</v>
      </c>
      <c r="J2963" s="83" t="str">
        <f ca="1" t="shared" si="2"/>
        <v>CLEANING SERVICE</v>
      </c>
      <c r="K2963" s="83" t="str">
        <f ca="1" t="array" ref="K2963">IFERROR(INDEX(MASTER!B:B,MATCH(G2963,MASTER!A:A,0))/100," ")</f>
        <v> </v>
      </c>
      <c r="L2963" s="65">
        <f ca="1" t="shared" si="3"/>
        <v>0</v>
      </c>
      <c r="M2963" s="65" t="str">
        <f ca="1" t="shared" si="4"/>
        <v>1900 - WEEK 00</v>
      </c>
      <c r="N2963" s="65" t="str">
        <f ca="1" t="shared" si="5"/>
        <v>1900 - MONTH 01</v>
      </c>
      <c r="O2963" s="83" t="str">
        <f ca="1" t="shared" ref="O2963:P2963" si="3018">IFERROR(AVERAGEIF(M:M,M2963,$K:$K)," ")</f>
        <v> </v>
      </c>
      <c r="P2963" s="83" t="str">
        <f ca="1" t="shared" si="3018"/>
        <v> </v>
      </c>
      <c r="Q2963" s="65" t="str">
        <f ca="1">IF(ISBLANK(A2963)," ",IF(O2963&gt;MASTER!$B$3/100,"SB",IF(O2963&gt;MASTER!$B$4/100,"B",IF(O2963&gt;MASTER!$B$5/100,"C","K"))))</f>
        <v>SB</v>
      </c>
      <c r="R2963" s="65" t="str">
        <f ca="1">IF(ISBLANK(B2963)," ",IF(P2963&gt;MASTER!$B$3/100,"SB",IF(P2963&gt;MASTER!$B$4/100,"B",IF(P2963&gt;MASTER!$B$5/100,"C","K"))))</f>
        <v>SB</v>
      </c>
    </row>
    <row r="2964" customHeight="1" spans="1:18">
      <c r="A2964" s="65">
        <f ca="1">INDIRECT(ADDRESS(2+QUOTIENT(ROW()-2,COUNTA('Form Responses 1'!$1:$1)-4),1,,TRUE,"Form Responses 1"))</f>
        <v>0</v>
      </c>
      <c r="B2964" s="65">
        <f ca="1">INDIRECT(ADDRESS(2+QUOTIENT(ROW()-2,COUNTA('Form Responses 1'!$1:$1)-4),2,,TRUE,"Form Responses 1"))</f>
        <v>0</v>
      </c>
      <c r="C2964" s="65">
        <f ca="1">INDIRECT(ADDRESS(2+QUOTIENT(ROW()-2,COUNTA('Form Responses 1'!$1:$1)-4),3,,TRUE,"Form Responses 1"))</f>
        <v>0</v>
      </c>
      <c r="D2964" s="65">
        <f ca="1">INDIRECT(ADDRESS(2+QUOTIENT(ROW()-2,COUNTA('Form Responses 1'!$1:$1)-4),4,,TRUE,"Form Responses 1"))</f>
        <v>0</v>
      </c>
      <c r="E2964" s="82">
        <f ca="1" t="shared" si="0"/>
        <v>6</v>
      </c>
      <c r="F2964" s="65" t="str">
        <f ca="1">IF(ISBLANK(A2964)," ",INDIRECT(ADDRESS(1,5+MOD(ROW()-2,COUNTA('Form Responses 1'!$1:$1)-4),,TRUE,"Form Responses 1")))</f>
        <v>Lantai 16 [Ruang Kerja]</v>
      </c>
      <c r="G2964" s="65" t="e">
        <f ca="1">IF(ISBLANK(A2964)," ",INDIRECT(ADDRESS(MATCH(A2964,'Form Responses 1'!A:A,0),5+MOD(ROW()-2,COUNTA('Form Responses 1'!$1:$1)-4),,TRUE,"Form Responses 1")))</f>
        <v>#N/A</v>
      </c>
      <c r="H2964" s="83" t="str">
        <f ca="1" t="shared" si="1"/>
        <v>Lantai 16</v>
      </c>
      <c r="I2964" s="83" t="str">
        <f ca="1" t="shared" si="3001"/>
        <v>Ruang Kerja</v>
      </c>
      <c r="J2964" s="83" t="str">
        <f ca="1" t="shared" si="2"/>
        <v>CLEANING SERVICE</v>
      </c>
      <c r="K2964" s="83" t="str">
        <f ca="1" t="array" ref="K2964">IFERROR(INDEX(MASTER!B:B,MATCH(G2964,MASTER!A:A,0))/100," ")</f>
        <v> </v>
      </c>
      <c r="L2964" s="65">
        <f ca="1" t="shared" si="3"/>
        <v>0</v>
      </c>
      <c r="M2964" s="65" t="str">
        <f ca="1" t="shared" si="4"/>
        <v>1900 - WEEK 00</v>
      </c>
      <c r="N2964" s="65" t="str">
        <f ca="1" t="shared" si="5"/>
        <v>1900 - MONTH 01</v>
      </c>
      <c r="O2964" s="83" t="str">
        <f ca="1" t="shared" ref="O2964:P2964" si="3019">IFERROR(AVERAGEIF(M:M,M2964,$K:$K)," ")</f>
        <v> </v>
      </c>
      <c r="P2964" s="83" t="str">
        <f ca="1" t="shared" si="3019"/>
        <v> </v>
      </c>
      <c r="Q2964" s="65" t="str">
        <f ca="1">IF(ISBLANK(A2964)," ",IF(O2964&gt;MASTER!$B$3/100,"SB",IF(O2964&gt;MASTER!$B$4/100,"B",IF(O2964&gt;MASTER!$B$5/100,"C","K"))))</f>
        <v>SB</v>
      </c>
      <c r="R2964" s="65" t="str">
        <f ca="1">IF(ISBLANK(B2964)," ",IF(P2964&gt;MASTER!$B$3/100,"SB",IF(P2964&gt;MASTER!$B$4/100,"B",IF(P2964&gt;MASTER!$B$5/100,"C","K"))))</f>
        <v>SB</v>
      </c>
    </row>
    <row r="2965" customHeight="1" spans="1:18">
      <c r="A2965" s="65">
        <f ca="1">INDIRECT(ADDRESS(2+QUOTIENT(ROW()-2,COUNTA('Form Responses 1'!$1:$1)-4),1,,TRUE,"Form Responses 1"))</f>
        <v>0</v>
      </c>
      <c r="B2965" s="65">
        <f ca="1">INDIRECT(ADDRESS(2+QUOTIENT(ROW()-2,COUNTA('Form Responses 1'!$1:$1)-4),2,,TRUE,"Form Responses 1"))</f>
        <v>0</v>
      </c>
      <c r="C2965" s="65">
        <f ca="1">INDIRECT(ADDRESS(2+QUOTIENT(ROW()-2,COUNTA('Form Responses 1'!$1:$1)-4),3,,TRUE,"Form Responses 1"))</f>
        <v>0</v>
      </c>
      <c r="D2965" s="65">
        <f ca="1">INDIRECT(ADDRESS(2+QUOTIENT(ROW()-2,COUNTA('Form Responses 1'!$1:$1)-4),4,,TRUE,"Form Responses 1"))</f>
        <v>0</v>
      </c>
      <c r="E2965" s="82">
        <f ca="1" t="shared" si="0"/>
        <v>6</v>
      </c>
      <c r="F2965" s="65" t="str">
        <f ca="1">IF(ISBLANK(A2965)," ",INDIRECT(ADDRESS(1,5+MOD(ROW()-2,COUNTA('Form Responses 1'!$1:$1)-4),,TRUE,"Form Responses 1")))</f>
        <v>Lantai 16 [Koridor]</v>
      </c>
      <c r="G2965" s="65" t="e">
        <f ca="1">IF(ISBLANK(A2965)," ",INDIRECT(ADDRESS(MATCH(A2965,'Form Responses 1'!A:A,0),5+MOD(ROW()-2,COUNTA('Form Responses 1'!$1:$1)-4),,TRUE,"Form Responses 1")))</f>
        <v>#N/A</v>
      </c>
      <c r="H2965" s="83" t="str">
        <f ca="1" t="shared" si="1"/>
        <v>Lantai 16</v>
      </c>
      <c r="I2965" s="83" t="str">
        <f ca="1" t="shared" si="3001"/>
        <v>Koridor</v>
      </c>
      <c r="J2965" s="83" t="str">
        <f ca="1" t="shared" si="2"/>
        <v>CLEANING SERVICE</v>
      </c>
      <c r="K2965" s="83" t="str">
        <f ca="1" t="array" ref="K2965">IFERROR(INDEX(MASTER!B:B,MATCH(G2965,MASTER!A:A,0))/100," ")</f>
        <v> </v>
      </c>
      <c r="L2965" s="65">
        <f ca="1" t="shared" si="3"/>
        <v>0</v>
      </c>
      <c r="M2965" s="65" t="str">
        <f ca="1" t="shared" si="4"/>
        <v>1900 - WEEK 00</v>
      </c>
      <c r="N2965" s="65" t="str">
        <f ca="1" t="shared" si="5"/>
        <v>1900 - MONTH 01</v>
      </c>
      <c r="O2965" s="83" t="str">
        <f ca="1" t="shared" ref="O2965:P2965" si="3020">IFERROR(AVERAGEIF(M:M,M2965,$K:$K)," ")</f>
        <v> </v>
      </c>
      <c r="P2965" s="83" t="str">
        <f ca="1" t="shared" si="3020"/>
        <v> </v>
      </c>
      <c r="Q2965" s="65" t="str">
        <f ca="1">IF(ISBLANK(A2965)," ",IF(O2965&gt;MASTER!$B$3/100,"SB",IF(O2965&gt;MASTER!$B$4/100,"B",IF(O2965&gt;MASTER!$B$5/100,"C","K"))))</f>
        <v>SB</v>
      </c>
      <c r="R2965" s="65" t="str">
        <f ca="1">IF(ISBLANK(B2965)," ",IF(P2965&gt;MASTER!$B$3/100,"SB",IF(P2965&gt;MASTER!$B$4/100,"B",IF(P2965&gt;MASTER!$B$5/100,"C","K"))))</f>
        <v>SB</v>
      </c>
    </row>
    <row r="2966" customHeight="1" spans="1:18">
      <c r="A2966" s="65">
        <f ca="1">INDIRECT(ADDRESS(2+QUOTIENT(ROW()-2,COUNTA('Form Responses 1'!$1:$1)-4),1,,TRUE,"Form Responses 1"))</f>
        <v>0</v>
      </c>
      <c r="B2966" s="65">
        <f ca="1">INDIRECT(ADDRESS(2+QUOTIENT(ROW()-2,COUNTA('Form Responses 1'!$1:$1)-4),2,,TRUE,"Form Responses 1"))</f>
        <v>0</v>
      </c>
      <c r="C2966" s="65">
        <f ca="1">INDIRECT(ADDRESS(2+QUOTIENT(ROW()-2,COUNTA('Form Responses 1'!$1:$1)-4),3,,TRUE,"Form Responses 1"))</f>
        <v>0</v>
      </c>
      <c r="D2966" s="65">
        <f ca="1">INDIRECT(ADDRESS(2+QUOTIENT(ROW()-2,COUNTA('Form Responses 1'!$1:$1)-4),4,,TRUE,"Form Responses 1"))</f>
        <v>0</v>
      </c>
      <c r="E2966" s="82">
        <f ca="1" t="shared" si="0"/>
        <v>6</v>
      </c>
      <c r="F2966" s="65" t="str">
        <f ca="1">IF(ISBLANK(A2966)," ",INDIRECT(ADDRESS(1,5+MOD(ROW()-2,COUNTA('Form Responses 1'!$1:$1)-4),,TRUE,"Form Responses 1")))</f>
        <v>Lantai 16 [Toilet Pria / Wanita]</v>
      </c>
      <c r="G2966" s="65" t="e">
        <f ca="1">IF(ISBLANK(A2966)," ",INDIRECT(ADDRESS(MATCH(A2966,'Form Responses 1'!A:A,0),5+MOD(ROW()-2,COUNTA('Form Responses 1'!$1:$1)-4),,TRUE,"Form Responses 1")))</f>
        <v>#N/A</v>
      </c>
      <c r="H2966" s="83" t="str">
        <f ca="1" t="shared" si="1"/>
        <v>Lantai 16</v>
      </c>
      <c r="I2966" s="83" t="str">
        <f ca="1" t="shared" si="3001"/>
        <v>Toilet Pria / Wanita</v>
      </c>
      <c r="J2966" s="83" t="str">
        <f ca="1" t="shared" si="2"/>
        <v>CLEANING SERVICE</v>
      </c>
      <c r="K2966" s="83" t="str">
        <f ca="1" t="array" ref="K2966">IFERROR(INDEX(MASTER!B:B,MATCH(G2966,MASTER!A:A,0))/100," ")</f>
        <v> </v>
      </c>
      <c r="L2966" s="65">
        <f ca="1" t="shared" si="3"/>
        <v>0</v>
      </c>
      <c r="M2966" s="65" t="str">
        <f ca="1" t="shared" si="4"/>
        <v>1900 - WEEK 00</v>
      </c>
      <c r="N2966" s="65" t="str">
        <f ca="1" t="shared" si="5"/>
        <v>1900 - MONTH 01</v>
      </c>
      <c r="O2966" s="83" t="str">
        <f ca="1" t="shared" ref="O2966:P2966" si="3021">IFERROR(AVERAGEIF(M:M,M2966,$K:$K)," ")</f>
        <v> </v>
      </c>
      <c r="P2966" s="83" t="str">
        <f ca="1" t="shared" si="3021"/>
        <v> </v>
      </c>
      <c r="Q2966" s="65" t="str">
        <f ca="1">IF(ISBLANK(A2966)," ",IF(O2966&gt;MASTER!$B$3/100,"SB",IF(O2966&gt;MASTER!$B$4/100,"B",IF(O2966&gt;MASTER!$B$5/100,"C","K"))))</f>
        <v>SB</v>
      </c>
      <c r="R2966" s="65" t="str">
        <f ca="1">IF(ISBLANK(B2966)," ",IF(P2966&gt;MASTER!$B$3/100,"SB",IF(P2966&gt;MASTER!$B$4/100,"B",IF(P2966&gt;MASTER!$B$5/100,"C","K"))))</f>
        <v>SB</v>
      </c>
    </row>
    <row r="2967" customHeight="1" spans="1:18">
      <c r="A2967" s="65">
        <f ca="1">INDIRECT(ADDRESS(2+QUOTIENT(ROW()-2,COUNTA('Form Responses 1'!$1:$1)-4),1,,TRUE,"Form Responses 1"))</f>
        <v>0</v>
      </c>
      <c r="B2967" s="65">
        <f ca="1">INDIRECT(ADDRESS(2+QUOTIENT(ROW()-2,COUNTA('Form Responses 1'!$1:$1)-4),2,,TRUE,"Form Responses 1"))</f>
        <v>0</v>
      </c>
      <c r="C2967" s="65">
        <f ca="1">INDIRECT(ADDRESS(2+QUOTIENT(ROW()-2,COUNTA('Form Responses 1'!$1:$1)-4),3,,TRUE,"Form Responses 1"))</f>
        <v>0</v>
      </c>
      <c r="D2967" s="65">
        <f ca="1">INDIRECT(ADDRESS(2+QUOTIENT(ROW()-2,COUNTA('Form Responses 1'!$1:$1)-4),4,,TRUE,"Form Responses 1"))</f>
        <v>0</v>
      </c>
      <c r="E2967" s="82">
        <f ca="1" t="shared" si="0"/>
        <v>6</v>
      </c>
      <c r="F2967" s="65" t="str">
        <f ca="1">IF(ISBLANK(A2967)," ",INDIRECT(ADDRESS(1,5+MOD(ROW()-2,COUNTA('Form Responses 1'!$1:$1)-4),,TRUE,"Form Responses 1")))</f>
        <v>Lantai 15 [Tangga Exit Barat]</v>
      </c>
      <c r="G2967" s="65" t="e">
        <f ca="1">IF(ISBLANK(A2967)," ",INDIRECT(ADDRESS(MATCH(A2967,'Form Responses 1'!A:A,0),5+MOD(ROW()-2,COUNTA('Form Responses 1'!$1:$1)-4),,TRUE,"Form Responses 1")))</f>
        <v>#N/A</v>
      </c>
      <c r="H2967" s="83" t="str">
        <f ca="1" t="shared" si="1"/>
        <v>Lantai 15</v>
      </c>
      <c r="I2967" s="83" t="str">
        <f ca="1" t="shared" si="3001"/>
        <v>Tangga Exit Barat</v>
      </c>
      <c r="J2967" s="83" t="str">
        <f ca="1" t="shared" si="2"/>
        <v>CLEANING SERVICE</v>
      </c>
      <c r="K2967" s="83" t="str">
        <f ca="1" t="array" ref="K2967">IFERROR(INDEX(MASTER!B:B,MATCH(G2967,MASTER!A:A,0))/100," ")</f>
        <v> </v>
      </c>
      <c r="L2967" s="65">
        <f ca="1" t="shared" si="3"/>
        <v>0</v>
      </c>
      <c r="M2967" s="65" t="str">
        <f ca="1" t="shared" si="4"/>
        <v>1900 - WEEK 00</v>
      </c>
      <c r="N2967" s="65" t="str">
        <f ca="1" t="shared" si="5"/>
        <v>1900 - MONTH 01</v>
      </c>
      <c r="O2967" s="83" t="str">
        <f ca="1" t="shared" ref="O2967:P2967" si="3022">IFERROR(AVERAGEIF(M:M,M2967,$K:$K)," ")</f>
        <v> </v>
      </c>
      <c r="P2967" s="83" t="str">
        <f ca="1" t="shared" si="3022"/>
        <v> </v>
      </c>
      <c r="Q2967" s="65" t="str">
        <f ca="1">IF(ISBLANK(A2967)," ",IF(O2967&gt;MASTER!$B$3/100,"SB",IF(O2967&gt;MASTER!$B$4/100,"B",IF(O2967&gt;MASTER!$B$5/100,"C","K"))))</f>
        <v>SB</v>
      </c>
      <c r="R2967" s="65" t="str">
        <f ca="1">IF(ISBLANK(B2967)," ",IF(P2967&gt;MASTER!$B$3/100,"SB",IF(P2967&gt;MASTER!$B$4/100,"B",IF(P2967&gt;MASTER!$B$5/100,"C","K"))))</f>
        <v>SB</v>
      </c>
    </row>
    <row r="2968" customHeight="1" spans="1:18">
      <c r="A2968" s="65">
        <f ca="1">INDIRECT(ADDRESS(2+QUOTIENT(ROW()-2,COUNTA('Form Responses 1'!$1:$1)-4),1,,TRUE,"Form Responses 1"))</f>
        <v>0</v>
      </c>
      <c r="B2968" s="65">
        <f ca="1">INDIRECT(ADDRESS(2+QUOTIENT(ROW()-2,COUNTA('Form Responses 1'!$1:$1)-4),2,,TRUE,"Form Responses 1"))</f>
        <v>0</v>
      </c>
      <c r="C2968" s="65">
        <f ca="1">INDIRECT(ADDRESS(2+QUOTIENT(ROW()-2,COUNTA('Form Responses 1'!$1:$1)-4),3,,TRUE,"Form Responses 1"))</f>
        <v>0</v>
      </c>
      <c r="D2968" s="65">
        <f ca="1">INDIRECT(ADDRESS(2+QUOTIENT(ROW()-2,COUNTA('Form Responses 1'!$1:$1)-4),4,,TRUE,"Form Responses 1"))</f>
        <v>0</v>
      </c>
      <c r="E2968" s="82">
        <f ca="1" t="shared" si="0"/>
        <v>6</v>
      </c>
      <c r="F2968" s="65" t="str">
        <f ca="1">IF(ISBLANK(A2968)," ",INDIRECT(ADDRESS(1,5+MOD(ROW()-2,COUNTA('Form Responses 1'!$1:$1)-4),,TRUE,"Form Responses 1")))</f>
        <v>Lantai 15 [ &amp; Timur]</v>
      </c>
      <c r="G2968" s="65" t="e">
        <f ca="1">IF(ISBLANK(A2968)," ",INDIRECT(ADDRESS(MATCH(A2968,'Form Responses 1'!A:A,0),5+MOD(ROW()-2,COUNTA('Form Responses 1'!$1:$1)-4),,TRUE,"Form Responses 1")))</f>
        <v>#N/A</v>
      </c>
      <c r="H2968" s="83" t="str">
        <f ca="1" t="shared" si="1"/>
        <v>Lantai 15</v>
      </c>
      <c r="I2968" s="83" t="str">
        <f ca="1" t="shared" si="3001"/>
        <v> &amp; Timur</v>
      </c>
      <c r="J2968" s="83" t="str">
        <f ca="1" t="shared" si="2"/>
        <v>CLEANING SERVICE</v>
      </c>
      <c r="K2968" s="83" t="str">
        <f ca="1" t="array" ref="K2968">IFERROR(INDEX(MASTER!B:B,MATCH(G2968,MASTER!A:A,0))/100," ")</f>
        <v> </v>
      </c>
      <c r="L2968" s="65">
        <f ca="1" t="shared" si="3"/>
        <v>0</v>
      </c>
      <c r="M2968" s="65" t="str">
        <f ca="1" t="shared" si="4"/>
        <v>1900 - WEEK 00</v>
      </c>
      <c r="N2968" s="65" t="str">
        <f ca="1" t="shared" si="5"/>
        <v>1900 - MONTH 01</v>
      </c>
      <c r="O2968" s="83" t="str">
        <f ca="1" t="shared" ref="O2968:P2968" si="3023">IFERROR(AVERAGEIF(M:M,M2968,$K:$K)," ")</f>
        <v> </v>
      </c>
      <c r="P2968" s="83" t="str">
        <f ca="1" t="shared" si="3023"/>
        <v> </v>
      </c>
      <c r="Q2968" s="65" t="str">
        <f ca="1">IF(ISBLANK(A2968)," ",IF(O2968&gt;MASTER!$B$3/100,"SB",IF(O2968&gt;MASTER!$B$4/100,"B",IF(O2968&gt;MASTER!$B$5/100,"C","K"))))</f>
        <v>SB</v>
      </c>
      <c r="R2968" s="65" t="str">
        <f ca="1">IF(ISBLANK(B2968)," ",IF(P2968&gt;MASTER!$B$3/100,"SB",IF(P2968&gt;MASTER!$B$4/100,"B",IF(P2968&gt;MASTER!$B$5/100,"C","K"))))</f>
        <v>SB</v>
      </c>
    </row>
    <row r="2969" customHeight="1" spans="1:18">
      <c r="A2969" s="65">
        <f ca="1">INDIRECT(ADDRESS(2+QUOTIENT(ROW()-2,COUNTA('Form Responses 1'!$1:$1)-4),1,,TRUE,"Form Responses 1"))</f>
        <v>0</v>
      </c>
      <c r="B2969" s="65">
        <f ca="1">INDIRECT(ADDRESS(2+QUOTIENT(ROW()-2,COUNTA('Form Responses 1'!$1:$1)-4),2,,TRUE,"Form Responses 1"))</f>
        <v>0</v>
      </c>
      <c r="C2969" s="65">
        <f ca="1">INDIRECT(ADDRESS(2+QUOTIENT(ROW()-2,COUNTA('Form Responses 1'!$1:$1)-4),3,,TRUE,"Form Responses 1"))</f>
        <v>0</v>
      </c>
      <c r="D2969" s="65">
        <f ca="1">INDIRECT(ADDRESS(2+QUOTIENT(ROW()-2,COUNTA('Form Responses 1'!$1:$1)-4),4,,TRUE,"Form Responses 1"))</f>
        <v>0</v>
      </c>
      <c r="E2969" s="82">
        <f ca="1" t="shared" si="0"/>
        <v>6</v>
      </c>
      <c r="F2969" s="65" t="str">
        <f ca="1">IF(ISBLANK(A2969)," ",INDIRECT(ADDRESS(1,5+MOD(ROW()-2,COUNTA('Form Responses 1'!$1:$1)-4),,TRUE,"Form Responses 1")))</f>
        <v>Lantai 15 [Mushola]</v>
      </c>
      <c r="G2969" s="65" t="e">
        <f ca="1">IF(ISBLANK(A2969)," ",INDIRECT(ADDRESS(MATCH(A2969,'Form Responses 1'!A:A,0),5+MOD(ROW()-2,COUNTA('Form Responses 1'!$1:$1)-4),,TRUE,"Form Responses 1")))</f>
        <v>#N/A</v>
      </c>
      <c r="H2969" s="83" t="str">
        <f ca="1" t="shared" si="1"/>
        <v>Lantai 15</v>
      </c>
      <c r="I2969" s="83" t="str">
        <f ca="1" t="shared" si="3001"/>
        <v>Mushola</v>
      </c>
      <c r="J2969" s="83" t="str">
        <f ca="1" t="shared" si="2"/>
        <v>CLEANING SERVICE</v>
      </c>
      <c r="K2969" s="83" t="str">
        <f ca="1" t="array" ref="K2969">IFERROR(INDEX(MASTER!B:B,MATCH(G2969,MASTER!A:A,0))/100," ")</f>
        <v> </v>
      </c>
      <c r="L2969" s="65">
        <f ca="1" t="shared" si="3"/>
        <v>0</v>
      </c>
      <c r="M2969" s="65" t="str">
        <f ca="1" t="shared" si="4"/>
        <v>1900 - WEEK 00</v>
      </c>
      <c r="N2969" s="65" t="str">
        <f ca="1" t="shared" si="5"/>
        <v>1900 - MONTH 01</v>
      </c>
      <c r="O2969" s="83" t="str">
        <f ca="1" t="shared" ref="O2969:P2969" si="3024">IFERROR(AVERAGEIF(M:M,M2969,$K:$K)," ")</f>
        <v> </v>
      </c>
      <c r="P2969" s="83" t="str">
        <f ca="1" t="shared" si="3024"/>
        <v> </v>
      </c>
      <c r="Q2969" s="65" t="str">
        <f ca="1">IF(ISBLANK(A2969)," ",IF(O2969&gt;MASTER!$B$3/100,"SB",IF(O2969&gt;MASTER!$B$4/100,"B",IF(O2969&gt;MASTER!$B$5/100,"C","K"))))</f>
        <v>SB</v>
      </c>
      <c r="R2969" s="65" t="str">
        <f ca="1">IF(ISBLANK(B2969)," ",IF(P2969&gt;MASTER!$B$3/100,"SB",IF(P2969&gt;MASTER!$B$4/100,"B",IF(P2969&gt;MASTER!$B$5/100,"C","K"))))</f>
        <v>SB</v>
      </c>
    </row>
    <row r="2970" customHeight="1" spans="1:18">
      <c r="A2970" s="65">
        <f ca="1">INDIRECT(ADDRESS(2+QUOTIENT(ROW()-2,COUNTA('Form Responses 1'!$1:$1)-4),1,,TRUE,"Form Responses 1"))</f>
        <v>0</v>
      </c>
      <c r="B2970" s="65">
        <f ca="1">INDIRECT(ADDRESS(2+QUOTIENT(ROW()-2,COUNTA('Form Responses 1'!$1:$1)-4),2,,TRUE,"Form Responses 1"))</f>
        <v>0</v>
      </c>
      <c r="C2970" s="65">
        <f ca="1">INDIRECT(ADDRESS(2+QUOTIENT(ROW()-2,COUNTA('Form Responses 1'!$1:$1)-4),3,,TRUE,"Form Responses 1"))</f>
        <v>0</v>
      </c>
      <c r="D2970" s="65">
        <f ca="1">INDIRECT(ADDRESS(2+QUOTIENT(ROW()-2,COUNTA('Form Responses 1'!$1:$1)-4),4,,TRUE,"Form Responses 1"))</f>
        <v>0</v>
      </c>
      <c r="E2970" s="82">
        <f ca="1" t="shared" si="0"/>
        <v>6</v>
      </c>
      <c r="F2970" s="65" t="str">
        <f ca="1">IF(ISBLANK(A2970)," ",INDIRECT(ADDRESS(1,5+MOD(ROW()-2,COUNTA('Form Responses 1'!$1:$1)-4),,TRUE,"Form Responses 1")))</f>
        <v>Lantai 15 [Pantry]</v>
      </c>
      <c r="G2970" s="65" t="e">
        <f ca="1">IF(ISBLANK(A2970)," ",INDIRECT(ADDRESS(MATCH(A2970,'Form Responses 1'!A:A,0),5+MOD(ROW()-2,COUNTA('Form Responses 1'!$1:$1)-4),,TRUE,"Form Responses 1")))</f>
        <v>#N/A</v>
      </c>
      <c r="H2970" s="83" t="str">
        <f ca="1" t="shared" si="1"/>
        <v>Lantai 15</v>
      </c>
      <c r="I2970" s="83" t="str">
        <f ca="1" t="shared" si="3001"/>
        <v>Pantry</v>
      </c>
      <c r="J2970" s="83" t="str">
        <f ca="1" t="shared" si="2"/>
        <v>CLEANING SERVICE</v>
      </c>
      <c r="K2970" s="83" t="str">
        <f ca="1" t="array" ref="K2970">IFERROR(INDEX(MASTER!B:B,MATCH(G2970,MASTER!A:A,0))/100," ")</f>
        <v> </v>
      </c>
      <c r="L2970" s="65">
        <f ca="1" t="shared" si="3"/>
        <v>0</v>
      </c>
      <c r="M2970" s="65" t="str">
        <f ca="1" t="shared" si="4"/>
        <v>1900 - WEEK 00</v>
      </c>
      <c r="N2970" s="65" t="str">
        <f ca="1" t="shared" si="5"/>
        <v>1900 - MONTH 01</v>
      </c>
      <c r="O2970" s="83" t="str">
        <f ca="1" t="shared" ref="O2970:P2970" si="3025">IFERROR(AVERAGEIF(M:M,M2970,$K:$K)," ")</f>
        <v> </v>
      </c>
      <c r="P2970" s="83" t="str">
        <f ca="1" t="shared" si="3025"/>
        <v> </v>
      </c>
      <c r="Q2970" s="65" t="str">
        <f ca="1">IF(ISBLANK(A2970)," ",IF(O2970&gt;MASTER!$B$3/100,"SB",IF(O2970&gt;MASTER!$B$4/100,"B",IF(O2970&gt;MASTER!$B$5/100,"C","K"))))</f>
        <v>SB</v>
      </c>
      <c r="R2970" s="65" t="str">
        <f ca="1">IF(ISBLANK(B2970)," ",IF(P2970&gt;MASTER!$B$3/100,"SB",IF(P2970&gt;MASTER!$B$4/100,"B",IF(P2970&gt;MASTER!$B$5/100,"C","K"))))</f>
        <v>SB</v>
      </c>
    </row>
    <row r="2971" customHeight="1" spans="1:18">
      <c r="A2971" s="65">
        <f ca="1">INDIRECT(ADDRESS(2+QUOTIENT(ROW()-2,COUNTA('Form Responses 1'!$1:$1)-4),1,,TRUE,"Form Responses 1"))</f>
        <v>0</v>
      </c>
      <c r="B2971" s="65">
        <f ca="1">INDIRECT(ADDRESS(2+QUOTIENT(ROW()-2,COUNTA('Form Responses 1'!$1:$1)-4),2,,TRUE,"Form Responses 1"))</f>
        <v>0</v>
      </c>
      <c r="C2971" s="65">
        <f ca="1">INDIRECT(ADDRESS(2+QUOTIENT(ROW()-2,COUNTA('Form Responses 1'!$1:$1)-4),3,,TRUE,"Form Responses 1"))</f>
        <v>0</v>
      </c>
      <c r="D2971" s="65">
        <f ca="1">INDIRECT(ADDRESS(2+QUOTIENT(ROW()-2,COUNTA('Form Responses 1'!$1:$1)-4),4,,TRUE,"Form Responses 1"))</f>
        <v>0</v>
      </c>
      <c r="E2971" s="82">
        <f ca="1" t="shared" si="0"/>
        <v>6</v>
      </c>
      <c r="F2971" s="65" t="str">
        <f ca="1">IF(ISBLANK(A2971)," ",INDIRECT(ADDRESS(1,5+MOD(ROW()-2,COUNTA('Form Responses 1'!$1:$1)-4),,TRUE,"Form Responses 1")))</f>
        <v>Lantai 15 [Ruang Rapat 1-2-3]</v>
      </c>
      <c r="G2971" s="65" t="e">
        <f ca="1">IF(ISBLANK(A2971)," ",INDIRECT(ADDRESS(MATCH(A2971,'Form Responses 1'!A:A,0),5+MOD(ROW()-2,COUNTA('Form Responses 1'!$1:$1)-4),,TRUE,"Form Responses 1")))</f>
        <v>#N/A</v>
      </c>
      <c r="H2971" s="83" t="str">
        <f ca="1" t="shared" si="1"/>
        <v>Lantai 15</v>
      </c>
      <c r="I2971" s="83" t="str">
        <f ca="1" t="shared" si="3001"/>
        <v>Ruang Rapat 1-2-3</v>
      </c>
      <c r="J2971" s="83" t="str">
        <f ca="1" t="shared" si="2"/>
        <v>CLEANING SERVICE</v>
      </c>
      <c r="K2971" s="83" t="str">
        <f ca="1" t="array" ref="K2971">IFERROR(INDEX(MASTER!B:B,MATCH(G2971,MASTER!A:A,0))/100," ")</f>
        <v> </v>
      </c>
      <c r="L2971" s="65">
        <f ca="1" t="shared" si="3"/>
        <v>0</v>
      </c>
      <c r="M2971" s="65" t="str">
        <f ca="1" t="shared" si="4"/>
        <v>1900 - WEEK 00</v>
      </c>
      <c r="N2971" s="65" t="str">
        <f ca="1" t="shared" si="5"/>
        <v>1900 - MONTH 01</v>
      </c>
      <c r="O2971" s="83" t="str">
        <f ca="1" t="shared" ref="O2971:P2971" si="3026">IFERROR(AVERAGEIF(M:M,M2971,$K:$K)," ")</f>
        <v> </v>
      </c>
      <c r="P2971" s="83" t="str">
        <f ca="1" t="shared" si="3026"/>
        <v> </v>
      </c>
      <c r="Q2971" s="65" t="str">
        <f ca="1">IF(ISBLANK(A2971)," ",IF(O2971&gt;MASTER!$B$3/100,"SB",IF(O2971&gt;MASTER!$B$4/100,"B",IF(O2971&gt;MASTER!$B$5/100,"C","K"))))</f>
        <v>SB</v>
      </c>
      <c r="R2971" s="65" t="str">
        <f ca="1">IF(ISBLANK(B2971)," ",IF(P2971&gt;MASTER!$B$3/100,"SB",IF(P2971&gt;MASTER!$B$4/100,"B",IF(P2971&gt;MASTER!$B$5/100,"C","K"))))</f>
        <v>SB</v>
      </c>
    </row>
    <row r="2972" customHeight="1" spans="1:18">
      <c r="A2972" s="65">
        <f ca="1">INDIRECT(ADDRESS(2+QUOTIENT(ROW()-2,COUNTA('Form Responses 1'!$1:$1)-4),1,,TRUE,"Form Responses 1"))</f>
        <v>0</v>
      </c>
      <c r="B2972" s="65">
        <f ca="1">INDIRECT(ADDRESS(2+QUOTIENT(ROW()-2,COUNTA('Form Responses 1'!$1:$1)-4),2,,TRUE,"Form Responses 1"))</f>
        <v>0</v>
      </c>
      <c r="C2972" s="65">
        <f ca="1">INDIRECT(ADDRESS(2+QUOTIENT(ROW()-2,COUNTA('Form Responses 1'!$1:$1)-4),3,,TRUE,"Form Responses 1"))</f>
        <v>0</v>
      </c>
      <c r="D2972" s="65">
        <f ca="1">INDIRECT(ADDRESS(2+QUOTIENT(ROW()-2,COUNTA('Form Responses 1'!$1:$1)-4),4,,TRUE,"Form Responses 1"))</f>
        <v>0</v>
      </c>
      <c r="E2972" s="82">
        <f ca="1" t="shared" si="0"/>
        <v>6</v>
      </c>
      <c r="F2972" s="65" t="str">
        <f ca="1">IF(ISBLANK(A2972)," ",INDIRECT(ADDRESS(1,5+MOD(ROW()-2,COUNTA('Form Responses 1'!$1:$1)-4),,TRUE,"Form Responses 1")))</f>
        <v>Lantai 15 [Ruang Kerja]</v>
      </c>
      <c r="G2972" s="65" t="e">
        <f ca="1">IF(ISBLANK(A2972)," ",INDIRECT(ADDRESS(MATCH(A2972,'Form Responses 1'!A:A,0),5+MOD(ROW()-2,COUNTA('Form Responses 1'!$1:$1)-4),,TRUE,"Form Responses 1")))</f>
        <v>#N/A</v>
      </c>
      <c r="H2972" s="83" t="str">
        <f ca="1" t="shared" si="1"/>
        <v>Lantai 15</v>
      </c>
      <c r="I2972" s="83" t="str">
        <f ca="1" t="shared" si="3001"/>
        <v>Ruang Kerja</v>
      </c>
      <c r="J2972" s="83" t="str">
        <f ca="1" t="shared" si="2"/>
        <v>CLEANING SERVICE</v>
      </c>
      <c r="K2972" s="83" t="str">
        <f ca="1" t="array" ref="K2972">IFERROR(INDEX(MASTER!B:B,MATCH(G2972,MASTER!A:A,0))/100," ")</f>
        <v> </v>
      </c>
      <c r="L2972" s="65">
        <f ca="1" t="shared" si="3"/>
        <v>0</v>
      </c>
      <c r="M2972" s="65" t="str">
        <f ca="1" t="shared" si="4"/>
        <v>1900 - WEEK 00</v>
      </c>
      <c r="N2972" s="65" t="str">
        <f ca="1" t="shared" si="5"/>
        <v>1900 - MONTH 01</v>
      </c>
      <c r="O2972" s="83" t="str">
        <f ca="1" t="shared" ref="O2972:P2972" si="3027">IFERROR(AVERAGEIF(M:M,M2972,$K:$K)," ")</f>
        <v> </v>
      </c>
      <c r="P2972" s="83" t="str">
        <f ca="1" t="shared" si="3027"/>
        <v> </v>
      </c>
      <c r="Q2972" s="65" t="str">
        <f ca="1">IF(ISBLANK(A2972)," ",IF(O2972&gt;MASTER!$B$3/100,"SB",IF(O2972&gt;MASTER!$B$4/100,"B",IF(O2972&gt;MASTER!$B$5/100,"C","K"))))</f>
        <v>SB</v>
      </c>
      <c r="R2972" s="65" t="str">
        <f ca="1">IF(ISBLANK(B2972)," ",IF(P2972&gt;MASTER!$B$3/100,"SB",IF(P2972&gt;MASTER!$B$4/100,"B",IF(P2972&gt;MASTER!$B$5/100,"C","K"))))</f>
        <v>SB</v>
      </c>
    </row>
    <row r="2973" customHeight="1" spans="1:18">
      <c r="A2973" s="65">
        <f ca="1">INDIRECT(ADDRESS(2+QUOTIENT(ROW()-2,COUNTA('Form Responses 1'!$1:$1)-4),1,,TRUE,"Form Responses 1"))</f>
        <v>0</v>
      </c>
      <c r="B2973" s="65">
        <f ca="1">INDIRECT(ADDRESS(2+QUOTIENT(ROW()-2,COUNTA('Form Responses 1'!$1:$1)-4),2,,TRUE,"Form Responses 1"))</f>
        <v>0</v>
      </c>
      <c r="C2973" s="65">
        <f ca="1">INDIRECT(ADDRESS(2+QUOTIENT(ROW()-2,COUNTA('Form Responses 1'!$1:$1)-4),3,,TRUE,"Form Responses 1"))</f>
        <v>0</v>
      </c>
      <c r="D2973" s="65">
        <f ca="1">INDIRECT(ADDRESS(2+QUOTIENT(ROW()-2,COUNTA('Form Responses 1'!$1:$1)-4),4,,TRUE,"Form Responses 1"))</f>
        <v>0</v>
      </c>
      <c r="E2973" s="82">
        <f ca="1" t="shared" si="0"/>
        <v>6</v>
      </c>
      <c r="F2973" s="65" t="str">
        <f ca="1">IF(ISBLANK(A2973)," ",INDIRECT(ADDRESS(1,5+MOD(ROW()-2,COUNTA('Form Responses 1'!$1:$1)-4),,TRUE,"Form Responses 1")))</f>
        <v>Lantai 15 [Koridor]</v>
      </c>
      <c r="G2973" s="65" t="e">
        <f ca="1">IF(ISBLANK(A2973)," ",INDIRECT(ADDRESS(MATCH(A2973,'Form Responses 1'!A:A,0),5+MOD(ROW()-2,COUNTA('Form Responses 1'!$1:$1)-4),,TRUE,"Form Responses 1")))</f>
        <v>#N/A</v>
      </c>
      <c r="H2973" s="83" t="str">
        <f ca="1" t="shared" si="1"/>
        <v>Lantai 15</v>
      </c>
      <c r="I2973" s="83" t="str">
        <f ca="1" t="shared" si="3001"/>
        <v>Koridor</v>
      </c>
      <c r="J2973" s="83" t="str">
        <f ca="1" t="shared" si="2"/>
        <v>CLEANING SERVICE</v>
      </c>
      <c r="K2973" s="83" t="str">
        <f ca="1" t="array" ref="K2973">IFERROR(INDEX(MASTER!B:B,MATCH(G2973,MASTER!A:A,0))/100," ")</f>
        <v> </v>
      </c>
      <c r="L2973" s="65">
        <f ca="1" t="shared" si="3"/>
        <v>0</v>
      </c>
      <c r="M2973" s="65" t="str">
        <f ca="1" t="shared" si="4"/>
        <v>1900 - WEEK 00</v>
      </c>
      <c r="N2973" s="65" t="str">
        <f ca="1" t="shared" si="5"/>
        <v>1900 - MONTH 01</v>
      </c>
      <c r="O2973" s="83" t="str">
        <f ca="1" t="shared" ref="O2973:P2973" si="3028">IFERROR(AVERAGEIF(M:M,M2973,$K:$K)," ")</f>
        <v> </v>
      </c>
      <c r="P2973" s="83" t="str">
        <f ca="1" t="shared" si="3028"/>
        <v> </v>
      </c>
      <c r="Q2973" s="65" t="str">
        <f ca="1">IF(ISBLANK(A2973)," ",IF(O2973&gt;MASTER!$B$3/100,"SB",IF(O2973&gt;MASTER!$B$4/100,"B",IF(O2973&gt;MASTER!$B$5/100,"C","K"))))</f>
        <v>SB</v>
      </c>
      <c r="R2973" s="65" t="str">
        <f ca="1">IF(ISBLANK(B2973)," ",IF(P2973&gt;MASTER!$B$3/100,"SB",IF(P2973&gt;MASTER!$B$4/100,"B",IF(P2973&gt;MASTER!$B$5/100,"C","K"))))</f>
        <v>SB</v>
      </c>
    </row>
    <row r="2974" customHeight="1" spans="1:18">
      <c r="A2974" s="65">
        <f ca="1">INDIRECT(ADDRESS(2+QUOTIENT(ROW()-2,COUNTA('Form Responses 1'!$1:$1)-4),1,,TRUE,"Form Responses 1"))</f>
        <v>0</v>
      </c>
      <c r="B2974" s="65">
        <f ca="1">INDIRECT(ADDRESS(2+QUOTIENT(ROW()-2,COUNTA('Form Responses 1'!$1:$1)-4),2,,TRUE,"Form Responses 1"))</f>
        <v>0</v>
      </c>
      <c r="C2974" s="65">
        <f ca="1">INDIRECT(ADDRESS(2+QUOTIENT(ROW()-2,COUNTA('Form Responses 1'!$1:$1)-4),3,,TRUE,"Form Responses 1"))</f>
        <v>0</v>
      </c>
      <c r="D2974" s="65">
        <f ca="1">INDIRECT(ADDRESS(2+QUOTIENT(ROW()-2,COUNTA('Form Responses 1'!$1:$1)-4),4,,TRUE,"Form Responses 1"))</f>
        <v>0</v>
      </c>
      <c r="E2974" s="82">
        <f ca="1" t="shared" si="0"/>
        <v>6</v>
      </c>
      <c r="F2974" s="65" t="str">
        <f ca="1">IF(ISBLANK(A2974)," ",INDIRECT(ADDRESS(1,5+MOD(ROW()-2,COUNTA('Form Responses 1'!$1:$1)-4),,TRUE,"Form Responses 1")))</f>
        <v>Lantai 15 [Toilet Pria / Wanita]</v>
      </c>
      <c r="G2974" s="65" t="e">
        <f ca="1">IF(ISBLANK(A2974)," ",INDIRECT(ADDRESS(MATCH(A2974,'Form Responses 1'!A:A,0),5+MOD(ROW()-2,COUNTA('Form Responses 1'!$1:$1)-4),,TRUE,"Form Responses 1")))</f>
        <v>#N/A</v>
      </c>
      <c r="H2974" s="83" t="str">
        <f ca="1" t="shared" si="1"/>
        <v>Lantai 15</v>
      </c>
      <c r="I2974" s="83" t="str">
        <f ca="1" t="shared" si="3001"/>
        <v>Toilet Pria / Wanita</v>
      </c>
      <c r="J2974" s="83" t="str">
        <f ca="1" t="shared" si="2"/>
        <v>CLEANING SERVICE</v>
      </c>
      <c r="K2974" s="83" t="str">
        <f ca="1" t="array" ref="K2974">IFERROR(INDEX(MASTER!B:B,MATCH(G2974,MASTER!A:A,0))/100," ")</f>
        <v> </v>
      </c>
      <c r="L2974" s="65">
        <f ca="1" t="shared" si="3"/>
        <v>0</v>
      </c>
      <c r="M2974" s="65" t="str">
        <f ca="1" t="shared" si="4"/>
        <v>1900 - WEEK 00</v>
      </c>
      <c r="N2974" s="65" t="str">
        <f ca="1" t="shared" si="5"/>
        <v>1900 - MONTH 01</v>
      </c>
      <c r="O2974" s="83" t="str">
        <f ca="1" t="shared" ref="O2974:P2974" si="3029">IFERROR(AVERAGEIF(M:M,M2974,$K:$K)," ")</f>
        <v> </v>
      </c>
      <c r="P2974" s="83" t="str">
        <f ca="1" t="shared" si="3029"/>
        <v> </v>
      </c>
      <c r="Q2974" s="65" t="str">
        <f ca="1">IF(ISBLANK(A2974)," ",IF(O2974&gt;MASTER!$B$3/100,"SB",IF(O2974&gt;MASTER!$B$4/100,"B",IF(O2974&gt;MASTER!$B$5/100,"C","K"))))</f>
        <v>SB</v>
      </c>
      <c r="R2974" s="65" t="str">
        <f ca="1">IF(ISBLANK(B2974)," ",IF(P2974&gt;MASTER!$B$3/100,"SB",IF(P2974&gt;MASTER!$B$4/100,"B",IF(P2974&gt;MASTER!$B$5/100,"C","K"))))</f>
        <v>SB</v>
      </c>
    </row>
    <row r="2975" customHeight="1" spans="1:18">
      <c r="A2975" s="65">
        <f ca="1">INDIRECT(ADDRESS(2+QUOTIENT(ROW()-2,COUNTA('Form Responses 1'!$1:$1)-4),1,,TRUE,"Form Responses 1"))</f>
        <v>0</v>
      </c>
      <c r="B2975" s="65">
        <f ca="1">INDIRECT(ADDRESS(2+QUOTIENT(ROW()-2,COUNTA('Form Responses 1'!$1:$1)-4),2,,TRUE,"Form Responses 1"))</f>
        <v>0</v>
      </c>
      <c r="C2975" s="65">
        <f ca="1">INDIRECT(ADDRESS(2+QUOTIENT(ROW()-2,COUNTA('Form Responses 1'!$1:$1)-4),3,,TRUE,"Form Responses 1"))</f>
        <v>0</v>
      </c>
      <c r="D2975" s="65">
        <f ca="1">INDIRECT(ADDRESS(2+QUOTIENT(ROW()-2,COUNTA('Form Responses 1'!$1:$1)-4),4,,TRUE,"Form Responses 1"))</f>
        <v>0</v>
      </c>
      <c r="E2975" s="82">
        <f ca="1" t="shared" si="0"/>
        <v>6</v>
      </c>
      <c r="F2975" s="65" t="str">
        <f ca="1">IF(ISBLANK(A2975)," ",INDIRECT(ADDRESS(1,5+MOD(ROW()-2,COUNTA('Form Responses 1'!$1:$1)-4),,TRUE,"Form Responses 1")))</f>
        <v>Lantai 14 [Tangga Exit Barat]</v>
      </c>
      <c r="G2975" s="65" t="e">
        <f ca="1">IF(ISBLANK(A2975)," ",INDIRECT(ADDRESS(MATCH(A2975,'Form Responses 1'!A:A,0),5+MOD(ROW()-2,COUNTA('Form Responses 1'!$1:$1)-4),,TRUE,"Form Responses 1")))</f>
        <v>#N/A</v>
      </c>
      <c r="H2975" s="83" t="str">
        <f ca="1" t="shared" si="1"/>
        <v>Lantai 14</v>
      </c>
      <c r="I2975" s="83" t="str">
        <f ca="1" t="shared" si="3001"/>
        <v>Tangga Exit Barat</v>
      </c>
      <c r="J2975" s="83" t="str">
        <f ca="1" t="shared" si="2"/>
        <v>CLEANING SERVICE</v>
      </c>
      <c r="K2975" s="83" t="str">
        <f ca="1" t="array" ref="K2975">IFERROR(INDEX(MASTER!B:B,MATCH(G2975,MASTER!A:A,0))/100," ")</f>
        <v> </v>
      </c>
      <c r="L2975" s="65">
        <f ca="1" t="shared" si="3"/>
        <v>0</v>
      </c>
      <c r="M2975" s="65" t="str">
        <f ca="1" t="shared" si="4"/>
        <v>1900 - WEEK 00</v>
      </c>
      <c r="N2975" s="65" t="str">
        <f ca="1" t="shared" si="5"/>
        <v>1900 - MONTH 01</v>
      </c>
      <c r="O2975" s="83" t="str">
        <f ca="1" t="shared" ref="O2975:P2975" si="3030">IFERROR(AVERAGEIF(M:M,M2975,$K:$K)," ")</f>
        <v> </v>
      </c>
      <c r="P2975" s="83" t="str">
        <f ca="1" t="shared" si="3030"/>
        <v> </v>
      </c>
      <c r="Q2975" s="65" t="str">
        <f ca="1">IF(ISBLANK(A2975)," ",IF(O2975&gt;MASTER!$B$3/100,"SB",IF(O2975&gt;MASTER!$B$4/100,"B",IF(O2975&gt;MASTER!$B$5/100,"C","K"))))</f>
        <v>SB</v>
      </c>
      <c r="R2975" s="65" t="str">
        <f ca="1">IF(ISBLANK(B2975)," ",IF(P2975&gt;MASTER!$B$3/100,"SB",IF(P2975&gt;MASTER!$B$4/100,"B",IF(P2975&gt;MASTER!$B$5/100,"C","K"))))</f>
        <v>SB</v>
      </c>
    </row>
    <row r="2976" customHeight="1" spans="1:18">
      <c r="A2976" s="65">
        <f ca="1">INDIRECT(ADDRESS(2+QUOTIENT(ROW()-2,COUNTA('Form Responses 1'!$1:$1)-4),1,,TRUE,"Form Responses 1"))</f>
        <v>0</v>
      </c>
      <c r="B2976" s="65">
        <f ca="1">INDIRECT(ADDRESS(2+QUOTIENT(ROW()-2,COUNTA('Form Responses 1'!$1:$1)-4),2,,TRUE,"Form Responses 1"))</f>
        <v>0</v>
      </c>
      <c r="C2976" s="65">
        <f ca="1">INDIRECT(ADDRESS(2+QUOTIENT(ROW()-2,COUNTA('Form Responses 1'!$1:$1)-4),3,,TRUE,"Form Responses 1"))</f>
        <v>0</v>
      </c>
      <c r="D2976" s="65">
        <f ca="1">INDIRECT(ADDRESS(2+QUOTIENT(ROW()-2,COUNTA('Form Responses 1'!$1:$1)-4),4,,TRUE,"Form Responses 1"))</f>
        <v>0</v>
      </c>
      <c r="E2976" s="82">
        <f ca="1" t="shared" si="0"/>
        <v>6</v>
      </c>
      <c r="F2976" s="65" t="str">
        <f ca="1">IF(ISBLANK(A2976)," ",INDIRECT(ADDRESS(1,5+MOD(ROW()-2,COUNTA('Form Responses 1'!$1:$1)-4),,TRUE,"Form Responses 1")))</f>
        <v>Lantai 14 [ &amp; Timur]</v>
      </c>
      <c r="G2976" s="65" t="e">
        <f ca="1">IF(ISBLANK(A2976)," ",INDIRECT(ADDRESS(MATCH(A2976,'Form Responses 1'!A:A,0),5+MOD(ROW()-2,COUNTA('Form Responses 1'!$1:$1)-4),,TRUE,"Form Responses 1")))</f>
        <v>#N/A</v>
      </c>
      <c r="H2976" s="83" t="str">
        <f ca="1" t="shared" si="1"/>
        <v>Lantai 14</v>
      </c>
      <c r="I2976" s="83" t="str">
        <f ca="1" t="shared" si="3001"/>
        <v> &amp; Timur</v>
      </c>
      <c r="J2976" s="83" t="str">
        <f ca="1" t="shared" si="2"/>
        <v>CLEANING SERVICE</v>
      </c>
      <c r="K2976" s="83" t="str">
        <f ca="1" t="array" ref="K2976">IFERROR(INDEX(MASTER!B:B,MATCH(G2976,MASTER!A:A,0))/100," ")</f>
        <v> </v>
      </c>
      <c r="L2976" s="65">
        <f ca="1" t="shared" si="3"/>
        <v>0</v>
      </c>
      <c r="M2976" s="65" t="str">
        <f ca="1" t="shared" si="4"/>
        <v>1900 - WEEK 00</v>
      </c>
      <c r="N2976" s="65" t="str">
        <f ca="1" t="shared" si="5"/>
        <v>1900 - MONTH 01</v>
      </c>
      <c r="O2976" s="83" t="str">
        <f ca="1" t="shared" ref="O2976:P2976" si="3031">IFERROR(AVERAGEIF(M:M,M2976,$K:$K)," ")</f>
        <v> </v>
      </c>
      <c r="P2976" s="83" t="str">
        <f ca="1" t="shared" si="3031"/>
        <v> </v>
      </c>
      <c r="Q2976" s="65" t="str">
        <f ca="1">IF(ISBLANK(A2976)," ",IF(O2976&gt;MASTER!$B$3/100,"SB",IF(O2976&gt;MASTER!$B$4/100,"B",IF(O2976&gt;MASTER!$B$5/100,"C","K"))))</f>
        <v>SB</v>
      </c>
      <c r="R2976" s="65" t="str">
        <f ca="1">IF(ISBLANK(B2976)," ",IF(P2976&gt;MASTER!$B$3/100,"SB",IF(P2976&gt;MASTER!$B$4/100,"B",IF(P2976&gt;MASTER!$B$5/100,"C","K"))))</f>
        <v>SB</v>
      </c>
    </row>
    <row r="2977" customHeight="1" spans="1:18">
      <c r="A2977" s="65">
        <f ca="1">INDIRECT(ADDRESS(2+QUOTIENT(ROW()-2,COUNTA('Form Responses 1'!$1:$1)-4),1,,TRUE,"Form Responses 1"))</f>
        <v>0</v>
      </c>
      <c r="B2977" s="65">
        <f ca="1">INDIRECT(ADDRESS(2+QUOTIENT(ROW()-2,COUNTA('Form Responses 1'!$1:$1)-4),2,,TRUE,"Form Responses 1"))</f>
        <v>0</v>
      </c>
      <c r="C2977" s="65">
        <f ca="1">INDIRECT(ADDRESS(2+QUOTIENT(ROW()-2,COUNTA('Form Responses 1'!$1:$1)-4),3,,TRUE,"Form Responses 1"))</f>
        <v>0</v>
      </c>
      <c r="D2977" s="65">
        <f ca="1">INDIRECT(ADDRESS(2+QUOTIENT(ROW()-2,COUNTA('Form Responses 1'!$1:$1)-4),4,,TRUE,"Form Responses 1"))</f>
        <v>0</v>
      </c>
      <c r="E2977" s="82">
        <f ca="1" t="shared" si="0"/>
        <v>6</v>
      </c>
      <c r="F2977" s="65" t="str">
        <f ca="1">IF(ISBLANK(A2977)," ",INDIRECT(ADDRESS(1,5+MOD(ROW()-2,COUNTA('Form Responses 1'!$1:$1)-4),,TRUE,"Form Responses 1")))</f>
        <v>Lantai 14 [Mushola]</v>
      </c>
      <c r="G2977" s="65" t="e">
        <f ca="1">IF(ISBLANK(A2977)," ",INDIRECT(ADDRESS(MATCH(A2977,'Form Responses 1'!A:A,0),5+MOD(ROW()-2,COUNTA('Form Responses 1'!$1:$1)-4),,TRUE,"Form Responses 1")))</f>
        <v>#N/A</v>
      </c>
      <c r="H2977" s="83" t="str">
        <f ca="1" t="shared" si="1"/>
        <v>Lantai 14</v>
      </c>
      <c r="I2977" s="83" t="str">
        <f ca="1" t="shared" si="3001"/>
        <v>Mushola</v>
      </c>
      <c r="J2977" s="83" t="str">
        <f ca="1" t="shared" si="2"/>
        <v>CLEANING SERVICE</v>
      </c>
      <c r="K2977" s="83" t="str">
        <f ca="1" t="array" ref="K2977">IFERROR(INDEX(MASTER!B:B,MATCH(G2977,MASTER!A:A,0))/100," ")</f>
        <v> </v>
      </c>
      <c r="L2977" s="65">
        <f ca="1" t="shared" si="3"/>
        <v>0</v>
      </c>
      <c r="M2977" s="65" t="str">
        <f ca="1" t="shared" si="4"/>
        <v>1900 - WEEK 00</v>
      </c>
      <c r="N2977" s="65" t="str">
        <f ca="1" t="shared" si="5"/>
        <v>1900 - MONTH 01</v>
      </c>
      <c r="O2977" s="83" t="str">
        <f ca="1" t="shared" ref="O2977:P2977" si="3032">IFERROR(AVERAGEIF(M:M,M2977,$K:$K)," ")</f>
        <v> </v>
      </c>
      <c r="P2977" s="83" t="str">
        <f ca="1" t="shared" si="3032"/>
        <v> </v>
      </c>
      <c r="Q2977" s="65" t="str">
        <f ca="1">IF(ISBLANK(A2977)," ",IF(O2977&gt;MASTER!$B$3/100,"SB",IF(O2977&gt;MASTER!$B$4/100,"B",IF(O2977&gt;MASTER!$B$5/100,"C","K"))))</f>
        <v>SB</v>
      </c>
      <c r="R2977" s="65" t="str">
        <f ca="1">IF(ISBLANK(B2977)," ",IF(P2977&gt;MASTER!$B$3/100,"SB",IF(P2977&gt;MASTER!$B$4/100,"B",IF(P2977&gt;MASTER!$B$5/100,"C","K"))))</f>
        <v>SB</v>
      </c>
    </row>
    <row r="2978" customHeight="1" spans="1:18">
      <c r="A2978" s="65">
        <f ca="1">INDIRECT(ADDRESS(2+QUOTIENT(ROW()-2,COUNTA('Form Responses 1'!$1:$1)-4),1,,TRUE,"Form Responses 1"))</f>
        <v>0</v>
      </c>
      <c r="B2978" s="65">
        <f ca="1">INDIRECT(ADDRESS(2+QUOTIENT(ROW()-2,COUNTA('Form Responses 1'!$1:$1)-4),2,,TRUE,"Form Responses 1"))</f>
        <v>0</v>
      </c>
      <c r="C2978" s="65">
        <f ca="1">INDIRECT(ADDRESS(2+QUOTIENT(ROW()-2,COUNTA('Form Responses 1'!$1:$1)-4),3,,TRUE,"Form Responses 1"))</f>
        <v>0</v>
      </c>
      <c r="D2978" s="65">
        <f ca="1">INDIRECT(ADDRESS(2+QUOTIENT(ROW()-2,COUNTA('Form Responses 1'!$1:$1)-4),4,,TRUE,"Form Responses 1"))</f>
        <v>0</v>
      </c>
      <c r="E2978" s="82">
        <f ca="1" t="shared" si="0"/>
        <v>6</v>
      </c>
      <c r="F2978" s="65" t="str">
        <f ca="1">IF(ISBLANK(A2978)," ",INDIRECT(ADDRESS(1,5+MOD(ROW()-2,COUNTA('Form Responses 1'!$1:$1)-4),,TRUE,"Form Responses 1")))</f>
        <v>Lantai 14 [Pantry]</v>
      </c>
      <c r="G2978" s="65" t="e">
        <f ca="1">IF(ISBLANK(A2978)," ",INDIRECT(ADDRESS(MATCH(A2978,'Form Responses 1'!A:A,0),5+MOD(ROW()-2,COUNTA('Form Responses 1'!$1:$1)-4),,TRUE,"Form Responses 1")))</f>
        <v>#N/A</v>
      </c>
      <c r="H2978" s="83" t="str">
        <f ca="1" t="shared" si="1"/>
        <v>Lantai 14</v>
      </c>
      <c r="I2978" s="83" t="str">
        <f ca="1" t="shared" si="3001"/>
        <v>Pantry</v>
      </c>
      <c r="J2978" s="83" t="str">
        <f ca="1" t="shared" si="2"/>
        <v>CLEANING SERVICE</v>
      </c>
      <c r="K2978" s="83" t="str">
        <f ca="1" t="array" ref="K2978">IFERROR(INDEX(MASTER!B:B,MATCH(G2978,MASTER!A:A,0))/100," ")</f>
        <v> </v>
      </c>
      <c r="L2978" s="65">
        <f ca="1" t="shared" si="3"/>
        <v>0</v>
      </c>
      <c r="M2978" s="65" t="str">
        <f ca="1" t="shared" si="4"/>
        <v>1900 - WEEK 00</v>
      </c>
      <c r="N2978" s="65" t="str">
        <f ca="1" t="shared" si="5"/>
        <v>1900 - MONTH 01</v>
      </c>
      <c r="O2978" s="83" t="str">
        <f ca="1" t="shared" ref="O2978:P2978" si="3033">IFERROR(AVERAGEIF(M:M,M2978,$K:$K)," ")</f>
        <v> </v>
      </c>
      <c r="P2978" s="83" t="str">
        <f ca="1" t="shared" si="3033"/>
        <v> </v>
      </c>
      <c r="Q2978" s="65" t="str">
        <f ca="1">IF(ISBLANK(A2978)," ",IF(O2978&gt;MASTER!$B$3/100,"SB",IF(O2978&gt;MASTER!$B$4/100,"B",IF(O2978&gt;MASTER!$B$5/100,"C","K"))))</f>
        <v>SB</v>
      </c>
      <c r="R2978" s="65" t="str">
        <f ca="1">IF(ISBLANK(B2978)," ",IF(P2978&gt;MASTER!$B$3/100,"SB",IF(P2978&gt;MASTER!$B$4/100,"B",IF(P2978&gt;MASTER!$B$5/100,"C","K"))))</f>
        <v>SB</v>
      </c>
    </row>
    <row r="2979" customHeight="1" spans="1:18">
      <c r="A2979" s="65">
        <f ca="1">INDIRECT(ADDRESS(2+QUOTIENT(ROW()-2,COUNTA('Form Responses 1'!$1:$1)-4),1,,TRUE,"Form Responses 1"))</f>
        <v>0</v>
      </c>
      <c r="B2979" s="65">
        <f ca="1">INDIRECT(ADDRESS(2+QUOTIENT(ROW()-2,COUNTA('Form Responses 1'!$1:$1)-4),2,,TRUE,"Form Responses 1"))</f>
        <v>0</v>
      </c>
      <c r="C2979" s="65">
        <f ca="1">INDIRECT(ADDRESS(2+QUOTIENT(ROW()-2,COUNTA('Form Responses 1'!$1:$1)-4),3,,TRUE,"Form Responses 1"))</f>
        <v>0</v>
      </c>
      <c r="D2979" s="65">
        <f ca="1">INDIRECT(ADDRESS(2+QUOTIENT(ROW()-2,COUNTA('Form Responses 1'!$1:$1)-4),4,,TRUE,"Form Responses 1"))</f>
        <v>0</v>
      </c>
      <c r="E2979" s="82">
        <f ca="1" t="shared" si="0"/>
        <v>6</v>
      </c>
      <c r="F2979" s="65" t="str">
        <f ca="1">IF(ISBLANK(A2979)," ",INDIRECT(ADDRESS(1,5+MOD(ROW()-2,COUNTA('Form Responses 1'!$1:$1)-4),,TRUE,"Form Responses 1")))</f>
        <v>Lantai 14 [Ruang Rapat 1-2-3]</v>
      </c>
      <c r="G2979" s="65" t="e">
        <f ca="1">IF(ISBLANK(A2979)," ",INDIRECT(ADDRESS(MATCH(A2979,'Form Responses 1'!A:A,0),5+MOD(ROW()-2,COUNTA('Form Responses 1'!$1:$1)-4),,TRUE,"Form Responses 1")))</f>
        <v>#N/A</v>
      </c>
      <c r="H2979" s="83" t="str">
        <f ca="1" t="shared" si="1"/>
        <v>Lantai 14</v>
      </c>
      <c r="I2979" s="83" t="str">
        <f ca="1" t="shared" si="3001"/>
        <v>Ruang Rapat 1-2-3</v>
      </c>
      <c r="J2979" s="83" t="str">
        <f ca="1" t="shared" si="2"/>
        <v>CLEANING SERVICE</v>
      </c>
      <c r="K2979" s="83" t="str">
        <f ca="1" t="array" ref="K2979">IFERROR(INDEX(MASTER!B:B,MATCH(G2979,MASTER!A:A,0))/100," ")</f>
        <v> </v>
      </c>
      <c r="L2979" s="65">
        <f ca="1" t="shared" si="3"/>
        <v>0</v>
      </c>
      <c r="M2979" s="65" t="str">
        <f ca="1" t="shared" si="4"/>
        <v>1900 - WEEK 00</v>
      </c>
      <c r="N2979" s="65" t="str">
        <f ca="1" t="shared" si="5"/>
        <v>1900 - MONTH 01</v>
      </c>
      <c r="O2979" s="83" t="str">
        <f ca="1" t="shared" ref="O2979:P2979" si="3034">IFERROR(AVERAGEIF(M:M,M2979,$K:$K)," ")</f>
        <v> </v>
      </c>
      <c r="P2979" s="83" t="str">
        <f ca="1" t="shared" si="3034"/>
        <v> </v>
      </c>
      <c r="Q2979" s="65" t="str">
        <f ca="1">IF(ISBLANK(A2979)," ",IF(O2979&gt;MASTER!$B$3/100,"SB",IF(O2979&gt;MASTER!$B$4/100,"B",IF(O2979&gt;MASTER!$B$5/100,"C","K"))))</f>
        <v>SB</v>
      </c>
      <c r="R2979" s="65" t="str">
        <f ca="1">IF(ISBLANK(B2979)," ",IF(P2979&gt;MASTER!$B$3/100,"SB",IF(P2979&gt;MASTER!$B$4/100,"B",IF(P2979&gt;MASTER!$B$5/100,"C","K"))))</f>
        <v>SB</v>
      </c>
    </row>
    <row r="2980" customHeight="1" spans="1:18">
      <c r="A2980" s="65">
        <f ca="1">INDIRECT(ADDRESS(2+QUOTIENT(ROW()-2,COUNTA('Form Responses 1'!$1:$1)-4),1,,TRUE,"Form Responses 1"))</f>
        <v>0</v>
      </c>
      <c r="B2980" s="65">
        <f ca="1">INDIRECT(ADDRESS(2+QUOTIENT(ROW()-2,COUNTA('Form Responses 1'!$1:$1)-4),2,,TRUE,"Form Responses 1"))</f>
        <v>0</v>
      </c>
      <c r="C2980" s="65">
        <f ca="1">INDIRECT(ADDRESS(2+QUOTIENT(ROW()-2,COUNTA('Form Responses 1'!$1:$1)-4),3,,TRUE,"Form Responses 1"))</f>
        <v>0</v>
      </c>
      <c r="D2980" s="65">
        <f ca="1">INDIRECT(ADDRESS(2+QUOTIENT(ROW()-2,COUNTA('Form Responses 1'!$1:$1)-4),4,,TRUE,"Form Responses 1"))</f>
        <v>0</v>
      </c>
      <c r="E2980" s="82">
        <f ca="1" t="shared" si="0"/>
        <v>6</v>
      </c>
      <c r="F2980" s="65" t="str">
        <f ca="1">IF(ISBLANK(A2980)," ",INDIRECT(ADDRESS(1,5+MOD(ROW()-2,COUNTA('Form Responses 1'!$1:$1)-4),,TRUE,"Form Responses 1")))</f>
        <v>Lantai 14 [Ruang Kerja]</v>
      </c>
      <c r="G2980" s="65" t="e">
        <f ca="1">IF(ISBLANK(A2980)," ",INDIRECT(ADDRESS(MATCH(A2980,'Form Responses 1'!A:A,0),5+MOD(ROW()-2,COUNTA('Form Responses 1'!$1:$1)-4),,TRUE,"Form Responses 1")))</f>
        <v>#N/A</v>
      </c>
      <c r="H2980" s="83" t="str">
        <f ca="1" t="shared" si="1"/>
        <v>Lantai 14</v>
      </c>
      <c r="I2980" s="83" t="str">
        <f ca="1" t="shared" si="3001"/>
        <v>Ruang Kerja</v>
      </c>
      <c r="J2980" s="83" t="str">
        <f ca="1" t="shared" si="2"/>
        <v>CLEANING SERVICE</v>
      </c>
      <c r="K2980" s="83" t="str">
        <f ca="1" t="array" ref="K2980">IFERROR(INDEX(MASTER!B:B,MATCH(G2980,MASTER!A:A,0))/100," ")</f>
        <v> </v>
      </c>
      <c r="L2980" s="65">
        <f ca="1" t="shared" si="3"/>
        <v>0</v>
      </c>
      <c r="M2980" s="65" t="str">
        <f ca="1" t="shared" si="4"/>
        <v>1900 - WEEK 00</v>
      </c>
      <c r="N2980" s="65" t="str">
        <f ca="1" t="shared" si="5"/>
        <v>1900 - MONTH 01</v>
      </c>
      <c r="O2980" s="83" t="str">
        <f ca="1" t="shared" ref="O2980:P2980" si="3035">IFERROR(AVERAGEIF(M:M,M2980,$K:$K)," ")</f>
        <v> </v>
      </c>
      <c r="P2980" s="83" t="str">
        <f ca="1" t="shared" si="3035"/>
        <v> </v>
      </c>
      <c r="Q2980" s="65" t="str">
        <f ca="1">IF(ISBLANK(A2980)," ",IF(O2980&gt;MASTER!$B$3/100,"SB",IF(O2980&gt;MASTER!$B$4/100,"B",IF(O2980&gt;MASTER!$B$5/100,"C","K"))))</f>
        <v>SB</v>
      </c>
      <c r="R2980" s="65" t="str">
        <f ca="1">IF(ISBLANK(B2980)," ",IF(P2980&gt;MASTER!$B$3/100,"SB",IF(P2980&gt;MASTER!$B$4/100,"B",IF(P2980&gt;MASTER!$B$5/100,"C","K"))))</f>
        <v>SB</v>
      </c>
    </row>
    <row r="2981" customHeight="1" spans="1:18">
      <c r="A2981" s="65">
        <f ca="1">INDIRECT(ADDRESS(2+QUOTIENT(ROW()-2,COUNTA('Form Responses 1'!$1:$1)-4),1,,TRUE,"Form Responses 1"))</f>
        <v>0</v>
      </c>
      <c r="B2981" s="65">
        <f ca="1">INDIRECT(ADDRESS(2+QUOTIENT(ROW()-2,COUNTA('Form Responses 1'!$1:$1)-4),2,,TRUE,"Form Responses 1"))</f>
        <v>0</v>
      </c>
      <c r="C2981" s="65">
        <f ca="1">INDIRECT(ADDRESS(2+QUOTIENT(ROW()-2,COUNTA('Form Responses 1'!$1:$1)-4),3,,TRUE,"Form Responses 1"))</f>
        <v>0</v>
      </c>
      <c r="D2981" s="65">
        <f ca="1">INDIRECT(ADDRESS(2+QUOTIENT(ROW()-2,COUNTA('Form Responses 1'!$1:$1)-4),4,,TRUE,"Form Responses 1"))</f>
        <v>0</v>
      </c>
      <c r="E2981" s="82">
        <f ca="1" t="shared" si="0"/>
        <v>6</v>
      </c>
      <c r="F2981" s="65" t="str">
        <f ca="1">IF(ISBLANK(A2981)," ",INDIRECT(ADDRESS(1,5+MOD(ROW()-2,COUNTA('Form Responses 1'!$1:$1)-4),,TRUE,"Form Responses 1")))</f>
        <v>Lantai 14 [Koridor]</v>
      </c>
      <c r="G2981" s="65" t="e">
        <f ca="1">IF(ISBLANK(A2981)," ",INDIRECT(ADDRESS(MATCH(A2981,'Form Responses 1'!A:A,0),5+MOD(ROW()-2,COUNTA('Form Responses 1'!$1:$1)-4),,TRUE,"Form Responses 1")))</f>
        <v>#N/A</v>
      </c>
      <c r="H2981" s="83" t="str">
        <f ca="1" t="shared" si="1"/>
        <v>Lantai 14</v>
      </c>
      <c r="I2981" s="83" t="str">
        <f ca="1" t="shared" si="3001"/>
        <v>Koridor</v>
      </c>
      <c r="J2981" s="83" t="str">
        <f ca="1" t="shared" si="2"/>
        <v>CLEANING SERVICE</v>
      </c>
      <c r="K2981" s="83" t="str">
        <f ca="1" t="array" ref="K2981">IFERROR(INDEX(MASTER!B:B,MATCH(G2981,MASTER!A:A,0))/100," ")</f>
        <v> </v>
      </c>
      <c r="L2981" s="65">
        <f ca="1" t="shared" si="3"/>
        <v>0</v>
      </c>
      <c r="M2981" s="65" t="str">
        <f ca="1" t="shared" si="4"/>
        <v>1900 - WEEK 00</v>
      </c>
      <c r="N2981" s="65" t="str">
        <f ca="1" t="shared" si="5"/>
        <v>1900 - MONTH 01</v>
      </c>
      <c r="O2981" s="83" t="str">
        <f ca="1" t="shared" ref="O2981:P2981" si="3036">IFERROR(AVERAGEIF(M:M,M2981,$K:$K)," ")</f>
        <v> </v>
      </c>
      <c r="P2981" s="83" t="str">
        <f ca="1" t="shared" si="3036"/>
        <v> </v>
      </c>
      <c r="Q2981" s="65" t="str">
        <f ca="1">IF(ISBLANK(A2981)," ",IF(O2981&gt;MASTER!$B$3/100,"SB",IF(O2981&gt;MASTER!$B$4/100,"B",IF(O2981&gt;MASTER!$B$5/100,"C","K"))))</f>
        <v>SB</v>
      </c>
      <c r="R2981" s="65" t="str">
        <f ca="1">IF(ISBLANK(B2981)," ",IF(P2981&gt;MASTER!$B$3/100,"SB",IF(P2981&gt;MASTER!$B$4/100,"B",IF(P2981&gt;MASTER!$B$5/100,"C","K"))))</f>
        <v>SB</v>
      </c>
    </row>
    <row r="2982" customHeight="1" spans="1:18">
      <c r="A2982" s="65">
        <f ca="1">INDIRECT(ADDRESS(2+QUOTIENT(ROW()-2,COUNTA('Form Responses 1'!$1:$1)-4),1,,TRUE,"Form Responses 1"))</f>
        <v>0</v>
      </c>
      <c r="B2982" s="65">
        <f ca="1">INDIRECT(ADDRESS(2+QUOTIENT(ROW()-2,COUNTA('Form Responses 1'!$1:$1)-4),2,,TRUE,"Form Responses 1"))</f>
        <v>0</v>
      </c>
      <c r="C2982" s="65">
        <f ca="1">INDIRECT(ADDRESS(2+QUOTIENT(ROW()-2,COUNTA('Form Responses 1'!$1:$1)-4),3,,TRUE,"Form Responses 1"))</f>
        <v>0</v>
      </c>
      <c r="D2982" s="65">
        <f ca="1">INDIRECT(ADDRESS(2+QUOTIENT(ROW()-2,COUNTA('Form Responses 1'!$1:$1)-4),4,,TRUE,"Form Responses 1"))</f>
        <v>0</v>
      </c>
      <c r="E2982" s="82">
        <f ca="1" t="shared" si="0"/>
        <v>6</v>
      </c>
      <c r="F2982" s="65" t="str">
        <f ca="1">IF(ISBLANK(A2982)," ",INDIRECT(ADDRESS(1,5+MOD(ROW()-2,COUNTA('Form Responses 1'!$1:$1)-4),,TRUE,"Form Responses 1")))</f>
        <v>Lantai 14 [Toilet Pria / Wanita]</v>
      </c>
      <c r="G2982" s="65" t="e">
        <f ca="1">IF(ISBLANK(A2982)," ",INDIRECT(ADDRESS(MATCH(A2982,'Form Responses 1'!A:A,0),5+MOD(ROW()-2,COUNTA('Form Responses 1'!$1:$1)-4),,TRUE,"Form Responses 1")))</f>
        <v>#N/A</v>
      </c>
      <c r="H2982" s="83" t="str">
        <f ca="1" t="shared" si="1"/>
        <v>Lantai 14</v>
      </c>
      <c r="I2982" s="83" t="str">
        <f ca="1" t="shared" si="3001"/>
        <v>Toilet Pria / Wanita</v>
      </c>
      <c r="J2982" s="83" t="str">
        <f ca="1" t="shared" si="2"/>
        <v>CLEANING SERVICE</v>
      </c>
      <c r="K2982" s="83" t="str">
        <f ca="1" t="array" ref="K2982">IFERROR(INDEX(MASTER!B:B,MATCH(G2982,MASTER!A:A,0))/100," ")</f>
        <v> </v>
      </c>
      <c r="L2982" s="65">
        <f ca="1" t="shared" si="3"/>
        <v>0</v>
      </c>
      <c r="M2982" s="65" t="str">
        <f ca="1" t="shared" si="4"/>
        <v>1900 - WEEK 00</v>
      </c>
      <c r="N2982" s="65" t="str">
        <f ca="1" t="shared" si="5"/>
        <v>1900 - MONTH 01</v>
      </c>
      <c r="O2982" s="83" t="str">
        <f ca="1" t="shared" ref="O2982:P2982" si="3037">IFERROR(AVERAGEIF(M:M,M2982,$K:$K)," ")</f>
        <v> </v>
      </c>
      <c r="P2982" s="83" t="str">
        <f ca="1" t="shared" si="3037"/>
        <v> </v>
      </c>
      <c r="Q2982" s="65" t="str">
        <f ca="1">IF(ISBLANK(A2982)," ",IF(O2982&gt;MASTER!$B$3/100,"SB",IF(O2982&gt;MASTER!$B$4/100,"B",IF(O2982&gt;MASTER!$B$5/100,"C","K"))))</f>
        <v>SB</v>
      </c>
      <c r="R2982" s="65" t="str">
        <f ca="1">IF(ISBLANK(B2982)," ",IF(P2982&gt;MASTER!$B$3/100,"SB",IF(P2982&gt;MASTER!$B$4/100,"B",IF(P2982&gt;MASTER!$B$5/100,"C","K"))))</f>
        <v>SB</v>
      </c>
    </row>
    <row r="2983" customHeight="1" spans="1:18">
      <c r="A2983" s="65">
        <f ca="1">INDIRECT(ADDRESS(2+QUOTIENT(ROW()-2,COUNTA('Form Responses 1'!$1:$1)-4),1,,TRUE,"Form Responses 1"))</f>
        <v>0</v>
      </c>
      <c r="B2983" s="65">
        <f ca="1">INDIRECT(ADDRESS(2+QUOTIENT(ROW()-2,COUNTA('Form Responses 1'!$1:$1)-4),2,,TRUE,"Form Responses 1"))</f>
        <v>0</v>
      </c>
      <c r="C2983" s="65">
        <f ca="1">INDIRECT(ADDRESS(2+QUOTIENT(ROW()-2,COUNTA('Form Responses 1'!$1:$1)-4),3,,TRUE,"Form Responses 1"))</f>
        <v>0</v>
      </c>
      <c r="D2983" s="65">
        <f ca="1">INDIRECT(ADDRESS(2+QUOTIENT(ROW()-2,COUNTA('Form Responses 1'!$1:$1)-4),4,,TRUE,"Form Responses 1"))</f>
        <v>0</v>
      </c>
      <c r="E2983" s="82">
        <f ca="1" t="shared" si="0"/>
        <v>6</v>
      </c>
      <c r="F2983" s="65" t="str">
        <f ca="1">IF(ISBLANK(A2983)," ",INDIRECT(ADDRESS(1,5+MOD(ROW()-2,COUNTA('Form Responses 1'!$1:$1)-4),,TRUE,"Form Responses 1")))</f>
        <v>Lantai 13 [Tangga Exit Barat]</v>
      </c>
      <c r="G2983" s="65" t="e">
        <f ca="1">IF(ISBLANK(A2983)," ",INDIRECT(ADDRESS(MATCH(A2983,'Form Responses 1'!A:A,0),5+MOD(ROW()-2,COUNTA('Form Responses 1'!$1:$1)-4),,TRUE,"Form Responses 1")))</f>
        <v>#N/A</v>
      </c>
      <c r="H2983" s="83" t="str">
        <f ca="1" t="shared" si="1"/>
        <v>Lantai 13</v>
      </c>
      <c r="I2983" s="83" t="str">
        <f ca="1" t="shared" si="3001"/>
        <v>Tangga Exit Barat</v>
      </c>
      <c r="J2983" s="83" t="str">
        <f ca="1" t="shared" si="2"/>
        <v>CLEANING SERVICE</v>
      </c>
      <c r="K2983" s="83" t="str">
        <f ca="1" t="array" ref="K2983">IFERROR(INDEX(MASTER!B:B,MATCH(G2983,MASTER!A:A,0))/100," ")</f>
        <v> </v>
      </c>
      <c r="L2983" s="65">
        <f ca="1" t="shared" si="3"/>
        <v>0</v>
      </c>
      <c r="M2983" s="65" t="str">
        <f ca="1" t="shared" si="4"/>
        <v>1900 - WEEK 00</v>
      </c>
      <c r="N2983" s="65" t="str">
        <f ca="1" t="shared" si="5"/>
        <v>1900 - MONTH 01</v>
      </c>
      <c r="O2983" s="83" t="str">
        <f ca="1" t="shared" ref="O2983:P2983" si="3038">IFERROR(AVERAGEIF(M:M,M2983,$K:$K)," ")</f>
        <v> </v>
      </c>
      <c r="P2983" s="83" t="str">
        <f ca="1" t="shared" si="3038"/>
        <v> </v>
      </c>
      <c r="Q2983" s="65" t="str">
        <f ca="1">IF(ISBLANK(A2983)," ",IF(O2983&gt;MASTER!$B$3/100,"SB",IF(O2983&gt;MASTER!$B$4/100,"B",IF(O2983&gt;MASTER!$B$5/100,"C","K"))))</f>
        <v>SB</v>
      </c>
      <c r="R2983" s="65" t="str">
        <f ca="1">IF(ISBLANK(B2983)," ",IF(P2983&gt;MASTER!$B$3/100,"SB",IF(P2983&gt;MASTER!$B$4/100,"B",IF(P2983&gt;MASTER!$B$5/100,"C","K"))))</f>
        <v>SB</v>
      </c>
    </row>
    <row r="2984" customHeight="1" spans="1:18">
      <c r="A2984" s="65">
        <f ca="1">INDIRECT(ADDRESS(2+QUOTIENT(ROW()-2,COUNTA('Form Responses 1'!$1:$1)-4),1,,TRUE,"Form Responses 1"))</f>
        <v>0</v>
      </c>
      <c r="B2984" s="65">
        <f ca="1">INDIRECT(ADDRESS(2+QUOTIENT(ROW()-2,COUNTA('Form Responses 1'!$1:$1)-4),2,,TRUE,"Form Responses 1"))</f>
        <v>0</v>
      </c>
      <c r="C2984" s="65">
        <f ca="1">INDIRECT(ADDRESS(2+QUOTIENT(ROW()-2,COUNTA('Form Responses 1'!$1:$1)-4),3,,TRUE,"Form Responses 1"))</f>
        <v>0</v>
      </c>
      <c r="D2984" s="65">
        <f ca="1">INDIRECT(ADDRESS(2+QUOTIENT(ROW()-2,COUNTA('Form Responses 1'!$1:$1)-4),4,,TRUE,"Form Responses 1"))</f>
        <v>0</v>
      </c>
      <c r="E2984" s="82">
        <f ca="1" t="shared" si="0"/>
        <v>6</v>
      </c>
      <c r="F2984" s="65" t="str">
        <f ca="1">IF(ISBLANK(A2984)," ",INDIRECT(ADDRESS(1,5+MOD(ROW()-2,COUNTA('Form Responses 1'!$1:$1)-4),,TRUE,"Form Responses 1")))</f>
        <v>Lantai 13 [ &amp; Timur]</v>
      </c>
      <c r="G2984" s="65" t="e">
        <f ca="1">IF(ISBLANK(A2984)," ",INDIRECT(ADDRESS(MATCH(A2984,'Form Responses 1'!A:A,0),5+MOD(ROW()-2,COUNTA('Form Responses 1'!$1:$1)-4),,TRUE,"Form Responses 1")))</f>
        <v>#N/A</v>
      </c>
      <c r="H2984" s="83" t="str">
        <f ca="1" t="shared" si="1"/>
        <v>Lantai 13</v>
      </c>
      <c r="I2984" s="83" t="str">
        <f ca="1" t="shared" si="3001"/>
        <v> &amp; Timur</v>
      </c>
      <c r="J2984" s="83" t="str">
        <f ca="1" t="shared" si="2"/>
        <v>CLEANING SERVICE</v>
      </c>
      <c r="K2984" s="83" t="str">
        <f ca="1" t="array" ref="K2984">IFERROR(INDEX(MASTER!B:B,MATCH(G2984,MASTER!A:A,0))/100," ")</f>
        <v> </v>
      </c>
      <c r="L2984" s="65">
        <f ca="1" t="shared" si="3"/>
        <v>0</v>
      </c>
      <c r="M2984" s="65" t="str">
        <f ca="1" t="shared" si="4"/>
        <v>1900 - WEEK 00</v>
      </c>
      <c r="N2984" s="65" t="str">
        <f ca="1" t="shared" si="5"/>
        <v>1900 - MONTH 01</v>
      </c>
      <c r="O2984" s="83" t="str">
        <f ca="1" t="shared" ref="O2984:P2984" si="3039">IFERROR(AVERAGEIF(M:M,M2984,$K:$K)," ")</f>
        <v> </v>
      </c>
      <c r="P2984" s="83" t="str">
        <f ca="1" t="shared" si="3039"/>
        <v> </v>
      </c>
      <c r="Q2984" s="65" t="str">
        <f ca="1">IF(ISBLANK(A2984)," ",IF(O2984&gt;MASTER!$B$3/100,"SB",IF(O2984&gt;MASTER!$B$4/100,"B",IF(O2984&gt;MASTER!$B$5/100,"C","K"))))</f>
        <v>SB</v>
      </c>
      <c r="R2984" s="65" t="str">
        <f ca="1">IF(ISBLANK(B2984)," ",IF(P2984&gt;MASTER!$B$3/100,"SB",IF(P2984&gt;MASTER!$B$4/100,"B",IF(P2984&gt;MASTER!$B$5/100,"C","K"))))</f>
        <v>SB</v>
      </c>
    </row>
    <row r="2985" customHeight="1" spans="1:18">
      <c r="A2985" s="65">
        <f ca="1">INDIRECT(ADDRESS(2+QUOTIENT(ROW()-2,COUNTA('Form Responses 1'!$1:$1)-4),1,,TRUE,"Form Responses 1"))</f>
        <v>0</v>
      </c>
      <c r="B2985" s="65">
        <f ca="1">INDIRECT(ADDRESS(2+QUOTIENT(ROW()-2,COUNTA('Form Responses 1'!$1:$1)-4),2,,TRUE,"Form Responses 1"))</f>
        <v>0</v>
      </c>
      <c r="C2985" s="65">
        <f ca="1">INDIRECT(ADDRESS(2+QUOTIENT(ROW()-2,COUNTA('Form Responses 1'!$1:$1)-4),3,,TRUE,"Form Responses 1"))</f>
        <v>0</v>
      </c>
      <c r="D2985" s="65">
        <f ca="1">INDIRECT(ADDRESS(2+QUOTIENT(ROW()-2,COUNTA('Form Responses 1'!$1:$1)-4),4,,TRUE,"Form Responses 1"))</f>
        <v>0</v>
      </c>
      <c r="E2985" s="82">
        <f ca="1" t="shared" si="0"/>
        <v>6</v>
      </c>
      <c r="F2985" s="65" t="str">
        <f ca="1">IF(ISBLANK(A2985)," ",INDIRECT(ADDRESS(1,5+MOD(ROW()-2,COUNTA('Form Responses 1'!$1:$1)-4),,TRUE,"Form Responses 1")))</f>
        <v>Lantai 13 [Mushola]</v>
      </c>
      <c r="G2985" s="65" t="e">
        <f ca="1">IF(ISBLANK(A2985)," ",INDIRECT(ADDRESS(MATCH(A2985,'Form Responses 1'!A:A,0),5+MOD(ROW()-2,COUNTA('Form Responses 1'!$1:$1)-4),,TRUE,"Form Responses 1")))</f>
        <v>#N/A</v>
      </c>
      <c r="H2985" s="83" t="str">
        <f ca="1" t="shared" si="1"/>
        <v>Lantai 13</v>
      </c>
      <c r="I2985" s="83" t="str">
        <f ca="1" t="shared" si="3001"/>
        <v>Mushola</v>
      </c>
      <c r="J2985" s="83" t="str">
        <f ca="1" t="shared" si="2"/>
        <v>CLEANING SERVICE</v>
      </c>
      <c r="K2985" s="83" t="str">
        <f ca="1" t="array" ref="K2985">IFERROR(INDEX(MASTER!B:B,MATCH(G2985,MASTER!A:A,0))/100," ")</f>
        <v> </v>
      </c>
      <c r="L2985" s="65">
        <f ca="1" t="shared" si="3"/>
        <v>0</v>
      </c>
      <c r="M2985" s="65" t="str">
        <f ca="1" t="shared" si="4"/>
        <v>1900 - WEEK 00</v>
      </c>
      <c r="N2985" s="65" t="str">
        <f ca="1" t="shared" si="5"/>
        <v>1900 - MONTH 01</v>
      </c>
      <c r="O2985" s="83" t="str">
        <f ca="1" t="shared" ref="O2985:P2985" si="3040">IFERROR(AVERAGEIF(M:M,M2985,$K:$K)," ")</f>
        <v> </v>
      </c>
      <c r="P2985" s="83" t="str">
        <f ca="1" t="shared" si="3040"/>
        <v> </v>
      </c>
      <c r="Q2985" s="65" t="str">
        <f ca="1">IF(ISBLANK(A2985)," ",IF(O2985&gt;MASTER!$B$3/100,"SB",IF(O2985&gt;MASTER!$B$4/100,"B",IF(O2985&gt;MASTER!$B$5/100,"C","K"))))</f>
        <v>SB</v>
      </c>
      <c r="R2985" s="65" t="str">
        <f ca="1">IF(ISBLANK(B2985)," ",IF(P2985&gt;MASTER!$B$3/100,"SB",IF(P2985&gt;MASTER!$B$4/100,"B",IF(P2985&gt;MASTER!$B$5/100,"C","K"))))</f>
        <v>SB</v>
      </c>
    </row>
    <row r="2986" customHeight="1" spans="1:18">
      <c r="A2986" s="65">
        <f ca="1">INDIRECT(ADDRESS(2+QUOTIENT(ROW()-2,COUNTA('Form Responses 1'!$1:$1)-4),1,,TRUE,"Form Responses 1"))</f>
        <v>0</v>
      </c>
      <c r="B2986" s="65">
        <f ca="1">INDIRECT(ADDRESS(2+QUOTIENT(ROW()-2,COUNTA('Form Responses 1'!$1:$1)-4),2,,TRUE,"Form Responses 1"))</f>
        <v>0</v>
      </c>
      <c r="C2986" s="65">
        <f ca="1">INDIRECT(ADDRESS(2+QUOTIENT(ROW()-2,COUNTA('Form Responses 1'!$1:$1)-4),3,,TRUE,"Form Responses 1"))</f>
        <v>0</v>
      </c>
      <c r="D2986" s="65">
        <f ca="1">INDIRECT(ADDRESS(2+QUOTIENT(ROW()-2,COUNTA('Form Responses 1'!$1:$1)-4),4,,TRUE,"Form Responses 1"))</f>
        <v>0</v>
      </c>
      <c r="E2986" s="82">
        <f ca="1" t="shared" si="0"/>
        <v>6</v>
      </c>
      <c r="F2986" s="65" t="str">
        <f ca="1">IF(ISBLANK(A2986)," ",INDIRECT(ADDRESS(1,5+MOD(ROW()-2,COUNTA('Form Responses 1'!$1:$1)-4),,TRUE,"Form Responses 1")))</f>
        <v>Lantai 13 [Pantry]</v>
      </c>
      <c r="G2986" s="65" t="e">
        <f ca="1">IF(ISBLANK(A2986)," ",INDIRECT(ADDRESS(MATCH(A2986,'Form Responses 1'!A:A,0),5+MOD(ROW()-2,COUNTA('Form Responses 1'!$1:$1)-4),,TRUE,"Form Responses 1")))</f>
        <v>#N/A</v>
      </c>
      <c r="H2986" s="83" t="str">
        <f ca="1" t="shared" si="1"/>
        <v>Lantai 13</v>
      </c>
      <c r="I2986" s="83" t="str">
        <f ca="1" t="shared" si="3001"/>
        <v>Pantry</v>
      </c>
      <c r="J2986" s="83" t="str">
        <f ca="1" t="shared" si="2"/>
        <v>CLEANING SERVICE</v>
      </c>
      <c r="K2986" s="83" t="str">
        <f ca="1" t="array" ref="K2986">IFERROR(INDEX(MASTER!B:B,MATCH(G2986,MASTER!A:A,0))/100," ")</f>
        <v> </v>
      </c>
      <c r="L2986" s="65">
        <f ca="1" t="shared" si="3"/>
        <v>0</v>
      </c>
      <c r="M2986" s="65" t="str">
        <f ca="1" t="shared" si="4"/>
        <v>1900 - WEEK 00</v>
      </c>
      <c r="N2986" s="65" t="str">
        <f ca="1" t="shared" si="5"/>
        <v>1900 - MONTH 01</v>
      </c>
      <c r="O2986" s="83" t="str">
        <f ca="1" t="shared" ref="O2986:P2986" si="3041">IFERROR(AVERAGEIF(M:M,M2986,$K:$K)," ")</f>
        <v> </v>
      </c>
      <c r="P2986" s="83" t="str">
        <f ca="1" t="shared" si="3041"/>
        <v> </v>
      </c>
      <c r="Q2986" s="65" t="str">
        <f ca="1">IF(ISBLANK(A2986)," ",IF(O2986&gt;MASTER!$B$3/100,"SB",IF(O2986&gt;MASTER!$B$4/100,"B",IF(O2986&gt;MASTER!$B$5/100,"C","K"))))</f>
        <v>SB</v>
      </c>
      <c r="R2986" s="65" t="str">
        <f ca="1">IF(ISBLANK(B2986)," ",IF(P2986&gt;MASTER!$B$3/100,"SB",IF(P2986&gt;MASTER!$B$4/100,"B",IF(P2986&gt;MASTER!$B$5/100,"C","K"))))</f>
        <v>SB</v>
      </c>
    </row>
    <row r="2987" customHeight="1" spans="1:18">
      <c r="A2987" s="65">
        <f ca="1">INDIRECT(ADDRESS(2+QUOTIENT(ROW()-2,COUNTA('Form Responses 1'!$1:$1)-4),1,,TRUE,"Form Responses 1"))</f>
        <v>0</v>
      </c>
      <c r="B2987" s="65">
        <f ca="1">INDIRECT(ADDRESS(2+QUOTIENT(ROW()-2,COUNTA('Form Responses 1'!$1:$1)-4),2,,TRUE,"Form Responses 1"))</f>
        <v>0</v>
      </c>
      <c r="C2987" s="65">
        <f ca="1">INDIRECT(ADDRESS(2+QUOTIENT(ROW()-2,COUNTA('Form Responses 1'!$1:$1)-4),3,,TRUE,"Form Responses 1"))</f>
        <v>0</v>
      </c>
      <c r="D2987" s="65">
        <f ca="1">INDIRECT(ADDRESS(2+QUOTIENT(ROW()-2,COUNTA('Form Responses 1'!$1:$1)-4),4,,TRUE,"Form Responses 1"))</f>
        <v>0</v>
      </c>
      <c r="E2987" s="82">
        <f ca="1" t="shared" si="0"/>
        <v>6</v>
      </c>
      <c r="F2987" s="65" t="str">
        <f ca="1">IF(ISBLANK(A2987)," ",INDIRECT(ADDRESS(1,5+MOD(ROW()-2,COUNTA('Form Responses 1'!$1:$1)-4),,TRUE,"Form Responses 1")))</f>
        <v>Lantai 13 [Ruang Rapat 1-2-3]</v>
      </c>
      <c r="G2987" s="65" t="e">
        <f ca="1">IF(ISBLANK(A2987)," ",INDIRECT(ADDRESS(MATCH(A2987,'Form Responses 1'!A:A,0),5+MOD(ROW()-2,COUNTA('Form Responses 1'!$1:$1)-4),,TRUE,"Form Responses 1")))</f>
        <v>#N/A</v>
      </c>
      <c r="H2987" s="83" t="str">
        <f ca="1" t="shared" si="1"/>
        <v>Lantai 13</v>
      </c>
      <c r="I2987" s="83" t="str">
        <f ca="1" t="shared" si="3001"/>
        <v>Ruang Rapat 1-2-3</v>
      </c>
      <c r="J2987" s="83" t="str">
        <f ca="1" t="shared" si="2"/>
        <v>CLEANING SERVICE</v>
      </c>
      <c r="K2987" s="83" t="str">
        <f ca="1" t="array" ref="K2987">IFERROR(INDEX(MASTER!B:B,MATCH(G2987,MASTER!A:A,0))/100," ")</f>
        <v> </v>
      </c>
      <c r="L2987" s="65">
        <f ca="1" t="shared" si="3"/>
        <v>0</v>
      </c>
      <c r="M2987" s="65" t="str">
        <f ca="1" t="shared" si="4"/>
        <v>1900 - WEEK 00</v>
      </c>
      <c r="N2987" s="65" t="str">
        <f ca="1" t="shared" si="5"/>
        <v>1900 - MONTH 01</v>
      </c>
      <c r="O2987" s="83" t="str">
        <f ca="1" t="shared" ref="O2987:P2987" si="3042">IFERROR(AVERAGEIF(M:M,M2987,$K:$K)," ")</f>
        <v> </v>
      </c>
      <c r="P2987" s="83" t="str">
        <f ca="1" t="shared" si="3042"/>
        <v> </v>
      </c>
      <c r="Q2987" s="65" t="str">
        <f ca="1">IF(ISBLANK(A2987)," ",IF(O2987&gt;MASTER!$B$3/100,"SB",IF(O2987&gt;MASTER!$B$4/100,"B",IF(O2987&gt;MASTER!$B$5/100,"C","K"))))</f>
        <v>SB</v>
      </c>
      <c r="R2987" s="65" t="str">
        <f ca="1">IF(ISBLANK(B2987)," ",IF(P2987&gt;MASTER!$B$3/100,"SB",IF(P2987&gt;MASTER!$B$4/100,"B",IF(P2987&gt;MASTER!$B$5/100,"C","K"))))</f>
        <v>SB</v>
      </c>
    </row>
    <row r="2988" customHeight="1" spans="1:18">
      <c r="A2988" s="65">
        <f ca="1">INDIRECT(ADDRESS(2+QUOTIENT(ROW()-2,COUNTA('Form Responses 1'!$1:$1)-4),1,,TRUE,"Form Responses 1"))</f>
        <v>0</v>
      </c>
      <c r="B2988" s="65">
        <f ca="1">INDIRECT(ADDRESS(2+QUOTIENT(ROW()-2,COUNTA('Form Responses 1'!$1:$1)-4),2,,TRUE,"Form Responses 1"))</f>
        <v>0</v>
      </c>
      <c r="C2988" s="65">
        <f ca="1">INDIRECT(ADDRESS(2+QUOTIENT(ROW()-2,COUNTA('Form Responses 1'!$1:$1)-4),3,,TRUE,"Form Responses 1"))</f>
        <v>0</v>
      </c>
      <c r="D2988" s="65">
        <f ca="1">INDIRECT(ADDRESS(2+QUOTIENT(ROW()-2,COUNTA('Form Responses 1'!$1:$1)-4),4,,TRUE,"Form Responses 1"))</f>
        <v>0</v>
      </c>
      <c r="E2988" s="82">
        <f ca="1" t="shared" si="0"/>
        <v>6</v>
      </c>
      <c r="F2988" s="65" t="str">
        <f ca="1">IF(ISBLANK(A2988)," ",INDIRECT(ADDRESS(1,5+MOD(ROW()-2,COUNTA('Form Responses 1'!$1:$1)-4),,TRUE,"Form Responses 1")))</f>
        <v>Lantai 13 [Ruang Kerja]</v>
      </c>
      <c r="G2988" s="65" t="e">
        <f ca="1">IF(ISBLANK(A2988)," ",INDIRECT(ADDRESS(MATCH(A2988,'Form Responses 1'!A:A,0),5+MOD(ROW()-2,COUNTA('Form Responses 1'!$1:$1)-4),,TRUE,"Form Responses 1")))</f>
        <v>#N/A</v>
      </c>
      <c r="H2988" s="83" t="str">
        <f ca="1" t="shared" si="1"/>
        <v>Lantai 13</v>
      </c>
      <c r="I2988" s="83" t="str">
        <f ca="1" t="shared" si="3001"/>
        <v>Ruang Kerja</v>
      </c>
      <c r="J2988" s="83" t="str">
        <f ca="1" t="shared" si="2"/>
        <v>CLEANING SERVICE</v>
      </c>
      <c r="K2988" s="83" t="str">
        <f ca="1" t="array" ref="K2988">IFERROR(INDEX(MASTER!B:B,MATCH(G2988,MASTER!A:A,0))/100," ")</f>
        <v> </v>
      </c>
      <c r="L2988" s="65">
        <f ca="1" t="shared" si="3"/>
        <v>0</v>
      </c>
      <c r="M2988" s="65" t="str">
        <f ca="1" t="shared" si="4"/>
        <v>1900 - WEEK 00</v>
      </c>
      <c r="N2988" s="65" t="str">
        <f ca="1" t="shared" si="5"/>
        <v>1900 - MONTH 01</v>
      </c>
      <c r="O2988" s="83" t="str">
        <f ca="1" t="shared" ref="O2988:P2988" si="3043">IFERROR(AVERAGEIF(M:M,M2988,$K:$K)," ")</f>
        <v> </v>
      </c>
      <c r="P2988" s="83" t="str">
        <f ca="1" t="shared" si="3043"/>
        <v> </v>
      </c>
      <c r="Q2988" s="65" t="str">
        <f ca="1">IF(ISBLANK(A2988)," ",IF(O2988&gt;MASTER!$B$3/100,"SB",IF(O2988&gt;MASTER!$B$4/100,"B",IF(O2988&gt;MASTER!$B$5/100,"C","K"))))</f>
        <v>SB</v>
      </c>
      <c r="R2988" s="65" t="str">
        <f ca="1">IF(ISBLANK(B2988)," ",IF(P2988&gt;MASTER!$B$3/100,"SB",IF(P2988&gt;MASTER!$B$4/100,"B",IF(P2988&gt;MASTER!$B$5/100,"C","K"))))</f>
        <v>SB</v>
      </c>
    </row>
    <row r="2989" customHeight="1" spans="1:18">
      <c r="A2989" s="65">
        <f ca="1">INDIRECT(ADDRESS(2+QUOTIENT(ROW()-2,COUNTA('Form Responses 1'!$1:$1)-4),1,,TRUE,"Form Responses 1"))</f>
        <v>0</v>
      </c>
      <c r="B2989" s="65">
        <f ca="1">INDIRECT(ADDRESS(2+QUOTIENT(ROW()-2,COUNTA('Form Responses 1'!$1:$1)-4),2,,TRUE,"Form Responses 1"))</f>
        <v>0</v>
      </c>
      <c r="C2989" s="65">
        <f ca="1">INDIRECT(ADDRESS(2+QUOTIENT(ROW()-2,COUNTA('Form Responses 1'!$1:$1)-4),3,,TRUE,"Form Responses 1"))</f>
        <v>0</v>
      </c>
      <c r="D2989" s="65">
        <f ca="1">INDIRECT(ADDRESS(2+QUOTIENT(ROW()-2,COUNTA('Form Responses 1'!$1:$1)-4),4,,TRUE,"Form Responses 1"))</f>
        <v>0</v>
      </c>
      <c r="E2989" s="82">
        <f ca="1" t="shared" si="0"/>
        <v>6</v>
      </c>
      <c r="F2989" s="65" t="str">
        <f ca="1">IF(ISBLANK(A2989)," ",INDIRECT(ADDRESS(1,5+MOD(ROW()-2,COUNTA('Form Responses 1'!$1:$1)-4),,TRUE,"Form Responses 1")))</f>
        <v>Lantai 13 [Koridor]</v>
      </c>
      <c r="G2989" s="65" t="e">
        <f ca="1">IF(ISBLANK(A2989)," ",INDIRECT(ADDRESS(MATCH(A2989,'Form Responses 1'!A:A,0),5+MOD(ROW()-2,COUNTA('Form Responses 1'!$1:$1)-4),,TRUE,"Form Responses 1")))</f>
        <v>#N/A</v>
      </c>
      <c r="H2989" s="83" t="str">
        <f ca="1" t="shared" si="1"/>
        <v>Lantai 13</v>
      </c>
      <c r="I2989" s="83" t="str">
        <f ca="1" t="shared" si="3001"/>
        <v>Koridor</v>
      </c>
      <c r="J2989" s="83" t="str">
        <f ca="1" t="shared" si="2"/>
        <v>CLEANING SERVICE</v>
      </c>
      <c r="K2989" s="83" t="str">
        <f ca="1" t="array" ref="K2989">IFERROR(INDEX(MASTER!B:B,MATCH(G2989,MASTER!A:A,0))/100," ")</f>
        <v> </v>
      </c>
      <c r="L2989" s="65">
        <f ca="1" t="shared" si="3"/>
        <v>0</v>
      </c>
      <c r="M2989" s="65" t="str">
        <f ca="1" t="shared" si="4"/>
        <v>1900 - WEEK 00</v>
      </c>
      <c r="N2989" s="65" t="str">
        <f ca="1" t="shared" si="5"/>
        <v>1900 - MONTH 01</v>
      </c>
      <c r="O2989" s="83" t="str">
        <f ca="1" t="shared" ref="O2989:P2989" si="3044">IFERROR(AVERAGEIF(M:M,M2989,$K:$K)," ")</f>
        <v> </v>
      </c>
      <c r="P2989" s="83" t="str">
        <f ca="1" t="shared" si="3044"/>
        <v> </v>
      </c>
      <c r="Q2989" s="65" t="str">
        <f ca="1">IF(ISBLANK(A2989)," ",IF(O2989&gt;MASTER!$B$3/100,"SB",IF(O2989&gt;MASTER!$B$4/100,"B",IF(O2989&gt;MASTER!$B$5/100,"C","K"))))</f>
        <v>SB</v>
      </c>
      <c r="R2989" s="65" t="str">
        <f ca="1">IF(ISBLANK(B2989)," ",IF(P2989&gt;MASTER!$B$3/100,"SB",IF(P2989&gt;MASTER!$B$4/100,"B",IF(P2989&gt;MASTER!$B$5/100,"C","K"))))</f>
        <v>SB</v>
      </c>
    </row>
    <row r="2990" customHeight="1" spans="1:18">
      <c r="A2990" s="65">
        <f ca="1">INDIRECT(ADDRESS(2+QUOTIENT(ROW()-2,COUNTA('Form Responses 1'!$1:$1)-4),1,,TRUE,"Form Responses 1"))</f>
        <v>0</v>
      </c>
      <c r="B2990" s="65">
        <f ca="1">INDIRECT(ADDRESS(2+QUOTIENT(ROW()-2,COUNTA('Form Responses 1'!$1:$1)-4),2,,TRUE,"Form Responses 1"))</f>
        <v>0</v>
      </c>
      <c r="C2990" s="65">
        <f ca="1">INDIRECT(ADDRESS(2+QUOTIENT(ROW()-2,COUNTA('Form Responses 1'!$1:$1)-4),3,,TRUE,"Form Responses 1"))</f>
        <v>0</v>
      </c>
      <c r="D2990" s="65">
        <f ca="1">INDIRECT(ADDRESS(2+QUOTIENT(ROW()-2,COUNTA('Form Responses 1'!$1:$1)-4),4,,TRUE,"Form Responses 1"))</f>
        <v>0</v>
      </c>
      <c r="E2990" s="82">
        <f ca="1" t="shared" si="0"/>
        <v>6</v>
      </c>
      <c r="F2990" s="65" t="str">
        <f ca="1">IF(ISBLANK(A2990)," ",INDIRECT(ADDRESS(1,5+MOD(ROW()-2,COUNTA('Form Responses 1'!$1:$1)-4),,TRUE,"Form Responses 1")))</f>
        <v>Lantai 13 [Toilet Pria / Wanita]</v>
      </c>
      <c r="G2990" s="65" t="e">
        <f ca="1">IF(ISBLANK(A2990)," ",INDIRECT(ADDRESS(MATCH(A2990,'Form Responses 1'!A:A,0),5+MOD(ROW()-2,COUNTA('Form Responses 1'!$1:$1)-4),,TRUE,"Form Responses 1")))</f>
        <v>#N/A</v>
      </c>
      <c r="H2990" s="83" t="str">
        <f ca="1" t="shared" si="1"/>
        <v>Lantai 13</v>
      </c>
      <c r="I2990" s="83" t="str">
        <f ca="1" t="shared" si="3001"/>
        <v>Toilet Pria / Wanita</v>
      </c>
      <c r="J2990" s="83" t="str">
        <f ca="1" t="shared" si="2"/>
        <v>CLEANING SERVICE</v>
      </c>
      <c r="K2990" s="83" t="str">
        <f ca="1" t="array" ref="K2990">IFERROR(INDEX(MASTER!B:B,MATCH(G2990,MASTER!A:A,0))/100," ")</f>
        <v> </v>
      </c>
      <c r="L2990" s="65">
        <f ca="1" t="shared" si="3"/>
        <v>0</v>
      </c>
      <c r="M2990" s="65" t="str">
        <f ca="1" t="shared" si="4"/>
        <v>1900 - WEEK 00</v>
      </c>
      <c r="N2990" s="65" t="str">
        <f ca="1" t="shared" si="5"/>
        <v>1900 - MONTH 01</v>
      </c>
      <c r="O2990" s="83" t="str">
        <f ca="1" t="shared" ref="O2990:P2990" si="3045">IFERROR(AVERAGEIF(M:M,M2990,$K:$K)," ")</f>
        <v> </v>
      </c>
      <c r="P2990" s="83" t="str">
        <f ca="1" t="shared" si="3045"/>
        <v> </v>
      </c>
      <c r="Q2990" s="65" t="str">
        <f ca="1">IF(ISBLANK(A2990)," ",IF(O2990&gt;MASTER!$B$3/100,"SB",IF(O2990&gt;MASTER!$B$4/100,"B",IF(O2990&gt;MASTER!$B$5/100,"C","K"))))</f>
        <v>SB</v>
      </c>
      <c r="R2990" s="65" t="str">
        <f ca="1">IF(ISBLANK(B2990)," ",IF(P2990&gt;MASTER!$B$3/100,"SB",IF(P2990&gt;MASTER!$B$4/100,"B",IF(P2990&gt;MASTER!$B$5/100,"C","K"))))</f>
        <v>SB</v>
      </c>
    </row>
    <row r="2991" customHeight="1" spans="1:18">
      <c r="A2991" s="65">
        <f ca="1">INDIRECT(ADDRESS(2+QUOTIENT(ROW()-2,COUNTA('Form Responses 1'!$1:$1)-4),1,,TRUE,"Form Responses 1"))</f>
        <v>0</v>
      </c>
      <c r="B2991" s="65">
        <f ca="1">INDIRECT(ADDRESS(2+QUOTIENT(ROW()-2,COUNTA('Form Responses 1'!$1:$1)-4),2,,TRUE,"Form Responses 1"))</f>
        <v>0</v>
      </c>
      <c r="C2991" s="65">
        <f ca="1">INDIRECT(ADDRESS(2+QUOTIENT(ROW()-2,COUNTA('Form Responses 1'!$1:$1)-4),3,,TRUE,"Form Responses 1"))</f>
        <v>0</v>
      </c>
      <c r="D2991" s="65">
        <f ca="1">INDIRECT(ADDRESS(2+QUOTIENT(ROW()-2,COUNTA('Form Responses 1'!$1:$1)-4),4,,TRUE,"Form Responses 1"))</f>
        <v>0</v>
      </c>
      <c r="E2991" s="82">
        <f ca="1" t="shared" si="0"/>
        <v>6</v>
      </c>
      <c r="F2991" s="65" t="str">
        <f ca="1">IF(ISBLANK(A2991)," ",INDIRECT(ADDRESS(1,5+MOD(ROW()-2,COUNTA('Form Responses 1'!$1:$1)-4),,TRUE,"Form Responses 1")))</f>
        <v>Lantai 12 [Tangga Exit Barat]</v>
      </c>
      <c r="G2991" s="65" t="e">
        <f ca="1">IF(ISBLANK(A2991)," ",INDIRECT(ADDRESS(MATCH(A2991,'Form Responses 1'!A:A,0),5+MOD(ROW()-2,COUNTA('Form Responses 1'!$1:$1)-4),,TRUE,"Form Responses 1")))</f>
        <v>#N/A</v>
      </c>
      <c r="H2991" s="83" t="str">
        <f ca="1" t="shared" si="1"/>
        <v>Lantai 12</v>
      </c>
      <c r="I2991" s="83" t="str">
        <f ca="1" t="shared" si="3001"/>
        <v>Tangga Exit Barat</v>
      </c>
      <c r="J2991" s="83" t="str">
        <f ca="1" t="shared" si="2"/>
        <v>CLEANING SERVICE</v>
      </c>
      <c r="K2991" s="83" t="str">
        <f ca="1" t="array" ref="K2991">IFERROR(INDEX(MASTER!B:B,MATCH(G2991,MASTER!A:A,0))/100," ")</f>
        <v> </v>
      </c>
      <c r="L2991" s="65">
        <f ca="1" t="shared" si="3"/>
        <v>0</v>
      </c>
      <c r="M2991" s="65" t="str">
        <f ca="1" t="shared" si="4"/>
        <v>1900 - WEEK 00</v>
      </c>
      <c r="N2991" s="65" t="str">
        <f ca="1" t="shared" si="5"/>
        <v>1900 - MONTH 01</v>
      </c>
      <c r="O2991" s="83" t="str">
        <f ca="1" t="shared" ref="O2991:P2991" si="3046">IFERROR(AVERAGEIF(M:M,M2991,$K:$K)," ")</f>
        <v> </v>
      </c>
      <c r="P2991" s="83" t="str">
        <f ca="1" t="shared" si="3046"/>
        <v> </v>
      </c>
      <c r="Q2991" s="65" t="str">
        <f ca="1">IF(ISBLANK(A2991)," ",IF(O2991&gt;MASTER!$B$3/100,"SB",IF(O2991&gt;MASTER!$B$4/100,"B",IF(O2991&gt;MASTER!$B$5/100,"C","K"))))</f>
        <v>SB</v>
      </c>
      <c r="R2991" s="65" t="str">
        <f ca="1">IF(ISBLANK(B2991)," ",IF(P2991&gt;MASTER!$B$3/100,"SB",IF(P2991&gt;MASTER!$B$4/100,"B",IF(P2991&gt;MASTER!$B$5/100,"C","K"))))</f>
        <v>SB</v>
      </c>
    </row>
    <row r="2992" customHeight="1" spans="1:18">
      <c r="A2992" s="65">
        <f ca="1">INDIRECT(ADDRESS(2+QUOTIENT(ROW()-2,COUNTA('Form Responses 1'!$1:$1)-4),1,,TRUE,"Form Responses 1"))</f>
        <v>0</v>
      </c>
      <c r="B2992" s="65">
        <f ca="1">INDIRECT(ADDRESS(2+QUOTIENT(ROW()-2,COUNTA('Form Responses 1'!$1:$1)-4),2,,TRUE,"Form Responses 1"))</f>
        <v>0</v>
      </c>
      <c r="C2992" s="65">
        <f ca="1">INDIRECT(ADDRESS(2+QUOTIENT(ROW()-2,COUNTA('Form Responses 1'!$1:$1)-4),3,,TRUE,"Form Responses 1"))</f>
        <v>0</v>
      </c>
      <c r="D2992" s="65">
        <f ca="1">INDIRECT(ADDRESS(2+QUOTIENT(ROW()-2,COUNTA('Form Responses 1'!$1:$1)-4),4,,TRUE,"Form Responses 1"))</f>
        <v>0</v>
      </c>
      <c r="E2992" s="82">
        <f ca="1" t="shared" si="0"/>
        <v>6</v>
      </c>
      <c r="F2992" s="65" t="str">
        <f ca="1">IF(ISBLANK(A2992)," ",INDIRECT(ADDRESS(1,5+MOD(ROW()-2,COUNTA('Form Responses 1'!$1:$1)-4),,TRUE,"Form Responses 1")))</f>
        <v>Lantai 12 [ &amp; Timur]</v>
      </c>
      <c r="G2992" s="65" t="e">
        <f ca="1">IF(ISBLANK(A2992)," ",INDIRECT(ADDRESS(MATCH(A2992,'Form Responses 1'!A:A,0),5+MOD(ROW()-2,COUNTA('Form Responses 1'!$1:$1)-4),,TRUE,"Form Responses 1")))</f>
        <v>#N/A</v>
      </c>
      <c r="H2992" s="83" t="str">
        <f ca="1" t="shared" si="1"/>
        <v>Lantai 12</v>
      </c>
      <c r="I2992" s="83" t="str">
        <f ca="1" t="shared" si="3001"/>
        <v> &amp; Timur</v>
      </c>
      <c r="J2992" s="83" t="str">
        <f ca="1" t="shared" si="2"/>
        <v>CLEANING SERVICE</v>
      </c>
      <c r="K2992" s="83" t="str">
        <f ca="1" t="array" ref="K2992">IFERROR(INDEX(MASTER!B:B,MATCH(G2992,MASTER!A:A,0))/100," ")</f>
        <v> </v>
      </c>
      <c r="L2992" s="65">
        <f ca="1" t="shared" si="3"/>
        <v>0</v>
      </c>
      <c r="M2992" s="65" t="str">
        <f ca="1" t="shared" si="4"/>
        <v>1900 - WEEK 00</v>
      </c>
      <c r="N2992" s="65" t="str">
        <f ca="1" t="shared" si="5"/>
        <v>1900 - MONTH 01</v>
      </c>
      <c r="O2992" s="83" t="str">
        <f ca="1" t="shared" ref="O2992:P2992" si="3047">IFERROR(AVERAGEIF(M:M,M2992,$K:$K)," ")</f>
        <v> </v>
      </c>
      <c r="P2992" s="83" t="str">
        <f ca="1" t="shared" si="3047"/>
        <v> </v>
      </c>
      <c r="Q2992" s="65" t="str">
        <f ca="1">IF(ISBLANK(A2992)," ",IF(O2992&gt;MASTER!$B$3/100,"SB",IF(O2992&gt;MASTER!$B$4/100,"B",IF(O2992&gt;MASTER!$B$5/100,"C","K"))))</f>
        <v>SB</v>
      </c>
      <c r="R2992" s="65" t="str">
        <f ca="1">IF(ISBLANK(B2992)," ",IF(P2992&gt;MASTER!$B$3/100,"SB",IF(P2992&gt;MASTER!$B$4/100,"B",IF(P2992&gt;MASTER!$B$5/100,"C","K"))))</f>
        <v>SB</v>
      </c>
    </row>
    <row r="2993" customHeight="1" spans="1:18">
      <c r="A2993" s="65">
        <f ca="1">INDIRECT(ADDRESS(2+QUOTIENT(ROW()-2,COUNTA('Form Responses 1'!$1:$1)-4),1,,TRUE,"Form Responses 1"))</f>
        <v>0</v>
      </c>
      <c r="B2993" s="65">
        <f ca="1">INDIRECT(ADDRESS(2+QUOTIENT(ROW()-2,COUNTA('Form Responses 1'!$1:$1)-4),2,,TRUE,"Form Responses 1"))</f>
        <v>0</v>
      </c>
      <c r="C2993" s="65">
        <f ca="1">INDIRECT(ADDRESS(2+QUOTIENT(ROW()-2,COUNTA('Form Responses 1'!$1:$1)-4),3,,TRUE,"Form Responses 1"))</f>
        <v>0</v>
      </c>
      <c r="D2993" s="65">
        <f ca="1">INDIRECT(ADDRESS(2+QUOTIENT(ROW()-2,COUNTA('Form Responses 1'!$1:$1)-4),4,,TRUE,"Form Responses 1"))</f>
        <v>0</v>
      </c>
      <c r="E2993" s="82">
        <f ca="1" t="shared" si="0"/>
        <v>6</v>
      </c>
      <c r="F2993" s="65" t="str">
        <f ca="1">IF(ISBLANK(A2993)," ",INDIRECT(ADDRESS(1,5+MOD(ROW()-2,COUNTA('Form Responses 1'!$1:$1)-4),,TRUE,"Form Responses 1")))</f>
        <v>Lantai 12 [Mushola]</v>
      </c>
      <c r="G2993" s="65" t="e">
        <f ca="1">IF(ISBLANK(A2993)," ",INDIRECT(ADDRESS(MATCH(A2993,'Form Responses 1'!A:A,0),5+MOD(ROW()-2,COUNTA('Form Responses 1'!$1:$1)-4),,TRUE,"Form Responses 1")))</f>
        <v>#N/A</v>
      </c>
      <c r="H2993" s="83" t="str">
        <f ca="1" t="shared" si="1"/>
        <v>Lantai 12</v>
      </c>
      <c r="I2993" s="83" t="str">
        <f ca="1" t="shared" si="3001"/>
        <v>Mushola</v>
      </c>
      <c r="J2993" s="83" t="str">
        <f ca="1" t="shared" si="2"/>
        <v>CLEANING SERVICE</v>
      </c>
      <c r="K2993" s="83" t="str">
        <f ca="1" t="array" ref="K2993">IFERROR(INDEX(MASTER!B:B,MATCH(G2993,MASTER!A:A,0))/100," ")</f>
        <v> </v>
      </c>
      <c r="L2993" s="65">
        <f ca="1" t="shared" si="3"/>
        <v>0</v>
      </c>
      <c r="M2993" s="65" t="str">
        <f ca="1" t="shared" si="4"/>
        <v>1900 - WEEK 00</v>
      </c>
      <c r="N2993" s="65" t="str">
        <f ca="1" t="shared" si="5"/>
        <v>1900 - MONTH 01</v>
      </c>
      <c r="O2993" s="83" t="str">
        <f ca="1" t="shared" ref="O2993:P2993" si="3048">IFERROR(AVERAGEIF(M:M,M2993,$K:$K)," ")</f>
        <v> </v>
      </c>
      <c r="P2993" s="83" t="str">
        <f ca="1" t="shared" si="3048"/>
        <v> </v>
      </c>
      <c r="Q2993" s="65" t="str">
        <f ca="1">IF(ISBLANK(A2993)," ",IF(O2993&gt;MASTER!$B$3/100,"SB",IF(O2993&gt;MASTER!$B$4/100,"B",IF(O2993&gt;MASTER!$B$5/100,"C","K"))))</f>
        <v>SB</v>
      </c>
      <c r="R2993" s="65" t="str">
        <f ca="1">IF(ISBLANK(B2993)," ",IF(P2993&gt;MASTER!$B$3/100,"SB",IF(P2993&gt;MASTER!$B$4/100,"B",IF(P2993&gt;MASTER!$B$5/100,"C","K"))))</f>
        <v>SB</v>
      </c>
    </row>
    <row r="2994" customHeight="1" spans="1:18">
      <c r="A2994" s="65">
        <f ca="1">INDIRECT(ADDRESS(2+QUOTIENT(ROW()-2,COUNTA('Form Responses 1'!$1:$1)-4),1,,TRUE,"Form Responses 1"))</f>
        <v>0</v>
      </c>
      <c r="B2994" s="65">
        <f ca="1">INDIRECT(ADDRESS(2+QUOTIENT(ROW()-2,COUNTA('Form Responses 1'!$1:$1)-4),2,,TRUE,"Form Responses 1"))</f>
        <v>0</v>
      </c>
      <c r="C2994" s="65">
        <f ca="1">INDIRECT(ADDRESS(2+QUOTIENT(ROW()-2,COUNTA('Form Responses 1'!$1:$1)-4),3,,TRUE,"Form Responses 1"))</f>
        <v>0</v>
      </c>
      <c r="D2994" s="65">
        <f ca="1">INDIRECT(ADDRESS(2+QUOTIENT(ROW()-2,COUNTA('Form Responses 1'!$1:$1)-4),4,,TRUE,"Form Responses 1"))</f>
        <v>0</v>
      </c>
      <c r="E2994" s="82">
        <f ca="1" t="shared" si="0"/>
        <v>6</v>
      </c>
      <c r="F2994" s="65" t="str">
        <f ca="1">IF(ISBLANK(A2994)," ",INDIRECT(ADDRESS(1,5+MOD(ROW()-2,COUNTA('Form Responses 1'!$1:$1)-4),,TRUE,"Form Responses 1")))</f>
        <v>Lantai 12 [Pantry]</v>
      </c>
      <c r="G2994" s="65" t="e">
        <f ca="1">IF(ISBLANK(A2994)," ",INDIRECT(ADDRESS(MATCH(A2994,'Form Responses 1'!A:A,0),5+MOD(ROW()-2,COUNTA('Form Responses 1'!$1:$1)-4),,TRUE,"Form Responses 1")))</f>
        <v>#N/A</v>
      </c>
      <c r="H2994" s="83" t="str">
        <f ca="1" t="shared" si="1"/>
        <v>Lantai 12</v>
      </c>
      <c r="I2994" s="83" t="str">
        <f ca="1" t="shared" si="3001"/>
        <v>Pantry</v>
      </c>
      <c r="J2994" s="83" t="str">
        <f ca="1" t="shared" si="2"/>
        <v>CLEANING SERVICE</v>
      </c>
      <c r="K2994" s="83" t="str">
        <f ca="1" t="array" ref="K2994">IFERROR(INDEX(MASTER!B:B,MATCH(G2994,MASTER!A:A,0))/100," ")</f>
        <v> </v>
      </c>
      <c r="L2994" s="65">
        <f ca="1" t="shared" si="3"/>
        <v>0</v>
      </c>
      <c r="M2994" s="65" t="str">
        <f ca="1" t="shared" si="4"/>
        <v>1900 - WEEK 00</v>
      </c>
      <c r="N2994" s="65" t="str">
        <f ca="1" t="shared" si="5"/>
        <v>1900 - MONTH 01</v>
      </c>
      <c r="O2994" s="83" t="str">
        <f ca="1" t="shared" ref="O2994:P2994" si="3049">IFERROR(AVERAGEIF(M:M,M2994,$K:$K)," ")</f>
        <v> </v>
      </c>
      <c r="P2994" s="83" t="str">
        <f ca="1" t="shared" si="3049"/>
        <v> </v>
      </c>
      <c r="Q2994" s="65" t="str">
        <f ca="1">IF(ISBLANK(A2994)," ",IF(O2994&gt;MASTER!$B$3/100,"SB",IF(O2994&gt;MASTER!$B$4/100,"B",IF(O2994&gt;MASTER!$B$5/100,"C","K"))))</f>
        <v>SB</v>
      </c>
      <c r="R2994" s="65" t="str">
        <f ca="1">IF(ISBLANK(B2994)," ",IF(P2994&gt;MASTER!$B$3/100,"SB",IF(P2994&gt;MASTER!$B$4/100,"B",IF(P2994&gt;MASTER!$B$5/100,"C","K"))))</f>
        <v>SB</v>
      </c>
    </row>
    <row r="2995" customHeight="1" spans="1:18">
      <c r="A2995" s="65">
        <f ca="1">INDIRECT(ADDRESS(2+QUOTIENT(ROW()-2,COUNTA('Form Responses 1'!$1:$1)-4),1,,TRUE,"Form Responses 1"))</f>
        <v>0</v>
      </c>
      <c r="B2995" s="65">
        <f ca="1">INDIRECT(ADDRESS(2+QUOTIENT(ROW()-2,COUNTA('Form Responses 1'!$1:$1)-4),2,,TRUE,"Form Responses 1"))</f>
        <v>0</v>
      </c>
      <c r="C2995" s="65">
        <f ca="1">INDIRECT(ADDRESS(2+QUOTIENT(ROW()-2,COUNTA('Form Responses 1'!$1:$1)-4),3,,TRUE,"Form Responses 1"))</f>
        <v>0</v>
      </c>
      <c r="D2995" s="65">
        <f ca="1">INDIRECT(ADDRESS(2+QUOTIENT(ROW()-2,COUNTA('Form Responses 1'!$1:$1)-4),4,,TRUE,"Form Responses 1"))</f>
        <v>0</v>
      </c>
      <c r="E2995" s="82">
        <f ca="1" t="shared" si="0"/>
        <v>6</v>
      </c>
      <c r="F2995" s="65" t="str">
        <f ca="1">IF(ISBLANK(A2995)," ",INDIRECT(ADDRESS(1,5+MOD(ROW()-2,COUNTA('Form Responses 1'!$1:$1)-4),,TRUE,"Form Responses 1")))</f>
        <v>Lantai 12 [Ruang Rapat 1-2-3]</v>
      </c>
      <c r="G2995" s="65" t="e">
        <f ca="1">IF(ISBLANK(A2995)," ",INDIRECT(ADDRESS(MATCH(A2995,'Form Responses 1'!A:A,0),5+MOD(ROW()-2,COUNTA('Form Responses 1'!$1:$1)-4),,TRUE,"Form Responses 1")))</f>
        <v>#N/A</v>
      </c>
      <c r="H2995" s="83" t="str">
        <f ca="1" t="shared" si="1"/>
        <v>Lantai 12</v>
      </c>
      <c r="I2995" s="83" t="str">
        <f ca="1" t="shared" si="3001"/>
        <v>Ruang Rapat 1-2-3</v>
      </c>
      <c r="J2995" s="83" t="str">
        <f ca="1" t="shared" si="2"/>
        <v>CLEANING SERVICE</v>
      </c>
      <c r="K2995" s="83" t="str">
        <f ca="1" t="array" ref="K2995">IFERROR(INDEX(MASTER!B:B,MATCH(G2995,MASTER!A:A,0))/100," ")</f>
        <v> </v>
      </c>
      <c r="L2995" s="65">
        <f ca="1" t="shared" si="3"/>
        <v>0</v>
      </c>
      <c r="M2995" s="65" t="str">
        <f ca="1" t="shared" si="4"/>
        <v>1900 - WEEK 00</v>
      </c>
      <c r="N2995" s="65" t="str">
        <f ca="1" t="shared" si="5"/>
        <v>1900 - MONTH 01</v>
      </c>
      <c r="O2995" s="83" t="str">
        <f ca="1" t="shared" ref="O2995:P2995" si="3050">IFERROR(AVERAGEIF(M:M,M2995,$K:$K)," ")</f>
        <v> </v>
      </c>
      <c r="P2995" s="83" t="str">
        <f ca="1" t="shared" si="3050"/>
        <v> </v>
      </c>
      <c r="Q2995" s="65" t="str">
        <f ca="1">IF(ISBLANK(A2995)," ",IF(O2995&gt;MASTER!$B$3/100,"SB",IF(O2995&gt;MASTER!$B$4/100,"B",IF(O2995&gt;MASTER!$B$5/100,"C","K"))))</f>
        <v>SB</v>
      </c>
      <c r="R2995" s="65" t="str">
        <f ca="1">IF(ISBLANK(B2995)," ",IF(P2995&gt;MASTER!$B$3/100,"SB",IF(P2995&gt;MASTER!$B$4/100,"B",IF(P2995&gt;MASTER!$B$5/100,"C","K"))))</f>
        <v>SB</v>
      </c>
    </row>
    <row r="2996" customHeight="1" spans="1:18">
      <c r="A2996" s="65">
        <f ca="1">INDIRECT(ADDRESS(2+QUOTIENT(ROW()-2,COUNTA('Form Responses 1'!$1:$1)-4),1,,TRUE,"Form Responses 1"))</f>
        <v>0</v>
      </c>
      <c r="B2996" s="65">
        <f ca="1">INDIRECT(ADDRESS(2+QUOTIENT(ROW()-2,COUNTA('Form Responses 1'!$1:$1)-4),2,,TRUE,"Form Responses 1"))</f>
        <v>0</v>
      </c>
      <c r="C2996" s="65">
        <f ca="1">INDIRECT(ADDRESS(2+QUOTIENT(ROW()-2,COUNTA('Form Responses 1'!$1:$1)-4),3,,TRUE,"Form Responses 1"))</f>
        <v>0</v>
      </c>
      <c r="D2996" s="65">
        <f ca="1">INDIRECT(ADDRESS(2+QUOTIENT(ROW()-2,COUNTA('Form Responses 1'!$1:$1)-4),4,,TRUE,"Form Responses 1"))</f>
        <v>0</v>
      </c>
      <c r="E2996" s="82">
        <f ca="1" t="shared" si="0"/>
        <v>6</v>
      </c>
      <c r="F2996" s="65" t="str">
        <f ca="1">IF(ISBLANK(A2996)," ",INDIRECT(ADDRESS(1,5+MOD(ROW()-2,COUNTA('Form Responses 1'!$1:$1)-4),,TRUE,"Form Responses 1")))</f>
        <v>Lantai 12 [Ruang Kerja]</v>
      </c>
      <c r="G2996" s="65" t="e">
        <f ca="1">IF(ISBLANK(A2996)," ",INDIRECT(ADDRESS(MATCH(A2996,'Form Responses 1'!A:A,0),5+MOD(ROW()-2,COUNTA('Form Responses 1'!$1:$1)-4),,TRUE,"Form Responses 1")))</f>
        <v>#N/A</v>
      </c>
      <c r="H2996" s="83" t="str">
        <f ca="1" t="shared" si="1"/>
        <v>Lantai 12</v>
      </c>
      <c r="I2996" s="83" t="str">
        <f ca="1" t="shared" si="3001"/>
        <v>Ruang Kerja</v>
      </c>
      <c r="J2996" s="83" t="str">
        <f ca="1" t="shared" si="2"/>
        <v>CLEANING SERVICE</v>
      </c>
      <c r="K2996" s="83" t="str">
        <f ca="1" t="array" ref="K2996">IFERROR(INDEX(MASTER!B:B,MATCH(G2996,MASTER!A:A,0))/100," ")</f>
        <v> </v>
      </c>
      <c r="L2996" s="65">
        <f ca="1" t="shared" si="3"/>
        <v>0</v>
      </c>
      <c r="M2996" s="65" t="str">
        <f ca="1" t="shared" si="4"/>
        <v>1900 - WEEK 00</v>
      </c>
      <c r="N2996" s="65" t="str">
        <f ca="1" t="shared" si="5"/>
        <v>1900 - MONTH 01</v>
      </c>
      <c r="O2996" s="83" t="str">
        <f ca="1" t="shared" ref="O2996:P2996" si="3051">IFERROR(AVERAGEIF(M:M,M2996,$K:$K)," ")</f>
        <v> </v>
      </c>
      <c r="P2996" s="83" t="str">
        <f ca="1" t="shared" si="3051"/>
        <v> </v>
      </c>
      <c r="Q2996" s="65" t="str">
        <f ca="1">IF(ISBLANK(A2996)," ",IF(O2996&gt;MASTER!$B$3/100,"SB",IF(O2996&gt;MASTER!$B$4/100,"B",IF(O2996&gt;MASTER!$B$5/100,"C","K"))))</f>
        <v>SB</v>
      </c>
      <c r="R2996" s="65" t="str">
        <f ca="1">IF(ISBLANK(B2996)," ",IF(P2996&gt;MASTER!$B$3/100,"SB",IF(P2996&gt;MASTER!$B$4/100,"B",IF(P2996&gt;MASTER!$B$5/100,"C","K"))))</f>
        <v>SB</v>
      </c>
    </row>
    <row r="2997" customHeight="1" spans="1:18">
      <c r="A2997" s="65">
        <f ca="1">INDIRECT(ADDRESS(2+QUOTIENT(ROW()-2,COUNTA('Form Responses 1'!$1:$1)-4),1,,TRUE,"Form Responses 1"))</f>
        <v>0</v>
      </c>
      <c r="B2997" s="65">
        <f ca="1">INDIRECT(ADDRESS(2+QUOTIENT(ROW()-2,COUNTA('Form Responses 1'!$1:$1)-4),2,,TRUE,"Form Responses 1"))</f>
        <v>0</v>
      </c>
      <c r="C2997" s="65">
        <f ca="1">INDIRECT(ADDRESS(2+QUOTIENT(ROW()-2,COUNTA('Form Responses 1'!$1:$1)-4),3,,TRUE,"Form Responses 1"))</f>
        <v>0</v>
      </c>
      <c r="D2997" s="65">
        <f ca="1">INDIRECT(ADDRESS(2+QUOTIENT(ROW()-2,COUNTA('Form Responses 1'!$1:$1)-4),4,,TRUE,"Form Responses 1"))</f>
        <v>0</v>
      </c>
      <c r="E2997" s="82">
        <f ca="1" t="shared" si="0"/>
        <v>6</v>
      </c>
      <c r="F2997" s="65" t="str">
        <f ca="1">IF(ISBLANK(A2997)," ",INDIRECT(ADDRESS(1,5+MOD(ROW()-2,COUNTA('Form Responses 1'!$1:$1)-4),,TRUE,"Form Responses 1")))</f>
        <v>Lantai 12 [Koridor]</v>
      </c>
      <c r="G2997" s="65" t="e">
        <f ca="1">IF(ISBLANK(A2997)," ",INDIRECT(ADDRESS(MATCH(A2997,'Form Responses 1'!A:A,0),5+MOD(ROW()-2,COUNTA('Form Responses 1'!$1:$1)-4),,TRUE,"Form Responses 1")))</f>
        <v>#N/A</v>
      </c>
      <c r="H2997" s="83" t="str">
        <f ca="1" t="shared" si="1"/>
        <v>Lantai 12</v>
      </c>
      <c r="I2997" s="83" t="str">
        <f ca="1" t="shared" si="3001"/>
        <v>Koridor</v>
      </c>
      <c r="J2997" s="83" t="str">
        <f ca="1" t="shared" si="2"/>
        <v>CLEANING SERVICE</v>
      </c>
      <c r="K2997" s="83" t="str">
        <f ca="1" t="array" ref="K2997">IFERROR(INDEX(MASTER!B:B,MATCH(G2997,MASTER!A:A,0))/100," ")</f>
        <v> </v>
      </c>
      <c r="L2997" s="65">
        <f ca="1" t="shared" si="3"/>
        <v>0</v>
      </c>
      <c r="M2997" s="65" t="str">
        <f ca="1" t="shared" si="4"/>
        <v>1900 - WEEK 00</v>
      </c>
      <c r="N2997" s="65" t="str">
        <f ca="1" t="shared" si="5"/>
        <v>1900 - MONTH 01</v>
      </c>
      <c r="O2997" s="83" t="str">
        <f ca="1" t="shared" ref="O2997:P2997" si="3052">IFERROR(AVERAGEIF(M:M,M2997,$K:$K)," ")</f>
        <v> </v>
      </c>
      <c r="P2997" s="83" t="str">
        <f ca="1" t="shared" si="3052"/>
        <v> </v>
      </c>
      <c r="Q2997" s="65" t="str">
        <f ca="1">IF(ISBLANK(A2997)," ",IF(O2997&gt;MASTER!$B$3/100,"SB",IF(O2997&gt;MASTER!$B$4/100,"B",IF(O2997&gt;MASTER!$B$5/100,"C","K"))))</f>
        <v>SB</v>
      </c>
      <c r="R2997" s="65" t="str">
        <f ca="1">IF(ISBLANK(B2997)," ",IF(P2997&gt;MASTER!$B$3/100,"SB",IF(P2997&gt;MASTER!$B$4/100,"B",IF(P2997&gt;MASTER!$B$5/100,"C","K"))))</f>
        <v>SB</v>
      </c>
    </row>
    <row r="2998" customHeight="1" spans="1:18">
      <c r="A2998" s="65">
        <f ca="1">INDIRECT(ADDRESS(2+QUOTIENT(ROW()-2,COUNTA('Form Responses 1'!$1:$1)-4),1,,TRUE,"Form Responses 1"))</f>
        <v>0</v>
      </c>
      <c r="B2998" s="65">
        <f ca="1">INDIRECT(ADDRESS(2+QUOTIENT(ROW()-2,COUNTA('Form Responses 1'!$1:$1)-4),2,,TRUE,"Form Responses 1"))</f>
        <v>0</v>
      </c>
      <c r="C2998" s="65">
        <f ca="1">INDIRECT(ADDRESS(2+QUOTIENT(ROW()-2,COUNTA('Form Responses 1'!$1:$1)-4),3,,TRUE,"Form Responses 1"))</f>
        <v>0</v>
      </c>
      <c r="D2998" s="65">
        <f ca="1">INDIRECT(ADDRESS(2+QUOTIENT(ROW()-2,COUNTA('Form Responses 1'!$1:$1)-4),4,,TRUE,"Form Responses 1"))</f>
        <v>0</v>
      </c>
      <c r="E2998" s="82">
        <f ca="1" t="shared" si="0"/>
        <v>6</v>
      </c>
      <c r="F2998" s="65" t="str">
        <f ca="1">IF(ISBLANK(A2998)," ",INDIRECT(ADDRESS(1,5+MOD(ROW()-2,COUNTA('Form Responses 1'!$1:$1)-4),,TRUE,"Form Responses 1")))</f>
        <v>Lantai 12 [Toilet Pria / Wanita]</v>
      </c>
      <c r="G2998" s="65" t="e">
        <f ca="1">IF(ISBLANK(A2998)," ",INDIRECT(ADDRESS(MATCH(A2998,'Form Responses 1'!A:A,0),5+MOD(ROW()-2,COUNTA('Form Responses 1'!$1:$1)-4),,TRUE,"Form Responses 1")))</f>
        <v>#N/A</v>
      </c>
      <c r="H2998" s="83" t="str">
        <f ca="1" t="shared" si="1"/>
        <v>Lantai 12</v>
      </c>
      <c r="I2998" s="83" t="str">
        <f ca="1" t="shared" si="3001"/>
        <v>Toilet Pria / Wanita</v>
      </c>
      <c r="J2998" s="83" t="str">
        <f ca="1" t="shared" si="2"/>
        <v>CLEANING SERVICE</v>
      </c>
      <c r="K2998" s="83" t="str">
        <f ca="1" t="array" ref="K2998">IFERROR(INDEX(MASTER!B:B,MATCH(G2998,MASTER!A:A,0))/100," ")</f>
        <v> </v>
      </c>
      <c r="L2998" s="65">
        <f ca="1" t="shared" si="3"/>
        <v>0</v>
      </c>
      <c r="M2998" s="65" t="str">
        <f ca="1" t="shared" si="4"/>
        <v>1900 - WEEK 00</v>
      </c>
      <c r="N2998" s="65" t="str">
        <f ca="1" t="shared" si="5"/>
        <v>1900 - MONTH 01</v>
      </c>
      <c r="O2998" s="83" t="str">
        <f ca="1" t="shared" ref="O2998:P2998" si="3053">IFERROR(AVERAGEIF(M:M,M2998,$K:$K)," ")</f>
        <v> </v>
      </c>
      <c r="P2998" s="83" t="str">
        <f ca="1" t="shared" si="3053"/>
        <v> </v>
      </c>
      <c r="Q2998" s="65" t="str">
        <f ca="1">IF(ISBLANK(A2998)," ",IF(O2998&gt;MASTER!$B$3/100,"SB",IF(O2998&gt;MASTER!$B$4/100,"B",IF(O2998&gt;MASTER!$B$5/100,"C","K"))))</f>
        <v>SB</v>
      </c>
      <c r="R2998" s="65" t="str">
        <f ca="1">IF(ISBLANK(B2998)," ",IF(P2998&gt;MASTER!$B$3/100,"SB",IF(P2998&gt;MASTER!$B$4/100,"B",IF(P2998&gt;MASTER!$B$5/100,"C","K"))))</f>
        <v>SB</v>
      </c>
    </row>
    <row r="2999" customHeight="1" spans="1:18">
      <c r="A2999" s="65">
        <f ca="1">INDIRECT(ADDRESS(2+QUOTIENT(ROW()-2,COUNTA('Form Responses 1'!$1:$1)-4),1,,TRUE,"Form Responses 1"))</f>
        <v>0</v>
      </c>
      <c r="B2999" s="65">
        <f ca="1">INDIRECT(ADDRESS(2+QUOTIENT(ROW()-2,COUNTA('Form Responses 1'!$1:$1)-4),2,,TRUE,"Form Responses 1"))</f>
        <v>0</v>
      </c>
      <c r="C2999" s="65">
        <f ca="1">INDIRECT(ADDRESS(2+QUOTIENT(ROW()-2,COUNTA('Form Responses 1'!$1:$1)-4),3,,TRUE,"Form Responses 1"))</f>
        <v>0</v>
      </c>
      <c r="D2999" s="65">
        <f ca="1">INDIRECT(ADDRESS(2+QUOTIENT(ROW()-2,COUNTA('Form Responses 1'!$1:$1)-4),4,,TRUE,"Form Responses 1"))</f>
        <v>0</v>
      </c>
      <c r="E2999" s="82">
        <f ca="1" t="shared" si="0"/>
        <v>6</v>
      </c>
      <c r="F2999" s="65" t="str">
        <f ca="1">IF(ISBLANK(A2999)," ",INDIRECT(ADDRESS(1,5+MOD(ROW()-2,COUNTA('Form Responses 1'!$1:$1)-4),,TRUE,"Form Responses 1")))</f>
        <v>Lantai 11 [Tangga Exit Barat]</v>
      </c>
      <c r="G2999" s="65" t="e">
        <f ca="1">IF(ISBLANK(A2999)," ",INDIRECT(ADDRESS(MATCH(A2999,'Form Responses 1'!A:A,0),5+MOD(ROW()-2,COUNTA('Form Responses 1'!$1:$1)-4),,TRUE,"Form Responses 1")))</f>
        <v>#N/A</v>
      </c>
      <c r="H2999" s="83" t="str">
        <f ca="1" t="shared" si="1"/>
        <v>Lantai 11</v>
      </c>
      <c r="I2999" s="83" t="str">
        <f ca="1" t="shared" si="3001"/>
        <v>Tangga Exit Barat</v>
      </c>
      <c r="J2999" s="83" t="str">
        <f ca="1" t="shared" si="2"/>
        <v>CLEANING SERVICE</v>
      </c>
      <c r="K2999" s="83" t="str">
        <f ca="1" t="array" ref="K2999">IFERROR(INDEX(MASTER!B:B,MATCH(G2999,MASTER!A:A,0))/100," ")</f>
        <v> </v>
      </c>
      <c r="L2999" s="65">
        <f ca="1" t="shared" si="3"/>
        <v>0</v>
      </c>
      <c r="M2999" s="65" t="str">
        <f ca="1" t="shared" si="4"/>
        <v>1900 - WEEK 00</v>
      </c>
      <c r="N2999" s="65" t="str">
        <f ca="1" t="shared" si="5"/>
        <v>1900 - MONTH 01</v>
      </c>
      <c r="O2999" s="83" t="str">
        <f ca="1" t="shared" ref="O2999:P2999" si="3054">IFERROR(AVERAGEIF(M:M,M2999,$K:$K)," ")</f>
        <v> </v>
      </c>
      <c r="P2999" s="83" t="str">
        <f ca="1" t="shared" si="3054"/>
        <v> </v>
      </c>
      <c r="Q2999" s="65" t="str">
        <f ca="1">IF(ISBLANK(A2999)," ",IF(O2999&gt;MASTER!$B$3/100,"SB",IF(O2999&gt;MASTER!$B$4/100,"B",IF(O2999&gt;MASTER!$B$5/100,"C","K"))))</f>
        <v>SB</v>
      </c>
      <c r="R2999" s="65" t="str">
        <f ca="1">IF(ISBLANK(B2999)," ",IF(P2999&gt;MASTER!$B$3/100,"SB",IF(P2999&gt;MASTER!$B$4/100,"B",IF(P2999&gt;MASTER!$B$5/100,"C","K"))))</f>
        <v>SB</v>
      </c>
    </row>
    <row r="3000" customHeight="1" spans="1:18">
      <c r="A3000" s="65">
        <f ca="1">INDIRECT(ADDRESS(2+QUOTIENT(ROW()-2,COUNTA('Form Responses 1'!$1:$1)-4),1,,TRUE,"Form Responses 1"))</f>
        <v>0</v>
      </c>
      <c r="B3000" s="65">
        <f ca="1">INDIRECT(ADDRESS(2+QUOTIENT(ROW()-2,COUNTA('Form Responses 1'!$1:$1)-4),2,,TRUE,"Form Responses 1"))</f>
        <v>0</v>
      </c>
      <c r="C3000" s="65">
        <f ca="1">INDIRECT(ADDRESS(2+QUOTIENT(ROW()-2,COUNTA('Form Responses 1'!$1:$1)-4),3,,TRUE,"Form Responses 1"))</f>
        <v>0</v>
      </c>
      <c r="D3000" s="65">
        <f ca="1">INDIRECT(ADDRESS(2+QUOTIENT(ROW()-2,COUNTA('Form Responses 1'!$1:$1)-4),4,,TRUE,"Form Responses 1"))</f>
        <v>0</v>
      </c>
      <c r="E3000" s="82">
        <f ca="1" t="shared" si="0"/>
        <v>6</v>
      </c>
      <c r="F3000" s="65" t="str">
        <f ca="1">IF(ISBLANK(A3000)," ",INDIRECT(ADDRESS(1,5+MOD(ROW()-2,COUNTA('Form Responses 1'!$1:$1)-4),,TRUE,"Form Responses 1")))</f>
        <v>Lantai 11 [ &amp; Timur]</v>
      </c>
      <c r="G3000" s="65" t="e">
        <f ca="1">IF(ISBLANK(A3000)," ",INDIRECT(ADDRESS(MATCH(A3000,'Form Responses 1'!A:A,0),5+MOD(ROW()-2,COUNTA('Form Responses 1'!$1:$1)-4),,TRUE,"Form Responses 1")))</f>
        <v>#N/A</v>
      </c>
      <c r="H3000" s="83" t="str">
        <f ca="1" t="shared" si="1"/>
        <v>Lantai 11</v>
      </c>
      <c r="I3000" s="83" t="str">
        <f ca="1" t="shared" si="3001"/>
        <v> &amp; Timur</v>
      </c>
      <c r="J3000" s="83" t="str">
        <f ca="1" t="shared" si="2"/>
        <v>CLEANING SERVICE</v>
      </c>
      <c r="K3000" s="83" t="str">
        <f ca="1" t="array" ref="K3000">IFERROR(INDEX(MASTER!B:B,MATCH(G3000,MASTER!A:A,0))/100," ")</f>
        <v> </v>
      </c>
      <c r="L3000" s="65">
        <f ca="1" t="shared" si="3"/>
        <v>0</v>
      </c>
      <c r="M3000" s="65" t="str">
        <f ca="1" t="shared" si="4"/>
        <v>1900 - WEEK 00</v>
      </c>
      <c r="N3000" s="65" t="str">
        <f ca="1" t="shared" si="5"/>
        <v>1900 - MONTH 01</v>
      </c>
      <c r="O3000" s="83" t="str">
        <f ca="1" t="shared" ref="O3000:P3000" si="3055">IFERROR(AVERAGEIF(M:M,M3000,$K:$K)," ")</f>
        <v> </v>
      </c>
      <c r="P3000" s="83" t="str">
        <f ca="1" t="shared" si="3055"/>
        <v> </v>
      </c>
      <c r="Q3000" s="65" t="str">
        <f ca="1">IF(ISBLANK(A3000)," ",IF(O3000&gt;MASTER!$B$3/100,"SB",IF(O3000&gt;MASTER!$B$4/100,"B",IF(O3000&gt;MASTER!$B$5/100,"C","K"))))</f>
        <v>SB</v>
      </c>
      <c r="R3000" s="65" t="str">
        <f ca="1">IF(ISBLANK(B3000)," ",IF(P3000&gt;MASTER!$B$3/100,"SB",IF(P3000&gt;MASTER!$B$4/100,"B",IF(P3000&gt;MASTER!$B$5/100,"C","K"))))</f>
        <v>SB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HR1000"/>
  <sheetViews>
    <sheetView workbookViewId="0">
      <selection activeCell="A1" sqref="A1"/>
    </sheetView>
  </sheetViews>
  <sheetFormatPr defaultColWidth="12.6285714285714" defaultRowHeight="15.75" customHeight="1"/>
  <cols>
    <col min="1" max="1" width="17.8761904761905" customWidth="1"/>
    <col min="2" max="2" width="20.5047619047619" customWidth="1"/>
    <col min="3" max="3" width="19.752380952381" customWidth="1"/>
    <col min="4" max="4" width="26.1333333333333" customWidth="1"/>
    <col min="5" max="5" width="15.752380952381" customWidth="1"/>
    <col min="6" max="6" width="17.247619047619" customWidth="1"/>
    <col min="7" max="7" width="13.5047619047619" customWidth="1"/>
    <col min="8" max="8" width="17.5047619047619" customWidth="1"/>
    <col min="9" max="9" width="20" customWidth="1"/>
    <col min="10" max="10" width="17.5047619047619" customWidth="1"/>
    <col min="11" max="11" width="21.247619047619" customWidth="1"/>
    <col min="12" max="12" width="16" customWidth="1"/>
    <col min="13" max="13" width="17.3809523809524" customWidth="1"/>
    <col min="14" max="14" width="14.247619047619" customWidth="1"/>
    <col min="15" max="15" width="12.752380952381" customWidth="1"/>
    <col min="16" max="16" width="13.3809523809524" customWidth="1"/>
    <col min="17" max="17" width="16.5047619047619" customWidth="1"/>
    <col min="18" max="18" width="11.8761904761905" customWidth="1"/>
    <col min="19" max="19" width="38" customWidth="1"/>
    <col min="20" max="20" width="15.752380952381" customWidth="1"/>
    <col min="21" max="21" width="17.8761904761905" customWidth="1"/>
    <col min="22" max="22" width="18.1333333333333" customWidth="1"/>
    <col min="23" max="23" width="14" customWidth="1"/>
    <col min="24" max="24" width="12.247619047619" customWidth="1"/>
    <col min="25" max="25" width="19.1333333333333" customWidth="1"/>
    <col min="26" max="26" width="14.752380952381" customWidth="1"/>
    <col min="27" max="27" width="16.247619047619" customWidth="1"/>
    <col min="28" max="28" width="14.8761904761905" customWidth="1"/>
    <col min="29" max="29" width="16.6285714285714" customWidth="1"/>
    <col min="30" max="30" width="15.8761904761905" customWidth="1"/>
    <col min="31" max="31" width="14.752380952381" customWidth="1"/>
    <col min="32" max="32" width="23.1333333333333" customWidth="1"/>
    <col min="33" max="33" width="14.6285714285714" customWidth="1"/>
    <col min="34" max="35" width="14" customWidth="1"/>
    <col min="36" max="36" width="24.247619047619" customWidth="1"/>
    <col min="37" max="37" width="26.3809523809524" customWidth="1"/>
    <col min="38" max="38" width="29.1333333333333" customWidth="1"/>
    <col min="39" max="39" width="23.1333333333333" customWidth="1"/>
    <col min="40" max="40" width="14" customWidth="1"/>
    <col min="41" max="41" width="14.6285714285714" customWidth="1"/>
    <col min="42" max="42" width="14" customWidth="1"/>
    <col min="43" max="43" width="25.1333333333333" customWidth="1"/>
    <col min="44" max="44" width="26.3809523809524" customWidth="1"/>
    <col min="45" max="45" width="21.1333333333333" customWidth="1"/>
    <col min="46" max="46" width="29.1333333333333" customWidth="1"/>
    <col min="47" max="47" width="23.1333333333333" customWidth="1"/>
    <col min="48" max="48" width="17.3809523809524" customWidth="1"/>
    <col min="49" max="49" width="26.247619047619" customWidth="1"/>
    <col min="50" max="50" width="16.8761904761905" customWidth="1"/>
    <col min="51" max="51" width="22.8761904761905" customWidth="1"/>
    <col min="52" max="52" width="25.8761904761905" customWidth="1"/>
    <col min="53" max="53" width="15.5047619047619" customWidth="1"/>
    <col min="54" max="54" width="14.6285714285714" customWidth="1"/>
    <col min="55" max="55" width="15.5047619047619" customWidth="1"/>
    <col min="56" max="56" width="14" customWidth="1"/>
    <col min="57" max="57" width="18.5047619047619" customWidth="1"/>
    <col min="58" max="58" width="23.3809523809524" customWidth="1"/>
    <col min="59" max="59" width="22.3809523809524" customWidth="1"/>
    <col min="60" max="60" width="23.1333333333333" customWidth="1"/>
    <col min="61" max="61" width="15.5047619047619" customWidth="1"/>
    <col min="62" max="62" width="14.6285714285714" customWidth="1"/>
    <col min="63" max="63" width="15.5047619047619" customWidth="1"/>
    <col min="64" max="64" width="14" customWidth="1"/>
    <col min="65" max="65" width="18.5047619047619" customWidth="1"/>
    <col min="66" max="66" width="23.3809523809524" customWidth="1"/>
    <col min="67" max="67" width="22.3809523809524" customWidth="1"/>
    <col min="68" max="68" width="23.1333333333333" customWidth="1"/>
    <col min="69" max="69" width="15.5047619047619" customWidth="1"/>
    <col min="70" max="70" width="14.6285714285714" customWidth="1"/>
    <col min="71" max="71" width="15.5047619047619" customWidth="1"/>
    <col min="72" max="72" width="14" customWidth="1"/>
    <col min="73" max="73" width="18.5047619047619" customWidth="1"/>
    <col min="74" max="74" width="23.3809523809524" customWidth="1"/>
    <col min="75" max="75" width="22.3809523809524" customWidth="1"/>
    <col min="76" max="76" width="23.1333333333333" customWidth="1"/>
    <col min="77" max="77" width="15.5047619047619" customWidth="1"/>
    <col min="78" max="78" width="14.6285714285714" customWidth="1"/>
    <col min="79" max="79" width="15.5047619047619" customWidth="1"/>
    <col min="80" max="80" width="14" customWidth="1"/>
    <col min="81" max="81" width="18.5047619047619" customWidth="1"/>
    <col min="82" max="82" width="23.3809523809524" customWidth="1"/>
    <col min="83" max="83" width="22.3809523809524" customWidth="1"/>
    <col min="84" max="84" width="23.1333333333333" customWidth="1"/>
    <col min="85" max="85" width="15.5047619047619" customWidth="1"/>
    <col min="86" max="86" width="14.6285714285714" customWidth="1"/>
    <col min="87" max="87" width="15.5047619047619" customWidth="1"/>
    <col min="88" max="88" width="14" customWidth="1"/>
    <col min="89" max="89" width="18.5047619047619" customWidth="1"/>
    <col min="90" max="90" width="23.3809523809524" customWidth="1"/>
    <col min="91" max="91" width="22.3809523809524" customWidth="1"/>
    <col min="92" max="92" width="23.1333333333333" customWidth="1"/>
    <col min="93" max="93" width="15.5047619047619" customWidth="1"/>
    <col min="94" max="94" width="14.6285714285714" customWidth="1"/>
    <col min="95" max="95" width="15.5047619047619" customWidth="1"/>
    <col min="96" max="96" width="14" customWidth="1"/>
    <col min="97" max="97" width="18.5047619047619" customWidth="1"/>
    <col min="98" max="98" width="23.3809523809524" customWidth="1"/>
    <col min="99" max="99" width="22.3809523809524" customWidth="1"/>
    <col min="100" max="100" width="23.1333333333333" customWidth="1"/>
    <col min="101" max="101" width="15.5047619047619" customWidth="1"/>
    <col min="102" max="102" width="14.6285714285714" customWidth="1"/>
    <col min="103" max="103" width="15.5047619047619" customWidth="1"/>
    <col min="104" max="104" width="14" customWidth="1"/>
    <col min="105" max="105" width="18.5047619047619" customWidth="1"/>
    <col min="106" max="106" width="23.3809523809524" customWidth="1"/>
    <col min="107" max="107" width="22.3809523809524" customWidth="1"/>
    <col min="108" max="108" width="23.1333333333333" customWidth="1"/>
    <col min="109" max="109" width="15.3809523809524" customWidth="1"/>
    <col min="110" max="110" width="14.5047619047619" customWidth="1"/>
    <col min="111" max="111" width="15.3809523809524" customWidth="1"/>
    <col min="112" max="112" width="13.8761904761905" customWidth="1"/>
    <col min="113" max="113" width="18.3809523809524" customWidth="1"/>
    <col min="114" max="114" width="23.247619047619" customWidth="1"/>
    <col min="115" max="115" width="22.247619047619" customWidth="1"/>
    <col min="116" max="116" width="23" customWidth="1"/>
    <col min="117" max="117" width="15.5047619047619" customWidth="1"/>
    <col min="118" max="118" width="14.6285714285714" customWidth="1"/>
    <col min="119" max="119" width="15.5047619047619" customWidth="1"/>
    <col min="120" max="120" width="14" customWidth="1"/>
    <col min="121" max="121" width="18.5047619047619" customWidth="1"/>
    <col min="122" max="122" width="23.3809523809524" customWidth="1"/>
    <col min="123" max="123" width="22.3809523809524" customWidth="1"/>
    <col min="124" max="124" width="23.1333333333333" customWidth="1"/>
    <col min="125" max="125" width="15.5047619047619" customWidth="1"/>
    <col min="126" max="126" width="14.6285714285714" customWidth="1"/>
    <col min="127" max="127" width="15.5047619047619" customWidth="1"/>
    <col min="128" max="128" width="14" customWidth="1"/>
    <col min="129" max="129" width="18.5047619047619" customWidth="1"/>
    <col min="130" max="130" width="23.3809523809524" customWidth="1"/>
    <col min="131" max="131" width="22.3809523809524" customWidth="1"/>
    <col min="132" max="132" width="23.1333333333333" customWidth="1"/>
    <col min="133" max="133" width="15.5047619047619" customWidth="1"/>
    <col min="134" max="134" width="14.6285714285714" customWidth="1"/>
    <col min="135" max="135" width="15.5047619047619" customWidth="1"/>
    <col min="136" max="136" width="14" customWidth="1"/>
    <col min="137" max="137" width="18.5047619047619" customWidth="1"/>
    <col min="138" max="138" width="23.3809523809524" customWidth="1"/>
    <col min="139" max="139" width="22.3809523809524" customWidth="1"/>
    <col min="140" max="140" width="23.1333333333333" customWidth="1"/>
    <col min="141" max="141" width="15.5047619047619" customWidth="1"/>
    <col min="142" max="142" width="14.6285714285714" customWidth="1"/>
    <col min="143" max="143" width="15.5047619047619" customWidth="1"/>
    <col min="144" max="144" width="14" customWidth="1"/>
    <col min="145" max="145" width="18.5047619047619" customWidth="1"/>
    <col min="146" max="146" width="23.3809523809524" customWidth="1"/>
    <col min="147" max="147" width="22.3809523809524" customWidth="1"/>
    <col min="148" max="148" width="23.1333333333333" customWidth="1"/>
    <col min="149" max="149" width="15.5047619047619" customWidth="1"/>
    <col min="150" max="150" width="14.6285714285714" customWidth="1"/>
    <col min="151" max="151" width="15.5047619047619" customWidth="1"/>
    <col min="152" max="152" width="14" customWidth="1"/>
    <col min="153" max="153" width="18.5047619047619" customWidth="1"/>
    <col min="154" max="154" width="23.3809523809524" customWidth="1"/>
    <col min="155" max="155" width="22.3809523809524" customWidth="1"/>
    <col min="156" max="156" width="23.1333333333333" customWidth="1"/>
    <col min="157" max="157" width="15.5047619047619" customWidth="1"/>
    <col min="158" max="158" width="14.6285714285714" customWidth="1"/>
    <col min="159" max="159" width="15.5047619047619" customWidth="1"/>
    <col min="160" max="160" width="14" customWidth="1"/>
    <col min="161" max="161" width="18.5047619047619" customWidth="1"/>
    <col min="162" max="162" width="23.3809523809524" customWidth="1"/>
    <col min="163" max="163" width="22.3809523809524" customWidth="1"/>
    <col min="164" max="164" width="23.1333333333333" customWidth="1"/>
    <col min="165" max="165" width="15.5047619047619" customWidth="1"/>
    <col min="166" max="166" width="14.6285714285714" customWidth="1"/>
    <col min="167" max="167" width="15.5047619047619" customWidth="1"/>
    <col min="168" max="168" width="14" customWidth="1"/>
    <col min="169" max="169" width="18.5047619047619" customWidth="1"/>
    <col min="170" max="170" width="23.3809523809524" customWidth="1"/>
    <col min="171" max="171" width="22.3809523809524" customWidth="1"/>
    <col min="172" max="172" width="23.1333333333333" customWidth="1"/>
    <col min="173" max="173" width="15.5047619047619" customWidth="1"/>
    <col min="174" max="174" width="14.6285714285714" customWidth="1"/>
    <col min="175" max="175" width="15.5047619047619" customWidth="1"/>
    <col min="176" max="176" width="14" customWidth="1"/>
    <col min="177" max="177" width="18.5047619047619" customWidth="1"/>
    <col min="178" max="178" width="23.3809523809524" customWidth="1"/>
    <col min="179" max="179" width="22.3809523809524" customWidth="1"/>
    <col min="180" max="180" width="23.1333333333333" customWidth="1"/>
    <col min="181" max="181" width="15.5047619047619" customWidth="1"/>
    <col min="182" max="182" width="14.6285714285714" customWidth="1"/>
    <col min="183" max="183" width="15.5047619047619" customWidth="1"/>
    <col min="184" max="184" width="14" customWidth="1"/>
    <col min="185" max="185" width="18.5047619047619" customWidth="1"/>
    <col min="186" max="186" width="23.3809523809524" customWidth="1"/>
    <col min="187" max="187" width="22.3809523809524" customWidth="1"/>
    <col min="188" max="188" width="23.1333333333333" customWidth="1"/>
    <col min="189" max="189" width="15.5047619047619" customWidth="1"/>
    <col min="190" max="190" width="14.6285714285714" customWidth="1"/>
    <col min="191" max="191" width="15.5047619047619" customWidth="1"/>
    <col min="192" max="192" width="14" customWidth="1"/>
    <col min="193" max="193" width="18.5047619047619" customWidth="1"/>
    <col min="194" max="194" width="23.3809523809524" customWidth="1"/>
    <col min="195" max="195" width="22.3809523809524" customWidth="1"/>
    <col min="196" max="196" width="23.1333333333333" customWidth="1"/>
    <col min="197" max="197" width="15.5047619047619" customWidth="1"/>
    <col min="198" max="198" width="14.6285714285714" customWidth="1"/>
    <col min="199" max="199" width="15.5047619047619" customWidth="1"/>
    <col min="200" max="200" width="14" customWidth="1"/>
    <col min="201" max="201" width="18.5047619047619" customWidth="1"/>
    <col min="202" max="202" width="23.3809523809524" customWidth="1"/>
    <col min="203" max="203" width="22.3809523809524" customWidth="1"/>
    <col min="204" max="204" width="23.1333333333333" customWidth="1"/>
    <col min="205" max="205" width="15.5047619047619" customWidth="1"/>
    <col min="206" max="206" width="14.6285714285714" customWidth="1"/>
    <col min="207" max="207" width="15.5047619047619" customWidth="1"/>
    <col min="208" max="208" width="14" customWidth="1"/>
    <col min="209" max="209" width="18.5047619047619" customWidth="1"/>
    <col min="210" max="210" width="23.3809523809524" customWidth="1"/>
    <col min="211" max="211" width="22.3809523809524" customWidth="1"/>
    <col min="212" max="212" width="23.1333333333333" customWidth="1"/>
    <col min="213" max="213" width="15.5047619047619" customWidth="1"/>
    <col min="214" max="214" width="14.6285714285714" customWidth="1"/>
    <col min="215" max="215" width="15.5047619047619" customWidth="1"/>
    <col min="216" max="216" width="14" customWidth="1"/>
    <col min="217" max="217" width="18.5047619047619" customWidth="1"/>
    <col min="218" max="218" width="23.3809523809524" customWidth="1"/>
    <col min="219" max="219" width="22.3809523809524" customWidth="1"/>
    <col min="220" max="220" width="23.1333333333333" customWidth="1"/>
    <col min="221" max="221" width="23.5047619047619" customWidth="1"/>
    <col min="222" max="222" width="21.8761904761905" customWidth="1"/>
    <col min="223" max="223" width="28.3809523809524" customWidth="1"/>
    <col min="224" max="224" width="30.5047619047619" customWidth="1"/>
    <col min="225" max="225" width="22.1333333333333" customWidth="1"/>
    <col min="226" max="226" width="9.62857142857143" customWidth="1"/>
  </cols>
  <sheetData>
    <row r="1" customHeight="1" spans="1:2">
      <c r="A1" s="43" t="s">
        <v>329</v>
      </c>
      <c r="B1" s="43" t="s">
        <v>334</v>
      </c>
    </row>
    <row r="3" customHeight="1" spans="1:226">
      <c r="A3" s="37" t="s">
        <v>335</v>
      </c>
      <c r="B3" s="66"/>
      <c r="C3" s="66"/>
      <c r="D3" s="66"/>
      <c r="E3" s="37" t="s">
        <v>322</v>
      </c>
      <c r="F3" s="37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66"/>
      <c r="DI3" s="66"/>
      <c r="DJ3" s="66"/>
      <c r="DK3" s="66"/>
      <c r="DL3" s="66"/>
      <c r="DM3" s="66"/>
      <c r="DN3" s="66"/>
      <c r="DO3" s="66"/>
      <c r="DP3" s="66"/>
      <c r="DQ3" s="66"/>
      <c r="DR3" s="66"/>
      <c r="DS3" s="66"/>
      <c r="DT3" s="66"/>
      <c r="DU3" s="66"/>
      <c r="DV3" s="66"/>
      <c r="DW3" s="66"/>
      <c r="DX3" s="66"/>
      <c r="DY3" s="66"/>
      <c r="DZ3" s="66"/>
      <c r="EA3" s="66"/>
      <c r="EB3" s="66"/>
      <c r="EC3" s="66"/>
      <c r="ED3" s="66"/>
      <c r="EE3" s="66"/>
      <c r="EF3" s="66"/>
      <c r="EG3" s="66"/>
      <c r="EH3" s="66"/>
      <c r="EI3" s="66"/>
      <c r="EJ3" s="66"/>
      <c r="EK3" s="66"/>
      <c r="EL3" s="66"/>
      <c r="EM3" s="66"/>
      <c r="EN3" s="66"/>
      <c r="EO3" s="66"/>
      <c r="EP3" s="66"/>
      <c r="EQ3" s="66"/>
      <c r="ER3" s="66"/>
      <c r="ES3" s="66"/>
      <c r="ET3" s="66"/>
      <c r="EU3" s="66"/>
      <c r="EV3" s="66"/>
      <c r="EW3" s="66"/>
      <c r="EX3" s="66"/>
      <c r="EY3" s="66"/>
      <c r="EZ3" s="66"/>
      <c r="FA3" s="66"/>
      <c r="FB3" s="66"/>
      <c r="FC3" s="66"/>
      <c r="FD3" s="66"/>
      <c r="FE3" s="66"/>
      <c r="FF3" s="66"/>
      <c r="FG3" s="66"/>
      <c r="FH3" s="66"/>
      <c r="FI3" s="66"/>
      <c r="FJ3" s="66"/>
      <c r="FK3" s="66"/>
      <c r="FL3" s="66"/>
      <c r="FM3" s="66"/>
      <c r="FN3" s="66"/>
      <c r="FO3" s="66"/>
      <c r="FP3" s="66"/>
      <c r="FQ3" s="66"/>
      <c r="FR3" s="66"/>
      <c r="FS3" s="66"/>
      <c r="FT3" s="66"/>
      <c r="FU3" s="66"/>
      <c r="FV3" s="66"/>
      <c r="FW3" s="66"/>
      <c r="FX3" s="66"/>
      <c r="FY3" s="66"/>
      <c r="FZ3" s="66"/>
      <c r="GA3" s="66"/>
      <c r="GB3" s="66"/>
      <c r="GC3" s="66"/>
      <c r="GD3" s="66"/>
      <c r="GE3" s="66"/>
      <c r="GF3" s="66"/>
      <c r="GG3" s="66"/>
      <c r="GH3" s="66"/>
      <c r="GI3" s="66"/>
      <c r="GJ3" s="66"/>
      <c r="GK3" s="66"/>
      <c r="GL3" s="66"/>
      <c r="GM3" s="66"/>
      <c r="GN3" s="66"/>
      <c r="GO3" s="66"/>
      <c r="GP3" s="66"/>
      <c r="GQ3" s="66"/>
      <c r="GR3" s="66"/>
      <c r="GS3" s="66"/>
      <c r="GT3" s="66"/>
      <c r="GU3" s="66"/>
      <c r="GV3" s="66"/>
      <c r="GW3" s="66"/>
      <c r="GX3" s="66"/>
      <c r="GY3" s="66"/>
      <c r="GZ3" s="66"/>
      <c r="HA3" s="66"/>
      <c r="HB3" s="66"/>
      <c r="HC3" s="66"/>
      <c r="HD3" s="66"/>
      <c r="HE3" s="66"/>
      <c r="HF3" s="66"/>
      <c r="HG3" s="66"/>
      <c r="HH3" s="66"/>
      <c r="HI3" s="66"/>
      <c r="HJ3" s="66"/>
      <c r="HK3" s="66"/>
      <c r="HL3" s="66"/>
      <c r="HM3" s="66"/>
      <c r="HN3" s="66"/>
      <c r="HO3" s="66"/>
      <c r="HP3" s="66"/>
      <c r="HQ3" s="66"/>
      <c r="HR3" s="71"/>
    </row>
    <row r="4" customHeight="1" spans="1:226">
      <c r="A4" s="37" t="s">
        <v>0</v>
      </c>
      <c r="B4" s="37" t="s">
        <v>1</v>
      </c>
      <c r="C4" s="37" t="s">
        <v>2</v>
      </c>
      <c r="D4" s="37" t="s">
        <v>3</v>
      </c>
      <c r="E4" s="37" t="s">
        <v>6</v>
      </c>
      <c r="F4" s="67" t="s">
        <v>5</v>
      </c>
      <c r="G4" s="67" t="s">
        <v>207</v>
      </c>
      <c r="H4" s="67" t="s">
        <v>211</v>
      </c>
      <c r="I4" s="67" t="s">
        <v>217</v>
      </c>
      <c r="J4" s="67" t="s">
        <v>212</v>
      </c>
      <c r="K4" s="67" t="s">
        <v>210</v>
      </c>
      <c r="L4" s="67" t="s">
        <v>209</v>
      </c>
      <c r="M4" s="67" t="s">
        <v>208</v>
      </c>
      <c r="N4" s="67" t="s">
        <v>213</v>
      </c>
      <c r="O4" s="67" t="s">
        <v>214</v>
      </c>
      <c r="P4" s="67" t="s">
        <v>215</v>
      </c>
      <c r="Q4" s="67" t="s">
        <v>216</v>
      </c>
      <c r="R4" s="67" t="s">
        <v>218</v>
      </c>
      <c r="S4" s="67" t="s">
        <v>223</v>
      </c>
      <c r="T4" s="67" t="s">
        <v>219</v>
      </c>
      <c r="U4" s="67" t="s">
        <v>222</v>
      </c>
      <c r="V4" s="67" t="s">
        <v>221</v>
      </c>
      <c r="W4" s="67" t="s">
        <v>220</v>
      </c>
      <c r="X4" s="67" t="s">
        <v>224</v>
      </c>
      <c r="Y4" s="67" t="s">
        <v>199</v>
      </c>
      <c r="Z4" s="67" t="s">
        <v>206</v>
      </c>
      <c r="AA4" s="67" t="s">
        <v>200</v>
      </c>
      <c r="AB4" s="67" t="s">
        <v>202</v>
      </c>
      <c r="AC4" s="67" t="s">
        <v>203</v>
      </c>
      <c r="AD4" s="67" t="s">
        <v>205</v>
      </c>
      <c r="AE4" s="67" t="s">
        <v>201</v>
      </c>
      <c r="AF4" s="67" t="s">
        <v>204</v>
      </c>
      <c r="AG4" s="67" t="s">
        <v>196</v>
      </c>
      <c r="AH4" s="67" t="s">
        <v>197</v>
      </c>
      <c r="AI4" s="67" t="s">
        <v>194</v>
      </c>
      <c r="AJ4" s="67" t="s">
        <v>193</v>
      </c>
      <c r="AK4" s="67" t="s">
        <v>195</v>
      </c>
      <c r="AL4" s="67" t="s">
        <v>192</v>
      </c>
      <c r="AM4" s="67" t="s">
        <v>198</v>
      </c>
      <c r="AN4" s="67" t="s">
        <v>190</v>
      </c>
      <c r="AO4" s="67" t="s">
        <v>189</v>
      </c>
      <c r="AP4" s="67" t="s">
        <v>186</v>
      </c>
      <c r="AQ4" s="67" t="s">
        <v>185</v>
      </c>
      <c r="AR4" s="67" t="s">
        <v>187</v>
      </c>
      <c r="AS4" s="67" t="s">
        <v>188</v>
      </c>
      <c r="AT4" s="67" t="s">
        <v>184</v>
      </c>
      <c r="AU4" s="67" t="s">
        <v>191</v>
      </c>
      <c r="AV4" s="67" t="s">
        <v>182</v>
      </c>
      <c r="AW4" s="67" t="s">
        <v>180</v>
      </c>
      <c r="AX4" s="67" t="s">
        <v>181</v>
      </c>
      <c r="AY4" s="67" t="s">
        <v>179</v>
      </c>
      <c r="AZ4" s="67" t="s">
        <v>183</v>
      </c>
      <c r="BA4" s="67" t="s">
        <v>172</v>
      </c>
      <c r="BB4" s="67" t="s">
        <v>177</v>
      </c>
      <c r="BC4" s="67" t="s">
        <v>173</v>
      </c>
      <c r="BD4" s="67" t="s">
        <v>174</v>
      </c>
      <c r="BE4" s="67" t="s">
        <v>176</v>
      </c>
      <c r="BF4" s="67" t="s">
        <v>175</v>
      </c>
      <c r="BG4" s="67" t="s">
        <v>171</v>
      </c>
      <c r="BH4" s="67" t="s">
        <v>178</v>
      </c>
      <c r="BI4" s="67" t="s">
        <v>164</v>
      </c>
      <c r="BJ4" s="67" t="s">
        <v>169</v>
      </c>
      <c r="BK4" s="67" t="s">
        <v>165</v>
      </c>
      <c r="BL4" s="67" t="s">
        <v>166</v>
      </c>
      <c r="BM4" s="67" t="s">
        <v>168</v>
      </c>
      <c r="BN4" s="67" t="s">
        <v>167</v>
      </c>
      <c r="BO4" s="67" t="s">
        <v>163</v>
      </c>
      <c r="BP4" s="67" t="s">
        <v>170</v>
      </c>
      <c r="BQ4" s="67" t="s">
        <v>156</v>
      </c>
      <c r="BR4" s="67" t="s">
        <v>161</v>
      </c>
      <c r="BS4" s="67" t="s">
        <v>157</v>
      </c>
      <c r="BT4" s="67" t="s">
        <v>158</v>
      </c>
      <c r="BU4" s="67" t="s">
        <v>160</v>
      </c>
      <c r="BV4" s="67" t="s">
        <v>159</v>
      </c>
      <c r="BW4" s="67" t="s">
        <v>155</v>
      </c>
      <c r="BX4" s="67" t="s">
        <v>162</v>
      </c>
      <c r="BY4" s="67" t="s">
        <v>148</v>
      </c>
      <c r="BZ4" s="67" t="s">
        <v>153</v>
      </c>
      <c r="CA4" s="67" t="s">
        <v>149</v>
      </c>
      <c r="CB4" s="67" t="s">
        <v>150</v>
      </c>
      <c r="CC4" s="67" t="s">
        <v>152</v>
      </c>
      <c r="CD4" s="67" t="s">
        <v>151</v>
      </c>
      <c r="CE4" s="67" t="s">
        <v>147</v>
      </c>
      <c r="CF4" s="67" t="s">
        <v>154</v>
      </c>
      <c r="CG4" s="67" t="s">
        <v>140</v>
      </c>
      <c r="CH4" s="67" t="s">
        <v>145</v>
      </c>
      <c r="CI4" s="67" t="s">
        <v>141</v>
      </c>
      <c r="CJ4" s="67" t="s">
        <v>142</v>
      </c>
      <c r="CK4" s="67" t="s">
        <v>144</v>
      </c>
      <c r="CL4" s="67" t="s">
        <v>143</v>
      </c>
      <c r="CM4" s="67" t="s">
        <v>139</v>
      </c>
      <c r="CN4" s="67" t="s">
        <v>146</v>
      </c>
      <c r="CO4" s="67" t="s">
        <v>132</v>
      </c>
      <c r="CP4" s="67" t="s">
        <v>137</v>
      </c>
      <c r="CQ4" s="67" t="s">
        <v>133</v>
      </c>
      <c r="CR4" s="67" t="s">
        <v>134</v>
      </c>
      <c r="CS4" s="67" t="s">
        <v>136</v>
      </c>
      <c r="CT4" s="67" t="s">
        <v>135</v>
      </c>
      <c r="CU4" s="67" t="s">
        <v>131</v>
      </c>
      <c r="CV4" s="67" t="s">
        <v>138</v>
      </c>
      <c r="CW4" s="67" t="s">
        <v>124</v>
      </c>
      <c r="CX4" s="67" t="s">
        <v>129</v>
      </c>
      <c r="CY4" s="67" t="s">
        <v>125</v>
      </c>
      <c r="CZ4" s="67" t="s">
        <v>126</v>
      </c>
      <c r="DA4" s="67" t="s">
        <v>128</v>
      </c>
      <c r="DB4" s="67" t="s">
        <v>127</v>
      </c>
      <c r="DC4" s="67" t="s">
        <v>123</v>
      </c>
      <c r="DD4" s="67" t="s">
        <v>130</v>
      </c>
      <c r="DE4" s="67" t="s">
        <v>116</v>
      </c>
      <c r="DF4" s="67" t="s">
        <v>121</v>
      </c>
      <c r="DG4" s="67" t="s">
        <v>117</v>
      </c>
      <c r="DH4" s="67" t="s">
        <v>118</v>
      </c>
      <c r="DI4" s="67" t="s">
        <v>120</v>
      </c>
      <c r="DJ4" s="67" t="s">
        <v>119</v>
      </c>
      <c r="DK4" s="67" t="s">
        <v>115</v>
      </c>
      <c r="DL4" s="67" t="s">
        <v>122</v>
      </c>
      <c r="DM4" s="67" t="s">
        <v>108</v>
      </c>
      <c r="DN4" s="67" t="s">
        <v>113</v>
      </c>
      <c r="DO4" s="67" t="s">
        <v>109</v>
      </c>
      <c r="DP4" s="67" t="s">
        <v>110</v>
      </c>
      <c r="DQ4" s="67" t="s">
        <v>112</v>
      </c>
      <c r="DR4" s="67" t="s">
        <v>111</v>
      </c>
      <c r="DS4" s="67" t="s">
        <v>107</v>
      </c>
      <c r="DT4" s="67" t="s">
        <v>114</v>
      </c>
      <c r="DU4" s="67" t="s">
        <v>100</v>
      </c>
      <c r="DV4" s="67" t="s">
        <v>105</v>
      </c>
      <c r="DW4" s="67" t="s">
        <v>101</v>
      </c>
      <c r="DX4" s="67" t="s">
        <v>102</v>
      </c>
      <c r="DY4" s="67" t="s">
        <v>104</v>
      </c>
      <c r="DZ4" s="67" t="s">
        <v>103</v>
      </c>
      <c r="EA4" s="67" t="s">
        <v>99</v>
      </c>
      <c r="EB4" s="67" t="s">
        <v>106</v>
      </c>
      <c r="EC4" s="67" t="s">
        <v>92</v>
      </c>
      <c r="ED4" s="67" t="s">
        <v>97</v>
      </c>
      <c r="EE4" s="67" t="s">
        <v>93</v>
      </c>
      <c r="EF4" s="67" t="s">
        <v>94</v>
      </c>
      <c r="EG4" s="67" t="s">
        <v>96</v>
      </c>
      <c r="EH4" s="67" t="s">
        <v>95</v>
      </c>
      <c r="EI4" s="67" t="s">
        <v>91</v>
      </c>
      <c r="EJ4" s="67" t="s">
        <v>98</v>
      </c>
      <c r="EK4" s="67" t="s">
        <v>84</v>
      </c>
      <c r="EL4" s="67" t="s">
        <v>89</v>
      </c>
      <c r="EM4" s="67" t="s">
        <v>85</v>
      </c>
      <c r="EN4" s="67" t="s">
        <v>86</v>
      </c>
      <c r="EO4" s="67" t="s">
        <v>88</v>
      </c>
      <c r="EP4" s="67" t="s">
        <v>87</v>
      </c>
      <c r="EQ4" s="67" t="s">
        <v>83</v>
      </c>
      <c r="ER4" s="67" t="s">
        <v>90</v>
      </c>
      <c r="ES4" s="67" t="s">
        <v>76</v>
      </c>
      <c r="ET4" s="67" t="s">
        <v>81</v>
      </c>
      <c r="EU4" s="67" t="s">
        <v>77</v>
      </c>
      <c r="EV4" s="67" t="s">
        <v>78</v>
      </c>
      <c r="EW4" s="67" t="s">
        <v>80</v>
      </c>
      <c r="EX4" s="67" t="s">
        <v>79</v>
      </c>
      <c r="EY4" s="67" t="s">
        <v>75</v>
      </c>
      <c r="EZ4" s="67" t="s">
        <v>82</v>
      </c>
      <c r="FA4" s="67" t="s">
        <v>68</v>
      </c>
      <c r="FB4" s="67" t="s">
        <v>73</v>
      </c>
      <c r="FC4" s="67" t="s">
        <v>69</v>
      </c>
      <c r="FD4" s="67" t="s">
        <v>70</v>
      </c>
      <c r="FE4" s="67" t="s">
        <v>72</v>
      </c>
      <c r="FF4" s="67" t="s">
        <v>71</v>
      </c>
      <c r="FG4" s="67" t="s">
        <v>67</v>
      </c>
      <c r="FH4" s="67" t="s">
        <v>74</v>
      </c>
      <c r="FI4" s="67" t="s">
        <v>60</v>
      </c>
      <c r="FJ4" s="67" t="s">
        <v>65</v>
      </c>
      <c r="FK4" s="67" t="s">
        <v>61</v>
      </c>
      <c r="FL4" s="67" t="s">
        <v>62</v>
      </c>
      <c r="FM4" s="67" t="s">
        <v>64</v>
      </c>
      <c r="FN4" s="67" t="s">
        <v>63</v>
      </c>
      <c r="FO4" s="67" t="s">
        <v>59</v>
      </c>
      <c r="FP4" s="67" t="s">
        <v>66</v>
      </c>
      <c r="FQ4" s="67" t="s">
        <v>52</v>
      </c>
      <c r="FR4" s="67" t="s">
        <v>57</v>
      </c>
      <c r="FS4" s="67" t="s">
        <v>53</v>
      </c>
      <c r="FT4" s="67" t="s">
        <v>54</v>
      </c>
      <c r="FU4" s="67" t="s">
        <v>56</v>
      </c>
      <c r="FV4" s="67" t="s">
        <v>55</v>
      </c>
      <c r="FW4" s="67" t="s">
        <v>51</v>
      </c>
      <c r="FX4" s="67" t="s">
        <v>58</v>
      </c>
      <c r="FY4" s="67" t="s">
        <v>44</v>
      </c>
      <c r="FZ4" s="67" t="s">
        <v>49</v>
      </c>
      <c r="GA4" s="67" t="s">
        <v>45</v>
      </c>
      <c r="GB4" s="67" t="s">
        <v>46</v>
      </c>
      <c r="GC4" s="67" t="s">
        <v>48</v>
      </c>
      <c r="GD4" s="67" t="s">
        <v>47</v>
      </c>
      <c r="GE4" s="67" t="s">
        <v>43</v>
      </c>
      <c r="GF4" s="67" t="s">
        <v>50</v>
      </c>
      <c r="GG4" s="67" t="s">
        <v>36</v>
      </c>
      <c r="GH4" s="67" t="s">
        <v>41</v>
      </c>
      <c r="GI4" s="67" t="s">
        <v>37</v>
      </c>
      <c r="GJ4" s="67" t="s">
        <v>38</v>
      </c>
      <c r="GK4" s="67" t="s">
        <v>40</v>
      </c>
      <c r="GL4" s="67" t="s">
        <v>39</v>
      </c>
      <c r="GM4" s="67" t="s">
        <v>35</v>
      </c>
      <c r="GN4" s="67" t="s">
        <v>42</v>
      </c>
      <c r="GO4" s="67" t="s">
        <v>28</v>
      </c>
      <c r="GP4" s="67" t="s">
        <v>33</v>
      </c>
      <c r="GQ4" s="67" t="s">
        <v>29</v>
      </c>
      <c r="GR4" s="67" t="s">
        <v>30</v>
      </c>
      <c r="GS4" s="67" t="s">
        <v>32</v>
      </c>
      <c r="GT4" s="67" t="s">
        <v>31</v>
      </c>
      <c r="GU4" s="67" t="s">
        <v>27</v>
      </c>
      <c r="GV4" s="67" t="s">
        <v>34</v>
      </c>
      <c r="GW4" s="67" t="s">
        <v>20</v>
      </c>
      <c r="GX4" s="67" t="s">
        <v>25</v>
      </c>
      <c r="GY4" s="67" t="s">
        <v>21</v>
      </c>
      <c r="GZ4" s="67" t="s">
        <v>22</v>
      </c>
      <c r="HA4" s="67" t="s">
        <v>24</v>
      </c>
      <c r="HB4" s="67" t="s">
        <v>23</v>
      </c>
      <c r="HC4" s="67" t="s">
        <v>19</v>
      </c>
      <c r="HD4" s="67" t="s">
        <v>26</v>
      </c>
      <c r="HE4" s="67" t="s">
        <v>12</v>
      </c>
      <c r="HF4" s="67" t="s">
        <v>17</v>
      </c>
      <c r="HG4" s="67" t="s">
        <v>13</v>
      </c>
      <c r="HH4" s="67" t="s">
        <v>14</v>
      </c>
      <c r="HI4" s="67" t="s">
        <v>16</v>
      </c>
      <c r="HJ4" s="67" t="s">
        <v>15</v>
      </c>
      <c r="HK4" s="67" t="s">
        <v>11</v>
      </c>
      <c r="HL4" s="67" t="s">
        <v>18</v>
      </c>
      <c r="HM4" s="67" t="s">
        <v>8</v>
      </c>
      <c r="HN4" s="67" t="s">
        <v>10</v>
      </c>
      <c r="HO4" s="67" t="s">
        <v>9</v>
      </c>
      <c r="HP4" s="67" t="s">
        <v>7</v>
      </c>
      <c r="HQ4" s="67" t="s">
        <v>4</v>
      </c>
      <c r="HR4" s="38" t="s">
        <v>336</v>
      </c>
    </row>
    <row r="5" customHeight="1" spans="1:226">
      <c r="A5" s="75">
        <v>0</v>
      </c>
      <c r="B5" s="37">
        <v>0</v>
      </c>
      <c r="C5" s="37">
        <v>0</v>
      </c>
      <c r="D5" s="40">
        <v>0</v>
      </c>
      <c r="E5" s="37" t="e">
        <v>#DIV/0!</v>
      </c>
      <c r="F5" s="67" t="e">
        <v>#DIV/0!</v>
      </c>
      <c r="G5" s="67" t="e">
        <v>#DIV/0!</v>
      </c>
      <c r="H5" s="67" t="e">
        <v>#DIV/0!</v>
      </c>
      <c r="I5" s="67" t="e">
        <v>#DIV/0!</v>
      </c>
      <c r="J5" s="67" t="e">
        <v>#DIV/0!</v>
      </c>
      <c r="K5" s="67" t="e">
        <v>#DIV/0!</v>
      </c>
      <c r="L5" s="67" t="e">
        <v>#DIV/0!</v>
      </c>
      <c r="M5" s="67" t="e">
        <v>#DIV/0!</v>
      </c>
      <c r="N5" s="67" t="e">
        <v>#DIV/0!</v>
      </c>
      <c r="O5" s="67" t="e">
        <v>#DIV/0!</v>
      </c>
      <c r="P5" s="67" t="e">
        <v>#DIV/0!</v>
      </c>
      <c r="Q5" s="67" t="e">
        <v>#DIV/0!</v>
      </c>
      <c r="R5" s="67" t="e">
        <v>#DIV/0!</v>
      </c>
      <c r="S5" s="67" t="e">
        <v>#DIV/0!</v>
      </c>
      <c r="T5" s="67" t="e">
        <v>#DIV/0!</v>
      </c>
      <c r="U5" s="67" t="e">
        <v>#DIV/0!</v>
      </c>
      <c r="V5" s="67" t="e">
        <v>#DIV/0!</v>
      </c>
      <c r="W5" s="67" t="e">
        <v>#DIV/0!</v>
      </c>
      <c r="X5" s="67" t="e">
        <v>#DIV/0!</v>
      </c>
      <c r="Y5" s="67" t="e">
        <v>#DIV/0!</v>
      </c>
      <c r="Z5" s="67" t="e">
        <v>#DIV/0!</v>
      </c>
      <c r="AA5" s="67" t="e">
        <v>#DIV/0!</v>
      </c>
      <c r="AB5" s="67" t="e">
        <v>#DIV/0!</v>
      </c>
      <c r="AC5" s="67" t="e">
        <v>#DIV/0!</v>
      </c>
      <c r="AD5" s="67" t="e">
        <v>#DIV/0!</v>
      </c>
      <c r="AE5" s="67" t="e">
        <v>#DIV/0!</v>
      </c>
      <c r="AF5" s="67" t="e">
        <v>#DIV/0!</v>
      </c>
      <c r="AG5" s="67" t="e">
        <v>#DIV/0!</v>
      </c>
      <c r="AH5" s="67" t="e">
        <v>#DIV/0!</v>
      </c>
      <c r="AI5" s="67" t="e">
        <v>#DIV/0!</v>
      </c>
      <c r="AJ5" s="67" t="e">
        <v>#DIV/0!</v>
      </c>
      <c r="AK5" s="67" t="e">
        <v>#DIV/0!</v>
      </c>
      <c r="AL5" s="67" t="e">
        <v>#DIV/0!</v>
      </c>
      <c r="AM5" s="67" t="e">
        <v>#DIV/0!</v>
      </c>
      <c r="AN5" s="67" t="e">
        <v>#DIV/0!</v>
      </c>
      <c r="AO5" s="67" t="e">
        <v>#DIV/0!</v>
      </c>
      <c r="AP5" s="67" t="e">
        <v>#DIV/0!</v>
      </c>
      <c r="AQ5" s="67" t="e">
        <v>#DIV/0!</v>
      </c>
      <c r="AR5" s="67" t="e">
        <v>#DIV/0!</v>
      </c>
      <c r="AS5" s="67" t="e">
        <v>#DIV/0!</v>
      </c>
      <c r="AT5" s="67" t="e">
        <v>#DIV/0!</v>
      </c>
      <c r="AU5" s="67" t="e">
        <v>#DIV/0!</v>
      </c>
      <c r="AV5" s="67" t="e">
        <v>#DIV/0!</v>
      </c>
      <c r="AW5" s="67" t="e">
        <v>#DIV/0!</v>
      </c>
      <c r="AX5" s="67" t="e">
        <v>#DIV/0!</v>
      </c>
      <c r="AY5" s="67" t="e">
        <v>#DIV/0!</v>
      </c>
      <c r="AZ5" s="67" t="e">
        <v>#DIV/0!</v>
      </c>
      <c r="BA5" s="67" t="e">
        <v>#DIV/0!</v>
      </c>
      <c r="BB5" s="67" t="e">
        <v>#DIV/0!</v>
      </c>
      <c r="BC5" s="67" t="e">
        <v>#DIV/0!</v>
      </c>
      <c r="BD5" s="67" t="e">
        <v>#DIV/0!</v>
      </c>
      <c r="BE5" s="67" t="e">
        <v>#DIV/0!</v>
      </c>
      <c r="BF5" s="67" t="e">
        <v>#DIV/0!</v>
      </c>
      <c r="BG5" s="67" t="e">
        <v>#DIV/0!</v>
      </c>
      <c r="BH5" s="67" t="e">
        <v>#DIV/0!</v>
      </c>
      <c r="BI5" s="67" t="e">
        <v>#DIV/0!</v>
      </c>
      <c r="BJ5" s="67" t="e">
        <v>#DIV/0!</v>
      </c>
      <c r="BK5" s="67" t="e">
        <v>#DIV/0!</v>
      </c>
      <c r="BL5" s="67" t="e">
        <v>#DIV/0!</v>
      </c>
      <c r="BM5" s="67" t="e">
        <v>#DIV/0!</v>
      </c>
      <c r="BN5" s="67" t="e">
        <v>#DIV/0!</v>
      </c>
      <c r="BO5" s="67" t="e">
        <v>#DIV/0!</v>
      </c>
      <c r="BP5" s="67" t="e">
        <v>#DIV/0!</v>
      </c>
      <c r="BQ5" s="67" t="e">
        <v>#DIV/0!</v>
      </c>
      <c r="BR5" s="67" t="e">
        <v>#DIV/0!</v>
      </c>
      <c r="BS5" s="67" t="e">
        <v>#DIV/0!</v>
      </c>
      <c r="BT5" s="67" t="e">
        <v>#DIV/0!</v>
      </c>
      <c r="BU5" s="67" t="e">
        <v>#DIV/0!</v>
      </c>
      <c r="BV5" s="67" t="e">
        <v>#DIV/0!</v>
      </c>
      <c r="BW5" s="67" t="e">
        <v>#DIV/0!</v>
      </c>
      <c r="BX5" s="67" t="e">
        <v>#DIV/0!</v>
      </c>
      <c r="BY5" s="67" t="e">
        <v>#DIV/0!</v>
      </c>
      <c r="BZ5" s="67" t="e">
        <v>#DIV/0!</v>
      </c>
      <c r="CA5" s="67" t="e">
        <v>#DIV/0!</v>
      </c>
      <c r="CB5" s="67" t="e">
        <v>#DIV/0!</v>
      </c>
      <c r="CC5" s="67" t="e">
        <v>#DIV/0!</v>
      </c>
      <c r="CD5" s="67" t="e">
        <v>#DIV/0!</v>
      </c>
      <c r="CE5" s="67" t="e">
        <v>#DIV/0!</v>
      </c>
      <c r="CF5" s="67" t="e">
        <v>#DIV/0!</v>
      </c>
      <c r="CG5" s="67" t="e">
        <v>#DIV/0!</v>
      </c>
      <c r="CH5" s="67" t="e">
        <v>#DIV/0!</v>
      </c>
      <c r="CI5" s="67" t="e">
        <v>#DIV/0!</v>
      </c>
      <c r="CJ5" s="67" t="e">
        <v>#DIV/0!</v>
      </c>
      <c r="CK5" s="67" t="e">
        <v>#DIV/0!</v>
      </c>
      <c r="CL5" s="67" t="e">
        <v>#DIV/0!</v>
      </c>
      <c r="CM5" s="67" t="e">
        <v>#DIV/0!</v>
      </c>
      <c r="CN5" s="67" t="e">
        <v>#DIV/0!</v>
      </c>
      <c r="CO5" s="67" t="e">
        <v>#DIV/0!</v>
      </c>
      <c r="CP5" s="67" t="e">
        <v>#DIV/0!</v>
      </c>
      <c r="CQ5" s="67" t="e">
        <v>#DIV/0!</v>
      </c>
      <c r="CR5" s="67" t="e">
        <v>#DIV/0!</v>
      </c>
      <c r="CS5" s="67" t="e">
        <v>#DIV/0!</v>
      </c>
      <c r="CT5" s="67" t="e">
        <v>#DIV/0!</v>
      </c>
      <c r="CU5" s="67" t="e">
        <v>#DIV/0!</v>
      </c>
      <c r="CV5" s="67" t="e">
        <v>#DIV/0!</v>
      </c>
      <c r="CW5" s="67" t="e">
        <v>#DIV/0!</v>
      </c>
      <c r="CX5" s="67" t="e">
        <v>#DIV/0!</v>
      </c>
      <c r="CY5" s="67" t="e">
        <v>#DIV/0!</v>
      </c>
      <c r="CZ5" s="67" t="e">
        <v>#DIV/0!</v>
      </c>
      <c r="DA5" s="67" t="e">
        <v>#DIV/0!</v>
      </c>
      <c r="DB5" s="67" t="e">
        <v>#DIV/0!</v>
      </c>
      <c r="DC5" s="67" t="e">
        <v>#DIV/0!</v>
      </c>
      <c r="DD5" s="67" t="e">
        <v>#DIV/0!</v>
      </c>
      <c r="DE5" s="67" t="e">
        <v>#DIV/0!</v>
      </c>
      <c r="DF5" s="67" t="e">
        <v>#DIV/0!</v>
      </c>
      <c r="DG5" s="67" t="e">
        <v>#DIV/0!</v>
      </c>
      <c r="DH5" s="67" t="e">
        <v>#DIV/0!</v>
      </c>
      <c r="DI5" s="67" t="e">
        <v>#DIV/0!</v>
      </c>
      <c r="DJ5" s="67" t="e">
        <v>#DIV/0!</v>
      </c>
      <c r="DK5" s="67" t="e">
        <v>#DIV/0!</v>
      </c>
      <c r="DL5" s="67" t="e">
        <v>#DIV/0!</v>
      </c>
      <c r="DM5" s="67" t="e">
        <v>#DIV/0!</v>
      </c>
      <c r="DN5" s="67" t="e">
        <v>#DIV/0!</v>
      </c>
      <c r="DO5" s="67" t="e">
        <v>#DIV/0!</v>
      </c>
      <c r="DP5" s="67" t="e">
        <v>#DIV/0!</v>
      </c>
      <c r="DQ5" s="67" t="e">
        <v>#DIV/0!</v>
      </c>
      <c r="DR5" s="67" t="e">
        <v>#DIV/0!</v>
      </c>
      <c r="DS5" s="67" t="e">
        <v>#DIV/0!</v>
      </c>
      <c r="DT5" s="67" t="e">
        <v>#DIV/0!</v>
      </c>
      <c r="DU5" s="67" t="e">
        <v>#DIV/0!</v>
      </c>
      <c r="DV5" s="67" t="e">
        <v>#DIV/0!</v>
      </c>
      <c r="DW5" s="67" t="e">
        <v>#DIV/0!</v>
      </c>
      <c r="DX5" s="67" t="e">
        <v>#DIV/0!</v>
      </c>
      <c r="DY5" s="67" t="e">
        <v>#DIV/0!</v>
      </c>
      <c r="DZ5" s="67" t="e">
        <v>#DIV/0!</v>
      </c>
      <c r="EA5" s="67" t="e">
        <v>#DIV/0!</v>
      </c>
      <c r="EB5" s="67" t="e">
        <v>#DIV/0!</v>
      </c>
      <c r="EC5" s="67" t="e">
        <v>#DIV/0!</v>
      </c>
      <c r="ED5" s="67" t="e">
        <v>#DIV/0!</v>
      </c>
      <c r="EE5" s="67" t="e">
        <v>#DIV/0!</v>
      </c>
      <c r="EF5" s="67" t="e">
        <v>#DIV/0!</v>
      </c>
      <c r="EG5" s="67" t="e">
        <v>#DIV/0!</v>
      </c>
      <c r="EH5" s="67" t="e">
        <v>#DIV/0!</v>
      </c>
      <c r="EI5" s="67" t="e">
        <v>#DIV/0!</v>
      </c>
      <c r="EJ5" s="67" t="e">
        <v>#DIV/0!</v>
      </c>
      <c r="EK5" s="67" t="e">
        <v>#DIV/0!</v>
      </c>
      <c r="EL5" s="67" t="e">
        <v>#DIV/0!</v>
      </c>
      <c r="EM5" s="67" t="e">
        <v>#DIV/0!</v>
      </c>
      <c r="EN5" s="67" t="e">
        <v>#DIV/0!</v>
      </c>
      <c r="EO5" s="67" t="e">
        <v>#DIV/0!</v>
      </c>
      <c r="EP5" s="67" t="e">
        <v>#DIV/0!</v>
      </c>
      <c r="EQ5" s="67" t="e">
        <v>#DIV/0!</v>
      </c>
      <c r="ER5" s="67" t="e">
        <v>#DIV/0!</v>
      </c>
      <c r="ES5" s="67" t="e">
        <v>#DIV/0!</v>
      </c>
      <c r="ET5" s="67" t="e">
        <v>#DIV/0!</v>
      </c>
      <c r="EU5" s="67" t="e">
        <v>#DIV/0!</v>
      </c>
      <c r="EV5" s="67" t="e">
        <v>#DIV/0!</v>
      </c>
      <c r="EW5" s="67" t="e">
        <v>#DIV/0!</v>
      </c>
      <c r="EX5" s="67" t="e">
        <v>#DIV/0!</v>
      </c>
      <c r="EY5" s="67" t="e">
        <v>#DIV/0!</v>
      </c>
      <c r="EZ5" s="67" t="e">
        <v>#DIV/0!</v>
      </c>
      <c r="FA5" s="67" t="e">
        <v>#DIV/0!</v>
      </c>
      <c r="FB5" s="67" t="e">
        <v>#DIV/0!</v>
      </c>
      <c r="FC5" s="67" t="e">
        <v>#DIV/0!</v>
      </c>
      <c r="FD5" s="67" t="e">
        <v>#DIV/0!</v>
      </c>
      <c r="FE5" s="67" t="e">
        <v>#DIV/0!</v>
      </c>
      <c r="FF5" s="67" t="e">
        <v>#DIV/0!</v>
      </c>
      <c r="FG5" s="67" t="e">
        <v>#DIV/0!</v>
      </c>
      <c r="FH5" s="67" t="e">
        <v>#DIV/0!</v>
      </c>
      <c r="FI5" s="67" t="e">
        <v>#DIV/0!</v>
      </c>
      <c r="FJ5" s="67" t="e">
        <v>#DIV/0!</v>
      </c>
      <c r="FK5" s="67" t="e">
        <v>#DIV/0!</v>
      </c>
      <c r="FL5" s="67" t="e">
        <v>#DIV/0!</v>
      </c>
      <c r="FM5" s="67" t="e">
        <v>#DIV/0!</v>
      </c>
      <c r="FN5" s="67" t="e">
        <v>#DIV/0!</v>
      </c>
      <c r="FO5" s="67" t="e">
        <v>#DIV/0!</v>
      </c>
      <c r="FP5" s="67" t="e">
        <v>#DIV/0!</v>
      </c>
      <c r="FQ5" s="67" t="e">
        <v>#DIV/0!</v>
      </c>
      <c r="FR5" s="67" t="e">
        <v>#DIV/0!</v>
      </c>
      <c r="FS5" s="67" t="e">
        <v>#DIV/0!</v>
      </c>
      <c r="FT5" s="67" t="e">
        <v>#DIV/0!</v>
      </c>
      <c r="FU5" s="67" t="e">
        <v>#DIV/0!</v>
      </c>
      <c r="FV5" s="67" t="e">
        <v>#DIV/0!</v>
      </c>
      <c r="FW5" s="67" t="e">
        <v>#DIV/0!</v>
      </c>
      <c r="FX5" s="67" t="e">
        <v>#DIV/0!</v>
      </c>
      <c r="FY5" s="67" t="e">
        <v>#DIV/0!</v>
      </c>
      <c r="FZ5" s="67" t="e">
        <v>#DIV/0!</v>
      </c>
      <c r="GA5" s="67" t="e">
        <v>#DIV/0!</v>
      </c>
      <c r="GB5" s="67" t="e">
        <v>#DIV/0!</v>
      </c>
      <c r="GC5" s="67" t="e">
        <v>#DIV/0!</v>
      </c>
      <c r="GD5" s="67" t="e">
        <v>#DIV/0!</v>
      </c>
      <c r="GE5" s="67" t="e">
        <v>#DIV/0!</v>
      </c>
      <c r="GF5" s="67" t="e">
        <v>#DIV/0!</v>
      </c>
      <c r="GG5" s="67" t="e">
        <v>#DIV/0!</v>
      </c>
      <c r="GH5" s="67" t="e">
        <v>#DIV/0!</v>
      </c>
      <c r="GI5" s="67" t="e">
        <v>#DIV/0!</v>
      </c>
      <c r="GJ5" s="67" t="e">
        <v>#DIV/0!</v>
      </c>
      <c r="GK5" s="67" t="e">
        <v>#DIV/0!</v>
      </c>
      <c r="GL5" s="67" t="e">
        <v>#DIV/0!</v>
      </c>
      <c r="GM5" s="67" t="e">
        <v>#DIV/0!</v>
      </c>
      <c r="GN5" s="67" t="e">
        <v>#DIV/0!</v>
      </c>
      <c r="GO5" s="67" t="e">
        <v>#DIV/0!</v>
      </c>
      <c r="GP5" s="67" t="e">
        <v>#DIV/0!</v>
      </c>
      <c r="GQ5" s="67" t="e">
        <v>#DIV/0!</v>
      </c>
      <c r="GR5" s="67" t="e">
        <v>#DIV/0!</v>
      </c>
      <c r="GS5" s="67" t="e">
        <v>#DIV/0!</v>
      </c>
      <c r="GT5" s="67" t="e">
        <v>#DIV/0!</v>
      </c>
      <c r="GU5" s="67" t="e">
        <v>#DIV/0!</v>
      </c>
      <c r="GV5" s="67" t="e">
        <v>#DIV/0!</v>
      </c>
      <c r="GW5" s="67" t="e">
        <v>#DIV/0!</v>
      </c>
      <c r="GX5" s="67" t="e">
        <v>#DIV/0!</v>
      </c>
      <c r="GY5" s="67" t="e">
        <v>#DIV/0!</v>
      </c>
      <c r="GZ5" s="67" t="e">
        <v>#DIV/0!</v>
      </c>
      <c r="HA5" s="67" t="e">
        <v>#DIV/0!</v>
      </c>
      <c r="HB5" s="67" t="e">
        <v>#DIV/0!</v>
      </c>
      <c r="HC5" s="67" t="e">
        <v>#DIV/0!</v>
      </c>
      <c r="HD5" s="67" t="e">
        <v>#DIV/0!</v>
      </c>
      <c r="HE5" s="67" t="e">
        <v>#DIV/0!</v>
      </c>
      <c r="HF5" s="67" t="e">
        <v>#DIV/0!</v>
      </c>
      <c r="HG5" s="67" t="e">
        <v>#DIV/0!</v>
      </c>
      <c r="HH5" s="67" t="e">
        <v>#DIV/0!</v>
      </c>
      <c r="HI5" s="67" t="e">
        <v>#DIV/0!</v>
      </c>
      <c r="HJ5" s="67" t="e">
        <v>#DIV/0!</v>
      </c>
      <c r="HK5" s="67" t="e">
        <v>#DIV/0!</v>
      </c>
      <c r="HL5" s="67" t="e">
        <v>#DIV/0!</v>
      </c>
      <c r="HM5" s="67" t="e">
        <v>#DIV/0!</v>
      </c>
      <c r="HN5" s="67" t="e">
        <v>#DIV/0!</v>
      </c>
      <c r="HO5" s="67" t="e">
        <v>#DIV/0!</v>
      </c>
      <c r="HP5" s="67" t="e">
        <v>#DIV/0!</v>
      </c>
      <c r="HQ5" s="67" t="e">
        <v>#DIV/0!</v>
      </c>
      <c r="HR5" s="38" t="e">
        <v>#DIV/0!</v>
      </c>
    </row>
    <row r="6" customHeight="1" spans="1:226">
      <c r="A6" s="75">
        <v>45012.5081481481</v>
      </c>
      <c r="B6" s="37" t="s">
        <v>225</v>
      </c>
      <c r="C6" s="37" t="s">
        <v>226</v>
      </c>
      <c r="D6" s="40">
        <v>45012</v>
      </c>
      <c r="E6" s="37">
        <v>0.95</v>
      </c>
      <c r="F6" s="67">
        <v>0.95</v>
      </c>
      <c r="G6" s="67">
        <v>0.95</v>
      </c>
      <c r="H6" s="67">
        <v>0.95</v>
      </c>
      <c r="I6" s="67">
        <v>0.95</v>
      </c>
      <c r="J6" s="67">
        <v>0.95</v>
      </c>
      <c r="K6" s="67">
        <v>0.95</v>
      </c>
      <c r="L6" s="67">
        <v>0.95</v>
      </c>
      <c r="M6" s="67">
        <v>0.95</v>
      </c>
      <c r="N6" s="67">
        <v>0.95</v>
      </c>
      <c r="O6" s="67">
        <v>0.95</v>
      </c>
      <c r="P6" s="67">
        <v>0.95</v>
      </c>
      <c r="Q6" s="67">
        <v>0.95</v>
      </c>
      <c r="R6" s="67">
        <v>0.95</v>
      </c>
      <c r="S6" s="67">
        <v>0.95</v>
      </c>
      <c r="T6" s="67">
        <v>0.95</v>
      </c>
      <c r="U6" s="67">
        <v>0.95</v>
      </c>
      <c r="V6" s="67">
        <v>0.95</v>
      </c>
      <c r="W6" s="67">
        <v>0.95</v>
      </c>
      <c r="X6" s="67">
        <v>0.95</v>
      </c>
      <c r="Y6" s="67">
        <v>0.95</v>
      </c>
      <c r="Z6" s="67">
        <v>0.95</v>
      </c>
      <c r="AA6" s="67">
        <v>0.95</v>
      </c>
      <c r="AB6" s="67">
        <v>0.95</v>
      </c>
      <c r="AC6" s="67">
        <v>0.95</v>
      </c>
      <c r="AD6" s="67">
        <v>0.95</v>
      </c>
      <c r="AE6" s="67">
        <v>0.95</v>
      </c>
      <c r="AF6" s="67">
        <v>0.95</v>
      </c>
      <c r="AG6" s="67">
        <v>0.95</v>
      </c>
      <c r="AH6" s="67">
        <v>0.95</v>
      </c>
      <c r="AI6" s="67">
        <v>0.95</v>
      </c>
      <c r="AJ6" s="67">
        <v>0.95</v>
      </c>
      <c r="AK6" s="67">
        <v>0.95</v>
      </c>
      <c r="AL6" s="67">
        <v>0.95</v>
      </c>
      <c r="AM6" s="67">
        <v>0.95</v>
      </c>
      <c r="AN6" s="67">
        <v>0.95</v>
      </c>
      <c r="AO6" s="67">
        <v>0.95</v>
      </c>
      <c r="AP6" s="67">
        <v>0.95</v>
      </c>
      <c r="AQ6" s="67">
        <v>0.95</v>
      </c>
      <c r="AR6" s="67">
        <v>0.95</v>
      </c>
      <c r="AS6" s="67">
        <v>0.95</v>
      </c>
      <c r="AT6" s="67">
        <v>0.95</v>
      </c>
      <c r="AU6" s="67">
        <v>0.95</v>
      </c>
      <c r="AV6" s="67">
        <v>0.95</v>
      </c>
      <c r="AW6" s="67">
        <v>0.95</v>
      </c>
      <c r="AX6" s="67">
        <v>0.95</v>
      </c>
      <c r="AY6" s="67">
        <v>0.95</v>
      </c>
      <c r="AZ6" s="67">
        <v>0.95</v>
      </c>
      <c r="BA6" s="67">
        <v>0.95</v>
      </c>
      <c r="BB6" s="67">
        <v>0.95</v>
      </c>
      <c r="BC6" s="67">
        <v>0.95</v>
      </c>
      <c r="BD6" s="67">
        <v>0.95</v>
      </c>
      <c r="BE6" s="67">
        <v>0.95</v>
      </c>
      <c r="BF6" s="67">
        <v>0.95</v>
      </c>
      <c r="BG6" s="67">
        <v>0.95</v>
      </c>
      <c r="BH6" s="67">
        <v>0.95</v>
      </c>
      <c r="BI6" s="67">
        <v>0.95</v>
      </c>
      <c r="BJ6" s="67">
        <v>0.95</v>
      </c>
      <c r="BK6" s="67">
        <v>0.95</v>
      </c>
      <c r="BL6" s="67">
        <v>0.95</v>
      </c>
      <c r="BM6" s="67">
        <v>0.95</v>
      </c>
      <c r="BN6" s="67">
        <v>0.95</v>
      </c>
      <c r="BO6" s="67">
        <v>0.95</v>
      </c>
      <c r="BP6" s="67">
        <v>0.95</v>
      </c>
      <c r="BQ6" s="67">
        <v>0.95</v>
      </c>
      <c r="BR6" s="67">
        <v>0.95</v>
      </c>
      <c r="BS6" s="67">
        <v>0.95</v>
      </c>
      <c r="BT6" s="67">
        <v>0.95</v>
      </c>
      <c r="BU6" s="67">
        <v>0.95</v>
      </c>
      <c r="BV6" s="67">
        <v>0.95</v>
      </c>
      <c r="BW6" s="67">
        <v>0.95</v>
      </c>
      <c r="BX6" s="67">
        <v>0.95</v>
      </c>
      <c r="BY6" s="67">
        <v>0.95</v>
      </c>
      <c r="BZ6" s="67">
        <v>0.95</v>
      </c>
      <c r="CA6" s="67">
        <v>0.95</v>
      </c>
      <c r="CB6" s="67">
        <v>0.95</v>
      </c>
      <c r="CC6" s="67">
        <v>0.95</v>
      </c>
      <c r="CD6" s="67">
        <v>0.95</v>
      </c>
      <c r="CE6" s="67">
        <v>0.95</v>
      </c>
      <c r="CF6" s="67">
        <v>0.95</v>
      </c>
      <c r="CG6" s="67">
        <v>0.95</v>
      </c>
      <c r="CH6" s="67">
        <v>0.95</v>
      </c>
      <c r="CI6" s="67">
        <v>0.95</v>
      </c>
      <c r="CJ6" s="67">
        <v>0.95</v>
      </c>
      <c r="CK6" s="67">
        <v>0.95</v>
      </c>
      <c r="CL6" s="67">
        <v>0.95</v>
      </c>
      <c r="CM6" s="67">
        <v>0.95</v>
      </c>
      <c r="CN6" s="67">
        <v>0.95</v>
      </c>
      <c r="CO6" s="67">
        <v>0.95</v>
      </c>
      <c r="CP6" s="67">
        <v>0.95</v>
      </c>
      <c r="CQ6" s="67">
        <v>0.95</v>
      </c>
      <c r="CR6" s="67">
        <v>0.95</v>
      </c>
      <c r="CS6" s="67">
        <v>0.95</v>
      </c>
      <c r="CT6" s="67">
        <v>0.95</v>
      </c>
      <c r="CU6" s="67">
        <v>0.95</v>
      </c>
      <c r="CV6" s="67">
        <v>0.95</v>
      </c>
      <c r="CW6" s="67">
        <v>0.95</v>
      </c>
      <c r="CX6" s="67">
        <v>0.95</v>
      </c>
      <c r="CY6" s="67">
        <v>0.95</v>
      </c>
      <c r="CZ6" s="67">
        <v>0.95</v>
      </c>
      <c r="DA6" s="67">
        <v>0.95</v>
      </c>
      <c r="DB6" s="67">
        <v>0.95</v>
      </c>
      <c r="DC6" s="67">
        <v>0.95</v>
      </c>
      <c r="DD6" s="67">
        <v>0.95</v>
      </c>
      <c r="DE6" s="67">
        <v>0.95</v>
      </c>
      <c r="DF6" s="67">
        <v>0.95</v>
      </c>
      <c r="DG6" s="67">
        <v>0.95</v>
      </c>
      <c r="DH6" s="67">
        <v>0.95</v>
      </c>
      <c r="DI6" s="67">
        <v>0.95</v>
      </c>
      <c r="DJ6" s="67">
        <v>0.95</v>
      </c>
      <c r="DK6" s="67">
        <v>1</v>
      </c>
      <c r="DL6" s="67">
        <v>0.95</v>
      </c>
      <c r="DM6" s="67">
        <v>0.95</v>
      </c>
      <c r="DN6" s="67">
        <v>0.95</v>
      </c>
      <c r="DO6" s="67">
        <v>0.95</v>
      </c>
      <c r="DP6" s="67">
        <v>0.95</v>
      </c>
      <c r="DQ6" s="67">
        <v>0.95</v>
      </c>
      <c r="DR6" s="67">
        <v>0.95</v>
      </c>
      <c r="DS6" s="67">
        <v>0.95</v>
      </c>
      <c r="DT6" s="67">
        <v>0.95</v>
      </c>
      <c r="DU6" s="67">
        <v>0.95</v>
      </c>
      <c r="DV6" s="67">
        <v>0.95</v>
      </c>
      <c r="DW6" s="67">
        <v>0.95</v>
      </c>
      <c r="DX6" s="67">
        <v>0.95</v>
      </c>
      <c r="DY6" s="67">
        <v>0.95</v>
      </c>
      <c r="DZ6" s="67">
        <v>0.95</v>
      </c>
      <c r="EA6" s="67">
        <v>0.95</v>
      </c>
      <c r="EB6" s="67">
        <v>0.95</v>
      </c>
      <c r="EC6" s="67">
        <v>0.95</v>
      </c>
      <c r="ED6" s="67">
        <v>0.95</v>
      </c>
      <c r="EE6" s="67">
        <v>0.95</v>
      </c>
      <c r="EF6" s="67">
        <v>0.95</v>
      </c>
      <c r="EG6" s="67">
        <v>0.95</v>
      </c>
      <c r="EH6" s="67">
        <v>0.95</v>
      </c>
      <c r="EI6" s="67">
        <v>0.95</v>
      </c>
      <c r="EJ6" s="67">
        <v>0.95</v>
      </c>
      <c r="EK6" s="67">
        <v>0.95</v>
      </c>
      <c r="EL6" s="67">
        <v>0.95</v>
      </c>
      <c r="EM6" s="67">
        <v>0.95</v>
      </c>
      <c r="EN6" s="67">
        <v>0.95</v>
      </c>
      <c r="EO6" s="67">
        <v>0.95</v>
      </c>
      <c r="EP6" s="67">
        <v>0.95</v>
      </c>
      <c r="EQ6" s="67">
        <v>0.95</v>
      </c>
      <c r="ER6" s="67">
        <v>0.95</v>
      </c>
      <c r="ES6" s="67">
        <v>0.95</v>
      </c>
      <c r="ET6" s="67">
        <v>0.95</v>
      </c>
      <c r="EU6" s="67">
        <v>0.95</v>
      </c>
      <c r="EV6" s="67">
        <v>0.95</v>
      </c>
      <c r="EW6" s="67">
        <v>0.95</v>
      </c>
      <c r="EX6" s="67">
        <v>0.95</v>
      </c>
      <c r="EY6" s="67">
        <v>0.95</v>
      </c>
      <c r="EZ6" s="67">
        <v>0.95</v>
      </c>
      <c r="FA6" s="67">
        <v>0.95</v>
      </c>
      <c r="FB6" s="67">
        <v>0.95</v>
      </c>
      <c r="FC6" s="67">
        <v>0.95</v>
      </c>
      <c r="FD6" s="67">
        <v>0.95</v>
      </c>
      <c r="FE6" s="67">
        <v>0.95</v>
      </c>
      <c r="FF6" s="67">
        <v>0.95</v>
      </c>
      <c r="FG6" s="67">
        <v>0.95</v>
      </c>
      <c r="FH6" s="67">
        <v>0.95</v>
      </c>
      <c r="FI6" s="67">
        <v>0.95</v>
      </c>
      <c r="FJ6" s="67">
        <v>0.95</v>
      </c>
      <c r="FK6" s="67">
        <v>0.95</v>
      </c>
      <c r="FL6" s="67">
        <v>0.95</v>
      </c>
      <c r="FM6" s="67">
        <v>0.95</v>
      </c>
      <c r="FN6" s="67">
        <v>0.95</v>
      </c>
      <c r="FO6" s="67">
        <v>0.95</v>
      </c>
      <c r="FP6" s="67">
        <v>0.95</v>
      </c>
      <c r="FQ6" s="67">
        <v>0.95</v>
      </c>
      <c r="FR6" s="67">
        <v>0.95</v>
      </c>
      <c r="FS6" s="67">
        <v>0.95</v>
      </c>
      <c r="FT6" s="67">
        <v>0.95</v>
      </c>
      <c r="FU6" s="67">
        <v>0.95</v>
      </c>
      <c r="FV6" s="67">
        <v>0.95</v>
      </c>
      <c r="FW6" s="67">
        <v>0.95</v>
      </c>
      <c r="FX6" s="67">
        <v>0.95</v>
      </c>
      <c r="FY6" s="67">
        <v>0.95</v>
      </c>
      <c r="FZ6" s="67">
        <v>0.95</v>
      </c>
      <c r="GA6" s="67">
        <v>0.95</v>
      </c>
      <c r="GB6" s="67">
        <v>0.95</v>
      </c>
      <c r="GC6" s="67">
        <v>0.95</v>
      </c>
      <c r="GD6" s="67">
        <v>0.95</v>
      </c>
      <c r="GE6" s="67">
        <v>0.95</v>
      </c>
      <c r="GF6" s="67">
        <v>0.95</v>
      </c>
      <c r="GG6" s="67">
        <v>0.95</v>
      </c>
      <c r="GH6" s="67">
        <v>0.95</v>
      </c>
      <c r="GI6" s="67">
        <v>0.95</v>
      </c>
      <c r="GJ6" s="67">
        <v>0.95</v>
      </c>
      <c r="GK6" s="67">
        <v>0.95</v>
      </c>
      <c r="GL6" s="67">
        <v>0.95</v>
      </c>
      <c r="GM6" s="67">
        <v>0.95</v>
      </c>
      <c r="GN6" s="67">
        <v>0.95</v>
      </c>
      <c r="GO6" s="67">
        <v>0.95</v>
      </c>
      <c r="GP6" s="67">
        <v>0.95</v>
      </c>
      <c r="GQ6" s="67">
        <v>0.95</v>
      </c>
      <c r="GR6" s="67">
        <v>0.95</v>
      </c>
      <c r="GS6" s="67">
        <v>0.95</v>
      </c>
      <c r="GT6" s="67">
        <v>0.95</v>
      </c>
      <c r="GU6" s="67">
        <v>0.95</v>
      </c>
      <c r="GV6" s="67">
        <v>0.95</v>
      </c>
      <c r="GW6" s="67">
        <v>0.95</v>
      </c>
      <c r="GX6" s="67">
        <v>0.95</v>
      </c>
      <c r="GY6" s="67">
        <v>0.95</v>
      </c>
      <c r="GZ6" s="67">
        <v>0.95</v>
      </c>
      <c r="HA6" s="67">
        <v>0.95</v>
      </c>
      <c r="HB6" s="67">
        <v>0.95</v>
      </c>
      <c r="HC6" s="67">
        <v>0.95</v>
      </c>
      <c r="HD6" s="67">
        <v>0.95</v>
      </c>
      <c r="HE6" s="67">
        <v>0.95</v>
      </c>
      <c r="HF6" s="67">
        <v>0.95</v>
      </c>
      <c r="HG6" s="67">
        <v>0.95</v>
      </c>
      <c r="HH6" s="67">
        <v>0.95</v>
      </c>
      <c r="HI6" s="67">
        <v>0.95</v>
      </c>
      <c r="HJ6" s="67">
        <v>0.95</v>
      </c>
      <c r="HK6" s="67">
        <v>0.95</v>
      </c>
      <c r="HL6" s="67">
        <v>0.95</v>
      </c>
      <c r="HM6" s="67">
        <v>0.95</v>
      </c>
      <c r="HN6" s="67">
        <v>0.95</v>
      </c>
      <c r="HO6" s="67">
        <v>0.95</v>
      </c>
      <c r="HP6" s="67">
        <v>0.95</v>
      </c>
      <c r="HQ6" s="67">
        <v>1</v>
      </c>
      <c r="HR6" s="38">
        <v>0.950450450450447</v>
      </c>
    </row>
    <row r="7" customHeight="1" spans="1:226">
      <c r="A7" s="75">
        <v>45026.4440046296</v>
      </c>
      <c r="B7" s="37" t="s">
        <v>225</v>
      </c>
      <c r="C7" s="37" t="s">
        <v>229</v>
      </c>
      <c r="D7" s="40">
        <v>45016</v>
      </c>
      <c r="E7" s="37">
        <v>0.95</v>
      </c>
      <c r="F7" s="67">
        <v>0.95</v>
      </c>
      <c r="G7" s="67">
        <v>0.95</v>
      </c>
      <c r="H7" s="67">
        <v>0.95</v>
      </c>
      <c r="I7" s="67">
        <v>0.95</v>
      </c>
      <c r="J7" s="67">
        <v>0.95</v>
      </c>
      <c r="K7" s="67">
        <v>0.95</v>
      </c>
      <c r="L7" s="67">
        <v>0.95</v>
      </c>
      <c r="M7" s="67">
        <v>0.95</v>
      </c>
      <c r="N7" s="67">
        <v>0.95</v>
      </c>
      <c r="O7" s="67">
        <v>0.95</v>
      </c>
      <c r="P7" s="67">
        <v>0.95</v>
      </c>
      <c r="Q7" s="67">
        <v>0.95</v>
      </c>
      <c r="R7" s="67">
        <v>0.95</v>
      </c>
      <c r="S7" s="67">
        <v>0.95</v>
      </c>
      <c r="T7" s="67">
        <v>0.95</v>
      </c>
      <c r="U7" s="67">
        <v>0.95</v>
      </c>
      <c r="V7" s="67">
        <v>0.95</v>
      </c>
      <c r="W7" s="67">
        <v>0.95</v>
      </c>
      <c r="X7" s="67">
        <v>0.95</v>
      </c>
      <c r="Y7" s="67">
        <v>0.95</v>
      </c>
      <c r="Z7" s="67">
        <v>0.95</v>
      </c>
      <c r="AA7" s="67">
        <v>0.95</v>
      </c>
      <c r="AB7" s="67">
        <v>0.95</v>
      </c>
      <c r="AC7" s="67">
        <v>0.95</v>
      </c>
      <c r="AD7" s="67">
        <v>0.95</v>
      </c>
      <c r="AE7" s="67">
        <v>0.95</v>
      </c>
      <c r="AF7" s="67">
        <v>0.95</v>
      </c>
      <c r="AG7" s="67">
        <v>0.95</v>
      </c>
      <c r="AH7" s="67">
        <v>0.95</v>
      </c>
      <c r="AI7" s="67">
        <v>0.95</v>
      </c>
      <c r="AJ7" s="67">
        <v>0.95</v>
      </c>
      <c r="AK7" s="67">
        <v>0.95</v>
      </c>
      <c r="AL7" s="67">
        <v>0.95</v>
      </c>
      <c r="AM7" s="67">
        <v>0.95</v>
      </c>
      <c r="AN7" s="67">
        <v>0.89</v>
      </c>
      <c r="AO7" s="67">
        <v>0.95</v>
      </c>
      <c r="AP7" s="67">
        <v>0.95</v>
      </c>
      <c r="AQ7" s="67">
        <v>0.95</v>
      </c>
      <c r="AR7" s="67">
        <v>0.95</v>
      </c>
      <c r="AS7" s="67">
        <v>0.95</v>
      </c>
      <c r="AT7" s="67">
        <v>0.95</v>
      </c>
      <c r="AU7" s="67">
        <v>0.95</v>
      </c>
      <c r="AV7" s="67">
        <v>0.95</v>
      </c>
      <c r="AW7" s="67">
        <v>0.95</v>
      </c>
      <c r="AX7" s="67">
        <v>0.95</v>
      </c>
      <c r="AY7" s="67">
        <v>0.95</v>
      </c>
      <c r="AZ7" s="67">
        <v>0.95</v>
      </c>
      <c r="BA7" s="67">
        <v>0.95</v>
      </c>
      <c r="BB7" s="67">
        <v>0.95</v>
      </c>
      <c r="BC7" s="67">
        <v>0.95</v>
      </c>
      <c r="BD7" s="67">
        <v>0.95</v>
      </c>
      <c r="BE7" s="67">
        <v>0.95</v>
      </c>
      <c r="BF7" s="67">
        <v>0.95</v>
      </c>
      <c r="BG7" s="67">
        <v>0.95</v>
      </c>
      <c r="BH7" s="67">
        <v>0.95</v>
      </c>
      <c r="BI7" s="67">
        <v>0.95</v>
      </c>
      <c r="BJ7" s="67">
        <v>0.95</v>
      </c>
      <c r="BK7" s="67">
        <v>0.95</v>
      </c>
      <c r="BL7" s="67">
        <v>0.95</v>
      </c>
      <c r="BM7" s="67">
        <v>0.95</v>
      </c>
      <c r="BN7" s="67">
        <v>0.95</v>
      </c>
      <c r="BO7" s="67">
        <v>0.95</v>
      </c>
      <c r="BP7" s="67">
        <v>0.95</v>
      </c>
      <c r="BQ7" s="67">
        <v>0.95</v>
      </c>
      <c r="BR7" s="67">
        <v>0.95</v>
      </c>
      <c r="BS7" s="67">
        <v>0.95</v>
      </c>
      <c r="BT7" s="67">
        <v>0.95</v>
      </c>
      <c r="BU7" s="67">
        <v>0.95</v>
      </c>
      <c r="BV7" s="67">
        <v>0.95</v>
      </c>
      <c r="BW7" s="67">
        <v>0.95</v>
      </c>
      <c r="BX7" s="67">
        <v>0.95</v>
      </c>
      <c r="BY7" s="67">
        <v>0.95</v>
      </c>
      <c r="BZ7" s="67">
        <v>0.95</v>
      </c>
      <c r="CA7" s="67">
        <v>0.95</v>
      </c>
      <c r="CB7" s="67">
        <v>0.95</v>
      </c>
      <c r="CC7" s="67">
        <v>0.95</v>
      </c>
      <c r="CD7" s="67">
        <v>0.95</v>
      </c>
      <c r="CE7" s="67">
        <v>0.95</v>
      </c>
      <c r="CF7" s="67">
        <v>0.95</v>
      </c>
      <c r="CG7" s="67">
        <v>0.95</v>
      </c>
      <c r="CH7" s="67">
        <v>0.95</v>
      </c>
      <c r="CI7" s="67">
        <v>0.95</v>
      </c>
      <c r="CJ7" s="67">
        <v>0.95</v>
      </c>
      <c r="CK7" s="67">
        <v>0.95</v>
      </c>
      <c r="CL7" s="67">
        <v>0.95</v>
      </c>
      <c r="CM7" s="67">
        <v>0.95</v>
      </c>
      <c r="CN7" s="67">
        <v>0.95</v>
      </c>
      <c r="CO7" s="67">
        <v>0.95</v>
      </c>
      <c r="CP7" s="67">
        <v>0.95</v>
      </c>
      <c r="CQ7" s="67">
        <v>0.95</v>
      </c>
      <c r="CR7" s="67">
        <v>0.95</v>
      </c>
      <c r="CS7" s="67">
        <v>0.95</v>
      </c>
      <c r="CT7" s="67">
        <v>0.95</v>
      </c>
      <c r="CU7" s="67">
        <v>0.95</v>
      </c>
      <c r="CV7" s="67">
        <v>0.95</v>
      </c>
      <c r="CW7" s="67">
        <v>0.95</v>
      </c>
      <c r="CX7" s="67">
        <v>0.95</v>
      </c>
      <c r="CY7" s="67">
        <v>0.95</v>
      </c>
      <c r="CZ7" s="67">
        <v>0.95</v>
      </c>
      <c r="DA7" s="67">
        <v>0.95</v>
      </c>
      <c r="DB7" s="67">
        <v>0.95</v>
      </c>
      <c r="DC7" s="67">
        <v>0.95</v>
      </c>
      <c r="DD7" s="67">
        <v>0.95</v>
      </c>
      <c r="DE7" s="67">
        <v>0.95</v>
      </c>
      <c r="DF7" s="67">
        <v>0.95</v>
      </c>
      <c r="DG7" s="67">
        <v>0.95</v>
      </c>
      <c r="DH7" s="67">
        <v>0.95</v>
      </c>
      <c r="DI7" s="67">
        <v>0.95</v>
      </c>
      <c r="DJ7" s="67">
        <v>0.95</v>
      </c>
      <c r="DK7" s="67">
        <v>0.95</v>
      </c>
      <c r="DL7" s="67">
        <v>0.95</v>
      </c>
      <c r="DM7" s="67">
        <v>0.95</v>
      </c>
      <c r="DN7" s="67">
        <v>0.95</v>
      </c>
      <c r="DO7" s="67">
        <v>0.95</v>
      </c>
      <c r="DP7" s="67">
        <v>0.95</v>
      </c>
      <c r="DQ7" s="67">
        <v>0.95</v>
      </c>
      <c r="DR7" s="67">
        <v>0.95</v>
      </c>
      <c r="DS7" s="67">
        <v>0.95</v>
      </c>
      <c r="DT7" s="67">
        <v>0.95</v>
      </c>
      <c r="DU7" s="67">
        <v>0.95</v>
      </c>
      <c r="DV7" s="67">
        <v>0.95</v>
      </c>
      <c r="DW7" s="67">
        <v>0.95</v>
      </c>
      <c r="DX7" s="67">
        <v>0.95</v>
      </c>
      <c r="DY7" s="67">
        <v>0.95</v>
      </c>
      <c r="DZ7" s="67">
        <v>0.95</v>
      </c>
      <c r="EA7" s="67">
        <v>0.95</v>
      </c>
      <c r="EB7" s="67">
        <v>0.95</v>
      </c>
      <c r="EC7" s="67">
        <v>0.95</v>
      </c>
      <c r="ED7" s="67">
        <v>0.95</v>
      </c>
      <c r="EE7" s="67">
        <v>0.95</v>
      </c>
      <c r="EF7" s="67">
        <v>0.95</v>
      </c>
      <c r="EG7" s="67">
        <v>0.95</v>
      </c>
      <c r="EH7" s="67">
        <v>0.95</v>
      </c>
      <c r="EI7" s="67">
        <v>0.95</v>
      </c>
      <c r="EJ7" s="67">
        <v>0.95</v>
      </c>
      <c r="EK7" s="67">
        <v>0.95</v>
      </c>
      <c r="EL7" s="67">
        <v>0.95</v>
      </c>
      <c r="EM7" s="67">
        <v>0.95</v>
      </c>
      <c r="EN7" s="67">
        <v>0.95</v>
      </c>
      <c r="EO7" s="67">
        <v>0.95</v>
      </c>
      <c r="EP7" s="67">
        <v>0.95</v>
      </c>
      <c r="EQ7" s="67">
        <v>0.95</v>
      </c>
      <c r="ER7" s="67">
        <v>0.95</v>
      </c>
      <c r="ES7" s="67">
        <v>0.95</v>
      </c>
      <c r="ET7" s="67">
        <v>0.95</v>
      </c>
      <c r="EU7" s="67">
        <v>0.95</v>
      </c>
      <c r="EV7" s="67">
        <v>0.95</v>
      </c>
      <c r="EW7" s="67">
        <v>0.95</v>
      </c>
      <c r="EX7" s="67">
        <v>0.95</v>
      </c>
      <c r="EY7" s="67">
        <v>0.95</v>
      </c>
      <c r="EZ7" s="67">
        <v>0.95</v>
      </c>
      <c r="FA7" s="67">
        <v>0.95</v>
      </c>
      <c r="FB7" s="67">
        <v>0.95</v>
      </c>
      <c r="FC7" s="67">
        <v>0.95</v>
      </c>
      <c r="FD7" s="67">
        <v>0.95</v>
      </c>
      <c r="FE7" s="67">
        <v>0.95</v>
      </c>
      <c r="FF7" s="67">
        <v>0.95</v>
      </c>
      <c r="FG7" s="67">
        <v>0.95</v>
      </c>
      <c r="FH7" s="67">
        <v>0.95</v>
      </c>
      <c r="FI7" s="67">
        <v>0.95</v>
      </c>
      <c r="FJ7" s="67">
        <v>0.95</v>
      </c>
      <c r="FK7" s="67">
        <v>0.95</v>
      </c>
      <c r="FL7" s="67">
        <v>0.95</v>
      </c>
      <c r="FM7" s="67">
        <v>0.95</v>
      </c>
      <c r="FN7" s="67">
        <v>0.95</v>
      </c>
      <c r="FO7" s="67">
        <v>0.95</v>
      </c>
      <c r="FP7" s="67">
        <v>0.95</v>
      </c>
      <c r="FQ7" s="67">
        <v>0.95</v>
      </c>
      <c r="FR7" s="67">
        <v>0.95</v>
      </c>
      <c r="FS7" s="67">
        <v>0.95</v>
      </c>
      <c r="FT7" s="67">
        <v>0.95</v>
      </c>
      <c r="FU7" s="67">
        <v>0.95</v>
      </c>
      <c r="FV7" s="67">
        <v>0.95</v>
      </c>
      <c r="FW7" s="67">
        <v>0.95</v>
      </c>
      <c r="FX7" s="67">
        <v>0.95</v>
      </c>
      <c r="FY7" s="67">
        <v>0.95</v>
      </c>
      <c r="FZ7" s="67">
        <v>0.95</v>
      </c>
      <c r="GA7" s="67">
        <v>0.95</v>
      </c>
      <c r="GB7" s="67">
        <v>0.95</v>
      </c>
      <c r="GC7" s="67">
        <v>0.95</v>
      </c>
      <c r="GD7" s="67">
        <v>0.95</v>
      </c>
      <c r="GE7" s="67">
        <v>0.95</v>
      </c>
      <c r="GF7" s="67">
        <v>0.95</v>
      </c>
      <c r="GG7" s="67">
        <v>0.95</v>
      </c>
      <c r="GH7" s="67">
        <v>0.95</v>
      </c>
      <c r="GI7" s="67">
        <v>0.95</v>
      </c>
      <c r="GJ7" s="67">
        <v>0.95</v>
      </c>
      <c r="GK7" s="67">
        <v>0.95</v>
      </c>
      <c r="GL7" s="67">
        <v>0.95</v>
      </c>
      <c r="GM7" s="67">
        <v>0.95</v>
      </c>
      <c r="GN7" s="67">
        <v>0.95</v>
      </c>
      <c r="GO7" s="67">
        <v>0.95</v>
      </c>
      <c r="GP7" s="67">
        <v>0.95</v>
      </c>
      <c r="GQ7" s="67">
        <v>0.95</v>
      </c>
      <c r="GR7" s="67">
        <v>0.95</v>
      </c>
      <c r="GS7" s="67">
        <v>0.95</v>
      </c>
      <c r="GT7" s="67">
        <v>0.95</v>
      </c>
      <c r="GU7" s="67">
        <v>0.95</v>
      </c>
      <c r="GV7" s="67">
        <v>0.95</v>
      </c>
      <c r="GW7" s="67">
        <v>0.95</v>
      </c>
      <c r="GX7" s="67">
        <v>0.95</v>
      </c>
      <c r="GY7" s="67">
        <v>0.95</v>
      </c>
      <c r="GZ7" s="67">
        <v>0.95</v>
      </c>
      <c r="HA7" s="67">
        <v>0.95</v>
      </c>
      <c r="HB7" s="67">
        <v>0.95</v>
      </c>
      <c r="HC7" s="67">
        <v>0.95</v>
      </c>
      <c r="HD7" s="67">
        <v>0.95</v>
      </c>
      <c r="HE7" s="67">
        <v>0.95</v>
      </c>
      <c r="HF7" s="67">
        <v>0.95</v>
      </c>
      <c r="HG7" s="67">
        <v>0.95</v>
      </c>
      <c r="HH7" s="67">
        <v>0.95</v>
      </c>
      <c r="HI7" s="67">
        <v>0.95</v>
      </c>
      <c r="HJ7" s="67">
        <v>0.95</v>
      </c>
      <c r="HK7" s="67">
        <v>0.95</v>
      </c>
      <c r="HL7" s="67">
        <v>0.95</v>
      </c>
      <c r="HM7" s="67">
        <v>0.95</v>
      </c>
      <c r="HN7" s="67">
        <v>0.95</v>
      </c>
      <c r="HO7" s="67">
        <v>0.95</v>
      </c>
      <c r="HP7" s="67">
        <v>0.95</v>
      </c>
      <c r="HQ7" s="67">
        <v>1</v>
      </c>
      <c r="HR7" s="38">
        <v>0.949954954954952</v>
      </c>
    </row>
    <row r="8" customHeight="1" spans="1:226">
      <c r="A8" s="75">
        <v>45033.748125</v>
      </c>
      <c r="B8" s="37" t="s">
        <v>231</v>
      </c>
      <c r="C8" s="37" t="s">
        <v>226</v>
      </c>
      <c r="D8" s="40">
        <v>45033</v>
      </c>
      <c r="E8" s="37">
        <v>0.95</v>
      </c>
      <c r="F8" s="67">
        <v>0.95</v>
      </c>
      <c r="G8" s="67">
        <v>0.95</v>
      </c>
      <c r="H8" s="67">
        <v>0.95</v>
      </c>
      <c r="I8" s="67">
        <v>0.95</v>
      </c>
      <c r="J8" s="67">
        <v>0.95</v>
      </c>
      <c r="K8" s="67">
        <v>0.95</v>
      </c>
      <c r="L8" s="67">
        <v>0.95</v>
      </c>
      <c r="M8" s="67">
        <v>0.95</v>
      </c>
      <c r="N8" s="67">
        <v>0.95</v>
      </c>
      <c r="O8" s="67">
        <v>0.95</v>
      </c>
      <c r="P8" s="67">
        <v>0.95</v>
      </c>
      <c r="Q8" s="67">
        <v>0.95</v>
      </c>
      <c r="R8" s="67">
        <v>0.95</v>
      </c>
      <c r="S8" s="67">
        <v>0.95</v>
      </c>
      <c r="T8" s="67">
        <v>0.95</v>
      </c>
      <c r="U8" s="67">
        <v>0.95</v>
      </c>
      <c r="V8" s="67">
        <v>0.95</v>
      </c>
      <c r="W8" s="67">
        <v>0.95</v>
      </c>
      <c r="X8" s="67">
        <v>0.95</v>
      </c>
      <c r="Y8" s="67">
        <v>0.95</v>
      </c>
      <c r="Z8" s="67">
        <v>0.95</v>
      </c>
      <c r="AA8" s="67">
        <v>0.95</v>
      </c>
      <c r="AB8" s="67">
        <v>0.95</v>
      </c>
      <c r="AC8" s="67">
        <v>0.95</v>
      </c>
      <c r="AD8" s="67">
        <v>0.95</v>
      </c>
      <c r="AE8" s="67">
        <v>0.95</v>
      </c>
      <c r="AF8" s="67">
        <v>0.95</v>
      </c>
      <c r="AG8" s="67">
        <v>0.95</v>
      </c>
      <c r="AH8" s="67">
        <v>0.95</v>
      </c>
      <c r="AI8" s="67">
        <v>0.95</v>
      </c>
      <c r="AJ8" s="67">
        <v>0.95</v>
      </c>
      <c r="AK8" s="67">
        <v>0.95</v>
      </c>
      <c r="AL8" s="67">
        <v>0.95</v>
      </c>
      <c r="AM8" s="67">
        <v>0.95</v>
      </c>
      <c r="AN8" s="67">
        <v>0.95</v>
      </c>
      <c r="AO8" s="67">
        <v>0.95</v>
      </c>
      <c r="AP8" s="67">
        <v>0.95</v>
      </c>
      <c r="AQ8" s="67">
        <v>0.95</v>
      </c>
      <c r="AR8" s="67">
        <v>0.95</v>
      </c>
      <c r="AS8" s="67">
        <v>0.95</v>
      </c>
      <c r="AT8" s="67">
        <v>0.95</v>
      </c>
      <c r="AU8" s="67">
        <v>0.95</v>
      </c>
      <c r="AV8" s="67">
        <v>0.95</v>
      </c>
      <c r="AW8" s="67">
        <v>0.95</v>
      </c>
      <c r="AX8" s="67">
        <v>0.95</v>
      </c>
      <c r="AY8" s="67">
        <v>0.95</v>
      </c>
      <c r="AZ8" s="67">
        <v>0.95</v>
      </c>
      <c r="BA8" s="67">
        <v>0.95</v>
      </c>
      <c r="BB8" s="67">
        <v>0.95</v>
      </c>
      <c r="BC8" s="67">
        <v>0.95</v>
      </c>
      <c r="BD8" s="67">
        <v>0.95</v>
      </c>
      <c r="BE8" s="67">
        <v>0.95</v>
      </c>
      <c r="BF8" s="67">
        <v>0.95</v>
      </c>
      <c r="BG8" s="67">
        <v>0.95</v>
      </c>
      <c r="BH8" s="67">
        <v>0.95</v>
      </c>
      <c r="BI8" s="67">
        <v>0.95</v>
      </c>
      <c r="BJ8" s="67">
        <v>0.95</v>
      </c>
      <c r="BK8" s="67">
        <v>0.95</v>
      </c>
      <c r="BL8" s="67">
        <v>0.95</v>
      </c>
      <c r="BM8" s="67">
        <v>0.95</v>
      </c>
      <c r="BN8" s="67">
        <v>0.95</v>
      </c>
      <c r="BO8" s="67">
        <v>0.95</v>
      </c>
      <c r="BP8" s="67">
        <v>0.95</v>
      </c>
      <c r="BQ8" s="67">
        <v>0.95</v>
      </c>
      <c r="BR8" s="67">
        <v>0.95</v>
      </c>
      <c r="BS8" s="67">
        <v>0.95</v>
      </c>
      <c r="BT8" s="67">
        <v>0.95</v>
      </c>
      <c r="BU8" s="67">
        <v>0.95</v>
      </c>
      <c r="BV8" s="67">
        <v>0.95</v>
      </c>
      <c r="BW8" s="67">
        <v>0.95</v>
      </c>
      <c r="BX8" s="67">
        <v>0.95</v>
      </c>
      <c r="BY8" s="67">
        <v>0.95</v>
      </c>
      <c r="BZ8" s="67">
        <v>0.95</v>
      </c>
      <c r="CA8" s="67">
        <v>0.95</v>
      </c>
      <c r="CB8" s="67">
        <v>0.95</v>
      </c>
      <c r="CC8" s="67">
        <v>0.95</v>
      </c>
      <c r="CD8" s="67">
        <v>0.95</v>
      </c>
      <c r="CE8" s="67">
        <v>0.95</v>
      </c>
      <c r="CF8" s="67">
        <v>0.95</v>
      </c>
      <c r="CG8" s="67">
        <v>0.95</v>
      </c>
      <c r="CH8" s="67">
        <v>0.95</v>
      </c>
      <c r="CI8" s="67">
        <v>0.95</v>
      </c>
      <c r="CJ8" s="67">
        <v>0.95</v>
      </c>
      <c r="CK8" s="67">
        <v>0.95</v>
      </c>
      <c r="CL8" s="67">
        <v>0.95</v>
      </c>
      <c r="CM8" s="67">
        <v>0.95</v>
      </c>
      <c r="CN8" s="67">
        <v>0.95</v>
      </c>
      <c r="CO8" s="67">
        <v>0.95</v>
      </c>
      <c r="CP8" s="67">
        <v>0.95</v>
      </c>
      <c r="CQ8" s="67">
        <v>0.95</v>
      </c>
      <c r="CR8" s="67">
        <v>0.95</v>
      </c>
      <c r="CS8" s="67">
        <v>0.95</v>
      </c>
      <c r="CT8" s="67">
        <v>0.95</v>
      </c>
      <c r="CU8" s="67">
        <v>0.95</v>
      </c>
      <c r="CV8" s="67">
        <v>0.95</v>
      </c>
      <c r="CW8" s="67">
        <v>0.95</v>
      </c>
      <c r="CX8" s="67">
        <v>0.95</v>
      </c>
      <c r="CY8" s="67">
        <v>0.95</v>
      </c>
      <c r="CZ8" s="67">
        <v>0.95</v>
      </c>
      <c r="DA8" s="67">
        <v>0.95</v>
      </c>
      <c r="DB8" s="67">
        <v>0.95</v>
      </c>
      <c r="DC8" s="67">
        <v>0.95</v>
      </c>
      <c r="DD8" s="67">
        <v>0.95</v>
      </c>
      <c r="DE8" s="67">
        <v>0.95</v>
      </c>
      <c r="DF8" s="67">
        <v>0.95</v>
      </c>
      <c r="DG8" s="67">
        <v>0.95</v>
      </c>
      <c r="DH8" s="67">
        <v>0.95</v>
      </c>
      <c r="DI8" s="67">
        <v>0.95</v>
      </c>
      <c r="DJ8" s="67">
        <v>0.95</v>
      </c>
      <c r="DK8" s="67">
        <v>0.95</v>
      </c>
      <c r="DL8" s="67">
        <v>0.95</v>
      </c>
      <c r="DM8" s="67">
        <v>0.95</v>
      </c>
      <c r="DN8" s="67">
        <v>0.95</v>
      </c>
      <c r="DO8" s="67">
        <v>0.95</v>
      </c>
      <c r="DP8" s="67">
        <v>0.95</v>
      </c>
      <c r="DQ8" s="67">
        <v>0.95</v>
      </c>
      <c r="DR8" s="67">
        <v>0.95</v>
      </c>
      <c r="DS8" s="67">
        <v>0.95</v>
      </c>
      <c r="DT8" s="67">
        <v>0.95</v>
      </c>
      <c r="DU8" s="67">
        <v>0.95</v>
      </c>
      <c r="DV8" s="67">
        <v>0.95</v>
      </c>
      <c r="DW8" s="67">
        <v>0.95</v>
      </c>
      <c r="DX8" s="67">
        <v>0.95</v>
      </c>
      <c r="DY8" s="67">
        <v>0.95</v>
      </c>
      <c r="DZ8" s="67">
        <v>0.95</v>
      </c>
      <c r="EA8" s="67">
        <v>0.95</v>
      </c>
      <c r="EB8" s="67">
        <v>0.95</v>
      </c>
      <c r="EC8" s="67">
        <v>0.95</v>
      </c>
      <c r="ED8" s="67">
        <v>0.95</v>
      </c>
      <c r="EE8" s="67">
        <v>0.95</v>
      </c>
      <c r="EF8" s="67">
        <v>0.95</v>
      </c>
      <c r="EG8" s="67">
        <v>0.95</v>
      </c>
      <c r="EH8" s="67">
        <v>0.95</v>
      </c>
      <c r="EI8" s="67">
        <v>0.95</v>
      </c>
      <c r="EJ8" s="67">
        <v>0.95</v>
      </c>
      <c r="EK8" s="67">
        <v>0.95</v>
      </c>
      <c r="EL8" s="67">
        <v>0.95</v>
      </c>
      <c r="EM8" s="67">
        <v>0.95</v>
      </c>
      <c r="EN8" s="67">
        <v>0.95</v>
      </c>
      <c r="EO8" s="67">
        <v>0.95</v>
      </c>
      <c r="EP8" s="67">
        <v>0.95</v>
      </c>
      <c r="EQ8" s="67">
        <v>0.95</v>
      </c>
      <c r="ER8" s="67">
        <v>0.95</v>
      </c>
      <c r="ES8" s="67">
        <v>0.95</v>
      </c>
      <c r="ET8" s="67">
        <v>0.95</v>
      </c>
      <c r="EU8" s="67">
        <v>0.95</v>
      </c>
      <c r="EV8" s="67">
        <v>0.95</v>
      </c>
      <c r="EW8" s="67">
        <v>0.95</v>
      </c>
      <c r="EX8" s="67">
        <v>0.95</v>
      </c>
      <c r="EY8" s="67">
        <v>0.95</v>
      </c>
      <c r="EZ8" s="67">
        <v>0.95</v>
      </c>
      <c r="FA8" s="67">
        <v>0.95</v>
      </c>
      <c r="FB8" s="67">
        <v>0.95</v>
      </c>
      <c r="FC8" s="67">
        <v>0.95</v>
      </c>
      <c r="FD8" s="67">
        <v>0.95</v>
      </c>
      <c r="FE8" s="67">
        <v>0.95</v>
      </c>
      <c r="FF8" s="67">
        <v>0.95</v>
      </c>
      <c r="FG8" s="67">
        <v>0.95</v>
      </c>
      <c r="FH8" s="67">
        <v>0.95</v>
      </c>
      <c r="FI8" s="67">
        <v>0.95</v>
      </c>
      <c r="FJ8" s="67">
        <v>0.95</v>
      </c>
      <c r="FK8" s="67">
        <v>0.95</v>
      </c>
      <c r="FL8" s="67">
        <v>0.95</v>
      </c>
      <c r="FM8" s="67">
        <v>0.95</v>
      </c>
      <c r="FN8" s="67">
        <v>0.95</v>
      </c>
      <c r="FO8" s="67">
        <v>0.95</v>
      </c>
      <c r="FP8" s="67">
        <v>0.95</v>
      </c>
      <c r="FQ8" s="67">
        <v>0.95</v>
      </c>
      <c r="FR8" s="67">
        <v>0.95</v>
      </c>
      <c r="FS8" s="67">
        <v>0.95</v>
      </c>
      <c r="FT8" s="67">
        <v>0.95</v>
      </c>
      <c r="FU8" s="67">
        <v>0.95</v>
      </c>
      <c r="FV8" s="67">
        <v>0.95</v>
      </c>
      <c r="FW8" s="67">
        <v>0.95</v>
      </c>
      <c r="FX8" s="67">
        <v>0.95</v>
      </c>
      <c r="FY8" s="67">
        <v>0.95</v>
      </c>
      <c r="FZ8" s="67">
        <v>0.95</v>
      </c>
      <c r="GA8" s="67">
        <v>0.95</v>
      </c>
      <c r="GB8" s="67">
        <v>0.95</v>
      </c>
      <c r="GC8" s="67">
        <v>0.95</v>
      </c>
      <c r="GD8" s="67">
        <v>0.95</v>
      </c>
      <c r="GE8" s="67">
        <v>0.95</v>
      </c>
      <c r="GF8" s="67">
        <v>0.95</v>
      </c>
      <c r="GG8" s="67">
        <v>0.95</v>
      </c>
      <c r="GH8" s="67">
        <v>0.95</v>
      </c>
      <c r="GI8" s="67">
        <v>0.95</v>
      </c>
      <c r="GJ8" s="67">
        <v>0.95</v>
      </c>
      <c r="GK8" s="67">
        <v>0.95</v>
      </c>
      <c r="GL8" s="67">
        <v>0.95</v>
      </c>
      <c r="GM8" s="67">
        <v>0.95</v>
      </c>
      <c r="GN8" s="67">
        <v>0.95</v>
      </c>
      <c r="GO8" s="67">
        <v>0.95</v>
      </c>
      <c r="GP8" s="67">
        <v>0.95</v>
      </c>
      <c r="GQ8" s="67">
        <v>0.95</v>
      </c>
      <c r="GR8" s="67">
        <v>0.95</v>
      </c>
      <c r="GS8" s="67">
        <v>0.95</v>
      </c>
      <c r="GT8" s="67">
        <v>0.95</v>
      </c>
      <c r="GU8" s="67">
        <v>0.95</v>
      </c>
      <c r="GV8" s="67">
        <v>0.95</v>
      </c>
      <c r="GW8" s="67">
        <v>0.95</v>
      </c>
      <c r="GX8" s="67">
        <v>0.95</v>
      </c>
      <c r="GY8" s="67">
        <v>0.95</v>
      </c>
      <c r="GZ8" s="67">
        <v>0.95</v>
      </c>
      <c r="HA8" s="67">
        <v>0.95</v>
      </c>
      <c r="HB8" s="67">
        <v>0.95</v>
      </c>
      <c r="HC8" s="67">
        <v>0.95</v>
      </c>
      <c r="HD8" s="67">
        <v>0.95</v>
      </c>
      <c r="HE8" s="67">
        <v>0.95</v>
      </c>
      <c r="HF8" s="67">
        <v>0.95</v>
      </c>
      <c r="HG8" s="67">
        <v>0.95</v>
      </c>
      <c r="HH8" s="67">
        <v>0.95</v>
      </c>
      <c r="HI8" s="67">
        <v>0.95</v>
      </c>
      <c r="HJ8" s="67">
        <v>0.95</v>
      </c>
      <c r="HK8" s="67">
        <v>0.95</v>
      </c>
      <c r="HL8" s="67">
        <v>0.95</v>
      </c>
      <c r="HM8" s="67">
        <v>0.95</v>
      </c>
      <c r="HN8" s="67">
        <v>0.95</v>
      </c>
      <c r="HO8" s="67">
        <v>0.95</v>
      </c>
      <c r="HP8" s="67">
        <v>0.95</v>
      </c>
      <c r="HQ8" s="67">
        <v>1</v>
      </c>
      <c r="HR8" s="38">
        <v>0.950225225225222</v>
      </c>
    </row>
    <row r="9" customHeight="1" spans="1:226">
      <c r="A9" s="75">
        <v>45034.384375</v>
      </c>
      <c r="B9" s="37" t="s">
        <v>225</v>
      </c>
      <c r="C9" s="37" t="s">
        <v>226</v>
      </c>
      <c r="D9" s="40">
        <v>44951</v>
      </c>
      <c r="E9" s="37">
        <v>0.95</v>
      </c>
      <c r="F9" s="67">
        <v>0.95</v>
      </c>
      <c r="G9" s="67">
        <v>0.89</v>
      </c>
      <c r="H9" s="67">
        <v>0.89</v>
      </c>
      <c r="I9" s="67">
        <v>0.89</v>
      </c>
      <c r="J9" s="67">
        <v>0.89</v>
      </c>
      <c r="K9" s="67">
        <v>0.89</v>
      </c>
      <c r="L9" s="67">
        <v>0.89</v>
      </c>
      <c r="M9" s="67">
        <v>0.89</v>
      </c>
      <c r="N9" s="67">
        <v>0.89</v>
      </c>
      <c r="O9" s="67">
        <v>0.89</v>
      </c>
      <c r="P9" s="67">
        <v>0.89</v>
      </c>
      <c r="Q9" s="67">
        <v>0.89</v>
      </c>
      <c r="R9" s="67">
        <v>0.89</v>
      </c>
      <c r="S9" s="67">
        <v>0.89</v>
      </c>
      <c r="T9" s="67">
        <v>0.89</v>
      </c>
      <c r="U9" s="67">
        <v>0.89</v>
      </c>
      <c r="V9" s="67">
        <v>0.89</v>
      </c>
      <c r="W9" s="67">
        <v>0.89</v>
      </c>
      <c r="X9" s="67">
        <v>0.89</v>
      </c>
      <c r="Y9" s="67">
        <v>0.89</v>
      </c>
      <c r="Z9" s="67">
        <v>0.89</v>
      </c>
      <c r="AA9" s="67">
        <v>0.89</v>
      </c>
      <c r="AB9" s="67">
        <v>0.89</v>
      </c>
      <c r="AC9" s="67">
        <v>0.89</v>
      </c>
      <c r="AD9" s="67">
        <v>0.89</v>
      </c>
      <c r="AE9" s="67">
        <v>0.89</v>
      </c>
      <c r="AF9" s="67">
        <v>0.89</v>
      </c>
      <c r="AG9" s="67">
        <v>0.89</v>
      </c>
      <c r="AH9" s="67">
        <v>0.89</v>
      </c>
      <c r="AI9" s="67">
        <v>0.89</v>
      </c>
      <c r="AJ9" s="67">
        <v>0.89</v>
      </c>
      <c r="AK9" s="67">
        <v>0.89</v>
      </c>
      <c r="AL9" s="67">
        <v>0.89</v>
      </c>
      <c r="AM9" s="67">
        <v>0.89</v>
      </c>
      <c r="AN9" s="67">
        <v>0.89</v>
      </c>
      <c r="AO9" s="67">
        <v>0.89</v>
      </c>
      <c r="AP9" s="67">
        <v>0.89</v>
      </c>
      <c r="AQ9" s="67">
        <v>0.89</v>
      </c>
      <c r="AR9" s="67">
        <v>0.89</v>
      </c>
      <c r="AS9" s="67">
        <v>0.89</v>
      </c>
      <c r="AT9" s="67">
        <v>0.89</v>
      </c>
      <c r="AU9" s="67">
        <v>0.89</v>
      </c>
      <c r="AV9" s="67">
        <v>0.89</v>
      </c>
      <c r="AW9" s="67">
        <v>0.89</v>
      </c>
      <c r="AX9" s="67">
        <v>0.89</v>
      </c>
      <c r="AY9" s="67">
        <v>0.89</v>
      </c>
      <c r="AZ9" s="67">
        <v>0.89</v>
      </c>
      <c r="BA9" s="67">
        <v>0.89</v>
      </c>
      <c r="BB9" s="67">
        <v>0.89</v>
      </c>
      <c r="BC9" s="67">
        <v>0.89</v>
      </c>
      <c r="BD9" s="67">
        <v>0.89</v>
      </c>
      <c r="BE9" s="67">
        <v>0.89</v>
      </c>
      <c r="BF9" s="67">
        <v>0.89</v>
      </c>
      <c r="BG9" s="67">
        <v>0.89</v>
      </c>
      <c r="BH9" s="67">
        <v>0.89</v>
      </c>
      <c r="BI9" s="67">
        <v>0.89</v>
      </c>
      <c r="BJ9" s="67">
        <v>0.89</v>
      </c>
      <c r="BK9" s="67">
        <v>0.89</v>
      </c>
      <c r="BL9" s="67">
        <v>0.89</v>
      </c>
      <c r="BM9" s="67">
        <v>0.89</v>
      </c>
      <c r="BN9" s="67">
        <v>0.89</v>
      </c>
      <c r="BO9" s="67">
        <v>0.89</v>
      </c>
      <c r="BP9" s="67">
        <v>0.89</v>
      </c>
      <c r="BQ9" s="67">
        <v>0.89</v>
      </c>
      <c r="BR9" s="67">
        <v>0.89</v>
      </c>
      <c r="BS9" s="67">
        <v>0.89</v>
      </c>
      <c r="BT9" s="67">
        <v>0.89</v>
      </c>
      <c r="BU9" s="67">
        <v>0.89</v>
      </c>
      <c r="BV9" s="67">
        <v>0.89</v>
      </c>
      <c r="BW9" s="67">
        <v>0.89</v>
      </c>
      <c r="BX9" s="67">
        <v>0.89</v>
      </c>
      <c r="BY9" s="67">
        <v>0.89</v>
      </c>
      <c r="BZ9" s="67">
        <v>0.89</v>
      </c>
      <c r="CA9" s="67">
        <v>0.89</v>
      </c>
      <c r="CB9" s="67">
        <v>0.89</v>
      </c>
      <c r="CC9" s="67">
        <v>0.89</v>
      </c>
      <c r="CD9" s="67">
        <v>0.89</v>
      </c>
      <c r="CE9" s="67">
        <v>0.89</v>
      </c>
      <c r="CF9" s="67">
        <v>0.89</v>
      </c>
      <c r="CG9" s="67">
        <v>0.89</v>
      </c>
      <c r="CH9" s="67">
        <v>0.89</v>
      </c>
      <c r="CI9" s="67">
        <v>0.89</v>
      </c>
      <c r="CJ9" s="67">
        <v>0.89</v>
      </c>
      <c r="CK9" s="67">
        <v>0.89</v>
      </c>
      <c r="CL9" s="67">
        <v>0.89</v>
      </c>
      <c r="CM9" s="67">
        <v>0.89</v>
      </c>
      <c r="CN9" s="67">
        <v>0.89</v>
      </c>
      <c r="CO9" s="67">
        <v>0.89</v>
      </c>
      <c r="CP9" s="67">
        <v>0.89</v>
      </c>
      <c r="CQ9" s="67">
        <v>0.89</v>
      </c>
      <c r="CR9" s="67">
        <v>0.89</v>
      </c>
      <c r="CS9" s="67">
        <v>0.89</v>
      </c>
      <c r="CT9" s="67">
        <v>0.89</v>
      </c>
      <c r="CU9" s="67">
        <v>0.89</v>
      </c>
      <c r="CV9" s="67">
        <v>0.89</v>
      </c>
      <c r="CW9" s="67">
        <v>0.89</v>
      </c>
      <c r="CX9" s="67">
        <v>0.89</v>
      </c>
      <c r="CY9" s="67">
        <v>0.89</v>
      </c>
      <c r="CZ9" s="67">
        <v>0.89</v>
      </c>
      <c r="DA9" s="67">
        <v>0.89</v>
      </c>
      <c r="DB9" s="67">
        <v>0.89</v>
      </c>
      <c r="DC9" s="67">
        <v>0.89</v>
      </c>
      <c r="DD9" s="67">
        <v>0.89</v>
      </c>
      <c r="DE9" s="67">
        <v>0.89</v>
      </c>
      <c r="DF9" s="67">
        <v>0.89</v>
      </c>
      <c r="DG9" s="67">
        <v>0.89</v>
      </c>
      <c r="DH9" s="67">
        <v>0.89</v>
      </c>
      <c r="DI9" s="67">
        <v>0.89</v>
      </c>
      <c r="DJ9" s="67">
        <v>0.89</v>
      </c>
      <c r="DK9" s="67">
        <v>0.89</v>
      </c>
      <c r="DL9" s="67">
        <v>0.89</v>
      </c>
      <c r="DM9" s="67">
        <v>0.89</v>
      </c>
      <c r="DN9" s="67">
        <v>0.89</v>
      </c>
      <c r="DO9" s="67">
        <v>0.89</v>
      </c>
      <c r="DP9" s="67">
        <v>0.89</v>
      </c>
      <c r="DQ9" s="67">
        <v>0.89</v>
      </c>
      <c r="DR9" s="67">
        <v>0.89</v>
      </c>
      <c r="DS9" s="67">
        <v>0.89</v>
      </c>
      <c r="DT9" s="67">
        <v>0.89</v>
      </c>
      <c r="DU9" s="67">
        <v>0.89</v>
      </c>
      <c r="DV9" s="67">
        <v>0.89</v>
      </c>
      <c r="DW9" s="67">
        <v>0.89</v>
      </c>
      <c r="DX9" s="67">
        <v>0.89</v>
      </c>
      <c r="DY9" s="67">
        <v>0.89</v>
      </c>
      <c r="DZ9" s="67">
        <v>0.89</v>
      </c>
      <c r="EA9" s="67">
        <v>0.89</v>
      </c>
      <c r="EB9" s="67">
        <v>0.89</v>
      </c>
      <c r="EC9" s="67">
        <v>0.89</v>
      </c>
      <c r="ED9" s="67">
        <v>0.89</v>
      </c>
      <c r="EE9" s="67">
        <v>0.89</v>
      </c>
      <c r="EF9" s="67">
        <v>0.89</v>
      </c>
      <c r="EG9" s="67">
        <v>0.89</v>
      </c>
      <c r="EH9" s="67">
        <v>0.89</v>
      </c>
      <c r="EI9" s="67">
        <v>0.89</v>
      </c>
      <c r="EJ9" s="67">
        <v>0.89</v>
      </c>
      <c r="EK9" s="67">
        <v>0.89</v>
      </c>
      <c r="EL9" s="67">
        <v>0.95</v>
      </c>
      <c r="EM9" s="67">
        <v>0.89</v>
      </c>
      <c r="EN9" s="67">
        <v>0.89</v>
      </c>
      <c r="EO9" s="67">
        <v>0.89</v>
      </c>
      <c r="EP9" s="67">
        <v>0.95</v>
      </c>
      <c r="EQ9" s="67">
        <v>0.89</v>
      </c>
      <c r="ER9" s="67">
        <v>0.89</v>
      </c>
      <c r="ES9" s="67">
        <v>0.89</v>
      </c>
      <c r="ET9" s="67">
        <v>0.89</v>
      </c>
      <c r="EU9" s="67">
        <v>0.89</v>
      </c>
      <c r="EV9" s="67">
        <v>0.89</v>
      </c>
      <c r="EW9" s="67">
        <v>0.89</v>
      </c>
      <c r="EX9" s="67">
        <v>0.89</v>
      </c>
      <c r="EY9" s="67">
        <v>0.89</v>
      </c>
      <c r="EZ9" s="67">
        <v>0.89</v>
      </c>
      <c r="FA9" s="67">
        <v>0.89</v>
      </c>
      <c r="FB9" s="67">
        <v>0.89</v>
      </c>
      <c r="FC9" s="67">
        <v>0.89</v>
      </c>
      <c r="FD9" s="67">
        <v>0.89</v>
      </c>
      <c r="FE9" s="67">
        <v>0.89</v>
      </c>
      <c r="FF9" s="67">
        <v>0.89</v>
      </c>
      <c r="FG9" s="67">
        <v>0.89</v>
      </c>
      <c r="FH9" s="67">
        <v>0.89</v>
      </c>
      <c r="FI9" s="67">
        <v>0.89</v>
      </c>
      <c r="FJ9" s="67">
        <v>0.89</v>
      </c>
      <c r="FK9" s="67">
        <v>0.89</v>
      </c>
      <c r="FL9" s="67">
        <v>0.89</v>
      </c>
      <c r="FM9" s="67">
        <v>0.89</v>
      </c>
      <c r="FN9" s="67">
        <v>0.89</v>
      </c>
      <c r="FO9" s="67">
        <v>0.89</v>
      </c>
      <c r="FP9" s="67">
        <v>0.89</v>
      </c>
      <c r="FQ9" s="67">
        <v>0.89</v>
      </c>
      <c r="FR9" s="67">
        <v>0.89</v>
      </c>
      <c r="FS9" s="67">
        <v>0.89</v>
      </c>
      <c r="FT9" s="67">
        <v>0.89</v>
      </c>
      <c r="FU9" s="67">
        <v>0.89</v>
      </c>
      <c r="FV9" s="67">
        <v>0.89</v>
      </c>
      <c r="FW9" s="67">
        <v>0.89</v>
      </c>
      <c r="FX9" s="67">
        <v>0.89</v>
      </c>
      <c r="FY9" s="67">
        <v>0.89</v>
      </c>
      <c r="FZ9" s="67">
        <v>0.89</v>
      </c>
      <c r="GA9" s="67">
        <v>0.89</v>
      </c>
      <c r="GB9" s="67">
        <v>0.89</v>
      </c>
      <c r="GC9" s="67">
        <v>0.89</v>
      </c>
      <c r="GD9" s="67">
        <v>0.89</v>
      </c>
      <c r="GE9" s="67">
        <v>0.89</v>
      </c>
      <c r="GF9" s="67">
        <v>0.89</v>
      </c>
      <c r="GG9" s="67">
        <v>0.89</v>
      </c>
      <c r="GH9" s="67">
        <v>0.89</v>
      </c>
      <c r="GI9" s="67">
        <v>0.89</v>
      </c>
      <c r="GJ9" s="67">
        <v>0.89</v>
      </c>
      <c r="GK9" s="67">
        <v>0.89</v>
      </c>
      <c r="GL9" s="67">
        <v>0.89</v>
      </c>
      <c r="GM9" s="67">
        <v>0.89</v>
      </c>
      <c r="GN9" s="67">
        <v>0.89</v>
      </c>
      <c r="GO9" s="67">
        <v>0.89</v>
      </c>
      <c r="GP9" s="67">
        <v>0.89</v>
      </c>
      <c r="GQ9" s="67">
        <v>0.89</v>
      </c>
      <c r="GR9" s="67">
        <v>0.89</v>
      </c>
      <c r="GS9" s="67">
        <v>0.89</v>
      </c>
      <c r="GT9" s="67">
        <v>0.89</v>
      </c>
      <c r="GU9" s="67">
        <v>0.89</v>
      </c>
      <c r="GV9" s="67">
        <v>0.89</v>
      </c>
      <c r="GW9" s="67">
        <v>0.89</v>
      </c>
      <c r="GX9" s="67">
        <v>0.89</v>
      </c>
      <c r="GY9" s="67">
        <v>0.89</v>
      </c>
      <c r="GZ9" s="67">
        <v>0.89</v>
      </c>
      <c r="HA9" s="67">
        <v>0.89</v>
      </c>
      <c r="HB9" s="67">
        <v>0.89</v>
      </c>
      <c r="HC9" s="67">
        <v>0.89</v>
      </c>
      <c r="HD9" s="67">
        <v>0.89</v>
      </c>
      <c r="HE9" s="67">
        <v>0.89</v>
      </c>
      <c r="HF9" s="67">
        <v>0.89</v>
      </c>
      <c r="HG9" s="67">
        <v>0.89</v>
      </c>
      <c r="HH9" s="67">
        <v>0.89</v>
      </c>
      <c r="HI9" s="67">
        <v>0.89</v>
      </c>
      <c r="HJ9" s="67">
        <v>0.89</v>
      </c>
      <c r="HK9" s="67">
        <v>0.89</v>
      </c>
      <c r="HL9" s="67">
        <v>0.89</v>
      </c>
      <c r="HM9" s="67">
        <v>0.89</v>
      </c>
      <c r="HN9" s="67">
        <v>0.89</v>
      </c>
      <c r="HO9" s="67">
        <v>0.89</v>
      </c>
      <c r="HP9" s="67">
        <v>0.89</v>
      </c>
      <c r="HQ9" s="67">
        <v>1</v>
      </c>
      <c r="HR9" s="38">
        <v>0.891576576576572</v>
      </c>
    </row>
    <row r="10" customHeight="1" spans="1:226">
      <c r="A10" s="75">
        <v>45034.3894328704</v>
      </c>
      <c r="B10" s="37" t="s">
        <v>225</v>
      </c>
      <c r="C10" s="37" t="s">
        <v>226</v>
      </c>
      <c r="D10" s="40">
        <v>44982</v>
      </c>
      <c r="E10" s="37">
        <v>0.95</v>
      </c>
      <c r="F10" s="67">
        <v>0.95</v>
      </c>
      <c r="G10" s="67">
        <v>0.95</v>
      </c>
      <c r="H10" s="67">
        <v>0.95</v>
      </c>
      <c r="I10" s="67">
        <v>0.95</v>
      </c>
      <c r="J10" s="67">
        <v>0.95</v>
      </c>
      <c r="K10" s="67">
        <v>0.95</v>
      </c>
      <c r="L10" s="67">
        <v>0.95</v>
      </c>
      <c r="M10" s="67">
        <v>0.95</v>
      </c>
      <c r="N10" s="67">
        <v>0.95</v>
      </c>
      <c r="O10" s="67">
        <v>0.95</v>
      </c>
      <c r="P10" s="67">
        <v>0.95</v>
      </c>
      <c r="Q10" s="67">
        <v>0.95</v>
      </c>
      <c r="R10" s="67">
        <v>0.95</v>
      </c>
      <c r="S10" s="67">
        <v>0.95</v>
      </c>
      <c r="T10" s="67">
        <v>0.95</v>
      </c>
      <c r="U10" s="67">
        <v>0.95</v>
      </c>
      <c r="V10" s="67">
        <v>0.95</v>
      </c>
      <c r="W10" s="67">
        <v>0.95</v>
      </c>
      <c r="X10" s="67">
        <v>0.95</v>
      </c>
      <c r="Y10" s="67">
        <v>0.95</v>
      </c>
      <c r="Z10" s="67">
        <v>0.95</v>
      </c>
      <c r="AA10" s="67">
        <v>0.95</v>
      </c>
      <c r="AB10" s="67">
        <v>0.95</v>
      </c>
      <c r="AC10" s="67">
        <v>0.95</v>
      </c>
      <c r="AD10" s="67">
        <v>0.95</v>
      </c>
      <c r="AE10" s="67">
        <v>0.95</v>
      </c>
      <c r="AF10" s="67">
        <v>0.95</v>
      </c>
      <c r="AG10" s="67">
        <v>0.95</v>
      </c>
      <c r="AH10" s="67">
        <v>0.95</v>
      </c>
      <c r="AI10" s="67">
        <v>0.95</v>
      </c>
      <c r="AJ10" s="67">
        <v>0.95</v>
      </c>
      <c r="AK10" s="67">
        <v>0.95</v>
      </c>
      <c r="AL10" s="67">
        <v>0.95</v>
      </c>
      <c r="AM10" s="67">
        <v>0.95</v>
      </c>
      <c r="AN10" s="67">
        <v>0.95</v>
      </c>
      <c r="AO10" s="67">
        <v>0.95</v>
      </c>
      <c r="AP10" s="67">
        <v>0.95</v>
      </c>
      <c r="AQ10" s="67">
        <v>0.95</v>
      </c>
      <c r="AR10" s="67">
        <v>0.95</v>
      </c>
      <c r="AS10" s="67">
        <v>0.95</v>
      </c>
      <c r="AT10" s="67">
        <v>0.95</v>
      </c>
      <c r="AU10" s="67">
        <v>0.95</v>
      </c>
      <c r="AV10" s="67">
        <v>0.95</v>
      </c>
      <c r="AW10" s="67">
        <v>0.95</v>
      </c>
      <c r="AX10" s="67">
        <v>0.95</v>
      </c>
      <c r="AY10" s="67">
        <v>0.95</v>
      </c>
      <c r="AZ10" s="67">
        <v>0.95</v>
      </c>
      <c r="BA10" s="67">
        <v>0.95</v>
      </c>
      <c r="BB10" s="67">
        <v>0.95</v>
      </c>
      <c r="BC10" s="67">
        <v>0.95</v>
      </c>
      <c r="BD10" s="67">
        <v>0.95</v>
      </c>
      <c r="BE10" s="67">
        <v>0.95</v>
      </c>
      <c r="BF10" s="67">
        <v>0.95</v>
      </c>
      <c r="BG10" s="67">
        <v>0.95</v>
      </c>
      <c r="BH10" s="67">
        <v>0.95</v>
      </c>
      <c r="BI10" s="67">
        <v>0.95</v>
      </c>
      <c r="BJ10" s="67">
        <v>0.95</v>
      </c>
      <c r="BK10" s="67">
        <v>0.95</v>
      </c>
      <c r="BL10" s="67">
        <v>0.95</v>
      </c>
      <c r="BM10" s="67">
        <v>0.95</v>
      </c>
      <c r="BN10" s="67">
        <v>0.95</v>
      </c>
      <c r="BO10" s="67">
        <v>0.95</v>
      </c>
      <c r="BP10" s="67">
        <v>0.95</v>
      </c>
      <c r="BQ10" s="67">
        <v>0.95</v>
      </c>
      <c r="BR10" s="67">
        <v>0.95</v>
      </c>
      <c r="BS10" s="67">
        <v>0.95</v>
      </c>
      <c r="BT10" s="67">
        <v>0.95</v>
      </c>
      <c r="BU10" s="67">
        <v>0.95</v>
      </c>
      <c r="BV10" s="67">
        <v>0.95</v>
      </c>
      <c r="BW10" s="67">
        <v>0.95</v>
      </c>
      <c r="BX10" s="67">
        <v>0.95</v>
      </c>
      <c r="BY10" s="67">
        <v>0.95</v>
      </c>
      <c r="BZ10" s="67">
        <v>0.95</v>
      </c>
      <c r="CA10" s="67">
        <v>0.95</v>
      </c>
      <c r="CB10" s="67">
        <v>0.95</v>
      </c>
      <c r="CC10" s="67">
        <v>0.95</v>
      </c>
      <c r="CD10" s="67">
        <v>0.95</v>
      </c>
      <c r="CE10" s="67">
        <v>0.95</v>
      </c>
      <c r="CF10" s="67">
        <v>0.95</v>
      </c>
      <c r="CG10" s="67">
        <v>0.95</v>
      </c>
      <c r="CH10" s="67">
        <v>0.95</v>
      </c>
      <c r="CI10" s="67">
        <v>0.95</v>
      </c>
      <c r="CJ10" s="67">
        <v>0.95</v>
      </c>
      <c r="CK10" s="67">
        <v>0.95</v>
      </c>
      <c r="CL10" s="67">
        <v>0.95</v>
      </c>
      <c r="CM10" s="67">
        <v>0.95</v>
      </c>
      <c r="CN10" s="67">
        <v>0.95</v>
      </c>
      <c r="CO10" s="67">
        <v>0.95</v>
      </c>
      <c r="CP10" s="67">
        <v>0.95</v>
      </c>
      <c r="CQ10" s="67">
        <v>0.95</v>
      </c>
      <c r="CR10" s="67">
        <v>0.95</v>
      </c>
      <c r="CS10" s="67">
        <v>0.95</v>
      </c>
      <c r="CT10" s="67">
        <v>0.95</v>
      </c>
      <c r="CU10" s="67">
        <v>0.95</v>
      </c>
      <c r="CV10" s="67">
        <v>0.95</v>
      </c>
      <c r="CW10" s="67">
        <v>0.95</v>
      </c>
      <c r="CX10" s="67">
        <v>0.95</v>
      </c>
      <c r="CY10" s="67">
        <v>0.95</v>
      </c>
      <c r="CZ10" s="67">
        <v>0.95</v>
      </c>
      <c r="DA10" s="67">
        <v>0.95</v>
      </c>
      <c r="DB10" s="67">
        <v>0.95</v>
      </c>
      <c r="DC10" s="67">
        <v>0.95</v>
      </c>
      <c r="DD10" s="67">
        <v>0.95</v>
      </c>
      <c r="DE10" s="67">
        <v>0.95</v>
      </c>
      <c r="DF10" s="67">
        <v>0.95</v>
      </c>
      <c r="DG10" s="67">
        <v>0.95</v>
      </c>
      <c r="DH10" s="67">
        <v>0.95</v>
      </c>
      <c r="DI10" s="67">
        <v>0.95</v>
      </c>
      <c r="DJ10" s="67">
        <v>0.95</v>
      </c>
      <c r="DK10" s="67">
        <v>0.95</v>
      </c>
      <c r="DL10" s="67">
        <v>0.95</v>
      </c>
      <c r="DM10" s="67">
        <v>0.95</v>
      </c>
      <c r="DN10" s="67">
        <v>0.95</v>
      </c>
      <c r="DO10" s="67">
        <v>0.95</v>
      </c>
      <c r="DP10" s="67">
        <v>0.95</v>
      </c>
      <c r="DQ10" s="67">
        <v>0.95</v>
      </c>
      <c r="DR10" s="67">
        <v>0.95</v>
      </c>
      <c r="DS10" s="67">
        <v>0.95</v>
      </c>
      <c r="DT10" s="67">
        <v>0.95</v>
      </c>
      <c r="DU10" s="67">
        <v>0.95</v>
      </c>
      <c r="DV10" s="67">
        <v>0.95</v>
      </c>
      <c r="DW10" s="67">
        <v>0.95</v>
      </c>
      <c r="DX10" s="67">
        <v>0.95</v>
      </c>
      <c r="DY10" s="67">
        <v>0.95</v>
      </c>
      <c r="DZ10" s="67">
        <v>0.95</v>
      </c>
      <c r="EA10" s="67">
        <v>0.95</v>
      </c>
      <c r="EB10" s="67">
        <v>0.95</v>
      </c>
      <c r="EC10" s="67">
        <v>0.95</v>
      </c>
      <c r="ED10" s="67">
        <v>0.95</v>
      </c>
      <c r="EE10" s="67">
        <v>0.95</v>
      </c>
      <c r="EF10" s="67">
        <v>0.95</v>
      </c>
      <c r="EG10" s="67">
        <v>0.95</v>
      </c>
      <c r="EH10" s="67">
        <v>0.95</v>
      </c>
      <c r="EI10" s="67">
        <v>0.95</v>
      </c>
      <c r="EJ10" s="67">
        <v>0.95</v>
      </c>
      <c r="EK10" s="67">
        <v>0.95</v>
      </c>
      <c r="EL10" s="67">
        <v>0.95</v>
      </c>
      <c r="EM10" s="67">
        <v>0.95</v>
      </c>
      <c r="EN10" s="67">
        <v>0.95</v>
      </c>
      <c r="EO10" s="67">
        <v>0.95</v>
      </c>
      <c r="EP10" s="67">
        <v>0.95</v>
      </c>
      <c r="EQ10" s="67">
        <v>0.95</v>
      </c>
      <c r="ER10" s="67">
        <v>0.95</v>
      </c>
      <c r="ES10" s="67">
        <v>0.95</v>
      </c>
      <c r="ET10" s="67">
        <v>0.95</v>
      </c>
      <c r="EU10" s="67">
        <v>0.95</v>
      </c>
      <c r="EV10" s="67">
        <v>0.95</v>
      </c>
      <c r="EW10" s="67">
        <v>0.95</v>
      </c>
      <c r="EX10" s="67">
        <v>0.95</v>
      </c>
      <c r="EY10" s="67">
        <v>0.95</v>
      </c>
      <c r="EZ10" s="67">
        <v>0.95</v>
      </c>
      <c r="FA10" s="67">
        <v>0.95</v>
      </c>
      <c r="FB10" s="67">
        <v>0.95</v>
      </c>
      <c r="FC10" s="67">
        <v>0.95</v>
      </c>
      <c r="FD10" s="67">
        <v>0.95</v>
      </c>
      <c r="FE10" s="67">
        <v>0.95</v>
      </c>
      <c r="FF10" s="67">
        <v>0.95</v>
      </c>
      <c r="FG10" s="67">
        <v>0.95</v>
      </c>
      <c r="FH10" s="67">
        <v>0.95</v>
      </c>
      <c r="FI10" s="67">
        <v>0.95</v>
      </c>
      <c r="FJ10" s="67">
        <v>0.95</v>
      </c>
      <c r="FK10" s="67">
        <v>0.95</v>
      </c>
      <c r="FL10" s="67">
        <v>0.95</v>
      </c>
      <c r="FM10" s="67">
        <v>0.95</v>
      </c>
      <c r="FN10" s="67">
        <v>0.95</v>
      </c>
      <c r="FO10" s="67">
        <v>0.95</v>
      </c>
      <c r="FP10" s="67">
        <v>0.95</v>
      </c>
      <c r="FQ10" s="67">
        <v>0.95</v>
      </c>
      <c r="FR10" s="67">
        <v>0.95</v>
      </c>
      <c r="FS10" s="67">
        <v>0.95</v>
      </c>
      <c r="FT10" s="67">
        <v>0.95</v>
      </c>
      <c r="FU10" s="67">
        <v>0.95</v>
      </c>
      <c r="FV10" s="67">
        <v>0.95</v>
      </c>
      <c r="FW10" s="67">
        <v>0.95</v>
      </c>
      <c r="FX10" s="67">
        <v>0.95</v>
      </c>
      <c r="FY10" s="67">
        <v>0.95</v>
      </c>
      <c r="FZ10" s="67">
        <v>0.95</v>
      </c>
      <c r="GA10" s="67">
        <v>0.95</v>
      </c>
      <c r="GB10" s="67">
        <v>0.95</v>
      </c>
      <c r="GC10" s="67">
        <v>0.95</v>
      </c>
      <c r="GD10" s="67">
        <v>0.95</v>
      </c>
      <c r="GE10" s="67">
        <v>0.95</v>
      </c>
      <c r="GF10" s="67">
        <v>0.95</v>
      </c>
      <c r="GG10" s="67">
        <v>0.95</v>
      </c>
      <c r="GH10" s="67">
        <v>0.95</v>
      </c>
      <c r="GI10" s="67">
        <v>0.95</v>
      </c>
      <c r="GJ10" s="67">
        <v>0.95</v>
      </c>
      <c r="GK10" s="67">
        <v>0.95</v>
      </c>
      <c r="GL10" s="67">
        <v>0.95</v>
      </c>
      <c r="GM10" s="67">
        <v>0.95</v>
      </c>
      <c r="GN10" s="67">
        <v>0.95</v>
      </c>
      <c r="GO10" s="67">
        <v>0.95</v>
      </c>
      <c r="GP10" s="67">
        <v>0.95</v>
      </c>
      <c r="GQ10" s="67">
        <v>0.95</v>
      </c>
      <c r="GR10" s="67">
        <v>0.95</v>
      </c>
      <c r="GS10" s="67">
        <v>0.95</v>
      </c>
      <c r="GT10" s="67">
        <v>0.95</v>
      </c>
      <c r="GU10" s="67">
        <v>0.95</v>
      </c>
      <c r="GV10" s="67">
        <v>0.95</v>
      </c>
      <c r="GW10" s="67">
        <v>0.95</v>
      </c>
      <c r="GX10" s="67">
        <v>0.95</v>
      </c>
      <c r="GY10" s="67">
        <v>0.95</v>
      </c>
      <c r="GZ10" s="67">
        <v>0.95</v>
      </c>
      <c r="HA10" s="67">
        <v>0.95</v>
      </c>
      <c r="HB10" s="67">
        <v>0.95</v>
      </c>
      <c r="HC10" s="67">
        <v>0.95</v>
      </c>
      <c r="HD10" s="67">
        <v>0.95</v>
      </c>
      <c r="HE10" s="67">
        <v>0.95</v>
      </c>
      <c r="HF10" s="67">
        <v>0.95</v>
      </c>
      <c r="HG10" s="67">
        <v>0.95</v>
      </c>
      <c r="HH10" s="67">
        <v>0.95</v>
      </c>
      <c r="HI10" s="67">
        <v>0.95</v>
      </c>
      <c r="HJ10" s="67">
        <v>0.95</v>
      </c>
      <c r="HK10" s="67">
        <v>0.95</v>
      </c>
      <c r="HL10" s="67">
        <v>0.95</v>
      </c>
      <c r="HM10" s="67">
        <v>0.95</v>
      </c>
      <c r="HN10" s="67">
        <v>0.95</v>
      </c>
      <c r="HO10" s="67">
        <v>0.95</v>
      </c>
      <c r="HP10" s="67">
        <v>0.95</v>
      </c>
      <c r="HQ10" s="67">
        <v>1</v>
      </c>
      <c r="HR10" s="38">
        <v>0.950225225225222</v>
      </c>
    </row>
    <row r="11" customHeight="1" spans="1:226">
      <c r="A11" s="75">
        <v>45048.6575462963</v>
      </c>
      <c r="B11" s="37" t="s">
        <v>225</v>
      </c>
      <c r="C11" s="37" t="s">
        <v>229</v>
      </c>
      <c r="D11" s="40">
        <v>45046</v>
      </c>
      <c r="E11" s="37">
        <v>0.95</v>
      </c>
      <c r="F11" s="67">
        <v>0.95</v>
      </c>
      <c r="G11" s="67">
        <v>0.95</v>
      </c>
      <c r="H11" s="67">
        <v>0.95</v>
      </c>
      <c r="I11" s="67">
        <v>0.95</v>
      </c>
      <c r="J11" s="67">
        <v>0.95</v>
      </c>
      <c r="K11" s="67">
        <v>0.95</v>
      </c>
      <c r="L11" s="67">
        <v>0.95</v>
      </c>
      <c r="M11" s="67">
        <v>0.95</v>
      </c>
      <c r="N11" s="67">
        <v>0.95</v>
      </c>
      <c r="O11" s="67">
        <v>0.95</v>
      </c>
      <c r="P11" s="67">
        <v>0.95</v>
      </c>
      <c r="Q11" s="67">
        <v>0.95</v>
      </c>
      <c r="R11" s="67">
        <v>0.95</v>
      </c>
      <c r="S11" s="67">
        <v>0.95</v>
      </c>
      <c r="T11" s="67">
        <v>0.95</v>
      </c>
      <c r="U11" s="67">
        <v>0.95</v>
      </c>
      <c r="V11" s="67">
        <v>0.95</v>
      </c>
      <c r="W11" s="67">
        <v>0.95</v>
      </c>
      <c r="X11" s="67">
        <v>0.95</v>
      </c>
      <c r="Y11" s="67">
        <v>0.95</v>
      </c>
      <c r="Z11" s="67">
        <v>0.95</v>
      </c>
      <c r="AA11" s="67">
        <v>0.95</v>
      </c>
      <c r="AB11" s="67">
        <v>0.95</v>
      </c>
      <c r="AC11" s="67">
        <v>0.95</v>
      </c>
      <c r="AD11" s="67">
        <v>0.95</v>
      </c>
      <c r="AE11" s="67">
        <v>0.95</v>
      </c>
      <c r="AF11" s="67">
        <v>0.95</v>
      </c>
      <c r="AG11" s="67">
        <v>0.95</v>
      </c>
      <c r="AH11" s="67">
        <v>0.95</v>
      </c>
      <c r="AI11" s="67">
        <v>0.95</v>
      </c>
      <c r="AJ11" s="67">
        <v>0.95</v>
      </c>
      <c r="AK11" s="67">
        <v>0.95</v>
      </c>
      <c r="AL11" s="67">
        <v>0.95</v>
      </c>
      <c r="AM11" s="67">
        <v>0.95</v>
      </c>
      <c r="AN11" s="67">
        <v>0.95</v>
      </c>
      <c r="AO11" s="67">
        <v>0.95</v>
      </c>
      <c r="AP11" s="67">
        <v>0.95</v>
      </c>
      <c r="AQ11" s="67">
        <v>0.95</v>
      </c>
      <c r="AR11" s="67">
        <v>0.95</v>
      </c>
      <c r="AS11" s="67">
        <v>0.95</v>
      </c>
      <c r="AT11" s="67">
        <v>0.95</v>
      </c>
      <c r="AU11" s="67">
        <v>0.95</v>
      </c>
      <c r="AV11" s="67">
        <v>0.95</v>
      </c>
      <c r="AW11" s="67">
        <v>0.95</v>
      </c>
      <c r="AX11" s="67">
        <v>0.95</v>
      </c>
      <c r="AY11" s="67">
        <v>0.95</v>
      </c>
      <c r="AZ11" s="67">
        <v>0.95</v>
      </c>
      <c r="BA11" s="67">
        <v>0.95</v>
      </c>
      <c r="BB11" s="67">
        <v>0.95</v>
      </c>
      <c r="BC11" s="67">
        <v>0.95</v>
      </c>
      <c r="BD11" s="67">
        <v>0.95</v>
      </c>
      <c r="BE11" s="67">
        <v>0.95</v>
      </c>
      <c r="BF11" s="67">
        <v>0.95</v>
      </c>
      <c r="BG11" s="67">
        <v>0.95</v>
      </c>
      <c r="BH11" s="67">
        <v>0.95</v>
      </c>
      <c r="BI11" s="67">
        <v>0.95</v>
      </c>
      <c r="BJ11" s="67">
        <v>0.95</v>
      </c>
      <c r="BK11" s="67">
        <v>0.95</v>
      </c>
      <c r="BL11" s="67">
        <v>0.95</v>
      </c>
      <c r="BM11" s="67">
        <v>0.95</v>
      </c>
      <c r="BN11" s="67">
        <v>0.95</v>
      </c>
      <c r="BO11" s="67">
        <v>0.95</v>
      </c>
      <c r="BP11" s="67">
        <v>0.95</v>
      </c>
      <c r="BQ11" s="67">
        <v>0.95</v>
      </c>
      <c r="BR11" s="67">
        <v>0.95</v>
      </c>
      <c r="BS11" s="67">
        <v>0.95</v>
      </c>
      <c r="BT11" s="67">
        <v>0.95</v>
      </c>
      <c r="BU11" s="67">
        <v>0.95</v>
      </c>
      <c r="BV11" s="67">
        <v>0.95</v>
      </c>
      <c r="BW11" s="67">
        <v>0.95</v>
      </c>
      <c r="BX11" s="67">
        <v>0.95</v>
      </c>
      <c r="BY11" s="67">
        <v>0.95</v>
      </c>
      <c r="BZ11" s="67">
        <v>0.95</v>
      </c>
      <c r="CA11" s="67">
        <v>0.95</v>
      </c>
      <c r="CB11" s="67">
        <v>0.95</v>
      </c>
      <c r="CC11" s="67">
        <v>0.95</v>
      </c>
      <c r="CD11" s="67">
        <v>0.95</v>
      </c>
      <c r="CE11" s="67">
        <v>0.95</v>
      </c>
      <c r="CF11" s="67">
        <v>0.95</v>
      </c>
      <c r="CG11" s="67">
        <v>0.95</v>
      </c>
      <c r="CH11" s="67">
        <v>0.95</v>
      </c>
      <c r="CI11" s="67">
        <v>0.95</v>
      </c>
      <c r="CJ11" s="67">
        <v>0.95</v>
      </c>
      <c r="CK11" s="67">
        <v>0.95</v>
      </c>
      <c r="CL11" s="67">
        <v>0.95</v>
      </c>
      <c r="CM11" s="67">
        <v>0.95</v>
      </c>
      <c r="CN11" s="67">
        <v>0.95</v>
      </c>
      <c r="CO11" s="67">
        <v>0.95</v>
      </c>
      <c r="CP11" s="67">
        <v>0.95</v>
      </c>
      <c r="CQ11" s="67">
        <v>0.95</v>
      </c>
      <c r="CR11" s="67">
        <v>0.95</v>
      </c>
      <c r="CS11" s="67">
        <v>0.95</v>
      </c>
      <c r="CT11" s="67">
        <v>0.95</v>
      </c>
      <c r="CU11" s="67">
        <v>0.95</v>
      </c>
      <c r="CV11" s="67">
        <v>0.95</v>
      </c>
      <c r="CW11" s="67">
        <v>0.95</v>
      </c>
      <c r="CX11" s="67">
        <v>0.95</v>
      </c>
      <c r="CY11" s="67">
        <v>0.95</v>
      </c>
      <c r="CZ11" s="67">
        <v>0.95</v>
      </c>
      <c r="DA11" s="67">
        <v>0.95</v>
      </c>
      <c r="DB11" s="67">
        <v>0.95</v>
      </c>
      <c r="DC11" s="67">
        <v>0.95</v>
      </c>
      <c r="DD11" s="67">
        <v>0.95</v>
      </c>
      <c r="DE11" s="67">
        <v>0.95</v>
      </c>
      <c r="DF11" s="67">
        <v>0.95</v>
      </c>
      <c r="DG11" s="67">
        <v>0.95</v>
      </c>
      <c r="DH11" s="67">
        <v>0.95</v>
      </c>
      <c r="DI11" s="67">
        <v>0.95</v>
      </c>
      <c r="DJ11" s="67">
        <v>0.95</v>
      </c>
      <c r="DK11" s="67">
        <v>0.95</v>
      </c>
      <c r="DL11" s="67">
        <v>0.95</v>
      </c>
      <c r="DM11" s="67">
        <v>0.95</v>
      </c>
      <c r="DN11" s="67">
        <v>0.95</v>
      </c>
      <c r="DO11" s="67">
        <v>0.95</v>
      </c>
      <c r="DP11" s="67">
        <v>0.95</v>
      </c>
      <c r="DQ11" s="67">
        <v>0.95</v>
      </c>
      <c r="DR11" s="67">
        <v>0.95</v>
      </c>
      <c r="DS11" s="67">
        <v>0.95</v>
      </c>
      <c r="DT11" s="67">
        <v>0.95</v>
      </c>
      <c r="DU11" s="67">
        <v>0.95</v>
      </c>
      <c r="DV11" s="67">
        <v>0.95</v>
      </c>
      <c r="DW11" s="67">
        <v>0.95</v>
      </c>
      <c r="DX11" s="67">
        <v>0.95</v>
      </c>
      <c r="DY11" s="67">
        <v>0.95</v>
      </c>
      <c r="DZ11" s="67">
        <v>0.95</v>
      </c>
      <c r="EA11" s="67">
        <v>0.95</v>
      </c>
      <c r="EB11" s="67">
        <v>0.95</v>
      </c>
      <c r="EC11" s="67">
        <v>0.95</v>
      </c>
      <c r="ED11" s="67">
        <v>0.95</v>
      </c>
      <c r="EE11" s="67">
        <v>0.95</v>
      </c>
      <c r="EF11" s="67">
        <v>0.95</v>
      </c>
      <c r="EG11" s="67">
        <v>0.95</v>
      </c>
      <c r="EH11" s="67">
        <v>0.95</v>
      </c>
      <c r="EI11" s="67">
        <v>0.95</v>
      </c>
      <c r="EJ11" s="67">
        <v>0.95</v>
      </c>
      <c r="EK11" s="67">
        <v>0.95</v>
      </c>
      <c r="EL11" s="67">
        <v>0.95</v>
      </c>
      <c r="EM11" s="67">
        <v>0.95</v>
      </c>
      <c r="EN11" s="67">
        <v>0.95</v>
      </c>
      <c r="EO11" s="67">
        <v>0.95</v>
      </c>
      <c r="EP11" s="67">
        <v>0.95</v>
      </c>
      <c r="EQ11" s="67">
        <v>0.95</v>
      </c>
      <c r="ER11" s="67">
        <v>0.95</v>
      </c>
      <c r="ES11" s="67">
        <v>0.95</v>
      </c>
      <c r="ET11" s="67">
        <v>0.95</v>
      </c>
      <c r="EU11" s="67">
        <v>0.95</v>
      </c>
      <c r="EV11" s="67">
        <v>0.95</v>
      </c>
      <c r="EW11" s="67">
        <v>0.95</v>
      </c>
      <c r="EX11" s="67">
        <v>0.95</v>
      </c>
      <c r="EY11" s="67">
        <v>0.95</v>
      </c>
      <c r="EZ11" s="67">
        <v>0.95</v>
      </c>
      <c r="FA11" s="67">
        <v>0.95</v>
      </c>
      <c r="FB11" s="67">
        <v>0.95</v>
      </c>
      <c r="FC11" s="67">
        <v>0.95</v>
      </c>
      <c r="FD11" s="67">
        <v>0.95</v>
      </c>
      <c r="FE11" s="67">
        <v>0.95</v>
      </c>
      <c r="FF11" s="67">
        <v>0.95</v>
      </c>
      <c r="FG11" s="67">
        <v>0.95</v>
      </c>
      <c r="FH11" s="67">
        <v>0.95</v>
      </c>
      <c r="FI11" s="67">
        <v>0.95</v>
      </c>
      <c r="FJ11" s="67">
        <v>0.95</v>
      </c>
      <c r="FK11" s="67">
        <v>0.95</v>
      </c>
      <c r="FL11" s="67">
        <v>0.95</v>
      </c>
      <c r="FM11" s="67">
        <v>0.95</v>
      </c>
      <c r="FN11" s="67">
        <v>0.95</v>
      </c>
      <c r="FO11" s="67">
        <v>0.95</v>
      </c>
      <c r="FP11" s="67">
        <v>0.95</v>
      </c>
      <c r="FQ11" s="67">
        <v>0.95</v>
      </c>
      <c r="FR11" s="67">
        <v>0.95</v>
      </c>
      <c r="FS11" s="67">
        <v>0.95</v>
      </c>
      <c r="FT11" s="67">
        <v>0.95</v>
      </c>
      <c r="FU11" s="67">
        <v>0.95</v>
      </c>
      <c r="FV11" s="67">
        <v>0.95</v>
      </c>
      <c r="FW11" s="67">
        <v>0.95</v>
      </c>
      <c r="FX11" s="67">
        <v>0.95</v>
      </c>
      <c r="FY11" s="67">
        <v>0.95</v>
      </c>
      <c r="FZ11" s="67">
        <v>0.95</v>
      </c>
      <c r="GA11" s="67">
        <v>0.95</v>
      </c>
      <c r="GB11" s="67">
        <v>0.95</v>
      </c>
      <c r="GC11" s="67">
        <v>0.95</v>
      </c>
      <c r="GD11" s="67">
        <v>0.95</v>
      </c>
      <c r="GE11" s="67">
        <v>0.95</v>
      </c>
      <c r="GF11" s="67">
        <v>0.95</v>
      </c>
      <c r="GG11" s="67">
        <v>0.95</v>
      </c>
      <c r="GH11" s="67">
        <v>0.95</v>
      </c>
      <c r="GI11" s="67">
        <v>0.95</v>
      </c>
      <c r="GJ11" s="67">
        <v>0.95</v>
      </c>
      <c r="GK11" s="67">
        <v>0.95</v>
      </c>
      <c r="GL11" s="67">
        <v>0.95</v>
      </c>
      <c r="GM11" s="67">
        <v>0.95</v>
      </c>
      <c r="GN11" s="67">
        <v>0.95</v>
      </c>
      <c r="GO11" s="67">
        <v>0.95</v>
      </c>
      <c r="GP11" s="67">
        <v>0.95</v>
      </c>
      <c r="GQ11" s="67">
        <v>0.95</v>
      </c>
      <c r="GR11" s="67">
        <v>0.95</v>
      </c>
      <c r="GS11" s="67">
        <v>0.95</v>
      </c>
      <c r="GT11" s="67">
        <v>0.95</v>
      </c>
      <c r="GU11" s="67">
        <v>0.95</v>
      </c>
      <c r="GV11" s="67">
        <v>0.95</v>
      </c>
      <c r="GW11" s="67">
        <v>0.95</v>
      </c>
      <c r="GX11" s="67">
        <v>0.95</v>
      </c>
      <c r="GY11" s="67">
        <v>0.95</v>
      </c>
      <c r="GZ11" s="67">
        <v>0.95</v>
      </c>
      <c r="HA11" s="67">
        <v>0.95</v>
      </c>
      <c r="HB11" s="67">
        <v>0.95</v>
      </c>
      <c r="HC11" s="67">
        <v>0.95</v>
      </c>
      <c r="HD11" s="67">
        <v>0.95</v>
      </c>
      <c r="HE11" s="67">
        <v>0.95</v>
      </c>
      <c r="HF11" s="67">
        <v>0.95</v>
      </c>
      <c r="HG11" s="67">
        <v>0.95</v>
      </c>
      <c r="HH11" s="67">
        <v>0.95</v>
      </c>
      <c r="HI11" s="67">
        <v>0.95</v>
      </c>
      <c r="HJ11" s="67">
        <v>0.95</v>
      </c>
      <c r="HK11" s="67">
        <v>0.95</v>
      </c>
      <c r="HL11" s="67">
        <v>0.95</v>
      </c>
      <c r="HM11" s="67">
        <v>0.95</v>
      </c>
      <c r="HN11" s="67">
        <v>0.95</v>
      </c>
      <c r="HO11" s="67">
        <v>0.95</v>
      </c>
      <c r="HP11" s="67">
        <v>0.95</v>
      </c>
      <c r="HQ11" s="67">
        <v>1</v>
      </c>
      <c r="HR11" s="38">
        <v>0.950225225225222</v>
      </c>
    </row>
    <row r="12" customHeight="1" spans="1:226">
      <c r="A12" s="76">
        <v>45057.475150463</v>
      </c>
      <c r="B12" s="42" t="s">
        <v>225</v>
      </c>
      <c r="C12" s="42" t="s">
        <v>226</v>
      </c>
      <c r="D12" s="41">
        <v>45046</v>
      </c>
      <c r="E12" s="42">
        <v>0.95</v>
      </c>
      <c r="F12" s="74">
        <v>0.95</v>
      </c>
      <c r="G12" s="74">
        <v>0.95</v>
      </c>
      <c r="H12" s="74">
        <v>0.95</v>
      </c>
      <c r="I12" s="74">
        <v>0.95</v>
      </c>
      <c r="J12" s="74">
        <v>0.95</v>
      </c>
      <c r="K12" s="74">
        <v>0.95</v>
      </c>
      <c r="L12" s="74">
        <v>0.95</v>
      </c>
      <c r="M12" s="74">
        <v>0.95</v>
      </c>
      <c r="N12" s="74">
        <v>0.95</v>
      </c>
      <c r="O12" s="74">
        <v>0.95</v>
      </c>
      <c r="P12" s="74">
        <v>0.95</v>
      </c>
      <c r="Q12" s="74">
        <v>0.95</v>
      </c>
      <c r="R12" s="74">
        <v>0.95</v>
      </c>
      <c r="S12" s="74">
        <v>0.95</v>
      </c>
      <c r="T12" s="74">
        <v>0.95</v>
      </c>
      <c r="U12" s="74">
        <v>0.95</v>
      </c>
      <c r="V12" s="74">
        <v>0.95</v>
      </c>
      <c r="W12" s="74">
        <v>0.95</v>
      </c>
      <c r="X12" s="74">
        <v>0.95</v>
      </c>
      <c r="Y12" s="74">
        <v>0.95</v>
      </c>
      <c r="Z12" s="74">
        <v>0.95</v>
      </c>
      <c r="AA12" s="74">
        <v>0.95</v>
      </c>
      <c r="AB12" s="74">
        <v>0.95</v>
      </c>
      <c r="AC12" s="74">
        <v>0.95</v>
      </c>
      <c r="AD12" s="74">
        <v>0.95</v>
      </c>
      <c r="AE12" s="74">
        <v>0.95</v>
      </c>
      <c r="AF12" s="74">
        <v>0.95</v>
      </c>
      <c r="AG12" s="74">
        <v>0.95</v>
      </c>
      <c r="AH12" s="74">
        <v>0.95</v>
      </c>
      <c r="AI12" s="74">
        <v>0.95</v>
      </c>
      <c r="AJ12" s="74">
        <v>0.95</v>
      </c>
      <c r="AK12" s="74">
        <v>0.95</v>
      </c>
      <c r="AL12" s="74">
        <v>0.95</v>
      </c>
      <c r="AM12" s="74">
        <v>0.95</v>
      </c>
      <c r="AN12" s="74">
        <v>0.95</v>
      </c>
      <c r="AO12" s="74">
        <v>0.95</v>
      </c>
      <c r="AP12" s="74">
        <v>0.95</v>
      </c>
      <c r="AQ12" s="74">
        <v>0.95</v>
      </c>
      <c r="AR12" s="74">
        <v>0.95</v>
      </c>
      <c r="AS12" s="74">
        <v>0.95</v>
      </c>
      <c r="AT12" s="74">
        <v>0.95</v>
      </c>
      <c r="AU12" s="74">
        <v>0.95</v>
      </c>
      <c r="AV12" s="74">
        <v>0.95</v>
      </c>
      <c r="AW12" s="74">
        <v>0.95</v>
      </c>
      <c r="AX12" s="74">
        <v>0.95</v>
      </c>
      <c r="AY12" s="74">
        <v>0.95</v>
      </c>
      <c r="AZ12" s="74">
        <v>0.95</v>
      </c>
      <c r="BA12" s="74">
        <v>0.95</v>
      </c>
      <c r="BB12" s="74">
        <v>0.95</v>
      </c>
      <c r="BC12" s="74">
        <v>0.95</v>
      </c>
      <c r="BD12" s="74">
        <v>0.95</v>
      </c>
      <c r="BE12" s="74">
        <v>0.95</v>
      </c>
      <c r="BF12" s="74">
        <v>0.95</v>
      </c>
      <c r="BG12" s="74">
        <v>0.95</v>
      </c>
      <c r="BH12" s="74">
        <v>0.95</v>
      </c>
      <c r="BI12" s="74">
        <v>0.95</v>
      </c>
      <c r="BJ12" s="74">
        <v>0.95</v>
      </c>
      <c r="BK12" s="74">
        <v>0.95</v>
      </c>
      <c r="BL12" s="74">
        <v>0.95</v>
      </c>
      <c r="BM12" s="74">
        <v>0.95</v>
      </c>
      <c r="BN12" s="74">
        <v>0.95</v>
      </c>
      <c r="BO12" s="74">
        <v>0.95</v>
      </c>
      <c r="BP12" s="74">
        <v>0.95</v>
      </c>
      <c r="BQ12" s="74">
        <v>0.95</v>
      </c>
      <c r="BR12" s="74">
        <v>0.95</v>
      </c>
      <c r="BS12" s="74">
        <v>0.95</v>
      </c>
      <c r="BT12" s="74">
        <v>0.95</v>
      </c>
      <c r="BU12" s="74">
        <v>0.95</v>
      </c>
      <c r="BV12" s="74">
        <v>0.95</v>
      </c>
      <c r="BW12" s="74">
        <v>0.95</v>
      </c>
      <c r="BX12" s="74">
        <v>0.95</v>
      </c>
      <c r="BY12" s="74">
        <v>0.95</v>
      </c>
      <c r="BZ12" s="74">
        <v>0.95</v>
      </c>
      <c r="CA12" s="74">
        <v>0.95</v>
      </c>
      <c r="CB12" s="74">
        <v>0.95</v>
      </c>
      <c r="CC12" s="74">
        <v>0.95</v>
      </c>
      <c r="CD12" s="74">
        <v>0.95</v>
      </c>
      <c r="CE12" s="74">
        <v>0.95</v>
      </c>
      <c r="CF12" s="74">
        <v>0.95</v>
      </c>
      <c r="CG12" s="74">
        <v>0.95</v>
      </c>
      <c r="CH12" s="74">
        <v>0.95</v>
      </c>
      <c r="CI12" s="74">
        <v>0.95</v>
      </c>
      <c r="CJ12" s="74">
        <v>0.95</v>
      </c>
      <c r="CK12" s="74">
        <v>0.95</v>
      </c>
      <c r="CL12" s="74">
        <v>0.95</v>
      </c>
      <c r="CM12" s="74">
        <v>0.95</v>
      </c>
      <c r="CN12" s="74">
        <v>0.95</v>
      </c>
      <c r="CO12" s="74">
        <v>0.95</v>
      </c>
      <c r="CP12" s="74">
        <v>0.95</v>
      </c>
      <c r="CQ12" s="74">
        <v>0.95</v>
      </c>
      <c r="CR12" s="74">
        <v>0.95</v>
      </c>
      <c r="CS12" s="74">
        <v>0.95</v>
      </c>
      <c r="CT12" s="74">
        <v>0.95</v>
      </c>
      <c r="CU12" s="74">
        <v>0.95</v>
      </c>
      <c r="CV12" s="74">
        <v>0.95</v>
      </c>
      <c r="CW12" s="74">
        <v>0.95</v>
      </c>
      <c r="CX12" s="74">
        <v>0.95</v>
      </c>
      <c r="CY12" s="74">
        <v>0.95</v>
      </c>
      <c r="CZ12" s="74">
        <v>0.95</v>
      </c>
      <c r="DA12" s="74">
        <v>0.95</v>
      </c>
      <c r="DB12" s="74">
        <v>0.95</v>
      </c>
      <c r="DC12" s="74">
        <v>0.95</v>
      </c>
      <c r="DD12" s="74">
        <v>0.95</v>
      </c>
      <c r="DE12" s="74">
        <v>0.95</v>
      </c>
      <c r="DF12" s="74">
        <v>0.95</v>
      </c>
      <c r="DG12" s="74">
        <v>0.95</v>
      </c>
      <c r="DH12" s="74">
        <v>0.95</v>
      </c>
      <c r="DI12" s="74">
        <v>0.95</v>
      </c>
      <c r="DJ12" s="74">
        <v>0.95</v>
      </c>
      <c r="DK12" s="74">
        <v>0.95</v>
      </c>
      <c r="DL12" s="74">
        <v>0.95</v>
      </c>
      <c r="DM12" s="74">
        <v>0.95</v>
      </c>
      <c r="DN12" s="74">
        <v>0.95</v>
      </c>
      <c r="DO12" s="74">
        <v>0.95</v>
      </c>
      <c r="DP12" s="74">
        <v>0.95</v>
      </c>
      <c r="DQ12" s="74">
        <v>0.95</v>
      </c>
      <c r="DR12" s="74">
        <v>0.95</v>
      </c>
      <c r="DS12" s="74">
        <v>0.95</v>
      </c>
      <c r="DT12" s="74">
        <v>0.95</v>
      </c>
      <c r="DU12" s="74">
        <v>0.95</v>
      </c>
      <c r="DV12" s="74">
        <v>0.95</v>
      </c>
      <c r="DW12" s="74">
        <v>0.95</v>
      </c>
      <c r="DX12" s="74">
        <v>0.95</v>
      </c>
      <c r="DY12" s="74">
        <v>0.95</v>
      </c>
      <c r="DZ12" s="74">
        <v>0.95</v>
      </c>
      <c r="EA12" s="74">
        <v>0.95</v>
      </c>
      <c r="EB12" s="74">
        <v>0.95</v>
      </c>
      <c r="EC12" s="74">
        <v>0.95</v>
      </c>
      <c r="ED12" s="74">
        <v>0.95</v>
      </c>
      <c r="EE12" s="74">
        <v>0.95</v>
      </c>
      <c r="EF12" s="74">
        <v>0.95</v>
      </c>
      <c r="EG12" s="74">
        <v>0.95</v>
      </c>
      <c r="EH12" s="74">
        <v>0.95</v>
      </c>
      <c r="EI12" s="74">
        <v>0.95</v>
      </c>
      <c r="EJ12" s="74">
        <v>0.95</v>
      </c>
      <c r="EK12" s="74">
        <v>0.95</v>
      </c>
      <c r="EL12" s="74">
        <v>0.95</v>
      </c>
      <c r="EM12" s="74">
        <v>0.95</v>
      </c>
      <c r="EN12" s="74">
        <v>0.95</v>
      </c>
      <c r="EO12" s="74">
        <v>0.95</v>
      </c>
      <c r="EP12" s="74">
        <v>0.95</v>
      </c>
      <c r="EQ12" s="74">
        <v>0.95</v>
      </c>
      <c r="ER12" s="74">
        <v>0.95</v>
      </c>
      <c r="ES12" s="74">
        <v>0.95</v>
      </c>
      <c r="ET12" s="74">
        <v>0.95</v>
      </c>
      <c r="EU12" s="74">
        <v>0.95</v>
      </c>
      <c r="EV12" s="74">
        <v>0.95</v>
      </c>
      <c r="EW12" s="74">
        <v>0.95</v>
      </c>
      <c r="EX12" s="74">
        <v>0.95</v>
      </c>
      <c r="EY12" s="74">
        <v>0.95</v>
      </c>
      <c r="EZ12" s="74">
        <v>0.95</v>
      </c>
      <c r="FA12" s="74">
        <v>0.95</v>
      </c>
      <c r="FB12" s="74">
        <v>0.95</v>
      </c>
      <c r="FC12" s="74">
        <v>0.95</v>
      </c>
      <c r="FD12" s="74">
        <v>0.95</v>
      </c>
      <c r="FE12" s="74">
        <v>0.95</v>
      </c>
      <c r="FF12" s="74">
        <v>0.95</v>
      </c>
      <c r="FG12" s="74">
        <v>0.95</v>
      </c>
      <c r="FH12" s="74">
        <v>0.95</v>
      </c>
      <c r="FI12" s="74">
        <v>0.95</v>
      </c>
      <c r="FJ12" s="74">
        <v>0.95</v>
      </c>
      <c r="FK12" s="74">
        <v>0.95</v>
      </c>
      <c r="FL12" s="74">
        <v>0.95</v>
      </c>
      <c r="FM12" s="74">
        <v>0.95</v>
      </c>
      <c r="FN12" s="74">
        <v>0.95</v>
      </c>
      <c r="FO12" s="74">
        <v>0.95</v>
      </c>
      <c r="FP12" s="74">
        <v>0.95</v>
      </c>
      <c r="FQ12" s="74">
        <v>0.95</v>
      </c>
      <c r="FR12" s="74">
        <v>0.95</v>
      </c>
      <c r="FS12" s="74">
        <v>0.95</v>
      </c>
      <c r="FT12" s="74">
        <v>0.95</v>
      </c>
      <c r="FU12" s="74">
        <v>0.95</v>
      </c>
      <c r="FV12" s="74">
        <v>0.95</v>
      </c>
      <c r="FW12" s="74">
        <v>0.95</v>
      </c>
      <c r="FX12" s="74">
        <v>0.95</v>
      </c>
      <c r="FY12" s="74">
        <v>0.95</v>
      </c>
      <c r="FZ12" s="74">
        <v>0.95</v>
      </c>
      <c r="GA12" s="74">
        <v>0.95</v>
      </c>
      <c r="GB12" s="74">
        <v>0.95</v>
      </c>
      <c r="GC12" s="74">
        <v>0.95</v>
      </c>
      <c r="GD12" s="74">
        <v>0.95</v>
      </c>
      <c r="GE12" s="74">
        <v>0.95</v>
      </c>
      <c r="GF12" s="74">
        <v>0.95</v>
      </c>
      <c r="GG12" s="74">
        <v>0.95</v>
      </c>
      <c r="GH12" s="74">
        <v>0.95</v>
      </c>
      <c r="GI12" s="74">
        <v>0.95</v>
      </c>
      <c r="GJ12" s="74">
        <v>0.95</v>
      </c>
      <c r="GK12" s="74">
        <v>0.95</v>
      </c>
      <c r="GL12" s="74">
        <v>0.95</v>
      </c>
      <c r="GM12" s="74">
        <v>0.95</v>
      </c>
      <c r="GN12" s="74">
        <v>0.95</v>
      </c>
      <c r="GO12" s="74">
        <v>0.95</v>
      </c>
      <c r="GP12" s="74">
        <v>0.95</v>
      </c>
      <c r="GQ12" s="74">
        <v>0.95</v>
      </c>
      <c r="GR12" s="74">
        <v>0.95</v>
      </c>
      <c r="GS12" s="74">
        <v>0.95</v>
      </c>
      <c r="GT12" s="74">
        <v>0.95</v>
      </c>
      <c r="GU12" s="74">
        <v>0.95</v>
      </c>
      <c r="GV12" s="74">
        <v>0.95</v>
      </c>
      <c r="GW12" s="74">
        <v>0.95</v>
      </c>
      <c r="GX12" s="74">
        <v>0.95</v>
      </c>
      <c r="GY12" s="74">
        <v>0.95</v>
      </c>
      <c r="GZ12" s="74">
        <v>0.95</v>
      </c>
      <c r="HA12" s="74">
        <v>0.95</v>
      </c>
      <c r="HB12" s="74">
        <v>0.95</v>
      </c>
      <c r="HC12" s="74">
        <v>0.95</v>
      </c>
      <c r="HD12" s="74">
        <v>0.95</v>
      </c>
      <c r="HE12" s="74">
        <v>0.95</v>
      </c>
      <c r="HF12" s="74">
        <v>0.95</v>
      </c>
      <c r="HG12" s="74">
        <v>0.95</v>
      </c>
      <c r="HH12" s="74">
        <v>0.95</v>
      </c>
      <c r="HI12" s="74">
        <v>0.95</v>
      </c>
      <c r="HJ12" s="74">
        <v>0.95</v>
      </c>
      <c r="HK12" s="74">
        <v>0.95</v>
      </c>
      <c r="HL12" s="74">
        <v>0.95</v>
      </c>
      <c r="HM12" s="74">
        <v>0.95</v>
      </c>
      <c r="HN12" s="74">
        <v>0.95</v>
      </c>
      <c r="HO12" s="74">
        <v>0.95</v>
      </c>
      <c r="HP12" s="74">
        <v>0.95</v>
      </c>
      <c r="HQ12" s="74">
        <v>0.95</v>
      </c>
      <c r="HR12" s="43">
        <v>0.949999999999997</v>
      </c>
    </row>
    <row r="13" customHeight="1" spans="1:11">
      <c r="A13" s="77"/>
      <c r="B13" s="78"/>
      <c r="C13" s="78"/>
      <c r="D13" s="65"/>
      <c r="E13" s="65"/>
      <c r="F13" s="65"/>
      <c r="G13" s="65"/>
      <c r="H13" s="65"/>
      <c r="I13" s="65"/>
      <c r="J13" s="65"/>
      <c r="K13" s="65"/>
    </row>
    <row r="14" customHeight="1" spans="2:11">
      <c r="B14" s="65"/>
      <c r="C14" s="65"/>
      <c r="D14" s="65"/>
      <c r="E14" s="65"/>
      <c r="F14" s="65"/>
      <c r="G14" s="65"/>
      <c r="H14" s="65"/>
      <c r="I14" s="65"/>
      <c r="J14" s="65"/>
      <c r="K14" s="65"/>
    </row>
    <row r="15" customHeight="1" spans="2:11">
      <c r="B15" s="65"/>
      <c r="C15" s="65"/>
      <c r="D15" s="65"/>
      <c r="E15" s="65"/>
      <c r="F15" s="65"/>
      <c r="G15" s="65"/>
      <c r="H15" s="65"/>
      <c r="I15" s="65"/>
      <c r="J15" s="65"/>
      <c r="K15" s="65"/>
    </row>
    <row r="16" customHeight="1" spans="2:11">
      <c r="B16" s="65"/>
      <c r="C16" s="65"/>
      <c r="D16" s="65"/>
      <c r="E16" s="65"/>
      <c r="F16" s="65"/>
      <c r="G16" s="65"/>
      <c r="H16" s="65"/>
      <c r="I16" s="65"/>
      <c r="J16" s="65"/>
      <c r="K16" s="65"/>
    </row>
    <row r="17" customHeight="1" spans="2:11">
      <c r="B17" s="65"/>
      <c r="C17" s="65"/>
      <c r="D17" s="65"/>
      <c r="E17" s="65"/>
      <c r="F17" s="65"/>
      <c r="G17" s="65"/>
      <c r="H17" s="65"/>
      <c r="I17" s="65"/>
      <c r="J17" s="65"/>
      <c r="K17" s="65"/>
    </row>
    <row r="18" customHeight="1" spans="2:11">
      <c r="B18" s="65"/>
      <c r="C18" s="65"/>
      <c r="D18" s="65"/>
      <c r="E18" s="65"/>
      <c r="F18" s="65"/>
      <c r="G18" s="65"/>
      <c r="H18" s="65"/>
      <c r="I18" s="65"/>
      <c r="J18" s="65"/>
      <c r="K18" s="65"/>
    </row>
    <row r="19" customHeight="1" spans="2:11">
      <c r="B19" s="65"/>
      <c r="C19" s="65"/>
      <c r="D19" s="65"/>
      <c r="E19" s="65"/>
      <c r="F19" s="65"/>
      <c r="G19" s="65"/>
      <c r="H19" s="65"/>
      <c r="I19" s="65"/>
      <c r="J19" s="65"/>
      <c r="K19" s="65"/>
    </row>
    <row r="20" customHeight="1" spans="2:11">
      <c r="B20" s="65"/>
      <c r="C20" s="65"/>
      <c r="E20" s="65"/>
      <c r="F20" s="65"/>
      <c r="G20" s="65"/>
      <c r="H20" s="65"/>
      <c r="I20" s="65"/>
      <c r="J20" s="65"/>
      <c r="K20" s="65"/>
    </row>
    <row r="21" customHeight="1" spans="2:11">
      <c r="B21" s="65"/>
      <c r="C21" s="65"/>
      <c r="D21" s="65"/>
      <c r="E21" s="65"/>
      <c r="F21" s="65"/>
      <c r="G21" s="65"/>
      <c r="H21" s="65"/>
      <c r="I21" s="65"/>
      <c r="J21" s="65"/>
      <c r="K21" s="65"/>
    </row>
    <row r="22" customHeight="1" spans="2:11">
      <c r="B22" s="65"/>
      <c r="C22" s="65"/>
      <c r="D22" s="65"/>
      <c r="E22" s="65"/>
      <c r="F22" s="65"/>
      <c r="G22" s="65"/>
      <c r="H22" s="65"/>
      <c r="I22" s="65"/>
      <c r="J22" s="65"/>
      <c r="K22" s="65"/>
    </row>
    <row r="23" customHeight="1" spans="2:11">
      <c r="B23" s="65"/>
      <c r="C23" s="65"/>
      <c r="D23" s="65"/>
      <c r="E23" s="65"/>
      <c r="F23" s="65"/>
      <c r="G23" s="65"/>
      <c r="H23" s="65"/>
      <c r="I23" s="65"/>
      <c r="J23" s="65"/>
      <c r="K23" s="65"/>
    </row>
    <row r="24" customHeight="1" spans="2:11">
      <c r="B24" s="65"/>
      <c r="C24" s="65"/>
      <c r="D24" s="65"/>
      <c r="E24" s="65"/>
      <c r="F24" s="65"/>
      <c r="G24" s="65"/>
      <c r="H24" s="65"/>
      <c r="I24" s="65"/>
      <c r="J24" s="65"/>
      <c r="K24" s="65"/>
    </row>
    <row r="25" customHeight="1" spans="2:11">
      <c r="B25" s="65"/>
      <c r="C25" s="65"/>
      <c r="D25" s="65"/>
      <c r="E25" s="65"/>
      <c r="F25" s="65"/>
      <c r="G25" s="65"/>
      <c r="H25" s="65"/>
      <c r="I25" s="65"/>
      <c r="J25" s="65"/>
      <c r="K25" s="65"/>
    </row>
    <row r="26" customHeight="1" spans="2:11">
      <c r="B26" s="65"/>
      <c r="C26" s="65"/>
      <c r="D26" s="65"/>
      <c r="E26" s="65"/>
      <c r="F26" s="65"/>
      <c r="G26" s="65"/>
      <c r="H26" s="65"/>
      <c r="I26" s="65"/>
      <c r="J26" s="65"/>
      <c r="K26" s="65"/>
    </row>
    <row r="27" customHeight="1" spans="2:11">
      <c r="B27" s="65"/>
      <c r="C27" s="65"/>
      <c r="D27" s="65"/>
      <c r="E27" s="65"/>
      <c r="F27" s="65"/>
      <c r="G27" s="65"/>
      <c r="H27" s="65"/>
      <c r="I27" s="65"/>
      <c r="J27" s="65"/>
      <c r="K27" s="65"/>
    </row>
    <row r="28" customHeight="1" spans="2:11">
      <c r="B28" s="65"/>
      <c r="C28" s="65"/>
      <c r="D28" s="65"/>
      <c r="E28" s="65"/>
      <c r="F28" s="65"/>
      <c r="G28" s="65"/>
      <c r="H28" s="65"/>
      <c r="I28" s="65"/>
      <c r="J28" s="65"/>
      <c r="K28" s="65"/>
    </row>
    <row r="29" customHeight="1" spans="2:11">
      <c r="B29" s="65"/>
      <c r="C29" s="65"/>
      <c r="D29" s="65"/>
      <c r="E29" s="65"/>
      <c r="F29" s="65"/>
      <c r="G29" s="65"/>
      <c r="H29" s="65"/>
      <c r="I29" s="65"/>
      <c r="J29" s="65"/>
      <c r="K29" s="65"/>
    </row>
    <row r="30" customHeight="1" spans="2:11">
      <c r="B30" s="65"/>
      <c r="C30" s="65"/>
      <c r="D30" s="65"/>
      <c r="E30" s="65"/>
      <c r="F30" s="65"/>
      <c r="G30" s="65"/>
      <c r="H30" s="65"/>
      <c r="I30" s="65"/>
      <c r="J30" s="65"/>
      <c r="K30" s="65"/>
    </row>
    <row r="31" customHeight="1" spans="2:11">
      <c r="B31" s="65"/>
      <c r="C31" s="65"/>
      <c r="D31" s="65"/>
      <c r="E31" s="65"/>
      <c r="F31" s="65"/>
      <c r="G31" s="65"/>
      <c r="H31" s="65"/>
      <c r="I31" s="65"/>
      <c r="J31" s="65"/>
      <c r="K31" s="65"/>
    </row>
    <row r="32" customHeight="1" spans="2:11">
      <c r="B32" s="65"/>
      <c r="C32" s="65"/>
      <c r="D32" s="65"/>
      <c r="E32" s="65"/>
      <c r="F32" s="65"/>
      <c r="G32" s="65"/>
      <c r="H32" s="65"/>
      <c r="I32" s="65"/>
      <c r="J32" s="65"/>
      <c r="K32" s="65"/>
    </row>
    <row r="33" customHeight="1" spans="2:11">
      <c r="B33" s="65"/>
      <c r="C33" s="65"/>
      <c r="D33" s="65"/>
      <c r="E33" s="65"/>
      <c r="F33" s="65"/>
      <c r="G33" s="65"/>
      <c r="H33" s="65"/>
      <c r="I33" s="65"/>
      <c r="J33" s="65"/>
      <c r="K33" s="65"/>
    </row>
    <row r="34" customHeight="1" spans="2:11">
      <c r="B34" s="65"/>
      <c r="C34" s="65"/>
      <c r="D34" s="65"/>
      <c r="E34" s="65"/>
      <c r="F34" s="65"/>
      <c r="G34" s="65"/>
      <c r="H34" s="65"/>
      <c r="I34" s="65"/>
      <c r="J34" s="65"/>
      <c r="K34" s="65"/>
    </row>
    <row r="35" customHeight="1" spans="2:11">
      <c r="B35" s="65"/>
      <c r="C35" s="65"/>
      <c r="D35" s="65"/>
      <c r="E35" s="65"/>
      <c r="F35" s="65"/>
      <c r="G35" s="65"/>
      <c r="H35" s="65"/>
      <c r="I35" s="65"/>
      <c r="J35" s="65"/>
      <c r="K35" s="65"/>
    </row>
    <row r="36" customHeight="1" spans="2:11">
      <c r="B36" s="65"/>
      <c r="C36" s="65"/>
      <c r="D36" s="65"/>
      <c r="E36" s="65"/>
      <c r="F36" s="65"/>
      <c r="G36" s="65"/>
      <c r="H36" s="65"/>
      <c r="I36" s="65"/>
      <c r="J36" s="65"/>
      <c r="K36" s="65"/>
    </row>
    <row r="37" customHeight="1" spans="2:11">
      <c r="B37" s="65"/>
      <c r="C37" s="65"/>
      <c r="D37" s="65"/>
      <c r="E37" s="65"/>
      <c r="F37" s="65"/>
      <c r="G37" s="65"/>
      <c r="H37" s="65"/>
      <c r="I37" s="65"/>
      <c r="J37" s="65"/>
      <c r="K37" s="65"/>
    </row>
    <row r="38" customHeight="1" spans="2:11">
      <c r="B38" s="65"/>
      <c r="C38" s="65"/>
      <c r="D38" s="65"/>
      <c r="E38" s="65"/>
      <c r="F38" s="65"/>
      <c r="G38" s="65"/>
      <c r="H38" s="65"/>
      <c r="I38" s="65"/>
      <c r="J38" s="65"/>
      <c r="K38" s="65"/>
    </row>
    <row r="39" customHeight="1" spans="2:11">
      <c r="B39" s="65"/>
      <c r="C39" s="65"/>
      <c r="D39" s="65"/>
      <c r="E39" s="65"/>
      <c r="F39" s="65"/>
      <c r="G39" s="65"/>
      <c r="H39" s="65"/>
      <c r="I39" s="65"/>
      <c r="J39" s="65"/>
      <c r="K39" s="65"/>
    </row>
    <row r="40" customHeight="1" spans="2:11">
      <c r="B40" s="65"/>
      <c r="C40" s="65"/>
      <c r="D40" s="65"/>
      <c r="E40" s="65"/>
      <c r="F40" s="65"/>
      <c r="G40" s="65"/>
      <c r="H40" s="65"/>
      <c r="I40" s="65"/>
      <c r="J40" s="65"/>
      <c r="K40" s="65"/>
    </row>
    <row r="41" customHeight="1" spans="2:11">
      <c r="B41" s="65"/>
      <c r="C41" s="65"/>
      <c r="D41" s="65"/>
      <c r="E41" s="65"/>
      <c r="F41" s="65"/>
      <c r="G41" s="65"/>
      <c r="H41" s="65"/>
      <c r="I41" s="65"/>
      <c r="J41" s="65"/>
      <c r="K41" s="65"/>
    </row>
    <row r="42" customHeight="1" spans="2:11">
      <c r="B42" s="65"/>
      <c r="C42" s="65"/>
      <c r="D42" s="65"/>
      <c r="E42" s="65"/>
      <c r="F42" s="65"/>
      <c r="G42" s="65"/>
      <c r="H42" s="65"/>
      <c r="I42" s="65"/>
      <c r="J42" s="65"/>
      <c r="K42" s="65"/>
    </row>
    <row r="43" customHeight="1" spans="2:11">
      <c r="B43" s="65"/>
      <c r="C43" s="65"/>
      <c r="D43" s="65"/>
      <c r="E43" s="65"/>
      <c r="F43" s="65"/>
      <c r="G43" s="65"/>
      <c r="H43" s="65"/>
      <c r="I43" s="65"/>
      <c r="J43" s="65"/>
      <c r="K43" s="65"/>
    </row>
    <row r="44" customHeight="1" spans="2:11">
      <c r="B44" s="65"/>
      <c r="C44" s="65"/>
      <c r="D44" s="65"/>
      <c r="E44" s="65"/>
      <c r="F44" s="65"/>
      <c r="G44" s="65"/>
      <c r="H44" s="65"/>
      <c r="I44" s="65"/>
      <c r="J44" s="65"/>
      <c r="K44" s="65"/>
    </row>
    <row r="45" customHeight="1" spans="2:11">
      <c r="B45" s="65"/>
      <c r="C45" s="65"/>
      <c r="D45" s="65"/>
      <c r="E45" s="65"/>
      <c r="F45" s="65"/>
      <c r="G45" s="65"/>
      <c r="H45" s="65"/>
      <c r="I45" s="65"/>
      <c r="J45" s="65"/>
      <c r="K45" s="65"/>
    </row>
    <row r="46" customHeight="1" spans="2:11">
      <c r="B46" s="65"/>
      <c r="C46" s="65"/>
      <c r="D46" s="65"/>
      <c r="E46" s="65"/>
      <c r="F46" s="65"/>
      <c r="G46" s="65"/>
      <c r="H46" s="65"/>
      <c r="I46" s="65"/>
      <c r="J46" s="65"/>
      <c r="K46" s="65"/>
    </row>
    <row r="47" customHeight="1" spans="2:11">
      <c r="B47" s="65"/>
      <c r="C47" s="65"/>
      <c r="D47" s="65"/>
      <c r="E47" s="65"/>
      <c r="F47" s="65"/>
      <c r="G47" s="65"/>
      <c r="H47" s="65"/>
      <c r="I47" s="65"/>
      <c r="J47" s="65"/>
      <c r="K47" s="65"/>
    </row>
    <row r="48" customHeight="1" spans="2:11">
      <c r="B48" s="65"/>
      <c r="C48" s="65"/>
      <c r="D48" s="65"/>
      <c r="E48" s="65"/>
      <c r="F48" s="65"/>
      <c r="G48" s="65"/>
      <c r="H48" s="65"/>
      <c r="I48" s="65"/>
      <c r="J48" s="65"/>
      <c r="K48" s="65"/>
    </row>
    <row r="49" customHeight="1" spans="2:11">
      <c r="B49" s="65"/>
      <c r="C49" s="65"/>
      <c r="D49" s="65"/>
      <c r="E49" s="65"/>
      <c r="F49" s="65"/>
      <c r="G49" s="65"/>
      <c r="H49" s="65"/>
      <c r="I49" s="65"/>
      <c r="J49" s="65"/>
      <c r="K49" s="65"/>
    </row>
    <row r="50" customHeight="1" spans="2:11">
      <c r="B50" s="65"/>
      <c r="C50" s="65"/>
      <c r="D50" s="65"/>
      <c r="E50" s="65"/>
      <c r="F50" s="65"/>
      <c r="G50" s="65"/>
      <c r="H50" s="65"/>
      <c r="I50" s="65"/>
      <c r="J50" s="65"/>
      <c r="K50" s="65"/>
    </row>
    <row r="51" customHeight="1" spans="2:11">
      <c r="B51" s="65"/>
      <c r="C51" s="65"/>
      <c r="D51" s="65"/>
      <c r="E51" s="65"/>
      <c r="F51" s="65"/>
      <c r="G51" s="65"/>
      <c r="H51" s="65"/>
      <c r="I51" s="65"/>
      <c r="J51" s="65"/>
      <c r="K51" s="65"/>
    </row>
    <row r="52" customHeight="1" spans="2:11">
      <c r="B52" s="65"/>
      <c r="C52" s="65"/>
      <c r="D52" s="65"/>
      <c r="E52" s="65"/>
      <c r="F52" s="65"/>
      <c r="G52" s="65"/>
      <c r="H52" s="65"/>
      <c r="I52" s="65"/>
      <c r="J52" s="65"/>
      <c r="K52" s="65"/>
    </row>
    <row r="53" customHeight="1" spans="2:11">
      <c r="B53" s="65"/>
      <c r="C53" s="65"/>
      <c r="D53" s="65"/>
      <c r="E53" s="65"/>
      <c r="F53" s="65"/>
      <c r="G53" s="65"/>
      <c r="H53" s="65"/>
      <c r="I53" s="65"/>
      <c r="J53" s="65"/>
      <c r="K53" s="65"/>
    </row>
    <row r="54" customHeight="1" spans="2:11">
      <c r="B54" s="65"/>
      <c r="C54" s="65"/>
      <c r="D54" s="65"/>
      <c r="E54" s="65"/>
      <c r="F54" s="65"/>
      <c r="G54" s="65"/>
      <c r="H54" s="65"/>
      <c r="I54" s="65"/>
      <c r="J54" s="65"/>
      <c r="K54" s="65"/>
    </row>
    <row r="55" customHeight="1" spans="2:11">
      <c r="B55" s="65"/>
      <c r="C55" s="65"/>
      <c r="D55" s="65"/>
      <c r="E55" s="65"/>
      <c r="F55" s="65"/>
      <c r="G55" s="65"/>
      <c r="H55" s="65"/>
      <c r="I55" s="65"/>
      <c r="J55" s="65"/>
      <c r="K55" s="65"/>
    </row>
    <row r="56" customHeight="1" spans="2:11">
      <c r="B56" s="65"/>
      <c r="C56" s="65"/>
      <c r="D56" s="65"/>
      <c r="E56" s="65"/>
      <c r="F56" s="65"/>
      <c r="G56" s="65"/>
      <c r="H56" s="65"/>
      <c r="I56" s="65"/>
      <c r="J56" s="65"/>
      <c r="K56" s="65"/>
    </row>
    <row r="57" customHeight="1" spans="2:11">
      <c r="B57" s="65"/>
      <c r="C57" s="65"/>
      <c r="D57" s="65"/>
      <c r="E57" s="65"/>
      <c r="F57" s="65"/>
      <c r="G57" s="65"/>
      <c r="H57" s="65"/>
      <c r="I57" s="65"/>
      <c r="J57" s="65"/>
      <c r="K57" s="65"/>
    </row>
    <row r="58" customHeight="1" spans="2:11">
      <c r="B58" s="65"/>
      <c r="C58" s="65"/>
      <c r="D58" s="65"/>
      <c r="E58" s="65"/>
      <c r="F58" s="65"/>
      <c r="G58" s="65"/>
      <c r="H58" s="65"/>
      <c r="I58" s="65"/>
      <c r="J58" s="65"/>
      <c r="K58" s="65"/>
    </row>
    <row r="59" customHeight="1" spans="2:11">
      <c r="B59" s="65"/>
      <c r="C59" s="65"/>
      <c r="D59" s="65"/>
      <c r="E59" s="65"/>
      <c r="F59" s="65"/>
      <c r="G59" s="65"/>
      <c r="H59" s="65"/>
      <c r="I59" s="65"/>
      <c r="J59" s="65"/>
      <c r="K59" s="65"/>
    </row>
    <row r="60" customHeight="1" spans="2:11">
      <c r="B60" s="65"/>
      <c r="C60" s="65"/>
      <c r="D60" s="65"/>
      <c r="E60" s="65"/>
      <c r="F60" s="65"/>
      <c r="G60" s="65"/>
      <c r="H60" s="65"/>
      <c r="I60" s="65"/>
      <c r="J60" s="65"/>
      <c r="K60" s="65"/>
    </row>
    <row r="61" customHeight="1" spans="2:11">
      <c r="B61" s="65"/>
      <c r="C61" s="65"/>
      <c r="D61" s="65"/>
      <c r="E61" s="65"/>
      <c r="F61" s="65"/>
      <c r="G61" s="65"/>
      <c r="H61" s="65"/>
      <c r="I61" s="65"/>
      <c r="J61" s="65"/>
      <c r="K61" s="65"/>
    </row>
    <row r="62" customHeight="1" spans="2:11">
      <c r="B62" s="65"/>
      <c r="C62" s="65"/>
      <c r="D62" s="65"/>
      <c r="E62" s="65"/>
      <c r="F62" s="65"/>
      <c r="G62" s="65"/>
      <c r="H62" s="65"/>
      <c r="I62" s="65"/>
      <c r="J62" s="65"/>
      <c r="K62" s="65"/>
    </row>
    <row r="63" customHeight="1" spans="2:11">
      <c r="B63" s="65"/>
      <c r="C63" s="65"/>
      <c r="D63" s="65"/>
      <c r="E63" s="65"/>
      <c r="F63" s="65"/>
      <c r="G63" s="65"/>
      <c r="H63" s="65"/>
      <c r="I63" s="65"/>
      <c r="J63" s="65"/>
      <c r="K63" s="65"/>
    </row>
    <row r="64" customHeight="1" spans="2:11">
      <c r="B64" s="65"/>
      <c r="C64" s="65"/>
      <c r="D64" s="65"/>
      <c r="E64" s="65"/>
      <c r="F64" s="65"/>
      <c r="G64" s="65"/>
      <c r="H64" s="65"/>
      <c r="I64" s="65"/>
      <c r="J64" s="65"/>
      <c r="K64" s="65"/>
    </row>
    <row r="65" customHeight="1" spans="2:11">
      <c r="B65" s="65"/>
      <c r="C65" s="65"/>
      <c r="D65" s="65"/>
      <c r="E65" s="65"/>
      <c r="F65" s="65"/>
      <c r="G65" s="65"/>
      <c r="H65" s="65"/>
      <c r="I65" s="65"/>
      <c r="J65" s="65"/>
      <c r="K65" s="65"/>
    </row>
    <row r="66" customHeight="1" spans="2:11">
      <c r="B66" s="65"/>
      <c r="C66" s="65"/>
      <c r="D66" s="65"/>
      <c r="E66" s="65"/>
      <c r="F66" s="65"/>
      <c r="G66" s="65"/>
      <c r="H66" s="65"/>
      <c r="I66" s="65"/>
      <c r="J66" s="65"/>
      <c r="K66" s="65"/>
    </row>
    <row r="67" customHeight="1" spans="2:11">
      <c r="B67" s="65"/>
      <c r="C67" s="65"/>
      <c r="D67" s="65"/>
      <c r="E67" s="65"/>
      <c r="F67" s="65"/>
      <c r="G67" s="65"/>
      <c r="H67" s="65"/>
      <c r="I67" s="65"/>
      <c r="J67" s="65"/>
      <c r="K67" s="65"/>
    </row>
    <row r="68" customHeight="1" spans="2:11">
      <c r="B68" s="65"/>
      <c r="C68" s="65"/>
      <c r="D68" s="65"/>
      <c r="E68" s="65"/>
      <c r="F68" s="65"/>
      <c r="G68" s="65"/>
      <c r="H68" s="65"/>
      <c r="I68" s="65"/>
      <c r="J68" s="65"/>
      <c r="K68" s="65"/>
    </row>
    <row r="69" customHeight="1" spans="2:11">
      <c r="B69" s="65"/>
      <c r="C69" s="65"/>
      <c r="D69" s="65"/>
      <c r="E69" s="65"/>
      <c r="F69" s="65"/>
      <c r="G69" s="65"/>
      <c r="H69" s="65"/>
      <c r="I69" s="65"/>
      <c r="J69" s="65"/>
      <c r="K69" s="65"/>
    </row>
    <row r="70" customHeight="1" spans="2:11">
      <c r="B70" s="65"/>
      <c r="C70" s="65"/>
      <c r="D70" s="65"/>
      <c r="E70" s="65"/>
      <c r="F70" s="65"/>
      <c r="G70" s="65"/>
      <c r="H70" s="65"/>
      <c r="I70" s="65"/>
      <c r="J70" s="65"/>
      <c r="K70" s="65"/>
    </row>
    <row r="71" customHeight="1" spans="2:11">
      <c r="B71" s="65"/>
      <c r="C71" s="65"/>
      <c r="D71" s="65"/>
      <c r="E71" s="65"/>
      <c r="F71" s="65"/>
      <c r="G71" s="65"/>
      <c r="H71" s="65"/>
      <c r="I71" s="65"/>
      <c r="J71" s="65"/>
      <c r="K71" s="65"/>
    </row>
    <row r="72" customHeight="1" spans="2:11">
      <c r="B72" s="65"/>
      <c r="C72" s="65"/>
      <c r="D72" s="65"/>
      <c r="E72" s="65"/>
      <c r="F72" s="65"/>
      <c r="G72" s="65"/>
      <c r="H72" s="65"/>
      <c r="I72" s="65"/>
      <c r="J72" s="65"/>
      <c r="K72" s="65"/>
    </row>
    <row r="73" customHeight="1" spans="2:11">
      <c r="B73" s="65"/>
      <c r="C73" s="65"/>
      <c r="D73" s="65"/>
      <c r="E73" s="65"/>
      <c r="F73" s="65"/>
      <c r="G73" s="65"/>
      <c r="H73" s="65"/>
      <c r="I73" s="65"/>
      <c r="J73" s="65"/>
      <c r="K73" s="65"/>
    </row>
    <row r="74" customHeight="1" spans="2:11">
      <c r="B74" s="65"/>
      <c r="C74" s="65"/>
      <c r="D74" s="65"/>
      <c r="E74" s="65"/>
      <c r="F74" s="65"/>
      <c r="G74" s="65"/>
      <c r="H74" s="65"/>
      <c r="I74" s="65"/>
      <c r="J74" s="65"/>
      <c r="K74" s="65"/>
    </row>
    <row r="75" customHeight="1" spans="2:11">
      <c r="B75" s="65"/>
      <c r="C75" s="65"/>
      <c r="D75" s="65"/>
      <c r="E75" s="65"/>
      <c r="F75" s="65"/>
      <c r="G75" s="65"/>
      <c r="H75" s="65"/>
      <c r="I75" s="65"/>
      <c r="J75" s="65"/>
      <c r="K75" s="65"/>
    </row>
    <row r="76" customHeight="1" spans="2:11">
      <c r="B76" s="65"/>
      <c r="C76" s="65"/>
      <c r="D76" s="65"/>
      <c r="E76" s="65"/>
      <c r="F76" s="65"/>
      <c r="G76" s="65"/>
      <c r="H76" s="65"/>
      <c r="I76" s="65"/>
      <c r="J76" s="65"/>
      <c r="K76" s="65"/>
    </row>
    <row r="77" customHeight="1" spans="2:11">
      <c r="B77" s="65"/>
      <c r="C77" s="65"/>
      <c r="D77" s="65"/>
      <c r="E77" s="65"/>
      <c r="F77" s="65"/>
      <c r="G77" s="65"/>
      <c r="H77" s="65"/>
      <c r="I77" s="65"/>
      <c r="J77" s="65"/>
      <c r="K77" s="65"/>
    </row>
    <row r="78" customHeight="1" spans="2:11">
      <c r="B78" s="65"/>
      <c r="C78" s="65"/>
      <c r="D78" s="65"/>
      <c r="E78" s="65"/>
      <c r="F78" s="65"/>
      <c r="G78" s="65"/>
      <c r="H78" s="65"/>
      <c r="I78" s="65"/>
      <c r="J78" s="65"/>
      <c r="K78" s="65"/>
    </row>
    <row r="79" customHeight="1" spans="2:11">
      <c r="B79" s="65"/>
      <c r="C79" s="65"/>
      <c r="D79" s="65"/>
      <c r="E79" s="65"/>
      <c r="F79" s="65"/>
      <c r="G79" s="65"/>
      <c r="H79" s="65"/>
      <c r="I79" s="65"/>
      <c r="J79" s="65"/>
      <c r="K79" s="65"/>
    </row>
    <row r="80" customHeight="1" spans="2:11">
      <c r="B80" s="65"/>
      <c r="C80" s="65"/>
      <c r="D80" s="65"/>
      <c r="E80" s="65"/>
      <c r="F80" s="65"/>
      <c r="G80" s="65"/>
      <c r="H80" s="65"/>
      <c r="I80" s="65"/>
      <c r="J80" s="65"/>
      <c r="K80" s="65"/>
    </row>
    <row r="81" customHeight="1" spans="2:11">
      <c r="B81" s="65"/>
      <c r="C81" s="65"/>
      <c r="D81" s="65"/>
      <c r="E81" s="65"/>
      <c r="F81" s="65"/>
      <c r="G81" s="65"/>
      <c r="H81" s="65"/>
      <c r="I81" s="65"/>
      <c r="J81" s="65"/>
      <c r="K81" s="65"/>
    </row>
    <row r="82" customHeight="1" spans="2:11">
      <c r="B82" s="65"/>
      <c r="C82" s="65"/>
      <c r="D82" s="65"/>
      <c r="E82" s="65"/>
      <c r="F82" s="65"/>
      <c r="G82" s="65"/>
      <c r="H82" s="65"/>
      <c r="I82" s="65"/>
      <c r="J82" s="65"/>
      <c r="K82" s="65"/>
    </row>
    <row r="83" customHeight="1" spans="2:11">
      <c r="B83" s="65"/>
      <c r="C83" s="65"/>
      <c r="D83" s="65"/>
      <c r="E83" s="65"/>
      <c r="F83" s="65"/>
      <c r="G83" s="65"/>
      <c r="H83" s="65"/>
      <c r="I83" s="65"/>
      <c r="J83" s="65"/>
      <c r="K83" s="65"/>
    </row>
    <row r="84" customHeight="1" spans="2:11">
      <c r="B84" s="65"/>
      <c r="C84" s="65"/>
      <c r="D84" s="65"/>
      <c r="E84" s="65"/>
      <c r="F84" s="65"/>
      <c r="G84" s="65"/>
      <c r="H84" s="65"/>
      <c r="I84" s="65"/>
      <c r="J84" s="65"/>
      <c r="K84" s="65"/>
    </row>
    <row r="85" customHeight="1" spans="2:11">
      <c r="B85" s="65"/>
      <c r="C85" s="65"/>
      <c r="D85" s="65"/>
      <c r="E85" s="65"/>
      <c r="F85" s="65"/>
      <c r="G85" s="65"/>
      <c r="H85" s="65"/>
      <c r="I85" s="65"/>
      <c r="J85" s="65"/>
      <c r="K85" s="65"/>
    </row>
    <row r="86" customHeight="1" spans="2:11">
      <c r="B86" s="65"/>
      <c r="C86" s="65"/>
      <c r="D86" s="65"/>
      <c r="E86" s="65"/>
      <c r="F86" s="65"/>
      <c r="G86" s="65"/>
      <c r="H86" s="65"/>
      <c r="I86" s="65"/>
      <c r="J86" s="65"/>
      <c r="K86" s="65"/>
    </row>
    <row r="87" customHeight="1" spans="2:11">
      <c r="B87" s="65"/>
      <c r="C87" s="65"/>
      <c r="D87" s="65"/>
      <c r="E87" s="65"/>
      <c r="F87" s="65"/>
      <c r="G87" s="65"/>
      <c r="H87" s="65"/>
      <c r="I87" s="65"/>
      <c r="J87" s="65"/>
      <c r="K87" s="65"/>
    </row>
    <row r="88" customHeight="1" spans="2:11">
      <c r="B88" s="65"/>
      <c r="C88" s="65"/>
      <c r="D88" s="65"/>
      <c r="E88" s="65"/>
      <c r="F88" s="65"/>
      <c r="G88" s="65"/>
      <c r="H88" s="65"/>
      <c r="I88" s="65"/>
      <c r="J88" s="65"/>
      <c r="K88" s="65"/>
    </row>
    <row r="89" customHeight="1" spans="2:11">
      <c r="B89" s="65"/>
      <c r="C89" s="65"/>
      <c r="D89" s="65"/>
      <c r="E89" s="65"/>
      <c r="F89" s="65"/>
      <c r="G89" s="65"/>
      <c r="H89" s="65"/>
      <c r="I89" s="65"/>
      <c r="J89" s="65"/>
      <c r="K89" s="65"/>
    </row>
    <row r="90" customHeight="1" spans="2:11">
      <c r="B90" s="65"/>
      <c r="C90" s="65"/>
      <c r="D90" s="65"/>
      <c r="E90" s="65"/>
      <c r="F90" s="65"/>
      <c r="G90" s="65"/>
      <c r="H90" s="65"/>
      <c r="I90" s="65"/>
      <c r="J90" s="65"/>
      <c r="K90" s="65"/>
    </row>
    <row r="91" customHeight="1" spans="2:11">
      <c r="B91" s="65"/>
      <c r="C91" s="65"/>
      <c r="D91" s="65"/>
      <c r="E91" s="65"/>
      <c r="F91" s="65"/>
      <c r="G91" s="65"/>
      <c r="H91" s="65"/>
      <c r="I91" s="65"/>
      <c r="J91" s="65"/>
      <c r="K91" s="65"/>
    </row>
    <row r="92" customHeight="1" spans="2:11">
      <c r="B92" s="65"/>
      <c r="C92" s="65"/>
      <c r="D92" s="65"/>
      <c r="E92" s="65"/>
      <c r="F92" s="65"/>
      <c r="G92" s="65"/>
      <c r="H92" s="65"/>
      <c r="I92" s="65"/>
      <c r="J92" s="65"/>
      <c r="K92" s="65"/>
    </row>
    <row r="93" customHeight="1" spans="2:11">
      <c r="B93" s="65"/>
      <c r="C93" s="65"/>
      <c r="D93" s="65"/>
      <c r="E93" s="65"/>
      <c r="F93" s="65"/>
      <c r="G93" s="65"/>
      <c r="H93" s="65"/>
      <c r="I93" s="65"/>
      <c r="J93" s="65"/>
      <c r="K93" s="65"/>
    </row>
    <row r="94" customHeight="1" spans="2:11">
      <c r="B94" s="65"/>
      <c r="C94" s="65"/>
      <c r="D94" s="65"/>
      <c r="E94" s="65"/>
      <c r="F94" s="65"/>
      <c r="G94" s="65"/>
      <c r="H94" s="65"/>
      <c r="I94" s="65"/>
      <c r="J94" s="65"/>
      <c r="K94" s="65"/>
    </row>
    <row r="95" customHeight="1" spans="2:11">
      <c r="B95" s="65"/>
      <c r="C95" s="65"/>
      <c r="D95" s="65"/>
      <c r="E95" s="65"/>
      <c r="F95" s="65"/>
      <c r="G95" s="65"/>
      <c r="H95" s="65"/>
      <c r="I95" s="65"/>
      <c r="J95" s="65"/>
      <c r="K95" s="65"/>
    </row>
    <row r="96" customHeight="1" spans="2:11">
      <c r="B96" s="65"/>
      <c r="C96" s="65"/>
      <c r="D96" s="65"/>
      <c r="E96" s="65"/>
      <c r="F96" s="65"/>
      <c r="G96" s="65"/>
      <c r="H96" s="65"/>
      <c r="I96" s="65"/>
      <c r="J96" s="65"/>
      <c r="K96" s="65"/>
    </row>
    <row r="97" customHeight="1" spans="2:11">
      <c r="B97" s="65"/>
      <c r="C97" s="65"/>
      <c r="D97" s="65"/>
      <c r="E97" s="65"/>
      <c r="F97" s="65"/>
      <c r="G97" s="65"/>
      <c r="H97" s="65"/>
      <c r="I97" s="65"/>
      <c r="J97" s="65"/>
      <c r="K97" s="65"/>
    </row>
    <row r="98" customHeight="1" spans="2:11">
      <c r="B98" s="65"/>
      <c r="C98" s="65"/>
      <c r="D98" s="65"/>
      <c r="E98" s="65"/>
      <c r="F98" s="65"/>
      <c r="G98" s="65"/>
      <c r="H98" s="65"/>
      <c r="I98" s="65"/>
      <c r="J98" s="65"/>
      <c r="K98" s="65"/>
    </row>
    <row r="99" customHeight="1" spans="2:11">
      <c r="B99" s="65"/>
      <c r="C99" s="65"/>
      <c r="D99" s="65"/>
      <c r="E99" s="65"/>
      <c r="F99" s="65"/>
      <c r="G99" s="65"/>
      <c r="H99" s="65"/>
      <c r="I99" s="65"/>
      <c r="J99" s="65"/>
      <c r="K99" s="65"/>
    </row>
    <row r="100" customHeight="1" spans="2:11">
      <c r="B100" s="65"/>
      <c r="C100" s="65"/>
      <c r="D100" s="65"/>
      <c r="E100" s="65"/>
      <c r="F100" s="65"/>
      <c r="G100" s="65"/>
      <c r="H100" s="65"/>
      <c r="I100" s="65"/>
      <c r="J100" s="65"/>
      <c r="K100" s="65"/>
    </row>
    <row r="101" customHeight="1" spans="2:11">
      <c r="B101" s="65"/>
      <c r="C101" s="65"/>
      <c r="D101" s="65"/>
      <c r="E101" s="65"/>
      <c r="F101" s="65"/>
      <c r="G101" s="65"/>
      <c r="H101" s="65"/>
      <c r="I101" s="65"/>
      <c r="J101" s="65"/>
      <c r="K101" s="65"/>
    </row>
    <row r="102" customHeight="1" spans="2:11">
      <c r="B102" s="65"/>
      <c r="C102" s="65"/>
      <c r="D102" s="65"/>
      <c r="E102" s="65"/>
      <c r="F102" s="65"/>
      <c r="G102" s="65"/>
      <c r="H102" s="65"/>
      <c r="I102" s="65"/>
      <c r="J102" s="65"/>
      <c r="K102" s="65"/>
    </row>
    <row r="103" customHeight="1" spans="2:11">
      <c r="B103" s="65"/>
      <c r="C103" s="65"/>
      <c r="D103" s="65"/>
      <c r="E103" s="65"/>
      <c r="F103" s="65"/>
      <c r="G103" s="65"/>
      <c r="H103" s="65"/>
      <c r="I103" s="65"/>
      <c r="J103" s="65"/>
      <c r="K103" s="65"/>
    </row>
    <row r="104" customHeight="1" spans="2:11">
      <c r="B104" s="65"/>
      <c r="C104" s="65"/>
      <c r="D104" s="65"/>
      <c r="E104" s="65"/>
      <c r="F104" s="65"/>
      <c r="G104" s="65"/>
      <c r="H104" s="65"/>
      <c r="I104" s="65"/>
      <c r="J104" s="65"/>
      <c r="K104" s="65"/>
    </row>
    <row r="105" customHeight="1" spans="2:11">
      <c r="B105" s="65"/>
      <c r="C105" s="65"/>
      <c r="D105" s="65"/>
      <c r="E105" s="65"/>
      <c r="F105" s="65"/>
      <c r="G105" s="65"/>
      <c r="H105" s="65"/>
      <c r="I105" s="65"/>
      <c r="J105" s="65"/>
      <c r="K105" s="65"/>
    </row>
    <row r="106" customHeight="1" spans="2:11">
      <c r="B106" s="65"/>
      <c r="C106" s="65"/>
      <c r="D106" s="65"/>
      <c r="E106" s="65"/>
      <c r="F106" s="65"/>
      <c r="G106" s="65"/>
      <c r="H106" s="65"/>
      <c r="I106" s="65"/>
      <c r="J106" s="65"/>
      <c r="K106" s="65"/>
    </row>
    <row r="107" customHeight="1" spans="2:11">
      <c r="B107" s="65"/>
      <c r="C107" s="65"/>
      <c r="D107" s="65"/>
      <c r="E107" s="65"/>
      <c r="F107" s="65"/>
      <c r="G107" s="65"/>
      <c r="H107" s="65"/>
      <c r="I107" s="65"/>
      <c r="J107" s="65"/>
      <c r="K107" s="65"/>
    </row>
    <row r="108" customHeight="1" spans="2:11">
      <c r="B108" s="65"/>
      <c r="C108" s="65"/>
      <c r="D108" s="65"/>
      <c r="E108" s="65"/>
      <c r="F108" s="65"/>
      <c r="G108" s="65"/>
      <c r="H108" s="65"/>
      <c r="I108" s="65"/>
      <c r="J108" s="65"/>
      <c r="K108" s="65"/>
    </row>
    <row r="109" customHeight="1" spans="2:11">
      <c r="B109" s="65"/>
      <c r="C109" s="65"/>
      <c r="D109" s="65"/>
      <c r="E109" s="65"/>
      <c r="F109" s="65"/>
      <c r="G109" s="65"/>
      <c r="H109" s="65"/>
      <c r="I109" s="65"/>
      <c r="J109" s="65"/>
      <c r="K109" s="65"/>
    </row>
    <row r="110" customHeight="1" spans="2:11">
      <c r="B110" s="65"/>
      <c r="C110" s="65"/>
      <c r="D110" s="65"/>
      <c r="E110" s="65"/>
      <c r="F110" s="65"/>
      <c r="G110" s="65"/>
      <c r="H110" s="65"/>
      <c r="I110" s="65"/>
      <c r="J110" s="65"/>
      <c r="K110" s="65"/>
    </row>
    <row r="111" customHeight="1" spans="2:11">
      <c r="B111" s="65"/>
      <c r="C111" s="65"/>
      <c r="D111" s="65"/>
      <c r="E111" s="65"/>
      <c r="F111" s="65"/>
      <c r="G111" s="65"/>
      <c r="H111" s="65"/>
      <c r="I111" s="65"/>
      <c r="J111" s="65"/>
      <c r="K111" s="65"/>
    </row>
    <row r="112" customHeight="1" spans="2:11">
      <c r="B112" s="65"/>
      <c r="C112" s="65"/>
      <c r="D112" s="65"/>
      <c r="E112" s="65"/>
      <c r="F112" s="65"/>
      <c r="G112" s="65"/>
      <c r="H112" s="65"/>
      <c r="I112" s="65"/>
      <c r="J112" s="65"/>
      <c r="K112" s="65"/>
    </row>
    <row r="113" customHeight="1" spans="2:11">
      <c r="B113" s="65"/>
      <c r="C113" s="65"/>
      <c r="D113" s="65"/>
      <c r="E113" s="65"/>
      <c r="F113" s="65"/>
      <c r="G113" s="65"/>
      <c r="H113" s="65"/>
      <c r="I113" s="65"/>
      <c r="J113" s="65"/>
      <c r="K113" s="65"/>
    </row>
    <row r="114" customHeight="1" spans="2:11">
      <c r="B114" s="65"/>
      <c r="C114" s="65"/>
      <c r="D114" s="65"/>
      <c r="E114" s="65"/>
      <c r="F114" s="65"/>
      <c r="G114" s="65"/>
      <c r="H114" s="65"/>
      <c r="I114" s="65"/>
      <c r="J114" s="65"/>
      <c r="K114" s="65"/>
    </row>
    <row r="115" customHeight="1" spans="2:11">
      <c r="B115" s="65"/>
      <c r="C115" s="65"/>
      <c r="D115" s="65"/>
      <c r="E115" s="65"/>
      <c r="F115" s="65"/>
      <c r="G115" s="65"/>
      <c r="H115" s="65"/>
      <c r="I115" s="65"/>
      <c r="J115" s="65"/>
      <c r="K115" s="65"/>
    </row>
    <row r="116" customHeight="1" spans="2:11">
      <c r="B116" s="65"/>
      <c r="C116" s="65"/>
      <c r="D116" s="65"/>
      <c r="E116" s="65"/>
      <c r="F116" s="65"/>
      <c r="G116" s="65"/>
      <c r="H116" s="65"/>
      <c r="I116" s="65"/>
      <c r="J116" s="65"/>
      <c r="K116" s="65"/>
    </row>
    <row r="117" customHeight="1" spans="2:11">
      <c r="B117" s="65"/>
      <c r="C117" s="65"/>
      <c r="D117" s="65"/>
      <c r="E117" s="65"/>
      <c r="F117" s="65"/>
      <c r="G117" s="65"/>
      <c r="H117" s="65"/>
      <c r="I117" s="65"/>
      <c r="J117" s="65"/>
      <c r="K117" s="65"/>
    </row>
    <row r="118" customHeight="1" spans="2:11">
      <c r="B118" s="65"/>
      <c r="C118" s="65"/>
      <c r="D118" s="65"/>
      <c r="E118" s="65"/>
      <c r="F118" s="65"/>
      <c r="G118" s="65"/>
      <c r="H118" s="65"/>
      <c r="I118" s="65"/>
      <c r="J118" s="65"/>
      <c r="K118" s="65"/>
    </row>
    <row r="119" customHeight="1" spans="2:11">
      <c r="B119" s="65"/>
      <c r="C119" s="65"/>
      <c r="D119" s="65"/>
      <c r="E119" s="65"/>
      <c r="F119" s="65"/>
      <c r="G119" s="65"/>
      <c r="H119" s="65"/>
      <c r="I119" s="65"/>
      <c r="J119" s="65"/>
      <c r="K119" s="65"/>
    </row>
    <row r="120" customHeight="1" spans="2:11">
      <c r="B120" s="65"/>
      <c r="C120" s="65"/>
      <c r="D120" s="65"/>
      <c r="E120" s="65"/>
      <c r="F120" s="65"/>
      <c r="G120" s="65"/>
      <c r="H120" s="65"/>
      <c r="I120" s="65"/>
      <c r="J120" s="65"/>
      <c r="K120" s="65"/>
    </row>
    <row r="121" customHeight="1" spans="2:11">
      <c r="B121" s="65"/>
      <c r="C121" s="65"/>
      <c r="D121" s="65"/>
      <c r="E121" s="65"/>
      <c r="F121" s="65"/>
      <c r="G121" s="65"/>
      <c r="H121" s="65"/>
      <c r="I121" s="65"/>
      <c r="J121" s="65"/>
      <c r="K121" s="65"/>
    </row>
    <row r="122" customHeight="1" spans="2:11">
      <c r="B122" s="65"/>
      <c r="C122" s="65"/>
      <c r="D122" s="65"/>
      <c r="E122" s="65"/>
      <c r="F122" s="65"/>
      <c r="G122" s="65"/>
      <c r="H122" s="65"/>
      <c r="I122" s="65"/>
      <c r="J122" s="65"/>
      <c r="K122" s="65"/>
    </row>
    <row r="123" customHeight="1" spans="2:11">
      <c r="B123" s="65"/>
      <c r="C123" s="65"/>
      <c r="D123" s="65"/>
      <c r="E123" s="65"/>
      <c r="F123" s="65"/>
      <c r="G123" s="65"/>
      <c r="H123" s="65"/>
      <c r="I123" s="65"/>
      <c r="J123" s="65"/>
      <c r="K123" s="65"/>
    </row>
    <row r="124" customHeight="1" spans="2:11">
      <c r="B124" s="65"/>
      <c r="C124" s="65"/>
      <c r="D124" s="65"/>
      <c r="E124" s="65"/>
      <c r="F124" s="65"/>
      <c r="G124" s="65"/>
      <c r="H124" s="65"/>
      <c r="I124" s="65"/>
      <c r="J124" s="65"/>
      <c r="K124" s="65"/>
    </row>
    <row r="125" customHeight="1" spans="2:11">
      <c r="B125" s="65"/>
      <c r="C125" s="65"/>
      <c r="D125" s="65"/>
      <c r="E125" s="65"/>
      <c r="F125" s="65"/>
      <c r="G125" s="65"/>
      <c r="H125" s="65"/>
      <c r="I125" s="65"/>
      <c r="J125" s="65"/>
      <c r="K125" s="65"/>
    </row>
    <row r="126" customHeight="1" spans="2:11">
      <c r="B126" s="65"/>
      <c r="C126" s="65"/>
      <c r="D126" s="65"/>
      <c r="E126" s="65"/>
      <c r="F126" s="65"/>
      <c r="G126" s="65"/>
      <c r="H126" s="65"/>
      <c r="I126" s="65"/>
      <c r="J126" s="65"/>
      <c r="K126" s="65"/>
    </row>
    <row r="127" customHeight="1" spans="2:11">
      <c r="B127" s="65"/>
      <c r="C127" s="65"/>
      <c r="D127" s="65"/>
      <c r="E127" s="65"/>
      <c r="F127" s="65"/>
      <c r="G127" s="65"/>
      <c r="H127" s="65"/>
      <c r="I127" s="65"/>
      <c r="J127" s="65"/>
      <c r="K127" s="65"/>
    </row>
    <row r="128" customHeight="1" spans="2:11">
      <c r="B128" s="65"/>
      <c r="C128" s="65"/>
      <c r="D128" s="65"/>
      <c r="E128" s="65"/>
      <c r="F128" s="65"/>
      <c r="G128" s="65"/>
      <c r="H128" s="65"/>
      <c r="I128" s="65"/>
      <c r="J128" s="65"/>
      <c r="K128" s="65"/>
    </row>
    <row r="129" customHeight="1" spans="2:11">
      <c r="B129" s="65"/>
      <c r="C129" s="65"/>
      <c r="D129" s="65"/>
      <c r="E129" s="65"/>
      <c r="F129" s="65"/>
      <c r="G129" s="65"/>
      <c r="H129" s="65"/>
      <c r="I129" s="65"/>
      <c r="J129" s="65"/>
      <c r="K129" s="65"/>
    </row>
    <row r="130" customHeight="1" spans="2:11">
      <c r="B130" s="65"/>
      <c r="C130" s="65"/>
      <c r="D130" s="65"/>
      <c r="E130" s="65"/>
      <c r="F130" s="65"/>
      <c r="G130" s="65"/>
      <c r="H130" s="65"/>
      <c r="I130" s="65"/>
      <c r="J130" s="65"/>
      <c r="K130" s="65"/>
    </row>
    <row r="131" customHeight="1" spans="2:11">
      <c r="B131" s="65"/>
      <c r="C131" s="65"/>
      <c r="D131" s="65"/>
      <c r="E131" s="65"/>
      <c r="F131" s="65"/>
      <c r="G131" s="65"/>
      <c r="H131" s="65"/>
      <c r="I131" s="65"/>
      <c r="J131" s="65"/>
      <c r="K131" s="65"/>
    </row>
    <row r="132" customHeight="1" spans="2:11">
      <c r="B132" s="65"/>
      <c r="C132" s="65"/>
      <c r="D132" s="65"/>
      <c r="E132" s="65"/>
      <c r="F132" s="65"/>
      <c r="G132" s="65"/>
      <c r="H132" s="65"/>
      <c r="I132" s="65"/>
      <c r="J132" s="65"/>
      <c r="K132" s="65"/>
    </row>
    <row r="133" customHeight="1" spans="2:11">
      <c r="B133" s="65"/>
      <c r="C133" s="65"/>
      <c r="D133" s="65"/>
      <c r="E133" s="65"/>
      <c r="F133" s="65"/>
      <c r="G133" s="65"/>
      <c r="H133" s="65"/>
      <c r="I133" s="65"/>
      <c r="J133" s="65"/>
      <c r="K133" s="65"/>
    </row>
    <row r="134" customHeight="1" spans="2:11">
      <c r="B134" s="65"/>
      <c r="C134" s="65"/>
      <c r="D134" s="65"/>
      <c r="E134" s="65"/>
      <c r="F134" s="65"/>
      <c r="G134" s="65"/>
      <c r="H134" s="65"/>
      <c r="I134" s="65"/>
      <c r="J134" s="65"/>
      <c r="K134" s="65"/>
    </row>
    <row r="135" customHeight="1" spans="2:11">
      <c r="B135" s="65"/>
      <c r="C135" s="65"/>
      <c r="D135" s="65"/>
      <c r="E135" s="65"/>
      <c r="F135" s="65"/>
      <c r="G135" s="65"/>
      <c r="H135" s="65"/>
      <c r="I135" s="65"/>
      <c r="J135" s="65"/>
      <c r="K135" s="65"/>
    </row>
    <row r="136" customHeight="1" spans="2:11">
      <c r="B136" s="65"/>
      <c r="C136" s="65"/>
      <c r="D136" s="65"/>
      <c r="E136" s="65"/>
      <c r="F136" s="65"/>
      <c r="G136" s="65"/>
      <c r="H136" s="65"/>
      <c r="I136" s="65"/>
      <c r="J136" s="65"/>
      <c r="K136" s="65"/>
    </row>
    <row r="137" customHeight="1" spans="2:11">
      <c r="B137" s="65"/>
      <c r="C137" s="65"/>
      <c r="D137" s="65"/>
      <c r="E137" s="65"/>
      <c r="F137" s="65"/>
      <c r="G137" s="65"/>
      <c r="H137" s="65"/>
      <c r="I137" s="65"/>
      <c r="J137" s="65"/>
      <c r="K137" s="65"/>
    </row>
    <row r="138" customHeight="1" spans="2:11">
      <c r="B138" s="65"/>
      <c r="C138" s="65"/>
      <c r="D138" s="65"/>
      <c r="E138" s="65"/>
      <c r="F138" s="65"/>
      <c r="G138" s="65"/>
      <c r="H138" s="65"/>
      <c r="I138" s="65"/>
      <c r="J138" s="65"/>
      <c r="K138" s="65"/>
    </row>
    <row r="139" customHeight="1" spans="2:11">
      <c r="B139" s="65"/>
      <c r="C139" s="65"/>
      <c r="D139" s="65"/>
      <c r="E139" s="65"/>
      <c r="F139" s="65"/>
      <c r="G139" s="65"/>
      <c r="H139" s="65"/>
      <c r="I139" s="65"/>
      <c r="J139" s="65"/>
      <c r="K139" s="65"/>
    </row>
    <row r="140" customHeight="1" spans="2:11">
      <c r="B140" s="65"/>
      <c r="C140" s="65"/>
      <c r="D140" s="65"/>
      <c r="E140" s="65"/>
      <c r="F140" s="65"/>
      <c r="G140" s="65"/>
      <c r="H140" s="65"/>
      <c r="I140" s="65"/>
      <c r="J140" s="65"/>
      <c r="K140" s="65"/>
    </row>
    <row r="141" customHeight="1" spans="2:11">
      <c r="B141" s="65"/>
      <c r="C141" s="65"/>
      <c r="D141" s="65"/>
      <c r="E141" s="65"/>
      <c r="F141" s="65"/>
      <c r="G141" s="65"/>
      <c r="H141" s="65"/>
      <c r="I141" s="65"/>
      <c r="J141" s="65"/>
      <c r="K141" s="65"/>
    </row>
    <row r="142" customHeight="1" spans="2:11">
      <c r="B142" s="65"/>
      <c r="C142" s="65"/>
      <c r="D142" s="65"/>
      <c r="E142" s="65"/>
      <c r="F142" s="65"/>
      <c r="G142" s="65"/>
      <c r="H142" s="65"/>
      <c r="I142" s="65"/>
      <c r="J142" s="65"/>
      <c r="K142" s="65"/>
    </row>
    <row r="143" customHeight="1" spans="2:11">
      <c r="B143" s="65"/>
      <c r="C143" s="65"/>
      <c r="D143" s="65"/>
      <c r="E143" s="65"/>
      <c r="F143" s="65"/>
      <c r="G143" s="65"/>
      <c r="H143" s="65"/>
      <c r="I143" s="65"/>
      <c r="J143" s="65"/>
      <c r="K143" s="65"/>
    </row>
    <row r="144" customHeight="1" spans="2:11">
      <c r="B144" s="65"/>
      <c r="C144" s="65"/>
      <c r="D144" s="65"/>
      <c r="E144" s="65"/>
      <c r="F144" s="65"/>
      <c r="G144" s="65"/>
      <c r="H144" s="65"/>
      <c r="I144" s="65"/>
      <c r="J144" s="65"/>
      <c r="K144" s="65"/>
    </row>
    <row r="145" customHeight="1" spans="2:11">
      <c r="B145" s="65"/>
      <c r="C145" s="65"/>
      <c r="D145" s="65"/>
      <c r="E145" s="65"/>
      <c r="F145" s="65"/>
      <c r="G145" s="65"/>
      <c r="H145" s="65"/>
      <c r="I145" s="65"/>
      <c r="J145" s="65"/>
      <c r="K145" s="65"/>
    </row>
    <row r="146" customHeight="1" spans="2:11">
      <c r="B146" s="65"/>
      <c r="C146" s="65"/>
      <c r="D146" s="65"/>
      <c r="E146" s="65"/>
      <c r="F146" s="65"/>
      <c r="G146" s="65"/>
      <c r="H146" s="65"/>
      <c r="I146" s="65"/>
      <c r="J146" s="65"/>
      <c r="K146" s="65"/>
    </row>
    <row r="147" customHeight="1" spans="2:11">
      <c r="B147" s="65"/>
      <c r="C147" s="65"/>
      <c r="D147" s="65"/>
      <c r="E147" s="65"/>
      <c r="F147" s="65"/>
      <c r="G147" s="65"/>
      <c r="H147" s="65"/>
      <c r="I147" s="65"/>
      <c r="J147" s="65"/>
      <c r="K147" s="65"/>
    </row>
    <row r="148" customHeight="1" spans="2:11">
      <c r="B148" s="65"/>
      <c r="C148" s="65"/>
      <c r="D148" s="65"/>
      <c r="E148" s="65"/>
      <c r="F148" s="65"/>
      <c r="G148" s="65"/>
      <c r="H148" s="65"/>
      <c r="I148" s="65"/>
      <c r="J148" s="65"/>
      <c r="K148" s="65"/>
    </row>
    <row r="149" customHeight="1" spans="2:11">
      <c r="B149" s="65"/>
      <c r="C149" s="65"/>
      <c r="D149" s="65"/>
      <c r="E149" s="65"/>
      <c r="F149" s="65"/>
      <c r="G149" s="65"/>
      <c r="H149" s="65"/>
      <c r="I149" s="65"/>
      <c r="J149" s="65"/>
      <c r="K149" s="65"/>
    </row>
    <row r="150" customHeight="1" spans="2:11">
      <c r="B150" s="65"/>
      <c r="C150" s="65"/>
      <c r="D150" s="65"/>
      <c r="E150" s="65"/>
      <c r="F150" s="65"/>
      <c r="G150" s="65"/>
      <c r="H150" s="65"/>
      <c r="I150" s="65"/>
      <c r="J150" s="65"/>
      <c r="K150" s="65"/>
    </row>
    <row r="151" customHeight="1" spans="2:11">
      <c r="B151" s="65"/>
      <c r="C151" s="65"/>
      <c r="D151" s="65"/>
      <c r="E151" s="65"/>
      <c r="F151" s="65"/>
      <c r="G151" s="65"/>
      <c r="H151" s="65"/>
      <c r="I151" s="65"/>
      <c r="J151" s="65"/>
      <c r="K151" s="65"/>
    </row>
    <row r="152" customHeight="1" spans="2:11">
      <c r="B152" s="65"/>
      <c r="C152" s="65"/>
      <c r="D152" s="65"/>
      <c r="E152" s="65"/>
      <c r="F152" s="65"/>
      <c r="G152" s="65"/>
      <c r="H152" s="65"/>
      <c r="I152" s="65"/>
      <c r="J152" s="65"/>
      <c r="K152" s="65"/>
    </row>
    <row r="153" customHeight="1" spans="2:11">
      <c r="B153" s="65"/>
      <c r="C153" s="65"/>
      <c r="D153" s="65"/>
      <c r="E153" s="65"/>
      <c r="F153" s="65"/>
      <c r="G153" s="65"/>
      <c r="H153" s="65"/>
      <c r="I153" s="65"/>
      <c r="J153" s="65"/>
      <c r="K153" s="65"/>
    </row>
    <row r="154" customHeight="1" spans="2:11">
      <c r="B154" s="65"/>
      <c r="C154" s="65"/>
      <c r="D154" s="65"/>
      <c r="E154" s="65"/>
      <c r="F154" s="65"/>
      <c r="G154" s="65"/>
      <c r="H154" s="65"/>
      <c r="I154" s="65"/>
      <c r="J154" s="65"/>
      <c r="K154" s="65"/>
    </row>
    <row r="155" customHeight="1" spans="2:11">
      <c r="B155" s="65"/>
      <c r="C155" s="65"/>
      <c r="D155" s="65"/>
      <c r="E155" s="65"/>
      <c r="F155" s="65"/>
      <c r="G155" s="65"/>
      <c r="H155" s="65"/>
      <c r="I155" s="65"/>
      <c r="J155" s="65"/>
      <c r="K155" s="65"/>
    </row>
    <row r="156" customHeight="1" spans="2:11">
      <c r="B156" s="65"/>
      <c r="C156" s="65"/>
      <c r="D156" s="65"/>
      <c r="E156" s="65"/>
      <c r="F156" s="65"/>
      <c r="G156" s="65"/>
      <c r="H156" s="65"/>
      <c r="I156" s="65"/>
      <c r="J156" s="65"/>
      <c r="K156" s="65"/>
    </row>
    <row r="157" customHeight="1" spans="2:11">
      <c r="B157" s="65"/>
      <c r="C157" s="65"/>
      <c r="D157" s="65"/>
      <c r="E157" s="65"/>
      <c r="F157" s="65"/>
      <c r="G157" s="65"/>
      <c r="H157" s="65"/>
      <c r="I157" s="65"/>
      <c r="J157" s="65"/>
      <c r="K157" s="65"/>
    </row>
    <row r="158" customHeight="1" spans="2:11">
      <c r="B158" s="65"/>
      <c r="C158" s="65"/>
      <c r="D158" s="65"/>
      <c r="E158" s="65"/>
      <c r="F158" s="65"/>
      <c r="G158" s="65"/>
      <c r="H158" s="65"/>
      <c r="I158" s="65"/>
      <c r="J158" s="65"/>
      <c r="K158" s="65"/>
    </row>
    <row r="159" customHeight="1" spans="2:11">
      <c r="B159" s="65"/>
      <c r="C159" s="65"/>
      <c r="D159" s="65"/>
      <c r="E159" s="65"/>
      <c r="F159" s="65"/>
      <c r="G159" s="65"/>
      <c r="H159" s="65"/>
      <c r="I159" s="65"/>
      <c r="J159" s="65"/>
      <c r="K159" s="65"/>
    </row>
    <row r="160" customHeight="1" spans="2:11">
      <c r="B160" s="65"/>
      <c r="C160" s="65"/>
      <c r="D160" s="65"/>
      <c r="E160" s="65"/>
      <c r="F160" s="65"/>
      <c r="G160" s="65"/>
      <c r="H160" s="65"/>
      <c r="I160" s="65"/>
      <c r="J160" s="65"/>
      <c r="K160" s="65"/>
    </row>
    <row r="161" customHeight="1" spans="2:11">
      <c r="B161" s="65"/>
      <c r="C161" s="65"/>
      <c r="D161" s="65"/>
      <c r="E161" s="65"/>
      <c r="F161" s="65"/>
      <c r="G161" s="65"/>
      <c r="H161" s="65"/>
      <c r="I161" s="65"/>
      <c r="J161" s="65"/>
      <c r="K161" s="65"/>
    </row>
    <row r="162" customHeight="1" spans="2:11">
      <c r="B162" s="65"/>
      <c r="C162" s="65"/>
      <c r="D162" s="65"/>
      <c r="E162" s="65"/>
      <c r="F162" s="65"/>
      <c r="G162" s="65"/>
      <c r="H162" s="65"/>
      <c r="I162" s="65"/>
      <c r="J162" s="65"/>
      <c r="K162" s="65"/>
    </row>
    <row r="163" customHeight="1" spans="2:11">
      <c r="B163" s="65"/>
      <c r="C163" s="65"/>
      <c r="D163" s="65"/>
      <c r="E163" s="65"/>
      <c r="F163" s="65"/>
      <c r="G163" s="65"/>
      <c r="H163" s="65"/>
      <c r="I163" s="65"/>
      <c r="J163" s="65"/>
      <c r="K163" s="65"/>
    </row>
    <row r="164" customHeight="1" spans="2:11">
      <c r="B164" s="65"/>
      <c r="C164" s="65"/>
      <c r="D164" s="65"/>
      <c r="E164" s="65"/>
      <c r="F164" s="65"/>
      <c r="G164" s="65"/>
      <c r="H164" s="65"/>
      <c r="I164" s="65"/>
      <c r="J164" s="65"/>
      <c r="K164" s="65"/>
    </row>
    <row r="165" customHeight="1" spans="2:11">
      <c r="B165" s="65"/>
      <c r="C165" s="65"/>
      <c r="D165" s="65"/>
      <c r="E165" s="65"/>
      <c r="F165" s="65"/>
      <c r="G165" s="65"/>
      <c r="H165" s="65"/>
      <c r="I165" s="65"/>
      <c r="J165" s="65"/>
      <c r="K165" s="65"/>
    </row>
    <row r="166" customHeight="1" spans="2:11">
      <c r="B166" s="65"/>
      <c r="C166" s="65"/>
      <c r="D166" s="65"/>
      <c r="E166" s="65"/>
      <c r="F166" s="65"/>
      <c r="G166" s="65"/>
      <c r="H166" s="65"/>
      <c r="I166" s="65"/>
      <c r="J166" s="65"/>
      <c r="K166" s="65"/>
    </row>
    <row r="167" customHeight="1" spans="2:11">
      <c r="B167" s="65"/>
      <c r="C167" s="65"/>
      <c r="D167" s="65"/>
      <c r="E167" s="65"/>
      <c r="F167" s="65"/>
      <c r="G167" s="65"/>
      <c r="H167" s="65"/>
      <c r="I167" s="65"/>
      <c r="J167" s="65"/>
      <c r="K167" s="65"/>
    </row>
    <row r="168" customHeight="1" spans="2:11">
      <c r="B168" s="65"/>
      <c r="C168" s="65"/>
      <c r="D168" s="65"/>
      <c r="E168" s="65"/>
      <c r="F168" s="65"/>
      <c r="G168" s="65"/>
      <c r="H168" s="65"/>
      <c r="I168" s="65"/>
      <c r="J168" s="65"/>
      <c r="K168" s="65"/>
    </row>
    <row r="169" customHeight="1" spans="2:11">
      <c r="B169" s="65"/>
      <c r="C169" s="65"/>
      <c r="D169" s="65"/>
      <c r="E169" s="65"/>
      <c r="F169" s="65"/>
      <c r="G169" s="65"/>
      <c r="H169" s="65"/>
      <c r="I169" s="65"/>
      <c r="J169" s="65"/>
      <c r="K169" s="65"/>
    </row>
    <row r="170" customHeight="1" spans="2:11">
      <c r="B170" s="65"/>
      <c r="C170" s="65"/>
      <c r="D170" s="65"/>
      <c r="E170" s="65"/>
      <c r="F170" s="65"/>
      <c r="G170" s="65"/>
      <c r="H170" s="65"/>
      <c r="I170" s="65"/>
      <c r="J170" s="65"/>
      <c r="K170" s="65"/>
    </row>
    <row r="171" customHeight="1" spans="2:11">
      <c r="B171" s="65"/>
      <c r="C171" s="65"/>
      <c r="D171" s="65"/>
      <c r="E171" s="65"/>
      <c r="F171" s="65"/>
      <c r="G171" s="65"/>
      <c r="H171" s="65"/>
      <c r="I171" s="65"/>
      <c r="J171" s="65"/>
      <c r="K171" s="65"/>
    </row>
    <row r="172" customHeight="1" spans="2:11">
      <c r="B172" s="65"/>
      <c r="C172" s="65"/>
      <c r="D172" s="65"/>
      <c r="E172" s="65"/>
      <c r="F172" s="65"/>
      <c r="G172" s="65"/>
      <c r="H172" s="65"/>
      <c r="I172" s="65"/>
      <c r="J172" s="65"/>
      <c r="K172" s="65"/>
    </row>
    <row r="173" customHeight="1" spans="2:11">
      <c r="B173" s="65"/>
      <c r="C173" s="65"/>
      <c r="D173" s="65"/>
      <c r="E173" s="65"/>
      <c r="F173" s="65"/>
      <c r="G173" s="65"/>
      <c r="H173" s="65"/>
      <c r="I173" s="65"/>
      <c r="J173" s="65"/>
      <c r="K173" s="65"/>
    </row>
    <row r="174" customHeight="1" spans="2:11">
      <c r="B174" s="65"/>
      <c r="C174" s="65"/>
      <c r="D174" s="65"/>
      <c r="E174" s="65"/>
      <c r="F174" s="65"/>
      <c r="G174" s="65"/>
      <c r="H174" s="65"/>
      <c r="I174" s="65"/>
      <c r="J174" s="65"/>
      <c r="K174" s="65"/>
    </row>
    <row r="175" customHeight="1" spans="2:11">
      <c r="B175" s="65"/>
      <c r="C175" s="65"/>
      <c r="D175" s="65"/>
      <c r="E175" s="65"/>
      <c r="F175" s="65"/>
      <c r="G175" s="65"/>
      <c r="H175" s="65"/>
      <c r="I175" s="65"/>
      <c r="J175" s="65"/>
      <c r="K175" s="65"/>
    </row>
    <row r="176" customHeight="1" spans="2:11">
      <c r="B176" s="65"/>
      <c r="C176" s="65"/>
      <c r="D176" s="65"/>
      <c r="E176" s="65"/>
      <c r="F176" s="65"/>
      <c r="G176" s="65"/>
      <c r="H176" s="65"/>
      <c r="I176" s="65"/>
      <c r="J176" s="65"/>
      <c r="K176" s="65"/>
    </row>
    <row r="177" customHeight="1" spans="2:11">
      <c r="B177" s="65"/>
      <c r="C177" s="65"/>
      <c r="D177" s="65"/>
      <c r="E177" s="65"/>
      <c r="F177" s="65"/>
      <c r="G177" s="65"/>
      <c r="H177" s="65"/>
      <c r="I177" s="65"/>
      <c r="J177" s="65"/>
      <c r="K177" s="65"/>
    </row>
    <row r="178" customHeight="1" spans="2:11">
      <c r="B178" s="65"/>
      <c r="C178" s="65"/>
      <c r="D178" s="65"/>
      <c r="E178" s="65"/>
      <c r="F178" s="65"/>
      <c r="G178" s="65"/>
      <c r="H178" s="65"/>
      <c r="I178" s="65"/>
      <c r="J178" s="65"/>
      <c r="K178" s="65"/>
    </row>
    <row r="179" customHeight="1" spans="2:11">
      <c r="B179" s="65"/>
      <c r="C179" s="65"/>
      <c r="D179" s="65"/>
      <c r="E179" s="65"/>
      <c r="F179" s="65"/>
      <c r="G179" s="65"/>
      <c r="H179" s="65"/>
      <c r="I179" s="65"/>
      <c r="J179" s="65"/>
      <c r="K179" s="65"/>
    </row>
    <row r="180" customHeight="1" spans="2:11">
      <c r="B180" s="65"/>
      <c r="C180" s="65"/>
      <c r="D180" s="65"/>
      <c r="E180" s="65"/>
      <c r="F180" s="65"/>
      <c r="G180" s="65"/>
      <c r="H180" s="65"/>
      <c r="I180" s="65"/>
      <c r="J180" s="65"/>
      <c r="K180" s="65"/>
    </row>
    <row r="181" customHeight="1" spans="2:11">
      <c r="B181" s="65"/>
      <c r="C181" s="65"/>
      <c r="D181" s="65"/>
      <c r="E181" s="65"/>
      <c r="F181" s="65"/>
      <c r="G181" s="65"/>
      <c r="H181" s="65"/>
      <c r="I181" s="65"/>
      <c r="J181" s="65"/>
      <c r="K181" s="65"/>
    </row>
    <row r="182" customHeight="1" spans="2:11">
      <c r="B182" s="65"/>
      <c r="C182" s="65"/>
      <c r="D182" s="65"/>
      <c r="E182" s="65"/>
      <c r="F182" s="65"/>
      <c r="G182" s="65"/>
      <c r="H182" s="65"/>
      <c r="I182" s="65"/>
      <c r="J182" s="65"/>
      <c r="K182" s="65"/>
    </row>
    <row r="183" customHeight="1" spans="2:11">
      <c r="B183" s="65"/>
      <c r="C183" s="65"/>
      <c r="D183" s="65"/>
      <c r="E183" s="65"/>
      <c r="F183" s="65"/>
      <c r="G183" s="65"/>
      <c r="H183" s="65"/>
      <c r="I183" s="65"/>
      <c r="J183" s="65"/>
      <c r="K183" s="65"/>
    </row>
    <row r="184" customHeight="1" spans="2:11">
      <c r="B184" s="65"/>
      <c r="C184" s="65"/>
      <c r="D184" s="65"/>
      <c r="E184" s="65"/>
      <c r="F184" s="65"/>
      <c r="G184" s="65"/>
      <c r="H184" s="65"/>
      <c r="I184" s="65"/>
      <c r="J184" s="65"/>
      <c r="K184" s="65"/>
    </row>
    <row r="185" customHeight="1" spans="2:11">
      <c r="B185" s="65"/>
      <c r="C185" s="65"/>
      <c r="D185" s="65"/>
      <c r="E185" s="65"/>
      <c r="F185" s="65"/>
      <c r="G185" s="65"/>
      <c r="H185" s="65"/>
      <c r="I185" s="65"/>
      <c r="J185" s="65"/>
      <c r="K185" s="65"/>
    </row>
    <row r="186" customHeight="1" spans="2:11">
      <c r="B186" s="65"/>
      <c r="C186" s="65"/>
      <c r="D186" s="65"/>
      <c r="E186" s="65"/>
      <c r="F186" s="65"/>
      <c r="G186" s="65"/>
      <c r="H186" s="65"/>
      <c r="I186" s="65"/>
      <c r="J186" s="65"/>
      <c r="K186" s="65"/>
    </row>
    <row r="187" customHeight="1" spans="2:11">
      <c r="B187" s="65"/>
      <c r="C187" s="65"/>
      <c r="D187" s="65"/>
      <c r="E187" s="65"/>
      <c r="F187" s="65"/>
      <c r="G187" s="65"/>
      <c r="H187" s="65"/>
      <c r="I187" s="65"/>
      <c r="J187" s="65"/>
      <c r="K187" s="65"/>
    </row>
    <row r="188" customHeight="1" spans="2:11">
      <c r="B188" s="65"/>
      <c r="C188" s="65"/>
      <c r="D188" s="65"/>
      <c r="E188" s="65"/>
      <c r="F188" s="65"/>
      <c r="G188" s="65"/>
      <c r="H188" s="65"/>
      <c r="I188" s="65"/>
      <c r="J188" s="65"/>
      <c r="K188" s="65"/>
    </row>
    <row r="189" customHeight="1" spans="2:11">
      <c r="B189" s="65"/>
      <c r="C189" s="65"/>
      <c r="D189" s="65"/>
      <c r="E189" s="65"/>
      <c r="F189" s="65"/>
      <c r="G189" s="65"/>
      <c r="H189" s="65"/>
      <c r="I189" s="65"/>
      <c r="J189" s="65"/>
      <c r="K189" s="65"/>
    </row>
    <row r="190" customHeight="1" spans="2:11">
      <c r="B190" s="65"/>
      <c r="C190" s="65"/>
      <c r="D190" s="65"/>
      <c r="E190" s="65"/>
      <c r="F190" s="65"/>
      <c r="G190" s="65"/>
      <c r="H190" s="65"/>
      <c r="I190" s="65"/>
      <c r="J190" s="65"/>
      <c r="K190" s="65"/>
    </row>
    <row r="191" customHeight="1" spans="2:11">
      <c r="B191" s="65"/>
      <c r="C191" s="65"/>
      <c r="D191" s="65"/>
      <c r="E191" s="65"/>
      <c r="F191" s="65"/>
      <c r="G191" s="65"/>
      <c r="H191" s="65"/>
      <c r="I191" s="65"/>
      <c r="J191" s="65"/>
      <c r="K191" s="65"/>
    </row>
    <row r="192" customHeight="1" spans="2:11">
      <c r="B192" s="65"/>
      <c r="C192" s="65"/>
      <c r="D192" s="65"/>
      <c r="E192" s="65"/>
      <c r="F192" s="65"/>
      <c r="G192" s="65"/>
      <c r="H192" s="65"/>
      <c r="I192" s="65"/>
      <c r="J192" s="65"/>
      <c r="K192" s="65"/>
    </row>
    <row r="193" customHeight="1" spans="2:11">
      <c r="B193" s="65"/>
      <c r="C193" s="65"/>
      <c r="D193" s="65"/>
      <c r="E193" s="65"/>
      <c r="F193" s="65"/>
      <c r="G193" s="65"/>
      <c r="H193" s="65"/>
      <c r="I193" s="65"/>
      <c r="J193" s="65"/>
      <c r="K193" s="65"/>
    </row>
    <row r="194" customHeight="1" spans="2:11">
      <c r="B194" s="65"/>
      <c r="C194" s="65"/>
      <c r="D194" s="65"/>
      <c r="E194" s="65"/>
      <c r="F194" s="65"/>
      <c r="G194" s="65"/>
      <c r="H194" s="65"/>
      <c r="I194" s="65"/>
      <c r="J194" s="65"/>
      <c r="K194" s="65"/>
    </row>
    <row r="195" customHeight="1" spans="2:11">
      <c r="B195" s="65"/>
      <c r="C195" s="65"/>
      <c r="D195" s="65"/>
      <c r="E195" s="65"/>
      <c r="F195" s="65"/>
      <c r="G195" s="65"/>
      <c r="H195" s="65"/>
      <c r="I195" s="65"/>
      <c r="J195" s="65"/>
      <c r="K195" s="65"/>
    </row>
    <row r="196" customHeight="1" spans="2:11">
      <c r="B196" s="65"/>
      <c r="C196" s="65"/>
      <c r="D196" s="65"/>
      <c r="E196" s="65"/>
      <c r="F196" s="65"/>
      <c r="G196" s="65"/>
      <c r="H196" s="65"/>
      <c r="I196" s="65"/>
      <c r="J196" s="65"/>
      <c r="K196" s="65"/>
    </row>
    <row r="197" customHeight="1" spans="2:11">
      <c r="B197" s="65"/>
      <c r="C197" s="65"/>
      <c r="D197" s="65"/>
      <c r="E197" s="65"/>
      <c r="F197" s="65"/>
      <c r="G197" s="65"/>
      <c r="H197" s="65"/>
      <c r="I197" s="65"/>
      <c r="J197" s="65"/>
      <c r="K197" s="65"/>
    </row>
    <row r="198" customHeight="1" spans="2:11">
      <c r="B198" s="65"/>
      <c r="C198" s="65"/>
      <c r="D198" s="65"/>
      <c r="E198" s="65"/>
      <c r="F198" s="65"/>
      <c r="G198" s="65"/>
      <c r="H198" s="65"/>
      <c r="I198" s="65"/>
      <c r="J198" s="65"/>
      <c r="K198" s="65"/>
    </row>
    <row r="199" customHeight="1" spans="2:11">
      <c r="B199" s="65"/>
      <c r="C199" s="65"/>
      <c r="D199" s="65"/>
      <c r="E199" s="65"/>
      <c r="F199" s="65"/>
      <c r="G199" s="65"/>
      <c r="H199" s="65"/>
      <c r="I199" s="65"/>
      <c r="J199" s="65"/>
      <c r="K199" s="65"/>
    </row>
    <row r="200" customHeight="1" spans="2:11">
      <c r="B200" s="65"/>
      <c r="C200" s="65"/>
      <c r="D200" s="65"/>
      <c r="E200" s="65"/>
      <c r="F200" s="65"/>
      <c r="G200" s="65"/>
      <c r="H200" s="65"/>
      <c r="I200" s="65"/>
      <c r="J200" s="65"/>
      <c r="K200" s="65"/>
    </row>
    <row r="201" customHeight="1" spans="2:11">
      <c r="B201" s="65"/>
      <c r="C201" s="65"/>
      <c r="D201" s="65"/>
      <c r="E201" s="65"/>
      <c r="F201" s="65"/>
      <c r="G201" s="65"/>
      <c r="H201" s="65"/>
      <c r="I201" s="65"/>
      <c r="J201" s="65"/>
      <c r="K201" s="65"/>
    </row>
    <row r="202" customHeight="1" spans="2:11">
      <c r="B202" s="65"/>
      <c r="C202" s="65"/>
      <c r="D202" s="65"/>
      <c r="E202" s="65"/>
      <c r="F202" s="65"/>
      <c r="G202" s="65"/>
      <c r="H202" s="65"/>
      <c r="I202" s="65"/>
      <c r="J202" s="65"/>
      <c r="K202" s="65"/>
    </row>
    <row r="203" customHeight="1" spans="2:11">
      <c r="B203" s="65"/>
      <c r="C203" s="65"/>
      <c r="D203" s="65"/>
      <c r="E203" s="65"/>
      <c r="F203" s="65"/>
      <c r="G203" s="65"/>
      <c r="H203" s="65"/>
      <c r="I203" s="65"/>
      <c r="J203" s="65"/>
      <c r="K203" s="65"/>
    </row>
    <row r="204" customHeight="1" spans="2:11">
      <c r="B204" s="65"/>
      <c r="C204" s="65"/>
      <c r="D204" s="65"/>
      <c r="E204" s="65"/>
      <c r="F204" s="65"/>
      <c r="G204" s="65"/>
      <c r="H204" s="65"/>
      <c r="I204" s="65"/>
      <c r="J204" s="65"/>
      <c r="K204" s="65"/>
    </row>
    <row r="205" customHeight="1" spans="2:11">
      <c r="B205" s="65"/>
      <c r="C205" s="65"/>
      <c r="D205" s="65"/>
      <c r="E205" s="65"/>
      <c r="F205" s="65"/>
      <c r="G205" s="65"/>
      <c r="H205" s="65"/>
      <c r="I205" s="65"/>
      <c r="J205" s="65"/>
      <c r="K205" s="65"/>
    </row>
    <row r="206" customHeight="1" spans="2:11">
      <c r="B206" s="65"/>
      <c r="C206" s="65"/>
      <c r="D206" s="65"/>
      <c r="E206" s="65"/>
      <c r="F206" s="65"/>
      <c r="G206" s="65"/>
      <c r="H206" s="65"/>
      <c r="I206" s="65"/>
      <c r="J206" s="65"/>
      <c r="K206" s="65"/>
    </row>
    <row r="207" customHeight="1" spans="2:11">
      <c r="B207" s="65"/>
      <c r="C207" s="65"/>
      <c r="D207" s="65"/>
      <c r="E207" s="65"/>
      <c r="F207" s="65"/>
      <c r="G207" s="65"/>
      <c r="H207" s="65"/>
      <c r="I207" s="65"/>
      <c r="J207" s="65"/>
      <c r="K207" s="65"/>
    </row>
    <row r="208" customHeight="1" spans="2:11">
      <c r="B208" s="65"/>
      <c r="C208" s="65"/>
      <c r="D208" s="65"/>
      <c r="E208" s="65"/>
      <c r="F208" s="65"/>
      <c r="G208" s="65"/>
      <c r="H208" s="65"/>
      <c r="I208" s="65"/>
      <c r="J208" s="65"/>
      <c r="K208" s="65"/>
    </row>
    <row r="209" customHeight="1" spans="2:11">
      <c r="B209" s="65"/>
      <c r="C209" s="65"/>
      <c r="D209" s="65"/>
      <c r="E209" s="65"/>
      <c r="F209" s="65"/>
      <c r="G209" s="65"/>
      <c r="H209" s="65"/>
      <c r="I209" s="65"/>
      <c r="J209" s="65"/>
      <c r="K209" s="65"/>
    </row>
    <row r="210" customHeight="1" spans="2:11">
      <c r="B210" s="65"/>
      <c r="C210" s="65"/>
      <c r="D210" s="65"/>
      <c r="E210" s="65"/>
      <c r="F210" s="65"/>
      <c r="G210" s="65"/>
      <c r="H210" s="65"/>
      <c r="I210" s="65"/>
      <c r="J210" s="65"/>
      <c r="K210" s="65"/>
    </row>
    <row r="211" customHeight="1" spans="2:11">
      <c r="B211" s="65"/>
      <c r="C211" s="65"/>
      <c r="D211" s="65"/>
      <c r="E211" s="65"/>
      <c r="F211" s="65"/>
      <c r="G211" s="65"/>
      <c r="H211" s="65"/>
      <c r="I211" s="65"/>
      <c r="J211" s="65"/>
      <c r="K211" s="65"/>
    </row>
    <row r="212" customHeight="1" spans="2:11">
      <c r="B212" s="65"/>
      <c r="C212" s="65"/>
      <c r="D212" s="65"/>
      <c r="E212" s="65"/>
      <c r="F212" s="65"/>
      <c r="G212" s="65"/>
      <c r="H212" s="65"/>
      <c r="I212" s="65"/>
      <c r="J212" s="65"/>
      <c r="K212" s="65"/>
    </row>
    <row r="213" customHeight="1" spans="2:11">
      <c r="B213" s="65"/>
      <c r="C213" s="65"/>
      <c r="D213" s="65"/>
      <c r="E213" s="65"/>
      <c r="F213" s="65"/>
      <c r="G213" s="65"/>
      <c r="H213" s="65"/>
      <c r="I213" s="65"/>
      <c r="J213" s="65"/>
      <c r="K213" s="65"/>
    </row>
    <row r="214" customHeight="1" spans="2:11">
      <c r="B214" s="65"/>
      <c r="C214" s="65"/>
      <c r="D214" s="65"/>
      <c r="E214" s="65"/>
      <c r="F214" s="65"/>
      <c r="G214" s="65"/>
      <c r="H214" s="65"/>
      <c r="I214" s="65"/>
      <c r="J214" s="65"/>
      <c r="K214" s="65"/>
    </row>
    <row r="215" customHeight="1" spans="2:11">
      <c r="B215" s="65"/>
      <c r="C215" s="65"/>
      <c r="D215" s="65"/>
      <c r="E215" s="65"/>
      <c r="F215" s="65"/>
      <c r="G215" s="65"/>
      <c r="H215" s="65"/>
      <c r="I215" s="65"/>
      <c r="J215" s="65"/>
      <c r="K215" s="65"/>
    </row>
    <row r="216" customHeight="1" spans="2:11">
      <c r="B216" s="65"/>
      <c r="C216" s="65"/>
      <c r="D216" s="65"/>
      <c r="E216" s="65"/>
      <c r="F216" s="65"/>
      <c r="G216" s="65"/>
      <c r="H216" s="65"/>
      <c r="I216" s="65"/>
      <c r="J216" s="65"/>
      <c r="K216" s="65"/>
    </row>
    <row r="217" customHeight="1" spans="2:11">
      <c r="B217" s="65"/>
      <c r="C217" s="65"/>
      <c r="D217" s="65"/>
      <c r="E217" s="65"/>
      <c r="F217" s="65"/>
      <c r="G217" s="65"/>
      <c r="H217" s="65"/>
      <c r="I217" s="65"/>
      <c r="J217" s="65"/>
      <c r="K217" s="65"/>
    </row>
    <row r="218" customHeight="1" spans="2:11">
      <c r="B218" s="65"/>
      <c r="C218" s="65"/>
      <c r="D218" s="65"/>
      <c r="E218" s="65"/>
      <c r="F218" s="65"/>
      <c r="G218" s="65"/>
      <c r="H218" s="65"/>
      <c r="I218" s="65"/>
      <c r="J218" s="65"/>
      <c r="K218" s="65"/>
    </row>
    <row r="219" customHeight="1" spans="2:11">
      <c r="B219" s="65"/>
      <c r="C219" s="65"/>
      <c r="D219" s="65"/>
      <c r="E219" s="65"/>
      <c r="F219" s="65"/>
      <c r="G219" s="65"/>
      <c r="H219" s="65"/>
      <c r="I219" s="65"/>
      <c r="J219" s="65"/>
      <c r="K219" s="65"/>
    </row>
    <row r="220" customHeight="1" spans="2:11">
      <c r="B220" s="65"/>
      <c r="C220" s="65"/>
      <c r="D220" s="65"/>
      <c r="E220" s="65"/>
      <c r="F220" s="65"/>
      <c r="G220" s="65"/>
      <c r="H220" s="65"/>
      <c r="I220" s="65"/>
      <c r="J220" s="65"/>
      <c r="K220" s="65"/>
    </row>
    <row r="221" customHeight="1" spans="2:11">
      <c r="B221" s="65"/>
      <c r="C221" s="65"/>
      <c r="D221" s="65"/>
      <c r="E221" s="65"/>
      <c r="F221" s="65"/>
      <c r="G221" s="65"/>
      <c r="H221" s="65"/>
      <c r="I221" s="65"/>
      <c r="J221" s="65"/>
      <c r="K221" s="65"/>
    </row>
    <row r="222" customHeight="1" spans="2:11">
      <c r="B222" s="65"/>
      <c r="C222" s="65"/>
      <c r="D222" s="65"/>
      <c r="E222" s="65"/>
      <c r="F222" s="65"/>
      <c r="G222" s="65"/>
      <c r="H222" s="65"/>
      <c r="I222" s="65"/>
      <c r="J222" s="65"/>
      <c r="K222" s="65"/>
    </row>
    <row r="223" customHeight="1" spans="2:11">
      <c r="B223" s="65"/>
      <c r="C223" s="65"/>
      <c r="D223" s="65"/>
      <c r="E223" s="65"/>
      <c r="F223" s="65"/>
      <c r="G223" s="65"/>
      <c r="H223" s="65"/>
      <c r="I223" s="65"/>
      <c r="J223" s="65"/>
      <c r="K223" s="65"/>
    </row>
    <row r="224" customHeight="1" spans="2:11">
      <c r="B224" s="65"/>
      <c r="C224" s="65"/>
      <c r="D224" s="65"/>
      <c r="E224" s="65"/>
      <c r="F224" s="65"/>
      <c r="G224" s="65"/>
      <c r="H224" s="65"/>
      <c r="I224" s="65"/>
      <c r="J224" s="65"/>
      <c r="K224" s="65"/>
    </row>
    <row r="225" customHeight="1" spans="2:11">
      <c r="B225" s="65"/>
      <c r="C225" s="65"/>
      <c r="D225" s="65"/>
      <c r="E225" s="65"/>
      <c r="F225" s="65"/>
      <c r="G225" s="65"/>
      <c r="H225" s="65"/>
      <c r="I225" s="65"/>
      <c r="J225" s="65"/>
      <c r="K225" s="65"/>
    </row>
    <row r="226" customHeight="1" spans="2:11">
      <c r="B226" s="65"/>
      <c r="C226" s="65"/>
      <c r="D226" s="65"/>
      <c r="E226" s="65"/>
      <c r="F226" s="65"/>
      <c r="G226" s="65"/>
      <c r="H226" s="65"/>
      <c r="I226" s="65"/>
      <c r="J226" s="65"/>
      <c r="K226" s="65"/>
    </row>
    <row r="227" customHeight="1" spans="2:11">
      <c r="B227" s="65"/>
      <c r="C227" s="65"/>
      <c r="D227" s="65"/>
      <c r="E227" s="65"/>
      <c r="F227" s="65"/>
      <c r="G227" s="65"/>
      <c r="H227" s="65"/>
      <c r="I227" s="65"/>
      <c r="J227" s="65"/>
      <c r="K227" s="65"/>
    </row>
    <row r="228" customHeight="1" spans="2:11">
      <c r="B228" s="65"/>
      <c r="C228" s="65"/>
      <c r="D228" s="65"/>
      <c r="E228" s="65"/>
      <c r="F228" s="65"/>
      <c r="G228" s="65"/>
      <c r="H228" s="65"/>
      <c r="I228" s="65"/>
      <c r="J228" s="65"/>
      <c r="K228" s="65"/>
    </row>
    <row r="229" customHeight="1" spans="2:11">
      <c r="B229" s="65"/>
      <c r="C229" s="65"/>
      <c r="D229" s="65"/>
      <c r="E229" s="65"/>
      <c r="F229" s="65"/>
      <c r="G229" s="65"/>
      <c r="H229" s="65"/>
      <c r="I229" s="65"/>
      <c r="J229" s="65"/>
      <c r="K229" s="65"/>
    </row>
    <row r="230" customHeight="1" spans="2:11">
      <c r="B230" s="65"/>
      <c r="C230" s="65"/>
      <c r="D230" s="65"/>
      <c r="E230" s="65"/>
      <c r="F230" s="65"/>
      <c r="G230" s="65"/>
      <c r="H230" s="65"/>
      <c r="I230" s="65"/>
      <c r="J230" s="65"/>
      <c r="K230" s="65"/>
    </row>
    <row r="231" customHeight="1" spans="2:11">
      <c r="B231" s="65"/>
      <c r="C231" s="65"/>
      <c r="D231" s="65"/>
      <c r="E231" s="65"/>
      <c r="F231" s="65"/>
      <c r="G231" s="65"/>
      <c r="H231" s="65"/>
      <c r="I231" s="65"/>
      <c r="J231" s="65"/>
      <c r="K231" s="65"/>
    </row>
    <row r="232" customHeight="1" spans="2:11">
      <c r="B232" s="65"/>
      <c r="C232" s="65"/>
      <c r="D232" s="65"/>
      <c r="E232" s="65"/>
      <c r="F232" s="65"/>
      <c r="G232" s="65"/>
      <c r="H232" s="65"/>
      <c r="I232" s="65"/>
      <c r="J232" s="65"/>
      <c r="K232" s="65"/>
    </row>
    <row r="233" customHeight="1" spans="2:11">
      <c r="B233" s="65"/>
      <c r="C233" s="65"/>
      <c r="D233" s="65"/>
      <c r="E233" s="65"/>
      <c r="F233" s="65"/>
      <c r="G233" s="65"/>
      <c r="H233" s="65"/>
      <c r="I233" s="65"/>
      <c r="J233" s="65"/>
      <c r="K233" s="65"/>
    </row>
    <row r="234" customHeight="1" spans="2:11">
      <c r="B234" s="65"/>
      <c r="C234" s="65"/>
      <c r="D234" s="65"/>
      <c r="E234" s="65"/>
      <c r="F234" s="65"/>
      <c r="G234" s="65"/>
      <c r="H234" s="65"/>
      <c r="I234" s="65"/>
      <c r="J234" s="65"/>
      <c r="K234" s="65"/>
    </row>
    <row r="235" customHeight="1" spans="2:11">
      <c r="B235" s="65"/>
      <c r="C235" s="65"/>
      <c r="D235" s="65"/>
      <c r="E235" s="65"/>
      <c r="F235" s="65"/>
      <c r="G235" s="65"/>
      <c r="H235" s="65"/>
      <c r="I235" s="65"/>
      <c r="J235" s="65"/>
      <c r="K235" s="65"/>
    </row>
    <row r="236" customHeight="1" spans="2:11">
      <c r="B236" s="65"/>
      <c r="C236" s="65"/>
      <c r="D236" s="65"/>
      <c r="E236" s="65"/>
      <c r="F236" s="65"/>
      <c r="G236" s="65"/>
      <c r="H236" s="65"/>
      <c r="I236" s="65"/>
      <c r="J236" s="65"/>
      <c r="K236" s="65"/>
    </row>
    <row r="237" customHeight="1" spans="2:11">
      <c r="B237" s="65"/>
      <c r="C237" s="65"/>
      <c r="D237" s="65"/>
      <c r="E237" s="65"/>
      <c r="F237" s="65"/>
      <c r="G237" s="65"/>
      <c r="H237" s="65"/>
      <c r="I237" s="65"/>
      <c r="J237" s="65"/>
      <c r="K237" s="65"/>
    </row>
    <row r="238" customHeight="1" spans="2:11">
      <c r="B238" s="65"/>
      <c r="C238" s="65"/>
      <c r="D238" s="65"/>
      <c r="E238" s="65"/>
      <c r="F238" s="65"/>
      <c r="G238" s="65"/>
      <c r="H238" s="65"/>
      <c r="I238" s="65"/>
      <c r="J238" s="65"/>
      <c r="K238" s="65"/>
    </row>
    <row r="239" customHeight="1" spans="2:11">
      <c r="B239" s="65"/>
      <c r="C239" s="65"/>
      <c r="D239" s="65"/>
      <c r="E239" s="65"/>
      <c r="F239" s="65"/>
      <c r="G239" s="65"/>
      <c r="H239" s="65"/>
      <c r="I239" s="65"/>
      <c r="J239" s="65"/>
      <c r="K239" s="65"/>
    </row>
    <row r="240" customHeight="1" spans="2:11">
      <c r="B240" s="65"/>
      <c r="C240" s="65"/>
      <c r="D240" s="65"/>
      <c r="E240" s="65"/>
      <c r="F240" s="65"/>
      <c r="G240" s="65"/>
      <c r="H240" s="65"/>
      <c r="I240" s="65"/>
      <c r="J240" s="65"/>
      <c r="K240" s="65"/>
    </row>
    <row r="241" customHeight="1" spans="2:11">
      <c r="B241" s="65"/>
      <c r="C241" s="65"/>
      <c r="D241" s="65"/>
      <c r="E241" s="65"/>
      <c r="F241" s="65"/>
      <c r="G241" s="65"/>
      <c r="H241" s="65"/>
      <c r="I241" s="65"/>
      <c r="J241" s="65"/>
      <c r="K241" s="65"/>
    </row>
    <row r="242" customHeight="1" spans="2:11">
      <c r="B242" s="65"/>
      <c r="C242" s="65"/>
      <c r="D242" s="65"/>
      <c r="E242" s="65"/>
      <c r="F242" s="65"/>
      <c r="G242" s="65"/>
      <c r="H242" s="65"/>
      <c r="I242" s="65"/>
      <c r="J242" s="65"/>
      <c r="K242" s="65"/>
    </row>
    <row r="243" customHeight="1" spans="2:11">
      <c r="B243" s="65"/>
      <c r="C243" s="65"/>
      <c r="D243" s="65"/>
      <c r="E243" s="65"/>
      <c r="F243" s="65"/>
      <c r="G243" s="65"/>
      <c r="H243" s="65"/>
      <c r="I243" s="65"/>
      <c r="J243" s="65"/>
      <c r="K243" s="65"/>
    </row>
    <row r="244" customHeight="1" spans="2:11">
      <c r="B244" s="65"/>
      <c r="C244" s="65"/>
      <c r="D244" s="65"/>
      <c r="E244" s="65"/>
      <c r="F244" s="65"/>
      <c r="G244" s="65"/>
      <c r="H244" s="65"/>
      <c r="I244" s="65"/>
      <c r="J244" s="65"/>
      <c r="K244" s="65"/>
    </row>
    <row r="245" customHeight="1" spans="2:11">
      <c r="B245" s="65"/>
      <c r="C245" s="65"/>
      <c r="D245" s="65"/>
      <c r="E245" s="65"/>
      <c r="F245" s="65"/>
      <c r="G245" s="65"/>
      <c r="H245" s="65"/>
      <c r="I245" s="65"/>
      <c r="J245" s="65"/>
      <c r="K245" s="65"/>
    </row>
    <row r="246" customHeight="1" spans="2:11">
      <c r="B246" s="65"/>
      <c r="C246" s="65"/>
      <c r="D246" s="65"/>
      <c r="E246" s="65"/>
      <c r="F246" s="65"/>
      <c r="G246" s="65"/>
      <c r="H246" s="65"/>
      <c r="I246" s="65"/>
      <c r="J246" s="65"/>
      <c r="K246" s="65"/>
    </row>
    <row r="247" customHeight="1" spans="2:11">
      <c r="B247" s="65"/>
      <c r="C247" s="65"/>
      <c r="D247" s="65"/>
      <c r="E247" s="65"/>
      <c r="F247" s="65"/>
      <c r="G247" s="65"/>
      <c r="H247" s="65"/>
      <c r="I247" s="65"/>
      <c r="J247" s="65"/>
      <c r="K247" s="65"/>
    </row>
    <row r="248" customHeight="1" spans="2:11">
      <c r="B248" s="65"/>
      <c r="C248" s="65"/>
      <c r="D248" s="65"/>
      <c r="E248" s="65"/>
      <c r="F248" s="65"/>
      <c r="G248" s="65"/>
      <c r="H248" s="65"/>
      <c r="I248" s="65"/>
      <c r="J248" s="65"/>
      <c r="K248" s="65"/>
    </row>
    <row r="249" customHeight="1" spans="2:11">
      <c r="B249" s="65"/>
      <c r="C249" s="65"/>
      <c r="D249" s="65"/>
      <c r="E249" s="65"/>
      <c r="F249" s="65"/>
      <c r="G249" s="65"/>
      <c r="H249" s="65"/>
      <c r="I249" s="65"/>
      <c r="J249" s="65"/>
      <c r="K249" s="65"/>
    </row>
    <row r="250" customHeight="1" spans="2:11">
      <c r="B250" s="65"/>
      <c r="C250" s="65"/>
      <c r="D250" s="65"/>
      <c r="E250" s="65"/>
      <c r="F250" s="65"/>
      <c r="G250" s="65"/>
      <c r="H250" s="65"/>
      <c r="I250" s="65"/>
      <c r="J250" s="65"/>
      <c r="K250" s="65"/>
    </row>
    <row r="251" customHeight="1" spans="2:11">
      <c r="B251" s="65"/>
      <c r="C251" s="65"/>
      <c r="D251" s="65"/>
      <c r="E251" s="65"/>
      <c r="F251" s="65"/>
      <c r="G251" s="65"/>
      <c r="H251" s="65"/>
      <c r="I251" s="65"/>
      <c r="J251" s="65"/>
      <c r="K251" s="65"/>
    </row>
    <row r="252" customHeight="1" spans="2:11">
      <c r="B252" s="65"/>
      <c r="C252" s="65"/>
      <c r="D252" s="65"/>
      <c r="E252" s="65"/>
      <c r="F252" s="65"/>
      <c r="G252" s="65"/>
      <c r="H252" s="65"/>
      <c r="I252" s="65"/>
      <c r="J252" s="65"/>
      <c r="K252" s="65"/>
    </row>
    <row r="253" customHeight="1" spans="2:11">
      <c r="B253" s="65"/>
      <c r="C253" s="65"/>
      <c r="D253" s="65"/>
      <c r="E253" s="65"/>
      <c r="F253" s="65"/>
      <c r="G253" s="65"/>
      <c r="H253" s="65"/>
      <c r="I253" s="65"/>
      <c r="J253" s="65"/>
      <c r="K253" s="65"/>
    </row>
    <row r="254" customHeight="1" spans="2:11">
      <c r="B254" s="65"/>
      <c r="C254" s="65"/>
      <c r="D254" s="65"/>
      <c r="E254" s="65"/>
      <c r="F254" s="65"/>
      <c r="G254" s="65"/>
      <c r="H254" s="65"/>
      <c r="I254" s="65"/>
      <c r="J254" s="65"/>
      <c r="K254" s="65"/>
    </row>
    <row r="255" customHeight="1" spans="2:11">
      <c r="B255" s="65"/>
      <c r="C255" s="65"/>
      <c r="D255" s="65"/>
      <c r="E255" s="65"/>
      <c r="F255" s="65"/>
      <c r="G255" s="65"/>
      <c r="H255" s="65"/>
      <c r="I255" s="65"/>
      <c r="J255" s="65"/>
      <c r="K255" s="65"/>
    </row>
    <row r="256" customHeight="1" spans="2:11">
      <c r="B256" s="65"/>
      <c r="C256" s="65"/>
      <c r="D256" s="65"/>
      <c r="E256" s="65"/>
      <c r="F256" s="65"/>
      <c r="G256" s="65"/>
      <c r="H256" s="65"/>
      <c r="I256" s="65"/>
      <c r="J256" s="65"/>
      <c r="K256" s="65"/>
    </row>
    <row r="257" customHeight="1" spans="2:11">
      <c r="B257" s="65"/>
      <c r="C257" s="65"/>
      <c r="D257" s="65"/>
      <c r="E257" s="65"/>
      <c r="F257" s="65"/>
      <c r="G257" s="65"/>
      <c r="H257" s="65"/>
      <c r="I257" s="65"/>
      <c r="J257" s="65"/>
      <c r="K257" s="65"/>
    </row>
    <row r="258" customHeight="1" spans="2:11">
      <c r="B258" s="65"/>
      <c r="C258" s="65"/>
      <c r="D258" s="65"/>
      <c r="E258" s="65"/>
      <c r="F258" s="65"/>
      <c r="G258" s="65"/>
      <c r="H258" s="65"/>
      <c r="I258" s="65"/>
      <c r="J258" s="65"/>
      <c r="K258" s="65"/>
    </row>
    <row r="259" customHeight="1" spans="2:11">
      <c r="B259" s="65"/>
      <c r="C259" s="65"/>
      <c r="D259" s="65"/>
      <c r="E259" s="65"/>
      <c r="F259" s="65"/>
      <c r="G259" s="65"/>
      <c r="H259" s="65"/>
      <c r="I259" s="65"/>
      <c r="J259" s="65"/>
      <c r="K259" s="65"/>
    </row>
    <row r="260" customHeight="1" spans="2:11">
      <c r="B260" s="65"/>
      <c r="C260" s="65"/>
      <c r="D260" s="65"/>
      <c r="E260" s="65"/>
      <c r="F260" s="65"/>
      <c r="G260" s="65"/>
      <c r="H260" s="65"/>
      <c r="I260" s="65"/>
      <c r="J260" s="65"/>
      <c r="K260" s="65"/>
    </row>
    <row r="261" customHeight="1" spans="2:11">
      <c r="B261" s="65"/>
      <c r="C261" s="65"/>
      <c r="D261" s="65"/>
      <c r="E261" s="65"/>
      <c r="F261" s="65"/>
      <c r="G261" s="65"/>
      <c r="H261" s="65"/>
      <c r="I261" s="65"/>
      <c r="J261" s="65"/>
      <c r="K261" s="65"/>
    </row>
    <row r="262" customHeight="1" spans="2:11">
      <c r="B262" s="65"/>
      <c r="C262" s="65"/>
      <c r="D262" s="65"/>
      <c r="E262" s="65"/>
      <c r="F262" s="65"/>
      <c r="G262" s="65"/>
      <c r="H262" s="65"/>
      <c r="I262" s="65"/>
      <c r="J262" s="65"/>
      <c r="K262" s="65"/>
    </row>
    <row r="263" customHeight="1" spans="2:11">
      <c r="B263" s="65"/>
      <c r="C263" s="65"/>
      <c r="D263" s="65"/>
      <c r="E263" s="65"/>
      <c r="F263" s="65"/>
      <c r="G263" s="65"/>
      <c r="H263" s="65"/>
      <c r="I263" s="65"/>
      <c r="J263" s="65"/>
      <c r="K263" s="65"/>
    </row>
    <row r="264" customHeight="1" spans="2:11">
      <c r="B264" s="65"/>
      <c r="C264" s="65"/>
      <c r="D264" s="65"/>
      <c r="E264" s="65"/>
      <c r="F264" s="65"/>
      <c r="G264" s="65"/>
      <c r="H264" s="65"/>
      <c r="I264" s="65"/>
      <c r="J264" s="65"/>
      <c r="K264" s="65"/>
    </row>
    <row r="265" customHeight="1" spans="2:11">
      <c r="B265" s="65"/>
      <c r="C265" s="65"/>
      <c r="D265" s="65"/>
      <c r="E265" s="65"/>
      <c r="F265" s="65"/>
      <c r="G265" s="65"/>
      <c r="H265" s="65"/>
      <c r="I265" s="65"/>
      <c r="J265" s="65"/>
      <c r="K265" s="65"/>
    </row>
    <row r="266" customHeight="1" spans="2:11">
      <c r="B266" s="65"/>
      <c r="C266" s="65"/>
      <c r="D266" s="65"/>
      <c r="E266" s="65"/>
      <c r="F266" s="65"/>
      <c r="G266" s="65"/>
      <c r="H266" s="65"/>
      <c r="I266" s="65"/>
      <c r="J266" s="65"/>
      <c r="K266" s="65"/>
    </row>
    <row r="267" customHeight="1" spans="2:11">
      <c r="B267" s="65"/>
      <c r="C267" s="65"/>
      <c r="D267" s="65"/>
      <c r="E267" s="65"/>
      <c r="F267" s="65"/>
      <c r="G267" s="65"/>
      <c r="H267" s="65"/>
      <c r="I267" s="65"/>
      <c r="J267" s="65"/>
      <c r="K267" s="65"/>
    </row>
    <row r="268" customHeight="1" spans="2:11">
      <c r="B268" s="65"/>
      <c r="C268" s="65"/>
      <c r="D268" s="65"/>
      <c r="E268" s="65"/>
      <c r="F268" s="65"/>
      <c r="G268" s="65"/>
      <c r="H268" s="65"/>
      <c r="I268" s="65"/>
      <c r="J268" s="65"/>
      <c r="K268" s="65"/>
    </row>
    <row r="269" customHeight="1" spans="2:11">
      <c r="B269" s="65"/>
      <c r="C269" s="65"/>
      <c r="D269" s="65"/>
      <c r="E269" s="65"/>
      <c r="F269" s="65"/>
      <c r="G269" s="65"/>
      <c r="H269" s="65"/>
      <c r="I269" s="65"/>
      <c r="J269" s="65"/>
      <c r="K269" s="65"/>
    </row>
    <row r="270" customHeight="1" spans="2:11">
      <c r="B270" s="65"/>
      <c r="C270" s="65"/>
      <c r="D270" s="65"/>
      <c r="E270" s="65"/>
      <c r="F270" s="65"/>
      <c r="G270" s="65"/>
      <c r="H270" s="65"/>
      <c r="I270" s="65"/>
      <c r="J270" s="65"/>
      <c r="K270" s="65"/>
    </row>
    <row r="271" customHeight="1" spans="2:11">
      <c r="B271" s="65"/>
      <c r="C271" s="65"/>
      <c r="D271" s="65"/>
      <c r="E271" s="65"/>
      <c r="F271" s="65"/>
      <c r="G271" s="65"/>
      <c r="H271" s="65"/>
      <c r="I271" s="65"/>
      <c r="J271" s="65"/>
      <c r="K271" s="65"/>
    </row>
    <row r="272" customHeight="1" spans="2:11">
      <c r="B272" s="65"/>
      <c r="C272" s="65"/>
      <c r="D272" s="65"/>
      <c r="E272" s="65"/>
      <c r="F272" s="65"/>
      <c r="G272" s="65"/>
      <c r="H272" s="65"/>
      <c r="I272" s="65"/>
      <c r="J272" s="65"/>
      <c r="K272" s="65"/>
    </row>
    <row r="273" customHeight="1" spans="2:11">
      <c r="B273" s="65"/>
      <c r="C273" s="65"/>
      <c r="D273" s="65"/>
      <c r="E273" s="65"/>
      <c r="F273" s="65"/>
      <c r="G273" s="65"/>
      <c r="H273" s="65"/>
      <c r="I273" s="65"/>
      <c r="J273" s="65"/>
      <c r="K273" s="65"/>
    </row>
    <row r="274" customHeight="1" spans="2:11">
      <c r="B274" s="65"/>
      <c r="C274" s="65"/>
      <c r="D274" s="65"/>
      <c r="E274" s="65"/>
      <c r="F274" s="65"/>
      <c r="G274" s="65"/>
      <c r="H274" s="65"/>
      <c r="I274" s="65"/>
      <c r="J274" s="65"/>
      <c r="K274" s="65"/>
    </row>
    <row r="275" customHeight="1" spans="2:11">
      <c r="B275" s="65"/>
      <c r="C275" s="65"/>
      <c r="D275" s="65"/>
      <c r="E275" s="65"/>
      <c r="F275" s="65"/>
      <c r="G275" s="65"/>
      <c r="H275" s="65"/>
      <c r="I275" s="65"/>
      <c r="J275" s="65"/>
      <c r="K275" s="65"/>
    </row>
    <row r="276" customHeight="1" spans="2:11">
      <c r="B276" s="65"/>
      <c r="C276" s="65"/>
      <c r="D276" s="65"/>
      <c r="E276" s="65"/>
      <c r="F276" s="65"/>
      <c r="G276" s="65"/>
      <c r="H276" s="65"/>
      <c r="I276" s="65"/>
      <c r="J276" s="65"/>
      <c r="K276" s="65"/>
    </row>
    <row r="277" customHeight="1" spans="2:11">
      <c r="B277" s="65"/>
      <c r="C277" s="65"/>
      <c r="D277" s="65"/>
      <c r="E277" s="65"/>
      <c r="F277" s="65"/>
      <c r="G277" s="65"/>
      <c r="H277" s="65"/>
      <c r="I277" s="65"/>
      <c r="J277" s="65"/>
      <c r="K277" s="65"/>
    </row>
    <row r="278" customHeight="1" spans="2:11">
      <c r="B278" s="65"/>
      <c r="C278" s="65"/>
      <c r="D278" s="65"/>
      <c r="E278" s="65"/>
      <c r="F278" s="65"/>
      <c r="G278" s="65"/>
      <c r="H278" s="65"/>
      <c r="I278" s="65"/>
      <c r="J278" s="65"/>
      <c r="K278" s="65"/>
    </row>
    <row r="279" customHeight="1" spans="2:11">
      <c r="B279" s="65"/>
      <c r="C279" s="65"/>
      <c r="D279" s="65"/>
      <c r="E279" s="65"/>
      <c r="F279" s="65"/>
      <c r="G279" s="65"/>
      <c r="H279" s="65"/>
      <c r="I279" s="65"/>
      <c r="J279" s="65"/>
      <c r="K279" s="65"/>
    </row>
    <row r="280" customHeight="1" spans="2:11">
      <c r="B280" s="65"/>
      <c r="C280" s="65"/>
      <c r="D280" s="65"/>
      <c r="E280" s="65"/>
      <c r="F280" s="65"/>
      <c r="G280" s="65"/>
      <c r="H280" s="65"/>
      <c r="I280" s="65"/>
      <c r="J280" s="65"/>
      <c r="K280" s="65"/>
    </row>
    <row r="281" customHeight="1" spans="2:11">
      <c r="B281" s="65"/>
      <c r="C281" s="65"/>
      <c r="D281" s="65"/>
      <c r="E281" s="65"/>
      <c r="F281" s="65"/>
      <c r="G281" s="65"/>
      <c r="H281" s="65"/>
      <c r="I281" s="65"/>
      <c r="J281" s="65"/>
      <c r="K281" s="65"/>
    </row>
    <row r="282" customHeight="1" spans="2:11">
      <c r="B282" s="65"/>
      <c r="C282" s="65"/>
      <c r="D282" s="65"/>
      <c r="E282" s="65"/>
      <c r="F282" s="65"/>
      <c r="G282" s="65"/>
      <c r="H282" s="65"/>
      <c r="I282" s="65"/>
      <c r="J282" s="65"/>
      <c r="K282" s="65"/>
    </row>
    <row r="283" customHeight="1" spans="2:11">
      <c r="B283" s="65"/>
      <c r="C283" s="65"/>
      <c r="D283" s="65"/>
      <c r="E283" s="65"/>
      <c r="F283" s="65"/>
      <c r="G283" s="65"/>
      <c r="H283" s="65"/>
      <c r="I283" s="65"/>
      <c r="J283" s="65"/>
      <c r="K283" s="65"/>
    </row>
    <row r="284" customHeight="1" spans="2:11">
      <c r="B284" s="65"/>
      <c r="C284" s="65"/>
      <c r="D284" s="65"/>
      <c r="E284" s="65"/>
      <c r="F284" s="65"/>
      <c r="G284" s="65"/>
      <c r="H284" s="65"/>
      <c r="I284" s="65"/>
      <c r="J284" s="65"/>
      <c r="K284" s="65"/>
    </row>
    <row r="285" customHeight="1" spans="2:11">
      <c r="B285" s="65"/>
      <c r="C285" s="65"/>
      <c r="D285" s="65"/>
      <c r="E285" s="65"/>
      <c r="F285" s="65"/>
      <c r="G285" s="65"/>
      <c r="H285" s="65"/>
      <c r="I285" s="65"/>
      <c r="J285" s="65"/>
      <c r="K285" s="65"/>
    </row>
    <row r="286" customHeight="1" spans="2:11">
      <c r="B286" s="65"/>
      <c r="C286" s="65"/>
      <c r="D286" s="65"/>
      <c r="E286" s="65"/>
      <c r="F286" s="65"/>
      <c r="G286" s="65"/>
      <c r="H286" s="65"/>
      <c r="I286" s="65"/>
      <c r="J286" s="65"/>
      <c r="K286" s="65"/>
    </row>
    <row r="287" customHeight="1" spans="2:11">
      <c r="B287" s="65"/>
      <c r="C287" s="65"/>
      <c r="D287" s="65"/>
      <c r="E287" s="65"/>
      <c r="F287" s="65"/>
      <c r="G287" s="65"/>
      <c r="H287" s="65"/>
      <c r="I287" s="65"/>
      <c r="J287" s="65"/>
      <c r="K287" s="65"/>
    </row>
    <row r="288" customHeight="1" spans="2:11">
      <c r="B288" s="65"/>
      <c r="C288" s="65"/>
      <c r="D288" s="65"/>
      <c r="E288" s="65"/>
      <c r="F288" s="65"/>
      <c r="G288" s="65"/>
      <c r="H288" s="65"/>
      <c r="I288" s="65"/>
      <c r="J288" s="65"/>
      <c r="K288" s="65"/>
    </row>
    <row r="289" customHeight="1" spans="2:11">
      <c r="B289" s="65"/>
      <c r="C289" s="65"/>
      <c r="D289" s="65"/>
      <c r="E289" s="65"/>
      <c r="F289" s="65"/>
      <c r="G289" s="65"/>
      <c r="H289" s="65"/>
      <c r="I289" s="65"/>
      <c r="J289" s="65"/>
      <c r="K289" s="65"/>
    </row>
    <row r="290" customHeight="1" spans="2:11">
      <c r="B290" s="65"/>
      <c r="C290" s="65"/>
      <c r="D290" s="65"/>
      <c r="E290" s="65"/>
      <c r="F290" s="65"/>
      <c r="G290" s="65"/>
      <c r="H290" s="65"/>
      <c r="I290" s="65"/>
      <c r="J290" s="65"/>
      <c r="K290" s="65"/>
    </row>
    <row r="291" customHeight="1" spans="2:11">
      <c r="B291" s="65"/>
      <c r="C291" s="65"/>
      <c r="D291" s="65"/>
      <c r="E291" s="65"/>
      <c r="F291" s="65"/>
      <c r="G291" s="65"/>
      <c r="H291" s="65"/>
      <c r="I291" s="65"/>
      <c r="J291" s="65"/>
      <c r="K291" s="65"/>
    </row>
    <row r="292" customHeight="1" spans="2:11">
      <c r="B292" s="65"/>
      <c r="C292" s="65"/>
      <c r="D292" s="65"/>
      <c r="E292" s="65"/>
      <c r="F292" s="65"/>
      <c r="G292" s="65"/>
      <c r="H292" s="65"/>
      <c r="I292" s="65"/>
      <c r="J292" s="65"/>
      <c r="K292" s="65"/>
    </row>
    <row r="293" customHeight="1" spans="2:11">
      <c r="B293" s="65"/>
      <c r="C293" s="65"/>
      <c r="D293" s="65"/>
      <c r="E293" s="65"/>
      <c r="F293" s="65"/>
      <c r="G293" s="65"/>
      <c r="H293" s="65"/>
      <c r="I293" s="65"/>
      <c r="J293" s="65"/>
      <c r="K293" s="65"/>
    </row>
    <row r="294" customHeight="1" spans="2:11">
      <c r="B294" s="65"/>
      <c r="C294" s="65"/>
      <c r="D294" s="65"/>
      <c r="E294" s="65"/>
      <c r="F294" s="65"/>
      <c r="G294" s="65"/>
      <c r="H294" s="65"/>
      <c r="I294" s="65"/>
      <c r="J294" s="65"/>
      <c r="K294" s="65"/>
    </row>
    <row r="295" customHeight="1" spans="2:11">
      <c r="B295" s="65"/>
      <c r="C295" s="65"/>
      <c r="D295" s="65"/>
      <c r="E295" s="65"/>
      <c r="F295" s="65"/>
      <c r="G295" s="65"/>
      <c r="H295" s="65"/>
      <c r="I295" s="65"/>
      <c r="J295" s="65"/>
      <c r="K295" s="65"/>
    </row>
    <row r="296" customHeight="1" spans="2:11">
      <c r="B296" s="65"/>
      <c r="C296" s="65"/>
      <c r="D296" s="65"/>
      <c r="E296" s="65"/>
      <c r="F296" s="65"/>
      <c r="G296" s="65"/>
      <c r="H296" s="65"/>
      <c r="I296" s="65"/>
      <c r="J296" s="65"/>
      <c r="K296" s="65"/>
    </row>
    <row r="297" customHeight="1" spans="2:11">
      <c r="B297" s="65"/>
      <c r="C297" s="65"/>
      <c r="D297" s="65"/>
      <c r="E297" s="65"/>
      <c r="F297" s="65"/>
      <c r="G297" s="65"/>
      <c r="H297" s="65"/>
      <c r="I297" s="65"/>
      <c r="J297" s="65"/>
      <c r="K297" s="65"/>
    </row>
    <row r="298" customHeight="1" spans="2:11">
      <c r="B298" s="65"/>
      <c r="C298" s="65"/>
      <c r="D298" s="65"/>
      <c r="E298" s="65"/>
      <c r="F298" s="65"/>
      <c r="G298" s="65"/>
      <c r="H298" s="65"/>
      <c r="I298" s="65"/>
      <c r="J298" s="65"/>
      <c r="K298" s="65"/>
    </row>
    <row r="299" customHeight="1" spans="2:11">
      <c r="B299" s="65"/>
      <c r="C299" s="65"/>
      <c r="D299" s="65"/>
      <c r="E299" s="65"/>
      <c r="F299" s="65"/>
      <c r="G299" s="65"/>
      <c r="H299" s="65"/>
      <c r="I299" s="65"/>
      <c r="J299" s="65"/>
      <c r="K299" s="65"/>
    </row>
    <row r="300" customHeight="1" spans="2:11">
      <c r="B300" s="65"/>
      <c r="C300" s="65"/>
      <c r="D300" s="65"/>
      <c r="E300" s="65"/>
      <c r="F300" s="65"/>
      <c r="G300" s="65"/>
      <c r="H300" s="65"/>
      <c r="I300" s="65"/>
      <c r="J300" s="65"/>
      <c r="K300" s="65"/>
    </row>
    <row r="301" customHeight="1" spans="2:11">
      <c r="B301" s="65"/>
      <c r="C301" s="65"/>
      <c r="D301" s="65"/>
      <c r="E301" s="65"/>
      <c r="F301" s="65"/>
      <c r="G301" s="65"/>
      <c r="H301" s="65"/>
      <c r="I301" s="65"/>
      <c r="J301" s="65"/>
      <c r="K301" s="65"/>
    </row>
    <row r="302" customHeight="1" spans="2:11">
      <c r="B302" s="65"/>
      <c r="C302" s="65"/>
      <c r="D302" s="65"/>
      <c r="E302" s="65"/>
      <c r="F302" s="65"/>
      <c r="G302" s="65"/>
      <c r="H302" s="65"/>
      <c r="I302" s="65"/>
      <c r="J302" s="65"/>
      <c r="K302" s="65"/>
    </row>
    <row r="303" customHeight="1" spans="2:11">
      <c r="B303" s="65"/>
      <c r="C303" s="65"/>
      <c r="D303" s="65"/>
      <c r="E303" s="65"/>
      <c r="F303" s="65"/>
      <c r="G303" s="65"/>
      <c r="H303" s="65"/>
      <c r="I303" s="65"/>
      <c r="J303" s="65"/>
      <c r="K303" s="65"/>
    </row>
    <row r="304" customHeight="1" spans="2:11">
      <c r="B304" s="65"/>
      <c r="C304" s="65"/>
      <c r="D304" s="65"/>
      <c r="E304" s="65"/>
      <c r="F304" s="65"/>
      <c r="G304" s="65"/>
      <c r="H304" s="65"/>
      <c r="I304" s="65"/>
      <c r="J304" s="65"/>
      <c r="K304" s="65"/>
    </row>
    <row r="305" customHeight="1" spans="2:11">
      <c r="B305" s="65"/>
      <c r="C305" s="65"/>
      <c r="D305" s="65"/>
      <c r="E305" s="65"/>
      <c r="F305" s="65"/>
      <c r="G305" s="65"/>
      <c r="H305" s="65"/>
      <c r="I305" s="65"/>
      <c r="J305" s="65"/>
      <c r="K305" s="65"/>
    </row>
    <row r="306" customHeight="1" spans="2:11">
      <c r="B306" s="65"/>
      <c r="C306" s="65"/>
      <c r="D306" s="65"/>
      <c r="E306" s="65"/>
      <c r="F306" s="65"/>
      <c r="G306" s="65"/>
      <c r="H306" s="65"/>
      <c r="I306" s="65"/>
      <c r="J306" s="65"/>
      <c r="K306" s="65"/>
    </row>
    <row r="307" customHeight="1" spans="2:11">
      <c r="B307" s="65"/>
      <c r="C307" s="65"/>
      <c r="D307" s="65"/>
      <c r="E307" s="65"/>
      <c r="F307" s="65"/>
      <c r="G307" s="65"/>
      <c r="H307" s="65"/>
      <c r="I307" s="65"/>
      <c r="J307" s="65"/>
      <c r="K307" s="65"/>
    </row>
    <row r="308" customHeight="1" spans="2:11">
      <c r="B308" s="65"/>
      <c r="C308" s="65"/>
      <c r="D308" s="65"/>
      <c r="E308" s="65"/>
      <c r="F308" s="65"/>
      <c r="G308" s="65"/>
      <c r="H308" s="65"/>
      <c r="I308" s="65"/>
      <c r="J308" s="65"/>
      <c r="K308" s="65"/>
    </row>
    <row r="309" customHeight="1" spans="2:11">
      <c r="B309" s="65"/>
      <c r="C309" s="65"/>
      <c r="D309" s="65"/>
      <c r="E309" s="65"/>
      <c r="F309" s="65"/>
      <c r="G309" s="65"/>
      <c r="H309" s="65"/>
      <c r="I309" s="65"/>
      <c r="J309" s="65"/>
      <c r="K309" s="65"/>
    </row>
    <row r="310" customHeight="1" spans="2:11">
      <c r="B310" s="65"/>
      <c r="C310" s="65"/>
      <c r="D310" s="65"/>
      <c r="E310" s="65"/>
      <c r="F310" s="65"/>
      <c r="G310" s="65"/>
      <c r="H310" s="65"/>
      <c r="I310" s="65"/>
      <c r="J310" s="65"/>
      <c r="K310" s="65"/>
    </row>
    <row r="311" customHeight="1" spans="2:11">
      <c r="B311" s="65"/>
      <c r="C311" s="65"/>
      <c r="D311" s="65"/>
      <c r="E311" s="65"/>
      <c r="F311" s="65"/>
      <c r="G311" s="65"/>
      <c r="H311" s="65"/>
      <c r="I311" s="65"/>
      <c r="J311" s="65"/>
      <c r="K311" s="65"/>
    </row>
    <row r="312" customHeight="1" spans="2:11">
      <c r="B312" s="65"/>
      <c r="C312" s="65"/>
      <c r="D312" s="65"/>
      <c r="E312" s="65"/>
      <c r="F312" s="65"/>
      <c r="G312" s="65"/>
      <c r="H312" s="65"/>
      <c r="I312" s="65"/>
      <c r="J312" s="65"/>
      <c r="K312" s="65"/>
    </row>
    <row r="313" customHeight="1" spans="2:11">
      <c r="B313" s="65"/>
      <c r="C313" s="65"/>
      <c r="D313" s="65"/>
      <c r="E313" s="65"/>
      <c r="F313" s="65"/>
      <c r="G313" s="65"/>
      <c r="H313" s="65"/>
      <c r="I313" s="65"/>
      <c r="J313" s="65"/>
      <c r="K313" s="65"/>
    </row>
    <row r="314" customHeight="1" spans="2:11">
      <c r="B314" s="65"/>
      <c r="C314" s="65"/>
      <c r="D314" s="65"/>
      <c r="E314" s="65"/>
      <c r="F314" s="65"/>
      <c r="G314" s="65"/>
      <c r="H314" s="65"/>
      <c r="I314" s="65"/>
      <c r="J314" s="65"/>
      <c r="K314" s="65"/>
    </row>
    <row r="315" customHeight="1" spans="2:11">
      <c r="B315" s="65"/>
      <c r="C315" s="65"/>
      <c r="D315" s="65"/>
      <c r="E315" s="65"/>
      <c r="F315" s="65"/>
      <c r="G315" s="65"/>
      <c r="H315" s="65"/>
      <c r="I315" s="65"/>
      <c r="J315" s="65"/>
      <c r="K315" s="65"/>
    </row>
    <row r="316" customHeight="1" spans="2:11">
      <c r="B316" s="65"/>
      <c r="C316" s="65"/>
      <c r="D316" s="65"/>
      <c r="E316" s="65"/>
      <c r="F316" s="65"/>
      <c r="G316" s="65"/>
      <c r="H316" s="65"/>
      <c r="I316" s="65"/>
      <c r="J316" s="65"/>
      <c r="K316" s="65"/>
    </row>
    <row r="317" customHeight="1" spans="2:11">
      <c r="B317" s="65"/>
      <c r="C317" s="65"/>
      <c r="D317" s="65"/>
      <c r="E317" s="65"/>
      <c r="F317" s="65"/>
      <c r="G317" s="65"/>
      <c r="H317" s="65"/>
      <c r="I317" s="65"/>
      <c r="J317" s="65"/>
      <c r="K317" s="65"/>
    </row>
    <row r="318" customHeight="1" spans="2:11">
      <c r="B318" s="65"/>
      <c r="C318" s="65"/>
      <c r="D318" s="65"/>
      <c r="E318" s="65"/>
      <c r="F318" s="65"/>
      <c r="G318" s="65"/>
      <c r="H318" s="65"/>
      <c r="I318" s="65"/>
      <c r="J318" s="65"/>
      <c r="K318" s="65"/>
    </row>
    <row r="319" customHeight="1" spans="2:11">
      <c r="B319" s="65"/>
      <c r="C319" s="65"/>
      <c r="D319" s="65"/>
      <c r="E319" s="65"/>
      <c r="F319" s="65"/>
      <c r="G319" s="65"/>
      <c r="H319" s="65"/>
      <c r="I319" s="65"/>
      <c r="J319" s="65"/>
      <c r="K319" s="65"/>
    </row>
    <row r="320" customHeight="1" spans="2:11">
      <c r="B320" s="65"/>
      <c r="C320" s="65"/>
      <c r="D320" s="65"/>
      <c r="E320" s="65"/>
      <c r="F320" s="65"/>
      <c r="G320" s="65"/>
      <c r="H320" s="65"/>
      <c r="I320" s="65"/>
      <c r="J320" s="65"/>
      <c r="K320" s="65"/>
    </row>
    <row r="321" customHeight="1" spans="2:11">
      <c r="B321" s="65"/>
      <c r="C321" s="65"/>
      <c r="D321" s="65"/>
      <c r="E321" s="65"/>
      <c r="F321" s="65"/>
      <c r="G321" s="65"/>
      <c r="H321" s="65"/>
      <c r="I321" s="65"/>
      <c r="J321" s="65"/>
      <c r="K321" s="65"/>
    </row>
    <row r="322" customHeight="1" spans="2:11">
      <c r="B322" s="65"/>
      <c r="C322" s="65"/>
      <c r="D322" s="65"/>
      <c r="E322" s="65"/>
      <c r="F322" s="65"/>
      <c r="G322" s="65"/>
      <c r="H322" s="65"/>
      <c r="I322" s="65"/>
      <c r="J322" s="65"/>
      <c r="K322" s="65"/>
    </row>
    <row r="323" customHeight="1" spans="2:11">
      <c r="B323" s="65"/>
      <c r="C323" s="65"/>
      <c r="D323" s="65"/>
      <c r="E323" s="65"/>
      <c r="F323" s="65"/>
      <c r="G323" s="65"/>
      <c r="H323" s="65"/>
      <c r="I323" s="65"/>
      <c r="J323" s="65"/>
      <c r="K323" s="65"/>
    </row>
    <row r="324" customHeight="1" spans="2:11">
      <c r="B324" s="65"/>
      <c r="C324" s="65"/>
      <c r="D324" s="65"/>
      <c r="E324" s="65"/>
      <c r="F324" s="65"/>
      <c r="G324" s="65"/>
      <c r="H324" s="65"/>
      <c r="I324" s="65"/>
      <c r="J324" s="65"/>
      <c r="K324" s="65"/>
    </row>
    <row r="325" customHeight="1" spans="2:11">
      <c r="B325" s="65"/>
      <c r="C325" s="65"/>
      <c r="D325" s="65"/>
      <c r="E325" s="65"/>
      <c r="F325" s="65"/>
      <c r="G325" s="65"/>
      <c r="H325" s="65"/>
      <c r="I325" s="65"/>
      <c r="J325" s="65"/>
      <c r="K325" s="65"/>
    </row>
    <row r="326" customHeight="1" spans="2:11">
      <c r="B326" s="65"/>
      <c r="C326" s="65"/>
      <c r="D326" s="65"/>
      <c r="E326" s="65"/>
      <c r="F326" s="65"/>
      <c r="G326" s="65"/>
      <c r="H326" s="65"/>
      <c r="I326" s="65"/>
      <c r="J326" s="65"/>
      <c r="K326" s="65"/>
    </row>
    <row r="327" customHeight="1" spans="2:11">
      <c r="B327" s="65"/>
      <c r="C327" s="65"/>
      <c r="D327" s="65"/>
      <c r="E327" s="65"/>
      <c r="F327" s="65"/>
      <c r="G327" s="65"/>
      <c r="H327" s="65"/>
      <c r="I327" s="65"/>
      <c r="J327" s="65"/>
      <c r="K327" s="65"/>
    </row>
    <row r="328" customHeight="1" spans="2:11">
      <c r="B328" s="65"/>
      <c r="C328" s="65"/>
      <c r="D328" s="65"/>
      <c r="E328" s="65"/>
      <c r="F328" s="65"/>
      <c r="G328" s="65"/>
      <c r="H328" s="65"/>
      <c r="I328" s="65"/>
      <c r="J328" s="65"/>
      <c r="K328" s="65"/>
    </row>
    <row r="329" customHeight="1" spans="2:11">
      <c r="B329" s="65"/>
      <c r="C329" s="65"/>
      <c r="D329" s="65"/>
      <c r="E329" s="65"/>
      <c r="F329" s="65"/>
      <c r="G329" s="65"/>
      <c r="H329" s="65"/>
      <c r="I329" s="65"/>
      <c r="J329" s="65"/>
      <c r="K329" s="65"/>
    </row>
    <row r="330" customHeight="1" spans="2:11">
      <c r="B330" s="65"/>
      <c r="C330" s="65"/>
      <c r="D330" s="65"/>
      <c r="E330" s="65"/>
      <c r="F330" s="65"/>
      <c r="G330" s="65"/>
      <c r="H330" s="65"/>
      <c r="I330" s="65"/>
      <c r="J330" s="65"/>
      <c r="K330" s="65"/>
    </row>
    <row r="331" customHeight="1" spans="2:11">
      <c r="B331" s="65"/>
      <c r="C331" s="65"/>
      <c r="D331" s="65"/>
      <c r="E331" s="65"/>
      <c r="F331" s="65"/>
      <c r="G331" s="65"/>
      <c r="H331" s="65"/>
      <c r="I331" s="65"/>
      <c r="J331" s="65"/>
      <c r="K331" s="65"/>
    </row>
    <row r="332" customHeight="1" spans="2:11">
      <c r="B332" s="65"/>
      <c r="C332" s="65"/>
      <c r="D332" s="65"/>
      <c r="E332" s="65"/>
      <c r="F332" s="65"/>
      <c r="G332" s="65"/>
      <c r="H332" s="65"/>
      <c r="I332" s="65"/>
      <c r="J332" s="65"/>
      <c r="K332" s="65"/>
    </row>
    <row r="333" customHeight="1" spans="2:11">
      <c r="B333" s="65"/>
      <c r="C333" s="65"/>
      <c r="D333" s="65"/>
      <c r="E333" s="65"/>
      <c r="F333" s="65"/>
      <c r="G333" s="65"/>
      <c r="H333" s="65"/>
      <c r="I333" s="65"/>
      <c r="J333" s="65"/>
      <c r="K333" s="65"/>
    </row>
    <row r="334" customHeight="1" spans="2:11">
      <c r="B334" s="65"/>
      <c r="C334" s="65"/>
      <c r="D334" s="65"/>
      <c r="E334" s="65"/>
      <c r="F334" s="65"/>
      <c r="G334" s="65"/>
      <c r="H334" s="65"/>
      <c r="I334" s="65"/>
      <c r="J334" s="65"/>
      <c r="K334" s="65"/>
    </row>
    <row r="335" customHeight="1" spans="2:11">
      <c r="B335" s="65"/>
      <c r="C335" s="65"/>
      <c r="D335" s="65"/>
      <c r="E335" s="65"/>
      <c r="F335" s="65"/>
      <c r="G335" s="65"/>
      <c r="H335" s="65"/>
      <c r="I335" s="65"/>
      <c r="J335" s="65"/>
      <c r="K335" s="65"/>
    </row>
    <row r="336" customHeight="1" spans="2:11">
      <c r="B336" s="65"/>
      <c r="C336" s="65"/>
      <c r="D336" s="65"/>
      <c r="E336" s="65"/>
      <c r="F336" s="65"/>
      <c r="G336" s="65"/>
      <c r="H336" s="65"/>
      <c r="I336" s="65"/>
      <c r="J336" s="65"/>
      <c r="K336" s="65"/>
    </row>
    <row r="337" customHeight="1" spans="2:11">
      <c r="B337" s="65"/>
      <c r="C337" s="65"/>
      <c r="D337" s="65"/>
      <c r="E337" s="65"/>
      <c r="F337" s="65"/>
      <c r="G337" s="65"/>
      <c r="H337" s="65"/>
      <c r="I337" s="65"/>
      <c r="J337" s="65"/>
      <c r="K337" s="65"/>
    </row>
    <row r="338" customHeight="1" spans="2:11">
      <c r="B338" s="65"/>
      <c r="C338" s="65"/>
      <c r="D338" s="65"/>
      <c r="E338" s="65"/>
      <c r="F338" s="65"/>
      <c r="G338" s="65"/>
      <c r="H338" s="65"/>
      <c r="I338" s="65"/>
      <c r="J338" s="65"/>
      <c r="K338" s="65"/>
    </row>
    <row r="339" customHeight="1" spans="2:11">
      <c r="B339" s="65"/>
      <c r="C339" s="65"/>
      <c r="D339" s="65"/>
      <c r="E339" s="65"/>
      <c r="F339" s="65"/>
      <c r="G339" s="65"/>
      <c r="H339" s="65"/>
      <c r="I339" s="65"/>
      <c r="J339" s="65"/>
      <c r="K339" s="65"/>
    </row>
    <row r="340" customHeight="1" spans="2:11">
      <c r="B340" s="65"/>
      <c r="C340" s="65"/>
      <c r="D340" s="65"/>
      <c r="E340" s="65"/>
      <c r="F340" s="65"/>
      <c r="G340" s="65"/>
      <c r="H340" s="65"/>
      <c r="I340" s="65"/>
      <c r="J340" s="65"/>
      <c r="K340" s="65"/>
    </row>
    <row r="341" customHeight="1" spans="2:11">
      <c r="B341" s="65"/>
      <c r="C341" s="65"/>
      <c r="D341" s="65"/>
      <c r="E341" s="65"/>
      <c r="F341" s="65"/>
      <c r="G341" s="65"/>
      <c r="H341" s="65"/>
      <c r="I341" s="65"/>
      <c r="J341" s="65"/>
      <c r="K341" s="65"/>
    </row>
    <row r="342" customHeight="1" spans="2:11">
      <c r="B342" s="65"/>
      <c r="C342" s="65"/>
      <c r="D342" s="65"/>
      <c r="E342" s="65"/>
      <c r="F342" s="65"/>
      <c r="G342" s="65"/>
      <c r="H342" s="65"/>
      <c r="I342" s="65"/>
      <c r="J342" s="65"/>
      <c r="K342" s="65"/>
    </row>
    <row r="343" customHeight="1" spans="2:11">
      <c r="B343" s="65"/>
      <c r="C343" s="65"/>
      <c r="D343" s="65"/>
      <c r="E343" s="65"/>
      <c r="F343" s="65"/>
      <c r="G343" s="65"/>
      <c r="H343" s="65"/>
      <c r="I343" s="65"/>
      <c r="J343" s="65"/>
      <c r="K343" s="65"/>
    </row>
    <row r="344" customHeight="1" spans="2:11">
      <c r="B344" s="65"/>
      <c r="C344" s="65"/>
      <c r="D344" s="65"/>
      <c r="E344" s="65"/>
      <c r="F344" s="65"/>
      <c r="G344" s="65"/>
      <c r="H344" s="65"/>
      <c r="I344" s="65"/>
      <c r="J344" s="65"/>
      <c r="K344" s="65"/>
    </row>
    <row r="345" customHeight="1" spans="2:11">
      <c r="B345" s="65"/>
      <c r="C345" s="65"/>
      <c r="D345" s="65"/>
      <c r="E345" s="65"/>
      <c r="F345" s="65"/>
      <c r="G345" s="65"/>
      <c r="H345" s="65"/>
      <c r="I345" s="65"/>
      <c r="J345" s="65"/>
      <c r="K345" s="65"/>
    </row>
    <row r="346" customHeight="1" spans="2:11">
      <c r="B346" s="65"/>
      <c r="C346" s="65"/>
      <c r="D346" s="65"/>
      <c r="E346" s="65"/>
      <c r="F346" s="65"/>
      <c r="G346" s="65"/>
      <c r="H346" s="65"/>
      <c r="I346" s="65"/>
      <c r="J346" s="65"/>
      <c r="K346" s="65"/>
    </row>
    <row r="347" customHeight="1" spans="2:11">
      <c r="B347" s="65"/>
      <c r="C347" s="65"/>
      <c r="D347" s="65"/>
      <c r="E347" s="65"/>
      <c r="F347" s="65"/>
      <c r="G347" s="65"/>
      <c r="H347" s="65"/>
      <c r="I347" s="65"/>
      <c r="J347" s="65"/>
      <c r="K347" s="65"/>
    </row>
    <row r="348" customHeight="1" spans="2:11">
      <c r="B348" s="65"/>
      <c r="C348" s="65"/>
      <c r="D348" s="65"/>
      <c r="E348" s="65"/>
      <c r="F348" s="65"/>
      <c r="G348" s="65"/>
      <c r="H348" s="65"/>
      <c r="I348" s="65"/>
      <c r="J348" s="65"/>
      <c r="K348" s="65"/>
    </row>
    <row r="349" customHeight="1" spans="2:11">
      <c r="B349" s="65"/>
      <c r="C349" s="65"/>
      <c r="D349" s="65"/>
      <c r="E349" s="65"/>
      <c r="F349" s="65"/>
      <c r="G349" s="65"/>
      <c r="H349" s="65"/>
      <c r="I349" s="65"/>
      <c r="J349" s="65"/>
      <c r="K349" s="65"/>
    </row>
    <row r="350" customHeight="1" spans="2:11">
      <c r="B350" s="65"/>
      <c r="C350" s="65"/>
      <c r="D350" s="65"/>
      <c r="E350" s="65"/>
      <c r="F350" s="65"/>
      <c r="G350" s="65"/>
      <c r="H350" s="65"/>
      <c r="I350" s="65"/>
      <c r="J350" s="65"/>
      <c r="K350" s="65"/>
    </row>
    <row r="351" customHeight="1" spans="2:11">
      <c r="B351" s="65"/>
      <c r="C351" s="65"/>
      <c r="D351" s="65"/>
      <c r="E351" s="65"/>
      <c r="F351" s="65"/>
      <c r="G351" s="65"/>
      <c r="H351" s="65"/>
      <c r="I351" s="65"/>
      <c r="J351" s="65"/>
      <c r="K351" s="65"/>
    </row>
    <row r="352" customHeight="1" spans="2:11">
      <c r="B352" s="65"/>
      <c r="C352" s="65"/>
      <c r="D352" s="65"/>
      <c r="E352" s="65"/>
      <c r="F352" s="65"/>
      <c r="G352" s="65"/>
      <c r="H352" s="65"/>
      <c r="I352" s="65"/>
      <c r="J352" s="65"/>
      <c r="K352" s="65"/>
    </row>
    <row r="353" customHeight="1" spans="2:11">
      <c r="B353" s="65"/>
      <c r="C353" s="65"/>
      <c r="D353" s="65"/>
      <c r="E353" s="65"/>
      <c r="F353" s="65"/>
      <c r="G353" s="65"/>
      <c r="H353" s="65"/>
      <c r="I353" s="65"/>
      <c r="J353" s="65"/>
      <c r="K353" s="65"/>
    </row>
    <row r="354" customHeight="1" spans="2:11">
      <c r="B354" s="65"/>
      <c r="C354" s="65"/>
      <c r="D354" s="65"/>
      <c r="E354" s="65"/>
      <c r="F354" s="65"/>
      <c r="G354" s="65"/>
      <c r="H354" s="65"/>
      <c r="I354" s="65"/>
      <c r="J354" s="65"/>
      <c r="K354" s="65"/>
    </row>
    <row r="355" customHeight="1" spans="2:11">
      <c r="B355" s="65"/>
      <c r="C355" s="65"/>
      <c r="D355" s="65"/>
      <c r="E355" s="65"/>
      <c r="F355" s="65"/>
      <c r="G355" s="65"/>
      <c r="H355" s="65"/>
      <c r="I355" s="65"/>
      <c r="J355" s="65"/>
      <c r="K355" s="65"/>
    </row>
    <row r="356" customHeight="1" spans="2:11">
      <c r="B356" s="65"/>
      <c r="C356" s="65"/>
      <c r="D356" s="65"/>
      <c r="E356" s="65"/>
      <c r="F356" s="65"/>
      <c r="G356" s="65"/>
      <c r="H356" s="65"/>
      <c r="I356" s="65"/>
      <c r="J356" s="65"/>
      <c r="K356" s="65"/>
    </row>
    <row r="357" customHeight="1" spans="2:11">
      <c r="B357" s="65"/>
      <c r="C357" s="65"/>
      <c r="D357" s="65"/>
      <c r="E357" s="65"/>
      <c r="F357" s="65"/>
      <c r="G357" s="65"/>
      <c r="H357" s="65"/>
      <c r="I357" s="65"/>
      <c r="J357" s="65"/>
      <c r="K357" s="65"/>
    </row>
    <row r="358" customHeight="1" spans="2:11">
      <c r="B358" s="65"/>
      <c r="C358" s="65"/>
      <c r="D358" s="65"/>
      <c r="E358" s="65"/>
      <c r="F358" s="65"/>
      <c r="G358" s="65"/>
      <c r="H358" s="65"/>
      <c r="I358" s="65"/>
      <c r="J358" s="65"/>
      <c r="K358" s="65"/>
    </row>
    <row r="359" customHeight="1" spans="2:11">
      <c r="B359" s="65"/>
      <c r="C359" s="65"/>
      <c r="D359" s="65"/>
      <c r="E359" s="65"/>
      <c r="F359" s="65"/>
      <c r="G359" s="65"/>
      <c r="H359" s="65"/>
      <c r="I359" s="65"/>
      <c r="J359" s="65"/>
      <c r="K359" s="65"/>
    </row>
    <row r="360" customHeight="1" spans="2:11">
      <c r="B360" s="65"/>
      <c r="C360" s="65"/>
      <c r="D360" s="65"/>
      <c r="E360" s="65"/>
      <c r="F360" s="65"/>
      <c r="G360" s="65"/>
      <c r="H360" s="65"/>
      <c r="I360" s="65"/>
      <c r="J360" s="65"/>
      <c r="K360" s="65"/>
    </row>
    <row r="361" customHeight="1" spans="2:11">
      <c r="B361" s="65"/>
      <c r="C361" s="65"/>
      <c r="D361" s="65"/>
      <c r="E361" s="65"/>
      <c r="F361" s="65"/>
      <c r="G361" s="65"/>
      <c r="H361" s="65"/>
      <c r="I361" s="65"/>
      <c r="J361" s="65"/>
      <c r="K361" s="65"/>
    </row>
    <row r="362" customHeight="1" spans="2:11">
      <c r="B362" s="65"/>
      <c r="C362" s="65"/>
      <c r="D362" s="65"/>
      <c r="E362" s="65"/>
      <c r="F362" s="65"/>
      <c r="G362" s="65"/>
      <c r="H362" s="65"/>
      <c r="I362" s="65"/>
      <c r="J362" s="65"/>
      <c r="K362" s="65"/>
    </row>
    <row r="363" customHeight="1" spans="2:11">
      <c r="B363" s="65"/>
      <c r="C363" s="65"/>
      <c r="D363" s="65"/>
      <c r="E363" s="65"/>
      <c r="F363" s="65"/>
      <c r="G363" s="65"/>
      <c r="H363" s="65"/>
      <c r="I363" s="65"/>
      <c r="J363" s="65"/>
      <c r="K363" s="65"/>
    </row>
    <row r="364" customHeight="1" spans="2:11">
      <c r="B364" s="65"/>
      <c r="C364" s="65"/>
      <c r="D364" s="65"/>
      <c r="E364" s="65"/>
      <c r="F364" s="65"/>
      <c r="G364" s="65"/>
      <c r="H364" s="65"/>
      <c r="I364" s="65"/>
      <c r="J364" s="65"/>
      <c r="K364" s="65"/>
    </row>
    <row r="365" customHeight="1" spans="2:11">
      <c r="B365" s="65"/>
      <c r="C365" s="65"/>
      <c r="D365" s="65"/>
      <c r="E365" s="65"/>
      <c r="F365" s="65"/>
      <c r="G365" s="65"/>
      <c r="H365" s="65"/>
      <c r="I365" s="65"/>
      <c r="J365" s="65"/>
      <c r="K365" s="65"/>
    </row>
    <row r="366" customHeight="1" spans="2:11">
      <c r="B366" s="65"/>
      <c r="C366" s="65"/>
      <c r="D366" s="65"/>
      <c r="E366" s="65"/>
      <c r="F366" s="65"/>
      <c r="G366" s="65"/>
      <c r="H366" s="65"/>
      <c r="I366" s="65"/>
      <c r="J366" s="65"/>
      <c r="K366" s="65"/>
    </row>
    <row r="367" customHeight="1" spans="2:11">
      <c r="B367" s="65"/>
      <c r="C367" s="65"/>
      <c r="D367" s="65"/>
      <c r="E367" s="65"/>
      <c r="F367" s="65"/>
      <c r="G367" s="65"/>
      <c r="H367" s="65"/>
      <c r="I367" s="65"/>
      <c r="J367" s="65"/>
      <c r="K367" s="65"/>
    </row>
    <row r="368" customHeight="1" spans="2:11">
      <c r="B368" s="65"/>
      <c r="C368" s="65"/>
      <c r="D368" s="65"/>
      <c r="E368" s="65"/>
      <c r="F368" s="65"/>
      <c r="G368" s="65"/>
      <c r="H368" s="65"/>
      <c r="I368" s="65"/>
      <c r="J368" s="65"/>
      <c r="K368" s="65"/>
    </row>
    <row r="369" customHeight="1" spans="2:11">
      <c r="B369" s="65"/>
      <c r="C369" s="65"/>
      <c r="D369" s="65"/>
      <c r="E369" s="65"/>
      <c r="F369" s="65"/>
      <c r="G369" s="65"/>
      <c r="H369" s="65"/>
      <c r="I369" s="65"/>
      <c r="J369" s="65"/>
      <c r="K369" s="65"/>
    </row>
    <row r="370" customHeight="1" spans="2:11">
      <c r="B370" s="65"/>
      <c r="C370" s="65"/>
      <c r="D370" s="65"/>
      <c r="E370" s="65"/>
      <c r="F370" s="65"/>
      <c r="G370" s="65"/>
      <c r="H370" s="65"/>
      <c r="I370" s="65"/>
      <c r="J370" s="65"/>
      <c r="K370" s="65"/>
    </row>
    <row r="371" customHeight="1" spans="2:11">
      <c r="B371" s="65"/>
      <c r="C371" s="65"/>
      <c r="D371" s="65"/>
      <c r="E371" s="65"/>
      <c r="F371" s="65"/>
      <c r="G371" s="65"/>
      <c r="H371" s="65"/>
      <c r="I371" s="65"/>
      <c r="J371" s="65"/>
      <c r="K371" s="65"/>
    </row>
    <row r="372" customHeight="1" spans="2:11">
      <c r="B372" s="65"/>
      <c r="C372" s="65"/>
      <c r="D372" s="65"/>
      <c r="E372" s="65"/>
      <c r="F372" s="65"/>
      <c r="G372" s="65"/>
      <c r="H372" s="65"/>
      <c r="I372" s="65"/>
      <c r="J372" s="65"/>
      <c r="K372" s="65"/>
    </row>
    <row r="373" customHeight="1" spans="2:11">
      <c r="B373" s="65"/>
      <c r="C373" s="65"/>
      <c r="D373" s="65"/>
      <c r="E373" s="65"/>
      <c r="F373" s="65"/>
      <c r="G373" s="65"/>
      <c r="H373" s="65"/>
      <c r="I373" s="65"/>
      <c r="J373" s="65"/>
      <c r="K373" s="65"/>
    </row>
    <row r="374" customHeight="1" spans="2:11">
      <c r="B374" s="65"/>
      <c r="C374" s="65"/>
      <c r="D374" s="65"/>
      <c r="E374" s="65"/>
      <c r="F374" s="65"/>
      <c r="G374" s="65"/>
      <c r="H374" s="65"/>
      <c r="I374" s="65"/>
      <c r="J374" s="65"/>
      <c r="K374" s="65"/>
    </row>
    <row r="375" customHeight="1" spans="2:11">
      <c r="B375" s="65"/>
      <c r="C375" s="65"/>
      <c r="D375" s="65"/>
      <c r="E375" s="65"/>
      <c r="F375" s="65"/>
      <c r="G375" s="65"/>
      <c r="H375" s="65"/>
      <c r="I375" s="65"/>
      <c r="J375" s="65"/>
      <c r="K375" s="65"/>
    </row>
    <row r="376" customHeight="1" spans="2:11">
      <c r="B376" s="65"/>
      <c r="C376" s="65"/>
      <c r="D376" s="65"/>
      <c r="E376" s="65"/>
      <c r="F376" s="65"/>
      <c r="G376" s="65"/>
      <c r="H376" s="65"/>
      <c r="I376" s="65"/>
      <c r="J376" s="65"/>
      <c r="K376" s="65"/>
    </row>
    <row r="377" customHeight="1" spans="2:11">
      <c r="B377" s="65"/>
      <c r="C377" s="65"/>
      <c r="D377" s="65"/>
      <c r="E377" s="65"/>
      <c r="F377" s="65"/>
      <c r="G377" s="65"/>
      <c r="H377" s="65"/>
      <c r="I377" s="65"/>
      <c r="J377" s="65"/>
      <c r="K377" s="65"/>
    </row>
    <row r="378" customHeight="1" spans="2:11">
      <c r="B378" s="65"/>
      <c r="C378" s="65"/>
      <c r="D378" s="65"/>
      <c r="E378" s="65"/>
      <c r="F378" s="65"/>
      <c r="G378" s="65"/>
      <c r="H378" s="65"/>
      <c r="I378" s="65"/>
      <c r="J378" s="65"/>
      <c r="K378" s="65"/>
    </row>
    <row r="379" customHeight="1" spans="2:11">
      <c r="B379" s="65"/>
      <c r="C379" s="65"/>
      <c r="D379" s="65"/>
      <c r="E379" s="65"/>
      <c r="F379" s="65"/>
      <c r="G379" s="65"/>
      <c r="H379" s="65"/>
      <c r="I379" s="65"/>
      <c r="J379" s="65"/>
      <c r="K379" s="65"/>
    </row>
    <row r="380" customHeight="1" spans="2:11">
      <c r="B380" s="65"/>
      <c r="C380" s="65"/>
      <c r="D380" s="65"/>
      <c r="E380" s="65"/>
      <c r="F380" s="65"/>
      <c r="G380" s="65"/>
      <c r="H380" s="65"/>
      <c r="I380" s="65"/>
      <c r="J380" s="65"/>
      <c r="K380" s="65"/>
    </row>
    <row r="381" customHeight="1" spans="2:11">
      <c r="B381" s="65"/>
      <c r="C381" s="65"/>
      <c r="D381" s="65"/>
      <c r="E381" s="65"/>
      <c r="F381" s="65"/>
      <c r="G381" s="65"/>
      <c r="H381" s="65"/>
      <c r="I381" s="65"/>
      <c r="J381" s="65"/>
      <c r="K381" s="65"/>
    </row>
    <row r="382" customHeight="1" spans="2:11">
      <c r="B382" s="65"/>
      <c r="C382" s="65"/>
      <c r="D382" s="65"/>
      <c r="E382" s="65"/>
      <c r="F382" s="65"/>
      <c r="G382" s="65"/>
      <c r="H382" s="65"/>
      <c r="I382" s="65"/>
      <c r="J382" s="65"/>
      <c r="K382" s="65"/>
    </row>
    <row r="383" customHeight="1" spans="2:11">
      <c r="B383" s="65"/>
      <c r="C383" s="65"/>
      <c r="D383" s="65"/>
      <c r="E383" s="65"/>
      <c r="F383" s="65"/>
      <c r="G383" s="65"/>
      <c r="H383" s="65"/>
      <c r="I383" s="65"/>
      <c r="J383" s="65"/>
      <c r="K383" s="65"/>
    </row>
    <row r="384" customHeight="1" spans="2:11">
      <c r="B384" s="65"/>
      <c r="C384" s="65"/>
      <c r="D384" s="65"/>
      <c r="E384" s="65"/>
      <c r="F384" s="65"/>
      <c r="G384" s="65"/>
      <c r="H384" s="65"/>
      <c r="I384" s="65"/>
      <c r="J384" s="65"/>
      <c r="K384" s="65"/>
    </row>
    <row r="385" customHeight="1" spans="2:11">
      <c r="B385" s="65"/>
      <c r="C385" s="65"/>
      <c r="D385" s="65"/>
      <c r="E385" s="65"/>
      <c r="F385" s="65"/>
      <c r="G385" s="65"/>
      <c r="H385" s="65"/>
      <c r="I385" s="65"/>
      <c r="J385" s="65"/>
      <c r="K385" s="65"/>
    </row>
    <row r="386" customHeight="1" spans="2:11">
      <c r="B386" s="65"/>
      <c r="C386" s="65"/>
      <c r="D386" s="65"/>
      <c r="E386" s="65"/>
      <c r="F386" s="65"/>
      <c r="G386" s="65"/>
      <c r="H386" s="65"/>
      <c r="I386" s="65"/>
      <c r="J386" s="65"/>
      <c r="K386" s="65"/>
    </row>
    <row r="387" customHeight="1" spans="2:11">
      <c r="B387" s="65"/>
      <c r="C387" s="65"/>
      <c r="D387" s="65"/>
      <c r="E387" s="65"/>
      <c r="F387" s="65"/>
      <c r="G387" s="65"/>
      <c r="H387" s="65"/>
      <c r="I387" s="65"/>
      <c r="J387" s="65"/>
      <c r="K387" s="65"/>
    </row>
    <row r="388" customHeight="1" spans="2:11">
      <c r="B388" s="65"/>
      <c r="C388" s="65"/>
      <c r="D388" s="65"/>
      <c r="E388" s="65"/>
      <c r="F388" s="65"/>
      <c r="G388" s="65"/>
      <c r="H388" s="65"/>
      <c r="I388" s="65"/>
      <c r="J388" s="65"/>
      <c r="K388" s="65"/>
    </row>
    <row r="389" customHeight="1" spans="2:11">
      <c r="B389" s="65"/>
      <c r="C389" s="65"/>
      <c r="D389" s="65"/>
      <c r="E389" s="65"/>
      <c r="F389" s="65"/>
      <c r="G389" s="65"/>
      <c r="H389" s="65"/>
      <c r="I389" s="65"/>
      <c r="J389" s="65"/>
      <c r="K389" s="65"/>
    </row>
    <row r="390" customHeight="1" spans="2:11">
      <c r="B390" s="65"/>
      <c r="C390" s="65"/>
      <c r="D390" s="65"/>
      <c r="E390" s="65"/>
      <c r="F390" s="65"/>
      <c r="G390" s="65"/>
      <c r="H390" s="65"/>
      <c r="I390" s="65"/>
      <c r="J390" s="65"/>
      <c r="K390" s="65"/>
    </row>
    <row r="391" customHeight="1" spans="2:11">
      <c r="B391" s="65"/>
      <c r="C391" s="65"/>
      <c r="D391" s="65"/>
      <c r="E391" s="65"/>
      <c r="F391" s="65"/>
      <c r="G391" s="65"/>
      <c r="H391" s="65"/>
      <c r="I391" s="65"/>
      <c r="J391" s="65"/>
      <c r="K391" s="65"/>
    </row>
    <row r="392" customHeight="1" spans="2:11">
      <c r="B392" s="65"/>
      <c r="C392" s="65"/>
      <c r="D392" s="65"/>
      <c r="E392" s="65"/>
      <c r="F392" s="65"/>
      <c r="G392" s="65"/>
      <c r="H392" s="65"/>
      <c r="I392" s="65"/>
      <c r="J392" s="65"/>
      <c r="K392" s="65"/>
    </row>
    <row r="393" customHeight="1" spans="2:11">
      <c r="B393" s="65"/>
      <c r="C393" s="65"/>
      <c r="D393" s="65"/>
      <c r="E393" s="65"/>
      <c r="F393" s="65"/>
      <c r="G393" s="65"/>
      <c r="H393" s="65"/>
      <c r="I393" s="65"/>
      <c r="J393" s="65"/>
      <c r="K393" s="65"/>
    </row>
    <row r="394" customHeight="1" spans="2:11">
      <c r="B394" s="65"/>
      <c r="C394" s="65"/>
      <c r="D394" s="65"/>
      <c r="E394" s="65"/>
      <c r="F394" s="65"/>
      <c r="G394" s="65"/>
      <c r="H394" s="65"/>
      <c r="I394" s="65"/>
      <c r="J394" s="65"/>
      <c r="K394" s="65"/>
    </row>
    <row r="395" customHeight="1" spans="2:11">
      <c r="B395" s="65"/>
      <c r="C395" s="65"/>
      <c r="D395" s="65"/>
      <c r="E395" s="65"/>
      <c r="F395" s="65"/>
      <c r="G395" s="65"/>
      <c r="H395" s="65"/>
      <c r="I395" s="65"/>
      <c r="J395" s="65"/>
      <c r="K395" s="65"/>
    </row>
    <row r="396" customHeight="1" spans="2:11">
      <c r="B396" s="65"/>
      <c r="C396" s="65"/>
      <c r="D396" s="65"/>
      <c r="E396" s="65"/>
      <c r="F396" s="65"/>
      <c r="G396" s="65"/>
      <c r="H396" s="65"/>
      <c r="I396" s="65"/>
      <c r="J396" s="65"/>
      <c r="K396" s="65"/>
    </row>
    <row r="397" customHeight="1" spans="2:11">
      <c r="B397" s="65"/>
      <c r="C397" s="65"/>
      <c r="D397" s="65"/>
      <c r="E397" s="65"/>
      <c r="F397" s="65"/>
      <c r="G397" s="65"/>
      <c r="H397" s="65"/>
      <c r="I397" s="65"/>
      <c r="J397" s="65"/>
      <c r="K397" s="65"/>
    </row>
    <row r="398" customHeight="1" spans="2:11">
      <c r="B398" s="65"/>
      <c r="C398" s="65"/>
      <c r="D398" s="65"/>
      <c r="E398" s="65"/>
      <c r="F398" s="65"/>
      <c r="G398" s="65"/>
      <c r="H398" s="65"/>
      <c r="I398" s="65"/>
      <c r="J398" s="65"/>
      <c r="K398" s="65"/>
    </row>
    <row r="399" customHeight="1" spans="2:11">
      <c r="B399" s="65"/>
      <c r="C399" s="65"/>
      <c r="D399" s="65"/>
      <c r="E399" s="65"/>
      <c r="F399" s="65"/>
      <c r="G399" s="65"/>
      <c r="H399" s="65"/>
      <c r="I399" s="65"/>
      <c r="J399" s="65"/>
      <c r="K399" s="65"/>
    </row>
    <row r="400" customHeight="1" spans="2:11">
      <c r="B400" s="65"/>
      <c r="C400" s="65"/>
      <c r="D400" s="65"/>
      <c r="E400" s="65"/>
      <c r="F400" s="65"/>
      <c r="G400" s="65"/>
      <c r="H400" s="65"/>
      <c r="I400" s="65"/>
      <c r="J400" s="65"/>
      <c r="K400" s="65"/>
    </row>
    <row r="401" customHeight="1" spans="2:11">
      <c r="B401" s="65"/>
      <c r="C401" s="65"/>
      <c r="D401" s="65"/>
      <c r="E401" s="65"/>
      <c r="F401" s="65"/>
      <c r="G401" s="65"/>
      <c r="H401" s="65"/>
      <c r="I401" s="65"/>
      <c r="J401" s="65"/>
      <c r="K401" s="65"/>
    </row>
    <row r="402" customHeight="1" spans="2:11">
      <c r="B402" s="65"/>
      <c r="C402" s="65"/>
      <c r="D402" s="65"/>
      <c r="E402" s="65"/>
      <c r="F402" s="65"/>
      <c r="G402" s="65"/>
      <c r="H402" s="65"/>
      <c r="I402" s="65"/>
      <c r="J402" s="65"/>
      <c r="K402" s="65"/>
    </row>
    <row r="403" customHeight="1" spans="2:11">
      <c r="B403" s="65"/>
      <c r="C403" s="65"/>
      <c r="D403" s="65"/>
      <c r="E403" s="65"/>
      <c r="F403" s="65"/>
      <c r="G403" s="65"/>
      <c r="H403" s="65"/>
      <c r="I403" s="65"/>
      <c r="J403" s="65"/>
      <c r="K403" s="65"/>
    </row>
    <row r="404" customHeight="1" spans="2:11">
      <c r="B404" s="65"/>
      <c r="C404" s="65"/>
      <c r="D404" s="65"/>
      <c r="E404" s="65"/>
      <c r="F404" s="65"/>
      <c r="G404" s="65"/>
      <c r="H404" s="65"/>
      <c r="I404" s="65"/>
      <c r="J404" s="65"/>
      <c r="K404" s="65"/>
    </row>
    <row r="405" customHeight="1" spans="2:11">
      <c r="B405" s="65"/>
      <c r="C405" s="65"/>
      <c r="D405" s="65"/>
      <c r="E405" s="65"/>
      <c r="F405" s="65"/>
      <c r="G405" s="65"/>
      <c r="H405" s="65"/>
      <c r="I405" s="65"/>
      <c r="J405" s="65"/>
      <c r="K405" s="65"/>
    </row>
    <row r="406" customHeight="1" spans="2:11">
      <c r="B406" s="65"/>
      <c r="C406" s="65"/>
      <c r="D406" s="65"/>
      <c r="E406" s="65"/>
      <c r="F406" s="65"/>
      <c r="G406" s="65"/>
      <c r="H406" s="65"/>
      <c r="I406" s="65"/>
      <c r="J406" s="65"/>
      <c r="K406" s="65"/>
    </row>
    <row r="407" customHeight="1" spans="2:11">
      <c r="B407" s="65"/>
      <c r="C407" s="65"/>
      <c r="D407" s="65"/>
      <c r="E407" s="65"/>
      <c r="F407" s="65"/>
      <c r="G407" s="65"/>
      <c r="H407" s="65"/>
      <c r="I407" s="65"/>
      <c r="J407" s="65"/>
      <c r="K407" s="65"/>
    </row>
    <row r="408" customHeight="1" spans="2:11">
      <c r="B408" s="65"/>
      <c r="C408" s="65"/>
      <c r="D408" s="65"/>
      <c r="E408" s="65"/>
      <c r="F408" s="65"/>
      <c r="G408" s="65"/>
      <c r="H408" s="65"/>
      <c r="I408" s="65"/>
      <c r="J408" s="65"/>
      <c r="K408" s="65"/>
    </row>
    <row r="409" customHeight="1" spans="2:11">
      <c r="B409" s="65"/>
      <c r="C409" s="65"/>
      <c r="D409" s="65"/>
      <c r="E409" s="65"/>
      <c r="F409" s="65"/>
      <c r="G409" s="65"/>
      <c r="H409" s="65"/>
      <c r="I409" s="65"/>
      <c r="J409" s="65"/>
      <c r="K409" s="65"/>
    </row>
    <row r="410" customHeight="1" spans="2:11">
      <c r="B410" s="65"/>
      <c r="C410" s="65"/>
      <c r="D410" s="65"/>
      <c r="E410" s="65"/>
      <c r="F410" s="65"/>
      <c r="G410" s="65"/>
      <c r="H410" s="65"/>
      <c r="I410" s="65"/>
      <c r="J410" s="65"/>
      <c r="K410" s="65"/>
    </row>
    <row r="411" customHeight="1" spans="2:11">
      <c r="B411" s="65"/>
      <c r="C411" s="65"/>
      <c r="D411" s="65"/>
      <c r="E411" s="65"/>
      <c r="F411" s="65"/>
      <c r="G411" s="65"/>
      <c r="H411" s="65"/>
      <c r="I411" s="65"/>
      <c r="J411" s="65"/>
      <c r="K411" s="65"/>
    </row>
    <row r="412" customHeight="1" spans="2:11">
      <c r="B412" s="65"/>
      <c r="C412" s="65"/>
      <c r="D412" s="65"/>
      <c r="E412" s="65"/>
      <c r="F412" s="65"/>
      <c r="G412" s="65"/>
      <c r="H412" s="65"/>
      <c r="I412" s="65"/>
      <c r="J412" s="65"/>
      <c r="K412" s="65"/>
    </row>
    <row r="413" customHeight="1" spans="2:11">
      <c r="B413" s="65"/>
      <c r="C413" s="65"/>
      <c r="D413" s="65"/>
      <c r="E413" s="65"/>
      <c r="F413" s="65"/>
      <c r="G413" s="65"/>
      <c r="H413" s="65"/>
      <c r="I413" s="65"/>
      <c r="J413" s="65"/>
      <c r="K413" s="65"/>
    </row>
    <row r="414" customHeight="1" spans="2:11">
      <c r="B414" s="65"/>
      <c r="C414" s="65"/>
      <c r="D414" s="65"/>
      <c r="E414" s="65"/>
      <c r="F414" s="65"/>
      <c r="G414" s="65"/>
      <c r="H414" s="65"/>
      <c r="I414" s="65"/>
      <c r="J414" s="65"/>
      <c r="K414" s="65"/>
    </row>
    <row r="415" customHeight="1" spans="2:11">
      <c r="B415" s="65"/>
      <c r="C415" s="65"/>
      <c r="D415" s="65"/>
      <c r="E415" s="65"/>
      <c r="F415" s="65"/>
      <c r="G415" s="65"/>
      <c r="H415" s="65"/>
      <c r="I415" s="65"/>
      <c r="J415" s="65"/>
      <c r="K415" s="65"/>
    </row>
    <row r="416" customHeight="1" spans="2:11">
      <c r="B416" s="65"/>
      <c r="C416" s="65"/>
      <c r="D416" s="65"/>
      <c r="E416" s="65"/>
      <c r="F416" s="65"/>
      <c r="G416" s="65"/>
      <c r="H416" s="65"/>
      <c r="I416" s="65"/>
      <c r="J416" s="65"/>
      <c r="K416" s="65"/>
    </row>
    <row r="417" customHeight="1" spans="2:11">
      <c r="B417" s="65"/>
      <c r="C417" s="65"/>
      <c r="D417" s="65"/>
      <c r="E417" s="65"/>
      <c r="F417" s="65"/>
      <c r="G417" s="65"/>
      <c r="H417" s="65"/>
      <c r="I417" s="65"/>
      <c r="J417" s="65"/>
      <c r="K417" s="65"/>
    </row>
    <row r="418" customHeight="1" spans="2:11">
      <c r="B418" s="65"/>
      <c r="C418" s="65"/>
      <c r="D418" s="65"/>
      <c r="E418" s="65"/>
      <c r="F418" s="65"/>
      <c r="G418" s="65"/>
      <c r="H418" s="65"/>
      <c r="I418" s="65"/>
      <c r="J418" s="65"/>
      <c r="K418" s="65"/>
    </row>
    <row r="419" customHeight="1" spans="2:11">
      <c r="B419" s="65"/>
      <c r="C419" s="65"/>
      <c r="D419" s="65"/>
      <c r="E419" s="65"/>
      <c r="F419" s="65"/>
      <c r="G419" s="65"/>
      <c r="H419" s="65"/>
      <c r="I419" s="65"/>
      <c r="J419" s="65"/>
      <c r="K419" s="65"/>
    </row>
    <row r="420" customHeight="1" spans="2:11">
      <c r="B420" s="65"/>
      <c r="C420" s="65"/>
      <c r="D420" s="65"/>
      <c r="E420" s="65"/>
      <c r="F420" s="65"/>
      <c r="G420" s="65"/>
      <c r="H420" s="65"/>
      <c r="I420" s="65"/>
      <c r="J420" s="65"/>
      <c r="K420" s="65"/>
    </row>
    <row r="421" customHeight="1" spans="2:11">
      <c r="B421" s="65"/>
      <c r="C421" s="65"/>
      <c r="D421" s="65"/>
      <c r="E421" s="65"/>
      <c r="F421" s="65"/>
      <c r="G421" s="65"/>
      <c r="H421" s="65"/>
      <c r="I421" s="65"/>
      <c r="J421" s="65"/>
      <c r="K421" s="65"/>
    </row>
    <row r="422" customHeight="1" spans="2:11">
      <c r="B422" s="65"/>
      <c r="C422" s="65"/>
      <c r="D422" s="65"/>
      <c r="E422" s="65"/>
      <c r="F422" s="65"/>
      <c r="G422" s="65"/>
      <c r="H422" s="65"/>
      <c r="I422" s="65"/>
      <c r="J422" s="65"/>
      <c r="K422" s="65"/>
    </row>
    <row r="423" customHeight="1" spans="2:11">
      <c r="B423" s="65"/>
      <c r="C423" s="65"/>
      <c r="D423" s="65"/>
      <c r="E423" s="65"/>
      <c r="F423" s="65"/>
      <c r="G423" s="65"/>
      <c r="H423" s="65"/>
      <c r="I423" s="65"/>
      <c r="J423" s="65"/>
      <c r="K423" s="65"/>
    </row>
    <row r="424" customHeight="1" spans="2:11">
      <c r="B424" s="65"/>
      <c r="C424" s="65"/>
      <c r="D424" s="65"/>
      <c r="E424" s="65"/>
      <c r="F424" s="65"/>
      <c r="G424" s="65"/>
      <c r="H424" s="65"/>
      <c r="I424" s="65"/>
      <c r="J424" s="65"/>
      <c r="K424" s="65"/>
    </row>
    <row r="425" customHeight="1" spans="2:11">
      <c r="B425" s="65"/>
      <c r="C425" s="65"/>
      <c r="D425" s="65"/>
      <c r="E425" s="65"/>
      <c r="F425" s="65"/>
      <c r="G425" s="65"/>
      <c r="H425" s="65"/>
      <c r="I425" s="65"/>
      <c r="J425" s="65"/>
      <c r="K425" s="65"/>
    </row>
    <row r="426" customHeight="1" spans="2:11">
      <c r="B426" s="65"/>
      <c r="C426" s="65"/>
      <c r="D426" s="65"/>
      <c r="E426" s="65"/>
      <c r="F426" s="65"/>
      <c r="G426" s="65"/>
      <c r="H426" s="65"/>
      <c r="I426" s="65"/>
      <c r="J426" s="65"/>
      <c r="K426" s="65"/>
    </row>
    <row r="427" customHeight="1" spans="2:11">
      <c r="B427" s="65"/>
      <c r="C427" s="65"/>
      <c r="D427" s="65"/>
      <c r="E427" s="65"/>
      <c r="F427" s="65"/>
      <c r="G427" s="65"/>
      <c r="H427" s="65"/>
      <c r="I427" s="65"/>
      <c r="J427" s="65"/>
      <c r="K427" s="65"/>
    </row>
    <row r="428" customHeight="1" spans="2:11">
      <c r="B428" s="65"/>
      <c r="C428" s="65"/>
      <c r="D428" s="65"/>
      <c r="E428" s="65"/>
      <c r="F428" s="65"/>
      <c r="G428" s="65"/>
      <c r="H428" s="65"/>
      <c r="I428" s="65"/>
      <c r="J428" s="65"/>
      <c r="K428" s="65"/>
    </row>
    <row r="429" customHeight="1" spans="2:11">
      <c r="B429" s="65"/>
      <c r="C429" s="65"/>
      <c r="D429" s="65"/>
      <c r="E429" s="65"/>
      <c r="F429" s="65"/>
      <c r="G429" s="65"/>
      <c r="H429" s="65"/>
      <c r="I429" s="65"/>
      <c r="J429" s="65"/>
      <c r="K429" s="65"/>
    </row>
    <row r="430" customHeight="1" spans="2:11">
      <c r="B430" s="65"/>
      <c r="C430" s="65"/>
      <c r="D430" s="65"/>
      <c r="E430" s="65"/>
      <c r="F430" s="65"/>
      <c r="G430" s="65"/>
      <c r="H430" s="65"/>
      <c r="I430" s="65"/>
      <c r="J430" s="65"/>
      <c r="K430" s="65"/>
    </row>
    <row r="431" customHeight="1" spans="2:11">
      <c r="B431" s="65"/>
      <c r="C431" s="65"/>
      <c r="D431" s="65"/>
      <c r="E431" s="65"/>
      <c r="F431" s="65"/>
      <c r="G431" s="65"/>
      <c r="H431" s="65"/>
      <c r="I431" s="65"/>
      <c r="J431" s="65"/>
      <c r="K431" s="65"/>
    </row>
    <row r="432" customHeight="1" spans="2:11">
      <c r="B432" s="65"/>
      <c r="C432" s="65"/>
      <c r="D432" s="65"/>
      <c r="E432" s="65"/>
      <c r="F432" s="65"/>
      <c r="G432" s="65"/>
      <c r="H432" s="65"/>
      <c r="I432" s="65"/>
      <c r="J432" s="65"/>
      <c r="K432" s="65"/>
    </row>
    <row r="433" customHeight="1" spans="2:11">
      <c r="B433" s="65"/>
      <c r="C433" s="65"/>
      <c r="D433" s="65"/>
      <c r="E433" s="65"/>
      <c r="F433" s="65"/>
      <c r="G433" s="65"/>
      <c r="H433" s="65"/>
      <c r="I433" s="65"/>
      <c r="J433" s="65"/>
      <c r="K433" s="65"/>
    </row>
    <row r="434" customHeight="1" spans="2:11">
      <c r="B434" s="65"/>
      <c r="C434" s="65"/>
      <c r="D434" s="65"/>
      <c r="E434" s="65"/>
      <c r="F434" s="65"/>
      <c r="G434" s="65"/>
      <c r="H434" s="65"/>
      <c r="I434" s="65"/>
      <c r="J434" s="65"/>
      <c r="K434" s="65"/>
    </row>
    <row r="435" customHeight="1" spans="2:11">
      <c r="B435" s="65"/>
      <c r="C435" s="65"/>
      <c r="D435" s="65"/>
      <c r="E435" s="65"/>
      <c r="F435" s="65"/>
      <c r="G435" s="65"/>
      <c r="H435" s="65"/>
      <c r="I435" s="65"/>
      <c r="J435" s="65"/>
      <c r="K435" s="65"/>
    </row>
    <row r="436" customHeight="1" spans="2:11">
      <c r="B436" s="65"/>
      <c r="C436" s="65"/>
      <c r="D436" s="65"/>
      <c r="E436" s="65"/>
      <c r="F436" s="65"/>
      <c r="G436" s="65"/>
      <c r="H436" s="65"/>
      <c r="I436" s="65"/>
      <c r="J436" s="65"/>
      <c r="K436" s="65"/>
    </row>
    <row r="437" customHeight="1" spans="2:11">
      <c r="B437" s="65"/>
      <c r="C437" s="65"/>
      <c r="D437" s="65"/>
      <c r="E437" s="65"/>
      <c r="F437" s="65"/>
      <c r="G437" s="65"/>
      <c r="H437" s="65"/>
      <c r="I437" s="65"/>
      <c r="J437" s="65"/>
      <c r="K437" s="65"/>
    </row>
    <row r="438" customHeight="1" spans="2:11">
      <c r="B438" s="65"/>
      <c r="C438" s="65"/>
      <c r="D438" s="65"/>
      <c r="E438" s="65"/>
      <c r="F438" s="65"/>
      <c r="G438" s="65"/>
      <c r="H438" s="65"/>
      <c r="I438" s="65"/>
      <c r="J438" s="65"/>
      <c r="K438" s="65"/>
    </row>
    <row r="439" customHeight="1" spans="2:11">
      <c r="B439" s="65"/>
      <c r="C439" s="65"/>
      <c r="D439" s="65"/>
      <c r="E439" s="65"/>
      <c r="F439" s="65"/>
      <c r="G439" s="65"/>
      <c r="H439" s="65"/>
      <c r="I439" s="65"/>
      <c r="J439" s="65"/>
      <c r="K439" s="65"/>
    </row>
    <row r="440" customHeight="1" spans="2:11">
      <c r="B440" s="65"/>
      <c r="C440" s="65"/>
      <c r="D440" s="65"/>
      <c r="E440" s="65"/>
      <c r="F440" s="65"/>
      <c r="G440" s="65"/>
      <c r="H440" s="65"/>
      <c r="I440" s="65"/>
      <c r="J440" s="65"/>
      <c r="K440" s="65"/>
    </row>
    <row r="441" customHeight="1" spans="2:11">
      <c r="B441" s="65"/>
      <c r="C441" s="65"/>
      <c r="D441" s="65"/>
      <c r="E441" s="65"/>
      <c r="F441" s="65"/>
      <c r="G441" s="65"/>
      <c r="H441" s="65"/>
      <c r="I441" s="65"/>
      <c r="J441" s="65"/>
      <c r="K441" s="65"/>
    </row>
    <row r="442" customHeight="1" spans="2:11">
      <c r="B442" s="65"/>
      <c r="C442" s="65"/>
      <c r="D442" s="65"/>
      <c r="E442" s="65"/>
      <c r="F442" s="65"/>
      <c r="G442" s="65"/>
      <c r="H442" s="65"/>
      <c r="I442" s="65"/>
      <c r="J442" s="65"/>
      <c r="K442" s="65"/>
    </row>
    <row r="443" customHeight="1" spans="2:11">
      <c r="B443" s="65"/>
      <c r="C443" s="65"/>
      <c r="D443" s="65"/>
      <c r="E443" s="65"/>
      <c r="F443" s="65"/>
      <c r="G443" s="65"/>
      <c r="H443" s="65"/>
      <c r="I443" s="65"/>
      <c r="J443" s="65"/>
      <c r="K443" s="65"/>
    </row>
    <row r="444" customHeight="1" spans="2:11">
      <c r="B444" s="65"/>
      <c r="C444" s="65"/>
      <c r="D444" s="65"/>
      <c r="E444" s="65"/>
      <c r="F444" s="65"/>
      <c r="G444" s="65"/>
      <c r="H444" s="65"/>
      <c r="I444" s="65"/>
      <c r="J444" s="65"/>
      <c r="K444" s="65"/>
    </row>
    <row r="445" customHeight="1" spans="2:11">
      <c r="B445" s="65"/>
      <c r="C445" s="65"/>
      <c r="D445" s="65"/>
      <c r="E445" s="65"/>
      <c r="F445" s="65"/>
      <c r="G445" s="65"/>
      <c r="H445" s="65"/>
      <c r="I445" s="65"/>
      <c r="J445" s="65"/>
      <c r="K445" s="65"/>
    </row>
    <row r="446" customHeight="1" spans="2:11">
      <c r="B446" s="65"/>
      <c r="C446" s="65"/>
      <c r="D446" s="65"/>
      <c r="E446" s="65"/>
      <c r="F446" s="65"/>
      <c r="G446" s="65"/>
      <c r="H446" s="65"/>
      <c r="I446" s="65"/>
      <c r="J446" s="65"/>
      <c r="K446" s="65"/>
    </row>
    <row r="447" customHeight="1" spans="2:11">
      <c r="B447" s="65"/>
      <c r="C447" s="65"/>
      <c r="D447" s="65"/>
      <c r="E447" s="65"/>
      <c r="F447" s="65"/>
      <c r="G447" s="65"/>
      <c r="H447" s="65"/>
      <c r="I447" s="65"/>
      <c r="J447" s="65"/>
      <c r="K447" s="65"/>
    </row>
    <row r="448" customHeight="1" spans="2:11">
      <c r="B448" s="65"/>
      <c r="C448" s="65"/>
      <c r="D448" s="65"/>
      <c r="E448" s="65"/>
      <c r="F448" s="65"/>
      <c r="G448" s="65"/>
      <c r="H448" s="65"/>
      <c r="I448" s="65"/>
      <c r="J448" s="65"/>
      <c r="K448" s="65"/>
    </row>
    <row r="449" customHeight="1" spans="2:11">
      <c r="B449" s="65"/>
      <c r="C449" s="65"/>
      <c r="D449" s="65"/>
      <c r="E449" s="65"/>
      <c r="F449" s="65"/>
      <c r="G449" s="65"/>
      <c r="H449" s="65"/>
      <c r="I449" s="65"/>
      <c r="J449" s="65"/>
      <c r="K449" s="65"/>
    </row>
    <row r="450" customHeight="1" spans="2:11">
      <c r="B450" s="65"/>
      <c r="C450" s="65"/>
      <c r="D450" s="65"/>
      <c r="E450" s="65"/>
      <c r="F450" s="65"/>
      <c r="G450" s="65"/>
      <c r="H450" s="65"/>
      <c r="I450" s="65"/>
      <c r="J450" s="65"/>
      <c r="K450" s="65"/>
    </row>
    <row r="451" customHeight="1" spans="2:11">
      <c r="B451" s="65"/>
      <c r="C451" s="65"/>
      <c r="D451" s="65"/>
      <c r="E451" s="65"/>
      <c r="F451" s="65"/>
      <c r="G451" s="65"/>
      <c r="H451" s="65"/>
      <c r="I451" s="65"/>
      <c r="J451" s="65"/>
      <c r="K451" s="65"/>
    </row>
    <row r="452" customHeight="1" spans="2:11">
      <c r="B452" s="65"/>
      <c r="C452" s="65"/>
      <c r="D452" s="65"/>
      <c r="E452" s="65"/>
      <c r="F452" s="65"/>
      <c r="G452" s="65"/>
      <c r="H452" s="65"/>
      <c r="I452" s="65"/>
      <c r="J452" s="65"/>
      <c r="K452" s="65"/>
    </row>
    <row r="453" customHeight="1" spans="2:11">
      <c r="B453" s="65"/>
      <c r="C453" s="65"/>
      <c r="D453" s="65"/>
      <c r="E453" s="65"/>
      <c r="F453" s="65"/>
      <c r="G453" s="65"/>
      <c r="H453" s="65"/>
      <c r="I453" s="65"/>
      <c r="J453" s="65"/>
      <c r="K453" s="65"/>
    </row>
    <row r="454" customHeight="1" spans="2:11">
      <c r="B454" s="65"/>
      <c r="C454" s="65"/>
      <c r="D454" s="65"/>
      <c r="E454" s="65"/>
      <c r="F454" s="65"/>
      <c r="G454" s="65"/>
      <c r="H454" s="65"/>
      <c r="I454" s="65"/>
      <c r="J454" s="65"/>
      <c r="K454" s="65"/>
    </row>
    <row r="455" customHeight="1" spans="2:11">
      <c r="B455" s="65"/>
      <c r="C455" s="65"/>
      <c r="D455" s="65"/>
      <c r="E455" s="65"/>
      <c r="F455" s="65"/>
      <c r="G455" s="65"/>
      <c r="H455" s="65"/>
      <c r="I455" s="65"/>
      <c r="J455" s="65"/>
      <c r="K455" s="65"/>
    </row>
    <row r="456" customHeight="1" spans="2:11">
      <c r="B456" s="65"/>
      <c r="C456" s="65"/>
      <c r="D456" s="65"/>
      <c r="E456" s="65"/>
      <c r="F456" s="65"/>
      <c r="G456" s="65"/>
      <c r="H456" s="65"/>
      <c r="I456" s="65"/>
      <c r="J456" s="65"/>
      <c r="K456" s="65"/>
    </row>
    <row r="457" customHeight="1" spans="2:11">
      <c r="B457" s="65"/>
      <c r="C457" s="65"/>
      <c r="D457" s="65"/>
      <c r="E457" s="65"/>
      <c r="F457" s="65"/>
      <c r="G457" s="65"/>
      <c r="H457" s="65"/>
      <c r="I457" s="65"/>
      <c r="J457" s="65"/>
      <c r="K457" s="65"/>
    </row>
    <row r="458" customHeight="1" spans="2:11">
      <c r="B458" s="65"/>
      <c r="C458" s="65"/>
      <c r="D458" s="65"/>
      <c r="E458" s="65"/>
      <c r="F458" s="65"/>
      <c r="G458" s="65"/>
      <c r="H458" s="65"/>
      <c r="I458" s="65"/>
      <c r="J458" s="65"/>
      <c r="K458" s="65"/>
    </row>
    <row r="459" customHeight="1" spans="2:11">
      <c r="B459" s="65"/>
      <c r="C459" s="65"/>
      <c r="D459" s="65"/>
      <c r="E459" s="65"/>
      <c r="F459" s="65"/>
      <c r="G459" s="65"/>
      <c r="H459" s="65"/>
      <c r="I459" s="65"/>
      <c r="J459" s="65"/>
      <c r="K459" s="65"/>
    </row>
    <row r="460" customHeight="1" spans="2:11">
      <c r="B460" s="65"/>
      <c r="C460" s="65"/>
      <c r="D460" s="65"/>
      <c r="E460" s="65"/>
      <c r="F460" s="65"/>
      <c r="G460" s="65"/>
      <c r="H460" s="65"/>
      <c r="I460" s="65"/>
      <c r="J460" s="65"/>
      <c r="K460" s="65"/>
    </row>
    <row r="461" customHeight="1" spans="2:11">
      <c r="B461" s="65"/>
      <c r="C461" s="65"/>
      <c r="D461" s="65"/>
      <c r="E461" s="65"/>
      <c r="F461" s="65"/>
      <c r="G461" s="65"/>
      <c r="H461" s="65"/>
      <c r="I461" s="65"/>
      <c r="J461" s="65"/>
      <c r="K461" s="65"/>
    </row>
    <row r="462" customHeight="1" spans="2:11">
      <c r="B462" s="65"/>
      <c r="C462" s="65"/>
      <c r="D462" s="65"/>
      <c r="E462" s="65"/>
      <c r="F462" s="65"/>
      <c r="G462" s="65"/>
      <c r="H462" s="65"/>
      <c r="I462" s="65"/>
      <c r="J462" s="65"/>
      <c r="K462" s="65"/>
    </row>
    <row r="463" customHeight="1" spans="2:11">
      <c r="B463" s="65"/>
      <c r="C463" s="65"/>
      <c r="D463" s="65"/>
      <c r="E463" s="65"/>
      <c r="F463" s="65"/>
      <c r="G463" s="65"/>
      <c r="H463" s="65"/>
      <c r="I463" s="65"/>
      <c r="J463" s="65"/>
      <c r="K463" s="65"/>
    </row>
    <row r="464" customHeight="1" spans="2:11">
      <c r="B464" s="65"/>
      <c r="C464" s="65"/>
      <c r="D464" s="65"/>
      <c r="E464" s="65"/>
      <c r="F464" s="65"/>
      <c r="G464" s="65"/>
      <c r="H464" s="65"/>
      <c r="I464" s="65"/>
      <c r="J464" s="65"/>
      <c r="K464" s="65"/>
    </row>
    <row r="465" customHeight="1" spans="2:11">
      <c r="B465" s="65"/>
      <c r="C465" s="65"/>
      <c r="D465" s="65"/>
      <c r="E465" s="65"/>
      <c r="F465" s="65"/>
      <c r="G465" s="65"/>
      <c r="H465" s="65"/>
      <c r="I465" s="65"/>
      <c r="J465" s="65"/>
      <c r="K465" s="65"/>
    </row>
    <row r="466" customHeight="1" spans="2:11">
      <c r="B466" s="65"/>
      <c r="C466" s="65"/>
      <c r="D466" s="65"/>
      <c r="E466" s="65"/>
      <c r="F466" s="65"/>
      <c r="G466" s="65"/>
      <c r="H466" s="65"/>
      <c r="I466" s="65"/>
      <c r="J466" s="65"/>
      <c r="K466" s="65"/>
    </row>
    <row r="467" customHeight="1" spans="2:11">
      <c r="B467" s="65"/>
      <c r="C467" s="65"/>
      <c r="D467" s="65"/>
      <c r="E467" s="65"/>
      <c r="F467" s="65"/>
      <c r="G467" s="65"/>
      <c r="H467" s="65"/>
      <c r="I467" s="65"/>
      <c r="J467" s="65"/>
      <c r="K467" s="65"/>
    </row>
    <row r="468" customHeight="1" spans="2:11">
      <c r="B468" s="65"/>
      <c r="C468" s="65"/>
      <c r="D468" s="65"/>
      <c r="E468" s="65"/>
      <c r="F468" s="65"/>
      <c r="G468" s="65"/>
      <c r="H468" s="65"/>
      <c r="I468" s="65"/>
      <c r="J468" s="65"/>
      <c r="K468" s="65"/>
    </row>
    <row r="469" customHeight="1" spans="2:11">
      <c r="B469" s="65"/>
      <c r="C469" s="65"/>
      <c r="D469" s="65"/>
      <c r="E469" s="65"/>
      <c r="F469" s="65"/>
      <c r="G469" s="65"/>
      <c r="H469" s="65"/>
      <c r="I469" s="65"/>
      <c r="J469" s="65"/>
      <c r="K469" s="65"/>
    </row>
    <row r="470" customHeight="1" spans="2:11">
      <c r="B470" s="65"/>
      <c r="C470" s="65"/>
      <c r="D470" s="65"/>
      <c r="E470" s="65"/>
      <c r="F470" s="65"/>
      <c r="G470" s="65"/>
      <c r="H470" s="65"/>
      <c r="I470" s="65"/>
      <c r="J470" s="65"/>
      <c r="K470" s="65"/>
    </row>
    <row r="471" customHeight="1" spans="2:11">
      <c r="B471" s="65"/>
      <c r="C471" s="65"/>
      <c r="D471" s="65"/>
      <c r="E471" s="65"/>
      <c r="F471" s="65"/>
      <c r="G471" s="65"/>
      <c r="H471" s="65"/>
      <c r="I471" s="65"/>
      <c r="J471" s="65"/>
      <c r="K471" s="65"/>
    </row>
    <row r="472" customHeight="1" spans="2:11">
      <c r="B472" s="65"/>
      <c r="C472" s="65"/>
      <c r="D472" s="65"/>
      <c r="E472" s="65"/>
      <c r="F472" s="65"/>
      <c r="G472" s="65"/>
      <c r="H472" s="65"/>
      <c r="I472" s="65"/>
      <c r="J472" s="65"/>
      <c r="K472" s="65"/>
    </row>
    <row r="473" customHeight="1" spans="2:11">
      <c r="B473" s="65"/>
      <c r="C473" s="65"/>
      <c r="D473" s="65"/>
      <c r="E473" s="65"/>
      <c r="F473" s="65"/>
      <c r="G473" s="65"/>
      <c r="H473" s="65"/>
      <c r="I473" s="65"/>
      <c r="J473" s="65"/>
      <c r="K473" s="65"/>
    </row>
    <row r="474" customHeight="1" spans="2:11">
      <c r="B474" s="65"/>
      <c r="C474" s="65"/>
      <c r="D474" s="65"/>
      <c r="E474" s="65"/>
      <c r="F474" s="65"/>
      <c r="G474" s="65"/>
      <c r="H474" s="65"/>
      <c r="I474" s="65"/>
      <c r="J474" s="65"/>
      <c r="K474" s="65"/>
    </row>
    <row r="475" customHeight="1" spans="2:11">
      <c r="B475" s="65"/>
      <c r="C475" s="65"/>
      <c r="D475" s="65"/>
      <c r="E475" s="65"/>
      <c r="F475" s="65"/>
      <c r="G475" s="65"/>
      <c r="H475" s="65"/>
      <c r="I475" s="65"/>
      <c r="J475" s="65"/>
      <c r="K475" s="65"/>
    </row>
    <row r="476" customHeight="1" spans="2:11">
      <c r="B476" s="65"/>
      <c r="C476" s="65"/>
      <c r="D476" s="65"/>
      <c r="E476" s="65"/>
      <c r="F476" s="65"/>
      <c r="G476" s="65"/>
      <c r="H476" s="65"/>
      <c r="I476" s="65"/>
      <c r="J476" s="65"/>
      <c r="K476" s="65"/>
    </row>
    <row r="477" customHeight="1" spans="2:11">
      <c r="B477" s="65"/>
      <c r="C477" s="65"/>
      <c r="D477" s="65"/>
      <c r="E477" s="65"/>
      <c r="F477" s="65"/>
      <c r="G477" s="65"/>
      <c r="H477" s="65"/>
      <c r="I477" s="65"/>
      <c r="J477" s="65"/>
      <c r="K477" s="65"/>
    </row>
    <row r="478" customHeight="1" spans="2:11">
      <c r="B478" s="65"/>
      <c r="C478" s="65"/>
      <c r="D478" s="65"/>
      <c r="E478" s="65"/>
      <c r="F478" s="65"/>
      <c r="G478" s="65"/>
      <c r="H478" s="65"/>
      <c r="I478" s="65"/>
      <c r="J478" s="65"/>
      <c r="K478" s="65"/>
    </row>
    <row r="479" customHeight="1" spans="2:11">
      <c r="B479" s="65"/>
      <c r="C479" s="65"/>
      <c r="D479" s="65"/>
      <c r="E479" s="65"/>
      <c r="F479" s="65"/>
      <c r="G479" s="65"/>
      <c r="H479" s="65"/>
      <c r="I479" s="65"/>
      <c r="J479" s="65"/>
      <c r="K479" s="65"/>
    </row>
    <row r="480" customHeight="1" spans="2:11">
      <c r="B480" s="65"/>
      <c r="C480" s="65"/>
      <c r="D480" s="65"/>
      <c r="E480" s="65"/>
      <c r="F480" s="65"/>
      <c r="G480" s="65"/>
      <c r="H480" s="65"/>
      <c r="I480" s="65"/>
      <c r="J480" s="65"/>
      <c r="K480" s="65"/>
    </row>
    <row r="481" customHeight="1" spans="2:11">
      <c r="B481" s="65"/>
      <c r="C481" s="65"/>
      <c r="D481" s="65"/>
      <c r="E481" s="65"/>
      <c r="F481" s="65"/>
      <c r="G481" s="65"/>
      <c r="H481" s="65"/>
      <c r="I481" s="65"/>
      <c r="J481" s="65"/>
      <c r="K481" s="65"/>
    </row>
    <row r="482" customHeight="1" spans="2:11">
      <c r="B482" s="65"/>
      <c r="C482" s="65"/>
      <c r="D482" s="65"/>
      <c r="E482" s="65"/>
      <c r="F482" s="65"/>
      <c r="G482" s="65"/>
      <c r="H482" s="65"/>
      <c r="I482" s="65"/>
      <c r="J482" s="65"/>
      <c r="K482" s="65"/>
    </row>
    <row r="483" customHeight="1" spans="2:11">
      <c r="B483" s="65"/>
      <c r="C483" s="65"/>
      <c r="D483" s="65"/>
      <c r="E483" s="65"/>
      <c r="F483" s="65"/>
      <c r="G483" s="65"/>
      <c r="H483" s="65"/>
      <c r="I483" s="65"/>
      <c r="J483" s="65"/>
      <c r="K483" s="65"/>
    </row>
    <row r="484" customHeight="1" spans="2:11">
      <c r="B484" s="65"/>
      <c r="C484" s="65"/>
      <c r="D484" s="65"/>
      <c r="E484" s="65"/>
      <c r="F484" s="65"/>
      <c r="G484" s="65"/>
      <c r="H484" s="65"/>
      <c r="I484" s="65"/>
      <c r="J484" s="65"/>
      <c r="K484" s="65"/>
    </row>
    <row r="485" customHeight="1" spans="2:11">
      <c r="B485" s="65"/>
      <c r="C485" s="65"/>
      <c r="D485" s="65"/>
      <c r="E485" s="65"/>
      <c r="F485" s="65"/>
      <c r="G485" s="65"/>
      <c r="H485" s="65"/>
      <c r="I485" s="65"/>
      <c r="J485" s="65"/>
      <c r="K485" s="65"/>
    </row>
    <row r="486" customHeight="1" spans="2:11">
      <c r="B486" s="65"/>
      <c r="C486" s="65"/>
      <c r="D486" s="65"/>
      <c r="E486" s="65"/>
      <c r="F486" s="65"/>
      <c r="G486" s="65"/>
      <c r="H486" s="65"/>
      <c r="I486" s="65"/>
      <c r="J486" s="65"/>
      <c r="K486" s="65"/>
    </row>
    <row r="487" customHeight="1" spans="2:11">
      <c r="B487" s="65"/>
      <c r="C487" s="65"/>
      <c r="D487" s="65"/>
      <c r="E487" s="65"/>
      <c r="F487" s="65"/>
      <c r="G487" s="65"/>
      <c r="H487" s="65"/>
      <c r="I487" s="65"/>
      <c r="J487" s="65"/>
      <c r="K487" s="65"/>
    </row>
    <row r="488" customHeight="1" spans="2:11">
      <c r="B488" s="65"/>
      <c r="C488" s="65"/>
      <c r="D488" s="65"/>
      <c r="E488" s="65"/>
      <c r="F488" s="65"/>
      <c r="G488" s="65"/>
      <c r="H488" s="65"/>
      <c r="I488" s="65"/>
      <c r="J488" s="65"/>
      <c r="K488" s="65"/>
    </row>
    <row r="489" customHeight="1" spans="2:11">
      <c r="B489" s="65"/>
      <c r="C489" s="65"/>
      <c r="D489" s="65"/>
      <c r="E489" s="65"/>
      <c r="F489" s="65"/>
      <c r="G489" s="65"/>
      <c r="H489" s="65"/>
      <c r="I489" s="65"/>
      <c r="J489" s="65"/>
      <c r="K489" s="65"/>
    </row>
    <row r="490" customHeight="1" spans="2:11">
      <c r="B490" s="65"/>
      <c r="C490" s="65"/>
      <c r="D490" s="65"/>
      <c r="E490" s="65"/>
      <c r="F490" s="65"/>
      <c r="G490" s="65"/>
      <c r="H490" s="65"/>
      <c r="I490" s="65"/>
      <c r="J490" s="65"/>
      <c r="K490" s="65"/>
    </row>
    <row r="491" customHeight="1" spans="2:11">
      <c r="B491" s="65"/>
      <c r="C491" s="65"/>
      <c r="D491" s="65"/>
      <c r="E491" s="65"/>
      <c r="F491" s="65"/>
      <c r="G491" s="65"/>
      <c r="H491" s="65"/>
      <c r="I491" s="65"/>
      <c r="J491" s="65"/>
      <c r="K491" s="65"/>
    </row>
    <row r="492" customHeight="1" spans="2:11">
      <c r="B492" s="65"/>
      <c r="C492" s="65"/>
      <c r="D492" s="65"/>
      <c r="E492" s="65"/>
      <c r="F492" s="65"/>
      <c r="G492" s="65"/>
      <c r="H492" s="65"/>
      <c r="I492" s="65"/>
      <c r="J492" s="65"/>
      <c r="K492" s="65"/>
    </row>
    <row r="493" customHeight="1" spans="2:11">
      <c r="B493" s="65"/>
      <c r="C493" s="65"/>
      <c r="D493" s="65"/>
      <c r="E493" s="65"/>
      <c r="F493" s="65"/>
      <c r="G493" s="65"/>
      <c r="H493" s="65"/>
      <c r="I493" s="65"/>
      <c r="J493" s="65"/>
      <c r="K493" s="65"/>
    </row>
    <row r="494" customHeight="1" spans="2:11">
      <c r="B494" s="65"/>
      <c r="C494" s="65"/>
      <c r="D494" s="65"/>
      <c r="E494" s="65"/>
      <c r="F494" s="65"/>
      <c r="G494" s="65"/>
      <c r="H494" s="65"/>
      <c r="I494" s="65"/>
      <c r="J494" s="65"/>
      <c r="K494" s="65"/>
    </row>
    <row r="495" customHeight="1" spans="2:11">
      <c r="B495" s="65"/>
      <c r="C495" s="65"/>
      <c r="D495" s="65"/>
      <c r="E495" s="65"/>
      <c r="F495" s="65"/>
      <c r="G495" s="65"/>
      <c r="H495" s="65"/>
      <c r="I495" s="65"/>
      <c r="J495" s="65"/>
      <c r="K495" s="65"/>
    </row>
    <row r="496" customHeight="1" spans="2:11">
      <c r="B496" s="65"/>
      <c r="C496" s="65"/>
      <c r="D496" s="65"/>
      <c r="E496" s="65"/>
      <c r="F496" s="65"/>
      <c r="G496" s="65"/>
      <c r="H496" s="65"/>
      <c r="I496" s="65"/>
      <c r="J496" s="65"/>
      <c r="K496" s="65"/>
    </row>
    <row r="497" customHeight="1" spans="2:11">
      <c r="B497" s="65"/>
      <c r="C497" s="65"/>
      <c r="D497" s="65"/>
      <c r="E497" s="65"/>
      <c r="F497" s="65"/>
      <c r="G497" s="65"/>
      <c r="H497" s="65"/>
      <c r="I497" s="65"/>
      <c r="J497" s="65"/>
      <c r="K497" s="65"/>
    </row>
    <row r="498" customHeight="1" spans="2:11">
      <c r="B498" s="65"/>
      <c r="C498" s="65"/>
      <c r="D498" s="65"/>
      <c r="E498" s="65"/>
      <c r="F498" s="65"/>
      <c r="G498" s="65"/>
      <c r="H498" s="65"/>
      <c r="I498" s="65"/>
      <c r="J498" s="65"/>
      <c r="K498" s="65"/>
    </row>
    <row r="499" customHeight="1" spans="2:11">
      <c r="B499" s="65"/>
      <c r="C499" s="65"/>
      <c r="D499" s="65"/>
      <c r="E499" s="65"/>
      <c r="F499" s="65"/>
      <c r="G499" s="65"/>
      <c r="H499" s="65"/>
      <c r="I499" s="65"/>
      <c r="J499" s="65"/>
      <c r="K499" s="65"/>
    </row>
    <row r="500" customHeight="1" spans="2:11">
      <c r="B500" s="65"/>
      <c r="C500" s="65"/>
      <c r="D500" s="65"/>
      <c r="E500" s="65"/>
      <c r="F500" s="65"/>
      <c r="G500" s="65"/>
      <c r="H500" s="65"/>
      <c r="I500" s="65"/>
      <c r="J500" s="65"/>
      <c r="K500" s="65"/>
    </row>
    <row r="501" customHeight="1" spans="2:11">
      <c r="B501" s="65"/>
      <c r="C501" s="65"/>
      <c r="D501" s="65"/>
      <c r="E501" s="65"/>
      <c r="F501" s="65"/>
      <c r="G501" s="65"/>
      <c r="H501" s="65"/>
      <c r="I501" s="65"/>
      <c r="J501" s="65"/>
      <c r="K501" s="65"/>
    </row>
    <row r="502" customHeight="1" spans="2:11">
      <c r="B502" s="65"/>
      <c r="C502" s="65"/>
      <c r="D502" s="65"/>
      <c r="E502" s="65"/>
      <c r="F502" s="65"/>
      <c r="G502" s="65"/>
      <c r="H502" s="65"/>
      <c r="I502" s="65"/>
      <c r="J502" s="65"/>
      <c r="K502" s="65"/>
    </row>
    <row r="503" customHeight="1" spans="2:11">
      <c r="B503" s="65"/>
      <c r="C503" s="65"/>
      <c r="D503" s="65"/>
      <c r="E503" s="65"/>
      <c r="F503" s="65"/>
      <c r="G503" s="65"/>
      <c r="H503" s="65"/>
      <c r="I503" s="65"/>
      <c r="J503" s="65"/>
      <c r="K503" s="65"/>
    </row>
    <row r="504" customHeight="1" spans="2:11">
      <c r="B504" s="65"/>
      <c r="C504" s="65"/>
      <c r="D504" s="65"/>
      <c r="E504" s="65"/>
      <c r="F504" s="65"/>
      <c r="G504" s="65"/>
      <c r="H504" s="65"/>
      <c r="I504" s="65"/>
      <c r="J504" s="65"/>
      <c r="K504" s="65"/>
    </row>
    <row r="505" customHeight="1" spans="2:11">
      <c r="B505" s="65"/>
      <c r="C505" s="65"/>
      <c r="D505" s="65"/>
      <c r="E505" s="65"/>
      <c r="F505" s="65"/>
      <c r="G505" s="65"/>
      <c r="H505" s="65"/>
      <c r="I505" s="65"/>
      <c r="J505" s="65"/>
      <c r="K505" s="65"/>
    </row>
    <row r="506" customHeight="1" spans="2:11">
      <c r="B506" s="65"/>
      <c r="C506" s="65"/>
      <c r="D506" s="65"/>
      <c r="E506" s="65"/>
      <c r="F506" s="65"/>
      <c r="G506" s="65"/>
      <c r="H506" s="65"/>
      <c r="I506" s="65"/>
      <c r="J506" s="65"/>
      <c r="K506" s="65"/>
    </row>
    <row r="507" customHeight="1" spans="2:11">
      <c r="B507" s="65"/>
      <c r="C507" s="65"/>
      <c r="D507" s="65"/>
      <c r="E507" s="65"/>
      <c r="F507" s="65"/>
      <c r="G507" s="65"/>
      <c r="H507" s="65"/>
      <c r="I507" s="65"/>
      <c r="J507" s="65"/>
      <c r="K507" s="65"/>
    </row>
    <row r="508" customHeight="1" spans="2:11">
      <c r="B508" s="65"/>
      <c r="C508" s="65"/>
      <c r="D508" s="65"/>
      <c r="E508" s="65"/>
      <c r="F508" s="65"/>
      <c r="G508" s="65"/>
      <c r="H508" s="65"/>
      <c r="I508" s="65"/>
      <c r="J508" s="65"/>
      <c r="K508" s="65"/>
    </row>
    <row r="509" customHeight="1" spans="2:11">
      <c r="B509" s="65"/>
      <c r="C509" s="65"/>
      <c r="D509" s="65"/>
      <c r="E509" s="65"/>
      <c r="F509" s="65"/>
      <c r="G509" s="65"/>
      <c r="H509" s="65"/>
      <c r="I509" s="65"/>
      <c r="J509" s="65"/>
      <c r="K509" s="65"/>
    </row>
    <row r="510" customHeight="1" spans="2:11">
      <c r="B510" s="65"/>
      <c r="C510" s="65"/>
      <c r="D510" s="65"/>
      <c r="E510" s="65"/>
      <c r="F510" s="65"/>
      <c r="G510" s="65"/>
      <c r="H510" s="65"/>
      <c r="I510" s="65"/>
      <c r="J510" s="65"/>
      <c r="K510" s="65"/>
    </row>
    <row r="511" customHeight="1" spans="2:11">
      <c r="B511" s="65"/>
      <c r="C511" s="65"/>
      <c r="D511" s="65"/>
      <c r="E511" s="65"/>
      <c r="F511" s="65"/>
      <c r="G511" s="65"/>
      <c r="H511" s="65"/>
      <c r="I511" s="65"/>
      <c r="J511" s="65"/>
      <c r="K511" s="65"/>
    </row>
    <row r="512" customHeight="1" spans="2:11">
      <c r="B512" s="65"/>
      <c r="C512" s="65"/>
      <c r="D512" s="65"/>
      <c r="E512" s="65"/>
      <c r="F512" s="65"/>
      <c r="G512" s="65"/>
      <c r="H512" s="65"/>
      <c r="I512" s="65"/>
      <c r="J512" s="65"/>
      <c r="K512" s="65"/>
    </row>
    <row r="513" customHeight="1" spans="2:11">
      <c r="B513" s="65"/>
      <c r="C513" s="65"/>
      <c r="D513" s="65"/>
      <c r="E513" s="65"/>
      <c r="F513" s="65"/>
      <c r="G513" s="65"/>
      <c r="H513" s="65"/>
      <c r="I513" s="65"/>
      <c r="J513" s="65"/>
      <c r="K513" s="65"/>
    </row>
    <row r="514" customHeight="1" spans="2:11">
      <c r="B514" s="65"/>
      <c r="C514" s="65"/>
      <c r="D514" s="65"/>
      <c r="E514" s="65"/>
      <c r="F514" s="65"/>
      <c r="G514" s="65"/>
      <c r="H514" s="65"/>
      <c r="I514" s="65"/>
      <c r="J514" s="65"/>
      <c r="K514" s="65"/>
    </row>
    <row r="515" customHeight="1" spans="2:11">
      <c r="B515" s="65"/>
      <c r="C515" s="65"/>
      <c r="D515" s="65"/>
      <c r="E515" s="65"/>
      <c r="F515" s="65"/>
      <c r="G515" s="65"/>
      <c r="H515" s="65"/>
      <c r="I515" s="65"/>
      <c r="J515" s="65"/>
      <c r="K515" s="65"/>
    </row>
    <row r="516" customHeight="1" spans="2:11">
      <c r="B516" s="65"/>
      <c r="C516" s="65"/>
      <c r="D516" s="65"/>
      <c r="E516" s="65"/>
      <c r="F516" s="65"/>
      <c r="G516" s="65"/>
      <c r="H516" s="65"/>
      <c r="I516" s="65"/>
      <c r="J516" s="65"/>
      <c r="K516" s="65"/>
    </row>
    <row r="517" customHeight="1" spans="2:11">
      <c r="B517" s="65"/>
      <c r="C517" s="65"/>
      <c r="D517" s="65"/>
      <c r="E517" s="65"/>
      <c r="F517" s="65"/>
      <c r="G517" s="65"/>
      <c r="H517" s="65"/>
      <c r="I517" s="65"/>
      <c r="J517" s="65"/>
      <c r="K517" s="65"/>
    </row>
    <row r="518" customHeight="1" spans="2:11">
      <c r="B518" s="65"/>
      <c r="C518" s="65"/>
      <c r="D518" s="65"/>
      <c r="E518" s="65"/>
      <c r="F518" s="65"/>
      <c r="G518" s="65"/>
      <c r="H518" s="65"/>
      <c r="I518" s="65"/>
      <c r="J518" s="65"/>
      <c r="K518" s="65"/>
    </row>
    <row r="519" customHeight="1" spans="2:11">
      <c r="B519" s="65"/>
      <c r="C519" s="65"/>
      <c r="D519" s="65"/>
      <c r="E519" s="65"/>
      <c r="F519" s="65"/>
      <c r="G519" s="65"/>
      <c r="H519" s="65"/>
      <c r="I519" s="65"/>
      <c r="J519" s="65"/>
      <c r="K519" s="65"/>
    </row>
    <row r="520" customHeight="1" spans="2:11">
      <c r="B520" s="65"/>
      <c r="C520" s="65"/>
      <c r="D520" s="65"/>
      <c r="E520" s="65"/>
      <c r="F520" s="65"/>
      <c r="G520" s="65"/>
      <c r="H520" s="65"/>
      <c r="I520" s="65"/>
      <c r="J520" s="65"/>
      <c r="K520" s="65"/>
    </row>
    <row r="521" customHeight="1" spans="2:11">
      <c r="B521" s="65"/>
      <c r="C521" s="65"/>
      <c r="D521" s="65"/>
      <c r="E521" s="65"/>
      <c r="F521" s="65"/>
      <c r="G521" s="65"/>
      <c r="H521" s="65"/>
      <c r="I521" s="65"/>
      <c r="J521" s="65"/>
      <c r="K521" s="65"/>
    </row>
    <row r="522" customHeight="1" spans="2:11">
      <c r="B522" s="65"/>
      <c r="C522" s="65"/>
      <c r="D522" s="65"/>
      <c r="E522" s="65"/>
      <c r="F522" s="65"/>
      <c r="G522" s="65"/>
      <c r="H522" s="65"/>
      <c r="I522" s="65"/>
      <c r="J522" s="65"/>
      <c r="K522" s="65"/>
    </row>
    <row r="523" customHeight="1" spans="2:11">
      <c r="B523" s="65"/>
      <c r="C523" s="65"/>
      <c r="D523" s="65"/>
      <c r="E523" s="65"/>
      <c r="F523" s="65"/>
      <c r="G523" s="65"/>
      <c r="H523" s="65"/>
      <c r="I523" s="65"/>
      <c r="J523" s="65"/>
      <c r="K523" s="65"/>
    </row>
    <row r="524" customHeight="1" spans="2:11">
      <c r="B524" s="65"/>
      <c r="C524" s="65"/>
      <c r="D524" s="65"/>
      <c r="E524" s="65"/>
      <c r="F524" s="65"/>
      <c r="G524" s="65"/>
      <c r="H524" s="65"/>
      <c r="I524" s="65"/>
      <c r="J524" s="65"/>
      <c r="K524" s="65"/>
    </row>
    <row r="525" customHeight="1" spans="2:11">
      <c r="B525" s="65"/>
      <c r="C525" s="65"/>
      <c r="D525" s="65"/>
      <c r="E525" s="65"/>
      <c r="F525" s="65"/>
      <c r="G525" s="65"/>
      <c r="H525" s="65"/>
      <c r="I525" s="65"/>
      <c r="J525" s="65"/>
      <c r="K525" s="65"/>
    </row>
    <row r="526" customHeight="1" spans="2:11">
      <c r="B526" s="65"/>
      <c r="C526" s="65"/>
      <c r="D526" s="65"/>
      <c r="E526" s="65"/>
      <c r="F526" s="65"/>
      <c r="G526" s="65"/>
      <c r="H526" s="65"/>
      <c r="I526" s="65"/>
      <c r="J526" s="65"/>
      <c r="K526" s="65"/>
    </row>
    <row r="527" customHeight="1" spans="2:11">
      <c r="B527" s="65"/>
      <c r="C527" s="65"/>
      <c r="D527" s="65"/>
      <c r="E527" s="65"/>
      <c r="F527" s="65"/>
      <c r="G527" s="65"/>
      <c r="H527" s="65"/>
      <c r="I527" s="65"/>
      <c r="J527" s="65"/>
      <c r="K527" s="65"/>
    </row>
    <row r="528" customHeight="1" spans="2:11">
      <c r="B528" s="65"/>
      <c r="C528" s="65"/>
      <c r="D528" s="65"/>
      <c r="E528" s="65"/>
      <c r="F528" s="65"/>
      <c r="G528" s="65"/>
      <c r="H528" s="65"/>
      <c r="I528" s="65"/>
      <c r="J528" s="65"/>
      <c r="K528" s="65"/>
    </row>
    <row r="529" customHeight="1" spans="2:11">
      <c r="B529" s="65"/>
      <c r="C529" s="65"/>
      <c r="D529" s="65"/>
      <c r="E529" s="65"/>
      <c r="F529" s="65"/>
      <c r="G529" s="65"/>
      <c r="H529" s="65"/>
      <c r="I529" s="65"/>
      <c r="J529" s="65"/>
      <c r="K529" s="65"/>
    </row>
    <row r="530" customHeight="1" spans="2:11">
      <c r="B530" s="65"/>
      <c r="C530" s="65"/>
      <c r="D530" s="65"/>
      <c r="E530" s="65"/>
      <c r="F530" s="65"/>
      <c r="G530" s="65"/>
      <c r="H530" s="65"/>
      <c r="I530" s="65"/>
      <c r="J530" s="65"/>
      <c r="K530" s="65"/>
    </row>
    <row r="531" customHeight="1" spans="2:11">
      <c r="B531" s="65"/>
      <c r="C531" s="65"/>
      <c r="D531" s="65"/>
      <c r="E531" s="65"/>
      <c r="F531" s="65"/>
      <c r="G531" s="65"/>
      <c r="H531" s="65"/>
      <c r="I531" s="65"/>
      <c r="J531" s="65"/>
      <c r="K531" s="65"/>
    </row>
    <row r="532" customHeight="1" spans="2:11">
      <c r="B532" s="65"/>
      <c r="C532" s="65"/>
      <c r="D532" s="65"/>
      <c r="E532" s="65"/>
      <c r="F532" s="65"/>
      <c r="G532" s="65"/>
      <c r="H532" s="65"/>
      <c r="I532" s="65"/>
      <c r="J532" s="65"/>
      <c r="K532" s="65"/>
    </row>
    <row r="533" customHeight="1" spans="2:11">
      <c r="B533" s="65"/>
      <c r="C533" s="65"/>
      <c r="D533" s="65"/>
      <c r="E533" s="65"/>
      <c r="F533" s="65"/>
      <c r="G533" s="65"/>
      <c r="H533" s="65"/>
      <c r="I533" s="65"/>
      <c r="J533" s="65"/>
      <c r="K533" s="65"/>
    </row>
    <row r="534" customHeight="1" spans="2:11">
      <c r="B534" s="65"/>
      <c r="C534" s="65"/>
      <c r="D534" s="65"/>
      <c r="E534" s="65"/>
      <c r="F534" s="65"/>
      <c r="G534" s="65"/>
      <c r="H534" s="65"/>
      <c r="I534" s="65"/>
      <c r="J534" s="65"/>
      <c r="K534" s="65"/>
    </row>
    <row r="535" customHeight="1" spans="2:11">
      <c r="B535" s="65"/>
      <c r="C535" s="65"/>
      <c r="D535" s="65"/>
      <c r="E535" s="65"/>
      <c r="F535" s="65"/>
      <c r="G535" s="65"/>
      <c r="H535" s="65"/>
      <c r="I535" s="65"/>
      <c r="J535" s="65"/>
      <c r="K535" s="65"/>
    </row>
    <row r="536" customHeight="1" spans="2:11">
      <c r="B536" s="65"/>
      <c r="C536" s="65"/>
      <c r="D536" s="65"/>
      <c r="E536" s="65"/>
      <c r="F536" s="65"/>
      <c r="G536" s="65"/>
      <c r="H536" s="65"/>
      <c r="I536" s="65"/>
      <c r="J536" s="65"/>
      <c r="K536" s="65"/>
    </row>
    <row r="537" customHeight="1" spans="2:11">
      <c r="B537" s="65"/>
      <c r="C537" s="65"/>
      <c r="D537" s="65"/>
      <c r="E537" s="65"/>
      <c r="F537" s="65"/>
      <c r="G537" s="65"/>
      <c r="H537" s="65"/>
      <c r="I537" s="65"/>
      <c r="J537" s="65"/>
      <c r="K537" s="65"/>
    </row>
    <row r="538" customHeight="1" spans="2:11">
      <c r="B538" s="65"/>
      <c r="C538" s="65"/>
      <c r="D538" s="65"/>
      <c r="E538" s="65"/>
      <c r="F538" s="65"/>
      <c r="G538" s="65"/>
      <c r="H538" s="65"/>
      <c r="I538" s="65"/>
      <c r="J538" s="65"/>
      <c r="K538" s="65"/>
    </row>
    <row r="539" customHeight="1" spans="2:11">
      <c r="B539" s="65"/>
      <c r="C539" s="65"/>
      <c r="D539" s="65"/>
      <c r="E539" s="65"/>
      <c r="F539" s="65"/>
      <c r="G539" s="65"/>
      <c r="H539" s="65"/>
      <c r="I539" s="65"/>
      <c r="J539" s="65"/>
      <c r="K539" s="65"/>
    </row>
    <row r="540" customHeight="1" spans="2:11">
      <c r="B540" s="65"/>
      <c r="C540" s="65"/>
      <c r="D540" s="65"/>
      <c r="E540" s="65"/>
      <c r="F540" s="65"/>
      <c r="G540" s="65"/>
      <c r="H540" s="65"/>
      <c r="I540" s="65"/>
      <c r="J540" s="65"/>
      <c r="K540" s="65"/>
    </row>
    <row r="541" customHeight="1" spans="2:11">
      <c r="B541" s="65"/>
      <c r="C541" s="65"/>
      <c r="D541" s="65"/>
      <c r="E541" s="65"/>
      <c r="F541" s="65"/>
      <c r="G541" s="65"/>
      <c r="H541" s="65"/>
      <c r="I541" s="65"/>
      <c r="J541" s="65"/>
      <c r="K541" s="65"/>
    </row>
    <row r="542" customHeight="1" spans="2:11">
      <c r="B542" s="65"/>
      <c r="C542" s="65"/>
      <c r="D542" s="65"/>
      <c r="E542" s="65"/>
      <c r="F542" s="65"/>
      <c r="G542" s="65"/>
      <c r="H542" s="65"/>
      <c r="I542" s="65"/>
      <c r="J542" s="65"/>
      <c r="K542" s="65"/>
    </row>
    <row r="543" customHeight="1" spans="2:11">
      <c r="B543" s="65"/>
      <c r="C543" s="65"/>
      <c r="D543" s="65"/>
      <c r="E543" s="65"/>
      <c r="F543" s="65"/>
      <c r="G543" s="65"/>
      <c r="H543" s="65"/>
      <c r="I543" s="65"/>
      <c r="J543" s="65"/>
      <c r="K543" s="65"/>
    </row>
    <row r="544" customHeight="1" spans="2:11">
      <c r="B544" s="65"/>
      <c r="C544" s="65"/>
      <c r="D544" s="65"/>
      <c r="E544" s="65"/>
      <c r="F544" s="65"/>
      <c r="G544" s="65"/>
      <c r="H544" s="65"/>
      <c r="I544" s="65"/>
      <c r="J544" s="65"/>
      <c r="K544" s="65"/>
    </row>
    <row r="545" customHeight="1" spans="2:11">
      <c r="B545" s="65"/>
      <c r="C545" s="65"/>
      <c r="D545" s="65"/>
      <c r="E545" s="65"/>
      <c r="F545" s="65"/>
      <c r="G545" s="65"/>
      <c r="H545" s="65"/>
      <c r="I545" s="65"/>
      <c r="J545" s="65"/>
      <c r="K545" s="65"/>
    </row>
    <row r="546" customHeight="1" spans="2:11">
      <c r="B546" s="65"/>
      <c r="C546" s="65"/>
      <c r="D546" s="65"/>
      <c r="E546" s="65"/>
      <c r="F546" s="65"/>
      <c r="G546" s="65"/>
      <c r="H546" s="65"/>
      <c r="I546" s="65"/>
      <c r="J546" s="65"/>
      <c r="K546" s="65"/>
    </row>
    <row r="547" customHeight="1" spans="2:11">
      <c r="B547" s="65"/>
      <c r="C547" s="65"/>
      <c r="D547" s="65"/>
      <c r="E547" s="65"/>
      <c r="F547" s="65"/>
      <c r="G547" s="65"/>
      <c r="H547" s="65"/>
      <c r="I547" s="65"/>
      <c r="J547" s="65"/>
      <c r="K547" s="65"/>
    </row>
    <row r="548" customHeight="1" spans="2:11">
      <c r="B548" s="65"/>
      <c r="C548" s="65"/>
      <c r="D548" s="65"/>
      <c r="E548" s="65"/>
      <c r="F548" s="65"/>
      <c r="G548" s="65"/>
      <c r="H548" s="65"/>
      <c r="I548" s="65"/>
      <c r="J548" s="65"/>
      <c r="K548" s="65"/>
    </row>
    <row r="549" customHeight="1" spans="2:11">
      <c r="B549" s="65"/>
      <c r="C549" s="65"/>
      <c r="D549" s="65"/>
      <c r="E549" s="65"/>
      <c r="F549" s="65"/>
      <c r="G549" s="65"/>
      <c r="H549" s="65"/>
      <c r="I549" s="65"/>
      <c r="J549" s="65"/>
      <c r="K549" s="65"/>
    </row>
    <row r="550" customHeight="1" spans="2:11">
      <c r="B550" s="65"/>
      <c r="C550" s="65"/>
      <c r="D550" s="65"/>
      <c r="E550" s="65"/>
      <c r="F550" s="65"/>
      <c r="G550" s="65"/>
      <c r="H550" s="65"/>
      <c r="I550" s="65"/>
      <c r="J550" s="65"/>
      <c r="K550" s="65"/>
    </row>
    <row r="551" customHeight="1" spans="2:11">
      <c r="B551" s="65"/>
      <c r="C551" s="65"/>
      <c r="D551" s="65"/>
      <c r="E551" s="65"/>
      <c r="F551" s="65"/>
      <c r="G551" s="65"/>
      <c r="H551" s="65"/>
      <c r="I551" s="65"/>
      <c r="J551" s="65"/>
      <c r="K551" s="65"/>
    </row>
    <row r="552" customHeight="1" spans="2:11">
      <c r="B552" s="65"/>
      <c r="C552" s="65"/>
      <c r="D552" s="65"/>
      <c r="E552" s="65"/>
      <c r="F552" s="65"/>
      <c r="G552" s="65"/>
      <c r="H552" s="65"/>
      <c r="I552" s="65"/>
      <c r="J552" s="65"/>
      <c r="K552" s="65"/>
    </row>
    <row r="553" customHeight="1" spans="2:11">
      <c r="B553" s="65"/>
      <c r="C553" s="65"/>
      <c r="D553" s="65"/>
      <c r="E553" s="65"/>
      <c r="F553" s="65"/>
      <c r="G553" s="65"/>
      <c r="H553" s="65"/>
      <c r="I553" s="65"/>
      <c r="J553" s="65"/>
      <c r="K553" s="65"/>
    </row>
    <row r="554" customHeight="1" spans="2:11">
      <c r="B554" s="65"/>
      <c r="C554" s="65"/>
      <c r="D554" s="65"/>
      <c r="E554" s="65"/>
      <c r="F554" s="65"/>
      <c r="G554" s="65"/>
      <c r="H554" s="65"/>
      <c r="I554" s="65"/>
      <c r="J554" s="65"/>
      <c r="K554" s="65"/>
    </row>
    <row r="555" customHeight="1" spans="2:11">
      <c r="B555" s="65"/>
      <c r="C555" s="65"/>
      <c r="D555" s="65"/>
      <c r="E555" s="65"/>
      <c r="F555" s="65"/>
      <c r="G555" s="65"/>
      <c r="H555" s="65"/>
      <c r="I555" s="65"/>
      <c r="J555" s="65"/>
      <c r="K555" s="65"/>
    </row>
    <row r="556" customHeight="1" spans="2:11">
      <c r="B556" s="65"/>
      <c r="C556" s="65"/>
      <c r="D556" s="65"/>
      <c r="E556" s="65"/>
      <c r="F556" s="65"/>
      <c r="G556" s="65"/>
      <c r="H556" s="65"/>
      <c r="I556" s="65"/>
      <c r="J556" s="65"/>
      <c r="K556" s="65"/>
    </row>
    <row r="557" customHeight="1" spans="2:11">
      <c r="B557" s="65"/>
      <c r="C557" s="65"/>
      <c r="D557" s="65"/>
      <c r="E557" s="65"/>
      <c r="F557" s="65"/>
      <c r="G557" s="65"/>
      <c r="H557" s="65"/>
      <c r="I557" s="65"/>
      <c r="J557" s="65"/>
      <c r="K557" s="65"/>
    </row>
    <row r="558" customHeight="1" spans="2:11">
      <c r="B558" s="65"/>
      <c r="C558" s="65"/>
      <c r="D558" s="65"/>
      <c r="E558" s="65"/>
      <c r="F558" s="65"/>
      <c r="G558" s="65"/>
      <c r="H558" s="65"/>
      <c r="I558" s="65"/>
      <c r="J558" s="65"/>
      <c r="K558" s="65"/>
    </row>
    <row r="559" customHeight="1" spans="2:11">
      <c r="B559" s="65"/>
      <c r="C559" s="65"/>
      <c r="D559" s="65"/>
      <c r="E559" s="65"/>
      <c r="F559" s="65"/>
      <c r="G559" s="65"/>
      <c r="H559" s="65"/>
      <c r="I559" s="65"/>
      <c r="J559" s="65"/>
      <c r="K559" s="65"/>
    </row>
    <row r="560" customHeight="1" spans="2:11">
      <c r="B560" s="65"/>
      <c r="C560" s="65"/>
      <c r="D560" s="65"/>
      <c r="E560" s="65"/>
      <c r="F560" s="65"/>
      <c r="G560" s="65"/>
      <c r="H560" s="65"/>
      <c r="I560" s="65"/>
      <c r="J560" s="65"/>
      <c r="K560" s="65"/>
    </row>
    <row r="561" customHeight="1" spans="2:11">
      <c r="B561" s="65"/>
      <c r="C561" s="65"/>
      <c r="D561" s="65"/>
      <c r="E561" s="65"/>
      <c r="F561" s="65"/>
      <c r="G561" s="65"/>
      <c r="H561" s="65"/>
      <c r="I561" s="65"/>
      <c r="J561" s="65"/>
      <c r="K561" s="65"/>
    </row>
    <row r="562" customHeight="1" spans="2:11">
      <c r="B562" s="65"/>
      <c r="C562" s="65"/>
      <c r="D562" s="65"/>
      <c r="E562" s="65"/>
      <c r="F562" s="65"/>
      <c r="G562" s="65"/>
      <c r="H562" s="65"/>
      <c r="I562" s="65"/>
      <c r="J562" s="65"/>
      <c r="K562" s="65"/>
    </row>
    <row r="563" customHeight="1" spans="2:11">
      <c r="B563" s="65"/>
      <c r="C563" s="65"/>
      <c r="D563" s="65"/>
      <c r="E563" s="65"/>
      <c r="F563" s="65"/>
      <c r="G563" s="65"/>
      <c r="H563" s="65"/>
      <c r="I563" s="65"/>
      <c r="J563" s="65"/>
      <c r="K563" s="65"/>
    </row>
    <row r="564" customHeight="1" spans="2:11">
      <c r="B564" s="65"/>
      <c r="C564" s="65"/>
      <c r="D564" s="65"/>
      <c r="E564" s="65"/>
      <c r="F564" s="65"/>
      <c r="G564" s="65"/>
      <c r="H564" s="65"/>
      <c r="I564" s="65"/>
      <c r="J564" s="65"/>
      <c r="K564" s="65"/>
    </row>
    <row r="565" customHeight="1" spans="2:11">
      <c r="B565" s="65"/>
      <c r="C565" s="65"/>
      <c r="D565" s="65"/>
      <c r="E565" s="65"/>
      <c r="F565" s="65"/>
      <c r="G565" s="65"/>
      <c r="H565" s="65"/>
      <c r="I565" s="65"/>
      <c r="J565" s="65"/>
      <c r="K565" s="65"/>
    </row>
    <row r="566" customHeight="1" spans="2:11">
      <c r="B566" s="65"/>
      <c r="C566" s="65"/>
      <c r="D566" s="65"/>
      <c r="E566" s="65"/>
      <c r="F566" s="65"/>
      <c r="G566" s="65"/>
      <c r="H566" s="65"/>
      <c r="I566" s="65"/>
      <c r="J566" s="65"/>
      <c r="K566" s="65"/>
    </row>
    <row r="567" customHeight="1" spans="2:11">
      <c r="B567" s="65"/>
      <c r="C567" s="65"/>
      <c r="D567" s="65"/>
      <c r="E567" s="65"/>
      <c r="F567" s="65"/>
      <c r="G567" s="65"/>
      <c r="H567" s="65"/>
      <c r="I567" s="65"/>
      <c r="J567" s="65"/>
      <c r="K567" s="65"/>
    </row>
    <row r="568" customHeight="1" spans="2:11">
      <c r="B568" s="65"/>
      <c r="C568" s="65"/>
      <c r="D568" s="65"/>
      <c r="E568" s="65"/>
      <c r="F568" s="65"/>
      <c r="G568" s="65"/>
      <c r="H568" s="65"/>
      <c r="I568" s="65"/>
      <c r="J568" s="65"/>
      <c r="K568" s="65"/>
    </row>
    <row r="569" customHeight="1" spans="2:11">
      <c r="B569" s="65"/>
      <c r="C569" s="65"/>
      <c r="D569" s="65"/>
      <c r="E569" s="65"/>
      <c r="F569" s="65"/>
      <c r="G569" s="65"/>
      <c r="H569" s="65"/>
      <c r="I569" s="65"/>
      <c r="J569" s="65"/>
      <c r="K569" s="65"/>
    </row>
    <row r="570" customHeight="1" spans="2:11">
      <c r="B570" s="65"/>
      <c r="C570" s="65"/>
      <c r="D570" s="65"/>
      <c r="E570" s="65"/>
      <c r="F570" s="65"/>
      <c r="G570" s="65"/>
      <c r="H570" s="65"/>
      <c r="I570" s="65"/>
      <c r="J570" s="65"/>
      <c r="K570" s="65"/>
    </row>
    <row r="571" customHeight="1" spans="2:11">
      <c r="B571" s="65"/>
      <c r="C571" s="65"/>
      <c r="D571" s="65"/>
      <c r="E571" s="65"/>
      <c r="F571" s="65"/>
      <c r="G571" s="65"/>
      <c r="H571" s="65"/>
      <c r="I571" s="65"/>
      <c r="J571" s="65"/>
      <c r="K571" s="65"/>
    </row>
    <row r="572" customHeight="1" spans="2:11">
      <c r="B572" s="65"/>
      <c r="C572" s="65"/>
      <c r="D572" s="65"/>
      <c r="E572" s="65"/>
      <c r="F572" s="65"/>
      <c r="G572" s="65"/>
      <c r="H572" s="65"/>
      <c r="I572" s="65"/>
      <c r="J572" s="65"/>
      <c r="K572" s="65"/>
    </row>
    <row r="573" customHeight="1" spans="2:11">
      <c r="B573" s="65"/>
      <c r="C573" s="65"/>
      <c r="D573" s="65"/>
      <c r="E573" s="65"/>
      <c r="F573" s="65"/>
      <c r="G573" s="65"/>
      <c r="H573" s="65"/>
      <c r="I573" s="65"/>
      <c r="J573" s="65"/>
      <c r="K573" s="65"/>
    </row>
    <row r="574" customHeight="1" spans="2:11">
      <c r="B574" s="65"/>
      <c r="C574" s="65"/>
      <c r="D574" s="65"/>
      <c r="E574" s="65"/>
      <c r="F574" s="65"/>
      <c r="G574" s="65"/>
      <c r="H574" s="65"/>
      <c r="I574" s="65"/>
      <c r="J574" s="65"/>
      <c r="K574" s="65"/>
    </row>
    <row r="575" customHeight="1" spans="2:11">
      <c r="B575" s="65"/>
      <c r="C575" s="65"/>
      <c r="D575" s="65"/>
      <c r="E575" s="65"/>
      <c r="F575" s="65"/>
      <c r="G575" s="65"/>
      <c r="H575" s="65"/>
      <c r="I575" s="65"/>
      <c r="J575" s="65"/>
      <c r="K575" s="65"/>
    </row>
    <row r="576" customHeight="1" spans="2:11">
      <c r="B576" s="65"/>
      <c r="C576" s="65"/>
      <c r="D576" s="65"/>
      <c r="E576" s="65"/>
      <c r="F576" s="65"/>
      <c r="G576" s="65"/>
      <c r="H576" s="65"/>
      <c r="I576" s="65"/>
      <c r="J576" s="65"/>
      <c r="K576" s="65"/>
    </row>
    <row r="577" customHeight="1" spans="2:11">
      <c r="B577" s="65"/>
      <c r="C577" s="65"/>
      <c r="D577" s="65"/>
      <c r="E577" s="65"/>
      <c r="F577" s="65"/>
      <c r="G577" s="65"/>
      <c r="H577" s="65"/>
      <c r="I577" s="65"/>
      <c r="J577" s="65"/>
      <c r="K577" s="65"/>
    </row>
    <row r="578" customHeight="1" spans="2:11">
      <c r="B578" s="65"/>
      <c r="C578" s="65"/>
      <c r="D578" s="65"/>
      <c r="E578" s="65"/>
      <c r="F578" s="65"/>
      <c r="G578" s="65"/>
      <c r="H578" s="65"/>
      <c r="I578" s="65"/>
      <c r="J578" s="65"/>
      <c r="K578" s="65"/>
    </row>
    <row r="579" customHeight="1" spans="2:11">
      <c r="B579" s="65"/>
      <c r="C579" s="65"/>
      <c r="D579" s="65"/>
      <c r="E579" s="65"/>
      <c r="F579" s="65"/>
      <c r="G579" s="65"/>
      <c r="H579" s="65"/>
      <c r="I579" s="65"/>
      <c r="J579" s="65"/>
      <c r="K579" s="65"/>
    </row>
    <row r="580" customHeight="1" spans="2:11">
      <c r="B580" s="65"/>
      <c r="C580" s="65"/>
      <c r="D580" s="65"/>
      <c r="E580" s="65"/>
      <c r="F580" s="65"/>
      <c r="G580" s="65"/>
      <c r="H580" s="65"/>
      <c r="I580" s="65"/>
      <c r="J580" s="65"/>
      <c r="K580" s="65"/>
    </row>
    <row r="581" customHeight="1" spans="2:11">
      <c r="B581" s="65"/>
      <c r="C581" s="65"/>
      <c r="D581" s="65"/>
      <c r="E581" s="65"/>
      <c r="F581" s="65"/>
      <c r="G581" s="65"/>
      <c r="H581" s="65"/>
      <c r="I581" s="65"/>
      <c r="J581" s="65"/>
      <c r="K581" s="65"/>
    </row>
    <row r="582" customHeight="1" spans="2:11">
      <c r="B582" s="65"/>
      <c r="C582" s="65"/>
      <c r="D582" s="65"/>
      <c r="E582" s="65"/>
      <c r="F582" s="65"/>
      <c r="G582" s="65"/>
      <c r="H582" s="65"/>
      <c r="I582" s="65"/>
      <c r="J582" s="65"/>
      <c r="K582" s="65"/>
    </row>
    <row r="583" customHeight="1" spans="2:11">
      <c r="B583" s="65"/>
      <c r="C583" s="65"/>
      <c r="D583" s="65"/>
      <c r="E583" s="65"/>
      <c r="F583" s="65"/>
      <c r="G583" s="65"/>
      <c r="H583" s="65"/>
      <c r="I583" s="65"/>
      <c r="J583" s="65"/>
      <c r="K583" s="65"/>
    </row>
    <row r="584" customHeight="1" spans="2:11">
      <c r="B584" s="65"/>
      <c r="C584" s="65"/>
      <c r="D584" s="65"/>
      <c r="E584" s="65"/>
      <c r="F584" s="65"/>
      <c r="G584" s="65"/>
      <c r="H584" s="65"/>
      <c r="I584" s="65"/>
      <c r="J584" s="65"/>
      <c r="K584" s="65"/>
    </row>
    <row r="585" customHeight="1" spans="2:11">
      <c r="B585" s="65"/>
      <c r="C585" s="65"/>
      <c r="D585" s="65"/>
      <c r="E585" s="65"/>
      <c r="F585" s="65"/>
      <c r="G585" s="65"/>
      <c r="H585" s="65"/>
      <c r="I585" s="65"/>
      <c r="J585" s="65"/>
      <c r="K585" s="65"/>
    </row>
    <row r="586" customHeight="1" spans="2:11">
      <c r="B586" s="65"/>
      <c r="C586" s="65"/>
      <c r="D586" s="65"/>
      <c r="E586" s="65"/>
      <c r="F586" s="65"/>
      <c r="G586" s="65"/>
      <c r="H586" s="65"/>
      <c r="I586" s="65"/>
      <c r="J586" s="65"/>
      <c r="K586" s="65"/>
    </row>
    <row r="587" customHeight="1" spans="2:11">
      <c r="B587" s="65"/>
      <c r="C587" s="65"/>
      <c r="D587" s="65"/>
      <c r="E587" s="65"/>
      <c r="F587" s="65"/>
      <c r="G587" s="65"/>
      <c r="H587" s="65"/>
      <c r="I587" s="65"/>
      <c r="J587" s="65"/>
      <c r="K587" s="65"/>
    </row>
    <row r="588" customHeight="1" spans="2:11">
      <c r="B588" s="65"/>
      <c r="C588" s="65"/>
      <c r="D588" s="65"/>
      <c r="E588" s="65"/>
      <c r="F588" s="65"/>
      <c r="G588" s="65"/>
      <c r="H588" s="65"/>
      <c r="I588" s="65"/>
      <c r="J588" s="65"/>
      <c r="K588" s="65"/>
    </row>
    <row r="589" customHeight="1" spans="2:11">
      <c r="B589" s="65"/>
      <c r="C589" s="65"/>
      <c r="D589" s="65"/>
      <c r="E589" s="65"/>
      <c r="F589" s="65"/>
      <c r="G589" s="65"/>
      <c r="H589" s="65"/>
      <c r="I589" s="65"/>
      <c r="J589" s="65"/>
      <c r="K589" s="65"/>
    </row>
    <row r="590" customHeight="1" spans="2:11">
      <c r="B590" s="65"/>
      <c r="C590" s="65"/>
      <c r="D590" s="65"/>
      <c r="E590" s="65"/>
      <c r="F590" s="65"/>
      <c r="G590" s="65"/>
      <c r="H590" s="65"/>
      <c r="I590" s="65"/>
      <c r="J590" s="65"/>
      <c r="K590" s="65"/>
    </row>
    <row r="591" customHeight="1" spans="2:11">
      <c r="B591" s="65"/>
      <c r="C591" s="65"/>
      <c r="D591" s="65"/>
      <c r="E591" s="65"/>
      <c r="F591" s="65"/>
      <c r="G591" s="65"/>
      <c r="H591" s="65"/>
      <c r="I591" s="65"/>
      <c r="J591" s="65"/>
      <c r="K591" s="65"/>
    </row>
    <row r="592" customHeight="1" spans="2:11">
      <c r="B592" s="65"/>
      <c r="C592" s="65"/>
      <c r="D592" s="65"/>
      <c r="E592" s="65"/>
      <c r="F592" s="65"/>
      <c r="G592" s="65"/>
      <c r="H592" s="65"/>
      <c r="I592" s="65"/>
      <c r="J592" s="65"/>
      <c r="K592" s="65"/>
    </row>
    <row r="593" customHeight="1" spans="2:11">
      <c r="B593" s="65"/>
      <c r="C593" s="65"/>
      <c r="D593" s="65"/>
      <c r="E593" s="65"/>
      <c r="F593" s="65"/>
      <c r="G593" s="65"/>
      <c r="H593" s="65"/>
      <c r="I593" s="65"/>
      <c r="J593" s="65"/>
      <c r="K593" s="65"/>
    </row>
    <row r="594" customHeight="1" spans="2:11">
      <c r="B594" s="65"/>
      <c r="C594" s="65"/>
      <c r="D594" s="65"/>
      <c r="E594" s="65"/>
      <c r="F594" s="65"/>
      <c r="G594" s="65"/>
      <c r="H594" s="65"/>
      <c r="I594" s="65"/>
      <c r="J594" s="65"/>
      <c r="K594" s="65"/>
    </row>
    <row r="595" customHeight="1" spans="2:11">
      <c r="B595" s="65"/>
      <c r="C595" s="65"/>
      <c r="D595" s="65"/>
      <c r="E595" s="65"/>
      <c r="F595" s="65"/>
      <c r="G595" s="65"/>
      <c r="H595" s="65"/>
      <c r="I595" s="65"/>
      <c r="J595" s="65"/>
      <c r="K595" s="65"/>
    </row>
    <row r="596" customHeight="1" spans="2:11">
      <c r="B596" s="65"/>
      <c r="C596" s="65"/>
      <c r="D596" s="65"/>
      <c r="E596" s="65"/>
      <c r="F596" s="65"/>
      <c r="G596" s="65"/>
      <c r="H596" s="65"/>
      <c r="I596" s="65"/>
      <c r="J596" s="65"/>
      <c r="K596" s="65"/>
    </row>
    <row r="597" customHeight="1" spans="2:11">
      <c r="B597" s="65"/>
      <c r="C597" s="65"/>
      <c r="D597" s="65"/>
      <c r="E597" s="65"/>
      <c r="F597" s="65"/>
      <c r="G597" s="65"/>
      <c r="H597" s="65"/>
      <c r="I597" s="65"/>
      <c r="J597" s="65"/>
      <c r="K597" s="65"/>
    </row>
    <row r="598" customHeight="1" spans="2:11">
      <c r="B598" s="65"/>
      <c r="C598" s="65"/>
      <c r="D598" s="65"/>
      <c r="E598" s="65"/>
      <c r="F598" s="65"/>
      <c r="G598" s="65"/>
      <c r="H598" s="65"/>
      <c r="I598" s="65"/>
      <c r="J598" s="65"/>
      <c r="K598" s="65"/>
    </row>
    <row r="599" customHeight="1" spans="2:11">
      <c r="B599" s="65"/>
      <c r="C599" s="65"/>
      <c r="D599" s="65"/>
      <c r="E599" s="65"/>
      <c r="F599" s="65"/>
      <c r="G599" s="65"/>
      <c r="H599" s="65"/>
      <c r="I599" s="65"/>
      <c r="J599" s="65"/>
      <c r="K599" s="65"/>
    </row>
    <row r="600" customHeight="1" spans="2:11">
      <c r="B600" s="65"/>
      <c r="C600" s="65"/>
      <c r="D600" s="65"/>
      <c r="E600" s="65"/>
      <c r="F600" s="65"/>
      <c r="G600" s="65"/>
      <c r="H600" s="65"/>
      <c r="I600" s="65"/>
      <c r="J600" s="65"/>
      <c r="K600" s="65"/>
    </row>
    <row r="601" customHeight="1" spans="2:11">
      <c r="B601" s="65"/>
      <c r="C601" s="65"/>
      <c r="D601" s="65"/>
      <c r="E601" s="65"/>
      <c r="F601" s="65"/>
      <c r="G601" s="65"/>
      <c r="H601" s="65"/>
      <c r="I601" s="65"/>
      <c r="J601" s="65"/>
      <c r="K601" s="65"/>
    </row>
    <row r="602" customHeight="1" spans="2:11">
      <c r="B602" s="65"/>
      <c r="C602" s="65"/>
      <c r="D602" s="65"/>
      <c r="E602" s="65"/>
      <c r="F602" s="65"/>
      <c r="G602" s="65"/>
      <c r="H602" s="65"/>
      <c r="I602" s="65"/>
      <c r="J602" s="65"/>
      <c r="K602" s="65"/>
    </row>
    <row r="603" customHeight="1" spans="2:11">
      <c r="B603" s="65"/>
      <c r="C603" s="65"/>
      <c r="D603" s="65"/>
      <c r="E603" s="65"/>
      <c r="F603" s="65"/>
      <c r="G603" s="65"/>
      <c r="H603" s="65"/>
      <c r="I603" s="65"/>
      <c r="J603" s="65"/>
      <c r="K603" s="65"/>
    </row>
    <row r="604" customHeight="1" spans="2:11">
      <c r="B604" s="65"/>
      <c r="C604" s="65"/>
      <c r="D604" s="65"/>
      <c r="E604" s="65"/>
      <c r="F604" s="65"/>
      <c r="G604" s="65"/>
      <c r="H604" s="65"/>
      <c r="I604" s="65"/>
      <c r="J604" s="65"/>
      <c r="K604" s="65"/>
    </row>
    <row r="605" customHeight="1" spans="2:11">
      <c r="B605" s="65"/>
      <c r="C605" s="65"/>
      <c r="D605" s="65"/>
      <c r="E605" s="65"/>
      <c r="F605" s="65"/>
      <c r="G605" s="65"/>
      <c r="H605" s="65"/>
      <c r="I605" s="65"/>
      <c r="J605" s="65"/>
      <c r="K605" s="65"/>
    </row>
    <row r="606" customHeight="1" spans="2:11">
      <c r="B606" s="65"/>
      <c r="C606" s="65"/>
      <c r="D606" s="65"/>
      <c r="E606" s="65"/>
      <c r="F606" s="65"/>
      <c r="G606" s="65"/>
      <c r="H606" s="65"/>
      <c r="I606" s="65"/>
      <c r="J606" s="65"/>
      <c r="K606" s="65"/>
    </row>
    <row r="607" customHeight="1" spans="2:11">
      <c r="B607" s="65"/>
      <c r="C607" s="65"/>
      <c r="D607" s="65"/>
      <c r="E607" s="65"/>
      <c r="F607" s="65"/>
      <c r="G607" s="65"/>
      <c r="H607" s="65"/>
      <c r="I607" s="65"/>
      <c r="J607" s="65"/>
      <c r="K607" s="65"/>
    </row>
    <row r="608" customHeight="1" spans="2:11">
      <c r="B608" s="65"/>
      <c r="C608" s="65"/>
      <c r="D608" s="65"/>
      <c r="E608" s="65"/>
      <c r="F608" s="65"/>
      <c r="G608" s="65"/>
      <c r="H608" s="65"/>
      <c r="I608" s="65"/>
      <c r="J608" s="65"/>
      <c r="K608" s="65"/>
    </row>
    <row r="609" customHeight="1" spans="2:11">
      <c r="B609" s="65"/>
      <c r="C609" s="65"/>
      <c r="D609" s="65"/>
      <c r="E609" s="65"/>
      <c r="F609" s="65"/>
      <c r="G609" s="65"/>
      <c r="H609" s="65"/>
      <c r="I609" s="65"/>
      <c r="J609" s="65"/>
      <c r="K609" s="65"/>
    </row>
    <row r="610" customHeight="1" spans="2:11">
      <c r="B610" s="65"/>
      <c r="C610" s="65"/>
      <c r="D610" s="65"/>
      <c r="E610" s="65"/>
      <c r="F610" s="65"/>
      <c r="G610" s="65"/>
      <c r="H610" s="65"/>
      <c r="I610" s="65"/>
      <c r="J610" s="65"/>
      <c r="K610" s="65"/>
    </row>
    <row r="611" customHeight="1" spans="2:11">
      <c r="B611" s="65"/>
      <c r="C611" s="65"/>
      <c r="D611" s="65"/>
      <c r="E611" s="65"/>
      <c r="F611" s="65"/>
      <c r="G611" s="65"/>
      <c r="H611" s="65"/>
      <c r="I611" s="65"/>
      <c r="J611" s="65"/>
      <c r="K611" s="65"/>
    </row>
    <row r="612" customHeight="1" spans="2:11">
      <c r="B612" s="65"/>
      <c r="C612" s="65"/>
      <c r="D612" s="65"/>
      <c r="E612" s="65"/>
      <c r="F612" s="65"/>
      <c r="G612" s="65"/>
      <c r="H612" s="65"/>
      <c r="I612" s="65"/>
      <c r="J612" s="65"/>
      <c r="K612" s="65"/>
    </row>
    <row r="613" customHeight="1" spans="2:11">
      <c r="B613" s="65"/>
      <c r="C613" s="65"/>
      <c r="D613" s="65"/>
      <c r="E613" s="65"/>
      <c r="F613" s="65"/>
      <c r="G613" s="65"/>
      <c r="H613" s="65"/>
      <c r="I613" s="65"/>
      <c r="J613" s="65"/>
      <c r="K613" s="65"/>
    </row>
    <row r="614" customHeight="1" spans="2:11">
      <c r="B614" s="65"/>
      <c r="C614" s="65"/>
      <c r="D614" s="65"/>
      <c r="E614" s="65"/>
      <c r="F614" s="65"/>
      <c r="G614" s="65"/>
      <c r="H614" s="65"/>
      <c r="I614" s="65"/>
      <c r="J614" s="65"/>
      <c r="K614" s="65"/>
    </row>
    <row r="615" customHeight="1" spans="2:11">
      <c r="B615" s="65"/>
      <c r="C615" s="65"/>
      <c r="D615" s="65"/>
      <c r="E615" s="65"/>
      <c r="F615" s="65"/>
      <c r="G615" s="65"/>
      <c r="H615" s="65"/>
      <c r="I615" s="65"/>
      <c r="J615" s="65"/>
      <c r="K615" s="65"/>
    </row>
    <row r="616" customHeight="1" spans="2:11">
      <c r="B616" s="65"/>
      <c r="C616" s="65"/>
      <c r="D616" s="65"/>
      <c r="E616" s="65"/>
      <c r="F616" s="65"/>
      <c r="G616" s="65"/>
      <c r="H616" s="65"/>
      <c r="I616" s="65"/>
      <c r="J616" s="65"/>
      <c r="K616" s="65"/>
    </row>
    <row r="617" customHeight="1" spans="2:11">
      <c r="B617" s="65"/>
      <c r="C617" s="65"/>
      <c r="D617" s="65"/>
      <c r="E617" s="65"/>
      <c r="F617" s="65"/>
      <c r="G617" s="65"/>
      <c r="H617" s="65"/>
      <c r="I617" s="65"/>
      <c r="J617" s="65"/>
      <c r="K617" s="65"/>
    </row>
    <row r="618" customHeight="1" spans="2:11">
      <c r="B618" s="65"/>
      <c r="C618" s="65"/>
      <c r="D618" s="65"/>
      <c r="E618" s="65"/>
      <c r="F618" s="65"/>
      <c r="G618" s="65"/>
      <c r="H618" s="65"/>
      <c r="I618" s="65"/>
      <c r="J618" s="65"/>
      <c r="K618" s="65"/>
    </row>
    <row r="619" customHeight="1" spans="2:11">
      <c r="B619" s="65"/>
      <c r="C619" s="65"/>
      <c r="D619" s="65"/>
      <c r="E619" s="65"/>
      <c r="F619" s="65"/>
      <c r="G619" s="65"/>
      <c r="H619" s="65"/>
      <c r="I619" s="65"/>
      <c r="J619" s="65"/>
      <c r="K619" s="65"/>
    </row>
    <row r="620" customHeight="1" spans="2:11">
      <c r="B620" s="65"/>
      <c r="C620" s="65"/>
      <c r="D620" s="65"/>
      <c r="E620" s="65"/>
      <c r="F620" s="65"/>
      <c r="G620" s="65"/>
      <c r="H620" s="65"/>
      <c r="I620" s="65"/>
      <c r="J620" s="65"/>
      <c r="K620" s="65"/>
    </row>
    <row r="621" customHeight="1" spans="2:11">
      <c r="B621" s="65"/>
      <c r="C621" s="65"/>
      <c r="D621" s="65"/>
      <c r="E621" s="65"/>
      <c r="F621" s="65"/>
      <c r="G621" s="65"/>
      <c r="H621" s="65"/>
      <c r="I621" s="65"/>
      <c r="J621" s="65"/>
      <c r="K621" s="65"/>
    </row>
    <row r="622" customHeight="1" spans="2:11">
      <c r="B622" s="65"/>
      <c r="C622" s="65"/>
      <c r="D622" s="65"/>
      <c r="E622" s="65"/>
      <c r="F622" s="65"/>
      <c r="G622" s="65"/>
      <c r="H622" s="65"/>
      <c r="I622" s="65"/>
      <c r="J622" s="65"/>
      <c r="K622" s="65"/>
    </row>
    <row r="623" customHeight="1" spans="2:11">
      <c r="B623" s="65"/>
      <c r="C623" s="65"/>
      <c r="D623" s="65"/>
      <c r="E623" s="65"/>
      <c r="F623" s="65"/>
      <c r="G623" s="65"/>
      <c r="H623" s="65"/>
      <c r="I623" s="65"/>
      <c r="J623" s="65"/>
      <c r="K623" s="65"/>
    </row>
    <row r="624" customHeight="1" spans="2:11">
      <c r="B624" s="65"/>
      <c r="C624" s="65"/>
      <c r="D624" s="65"/>
      <c r="E624" s="65"/>
      <c r="F624" s="65"/>
      <c r="G624" s="65"/>
      <c r="H624" s="65"/>
      <c r="I624" s="65"/>
      <c r="J624" s="65"/>
      <c r="K624" s="65"/>
    </row>
    <row r="625" customHeight="1" spans="2:11">
      <c r="B625" s="65"/>
      <c r="C625" s="65"/>
      <c r="D625" s="65"/>
      <c r="E625" s="65"/>
      <c r="F625" s="65"/>
      <c r="G625" s="65"/>
      <c r="H625" s="65"/>
      <c r="I625" s="65"/>
      <c r="J625" s="65"/>
      <c r="K625" s="65"/>
    </row>
    <row r="626" customHeight="1" spans="2:11">
      <c r="B626" s="65"/>
      <c r="C626" s="65"/>
      <c r="D626" s="65"/>
      <c r="E626" s="65"/>
      <c r="F626" s="65"/>
      <c r="G626" s="65"/>
      <c r="H626" s="65"/>
      <c r="I626" s="65"/>
      <c r="J626" s="65"/>
      <c r="K626" s="65"/>
    </row>
    <row r="627" customHeight="1" spans="2:11">
      <c r="B627" s="65"/>
      <c r="C627" s="65"/>
      <c r="D627" s="65"/>
      <c r="E627" s="65"/>
      <c r="F627" s="65"/>
      <c r="G627" s="65"/>
      <c r="H627" s="65"/>
      <c r="I627" s="65"/>
      <c r="J627" s="65"/>
      <c r="K627" s="65"/>
    </row>
    <row r="628" customHeight="1" spans="2:11">
      <c r="B628" s="65"/>
      <c r="C628" s="65"/>
      <c r="D628" s="65"/>
      <c r="E628" s="65"/>
      <c r="F628" s="65"/>
      <c r="G628" s="65"/>
      <c r="H628" s="65"/>
      <c r="I628" s="65"/>
      <c r="J628" s="65"/>
      <c r="K628" s="65"/>
    </row>
    <row r="629" customHeight="1" spans="2:11">
      <c r="B629" s="65"/>
      <c r="C629" s="65"/>
      <c r="D629" s="65"/>
      <c r="E629" s="65"/>
      <c r="F629" s="65"/>
      <c r="G629" s="65"/>
      <c r="H629" s="65"/>
      <c r="I629" s="65"/>
      <c r="J629" s="65"/>
      <c r="K629" s="65"/>
    </row>
    <row r="630" customHeight="1" spans="2:11">
      <c r="B630" s="65"/>
      <c r="C630" s="65"/>
      <c r="D630" s="65"/>
      <c r="E630" s="65"/>
      <c r="F630" s="65"/>
      <c r="G630" s="65"/>
      <c r="H630" s="65"/>
      <c r="I630" s="65"/>
      <c r="J630" s="65"/>
      <c r="K630" s="65"/>
    </row>
    <row r="631" customHeight="1" spans="2:11">
      <c r="B631" s="65"/>
      <c r="C631" s="65"/>
      <c r="D631" s="65"/>
      <c r="E631" s="65"/>
      <c r="F631" s="65"/>
      <c r="G631" s="65"/>
      <c r="H631" s="65"/>
      <c r="I631" s="65"/>
      <c r="J631" s="65"/>
      <c r="K631" s="65"/>
    </row>
    <row r="632" customHeight="1" spans="2:11">
      <c r="B632" s="65"/>
      <c r="C632" s="65"/>
      <c r="D632" s="65"/>
      <c r="E632" s="65"/>
      <c r="F632" s="65"/>
      <c r="G632" s="65"/>
      <c r="H632" s="65"/>
      <c r="I632" s="65"/>
      <c r="J632" s="65"/>
      <c r="K632" s="65"/>
    </row>
    <row r="633" customHeight="1" spans="2:11">
      <c r="B633" s="65"/>
      <c r="C633" s="65"/>
      <c r="D633" s="65"/>
      <c r="E633" s="65"/>
      <c r="F633" s="65"/>
      <c r="G633" s="65"/>
      <c r="H633" s="65"/>
      <c r="I633" s="65"/>
      <c r="J633" s="65"/>
      <c r="K633" s="65"/>
    </row>
    <row r="634" customHeight="1" spans="2:11">
      <c r="B634" s="65"/>
      <c r="C634" s="65"/>
      <c r="D634" s="65"/>
      <c r="E634" s="65"/>
      <c r="F634" s="65"/>
      <c r="G634" s="65"/>
      <c r="H634" s="65"/>
      <c r="I634" s="65"/>
      <c r="J634" s="65"/>
      <c r="K634" s="65"/>
    </row>
    <row r="635" customHeight="1" spans="2:11">
      <c r="B635" s="65"/>
      <c r="C635" s="65"/>
      <c r="D635" s="65"/>
      <c r="E635" s="65"/>
      <c r="F635" s="65"/>
      <c r="G635" s="65"/>
      <c r="H635" s="65"/>
      <c r="I635" s="65"/>
      <c r="J635" s="65"/>
      <c r="K635" s="65"/>
    </row>
    <row r="636" customHeight="1" spans="2:11">
      <c r="B636" s="65"/>
      <c r="C636" s="65"/>
      <c r="D636" s="65"/>
      <c r="E636" s="65"/>
      <c r="F636" s="65"/>
      <c r="G636" s="65"/>
      <c r="H636" s="65"/>
      <c r="I636" s="65"/>
      <c r="J636" s="65"/>
      <c r="K636" s="65"/>
    </row>
    <row r="637" customHeight="1" spans="2:11">
      <c r="B637" s="65"/>
      <c r="C637" s="65"/>
      <c r="D637" s="65"/>
      <c r="E637" s="65"/>
      <c r="F637" s="65"/>
      <c r="G637" s="65"/>
      <c r="H637" s="65"/>
      <c r="I637" s="65"/>
      <c r="J637" s="65"/>
      <c r="K637" s="65"/>
    </row>
    <row r="638" customHeight="1" spans="2:11">
      <c r="B638" s="65"/>
      <c r="C638" s="65"/>
      <c r="D638" s="65"/>
      <c r="E638" s="65"/>
      <c r="F638" s="65"/>
      <c r="G638" s="65"/>
      <c r="H638" s="65"/>
      <c r="I638" s="65"/>
      <c r="J638" s="65"/>
      <c r="K638" s="65"/>
    </row>
    <row r="639" customHeight="1" spans="2:11">
      <c r="B639" s="65"/>
      <c r="C639" s="65"/>
      <c r="D639" s="65"/>
      <c r="E639" s="65"/>
      <c r="F639" s="65"/>
      <c r="G639" s="65"/>
      <c r="H639" s="65"/>
      <c r="I639" s="65"/>
      <c r="J639" s="65"/>
      <c r="K639" s="65"/>
    </row>
    <row r="640" customHeight="1" spans="2:11">
      <c r="B640" s="65"/>
      <c r="C640" s="65"/>
      <c r="D640" s="65"/>
      <c r="E640" s="65"/>
      <c r="F640" s="65"/>
      <c r="G640" s="65"/>
      <c r="H640" s="65"/>
      <c r="I640" s="65"/>
      <c r="J640" s="65"/>
      <c r="K640" s="65"/>
    </row>
    <row r="641" customHeight="1" spans="2:11">
      <c r="B641" s="65"/>
      <c r="C641" s="65"/>
      <c r="D641" s="65"/>
      <c r="E641" s="65"/>
      <c r="F641" s="65"/>
      <c r="G641" s="65"/>
      <c r="H641" s="65"/>
      <c r="I641" s="65"/>
      <c r="J641" s="65"/>
      <c r="K641" s="65"/>
    </row>
    <row r="642" customHeight="1" spans="2:11">
      <c r="B642" s="65"/>
      <c r="C642" s="65"/>
      <c r="D642" s="65"/>
      <c r="E642" s="65"/>
      <c r="F642" s="65"/>
      <c r="G642" s="65"/>
      <c r="H642" s="65"/>
      <c r="I642" s="65"/>
      <c r="J642" s="65"/>
      <c r="K642" s="65"/>
    </row>
    <row r="643" customHeight="1" spans="2:11">
      <c r="B643" s="65"/>
      <c r="C643" s="65"/>
      <c r="D643" s="65"/>
      <c r="E643" s="65"/>
      <c r="F643" s="65"/>
      <c r="G643" s="65"/>
      <c r="H643" s="65"/>
      <c r="I643" s="65"/>
      <c r="J643" s="65"/>
      <c r="K643" s="65"/>
    </row>
    <row r="644" customHeight="1" spans="2:11">
      <c r="B644" s="65"/>
      <c r="C644" s="65"/>
      <c r="D644" s="65"/>
      <c r="E644" s="65"/>
      <c r="F644" s="65"/>
      <c r="G644" s="65"/>
      <c r="H644" s="65"/>
      <c r="I644" s="65"/>
      <c r="J644" s="65"/>
      <c r="K644" s="65"/>
    </row>
    <row r="645" customHeight="1" spans="2:11">
      <c r="B645" s="65"/>
      <c r="C645" s="65"/>
      <c r="D645" s="65"/>
      <c r="E645" s="65"/>
      <c r="F645" s="65"/>
      <c r="G645" s="65"/>
      <c r="H645" s="65"/>
      <c r="I645" s="65"/>
      <c r="J645" s="65"/>
      <c r="K645" s="65"/>
    </row>
    <row r="646" customHeight="1" spans="2:11">
      <c r="B646" s="65"/>
      <c r="C646" s="65"/>
      <c r="D646" s="65"/>
      <c r="E646" s="65"/>
      <c r="F646" s="65"/>
      <c r="G646" s="65"/>
      <c r="H646" s="65"/>
      <c r="I646" s="65"/>
      <c r="J646" s="65"/>
      <c r="K646" s="65"/>
    </row>
    <row r="647" customHeight="1" spans="2:11">
      <c r="B647" s="65"/>
      <c r="C647" s="65"/>
      <c r="D647" s="65"/>
      <c r="E647" s="65"/>
      <c r="F647" s="65"/>
      <c r="G647" s="65"/>
      <c r="H647" s="65"/>
      <c r="I647" s="65"/>
      <c r="J647" s="65"/>
      <c r="K647" s="65"/>
    </row>
    <row r="648" customHeight="1" spans="2:11">
      <c r="B648" s="65"/>
      <c r="C648" s="65"/>
      <c r="D648" s="65"/>
      <c r="E648" s="65"/>
      <c r="F648" s="65"/>
      <c r="G648" s="65"/>
      <c r="H648" s="65"/>
      <c r="I648" s="65"/>
      <c r="J648" s="65"/>
      <c r="K648" s="65"/>
    </row>
    <row r="649" customHeight="1" spans="2:11">
      <c r="B649" s="65"/>
      <c r="C649" s="65"/>
      <c r="D649" s="65"/>
      <c r="E649" s="65"/>
      <c r="F649" s="65"/>
      <c r="G649" s="65"/>
      <c r="H649" s="65"/>
      <c r="I649" s="65"/>
      <c r="J649" s="65"/>
      <c r="K649" s="65"/>
    </row>
    <row r="650" customHeight="1" spans="2:11">
      <c r="B650" s="65"/>
      <c r="C650" s="65"/>
      <c r="D650" s="65"/>
      <c r="E650" s="65"/>
      <c r="F650" s="65"/>
      <c r="G650" s="65"/>
      <c r="H650" s="65"/>
      <c r="I650" s="65"/>
      <c r="J650" s="65"/>
      <c r="K650" s="65"/>
    </row>
    <row r="651" customHeight="1" spans="2:11">
      <c r="B651" s="65"/>
      <c r="C651" s="65"/>
      <c r="D651" s="65"/>
      <c r="E651" s="65"/>
      <c r="F651" s="65"/>
      <c r="G651" s="65"/>
      <c r="H651" s="65"/>
      <c r="I651" s="65"/>
      <c r="J651" s="65"/>
      <c r="K651" s="65"/>
    </row>
    <row r="652" customHeight="1" spans="2:11">
      <c r="B652" s="65"/>
      <c r="C652" s="65"/>
      <c r="D652" s="65"/>
      <c r="E652" s="65"/>
      <c r="F652" s="65"/>
      <c r="G652" s="65"/>
      <c r="H652" s="65"/>
      <c r="I652" s="65"/>
      <c r="J652" s="65"/>
      <c r="K652" s="65"/>
    </row>
    <row r="653" customHeight="1" spans="2:11">
      <c r="B653" s="65"/>
      <c r="C653" s="65"/>
      <c r="D653" s="65"/>
      <c r="E653" s="65"/>
      <c r="F653" s="65"/>
      <c r="G653" s="65"/>
      <c r="H653" s="65"/>
      <c r="I653" s="65"/>
      <c r="J653" s="65"/>
      <c r="K653" s="65"/>
    </row>
    <row r="654" customHeight="1" spans="2:11">
      <c r="B654" s="65"/>
      <c r="C654" s="65"/>
      <c r="D654" s="65"/>
      <c r="E654" s="65"/>
      <c r="F654" s="65"/>
      <c r="G654" s="65"/>
      <c r="H654" s="65"/>
      <c r="I654" s="65"/>
      <c r="J654" s="65"/>
      <c r="K654" s="65"/>
    </row>
    <row r="655" customHeight="1" spans="2:11">
      <c r="B655" s="65"/>
      <c r="C655" s="65"/>
      <c r="D655" s="65"/>
      <c r="E655" s="65"/>
      <c r="F655" s="65"/>
      <c r="G655" s="65"/>
      <c r="H655" s="65"/>
      <c r="I655" s="65"/>
      <c r="J655" s="65"/>
      <c r="K655" s="65"/>
    </row>
    <row r="656" customHeight="1" spans="2:11">
      <c r="B656" s="65"/>
      <c r="C656" s="65"/>
      <c r="D656" s="65"/>
      <c r="E656" s="65"/>
      <c r="F656" s="65"/>
      <c r="G656" s="65"/>
      <c r="H656" s="65"/>
      <c r="I656" s="65"/>
      <c r="J656" s="65"/>
      <c r="K656" s="65"/>
    </row>
    <row r="657" customHeight="1" spans="2:11">
      <c r="B657" s="65"/>
      <c r="C657" s="65"/>
      <c r="D657" s="65"/>
      <c r="E657" s="65"/>
      <c r="F657" s="65"/>
      <c r="G657" s="65"/>
      <c r="H657" s="65"/>
      <c r="I657" s="65"/>
      <c r="J657" s="65"/>
      <c r="K657" s="65"/>
    </row>
    <row r="658" customHeight="1" spans="2:11">
      <c r="B658" s="65"/>
      <c r="C658" s="65"/>
      <c r="D658" s="65"/>
      <c r="E658" s="65"/>
      <c r="F658" s="65"/>
      <c r="G658" s="65"/>
      <c r="H658" s="65"/>
      <c r="I658" s="65"/>
      <c r="J658" s="65"/>
      <c r="K658" s="65"/>
    </row>
    <row r="659" customHeight="1" spans="2:11">
      <c r="B659" s="65"/>
      <c r="C659" s="65"/>
      <c r="D659" s="65"/>
      <c r="E659" s="65"/>
      <c r="F659" s="65"/>
      <c r="G659" s="65"/>
      <c r="H659" s="65"/>
      <c r="I659" s="65"/>
      <c r="J659" s="65"/>
      <c r="K659" s="65"/>
    </row>
    <row r="660" customHeight="1" spans="2:11">
      <c r="B660" s="65"/>
      <c r="C660" s="65"/>
      <c r="D660" s="65"/>
      <c r="E660" s="65"/>
      <c r="F660" s="65"/>
      <c r="G660" s="65"/>
      <c r="H660" s="65"/>
      <c r="I660" s="65"/>
      <c r="J660" s="65"/>
      <c r="K660" s="65"/>
    </row>
    <row r="661" customHeight="1" spans="2:11">
      <c r="B661" s="65"/>
      <c r="C661" s="65"/>
      <c r="D661" s="65"/>
      <c r="E661" s="65"/>
      <c r="F661" s="65"/>
      <c r="G661" s="65"/>
      <c r="H661" s="65"/>
      <c r="I661" s="65"/>
      <c r="J661" s="65"/>
      <c r="K661" s="65"/>
    </row>
    <row r="662" customHeight="1" spans="2:11">
      <c r="B662" s="65"/>
      <c r="C662" s="65"/>
      <c r="D662" s="65"/>
      <c r="E662" s="65"/>
      <c r="F662" s="65"/>
      <c r="G662" s="65"/>
      <c r="H662" s="65"/>
      <c r="I662" s="65"/>
      <c r="J662" s="65"/>
      <c r="K662" s="65"/>
    </row>
    <row r="663" customHeight="1" spans="2:11">
      <c r="B663" s="65"/>
      <c r="C663" s="65"/>
      <c r="D663" s="65"/>
      <c r="E663" s="65"/>
      <c r="F663" s="65"/>
      <c r="G663" s="65"/>
      <c r="H663" s="65"/>
      <c r="I663" s="65"/>
      <c r="J663" s="65"/>
      <c r="K663" s="65"/>
    </row>
    <row r="664" customHeight="1" spans="2:11">
      <c r="B664" s="65"/>
      <c r="C664" s="65"/>
      <c r="D664" s="65"/>
      <c r="E664" s="65"/>
      <c r="F664" s="65"/>
      <c r="G664" s="65"/>
      <c r="H664" s="65"/>
      <c r="I664" s="65"/>
      <c r="J664" s="65"/>
      <c r="K664" s="65"/>
    </row>
    <row r="665" customHeight="1" spans="2:11">
      <c r="B665" s="65"/>
      <c r="C665" s="65"/>
      <c r="D665" s="65"/>
      <c r="E665" s="65"/>
      <c r="F665" s="65"/>
      <c r="G665" s="65"/>
      <c r="H665" s="65"/>
      <c r="I665" s="65"/>
      <c r="J665" s="65"/>
      <c r="K665" s="65"/>
    </row>
    <row r="666" customHeight="1" spans="2:11">
      <c r="B666" s="65"/>
      <c r="C666" s="65"/>
      <c r="D666" s="65"/>
      <c r="E666" s="65"/>
      <c r="F666" s="65"/>
      <c r="G666" s="65"/>
      <c r="H666" s="65"/>
      <c r="I666" s="65"/>
      <c r="J666" s="65"/>
      <c r="K666" s="65"/>
    </row>
    <row r="667" customHeight="1" spans="2:11">
      <c r="B667" s="65"/>
      <c r="C667" s="65"/>
      <c r="D667" s="65"/>
      <c r="E667" s="65"/>
      <c r="F667" s="65"/>
      <c r="G667" s="65"/>
      <c r="H667" s="65"/>
      <c r="I667" s="65"/>
      <c r="J667" s="65"/>
      <c r="K667" s="65"/>
    </row>
    <row r="668" customHeight="1" spans="2:11">
      <c r="B668" s="65"/>
      <c r="C668" s="65"/>
      <c r="D668" s="65"/>
      <c r="E668" s="65"/>
      <c r="F668" s="65"/>
      <c r="G668" s="65"/>
      <c r="H668" s="65"/>
      <c r="I668" s="65"/>
      <c r="J668" s="65"/>
      <c r="K668" s="65"/>
    </row>
    <row r="669" customHeight="1" spans="2:11">
      <c r="B669" s="65"/>
      <c r="C669" s="65"/>
      <c r="D669" s="65"/>
      <c r="E669" s="65"/>
      <c r="F669" s="65"/>
      <c r="G669" s="65"/>
      <c r="H669" s="65"/>
      <c r="I669" s="65"/>
      <c r="J669" s="65"/>
      <c r="K669" s="65"/>
    </row>
    <row r="670" customHeight="1" spans="2:11">
      <c r="B670" s="65"/>
      <c r="C670" s="65"/>
      <c r="D670" s="65"/>
      <c r="E670" s="65"/>
      <c r="F670" s="65"/>
      <c r="G670" s="65"/>
      <c r="H670" s="65"/>
      <c r="I670" s="65"/>
      <c r="J670" s="65"/>
      <c r="K670" s="65"/>
    </row>
    <row r="671" customHeight="1" spans="2:11">
      <c r="B671" s="65"/>
      <c r="C671" s="65"/>
      <c r="D671" s="65"/>
      <c r="E671" s="65"/>
      <c r="F671" s="65"/>
      <c r="G671" s="65"/>
      <c r="H671" s="65"/>
      <c r="I671" s="65"/>
      <c r="J671" s="65"/>
      <c r="K671" s="65"/>
    </row>
    <row r="672" customHeight="1" spans="2:11">
      <c r="B672" s="65"/>
      <c r="C672" s="65"/>
      <c r="D672" s="65"/>
      <c r="E672" s="65"/>
      <c r="F672" s="65"/>
      <c r="G672" s="65"/>
      <c r="H672" s="65"/>
      <c r="I672" s="65"/>
      <c r="J672" s="65"/>
      <c r="K672" s="65"/>
    </row>
    <row r="673" customHeight="1" spans="2:11">
      <c r="B673" s="65"/>
      <c r="C673" s="65"/>
      <c r="D673" s="65"/>
      <c r="E673" s="65"/>
      <c r="F673" s="65"/>
      <c r="G673" s="65"/>
      <c r="H673" s="65"/>
      <c r="I673" s="65"/>
      <c r="J673" s="65"/>
      <c r="K673" s="65"/>
    </row>
    <row r="674" customHeight="1" spans="2:11">
      <c r="B674" s="65"/>
      <c r="C674" s="65"/>
      <c r="D674" s="65"/>
      <c r="E674" s="65"/>
      <c r="F674" s="65"/>
      <c r="G674" s="65"/>
      <c r="H674" s="65"/>
      <c r="I674" s="65"/>
      <c r="J674" s="65"/>
      <c r="K674" s="65"/>
    </row>
    <row r="675" customHeight="1" spans="2:11">
      <c r="B675" s="65"/>
      <c r="C675" s="65"/>
      <c r="D675" s="65"/>
      <c r="E675" s="65"/>
      <c r="F675" s="65"/>
      <c r="G675" s="65"/>
      <c r="H675" s="65"/>
      <c r="I675" s="65"/>
      <c r="J675" s="65"/>
      <c r="K675" s="65"/>
    </row>
    <row r="676" customHeight="1" spans="2:11">
      <c r="B676" s="65"/>
      <c r="C676" s="65"/>
      <c r="D676" s="65"/>
      <c r="E676" s="65"/>
      <c r="F676" s="65"/>
      <c r="G676" s="65"/>
      <c r="H676" s="65"/>
      <c r="I676" s="65"/>
      <c r="J676" s="65"/>
      <c r="K676" s="65"/>
    </row>
    <row r="677" customHeight="1" spans="2:11">
      <c r="B677" s="65"/>
      <c r="C677" s="65"/>
      <c r="D677" s="65"/>
      <c r="E677" s="65"/>
      <c r="F677" s="65"/>
      <c r="G677" s="65"/>
      <c r="H677" s="65"/>
      <c r="I677" s="65"/>
      <c r="J677" s="65"/>
      <c r="K677" s="65"/>
    </row>
    <row r="678" customHeight="1" spans="2:11">
      <c r="B678" s="65"/>
      <c r="C678" s="65"/>
      <c r="D678" s="65"/>
      <c r="E678" s="65"/>
      <c r="F678" s="65"/>
      <c r="G678" s="65"/>
      <c r="H678" s="65"/>
      <c r="I678" s="65"/>
      <c r="J678" s="65"/>
      <c r="K678" s="65"/>
    </row>
    <row r="679" customHeight="1" spans="2:11">
      <c r="B679" s="65"/>
      <c r="C679" s="65"/>
      <c r="D679" s="65"/>
      <c r="E679" s="65"/>
      <c r="F679" s="65"/>
      <c r="G679" s="65"/>
      <c r="H679" s="65"/>
      <c r="I679" s="65"/>
      <c r="J679" s="65"/>
      <c r="K679" s="65"/>
    </row>
    <row r="680" customHeight="1" spans="2:11">
      <c r="B680" s="65"/>
      <c r="C680" s="65"/>
      <c r="D680" s="65"/>
      <c r="E680" s="65"/>
      <c r="F680" s="65"/>
      <c r="G680" s="65"/>
      <c r="H680" s="65"/>
      <c r="I680" s="65"/>
      <c r="J680" s="65"/>
      <c r="K680" s="65"/>
    </row>
    <row r="681" customHeight="1" spans="2:11">
      <c r="B681" s="65"/>
      <c r="C681" s="65"/>
      <c r="D681" s="65"/>
      <c r="E681" s="65"/>
      <c r="F681" s="65"/>
      <c r="G681" s="65"/>
      <c r="H681" s="65"/>
      <c r="I681" s="65"/>
      <c r="J681" s="65"/>
      <c r="K681" s="65"/>
    </row>
    <row r="682" customHeight="1" spans="2:11">
      <c r="B682" s="65"/>
      <c r="C682" s="65"/>
      <c r="D682" s="65"/>
      <c r="E682" s="65"/>
      <c r="F682" s="65"/>
      <c r="G682" s="65"/>
      <c r="H682" s="65"/>
      <c r="I682" s="65"/>
      <c r="J682" s="65"/>
      <c r="K682" s="65"/>
    </row>
    <row r="683" customHeight="1" spans="2:11">
      <c r="B683" s="65"/>
      <c r="C683" s="65"/>
      <c r="D683" s="65"/>
      <c r="E683" s="65"/>
      <c r="F683" s="65"/>
      <c r="G683" s="65"/>
      <c r="H683" s="65"/>
      <c r="I683" s="65"/>
      <c r="J683" s="65"/>
      <c r="K683" s="65"/>
    </row>
    <row r="684" customHeight="1" spans="2:11">
      <c r="B684" s="65"/>
      <c r="C684" s="65"/>
      <c r="D684" s="65"/>
      <c r="E684" s="65"/>
      <c r="F684" s="65"/>
      <c r="G684" s="65"/>
      <c r="H684" s="65"/>
      <c r="I684" s="65"/>
      <c r="J684" s="65"/>
      <c r="K684" s="65"/>
    </row>
    <row r="685" customHeight="1" spans="2:11">
      <c r="B685" s="65"/>
      <c r="C685" s="65"/>
      <c r="D685" s="65"/>
      <c r="E685" s="65"/>
      <c r="F685" s="65"/>
      <c r="G685" s="65"/>
      <c r="H685" s="65"/>
      <c r="I685" s="65"/>
      <c r="J685" s="65"/>
      <c r="K685" s="65"/>
    </row>
    <row r="686" customHeight="1" spans="2:11">
      <c r="B686" s="65"/>
      <c r="C686" s="65"/>
      <c r="D686" s="65"/>
      <c r="E686" s="65"/>
      <c r="F686" s="65"/>
      <c r="G686" s="65"/>
      <c r="H686" s="65"/>
      <c r="I686" s="65"/>
      <c r="J686" s="65"/>
      <c r="K686" s="65"/>
    </row>
    <row r="687" customHeight="1" spans="2:11">
      <c r="B687" s="65"/>
      <c r="C687" s="65"/>
      <c r="D687" s="65"/>
      <c r="E687" s="65"/>
      <c r="F687" s="65"/>
      <c r="G687" s="65"/>
      <c r="H687" s="65"/>
      <c r="I687" s="65"/>
      <c r="J687" s="65"/>
      <c r="K687" s="65"/>
    </row>
    <row r="688" customHeight="1" spans="2:11">
      <c r="B688" s="65"/>
      <c r="C688" s="65"/>
      <c r="D688" s="65"/>
      <c r="E688" s="65"/>
      <c r="F688" s="65"/>
      <c r="G688" s="65"/>
      <c r="H688" s="65"/>
      <c r="I688" s="65"/>
      <c r="J688" s="65"/>
      <c r="K688" s="65"/>
    </row>
    <row r="689" customHeight="1" spans="2:11">
      <c r="B689" s="65"/>
      <c r="C689" s="65"/>
      <c r="D689" s="65"/>
      <c r="E689" s="65"/>
      <c r="F689" s="65"/>
      <c r="G689" s="65"/>
      <c r="H689" s="65"/>
      <c r="I689" s="65"/>
      <c r="J689" s="65"/>
      <c r="K689" s="65"/>
    </row>
    <row r="690" customHeight="1" spans="2:11">
      <c r="B690" s="65"/>
      <c r="C690" s="65"/>
      <c r="D690" s="65"/>
      <c r="E690" s="65"/>
      <c r="F690" s="65"/>
      <c r="G690" s="65"/>
      <c r="H690" s="65"/>
      <c r="I690" s="65"/>
      <c r="J690" s="65"/>
      <c r="K690" s="65"/>
    </row>
    <row r="691" customHeight="1" spans="2:11">
      <c r="B691" s="65"/>
      <c r="C691" s="65"/>
      <c r="D691" s="65"/>
      <c r="E691" s="65"/>
      <c r="F691" s="65"/>
      <c r="G691" s="65"/>
      <c r="H691" s="65"/>
      <c r="I691" s="65"/>
      <c r="J691" s="65"/>
      <c r="K691" s="65"/>
    </row>
    <row r="692" customHeight="1" spans="2:11">
      <c r="B692" s="65"/>
      <c r="C692" s="65"/>
      <c r="D692" s="65"/>
      <c r="E692" s="65"/>
      <c r="F692" s="65"/>
      <c r="G692" s="65"/>
      <c r="H692" s="65"/>
      <c r="I692" s="65"/>
      <c r="J692" s="65"/>
      <c r="K692" s="65"/>
    </row>
    <row r="693" customHeight="1" spans="2:11">
      <c r="B693" s="65"/>
      <c r="C693" s="65"/>
      <c r="D693" s="65"/>
      <c r="E693" s="65"/>
      <c r="F693" s="65"/>
      <c r="G693" s="65"/>
      <c r="H693" s="65"/>
      <c r="I693" s="65"/>
      <c r="J693" s="65"/>
      <c r="K693" s="65"/>
    </row>
    <row r="694" customHeight="1" spans="2:11">
      <c r="B694" s="65"/>
      <c r="C694" s="65"/>
      <c r="D694" s="65"/>
      <c r="E694" s="65"/>
      <c r="F694" s="65"/>
      <c r="G694" s="65"/>
      <c r="H694" s="65"/>
      <c r="I694" s="65"/>
      <c r="J694" s="65"/>
      <c r="K694" s="65"/>
    </row>
    <row r="695" customHeight="1" spans="2:11">
      <c r="B695" s="65"/>
      <c r="C695" s="65"/>
      <c r="D695" s="65"/>
      <c r="E695" s="65"/>
      <c r="F695" s="65"/>
      <c r="G695" s="65"/>
      <c r="H695" s="65"/>
      <c r="I695" s="65"/>
      <c r="J695" s="65"/>
      <c r="K695" s="65"/>
    </row>
    <row r="696" customHeight="1" spans="2:11">
      <c r="B696" s="65"/>
      <c r="C696" s="65"/>
      <c r="D696" s="65"/>
      <c r="E696" s="65"/>
      <c r="F696" s="65"/>
      <c r="G696" s="65"/>
      <c r="H696" s="65"/>
      <c r="I696" s="65"/>
      <c r="J696" s="65"/>
      <c r="K696" s="65"/>
    </row>
    <row r="697" customHeight="1" spans="2:11">
      <c r="B697" s="65"/>
      <c r="C697" s="65"/>
      <c r="D697" s="65"/>
      <c r="E697" s="65"/>
      <c r="F697" s="65"/>
      <c r="G697" s="65"/>
      <c r="H697" s="65"/>
      <c r="I697" s="65"/>
      <c r="J697" s="65"/>
      <c r="K697" s="65"/>
    </row>
    <row r="698" customHeight="1" spans="2:11">
      <c r="B698" s="65"/>
      <c r="C698" s="65"/>
      <c r="D698" s="65"/>
      <c r="E698" s="65"/>
      <c r="F698" s="65"/>
      <c r="G698" s="65"/>
      <c r="H698" s="65"/>
      <c r="I698" s="65"/>
      <c r="J698" s="65"/>
      <c r="K698" s="65"/>
    </row>
    <row r="699" customHeight="1" spans="2:11">
      <c r="B699" s="65"/>
      <c r="C699" s="65"/>
      <c r="D699" s="65"/>
      <c r="E699" s="65"/>
      <c r="F699" s="65"/>
      <c r="G699" s="65"/>
      <c r="H699" s="65"/>
      <c r="I699" s="65"/>
      <c r="J699" s="65"/>
      <c r="K699" s="65"/>
    </row>
    <row r="700" customHeight="1" spans="2:11">
      <c r="B700" s="65"/>
      <c r="C700" s="65"/>
      <c r="D700" s="65"/>
      <c r="E700" s="65"/>
      <c r="F700" s="65"/>
      <c r="G700" s="65"/>
      <c r="H700" s="65"/>
      <c r="I700" s="65"/>
      <c r="J700" s="65"/>
      <c r="K700" s="65"/>
    </row>
    <row r="701" customHeight="1" spans="2:11">
      <c r="B701" s="65"/>
      <c r="C701" s="65"/>
      <c r="D701" s="65"/>
      <c r="E701" s="65"/>
      <c r="F701" s="65"/>
      <c r="G701" s="65"/>
      <c r="H701" s="65"/>
      <c r="I701" s="65"/>
      <c r="J701" s="65"/>
      <c r="K701" s="65"/>
    </row>
    <row r="702" customHeight="1" spans="2:11">
      <c r="B702" s="65"/>
      <c r="C702" s="65"/>
      <c r="D702" s="65"/>
      <c r="E702" s="65"/>
      <c r="F702" s="65"/>
      <c r="G702" s="65"/>
      <c r="H702" s="65"/>
      <c r="I702" s="65"/>
      <c r="J702" s="65"/>
      <c r="K702" s="65"/>
    </row>
    <row r="703" customHeight="1" spans="2:11">
      <c r="B703" s="65"/>
      <c r="C703" s="65"/>
      <c r="D703" s="65"/>
      <c r="E703" s="65"/>
      <c r="F703" s="65"/>
      <c r="G703" s="65"/>
      <c r="H703" s="65"/>
      <c r="I703" s="65"/>
      <c r="J703" s="65"/>
      <c r="K703" s="65"/>
    </row>
    <row r="704" customHeight="1" spans="2:11">
      <c r="B704" s="65"/>
      <c r="C704" s="65"/>
      <c r="D704" s="65"/>
      <c r="E704" s="65"/>
      <c r="F704" s="65"/>
      <c r="G704" s="65"/>
      <c r="H704" s="65"/>
      <c r="I704" s="65"/>
      <c r="J704" s="65"/>
      <c r="K704" s="65"/>
    </row>
    <row r="705" customHeight="1" spans="2:11">
      <c r="B705" s="65"/>
      <c r="C705" s="65"/>
      <c r="D705" s="65"/>
      <c r="E705" s="65"/>
      <c r="F705" s="65"/>
      <c r="G705" s="65"/>
      <c r="H705" s="65"/>
      <c r="I705" s="65"/>
      <c r="J705" s="65"/>
      <c r="K705" s="65"/>
    </row>
    <row r="706" customHeight="1" spans="2:11">
      <c r="B706" s="65"/>
      <c r="C706" s="65"/>
      <c r="D706" s="65"/>
      <c r="E706" s="65"/>
      <c r="F706" s="65"/>
      <c r="G706" s="65"/>
      <c r="H706" s="65"/>
      <c r="I706" s="65"/>
      <c r="J706" s="65"/>
      <c r="K706" s="65"/>
    </row>
    <row r="707" customHeight="1" spans="2:11">
      <c r="B707" s="65"/>
      <c r="C707" s="65"/>
      <c r="D707" s="65"/>
      <c r="E707" s="65"/>
      <c r="F707" s="65"/>
      <c r="G707" s="65"/>
      <c r="H707" s="65"/>
      <c r="I707" s="65"/>
      <c r="J707" s="65"/>
      <c r="K707" s="65"/>
    </row>
    <row r="708" customHeight="1" spans="2:11">
      <c r="B708" s="65"/>
      <c r="C708" s="65"/>
      <c r="D708" s="65"/>
      <c r="E708" s="65"/>
      <c r="F708" s="65"/>
      <c r="G708" s="65"/>
      <c r="H708" s="65"/>
      <c r="I708" s="65"/>
      <c r="J708" s="65"/>
      <c r="K708" s="65"/>
    </row>
    <row r="709" customHeight="1" spans="2:11">
      <c r="B709" s="65"/>
      <c r="C709" s="65"/>
      <c r="D709" s="65"/>
      <c r="E709" s="65"/>
      <c r="F709" s="65"/>
      <c r="G709" s="65"/>
      <c r="H709" s="65"/>
      <c r="I709" s="65"/>
      <c r="J709" s="65"/>
      <c r="K709" s="65"/>
    </row>
    <row r="710" customHeight="1" spans="2:11">
      <c r="B710" s="65"/>
      <c r="C710" s="65"/>
      <c r="D710" s="65"/>
      <c r="E710" s="65"/>
      <c r="F710" s="65"/>
      <c r="G710" s="65"/>
      <c r="H710" s="65"/>
      <c r="I710" s="65"/>
      <c r="J710" s="65"/>
      <c r="K710" s="65"/>
    </row>
    <row r="711" customHeight="1" spans="2:11">
      <c r="B711" s="65"/>
      <c r="C711" s="65"/>
      <c r="D711" s="65"/>
      <c r="E711" s="65"/>
      <c r="F711" s="65"/>
      <c r="G711" s="65"/>
      <c r="H711" s="65"/>
      <c r="I711" s="65"/>
      <c r="J711" s="65"/>
      <c r="K711" s="65"/>
    </row>
    <row r="712" customHeight="1" spans="2:11">
      <c r="B712" s="65"/>
      <c r="C712" s="65"/>
      <c r="D712" s="65"/>
      <c r="E712" s="65"/>
      <c r="F712" s="65"/>
      <c r="G712" s="65"/>
      <c r="H712" s="65"/>
      <c r="I712" s="65"/>
      <c r="J712" s="65"/>
      <c r="K712" s="65"/>
    </row>
    <row r="713" customHeight="1" spans="2:11">
      <c r="B713" s="65"/>
      <c r="C713" s="65"/>
      <c r="D713" s="65"/>
      <c r="E713" s="65"/>
      <c r="F713" s="65"/>
      <c r="G713" s="65"/>
      <c r="H713" s="65"/>
      <c r="I713" s="65"/>
      <c r="J713" s="65"/>
      <c r="K713" s="65"/>
    </row>
    <row r="714" customHeight="1" spans="2:11">
      <c r="B714" s="65"/>
      <c r="C714" s="65"/>
      <c r="D714" s="65"/>
      <c r="E714" s="65"/>
      <c r="F714" s="65"/>
      <c r="G714" s="65"/>
      <c r="H714" s="65"/>
      <c r="I714" s="65"/>
      <c r="J714" s="65"/>
      <c r="K714" s="65"/>
    </row>
    <row r="715" customHeight="1" spans="2:11">
      <c r="B715" s="65"/>
      <c r="C715" s="65"/>
      <c r="D715" s="65"/>
      <c r="E715" s="65"/>
      <c r="F715" s="65"/>
      <c r="G715" s="65"/>
      <c r="H715" s="65"/>
      <c r="I715" s="65"/>
      <c r="J715" s="65"/>
      <c r="K715" s="65"/>
    </row>
    <row r="716" customHeight="1" spans="2:11">
      <c r="B716" s="65"/>
      <c r="C716" s="65"/>
      <c r="D716" s="65"/>
      <c r="E716" s="65"/>
      <c r="F716" s="65"/>
      <c r="G716" s="65"/>
      <c r="H716" s="65"/>
      <c r="I716" s="65"/>
      <c r="J716" s="65"/>
      <c r="K716" s="65"/>
    </row>
    <row r="717" customHeight="1" spans="2:11">
      <c r="B717" s="65"/>
      <c r="C717" s="65"/>
      <c r="D717" s="65"/>
      <c r="E717" s="65"/>
      <c r="F717" s="65"/>
      <c r="G717" s="65"/>
      <c r="H717" s="65"/>
      <c r="I717" s="65"/>
      <c r="J717" s="65"/>
      <c r="K717" s="65"/>
    </row>
    <row r="718" customHeight="1" spans="2:11">
      <c r="B718" s="65"/>
      <c r="C718" s="65"/>
      <c r="D718" s="65"/>
      <c r="E718" s="65"/>
      <c r="F718" s="65"/>
      <c r="G718" s="65"/>
      <c r="H718" s="65"/>
      <c r="I718" s="65"/>
      <c r="J718" s="65"/>
      <c r="K718" s="65"/>
    </row>
    <row r="719" customHeight="1" spans="2:11">
      <c r="B719" s="65"/>
      <c r="C719" s="65"/>
      <c r="D719" s="65"/>
      <c r="E719" s="65"/>
      <c r="F719" s="65"/>
      <c r="G719" s="65"/>
      <c r="H719" s="65"/>
      <c r="I719" s="65"/>
      <c r="J719" s="65"/>
      <c r="K719" s="65"/>
    </row>
    <row r="720" customHeight="1" spans="2:11">
      <c r="B720" s="65"/>
      <c r="C720" s="65"/>
      <c r="D720" s="65"/>
      <c r="E720" s="65"/>
      <c r="F720" s="65"/>
      <c r="G720" s="65"/>
      <c r="H720" s="65"/>
      <c r="I720" s="65"/>
      <c r="J720" s="65"/>
      <c r="K720" s="65"/>
    </row>
    <row r="721" customHeight="1" spans="2:11">
      <c r="B721" s="65"/>
      <c r="C721" s="65"/>
      <c r="D721" s="65"/>
      <c r="E721" s="65"/>
      <c r="F721" s="65"/>
      <c r="G721" s="65"/>
      <c r="H721" s="65"/>
      <c r="I721" s="65"/>
      <c r="J721" s="65"/>
      <c r="K721" s="65"/>
    </row>
    <row r="722" customHeight="1" spans="2:11">
      <c r="B722" s="65"/>
      <c r="C722" s="65"/>
      <c r="D722" s="65"/>
      <c r="E722" s="65"/>
      <c r="F722" s="65"/>
      <c r="G722" s="65"/>
      <c r="H722" s="65"/>
      <c r="I722" s="65"/>
      <c r="J722" s="65"/>
      <c r="K722" s="65"/>
    </row>
    <row r="723" customHeight="1" spans="2:11">
      <c r="B723" s="65"/>
      <c r="C723" s="65"/>
      <c r="D723" s="65"/>
      <c r="E723" s="65"/>
      <c r="F723" s="65"/>
      <c r="G723" s="65"/>
      <c r="H723" s="65"/>
      <c r="I723" s="65"/>
      <c r="J723" s="65"/>
      <c r="K723" s="65"/>
    </row>
    <row r="724" customHeight="1" spans="2:11">
      <c r="B724" s="65"/>
      <c r="C724" s="65"/>
      <c r="D724" s="65"/>
      <c r="E724" s="65"/>
      <c r="F724" s="65"/>
      <c r="G724" s="65"/>
      <c r="H724" s="65"/>
      <c r="I724" s="65"/>
      <c r="J724" s="65"/>
      <c r="K724" s="65"/>
    </row>
    <row r="725" customHeight="1" spans="2:11">
      <c r="B725" s="65"/>
      <c r="C725" s="65"/>
      <c r="D725" s="65"/>
      <c r="E725" s="65"/>
      <c r="F725" s="65"/>
      <c r="G725" s="65"/>
      <c r="H725" s="65"/>
      <c r="I725" s="65"/>
      <c r="J725" s="65"/>
      <c r="K725" s="65"/>
    </row>
    <row r="726" customHeight="1" spans="2:11">
      <c r="B726" s="65"/>
      <c r="C726" s="65"/>
      <c r="D726" s="65"/>
      <c r="E726" s="65"/>
      <c r="F726" s="65"/>
      <c r="G726" s="65"/>
      <c r="H726" s="65"/>
      <c r="I726" s="65"/>
      <c r="J726" s="65"/>
      <c r="K726" s="65"/>
    </row>
    <row r="727" customHeight="1" spans="2:11">
      <c r="B727" s="65"/>
      <c r="C727" s="65"/>
      <c r="D727" s="65"/>
      <c r="E727" s="65"/>
      <c r="F727" s="65"/>
      <c r="G727" s="65"/>
      <c r="H727" s="65"/>
      <c r="I727" s="65"/>
      <c r="J727" s="65"/>
      <c r="K727" s="65"/>
    </row>
    <row r="728" customHeight="1" spans="2:11">
      <c r="B728" s="65"/>
      <c r="C728" s="65"/>
      <c r="D728" s="65"/>
      <c r="E728" s="65"/>
      <c r="F728" s="65"/>
      <c r="G728" s="65"/>
      <c r="H728" s="65"/>
      <c r="I728" s="65"/>
      <c r="J728" s="65"/>
      <c r="K728" s="65"/>
    </row>
    <row r="729" customHeight="1" spans="2:11">
      <c r="B729" s="65"/>
      <c r="C729" s="65"/>
      <c r="D729" s="65"/>
      <c r="E729" s="65"/>
      <c r="F729" s="65"/>
      <c r="G729" s="65"/>
      <c r="H729" s="65"/>
      <c r="I729" s="65"/>
      <c r="J729" s="65"/>
      <c r="K729" s="65"/>
    </row>
    <row r="730" customHeight="1" spans="2:11">
      <c r="B730" s="65"/>
      <c r="C730" s="65"/>
      <c r="D730" s="65"/>
      <c r="E730" s="65"/>
      <c r="F730" s="65"/>
      <c r="G730" s="65"/>
      <c r="H730" s="65"/>
      <c r="I730" s="65"/>
      <c r="J730" s="65"/>
      <c r="K730" s="65"/>
    </row>
    <row r="731" customHeight="1" spans="2:11">
      <c r="B731" s="65"/>
      <c r="C731" s="65"/>
      <c r="D731" s="65"/>
      <c r="E731" s="65"/>
      <c r="F731" s="65"/>
      <c r="G731" s="65"/>
      <c r="H731" s="65"/>
      <c r="I731" s="65"/>
      <c r="J731" s="65"/>
      <c r="K731" s="65"/>
    </row>
    <row r="732" customHeight="1" spans="2:11">
      <c r="B732" s="65"/>
      <c r="C732" s="65"/>
      <c r="D732" s="65"/>
      <c r="E732" s="65"/>
      <c r="F732" s="65"/>
      <c r="G732" s="65"/>
      <c r="H732" s="65"/>
      <c r="I732" s="65"/>
      <c r="J732" s="65"/>
      <c r="K732" s="65"/>
    </row>
    <row r="733" customHeight="1" spans="2:11">
      <c r="B733" s="65"/>
      <c r="C733" s="65"/>
      <c r="D733" s="65"/>
      <c r="E733" s="65"/>
      <c r="F733" s="65"/>
      <c r="G733" s="65"/>
      <c r="H733" s="65"/>
      <c r="I733" s="65"/>
      <c r="J733" s="65"/>
      <c r="K733" s="65"/>
    </row>
    <row r="734" customHeight="1" spans="2:11">
      <c r="B734" s="65"/>
      <c r="C734" s="65"/>
      <c r="D734" s="65"/>
      <c r="E734" s="65"/>
      <c r="F734" s="65"/>
      <c r="G734" s="65"/>
      <c r="H734" s="65"/>
      <c r="I734" s="65"/>
      <c r="J734" s="65"/>
      <c r="K734" s="65"/>
    </row>
    <row r="735" customHeight="1" spans="2:11">
      <c r="B735" s="65"/>
      <c r="C735" s="65"/>
      <c r="D735" s="65"/>
      <c r="E735" s="65"/>
      <c r="F735" s="65"/>
      <c r="G735" s="65"/>
      <c r="H735" s="65"/>
      <c r="I735" s="65"/>
      <c r="J735" s="65"/>
      <c r="K735" s="65"/>
    </row>
    <row r="736" customHeight="1" spans="2:11">
      <c r="B736" s="65"/>
      <c r="C736" s="65"/>
      <c r="D736" s="65"/>
      <c r="E736" s="65"/>
      <c r="F736" s="65"/>
      <c r="G736" s="65"/>
      <c r="H736" s="65"/>
      <c r="I736" s="65"/>
      <c r="J736" s="65"/>
      <c r="K736" s="65"/>
    </row>
    <row r="737" customHeight="1" spans="2:11">
      <c r="B737" s="65"/>
      <c r="C737" s="65"/>
      <c r="D737" s="65"/>
      <c r="E737" s="65"/>
      <c r="F737" s="65"/>
      <c r="G737" s="65"/>
      <c r="H737" s="65"/>
      <c r="I737" s="65"/>
      <c r="J737" s="65"/>
      <c r="K737" s="65"/>
    </row>
    <row r="738" customHeight="1" spans="2:11">
      <c r="B738" s="65"/>
      <c r="C738" s="65"/>
      <c r="D738" s="65"/>
      <c r="E738" s="65"/>
      <c r="F738" s="65"/>
      <c r="G738" s="65"/>
      <c r="H738" s="65"/>
      <c r="I738" s="65"/>
      <c r="J738" s="65"/>
      <c r="K738" s="65"/>
    </row>
    <row r="739" customHeight="1" spans="2:11">
      <c r="B739" s="65"/>
      <c r="C739" s="65"/>
      <c r="D739" s="65"/>
      <c r="E739" s="65"/>
      <c r="F739" s="65"/>
      <c r="G739" s="65"/>
      <c r="H739" s="65"/>
      <c r="I739" s="65"/>
      <c r="J739" s="65"/>
      <c r="K739" s="65"/>
    </row>
    <row r="740" customHeight="1" spans="2:11">
      <c r="B740" s="65"/>
      <c r="C740" s="65"/>
      <c r="D740" s="65"/>
      <c r="E740" s="65"/>
      <c r="F740" s="65"/>
      <c r="G740" s="65"/>
      <c r="H740" s="65"/>
      <c r="I740" s="65"/>
      <c r="J740" s="65"/>
      <c r="K740" s="65"/>
    </row>
    <row r="741" customHeight="1" spans="2:11">
      <c r="B741" s="65"/>
      <c r="C741" s="65"/>
      <c r="D741" s="65"/>
      <c r="E741" s="65"/>
      <c r="F741" s="65"/>
      <c r="G741" s="65"/>
      <c r="H741" s="65"/>
      <c r="I741" s="65"/>
      <c r="J741" s="65"/>
      <c r="K741" s="65"/>
    </row>
    <row r="742" customHeight="1" spans="2:11">
      <c r="B742" s="65"/>
      <c r="C742" s="65"/>
      <c r="D742" s="65"/>
      <c r="E742" s="65"/>
      <c r="F742" s="65"/>
      <c r="G742" s="65"/>
      <c r="H742" s="65"/>
      <c r="I742" s="65"/>
      <c r="J742" s="65"/>
      <c r="K742" s="65"/>
    </row>
    <row r="743" customHeight="1" spans="2:11">
      <c r="B743" s="65"/>
      <c r="C743" s="65"/>
      <c r="D743" s="65"/>
      <c r="E743" s="65"/>
      <c r="F743" s="65"/>
      <c r="G743" s="65"/>
      <c r="H743" s="65"/>
      <c r="I743" s="65"/>
      <c r="J743" s="65"/>
      <c r="K743" s="65"/>
    </row>
    <row r="744" customHeight="1" spans="2:11">
      <c r="B744" s="65"/>
      <c r="C744" s="65"/>
      <c r="D744" s="65"/>
      <c r="E744" s="65"/>
      <c r="F744" s="65"/>
      <c r="G744" s="65"/>
      <c r="H744" s="65"/>
      <c r="I744" s="65"/>
      <c r="J744" s="65"/>
      <c r="K744" s="65"/>
    </row>
    <row r="745" customHeight="1" spans="2:11">
      <c r="B745" s="65"/>
      <c r="C745" s="65"/>
      <c r="D745" s="65"/>
      <c r="E745" s="65"/>
      <c r="F745" s="65"/>
      <c r="G745" s="65"/>
      <c r="H745" s="65"/>
      <c r="I745" s="65"/>
      <c r="J745" s="65"/>
      <c r="K745" s="65"/>
    </row>
    <row r="746" customHeight="1" spans="2:11">
      <c r="B746" s="65"/>
      <c r="C746" s="65"/>
      <c r="D746" s="65"/>
      <c r="E746" s="65"/>
      <c r="F746" s="65"/>
      <c r="G746" s="65"/>
      <c r="H746" s="65"/>
      <c r="I746" s="65"/>
      <c r="J746" s="65"/>
      <c r="K746" s="65"/>
    </row>
    <row r="747" customHeight="1" spans="2:11">
      <c r="B747" s="65"/>
      <c r="C747" s="65"/>
      <c r="D747" s="65"/>
      <c r="E747" s="65"/>
      <c r="F747" s="65"/>
      <c r="G747" s="65"/>
      <c r="H747" s="65"/>
      <c r="I747" s="65"/>
      <c r="J747" s="65"/>
      <c r="K747" s="65"/>
    </row>
    <row r="748" customHeight="1" spans="2:11">
      <c r="B748" s="65"/>
      <c r="C748" s="65"/>
      <c r="D748" s="65"/>
      <c r="E748" s="65"/>
      <c r="F748" s="65"/>
      <c r="G748" s="65"/>
      <c r="H748" s="65"/>
      <c r="I748" s="65"/>
      <c r="J748" s="65"/>
      <c r="K748" s="65"/>
    </row>
    <row r="749" customHeight="1" spans="2:11">
      <c r="B749" s="65"/>
      <c r="C749" s="65"/>
      <c r="D749" s="65"/>
      <c r="E749" s="65"/>
      <c r="F749" s="65"/>
      <c r="G749" s="65"/>
      <c r="H749" s="65"/>
      <c r="I749" s="65"/>
      <c r="J749" s="65"/>
      <c r="K749" s="65"/>
    </row>
    <row r="750" customHeight="1" spans="2:11">
      <c r="B750" s="65"/>
      <c r="C750" s="65"/>
      <c r="D750" s="65"/>
      <c r="E750" s="65"/>
      <c r="F750" s="65"/>
      <c r="G750" s="65"/>
      <c r="H750" s="65"/>
      <c r="I750" s="65"/>
      <c r="J750" s="65"/>
      <c r="K750" s="65"/>
    </row>
    <row r="751" customHeight="1" spans="2:11">
      <c r="B751" s="65"/>
      <c r="C751" s="65"/>
      <c r="D751" s="65"/>
      <c r="E751" s="65"/>
      <c r="F751" s="65"/>
      <c r="G751" s="65"/>
      <c r="H751" s="65"/>
      <c r="I751" s="65"/>
      <c r="J751" s="65"/>
      <c r="K751" s="65"/>
    </row>
    <row r="752" customHeight="1" spans="2:11">
      <c r="B752" s="65"/>
      <c r="C752" s="65"/>
      <c r="D752" s="65"/>
      <c r="E752" s="65"/>
      <c r="F752" s="65"/>
      <c r="G752" s="65"/>
      <c r="H752" s="65"/>
      <c r="I752" s="65"/>
      <c r="J752" s="65"/>
      <c r="K752" s="65"/>
    </row>
    <row r="753" customHeight="1" spans="2:11">
      <c r="B753" s="65"/>
      <c r="C753" s="65"/>
      <c r="D753" s="65"/>
      <c r="E753" s="65"/>
      <c r="F753" s="65"/>
      <c r="G753" s="65"/>
      <c r="H753" s="65"/>
      <c r="I753" s="65"/>
      <c r="J753" s="65"/>
      <c r="K753" s="65"/>
    </row>
    <row r="754" customHeight="1" spans="2:11">
      <c r="B754" s="65"/>
      <c r="C754" s="65"/>
      <c r="D754" s="65"/>
      <c r="E754" s="65"/>
      <c r="F754" s="65"/>
      <c r="G754" s="65"/>
      <c r="H754" s="65"/>
      <c r="I754" s="65"/>
      <c r="J754" s="65"/>
      <c r="K754" s="65"/>
    </row>
    <row r="755" customHeight="1" spans="2:11">
      <c r="B755" s="65"/>
      <c r="C755" s="65"/>
      <c r="D755" s="65"/>
      <c r="E755" s="65"/>
      <c r="F755" s="65"/>
      <c r="G755" s="65"/>
      <c r="H755" s="65"/>
      <c r="I755" s="65"/>
      <c r="J755" s="65"/>
      <c r="K755" s="65"/>
    </row>
    <row r="756" customHeight="1" spans="2:11">
      <c r="B756" s="65"/>
      <c r="C756" s="65"/>
      <c r="D756" s="65"/>
      <c r="E756" s="65"/>
      <c r="F756" s="65"/>
      <c r="G756" s="65"/>
      <c r="H756" s="65"/>
      <c r="I756" s="65"/>
      <c r="J756" s="65"/>
      <c r="K756" s="65"/>
    </row>
    <row r="757" customHeight="1" spans="2:11">
      <c r="B757" s="65"/>
      <c r="C757" s="65"/>
      <c r="D757" s="65"/>
      <c r="E757" s="65"/>
      <c r="F757" s="65"/>
      <c r="G757" s="65"/>
      <c r="H757" s="65"/>
      <c r="I757" s="65"/>
      <c r="J757" s="65"/>
      <c r="K757" s="65"/>
    </row>
    <row r="758" customHeight="1" spans="2:11">
      <c r="B758" s="65"/>
      <c r="C758" s="65"/>
      <c r="D758" s="65"/>
      <c r="E758" s="65"/>
      <c r="F758" s="65"/>
      <c r="G758" s="65"/>
      <c r="H758" s="65"/>
      <c r="I758" s="65"/>
      <c r="J758" s="65"/>
      <c r="K758" s="65"/>
    </row>
    <row r="759" customHeight="1" spans="2:11">
      <c r="B759" s="65"/>
      <c r="C759" s="65"/>
      <c r="D759" s="65"/>
      <c r="E759" s="65"/>
      <c r="F759" s="65"/>
      <c r="G759" s="65"/>
      <c r="H759" s="65"/>
      <c r="I759" s="65"/>
      <c r="J759" s="65"/>
      <c r="K759" s="65"/>
    </row>
    <row r="760" customHeight="1" spans="2:11">
      <c r="B760" s="65"/>
      <c r="C760" s="65"/>
      <c r="D760" s="65"/>
      <c r="E760" s="65"/>
      <c r="F760" s="65"/>
      <c r="G760" s="65"/>
      <c r="H760" s="65"/>
      <c r="I760" s="65"/>
      <c r="J760" s="65"/>
      <c r="K760" s="65"/>
    </row>
    <row r="761" customHeight="1" spans="2:11">
      <c r="B761" s="65"/>
      <c r="C761" s="65"/>
      <c r="D761" s="65"/>
      <c r="E761" s="65"/>
      <c r="F761" s="65"/>
      <c r="G761" s="65"/>
      <c r="H761" s="65"/>
      <c r="I761" s="65"/>
      <c r="J761" s="65"/>
      <c r="K761" s="65"/>
    </row>
    <row r="762" customHeight="1" spans="2:11">
      <c r="B762" s="65"/>
      <c r="C762" s="65"/>
      <c r="D762" s="65"/>
      <c r="E762" s="65"/>
      <c r="F762" s="65"/>
      <c r="G762" s="65"/>
      <c r="H762" s="65"/>
      <c r="I762" s="65"/>
      <c r="J762" s="65"/>
      <c r="K762" s="65"/>
    </row>
    <row r="763" customHeight="1" spans="2:11">
      <c r="B763" s="65"/>
      <c r="C763" s="65"/>
      <c r="D763" s="65"/>
      <c r="E763" s="65"/>
      <c r="F763" s="65"/>
      <c r="G763" s="65"/>
      <c r="H763" s="65"/>
      <c r="I763" s="65"/>
      <c r="J763" s="65"/>
      <c r="K763" s="65"/>
    </row>
    <row r="764" customHeight="1" spans="2:11">
      <c r="B764" s="65"/>
      <c r="C764" s="65"/>
      <c r="D764" s="65"/>
      <c r="E764" s="65"/>
      <c r="F764" s="65"/>
      <c r="G764" s="65"/>
      <c r="H764" s="65"/>
      <c r="I764" s="65"/>
      <c r="J764" s="65"/>
      <c r="K764" s="65"/>
    </row>
    <row r="765" customHeight="1" spans="2:11">
      <c r="B765" s="65"/>
      <c r="C765" s="65"/>
      <c r="D765" s="65"/>
      <c r="E765" s="65"/>
      <c r="F765" s="65"/>
      <c r="G765" s="65"/>
      <c r="H765" s="65"/>
      <c r="I765" s="65"/>
      <c r="J765" s="65"/>
      <c r="K765" s="65"/>
    </row>
    <row r="766" customHeight="1" spans="2:11">
      <c r="B766" s="65"/>
      <c r="C766" s="65"/>
      <c r="D766" s="65"/>
      <c r="E766" s="65"/>
      <c r="F766" s="65"/>
      <c r="G766" s="65"/>
      <c r="H766" s="65"/>
      <c r="I766" s="65"/>
      <c r="J766" s="65"/>
      <c r="K766" s="65"/>
    </row>
    <row r="767" customHeight="1" spans="2:11">
      <c r="B767" s="65"/>
      <c r="C767" s="65"/>
      <c r="D767" s="65"/>
      <c r="E767" s="65"/>
      <c r="F767" s="65"/>
      <c r="G767" s="65"/>
      <c r="H767" s="65"/>
      <c r="I767" s="65"/>
      <c r="J767" s="65"/>
      <c r="K767" s="65"/>
    </row>
    <row r="768" customHeight="1" spans="2:11">
      <c r="B768" s="65"/>
      <c r="C768" s="65"/>
      <c r="D768" s="65"/>
      <c r="E768" s="65"/>
      <c r="F768" s="65"/>
      <c r="G768" s="65"/>
      <c r="H768" s="65"/>
      <c r="I768" s="65"/>
      <c r="J768" s="65"/>
      <c r="K768" s="65"/>
    </row>
    <row r="769" customHeight="1" spans="2:11">
      <c r="B769" s="65"/>
      <c r="C769" s="65"/>
      <c r="D769" s="65"/>
      <c r="E769" s="65"/>
      <c r="F769" s="65"/>
      <c r="G769" s="65"/>
      <c r="H769" s="65"/>
      <c r="I769" s="65"/>
      <c r="J769" s="65"/>
      <c r="K769" s="65"/>
    </row>
    <row r="770" customHeight="1" spans="2:11">
      <c r="B770" s="65"/>
      <c r="C770" s="65"/>
      <c r="D770" s="65"/>
      <c r="E770" s="65"/>
      <c r="F770" s="65"/>
      <c r="G770" s="65"/>
      <c r="H770" s="65"/>
      <c r="I770" s="65"/>
      <c r="J770" s="65"/>
      <c r="K770" s="65"/>
    </row>
    <row r="771" customHeight="1" spans="2:11">
      <c r="B771" s="65"/>
      <c r="C771" s="65"/>
      <c r="D771" s="65"/>
      <c r="E771" s="65"/>
      <c r="F771" s="65"/>
      <c r="G771" s="65"/>
      <c r="H771" s="65"/>
      <c r="I771" s="65"/>
      <c r="J771" s="65"/>
      <c r="K771" s="65"/>
    </row>
    <row r="772" customHeight="1" spans="2:11">
      <c r="B772" s="65"/>
      <c r="C772" s="65"/>
      <c r="D772" s="65"/>
      <c r="E772" s="65"/>
      <c r="F772" s="65"/>
      <c r="G772" s="65"/>
      <c r="H772" s="65"/>
      <c r="I772" s="65"/>
      <c r="J772" s="65"/>
      <c r="K772" s="65"/>
    </row>
    <row r="773" customHeight="1" spans="2:11">
      <c r="B773" s="65"/>
      <c r="C773" s="65"/>
      <c r="D773" s="65"/>
      <c r="E773" s="65"/>
      <c r="F773" s="65"/>
      <c r="G773" s="65"/>
      <c r="H773" s="65"/>
      <c r="I773" s="65"/>
      <c r="J773" s="65"/>
      <c r="K773" s="65"/>
    </row>
    <row r="774" customHeight="1" spans="2:11">
      <c r="B774" s="65"/>
      <c r="C774" s="65"/>
      <c r="D774" s="65"/>
      <c r="E774" s="65"/>
      <c r="F774" s="65"/>
      <c r="G774" s="65"/>
      <c r="H774" s="65"/>
      <c r="I774" s="65"/>
      <c r="J774" s="65"/>
      <c r="K774" s="65"/>
    </row>
    <row r="775" customHeight="1" spans="2:11">
      <c r="B775" s="65"/>
      <c r="C775" s="65"/>
      <c r="D775" s="65"/>
      <c r="E775" s="65"/>
      <c r="F775" s="65"/>
      <c r="G775" s="65"/>
      <c r="H775" s="65"/>
      <c r="I775" s="65"/>
      <c r="J775" s="65"/>
      <c r="K775" s="65"/>
    </row>
    <row r="776" customHeight="1" spans="2:11">
      <c r="B776" s="65"/>
      <c r="C776" s="65"/>
      <c r="D776" s="65"/>
      <c r="E776" s="65"/>
      <c r="F776" s="65"/>
      <c r="G776" s="65"/>
      <c r="H776" s="65"/>
      <c r="I776" s="65"/>
      <c r="J776" s="65"/>
      <c r="K776" s="65"/>
    </row>
    <row r="777" customHeight="1" spans="2:11">
      <c r="B777" s="65"/>
      <c r="C777" s="65"/>
      <c r="D777" s="65"/>
      <c r="E777" s="65"/>
      <c r="F777" s="65"/>
      <c r="G777" s="65"/>
      <c r="H777" s="65"/>
      <c r="I777" s="65"/>
      <c r="J777" s="65"/>
      <c r="K777" s="65"/>
    </row>
    <row r="778" customHeight="1" spans="2:11">
      <c r="B778" s="65"/>
      <c r="C778" s="65"/>
      <c r="D778" s="65"/>
      <c r="E778" s="65"/>
      <c r="F778" s="65"/>
      <c r="G778" s="65"/>
      <c r="H778" s="65"/>
      <c r="I778" s="65"/>
      <c r="J778" s="65"/>
      <c r="K778" s="65"/>
    </row>
    <row r="779" customHeight="1" spans="2:11">
      <c r="B779" s="65"/>
      <c r="C779" s="65"/>
      <c r="D779" s="65"/>
      <c r="E779" s="65"/>
      <c r="F779" s="65"/>
      <c r="G779" s="65"/>
      <c r="H779" s="65"/>
      <c r="I779" s="65"/>
      <c r="J779" s="65"/>
      <c r="K779" s="65"/>
    </row>
    <row r="780" customHeight="1" spans="2:11">
      <c r="B780" s="65"/>
      <c r="C780" s="65"/>
      <c r="D780" s="65"/>
      <c r="E780" s="65"/>
      <c r="F780" s="65"/>
      <c r="G780" s="65"/>
      <c r="H780" s="65"/>
      <c r="I780" s="65"/>
      <c r="J780" s="65"/>
      <c r="K780" s="65"/>
    </row>
    <row r="781" customHeight="1" spans="2:11">
      <c r="B781" s="65"/>
      <c r="C781" s="65"/>
      <c r="D781" s="65"/>
      <c r="E781" s="65"/>
      <c r="F781" s="65"/>
      <c r="G781" s="65"/>
      <c r="H781" s="65"/>
      <c r="I781" s="65"/>
      <c r="J781" s="65"/>
      <c r="K781" s="65"/>
    </row>
    <row r="782" customHeight="1" spans="2:11">
      <c r="B782" s="65"/>
      <c r="C782" s="65"/>
      <c r="D782" s="65"/>
      <c r="E782" s="65"/>
      <c r="F782" s="65"/>
      <c r="G782" s="65"/>
      <c r="H782" s="65"/>
      <c r="I782" s="65"/>
      <c r="J782" s="65"/>
      <c r="K782" s="65"/>
    </row>
    <row r="783" customHeight="1" spans="2:11">
      <c r="B783" s="65"/>
      <c r="C783" s="65"/>
      <c r="D783" s="65"/>
      <c r="E783" s="65"/>
      <c r="F783" s="65"/>
      <c r="G783" s="65"/>
      <c r="H783" s="65"/>
      <c r="I783" s="65"/>
      <c r="J783" s="65"/>
      <c r="K783" s="65"/>
    </row>
    <row r="784" customHeight="1" spans="2:11">
      <c r="B784" s="65"/>
      <c r="C784" s="65"/>
      <c r="D784" s="65"/>
      <c r="E784" s="65"/>
      <c r="F784" s="65"/>
      <c r="G784" s="65"/>
      <c r="H784" s="65"/>
      <c r="I784" s="65"/>
      <c r="J784" s="65"/>
      <c r="K784" s="65"/>
    </row>
    <row r="785" customHeight="1" spans="2:11">
      <c r="B785" s="65"/>
      <c r="C785" s="65"/>
      <c r="D785" s="65"/>
      <c r="E785" s="65"/>
      <c r="F785" s="65"/>
      <c r="G785" s="65"/>
      <c r="H785" s="65"/>
      <c r="I785" s="65"/>
      <c r="J785" s="65"/>
      <c r="K785" s="65"/>
    </row>
    <row r="786" customHeight="1" spans="2:11">
      <c r="B786" s="65"/>
      <c r="C786" s="65"/>
      <c r="D786" s="65"/>
      <c r="E786" s="65"/>
      <c r="F786" s="65"/>
      <c r="G786" s="65"/>
      <c r="H786" s="65"/>
      <c r="I786" s="65"/>
      <c r="J786" s="65"/>
      <c r="K786" s="65"/>
    </row>
    <row r="787" customHeight="1" spans="2:11">
      <c r="B787" s="65"/>
      <c r="C787" s="65"/>
      <c r="D787" s="65"/>
      <c r="E787" s="65"/>
      <c r="F787" s="65"/>
      <c r="G787" s="65"/>
      <c r="H787" s="65"/>
      <c r="I787" s="65"/>
      <c r="J787" s="65"/>
      <c r="K787" s="65"/>
    </row>
    <row r="788" customHeight="1" spans="2:11">
      <c r="B788" s="65"/>
      <c r="C788" s="65"/>
      <c r="D788" s="65"/>
      <c r="E788" s="65"/>
      <c r="F788" s="65"/>
      <c r="G788" s="65"/>
      <c r="H788" s="65"/>
      <c r="I788" s="65"/>
      <c r="J788" s="65"/>
      <c r="K788" s="65"/>
    </row>
    <row r="789" customHeight="1" spans="2:11">
      <c r="B789" s="65"/>
      <c r="C789" s="65"/>
      <c r="D789" s="65"/>
      <c r="E789" s="65"/>
      <c r="F789" s="65"/>
      <c r="G789" s="65"/>
      <c r="H789" s="65"/>
      <c r="I789" s="65"/>
      <c r="J789" s="65"/>
      <c r="K789" s="65"/>
    </row>
    <row r="790" customHeight="1" spans="2:11">
      <c r="B790" s="65"/>
      <c r="C790" s="65"/>
      <c r="D790" s="65"/>
      <c r="E790" s="65"/>
      <c r="F790" s="65"/>
      <c r="G790" s="65"/>
      <c r="H790" s="65"/>
      <c r="I790" s="65"/>
      <c r="J790" s="65"/>
      <c r="K790" s="65"/>
    </row>
    <row r="791" customHeight="1" spans="2:11">
      <c r="B791" s="65"/>
      <c r="C791" s="65"/>
      <c r="D791" s="65"/>
      <c r="E791" s="65"/>
      <c r="F791" s="65"/>
      <c r="G791" s="65"/>
      <c r="H791" s="65"/>
      <c r="I791" s="65"/>
      <c r="J791" s="65"/>
      <c r="K791" s="65"/>
    </row>
    <row r="792" customHeight="1" spans="2:11">
      <c r="B792" s="65"/>
      <c r="C792" s="65"/>
      <c r="D792" s="65"/>
      <c r="E792" s="65"/>
      <c r="F792" s="65"/>
      <c r="G792" s="65"/>
      <c r="H792" s="65"/>
      <c r="I792" s="65"/>
      <c r="J792" s="65"/>
      <c r="K792" s="65"/>
    </row>
    <row r="793" customHeight="1" spans="2:11">
      <c r="B793" s="65"/>
      <c r="C793" s="65"/>
      <c r="D793" s="65"/>
      <c r="E793" s="65"/>
      <c r="F793" s="65"/>
      <c r="G793" s="65"/>
      <c r="H793" s="65"/>
      <c r="I793" s="65"/>
      <c r="J793" s="65"/>
      <c r="K793" s="65"/>
    </row>
    <row r="794" customHeight="1" spans="2:11">
      <c r="B794" s="65"/>
      <c r="C794" s="65"/>
      <c r="D794" s="65"/>
      <c r="E794" s="65"/>
      <c r="F794" s="65"/>
      <c r="G794" s="65"/>
      <c r="H794" s="65"/>
      <c r="I794" s="65"/>
      <c r="J794" s="65"/>
      <c r="K794" s="65"/>
    </row>
    <row r="795" customHeight="1" spans="2:11">
      <c r="B795" s="65"/>
      <c r="C795" s="65"/>
      <c r="D795" s="65"/>
      <c r="E795" s="65"/>
      <c r="F795" s="65"/>
      <c r="G795" s="65"/>
      <c r="H795" s="65"/>
      <c r="I795" s="65"/>
      <c r="J795" s="65"/>
      <c r="K795" s="65"/>
    </row>
    <row r="796" customHeight="1" spans="2:11">
      <c r="B796" s="65"/>
      <c r="C796" s="65"/>
      <c r="D796" s="65"/>
      <c r="E796" s="65"/>
      <c r="F796" s="65"/>
      <c r="G796" s="65"/>
      <c r="H796" s="65"/>
      <c r="I796" s="65"/>
      <c r="J796" s="65"/>
      <c r="K796" s="65"/>
    </row>
    <row r="797" customHeight="1" spans="2:11">
      <c r="B797" s="65"/>
      <c r="C797" s="65"/>
      <c r="D797" s="65"/>
      <c r="E797" s="65"/>
      <c r="F797" s="65"/>
      <c r="G797" s="65"/>
      <c r="H797" s="65"/>
      <c r="I797" s="65"/>
      <c r="J797" s="65"/>
      <c r="K797" s="65"/>
    </row>
    <row r="798" customHeight="1" spans="2:11">
      <c r="B798" s="65"/>
      <c r="C798" s="65"/>
      <c r="D798" s="65"/>
      <c r="E798" s="65"/>
      <c r="F798" s="65"/>
      <c r="G798" s="65"/>
      <c r="H798" s="65"/>
      <c r="I798" s="65"/>
      <c r="J798" s="65"/>
      <c r="K798" s="65"/>
    </row>
    <row r="799" customHeight="1" spans="2:11">
      <c r="B799" s="65"/>
      <c r="C799" s="65"/>
      <c r="D799" s="65"/>
      <c r="E799" s="65"/>
      <c r="F799" s="65"/>
      <c r="G799" s="65"/>
      <c r="H799" s="65"/>
      <c r="I799" s="65"/>
      <c r="J799" s="65"/>
      <c r="K799" s="65"/>
    </row>
    <row r="800" customHeight="1" spans="2:11">
      <c r="B800" s="65"/>
      <c r="C800" s="65"/>
      <c r="D800" s="65"/>
      <c r="E800" s="65"/>
      <c r="F800" s="65"/>
      <c r="G800" s="65"/>
      <c r="H800" s="65"/>
      <c r="I800" s="65"/>
      <c r="J800" s="65"/>
      <c r="K800" s="65"/>
    </row>
    <row r="801" customHeight="1" spans="2:11">
      <c r="B801" s="65"/>
      <c r="C801" s="65"/>
      <c r="D801" s="65"/>
      <c r="E801" s="65"/>
      <c r="F801" s="65"/>
      <c r="G801" s="65"/>
      <c r="H801" s="65"/>
      <c r="I801" s="65"/>
      <c r="J801" s="65"/>
      <c r="K801" s="65"/>
    </row>
    <row r="802" customHeight="1" spans="2:11">
      <c r="B802" s="65"/>
      <c r="C802" s="65"/>
      <c r="D802" s="65"/>
      <c r="E802" s="65"/>
      <c r="F802" s="65"/>
      <c r="G802" s="65"/>
      <c r="H802" s="65"/>
      <c r="I802" s="65"/>
      <c r="J802" s="65"/>
      <c r="K802" s="65"/>
    </row>
    <row r="803" customHeight="1" spans="2:11">
      <c r="B803" s="65"/>
      <c r="C803" s="65"/>
      <c r="D803" s="65"/>
      <c r="E803" s="65"/>
      <c r="F803" s="65"/>
      <c r="G803" s="65"/>
      <c r="H803" s="65"/>
      <c r="I803" s="65"/>
      <c r="J803" s="65"/>
      <c r="K803" s="65"/>
    </row>
    <row r="804" customHeight="1" spans="2:11">
      <c r="B804" s="65"/>
      <c r="C804" s="65"/>
      <c r="D804" s="65"/>
      <c r="E804" s="65"/>
      <c r="F804" s="65"/>
      <c r="G804" s="65"/>
      <c r="H804" s="65"/>
      <c r="I804" s="65"/>
      <c r="J804" s="65"/>
      <c r="K804" s="65"/>
    </row>
    <row r="805" customHeight="1" spans="2:11">
      <c r="B805" s="65"/>
      <c r="C805" s="65"/>
      <c r="D805" s="65"/>
      <c r="E805" s="65"/>
      <c r="F805" s="65"/>
      <c r="G805" s="65"/>
      <c r="H805" s="65"/>
      <c r="I805" s="65"/>
      <c r="J805" s="65"/>
      <c r="K805" s="65"/>
    </row>
    <row r="806" customHeight="1" spans="2:11">
      <c r="B806" s="65"/>
      <c r="C806" s="65"/>
      <c r="D806" s="65"/>
      <c r="E806" s="65"/>
      <c r="F806" s="65"/>
      <c r="G806" s="65"/>
      <c r="H806" s="65"/>
      <c r="I806" s="65"/>
      <c r="J806" s="65"/>
      <c r="K806" s="65"/>
    </row>
    <row r="807" customHeight="1" spans="2:11">
      <c r="B807" s="65"/>
      <c r="C807" s="65"/>
      <c r="D807" s="65"/>
      <c r="E807" s="65"/>
      <c r="F807" s="65"/>
      <c r="G807" s="65"/>
      <c r="H807" s="65"/>
      <c r="I807" s="65"/>
      <c r="J807" s="65"/>
      <c r="K807" s="65"/>
    </row>
    <row r="808" customHeight="1" spans="2:11">
      <c r="B808" s="65"/>
      <c r="C808" s="65"/>
      <c r="D808" s="65"/>
      <c r="E808" s="65"/>
      <c r="F808" s="65"/>
      <c r="G808" s="65"/>
      <c r="H808" s="65"/>
      <c r="I808" s="65"/>
      <c r="J808" s="65"/>
      <c r="K808" s="65"/>
    </row>
    <row r="809" customHeight="1" spans="2:11">
      <c r="B809" s="65"/>
      <c r="C809" s="65"/>
      <c r="D809" s="65"/>
      <c r="E809" s="65"/>
      <c r="F809" s="65"/>
      <c r="G809" s="65"/>
      <c r="H809" s="65"/>
      <c r="I809" s="65"/>
      <c r="J809" s="65"/>
      <c r="K809" s="65"/>
    </row>
    <row r="810" customHeight="1" spans="2:11">
      <c r="B810" s="65"/>
      <c r="C810" s="65"/>
      <c r="D810" s="65"/>
      <c r="E810" s="65"/>
      <c r="F810" s="65"/>
      <c r="G810" s="65"/>
      <c r="H810" s="65"/>
      <c r="I810" s="65"/>
      <c r="J810" s="65"/>
      <c r="K810" s="65"/>
    </row>
    <row r="811" customHeight="1" spans="2:11">
      <c r="B811" s="65"/>
      <c r="C811" s="65"/>
      <c r="D811" s="65"/>
      <c r="E811" s="65"/>
      <c r="F811" s="65"/>
      <c r="G811" s="65"/>
      <c r="H811" s="65"/>
      <c r="I811" s="65"/>
      <c r="J811" s="65"/>
      <c r="K811" s="65"/>
    </row>
    <row r="812" customHeight="1" spans="2:11">
      <c r="B812" s="65"/>
      <c r="C812" s="65"/>
      <c r="D812" s="65"/>
      <c r="E812" s="65"/>
      <c r="F812" s="65"/>
      <c r="G812" s="65"/>
      <c r="H812" s="65"/>
      <c r="I812" s="65"/>
      <c r="J812" s="65"/>
      <c r="K812" s="65"/>
    </row>
    <row r="813" customHeight="1" spans="2:11">
      <c r="B813" s="65"/>
      <c r="C813" s="65"/>
      <c r="D813" s="65"/>
      <c r="E813" s="65"/>
      <c r="F813" s="65"/>
      <c r="G813" s="65"/>
      <c r="H813" s="65"/>
      <c r="I813" s="65"/>
      <c r="J813" s="65"/>
      <c r="K813" s="65"/>
    </row>
    <row r="814" customHeight="1" spans="2:11">
      <c r="B814" s="65"/>
      <c r="C814" s="65"/>
      <c r="D814" s="65"/>
      <c r="E814" s="65"/>
      <c r="F814" s="65"/>
      <c r="G814" s="65"/>
      <c r="H814" s="65"/>
      <c r="I814" s="65"/>
      <c r="J814" s="65"/>
      <c r="K814" s="65"/>
    </row>
    <row r="815" customHeight="1" spans="2:11">
      <c r="B815" s="65"/>
      <c r="C815" s="65"/>
      <c r="D815" s="65"/>
      <c r="E815" s="65"/>
      <c r="F815" s="65"/>
      <c r="G815" s="65"/>
      <c r="H815" s="65"/>
      <c r="I815" s="65"/>
      <c r="J815" s="65"/>
      <c r="K815" s="65"/>
    </row>
    <row r="816" customHeight="1" spans="2:11">
      <c r="B816" s="65"/>
      <c r="C816" s="65"/>
      <c r="D816" s="65"/>
      <c r="E816" s="65"/>
      <c r="F816" s="65"/>
      <c r="G816" s="65"/>
      <c r="H816" s="65"/>
      <c r="I816" s="65"/>
      <c r="J816" s="65"/>
      <c r="K816" s="65"/>
    </row>
    <row r="817" customHeight="1" spans="2:11">
      <c r="B817" s="65"/>
      <c r="C817" s="65"/>
      <c r="D817" s="65"/>
      <c r="E817" s="65"/>
      <c r="F817" s="65"/>
      <c r="G817" s="65"/>
      <c r="H817" s="65"/>
      <c r="I817" s="65"/>
      <c r="J817" s="65"/>
      <c r="K817" s="65"/>
    </row>
    <row r="818" customHeight="1" spans="2:11">
      <c r="B818" s="65"/>
      <c r="C818" s="65"/>
      <c r="D818" s="65"/>
      <c r="E818" s="65"/>
      <c r="F818" s="65"/>
      <c r="G818" s="65"/>
      <c r="H818" s="65"/>
      <c r="I818" s="65"/>
      <c r="J818" s="65"/>
      <c r="K818" s="65"/>
    </row>
    <row r="819" customHeight="1" spans="2:11">
      <c r="B819" s="65"/>
      <c r="C819" s="65"/>
      <c r="D819" s="65"/>
      <c r="E819" s="65"/>
      <c r="F819" s="65"/>
      <c r="G819" s="65"/>
      <c r="H819" s="65"/>
      <c r="I819" s="65"/>
      <c r="J819" s="65"/>
      <c r="K819" s="65"/>
    </row>
    <row r="820" customHeight="1" spans="2:11">
      <c r="B820" s="65"/>
      <c r="C820" s="65"/>
      <c r="D820" s="65"/>
      <c r="E820" s="65"/>
      <c r="F820" s="65"/>
      <c r="G820" s="65"/>
      <c r="H820" s="65"/>
      <c r="I820" s="65"/>
      <c r="J820" s="65"/>
      <c r="K820" s="65"/>
    </row>
    <row r="821" customHeight="1" spans="2:11">
      <c r="B821" s="65"/>
      <c r="C821" s="65"/>
      <c r="D821" s="65"/>
      <c r="E821" s="65"/>
      <c r="F821" s="65"/>
      <c r="G821" s="65"/>
      <c r="H821" s="65"/>
      <c r="I821" s="65"/>
      <c r="J821" s="65"/>
      <c r="K821" s="65"/>
    </row>
    <row r="822" customHeight="1" spans="2:11">
      <c r="B822" s="65"/>
      <c r="C822" s="65"/>
      <c r="D822" s="65"/>
      <c r="E822" s="65"/>
      <c r="F822" s="65"/>
      <c r="G822" s="65"/>
      <c r="H822" s="65"/>
      <c r="I822" s="65"/>
      <c r="J822" s="65"/>
      <c r="K822" s="65"/>
    </row>
    <row r="823" customHeight="1" spans="2:11">
      <c r="B823" s="65"/>
      <c r="C823" s="65"/>
      <c r="D823" s="65"/>
      <c r="E823" s="65"/>
      <c r="F823" s="65"/>
      <c r="G823" s="65"/>
      <c r="H823" s="65"/>
      <c r="I823" s="65"/>
      <c r="J823" s="65"/>
      <c r="K823" s="65"/>
    </row>
    <row r="824" customHeight="1" spans="2:11">
      <c r="B824" s="65"/>
      <c r="C824" s="65"/>
      <c r="D824" s="65"/>
      <c r="E824" s="65"/>
      <c r="F824" s="65"/>
      <c r="G824" s="65"/>
      <c r="H824" s="65"/>
      <c r="I824" s="65"/>
      <c r="J824" s="65"/>
      <c r="K824" s="65"/>
    </row>
    <row r="825" customHeight="1" spans="2:11">
      <c r="B825" s="65"/>
      <c r="C825" s="65"/>
      <c r="D825" s="65"/>
      <c r="E825" s="65"/>
      <c r="F825" s="65"/>
      <c r="G825" s="65"/>
      <c r="H825" s="65"/>
      <c r="I825" s="65"/>
      <c r="J825" s="65"/>
      <c r="K825" s="65"/>
    </row>
    <row r="826" customHeight="1" spans="2:11">
      <c r="B826" s="65"/>
      <c r="C826" s="65"/>
      <c r="D826" s="65"/>
      <c r="E826" s="65"/>
      <c r="F826" s="65"/>
      <c r="G826" s="65"/>
      <c r="H826" s="65"/>
      <c r="I826" s="65"/>
      <c r="J826" s="65"/>
      <c r="K826" s="65"/>
    </row>
    <row r="827" customHeight="1" spans="2:11">
      <c r="B827" s="65"/>
      <c r="C827" s="65"/>
      <c r="D827" s="65"/>
      <c r="E827" s="65"/>
      <c r="F827" s="65"/>
      <c r="G827" s="65"/>
      <c r="H827" s="65"/>
      <c r="I827" s="65"/>
      <c r="J827" s="65"/>
      <c r="K827" s="65"/>
    </row>
    <row r="828" customHeight="1" spans="2:11">
      <c r="B828" s="65"/>
      <c r="C828" s="65"/>
      <c r="D828" s="65"/>
      <c r="E828" s="65"/>
      <c r="F828" s="65"/>
      <c r="G828" s="65"/>
      <c r="H828" s="65"/>
      <c r="I828" s="65"/>
      <c r="J828" s="65"/>
      <c r="K828" s="65"/>
    </row>
    <row r="829" customHeight="1" spans="2:11">
      <c r="B829" s="65"/>
      <c r="C829" s="65"/>
      <c r="D829" s="65"/>
      <c r="E829" s="65"/>
      <c r="F829" s="65"/>
      <c r="G829" s="65"/>
      <c r="H829" s="65"/>
      <c r="I829" s="65"/>
      <c r="J829" s="65"/>
      <c r="K829" s="65"/>
    </row>
    <row r="830" customHeight="1" spans="2:11">
      <c r="B830" s="65"/>
      <c r="C830" s="65"/>
      <c r="D830" s="65"/>
      <c r="E830" s="65"/>
      <c r="F830" s="65"/>
      <c r="G830" s="65"/>
      <c r="H830" s="65"/>
      <c r="I830" s="65"/>
      <c r="J830" s="65"/>
      <c r="K830" s="65"/>
    </row>
    <row r="831" customHeight="1" spans="2:11">
      <c r="B831" s="65"/>
      <c r="C831" s="65"/>
      <c r="D831" s="65"/>
      <c r="E831" s="65"/>
      <c r="F831" s="65"/>
      <c r="G831" s="65"/>
      <c r="H831" s="65"/>
      <c r="I831" s="65"/>
      <c r="J831" s="65"/>
      <c r="K831" s="65"/>
    </row>
    <row r="832" customHeight="1" spans="2:11">
      <c r="B832" s="65"/>
      <c r="C832" s="65"/>
      <c r="D832" s="65"/>
      <c r="E832" s="65"/>
      <c r="F832" s="65"/>
      <c r="G832" s="65"/>
      <c r="H832" s="65"/>
      <c r="I832" s="65"/>
      <c r="J832" s="65"/>
      <c r="K832" s="65"/>
    </row>
    <row r="833" customHeight="1" spans="2:11">
      <c r="B833" s="65"/>
      <c r="C833" s="65"/>
      <c r="D833" s="65"/>
      <c r="E833" s="65"/>
      <c r="F833" s="65"/>
      <c r="G833" s="65"/>
      <c r="H833" s="65"/>
      <c r="I833" s="65"/>
      <c r="J833" s="65"/>
      <c r="K833" s="65"/>
    </row>
    <row r="834" customHeight="1" spans="2:11">
      <c r="B834" s="65"/>
      <c r="C834" s="65"/>
      <c r="D834" s="65"/>
      <c r="E834" s="65"/>
      <c r="F834" s="65"/>
      <c r="G834" s="65"/>
      <c r="H834" s="65"/>
      <c r="I834" s="65"/>
      <c r="J834" s="65"/>
      <c r="K834" s="65"/>
    </row>
    <row r="835" customHeight="1" spans="2:11">
      <c r="B835" s="65"/>
      <c r="C835" s="65"/>
      <c r="D835" s="65"/>
      <c r="E835" s="65"/>
      <c r="F835" s="65"/>
      <c r="G835" s="65"/>
      <c r="H835" s="65"/>
      <c r="I835" s="65"/>
      <c r="J835" s="65"/>
      <c r="K835" s="65"/>
    </row>
    <row r="836" customHeight="1" spans="2:11">
      <c r="B836" s="65"/>
      <c r="C836" s="65"/>
      <c r="D836" s="65"/>
      <c r="E836" s="65"/>
      <c r="F836" s="65"/>
      <c r="G836" s="65"/>
      <c r="H836" s="65"/>
      <c r="I836" s="65"/>
      <c r="J836" s="65"/>
      <c r="K836" s="65"/>
    </row>
    <row r="837" customHeight="1" spans="2:11">
      <c r="B837" s="65"/>
      <c r="C837" s="65"/>
      <c r="D837" s="65"/>
      <c r="E837" s="65"/>
      <c r="F837" s="65"/>
      <c r="G837" s="65"/>
      <c r="H837" s="65"/>
      <c r="I837" s="65"/>
      <c r="J837" s="65"/>
      <c r="K837" s="65"/>
    </row>
    <row r="838" customHeight="1" spans="2:11">
      <c r="B838" s="65"/>
      <c r="C838" s="65"/>
      <c r="D838" s="65"/>
      <c r="E838" s="65"/>
      <c r="F838" s="65"/>
      <c r="G838" s="65"/>
      <c r="H838" s="65"/>
      <c r="I838" s="65"/>
      <c r="J838" s="65"/>
      <c r="K838" s="65"/>
    </row>
    <row r="839" customHeight="1" spans="2:11">
      <c r="B839" s="65"/>
      <c r="C839" s="65"/>
      <c r="D839" s="65"/>
      <c r="E839" s="65"/>
      <c r="F839" s="65"/>
      <c r="G839" s="65"/>
      <c r="H839" s="65"/>
      <c r="I839" s="65"/>
      <c r="J839" s="65"/>
      <c r="K839" s="65"/>
    </row>
    <row r="840" customHeight="1" spans="2:11">
      <c r="B840" s="65"/>
      <c r="C840" s="65"/>
      <c r="D840" s="65"/>
      <c r="E840" s="65"/>
      <c r="F840" s="65"/>
      <c r="G840" s="65"/>
      <c r="H840" s="65"/>
      <c r="I840" s="65"/>
      <c r="J840" s="65"/>
      <c r="K840" s="65"/>
    </row>
    <row r="841" customHeight="1" spans="2:11">
      <c r="B841" s="65"/>
      <c r="C841" s="65"/>
      <c r="D841" s="65"/>
      <c r="E841" s="65"/>
      <c r="F841" s="65"/>
      <c r="G841" s="65"/>
      <c r="H841" s="65"/>
      <c r="I841" s="65"/>
      <c r="J841" s="65"/>
      <c r="K841" s="65"/>
    </row>
    <row r="842" customHeight="1" spans="2:11">
      <c r="B842" s="65"/>
      <c r="C842" s="65"/>
      <c r="D842" s="65"/>
      <c r="E842" s="65"/>
      <c r="F842" s="65"/>
      <c r="G842" s="65"/>
      <c r="H842" s="65"/>
      <c r="I842" s="65"/>
      <c r="J842" s="65"/>
      <c r="K842" s="65"/>
    </row>
    <row r="843" customHeight="1" spans="2:11">
      <c r="B843" s="65"/>
      <c r="C843" s="65"/>
      <c r="D843" s="65"/>
      <c r="E843" s="65"/>
      <c r="F843" s="65"/>
      <c r="G843" s="65"/>
      <c r="H843" s="65"/>
      <c r="I843" s="65"/>
      <c r="J843" s="65"/>
      <c r="K843" s="65"/>
    </row>
    <row r="844" customHeight="1" spans="2:11">
      <c r="B844" s="65"/>
      <c r="C844" s="65"/>
      <c r="D844" s="65"/>
      <c r="E844" s="65"/>
      <c r="F844" s="65"/>
      <c r="G844" s="65"/>
      <c r="H844" s="65"/>
      <c r="I844" s="65"/>
      <c r="J844" s="65"/>
      <c r="K844" s="65"/>
    </row>
    <row r="845" customHeight="1" spans="2:11">
      <c r="B845" s="65"/>
      <c r="C845" s="65"/>
      <c r="D845" s="65"/>
      <c r="E845" s="65"/>
      <c r="F845" s="65"/>
      <c r="G845" s="65"/>
      <c r="H845" s="65"/>
      <c r="I845" s="65"/>
      <c r="J845" s="65"/>
      <c r="K845" s="65"/>
    </row>
    <row r="846" customHeight="1" spans="2:11">
      <c r="B846" s="65"/>
      <c r="C846" s="65"/>
      <c r="D846" s="65"/>
      <c r="E846" s="65"/>
      <c r="F846" s="65"/>
      <c r="G846" s="65"/>
      <c r="H846" s="65"/>
      <c r="I846" s="65"/>
      <c r="J846" s="65"/>
      <c r="K846" s="65"/>
    </row>
    <row r="847" customHeight="1" spans="2:11">
      <c r="B847" s="65"/>
      <c r="C847" s="65"/>
      <c r="D847" s="65"/>
      <c r="E847" s="65"/>
      <c r="F847" s="65"/>
      <c r="G847" s="65"/>
      <c r="H847" s="65"/>
      <c r="I847" s="65"/>
      <c r="J847" s="65"/>
      <c r="K847" s="65"/>
    </row>
    <row r="848" customHeight="1" spans="2:11">
      <c r="B848" s="65"/>
      <c r="C848" s="65"/>
      <c r="D848" s="65"/>
      <c r="E848" s="65"/>
      <c r="F848" s="65"/>
      <c r="G848" s="65"/>
      <c r="H848" s="65"/>
      <c r="I848" s="65"/>
      <c r="J848" s="65"/>
      <c r="K848" s="65"/>
    </row>
    <row r="849" customHeight="1" spans="2:11">
      <c r="B849" s="65"/>
      <c r="C849" s="65"/>
      <c r="D849" s="65"/>
      <c r="E849" s="65"/>
      <c r="F849" s="65"/>
      <c r="G849" s="65"/>
      <c r="H849" s="65"/>
      <c r="I849" s="65"/>
      <c r="J849" s="65"/>
      <c r="K849" s="65"/>
    </row>
    <row r="850" customHeight="1" spans="2:11">
      <c r="B850" s="65"/>
      <c r="C850" s="65"/>
      <c r="D850" s="65"/>
      <c r="E850" s="65"/>
      <c r="F850" s="65"/>
      <c r="G850" s="65"/>
      <c r="H850" s="65"/>
      <c r="I850" s="65"/>
      <c r="J850" s="65"/>
      <c r="K850" s="65"/>
    </row>
    <row r="851" customHeight="1" spans="2:11">
      <c r="B851" s="65"/>
      <c r="C851" s="65"/>
      <c r="D851" s="65"/>
      <c r="E851" s="65"/>
      <c r="F851" s="65"/>
      <c r="G851" s="65"/>
      <c r="H851" s="65"/>
      <c r="I851" s="65"/>
      <c r="J851" s="65"/>
      <c r="K851" s="65"/>
    </row>
    <row r="852" customHeight="1" spans="2:11">
      <c r="B852" s="65"/>
      <c r="C852" s="65"/>
      <c r="D852" s="65"/>
      <c r="E852" s="65"/>
      <c r="F852" s="65"/>
      <c r="G852" s="65"/>
      <c r="H852" s="65"/>
      <c r="I852" s="65"/>
      <c r="J852" s="65"/>
      <c r="K852" s="65"/>
    </row>
    <row r="853" customHeight="1" spans="2:11">
      <c r="B853" s="65"/>
      <c r="C853" s="65"/>
      <c r="D853" s="65"/>
      <c r="E853" s="65"/>
      <c r="F853" s="65"/>
      <c r="G853" s="65"/>
      <c r="H853" s="65"/>
      <c r="I853" s="65"/>
      <c r="J853" s="65"/>
      <c r="K853" s="65"/>
    </row>
    <row r="854" customHeight="1" spans="2:11">
      <c r="B854" s="65"/>
      <c r="C854" s="65"/>
      <c r="D854" s="65"/>
      <c r="E854" s="65"/>
      <c r="F854" s="65"/>
      <c r="G854" s="65"/>
      <c r="H854" s="65"/>
      <c r="I854" s="65"/>
      <c r="J854" s="65"/>
      <c r="K854" s="65"/>
    </row>
    <row r="855" customHeight="1" spans="2:11">
      <c r="B855" s="65"/>
      <c r="C855" s="65"/>
      <c r="D855" s="65"/>
      <c r="E855" s="65"/>
      <c r="F855" s="65"/>
      <c r="G855" s="65"/>
      <c r="H855" s="65"/>
      <c r="I855" s="65"/>
      <c r="J855" s="65"/>
      <c r="K855" s="65"/>
    </row>
    <row r="856" customHeight="1" spans="2:11">
      <c r="B856" s="65"/>
      <c r="C856" s="65"/>
      <c r="D856" s="65"/>
      <c r="E856" s="65"/>
      <c r="F856" s="65"/>
      <c r="G856" s="65"/>
      <c r="H856" s="65"/>
      <c r="I856" s="65"/>
      <c r="J856" s="65"/>
      <c r="K856" s="65"/>
    </row>
    <row r="857" customHeight="1" spans="2:11">
      <c r="B857" s="65"/>
      <c r="C857" s="65"/>
      <c r="D857" s="65"/>
      <c r="E857" s="65"/>
      <c r="F857" s="65"/>
      <c r="G857" s="65"/>
      <c r="H857" s="65"/>
      <c r="I857" s="65"/>
      <c r="J857" s="65"/>
      <c r="K857" s="65"/>
    </row>
    <row r="858" customHeight="1" spans="2:11">
      <c r="B858" s="65"/>
      <c r="C858" s="65"/>
      <c r="D858" s="65"/>
      <c r="E858" s="65"/>
      <c r="F858" s="65"/>
      <c r="G858" s="65"/>
      <c r="H858" s="65"/>
      <c r="I858" s="65"/>
      <c r="J858" s="65"/>
      <c r="K858" s="65"/>
    </row>
    <row r="859" customHeight="1" spans="2:11">
      <c r="B859" s="65"/>
      <c r="C859" s="65"/>
      <c r="D859" s="65"/>
      <c r="E859" s="65"/>
      <c r="F859" s="65"/>
      <c r="G859" s="65"/>
      <c r="H859" s="65"/>
      <c r="I859" s="65"/>
      <c r="J859" s="65"/>
      <c r="K859" s="65"/>
    </row>
    <row r="860" customHeight="1" spans="2:11">
      <c r="B860" s="65"/>
      <c r="C860" s="65"/>
      <c r="D860" s="65"/>
      <c r="E860" s="65"/>
      <c r="F860" s="65"/>
      <c r="G860" s="65"/>
      <c r="H860" s="65"/>
      <c r="I860" s="65"/>
      <c r="J860" s="65"/>
      <c r="K860" s="65"/>
    </row>
    <row r="861" customHeight="1" spans="2:11">
      <c r="B861" s="65"/>
      <c r="C861" s="65"/>
      <c r="D861" s="65"/>
      <c r="E861" s="65"/>
      <c r="F861" s="65"/>
      <c r="G861" s="65"/>
      <c r="H861" s="65"/>
      <c r="I861" s="65"/>
      <c r="J861" s="65"/>
      <c r="K861" s="65"/>
    </row>
    <row r="862" customHeight="1" spans="2:11">
      <c r="B862" s="65"/>
      <c r="C862" s="65"/>
      <c r="D862" s="65"/>
      <c r="E862" s="65"/>
      <c r="F862" s="65"/>
      <c r="G862" s="65"/>
      <c r="H862" s="65"/>
      <c r="I862" s="65"/>
      <c r="J862" s="65"/>
      <c r="K862" s="65"/>
    </row>
    <row r="863" customHeight="1" spans="2:11">
      <c r="B863" s="65"/>
      <c r="C863" s="65"/>
      <c r="D863" s="65"/>
      <c r="E863" s="65"/>
      <c r="F863" s="65"/>
      <c r="G863" s="65"/>
      <c r="H863" s="65"/>
      <c r="I863" s="65"/>
      <c r="J863" s="65"/>
      <c r="K863" s="65"/>
    </row>
    <row r="864" customHeight="1" spans="2:11">
      <c r="B864" s="65"/>
      <c r="C864" s="65"/>
      <c r="D864" s="65"/>
      <c r="E864" s="65"/>
      <c r="F864" s="65"/>
      <c r="G864" s="65"/>
      <c r="H864" s="65"/>
      <c r="I864" s="65"/>
      <c r="J864" s="65"/>
      <c r="K864" s="65"/>
    </row>
    <row r="865" customHeight="1" spans="2:11">
      <c r="B865" s="65"/>
      <c r="C865" s="65"/>
      <c r="D865" s="65"/>
      <c r="E865" s="65"/>
      <c r="F865" s="65"/>
      <c r="G865" s="65"/>
      <c r="H865" s="65"/>
      <c r="I865" s="65"/>
      <c r="J865" s="65"/>
      <c r="K865" s="65"/>
    </row>
    <row r="866" customHeight="1" spans="2:11">
      <c r="B866" s="65"/>
      <c r="C866" s="65"/>
      <c r="D866" s="65"/>
      <c r="E866" s="65"/>
      <c r="F866" s="65"/>
      <c r="G866" s="65"/>
      <c r="H866" s="65"/>
      <c r="I866" s="65"/>
      <c r="J866" s="65"/>
      <c r="K866" s="65"/>
    </row>
    <row r="867" customHeight="1" spans="2:11">
      <c r="B867" s="65"/>
      <c r="C867" s="65"/>
      <c r="D867" s="65"/>
      <c r="E867" s="65"/>
      <c r="F867" s="65"/>
      <c r="G867" s="65"/>
      <c r="H867" s="65"/>
      <c r="I867" s="65"/>
      <c r="J867" s="65"/>
      <c r="K867" s="65"/>
    </row>
    <row r="868" customHeight="1" spans="2:11">
      <c r="B868" s="65"/>
      <c r="C868" s="65"/>
      <c r="D868" s="65"/>
      <c r="E868" s="65"/>
      <c r="F868" s="65"/>
      <c r="G868" s="65"/>
      <c r="H868" s="65"/>
      <c r="I868" s="65"/>
      <c r="J868" s="65"/>
      <c r="K868" s="65"/>
    </row>
    <row r="869" customHeight="1" spans="2:11">
      <c r="B869" s="65"/>
      <c r="C869" s="65"/>
      <c r="D869" s="65"/>
      <c r="E869" s="65"/>
      <c r="F869" s="65"/>
      <c r="G869" s="65"/>
      <c r="H869" s="65"/>
      <c r="I869" s="65"/>
      <c r="J869" s="65"/>
      <c r="K869" s="65"/>
    </row>
    <row r="870" customHeight="1" spans="2:11">
      <c r="B870" s="65"/>
      <c r="C870" s="65"/>
      <c r="D870" s="65"/>
      <c r="E870" s="65"/>
      <c r="F870" s="65"/>
      <c r="G870" s="65"/>
      <c r="H870" s="65"/>
      <c r="I870" s="65"/>
      <c r="J870" s="65"/>
      <c r="K870" s="65"/>
    </row>
    <row r="871" customHeight="1" spans="2:11">
      <c r="B871" s="65"/>
      <c r="C871" s="65"/>
      <c r="D871" s="65"/>
      <c r="E871" s="65"/>
      <c r="F871" s="65"/>
      <c r="G871" s="65"/>
      <c r="H871" s="65"/>
      <c r="I871" s="65"/>
      <c r="J871" s="65"/>
      <c r="K871" s="65"/>
    </row>
    <row r="872" customHeight="1" spans="2:11">
      <c r="B872" s="65"/>
      <c r="C872" s="65"/>
      <c r="D872" s="65"/>
      <c r="E872" s="65"/>
      <c r="F872" s="65"/>
      <c r="G872" s="65"/>
      <c r="H872" s="65"/>
      <c r="I872" s="65"/>
      <c r="J872" s="65"/>
      <c r="K872" s="65"/>
    </row>
    <row r="873" customHeight="1" spans="2:11">
      <c r="B873" s="65"/>
      <c r="C873" s="65"/>
      <c r="D873" s="65"/>
      <c r="E873" s="65"/>
      <c r="F873" s="65"/>
      <c r="G873" s="65"/>
      <c r="H873" s="65"/>
      <c r="I873" s="65"/>
      <c r="J873" s="65"/>
      <c r="K873" s="65"/>
    </row>
    <row r="874" customHeight="1" spans="2:11">
      <c r="B874" s="65"/>
      <c r="C874" s="65"/>
      <c r="D874" s="65"/>
      <c r="E874" s="65"/>
      <c r="F874" s="65"/>
      <c r="G874" s="65"/>
      <c r="H874" s="65"/>
      <c r="I874" s="65"/>
      <c r="J874" s="65"/>
      <c r="K874" s="65"/>
    </row>
    <row r="875" customHeight="1" spans="2:11">
      <c r="B875" s="65"/>
      <c r="C875" s="65"/>
      <c r="D875" s="65"/>
      <c r="E875" s="65"/>
      <c r="F875" s="65"/>
      <c r="G875" s="65"/>
      <c r="H875" s="65"/>
      <c r="I875" s="65"/>
      <c r="J875" s="65"/>
      <c r="K875" s="65"/>
    </row>
    <row r="876" customHeight="1" spans="2:11">
      <c r="B876" s="65"/>
      <c r="C876" s="65"/>
      <c r="D876" s="65"/>
      <c r="E876" s="65"/>
      <c r="F876" s="65"/>
      <c r="G876" s="65"/>
      <c r="H876" s="65"/>
      <c r="I876" s="65"/>
      <c r="J876" s="65"/>
      <c r="K876" s="65"/>
    </row>
    <row r="877" customHeight="1" spans="2:11">
      <c r="B877" s="65"/>
      <c r="C877" s="65"/>
      <c r="D877" s="65"/>
      <c r="E877" s="65"/>
      <c r="F877" s="65"/>
      <c r="G877" s="65"/>
      <c r="H877" s="65"/>
      <c r="I877" s="65"/>
      <c r="J877" s="65"/>
      <c r="K877" s="65"/>
    </row>
    <row r="878" customHeight="1" spans="2:11">
      <c r="B878" s="65"/>
      <c r="C878" s="65"/>
      <c r="D878" s="65"/>
      <c r="E878" s="65"/>
      <c r="F878" s="65"/>
      <c r="G878" s="65"/>
      <c r="H878" s="65"/>
      <c r="I878" s="65"/>
      <c r="J878" s="65"/>
      <c r="K878" s="65"/>
    </row>
    <row r="879" customHeight="1" spans="2:11">
      <c r="B879" s="65"/>
      <c r="C879" s="65"/>
      <c r="D879" s="65"/>
      <c r="E879" s="65"/>
      <c r="F879" s="65"/>
      <c r="G879" s="65"/>
      <c r="H879" s="65"/>
      <c r="I879" s="65"/>
      <c r="J879" s="65"/>
      <c r="K879" s="65"/>
    </row>
    <row r="880" customHeight="1" spans="2:11">
      <c r="B880" s="65"/>
      <c r="C880" s="65"/>
      <c r="D880" s="65"/>
      <c r="E880" s="65"/>
      <c r="F880" s="65"/>
      <c r="G880" s="65"/>
      <c r="H880" s="65"/>
      <c r="I880" s="65"/>
      <c r="J880" s="65"/>
      <c r="K880" s="65"/>
    </row>
    <row r="881" customHeight="1" spans="2:11">
      <c r="B881" s="65"/>
      <c r="C881" s="65"/>
      <c r="D881" s="65"/>
      <c r="E881" s="65"/>
      <c r="F881" s="65"/>
      <c r="G881" s="65"/>
      <c r="H881" s="65"/>
      <c r="I881" s="65"/>
      <c r="J881" s="65"/>
      <c r="K881" s="65"/>
    </row>
    <row r="882" customHeight="1" spans="2:11">
      <c r="B882" s="65"/>
      <c r="C882" s="65"/>
      <c r="D882" s="65"/>
      <c r="E882" s="65"/>
      <c r="F882" s="65"/>
      <c r="G882" s="65"/>
      <c r="H882" s="65"/>
      <c r="I882" s="65"/>
      <c r="J882" s="65"/>
      <c r="K882" s="65"/>
    </row>
    <row r="883" customHeight="1" spans="2:11">
      <c r="B883" s="65"/>
      <c r="C883" s="65"/>
      <c r="D883" s="65"/>
      <c r="E883" s="65"/>
      <c r="F883" s="65"/>
      <c r="G883" s="65"/>
      <c r="H883" s="65"/>
      <c r="I883" s="65"/>
      <c r="J883" s="65"/>
      <c r="K883" s="65"/>
    </row>
    <row r="884" customHeight="1" spans="2:11">
      <c r="B884" s="65"/>
      <c r="C884" s="65"/>
      <c r="D884" s="65"/>
      <c r="E884" s="65"/>
      <c r="F884" s="65"/>
      <c r="G884" s="65"/>
      <c r="H884" s="65"/>
      <c r="I884" s="65"/>
      <c r="J884" s="65"/>
      <c r="K884" s="65"/>
    </row>
    <row r="885" customHeight="1" spans="2:11">
      <c r="B885" s="65"/>
      <c r="C885" s="65"/>
      <c r="D885" s="65"/>
      <c r="E885" s="65"/>
      <c r="F885" s="65"/>
      <c r="G885" s="65"/>
      <c r="H885" s="65"/>
      <c r="I885" s="65"/>
      <c r="J885" s="65"/>
      <c r="K885" s="65"/>
    </row>
    <row r="886" customHeight="1" spans="2:11">
      <c r="B886" s="65"/>
      <c r="C886" s="65"/>
      <c r="D886" s="65"/>
      <c r="E886" s="65"/>
      <c r="F886" s="65"/>
      <c r="G886" s="65"/>
      <c r="H886" s="65"/>
      <c r="I886" s="65"/>
      <c r="J886" s="65"/>
      <c r="K886" s="65"/>
    </row>
    <row r="887" customHeight="1" spans="2:11">
      <c r="B887" s="65"/>
      <c r="C887" s="65"/>
      <c r="D887" s="65"/>
      <c r="E887" s="65"/>
      <c r="F887" s="65"/>
      <c r="G887" s="65"/>
      <c r="H887" s="65"/>
      <c r="I887" s="65"/>
      <c r="J887" s="65"/>
      <c r="K887" s="65"/>
    </row>
    <row r="888" customHeight="1" spans="2:11">
      <c r="B888" s="65"/>
      <c r="C888" s="65"/>
      <c r="D888" s="65"/>
      <c r="E888" s="65"/>
      <c r="F888" s="65"/>
      <c r="G888" s="65"/>
      <c r="H888" s="65"/>
      <c r="I888" s="65"/>
      <c r="J888" s="65"/>
      <c r="K888" s="65"/>
    </row>
    <row r="889" customHeight="1" spans="2:11">
      <c r="B889" s="65"/>
      <c r="C889" s="65"/>
      <c r="D889" s="65"/>
      <c r="E889" s="65"/>
      <c r="F889" s="65"/>
      <c r="G889" s="65"/>
      <c r="H889" s="65"/>
      <c r="I889" s="65"/>
      <c r="J889" s="65"/>
      <c r="K889" s="65"/>
    </row>
    <row r="890" customHeight="1" spans="2:11">
      <c r="B890" s="65"/>
      <c r="C890" s="65"/>
      <c r="D890" s="65"/>
      <c r="E890" s="65"/>
      <c r="F890" s="65"/>
      <c r="G890" s="65"/>
      <c r="H890" s="65"/>
      <c r="I890" s="65"/>
      <c r="J890" s="65"/>
      <c r="K890" s="65"/>
    </row>
    <row r="891" customHeight="1" spans="2:11">
      <c r="B891" s="65"/>
      <c r="C891" s="65"/>
      <c r="D891" s="65"/>
      <c r="E891" s="65"/>
      <c r="F891" s="65"/>
      <c r="G891" s="65"/>
      <c r="H891" s="65"/>
      <c r="I891" s="65"/>
      <c r="J891" s="65"/>
      <c r="K891" s="65"/>
    </row>
    <row r="892" customHeight="1" spans="2:11">
      <c r="B892" s="65"/>
      <c r="C892" s="65"/>
      <c r="D892" s="65"/>
      <c r="E892" s="65"/>
      <c r="F892" s="65"/>
      <c r="G892" s="65"/>
      <c r="H892" s="65"/>
      <c r="I892" s="65"/>
      <c r="J892" s="65"/>
      <c r="K892" s="65"/>
    </row>
    <row r="893" customHeight="1" spans="2:11">
      <c r="B893" s="65"/>
      <c r="C893" s="65"/>
      <c r="D893" s="65"/>
      <c r="E893" s="65"/>
      <c r="F893" s="65"/>
      <c r="G893" s="65"/>
      <c r="H893" s="65"/>
      <c r="I893" s="65"/>
      <c r="J893" s="65"/>
      <c r="K893" s="65"/>
    </row>
    <row r="894" customHeight="1" spans="2:11">
      <c r="B894" s="65"/>
      <c r="C894" s="65"/>
      <c r="D894" s="65"/>
      <c r="E894" s="65"/>
      <c r="F894" s="65"/>
      <c r="G894" s="65"/>
      <c r="H894" s="65"/>
      <c r="I894" s="65"/>
      <c r="J894" s="65"/>
      <c r="K894" s="65"/>
    </row>
    <row r="895" customHeight="1" spans="2:11">
      <c r="B895" s="65"/>
      <c r="C895" s="65"/>
      <c r="D895" s="65"/>
      <c r="E895" s="65"/>
      <c r="F895" s="65"/>
      <c r="G895" s="65"/>
      <c r="H895" s="65"/>
      <c r="I895" s="65"/>
      <c r="J895" s="65"/>
      <c r="K895" s="65"/>
    </row>
    <row r="896" customHeight="1" spans="2:11">
      <c r="B896" s="65"/>
      <c r="C896" s="65"/>
      <c r="D896" s="65"/>
      <c r="E896" s="65"/>
      <c r="F896" s="65"/>
      <c r="G896" s="65"/>
      <c r="H896" s="65"/>
      <c r="I896" s="65"/>
      <c r="J896" s="65"/>
      <c r="K896" s="65"/>
    </row>
    <row r="897" customHeight="1" spans="2:11">
      <c r="B897" s="65"/>
      <c r="C897" s="65"/>
      <c r="D897" s="65"/>
      <c r="E897" s="65"/>
      <c r="F897" s="65"/>
      <c r="G897" s="65"/>
      <c r="H897" s="65"/>
      <c r="I897" s="65"/>
      <c r="J897" s="65"/>
      <c r="K897" s="65"/>
    </row>
    <row r="898" customHeight="1" spans="2:11">
      <c r="B898" s="65"/>
      <c r="C898" s="65"/>
      <c r="D898" s="65"/>
      <c r="E898" s="65"/>
      <c r="F898" s="65"/>
      <c r="G898" s="65"/>
      <c r="H898" s="65"/>
      <c r="I898" s="65"/>
      <c r="J898" s="65"/>
      <c r="K898" s="65"/>
    </row>
    <row r="899" customHeight="1" spans="2:11">
      <c r="B899" s="65"/>
      <c r="C899" s="65"/>
      <c r="D899" s="65"/>
      <c r="E899" s="65"/>
      <c r="F899" s="65"/>
      <c r="G899" s="65"/>
      <c r="H899" s="65"/>
      <c r="I899" s="65"/>
      <c r="J899" s="65"/>
      <c r="K899" s="65"/>
    </row>
    <row r="900" customHeight="1" spans="2:11">
      <c r="B900" s="65"/>
      <c r="C900" s="65"/>
      <c r="D900" s="65"/>
      <c r="E900" s="65"/>
      <c r="F900" s="65"/>
      <c r="G900" s="65"/>
      <c r="H900" s="65"/>
      <c r="I900" s="65"/>
      <c r="J900" s="65"/>
      <c r="K900" s="65"/>
    </row>
    <row r="901" customHeight="1" spans="2:11">
      <c r="B901" s="65"/>
      <c r="C901" s="65"/>
      <c r="D901" s="65"/>
      <c r="E901" s="65"/>
      <c r="F901" s="65"/>
      <c r="G901" s="65"/>
      <c r="H901" s="65"/>
      <c r="I901" s="65"/>
      <c r="J901" s="65"/>
      <c r="K901" s="65"/>
    </row>
    <row r="902" customHeight="1" spans="2:11">
      <c r="B902" s="65"/>
      <c r="C902" s="65"/>
      <c r="D902" s="65"/>
      <c r="E902" s="65"/>
      <c r="F902" s="65"/>
      <c r="G902" s="65"/>
      <c r="H902" s="65"/>
      <c r="I902" s="65"/>
      <c r="J902" s="65"/>
      <c r="K902" s="65"/>
    </row>
    <row r="903" customHeight="1" spans="2:11">
      <c r="B903" s="65"/>
      <c r="C903" s="65"/>
      <c r="D903" s="65"/>
      <c r="E903" s="65"/>
      <c r="F903" s="65"/>
      <c r="G903" s="65"/>
      <c r="H903" s="65"/>
      <c r="I903" s="65"/>
      <c r="J903" s="65"/>
      <c r="K903" s="65"/>
    </row>
    <row r="904" customHeight="1" spans="2:11">
      <c r="B904" s="65"/>
      <c r="C904" s="65"/>
      <c r="D904" s="65"/>
      <c r="E904" s="65"/>
      <c r="F904" s="65"/>
      <c r="G904" s="65"/>
      <c r="H904" s="65"/>
      <c r="I904" s="65"/>
      <c r="J904" s="65"/>
      <c r="K904" s="65"/>
    </row>
    <row r="905" customHeight="1" spans="2:11">
      <c r="B905" s="65"/>
      <c r="C905" s="65"/>
      <c r="D905" s="65"/>
      <c r="E905" s="65"/>
      <c r="F905" s="65"/>
      <c r="G905" s="65"/>
      <c r="H905" s="65"/>
      <c r="I905" s="65"/>
      <c r="J905" s="65"/>
      <c r="K905" s="65"/>
    </row>
    <row r="906" customHeight="1" spans="2:11">
      <c r="B906" s="65"/>
      <c r="C906" s="65"/>
      <c r="D906" s="65"/>
      <c r="E906" s="65"/>
      <c r="F906" s="65"/>
      <c r="G906" s="65"/>
      <c r="H906" s="65"/>
      <c r="I906" s="65"/>
      <c r="J906" s="65"/>
      <c r="K906" s="65"/>
    </row>
    <row r="907" customHeight="1" spans="2:11">
      <c r="B907" s="65"/>
      <c r="C907" s="65"/>
      <c r="D907" s="65"/>
      <c r="E907" s="65"/>
      <c r="F907" s="65"/>
      <c r="G907" s="65"/>
      <c r="H907" s="65"/>
      <c r="I907" s="65"/>
      <c r="J907" s="65"/>
      <c r="K907" s="65"/>
    </row>
    <row r="908" customHeight="1" spans="2:11">
      <c r="B908" s="65"/>
      <c r="C908" s="65"/>
      <c r="D908" s="65"/>
      <c r="E908" s="65"/>
      <c r="F908" s="65"/>
      <c r="G908" s="65"/>
      <c r="H908" s="65"/>
      <c r="I908" s="65"/>
      <c r="J908" s="65"/>
      <c r="K908" s="65"/>
    </row>
    <row r="909" customHeight="1" spans="2:11">
      <c r="B909" s="65"/>
      <c r="C909" s="65"/>
      <c r="D909" s="65"/>
      <c r="E909" s="65"/>
      <c r="F909" s="65"/>
      <c r="G909" s="65"/>
      <c r="H909" s="65"/>
      <c r="I909" s="65"/>
      <c r="J909" s="65"/>
      <c r="K909" s="65"/>
    </row>
    <row r="910" customHeight="1" spans="2:11">
      <c r="B910" s="65"/>
      <c r="C910" s="65"/>
      <c r="D910" s="65"/>
      <c r="E910" s="65"/>
      <c r="F910" s="65"/>
      <c r="G910" s="65"/>
      <c r="H910" s="65"/>
      <c r="I910" s="65"/>
      <c r="J910" s="65"/>
      <c r="K910" s="65"/>
    </row>
    <row r="911" customHeight="1" spans="2:11">
      <c r="B911" s="65"/>
      <c r="C911" s="65"/>
      <c r="D911" s="65"/>
      <c r="E911" s="65"/>
      <c r="F911" s="65"/>
      <c r="G911" s="65"/>
      <c r="H911" s="65"/>
      <c r="I911" s="65"/>
      <c r="J911" s="65"/>
      <c r="K911" s="65"/>
    </row>
    <row r="912" customHeight="1" spans="2:11">
      <c r="B912" s="65"/>
      <c r="C912" s="65"/>
      <c r="D912" s="65"/>
      <c r="E912" s="65"/>
      <c r="F912" s="65"/>
      <c r="G912" s="65"/>
      <c r="H912" s="65"/>
      <c r="I912" s="65"/>
      <c r="J912" s="65"/>
      <c r="K912" s="65"/>
    </row>
    <row r="913" customHeight="1" spans="2:11">
      <c r="B913" s="65"/>
      <c r="C913" s="65"/>
      <c r="D913" s="65"/>
      <c r="E913" s="65"/>
      <c r="F913" s="65"/>
      <c r="G913" s="65"/>
      <c r="H913" s="65"/>
      <c r="I913" s="65"/>
      <c r="J913" s="65"/>
      <c r="K913" s="65"/>
    </row>
    <row r="914" customHeight="1" spans="2:11">
      <c r="B914" s="65"/>
      <c r="C914" s="65"/>
      <c r="D914" s="65"/>
      <c r="E914" s="65"/>
      <c r="F914" s="65"/>
      <c r="G914" s="65"/>
      <c r="H914" s="65"/>
      <c r="I914" s="65"/>
      <c r="J914" s="65"/>
      <c r="K914" s="65"/>
    </row>
    <row r="915" customHeight="1" spans="2:11">
      <c r="B915" s="65"/>
      <c r="C915" s="65"/>
      <c r="D915" s="65"/>
      <c r="E915" s="65"/>
      <c r="F915" s="65"/>
      <c r="G915" s="65"/>
      <c r="H915" s="65"/>
      <c r="I915" s="65"/>
      <c r="J915" s="65"/>
      <c r="K915" s="65"/>
    </row>
    <row r="916" customHeight="1" spans="2:11">
      <c r="B916" s="65"/>
      <c r="C916" s="65"/>
      <c r="D916" s="65"/>
      <c r="E916" s="65"/>
      <c r="F916" s="65"/>
      <c r="G916" s="65"/>
      <c r="H916" s="65"/>
      <c r="I916" s="65"/>
      <c r="J916" s="65"/>
      <c r="K916" s="65"/>
    </row>
    <row r="917" customHeight="1" spans="2:11">
      <c r="B917" s="65"/>
      <c r="C917" s="65"/>
      <c r="D917" s="65"/>
      <c r="E917" s="65"/>
      <c r="F917" s="65"/>
      <c r="G917" s="65"/>
      <c r="H917" s="65"/>
      <c r="I917" s="65"/>
      <c r="J917" s="65"/>
      <c r="K917" s="65"/>
    </row>
    <row r="918" customHeight="1" spans="2:11">
      <c r="B918" s="65"/>
      <c r="C918" s="65"/>
      <c r="D918" s="65"/>
      <c r="E918" s="65"/>
      <c r="F918" s="65"/>
      <c r="G918" s="65"/>
      <c r="H918" s="65"/>
      <c r="I918" s="65"/>
      <c r="J918" s="65"/>
      <c r="K918" s="65"/>
    </row>
    <row r="919" customHeight="1" spans="2:11">
      <c r="B919" s="65"/>
      <c r="C919" s="65"/>
      <c r="D919" s="65"/>
      <c r="E919" s="65"/>
      <c r="F919" s="65"/>
      <c r="G919" s="65"/>
      <c r="H919" s="65"/>
      <c r="I919" s="65"/>
      <c r="J919" s="65"/>
      <c r="K919" s="65"/>
    </row>
    <row r="920" customHeight="1" spans="2:11">
      <c r="B920" s="65"/>
      <c r="C920" s="65"/>
      <c r="D920" s="65"/>
      <c r="E920" s="65"/>
      <c r="F920" s="65"/>
      <c r="G920" s="65"/>
      <c r="H920" s="65"/>
      <c r="I920" s="65"/>
      <c r="J920" s="65"/>
      <c r="K920" s="65"/>
    </row>
    <row r="921" customHeight="1" spans="2:11">
      <c r="B921" s="65"/>
      <c r="C921" s="65"/>
      <c r="D921" s="65"/>
      <c r="E921" s="65"/>
      <c r="F921" s="65"/>
      <c r="G921" s="65"/>
      <c r="H921" s="65"/>
      <c r="I921" s="65"/>
      <c r="J921" s="65"/>
      <c r="K921" s="65"/>
    </row>
    <row r="922" customHeight="1" spans="2:11">
      <c r="B922" s="65"/>
      <c r="C922" s="65"/>
      <c r="D922" s="65"/>
      <c r="E922" s="65"/>
      <c r="F922" s="65"/>
      <c r="G922" s="65"/>
      <c r="H922" s="65"/>
      <c r="I922" s="65"/>
      <c r="J922" s="65"/>
      <c r="K922" s="65"/>
    </row>
    <row r="923" customHeight="1" spans="2:11">
      <c r="B923" s="65"/>
      <c r="C923" s="65"/>
      <c r="D923" s="65"/>
      <c r="E923" s="65"/>
      <c r="F923" s="65"/>
      <c r="G923" s="65"/>
      <c r="H923" s="65"/>
      <c r="I923" s="65"/>
      <c r="J923" s="65"/>
      <c r="K923" s="65"/>
    </row>
    <row r="924" customHeight="1" spans="2:11">
      <c r="B924" s="65"/>
      <c r="C924" s="65"/>
      <c r="D924" s="65"/>
      <c r="E924" s="65"/>
      <c r="F924" s="65"/>
      <c r="G924" s="65"/>
      <c r="H924" s="65"/>
      <c r="I924" s="65"/>
      <c r="J924" s="65"/>
      <c r="K924" s="65"/>
    </row>
    <row r="925" customHeight="1" spans="2:11">
      <c r="B925" s="65"/>
      <c r="C925" s="65"/>
      <c r="D925" s="65"/>
      <c r="E925" s="65"/>
      <c r="F925" s="65"/>
      <c r="G925" s="65"/>
      <c r="H925" s="65"/>
      <c r="I925" s="65"/>
      <c r="J925" s="65"/>
      <c r="K925" s="65"/>
    </row>
    <row r="926" customHeight="1" spans="2:11">
      <c r="B926" s="65"/>
      <c r="C926" s="65"/>
      <c r="D926" s="65"/>
      <c r="E926" s="65"/>
      <c r="F926" s="65"/>
      <c r="G926" s="65"/>
      <c r="H926" s="65"/>
      <c r="I926" s="65"/>
      <c r="J926" s="65"/>
      <c r="K926" s="65"/>
    </row>
    <row r="927" customHeight="1" spans="2:11">
      <c r="B927" s="65"/>
      <c r="C927" s="65"/>
      <c r="D927" s="65"/>
      <c r="E927" s="65"/>
      <c r="F927" s="65"/>
      <c r="G927" s="65"/>
      <c r="H927" s="65"/>
      <c r="I927" s="65"/>
      <c r="J927" s="65"/>
      <c r="K927" s="65"/>
    </row>
    <row r="928" customHeight="1" spans="2:11">
      <c r="B928" s="65"/>
      <c r="C928" s="65"/>
      <c r="D928" s="65"/>
      <c r="E928" s="65"/>
      <c r="F928" s="65"/>
      <c r="G928" s="65"/>
      <c r="H928" s="65"/>
      <c r="I928" s="65"/>
      <c r="J928" s="65"/>
      <c r="K928" s="65"/>
    </row>
    <row r="929" customHeight="1" spans="2:11">
      <c r="B929" s="65"/>
      <c r="C929" s="65"/>
      <c r="D929" s="65"/>
      <c r="E929" s="65"/>
      <c r="F929" s="65"/>
      <c r="G929" s="65"/>
      <c r="H929" s="65"/>
      <c r="I929" s="65"/>
      <c r="J929" s="65"/>
      <c r="K929" s="65"/>
    </row>
    <row r="930" customHeight="1" spans="2:11">
      <c r="B930" s="65"/>
      <c r="C930" s="65"/>
      <c r="D930" s="65"/>
      <c r="E930" s="65"/>
      <c r="F930" s="65"/>
      <c r="G930" s="65"/>
      <c r="H930" s="65"/>
      <c r="I930" s="65"/>
      <c r="J930" s="65"/>
      <c r="K930" s="65"/>
    </row>
    <row r="931" customHeight="1" spans="2:11">
      <c r="B931" s="65"/>
      <c r="C931" s="65"/>
      <c r="D931" s="65"/>
      <c r="E931" s="65"/>
      <c r="F931" s="65"/>
      <c r="G931" s="65"/>
      <c r="H931" s="65"/>
      <c r="I931" s="65"/>
      <c r="J931" s="65"/>
      <c r="K931" s="65"/>
    </row>
    <row r="932" customHeight="1" spans="2:11">
      <c r="B932" s="65"/>
      <c r="C932" s="65"/>
      <c r="D932" s="65"/>
      <c r="E932" s="65"/>
      <c r="F932" s="65"/>
      <c r="G932" s="65"/>
      <c r="H932" s="65"/>
      <c r="I932" s="65"/>
      <c r="J932" s="65"/>
      <c r="K932" s="65"/>
    </row>
    <row r="933" customHeight="1" spans="2:11">
      <c r="B933" s="65"/>
      <c r="C933" s="65"/>
      <c r="D933" s="65"/>
      <c r="E933" s="65"/>
      <c r="F933" s="65"/>
      <c r="G933" s="65"/>
      <c r="H933" s="65"/>
      <c r="I933" s="65"/>
      <c r="J933" s="65"/>
      <c r="K933" s="65"/>
    </row>
    <row r="934" customHeight="1" spans="2:11">
      <c r="B934" s="65"/>
      <c r="C934" s="65"/>
      <c r="D934" s="65"/>
      <c r="E934" s="65"/>
      <c r="F934" s="65"/>
      <c r="G934" s="65"/>
      <c r="H934" s="65"/>
      <c r="I934" s="65"/>
      <c r="J934" s="65"/>
      <c r="K934" s="65"/>
    </row>
    <row r="935" customHeight="1" spans="2:11">
      <c r="B935" s="65"/>
      <c r="C935" s="65"/>
      <c r="D935" s="65"/>
      <c r="E935" s="65"/>
      <c r="F935" s="65"/>
      <c r="G935" s="65"/>
      <c r="H935" s="65"/>
      <c r="I935" s="65"/>
      <c r="J935" s="65"/>
      <c r="K935" s="65"/>
    </row>
    <row r="936" customHeight="1" spans="2:11">
      <c r="B936" s="65"/>
      <c r="C936" s="65"/>
      <c r="D936" s="65"/>
      <c r="E936" s="65"/>
      <c r="F936" s="65"/>
      <c r="G936" s="65"/>
      <c r="H936" s="65"/>
      <c r="I936" s="65"/>
      <c r="J936" s="65"/>
      <c r="K936" s="65"/>
    </row>
    <row r="937" customHeight="1" spans="2:11">
      <c r="B937" s="65"/>
      <c r="C937" s="65"/>
      <c r="D937" s="65"/>
      <c r="E937" s="65"/>
      <c r="F937" s="65"/>
      <c r="G937" s="65"/>
      <c r="H937" s="65"/>
      <c r="I937" s="65"/>
      <c r="J937" s="65"/>
      <c r="K937" s="65"/>
    </row>
    <row r="938" customHeight="1" spans="2:11">
      <c r="B938" s="65"/>
      <c r="C938" s="65"/>
      <c r="D938" s="65"/>
      <c r="E938" s="65"/>
      <c r="F938" s="65"/>
      <c r="G938" s="65"/>
      <c r="H938" s="65"/>
      <c r="I938" s="65"/>
      <c r="J938" s="65"/>
      <c r="K938" s="65"/>
    </row>
    <row r="939" customHeight="1" spans="2:11">
      <c r="B939" s="65"/>
      <c r="C939" s="65"/>
      <c r="D939" s="65"/>
      <c r="E939" s="65"/>
      <c r="F939" s="65"/>
      <c r="G939" s="65"/>
      <c r="H939" s="65"/>
      <c r="I939" s="65"/>
      <c r="J939" s="65"/>
      <c r="K939" s="65"/>
    </row>
    <row r="940" customHeight="1" spans="2:11">
      <c r="B940" s="65"/>
      <c r="C940" s="65"/>
      <c r="D940" s="65"/>
      <c r="E940" s="65"/>
      <c r="F940" s="65"/>
      <c r="G940" s="65"/>
      <c r="H940" s="65"/>
      <c r="I940" s="65"/>
      <c r="J940" s="65"/>
      <c r="K940" s="65"/>
    </row>
    <row r="941" customHeight="1" spans="2:11">
      <c r="B941" s="65"/>
      <c r="C941" s="65"/>
      <c r="D941" s="65"/>
      <c r="E941" s="65"/>
      <c r="F941" s="65"/>
      <c r="G941" s="65"/>
      <c r="H941" s="65"/>
      <c r="I941" s="65"/>
      <c r="J941" s="65"/>
      <c r="K941" s="65"/>
    </row>
    <row r="942" customHeight="1" spans="2:11">
      <c r="B942" s="65"/>
      <c r="C942" s="65"/>
      <c r="D942" s="65"/>
      <c r="E942" s="65"/>
      <c r="F942" s="65"/>
      <c r="G942" s="65"/>
      <c r="H942" s="65"/>
      <c r="I942" s="65"/>
      <c r="J942" s="65"/>
      <c r="K942" s="65"/>
    </row>
    <row r="943" customHeight="1" spans="2:11">
      <c r="B943" s="65"/>
      <c r="C943" s="65"/>
      <c r="D943" s="65"/>
      <c r="E943" s="65"/>
      <c r="F943" s="65"/>
      <c r="G943" s="65"/>
      <c r="H943" s="65"/>
      <c r="I943" s="65"/>
      <c r="J943" s="65"/>
      <c r="K943" s="65"/>
    </row>
    <row r="944" customHeight="1" spans="2:11">
      <c r="B944" s="65"/>
      <c r="C944" s="65"/>
      <c r="D944" s="65"/>
      <c r="E944" s="65"/>
      <c r="F944" s="65"/>
      <c r="G944" s="65"/>
      <c r="H944" s="65"/>
      <c r="I944" s="65"/>
      <c r="J944" s="65"/>
      <c r="K944" s="65"/>
    </row>
    <row r="945" customHeight="1" spans="2:11">
      <c r="B945" s="65"/>
      <c r="C945" s="65"/>
      <c r="D945" s="65"/>
      <c r="E945" s="65"/>
      <c r="F945" s="65"/>
      <c r="G945" s="65"/>
      <c r="H945" s="65"/>
      <c r="I945" s="65"/>
      <c r="J945" s="65"/>
      <c r="K945" s="65"/>
    </row>
    <row r="946" customHeight="1" spans="2:11">
      <c r="B946" s="65"/>
      <c r="C946" s="65"/>
      <c r="D946" s="65"/>
      <c r="E946" s="65"/>
      <c r="F946" s="65"/>
      <c r="G946" s="65"/>
      <c r="H946" s="65"/>
      <c r="I946" s="65"/>
      <c r="J946" s="65"/>
      <c r="K946" s="65"/>
    </row>
    <row r="947" customHeight="1" spans="2:11">
      <c r="B947" s="65"/>
      <c r="C947" s="65"/>
      <c r="D947" s="65"/>
      <c r="E947" s="65"/>
      <c r="F947" s="65"/>
      <c r="G947" s="65"/>
      <c r="H947" s="65"/>
      <c r="I947" s="65"/>
      <c r="J947" s="65"/>
      <c r="K947" s="65"/>
    </row>
    <row r="948" customHeight="1" spans="2:11">
      <c r="B948" s="65"/>
      <c r="C948" s="65"/>
      <c r="D948" s="65"/>
      <c r="E948" s="65"/>
      <c r="F948" s="65"/>
      <c r="G948" s="65"/>
      <c r="H948" s="65"/>
      <c r="I948" s="65"/>
      <c r="J948" s="65"/>
      <c r="K948" s="65"/>
    </row>
    <row r="949" customHeight="1" spans="2:11">
      <c r="B949" s="65"/>
      <c r="C949" s="65"/>
      <c r="D949" s="65"/>
      <c r="E949" s="65"/>
      <c r="F949" s="65"/>
      <c r="G949" s="65"/>
      <c r="H949" s="65"/>
      <c r="I949" s="65"/>
      <c r="J949" s="65"/>
      <c r="K949" s="65"/>
    </row>
    <row r="950" customHeight="1" spans="2:11">
      <c r="B950" s="65"/>
      <c r="C950" s="65"/>
      <c r="D950" s="65"/>
      <c r="E950" s="65"/>
      <c r="F950" s="65"/>
      <c r="G950" s="65"/>
      <c r="H950" s="65"/>
      <c r="I950" s="65"/>
      <c r="J950" s="65"/>
      <c r="K950" s="65"/>
    </row>
    <row r="951" customHeight="1" spans="2:11">
      <c r="B951" s="65"/>
      <c r="C951" s="65"/>
      <c r="D951" s="65"/>
      <c r="E951" s="65"/>
      <c r="F951" s="65"/>
      <c r="G951" s="65"/>
      <c r="H951" s="65"/>
      <c r="I951" s="65"/>
      <c r="J951" s="65"/>
      <c r="K951" s="65"/>
    </row>
    <row r="952" customHeight="1" spans="2:11">
      <c r="B952" s="65"/>
      <c r="C952" s="65"/>
      <c r="D952" s="65"/>
      <c r="E952" s="65"/>
      <c r="F952" s="65"/>
      <c r="G952" s="65"/>
      <c r="H952" s="65"/>
      <c r="I952" s="65"/>
      <c r="J952" s="65"/>
      <c r="K952" s="65"/>
    </row>
    <row r="953" customHeight="1" spans="2:11">
      <c r="B953" s="65"/>
      <c r="C953" s="65"/>
      <c r="D953" s="65"/>
      <c r="E953" s="65"/>
      <c r="F953" s="65"/>
      <c r="G953" s="65"/>
      <c r="H953" s="65"/>
      <c r="I953" s="65"/>
      <c r="J953" s="65"/>
      <c r="K953" s="65"/>
    </row>
    <row r="954" customHeight="1" spans="2:11">
      <c r="B954" s="65"/>
      <c r="C954" s="65"/>
      <c r="D954" s="65"/>
      <c r="E954" s="65"/>
      <c r="F954" s="65"/>
      <c r="G954" s="65"/>
      <c r="H954" s="65"/>
      <c r="I954" s="65"/>
      <c r="J954" s="65"/>
      <c r="K954" s="65"/>
    </row>
    <row r="955" customHeight="1" spans="2:11">
      <c r="B955" s="65"/>
      <c r="C955" s="65"/>
      <c r="D955" s="65"/>
      <c r="E955" s="65"/>
      <c r="F955" s="65"/>
      <c r="G955" s="65"/>
      <c r="H955" s="65"/>
      <c r="I955" s="65"/>
      <c r="J955" s="65"/>
      <c r="K955" s="65"/>
    </row>
    <row r="956" customHeight="1" spans="2:11">
      <c r="B956" s="65"/>
      <c r="C956" s="65"/>
      <c r="D956" s="65"/>
      <c r="E956" s="65"/>
      <c r="F956" s="65"/>
      <c r="G956" s="65"/>
      <c r="H956" s="65"/>
      <c r="I956" s="65"/>
      <c r="J956" s="65"/>
      <c r="K956" s="65"/>
    </row>
    <row r="957" customHeight="1" spans="2:11">
      <c r="B957" s="65"/>
      <c r="C957" s="65"/>
      <c r="D957" s="65"/>
      <c r="E957" s="65"/>
      <c r="F957" s="65"/>
      <c r="G957" s="65"/>
      <c r="H957" s="65"/>
      <c r="I957" s="65"/>
      <c r="J957" s="65"/>
      <c r="K957" s="65"/>
    </row>
    <row r="958" customHeight="1" spans="2:11">
      <c r="B958" s="65"/>
      <c r="C958" s="65"/>
      <c r="D958" s="65"/>
      <c r="E958" s="65"/>
      <c r="F958" s="65"/>
      <c r="G958" s="65"/>
      <c r="H958" s="65"/>
      <c r="I958" s="65"/>
      <c r="J958" s="65"/>
      <c r="K958" s="65"/>
    </row>
    <row r="959" customHeight="1" spans="2:11">
      <c r="B959" s="65"/>
      <c r="C959" s="65"/>
      <c r="D959" s="65"/>
      <c r="E959" s="65"/>
      <c r="F959" s="65"/>
      <c r="G959" s="65"/>
      <c r="H959" s="65"/>
      <c r="I959" s="65"/>
      <c r="J959" s="65"/>
      <c r="K959" s="65"/>
    </row>
    <row r="960" customHeight="1" spans="2:11">
      <c r="B960" s="65"/>
      <c r="C960" s="65"/>
      <c r="D960" s="65"/>
      <c r="E960" s="65"/>
      <c r="F960" s="65"/>
      <c r="G960" s="65"/>
      <c r="H960" s="65"/>
      <c r="I960" s="65"/>
      <c r="J960" s="65"/>
      <c r="K960" s="65"/>
    </row>
    <row r="961" customHeight="1" spans="2:11">
      <c r="B961" s="65"/>
      <c r="C961" s="65"/>
      <c r="D961" s="65"/>
      <c r="E961" s="65"/>
      <c r="F961" s="65"/>
      <c r="G961" s="65"/>
      <c r="H961" s="65"/>
      <c r="I961" s="65"/>
      <c r="J961" s="65"/>
      <c r="K961" s="65"/>
    </row>
    <row r="962" customHeight="1" spans="2:11">
      <c r="B962" s="65"/>
      <c r="C962" s="65"/>
      <c r="D962" s="65"/>
      <c r="E962" s="65"/>
      <c r="F962" s="65"/>
      <c r="G962" s="65"/>
      <c r="H962" s="65"/>
      <c r="I962" s="65"/>
      <c r="J962" s="65"/>
      <c r="K962" s="65"/>
    </row>
    <row r="963" customHeight="1" spans="2:11">
      <c r="B963" s="65"/>
      <c r="C963" s="65"/>
      <c r="D963" s="65"/>
      <c r="E963" s="65"/>
      <c r="F963" s="65"/>
      <c r="G963" s="65"/>
      <c r="H963" s="65"/>
      <c r="I963" s="65"/>
      <c r="J963" s="65"/>
      <c r="K963" s="65"/>
    </row>
    <row r="964" customHeight="1" spans="2:11">
      <c r="B964" s="65"/>
      <c r="C964" s="65"/>
      <c r="D964" s="65"/>
      <c r="E964" s="65"/>
      <c r="F964" s="65"/>
      <c r="G964" s="65"/>
      <c r="H964" s="65"/>
      <c r="I964" s="65"/>
      <c r="J964" s="65"/>
      <c r="K964" s="65"/>
    </row>
    <row r="965" customHeight="1" spans="2:11">
      <c r="B965" s="65"/>
      <c r="C965" s="65"/>
      <c r="D965" s="65"/>
      <c r="E965" s="65"/>
      <c r="F965" s="65"/>
      <c r="G965" s="65"/>
      <c r="H965" s="65"/>
      <c r="I965" s="65"/>
      <c r="J965" s="65"/>
      <c r="K965" s="65"/>
    </row>
    <row r="966" customHeight="1" spans="2:11">
      <c r="B966" s="65"/>
      <c r="C966" s="65"/>
      <c r="D966" s="65"/>
      <c r="E966" s="65"/>
      <c r="F966" s="65"/>
      <c r="G966" s="65"/>
      <c r="H966" s="65"/>
      <c r="I966" s="65"/>
      <c r="J966" s="65"/>
      <c r="K966" s="65"/>
    </row>
    <row r="967" customHeight="1" spans="2:11">
      <c r="B967" s="65"/>
      <c r="C967" s="65"/>
      <c r="D967" s="65"/>
      <c r="E967" s="65"/>
      <c r="F967" s="65"/>
      <c r="G967" s="65"/>
      <c r="H967" s="65"/>
      <c r="I967" s="65"/>
      <c r="J967" s="65"/>
      <c r="K967" s="65"/>
    </row>
    <row r="968" customHeight="1" spans="2:11">
      <c r="B968" s="65"/>
      <c r="C968" s="65"/>
      <c r="D968" s="65"/>
      <c r="E968" s="65"/>
      <c r="F968" s="65"/>
      <c r="G968" s="65"/>
      <c r="H968" s="65"/>
      <c r="I968" s="65"/>
      <c r="J968" s="65"/>
      <c r="K968" s="65"/>
    </row>
    <row r="969" customHeight="1" spans="2:11">
      <c r="B969" s="65"/>
      <c r="C969" s="65"/>
      <c r="D969" s="65"/>
      <c r="E969" s="65"/>
      <c r="F969" s="65"/>
      <c r="G969" s="65"/>
      <c r="H969" s="65"/>
      <c r="I969" s="65"/>
      <c r="J969" s="65"/>
      <c r="K969" s="65"/>
    </row>
    <row r="970" customHeight="1" spans="2:11">
      <c r="B970" s="65"/>
      <c r="C970" s="65"/>
      <c r="D970" s="65"/>
      <c r="E970" s="65"/>
      <c r="F970" s="65"/>
      <c r="G970" s="65"/>
      <c r="H970" s="65"/>
      <c r="I970" s="65"/>
      <c r="J970" s="65"/>
      <c r="K970" s="65"/>
    </row>
    <row r="971" customHeight="1" spans="2:11">
      <c r="B971" s="65"/>
      <c r="C971" s="65"/>
      <c r="D971" s="65"/>
      <c r="E971" s="65"/>
      <c r="F971" s="65"/>
      <c r="G971" s="65"/>
      <c r="H971" s="65"/>
      <c r="I971" s="65"/>
      <c r="J971" s="65"/>
      <c r="K971" s="65"/>
    </row>
    <row r="972" customHeight="1" spans="2:11">
      <c r="B972" s="65"/>
      <c r="C972" s="65"/>
      <c r="D972" s="65"/>
      <c r="E972" s="65"/>
      <c r="F972" s="65"/>
      <c r="G972" s="65"/>
      <c r="H972" s="65"/>
      <c r="I972" s="65"/>
      <c r="J972" s="65"/>
      <c r="K972" s="65"/>
    </row>
    <row r="973" customHeight="1" spans="2:11">
      <c r="B973" s="65"/>
      <c r="C973" s="65"/>
      <c r="D973" s="65"/>
      <c r="E973" s="65"/>
      <c r="F973" s="65"/>
      <c r="G973" s="65"/>
      <c r="H973" s="65"/>
      <c r="I973" s="65"/>
      <c r="J973" s="65"/>
      <c r="K973" s="65"/>
    </row>
    <row r="974" customHeight="1" spans="2:11">
      <c r="B974" s="65"/>
      <c r="C974" s="65"/>
      <c r="D974" s="65"/>
      <c r="E974" s="65"/>
      <c r="F974" s="65"/>
      <c r="G974" s="65"/>
      <c r="H974" s="65"/>
      <c r="I974" s="65"/>
      <c r="J974" s="65"/>
      <c r="K974" s="65"/>
    </row>
    <row r="975" customHeight="1" spans="2:11">
      <c r="B975" s="65"/>
      <c r="C975" s="65"/>
      <c r="D975" s="65"/>
      <c r="E975" s="65"/>
      <c r="F975" s="65"/>
      <c r="G975" s="65"/>
      <c r="H975" s="65"/>
      <c r="I975" s="65"/>
      <c r="J975" s="65"/>
      <c r="K975" s="65"/>
    </row>
    <row r="976" customHeight="1" spans="2:11">
      <c r="B976" s="65"/>
      <c r="C976" s="65"/>
      <c r="D976" s="65"/>
      <c r="E976" s="65"/>
      <c r="F976" s="65"/>
      <c r="G976" s="65"/>
      <c r="H976" s="65"/>
      <c r="I976" s="65"/>
      <c r="J976" s="65"/>
      <c r="K976" s="65"/>
    </row>
    <row r="977" customHeight="1" spans="2:11">
      <c r="B977" s="65"/>
      <c r="C977" s="65"/>
      <c r="D977" s="65"/>
      <c r="E977" s="65"/>
      <c r="F977" s="65"/>
      <c r="G977" s="65"/>
      <c r="H977" s="65"/>
      <c r="I977" s="65"/>
      <c r="J977" s="65"/>
      <c r="K977" s="65"/>
    </row>
    <row r="978" customHeight="1" spans="2:11">
      <c r="B978" s="65"/>
      <c r="C978" s="65"/>
      <c r="D978" s="65"/>
      <c r="E978" s="65"/>
      <c r="F978" s="65"/>
      <c r="G978" s="65"/>
      <c r="H978" s="65"/>
      <c r="I978" s="65"/>
      <c r="J978" s="65"/>
      <c r="K978" s="65"/>
    </row>
    <row r="979" customHeight="1" spans="2:11">
      <c r="B979" s="65"/>
      <c r="C979" s="65"/>
      <c r="D979" s="65"/>
      <c r="E979" s="65"/>
      <c r="F979" s="65"/>
      <c r="G979" s="65"/>
      <c r="H979" s="65"/>
      <c r="I979" s="65"/>
      <c r="J979" s="65"/>
      <c r="K979" s="65"/>
    </row>
    <row r="980" customHeight="1" spans="2:11">
      <c r="B980" s="65"/>
      <c r="C980" s="65"/>
      <c r="D980" s="65"/>
      <c r="E980" s="65"/>
      <c r="F980" s="65"/>
      <c r="G980" s="65"/>
      <c r="H980" s="65"/>
      <c r="I980" s="65"/>
      <c r="J980" s="65"/>
      <c r="K980" s="65"/>
    </row>
    <row r="981" customHeight="1" spans="2:11">
      <c r="B981" s="65"/>
      <c r="C981" s="65"/>
      <c r="D981" s="65"/>
      <c r="E981" s="65"/>
      <c r="F981" s="65"/>
      <c r="G981" s="65"/>
      <c r="H981" s="65"/>
      <c r="I981" s="65"/>
      <c r="J981" s="65"/>
      <c r="K981" s="65"/>
    </row>
    <row r="982" customHeight="1" spans="2:11">
      <c r="B982" s="65"/>
      <c r="C982" s="65"/>
      <c r="D982" s="65"/>
      <c r="E982" s="65"/>
      <c r="F982" s="65"/>
      <c r="G982" s="65"/>
      <c r="H982" s="65"/>
      <c r="I982" s="65"/>
      <c r="J982" s="65"/>
      <c r="K982" s="65"/>
    </row>
    <row r="983" customHeight="1" spans="2:11">
      <c r="B983" s="65"/>
      <c r="C983" s="65"/>
      <c r="D983" s="65"/>
      <c r="E983" s="65"/>
      <c r="F983" s="65"/>
      <c r="G983" s="65"/>
      <c r="H983" s="65"/>
      <c r="I983" s="65"/>
      <c r="J983" s="65"/>
      <c r="K983" s="65"/>
    </row>
    <row r="984" customHeight="1" spans="2:11">
      <c r="B984" s="65"/>
      <c r="C984" s="65"/>
      <c r="D984" s="65"/>
      <c r="E984" s="65"/>
      <c r="F984" s="65"/>
      <c r="G984" s="65"/>
      <c r="H984" s="65"/>
      <c r="I984" s="65"/>
      <c r="J984" s="65"/>
      <c r="K984" s="65"/>
    </row>
    <row r="985" customHeight="1" spans="2:11">
      <c r="B985" s="65"/>
      <c r="C985" s="65"/>
      <c r="D985" s="65"/>
      <c r="E985" s="65"/>
      <c r="F985" s="65"/>
      <c r="G985" s="65"/>
      <c r="H985" s="65"/>
      <c r="I985" s="65"/>
      <c r="J985" s="65"/>
      <c r="K985" s="65"/>
    </row>
    <row r="986" customHeight="1" spans="2:11">
      <c r="B986" s="65"/>
      <c r="C986" s="65"/>
      <c r="D986" s="65"/>
      <c r="E986" s="65"/>
      <c r="F986" s="65"/>
      <c r="G986" s="65"/>
      <c r="H986" s="65"/>
      <c r="I986" s="65"/>
      <c r="J986" s="65"/>
      <c r="K986" s="65"/>
    </row>
    <row r="987" customHeight="1" spans="2:11">
      <c r="B987" s="65"/>
      <c r="C987" s="65"/>
      <c r="D987" s="65"/>
      <c r="E987" s="65"/>
      <c r="F987" s="65"/>
      <c r="G987" s="65"/>
      <c r="H987" s="65"/>
      <c r="I987" s="65"/>
      <c r="J987" s="65"/>
      <c r="K987" s="65"/>
    </row>
    <row r="988" customHeight="1" spans="2:11">
      <c r="B988" s="65"/>
      <c r="C988" s="65"/>
      <c r="D988" s="65"/>
      <c r="E988" s="65"/>
      <c r="F988" s="65"/>
      <c r="G988" s="65"/>
      <c r="H988" s="65"/>
      <c r="I988" s="65"/>
      <c r="J988" s="65"/>
      <c r="K988" s="65"/>
    </row>
    <row r="989" customHeight="1" spans="2:11">
      <c r="B989" s="65"/>
      <c r="C989" s="65"/>
      <c r="D989" s="65"/>
      <c r="E989" s="65"/>
      <c r="F989" s="65"/>
      <c r="G989" s="65"/>
      <c r="H989" s="65"/>
      <c r="I989" s="65"/>
      <c r="J989" s="65"/>
      <c r="K989" s="65"/>
    </row>
    <row r="990" customHeight="1" spans="2:11">
      <c r="B990" s="65"/>
      <c r="C990" s="65"/>
      <c r="D990" s="65"/>
      <c r="E990" s="65"/>
      <c r="F990" s="65"/>
      <c r="G990" s="65"/>
      <c r="H990" s="65"/>
      <c r="I990" s="65"/>
      <c r="J990" s="65"/>
      <c r="K990" s="65"/>
    </row>
    <row r="991" customHeight="1" spans="2:11">
      <c r="B991" s="65"/>
      <c r="C991" s="65"/>
      <c r="D991" s="65"/>
      <c r="E991" s="65"/>
      <c r="F991" s="65"/>
      <c r="G991" s="65"/>
      <c r="H991" s="65"/>
      <c r="I991" s="65"/>
      <c r="J991" s="65"/>
      <c r="K991" s="65"/>
    </row>
    <row r="992" customHeight="1" spans="2:11">
      <c r="B992" s="65"/>
      <c r="C992" s="65"/>
      <c r="D992" s="65"/>
      <c r="E992" s="65"/>
      <c r="F992" s="65"/>
      <c r="G992" s="65"/>
      <c r="H992" s="65"/>
      <c r="I992" s="65"/>
      <c r="J992" s="65"/>
      <c r="K992" s="65"/>
    </row>
    <row r="993" customHeight="1" spans="2:11">
      <c r="B993" s="65"/>
      <c r="C993" s="65"/>
      <c r="D993" s="65"/>
      <c r="E993" s="65"/>
      <c r="F993" s="65"/>
      <c r="G993" s="65"/>
      <c r="H993" s="65"/>
      <c r="I993" s="65"/>
      <c r="J993" s="65"/>
      <c r="K993" s="65"/>
    </row>
    <row r="994" customHeight="1" spans="2:11">
      <c r="B994" s="65"/>
      <c r="C994" s="65"/>
      <c r="D994" s="65"/>
      <c r="E994" s="65"/>
      <c r="F994" s="65"/>
      <c r="G994" s="65"/>
      <c r="H994" s="65"/>
      <c r="I994" s="65"/>
      <c r="J994" s="65"/>
      <c r="K994" s="65"/>
    </row>
    <row r="995" customHeight="1" spans="2:11">
      <c r="B995" s="65"/>
      <c r="C995" s="65"/>
      <c r="D995" s="65"/>
      <c r="E995" s="65"/>
      <c r="F995" s="65"/>
      <c r="G995" s="65"/>
      <c r="H995" s="65"/>
      <c r="I995" s="65"/>
      <c r="J995" s="65"/>
      <c r="K995" s="65"/>
    </row>
    <row r="996" customHeight="1" spans="2:11">
      <c r="B996" s="65"/>
      <c r="C996" s="65"/>
      <c r="D996" s="65"/>
      <c r="E996" s="65"/>
      <c r="F996" s="65"/>
      <c r="G996" s="65"/>
      <c r="H996" s="65"/>
      <c r="I996" s="65"/>
      <c r="J996" s="65"/>
      <c r="K996" s="65"/>
    </row>
    <row r="997" customHeight="1" spans="2:11">
      <c r="B997" s="65"/>
      <c r="C997" s="65"/>
      <c r="D997" s="65"/>
      <c r="E997" s="65"/>
      <c r="F997" s="65"/>
      <c r="G997" s="65"/>
      <c r="H997" s="65"/>
      <c r="I997" s="65"/>
      <c r="J997" s="65"/>
      <c r="K997" s="65"/>
    </row>
    <row r="998" customHeight="1" spans="2:11">
      <c r="B998" s="65"/>
      <c r="C998" s="65"/>
      <c r="D998" s="65"/>
      <c r="E998" s="65"/>
      <c r="F998" s="65"/>
      <c r="G998" s="65"/>
      <c r="H998" s="65"/>
      <c r="I998" s="65"/>
      <c r="J998" s="65"/>
      <c r="K998" s="65"/>
    </row>
    <row r="999" customHeight="1" spans="2:11">
      <c r="B999" s="65"/>
      <c r="C999" s="65"/>
      <c r="D999" s="65"/>
      <c r="E999" s="65"/>
      <c r="F999" s="65"/>
      <c r="G999" s="65"/>
      <c r="H999" s="65"/>
      <c r="I999" s="65"/>
      <c r="J999" s="65"/>
      <c r="K999" s="65"/>
    </row>
    <row r="1000" customHeight="1" spans="2:11"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K1000"/>
  <sheetViews>
    <sheetView workbookViewId="0">
      <selection activeCell="A1" sqref="A1"/>
    </sheetView>
  </sheetViews>
  <sheetFormatPr defaultColWidth="12.6285714285714" defaultRowHeight="15.75" customHeight="1"/>
  <cols>
    <col min="1" max="1" width="21.247619047619" customWidth="1"/>
    <col min="2" max="2" width="35.5047619047619" customWidth="1"/>
    <col min="3" max="4" width="13.3809523809524" customWidth="1"/>
    <col min="5" max="5" width="13.247619047619" customWidth="1"/>
    <col min="6" max="6" width="18.6285714285714" customWidth="1"/>
    <col min="7" max="7" width="9.62857142857143" customWidth="1"/>
    <col min="8" max="9" width="12.8571428571429"/>
  </cols>
  <sheetData>
    <row r="1" customHeight="1" spans="1:11">
      <c r="A1" s="43" t="s">
        <v>329</v>
      </c>
      <c r="B1" s="43" t="s">
        <v>334</v>
      </c>
      <c r="G1" s="65"/>
      <c r="H1" s="65"/>
      <c r="I1" s="65"/>
      <c r="J1" s="65"/>
      <c r="K1" s="65"/>
    </row>
    <row r="2" customHeight="1" spans="7:11">
      <c r="G2" s="65"/>
      <c r="H2" s="65"/>
      <c r="I2" s="65"/>
      <c r="J2" s="65"/>
      <c r="K2" s="65"/>
    </row>
    <row r="3" customHeight="1" spans="1:11">
      <c r="A3" s="37" t="s">
        <v>335</v>
      </c>
      <c r="B3" s="66"/>
      <c r="C3" s="37" t="s">
        <v>328</v>
      </c>
      <c r="D3" s="37"/>
      <c r="E3" s="66"/>
      <c r="F3" s="66"/>
      <c r="G3" s="66"/>
      <c r="H3" s="66"/>
      <c r="I3" s="71"/>
      <c r="J3" s="65"/>
      <c r="K3" s="65"/>
    </row>
    <row r="4" customHeight="1" spans="1:11">
      <c r="A4" s="37" t="s">
        <v>325</v>
      </c>
      <c r="B4" s="37" t="s">
        <v>322</v>
      </c>
      <c r="C4" s="37" t="s">
        <v>337</v>
      </c>
      <c r="D4" s="67" t="s">
        <v>255</v>
      </c>
      <c r="E4" s="67" t="s">
        <v>267</v>
      </c>
      <c r="F4" s="67" t="s">
        <v>280</v>
      </c>
      <c r="G4" s="67" t="s">
        <v>283</v>
      </c>
      <c r="H4" s="67" t="s">
        <v>285</v>
      </c>
      <c r="I4" s="38" t="s">
        <v>336</v>
      </c>
      <c r="J4" s="65"/>
      <c r="K4" s="65"/>
    </row>
    <row r="5" customHeight="1" spans="1:11">
      <c r="A5" s="37" t="s">
        <v>338</v>
      </c>
      <c r="B5" s="37" t="s">
        <v>207</v>
      </c>
      <c r="C5" s="37" t="e">
        <v>#DIV/0!</v>
      </c>
      <c r="D5" s="67">
        <v>0.89</v>
      </c>
      <c r="E5" s="67">
        <v>0.95</v>
      </c>
      <c r="F5" s="67">
        <v>0.95</v>
      </c>
      <c r="G5" s="67">
        <v>0.95</v>
      </c>
      <c r="H5" s="67">
        <v>0.95</v>
      </c>
      <c r="I5" s="38">
        <v>0.941428571428571</v>
      </c>
      <c r="J5" s="65"/>
      <c r="K5" s="65"/>
    </row>
    <row r="6" customHeight="1" spans="1:11">
      <c r="A6" s="68"/>
      <c r="B6" s="69" t="s">
        <v>211</v>
      </c>
      <c r="C6" s="70" t="e">
        <v>#DIV/0!</v>
      </c>
      <c r="D6">
        <v>0.89</v>
      </c>
      <c r="E6">
        <v>0.95</v>
      </c>
      <c r="F6">
        <v>0.95</v>
      </c>
      <c r="G6">
        <v>0.95</v>
      </c>
      <c r="H6">
        <v>0.95</v>
      </c>
      <c r="I6" s="72">
        <v>0.941428571428571</v>
      </c>
      <c r="J6" s="65"/>
      <c r="K6" s="65"/>
    </row>
    <row r="7" customHeight="1" spans="1:11">
      <c r="A7" s="68"/>
      <c r="B7" s="69" t="s">
        <v>217</v>
      </c>
      <c r="C7" s="70" t="e">
        <v>#DIV/0!</v>
      </c>
      <c r="D7">
        <v>0.89</v>
      </c>
      <c r="E7">
        <v>0.95</v>
      </c>
      <c r="F7">
        <v>0.95</v>
      </c>
      <c r="G7">
        <v>0.95</v>
      </c>
      <c r="H7">
        <v>0.95</v>
      </c>
      <c r="I7" s="72">
        <v>0.941428571428571</v>
      </c>
      <c r="J7" s="65"/>
      <c r="K7" s="65"/>
    </row>
    <row r="8" customHeight="1" spans="1:11">
      <c r="A8" s="68"/>
      <c r="B8" s="69" t="s">
        <v>212</v>
      </c>
      <c r="C8" s="70" t="e">
        <v>#DIV/0!</v>
      </c>
      <c r="D8">
        <v>0.89</v>
      </c>
      <c r="E8">
        <v>0.95</v>
      </c>
      <c r="F8">
        <v>0.95</v>
      </c>
      <c r="G8">
        <v>0.95</v>
      </c>
      <c r="H8">
        <v>0.95</v>
      </c>
      <c r="I8" s="72">
        <v>0.941428571428571</v>
      </c>
      <c r="J8" s="65"/>
      <c r="K8" s="65"/>
    </row>
    <row r="9" customHeight="1" spans="1:11">
      <c r="A9" s="68"/>
      <c r="B9" s="69" t="s">
        <v>210</v>
      </c>
      <c r="C9" s="70" t="e">
        <v>#DIV/0!</v>
      </c>
      <c r="D9">
        <v>0.89</v>
      </c>
      <c r="E9">
        <v>0.95</v>
      </c>
      <c r="F9">
        <v>0.95</v>
      </c>
      <c r="G9">
        <v>0.95</v>
      </c>
      <c r="H9">
        <v>0.95</v>
      </c>
      <c r="I9" s="72">
        <v>0.941428571428571</v>
      </c>
      <c r="J9" s="65"/>
      <c r="K9" s="65"/>
    </row>
    <row r="10" customHeight="1" spans="1:11">
      <c r="A10" s="68"/>
      <c r="B10" s="69" t="s">
        <v>209</v>
      </c>
      <c r="C10" s="70" t="e">
        <v>#DIV/0!</v>
      </c>
      <c r="D10">
        <v>0.89</v>
      </c>
      <c r="E10">
        <v>0.95</v>
      </c>
      <c r="F10">
        <v>0.95</v>
      </c>
      <c r="G10">
        <v>0.95</v>
      </c>
      <c r="H10">
        <v>0.95</v>
      </c>
      <c r="I10" s="72">
        <v>0.941428571428571</v>
      </c>
      <c r="J10" s="65"/>
      <c r="K10" s="65"/>
    </row>
    <row r="11" customHeight="1" spans="1:11">
      <c r="A11" s="68"/>
      <c r="B11" s="69" t="s">
        <v>208</v>
      </c>
      <c r="C11" s="70" t="e">
        <v>#DIV/0!</v>
      </c>
      <c r="D11">
        <v>0.89</v>
      </c>
      <c r="E11">
        <v>0.95</v>
      </c>
      <c r="F11">
        <v>0.95</v>
      </c>
      <c r="G11">
        <v>0.95</v>
      </c>
      <c r="H11">
        <v>0.95</v>
      </c>
      <c r="I11" s="72">
        <v>0.941428571428571</v>
      </c>
      <c r="J11" s="65"/>
      <c r="K11" s="65"/>
    </row>
    <row r="12" customHeight="1" spans="1:11">
      <c r="A12" s="68"/>
      <c r="B12" s="69" t="s">
        <v>213</v>
      </c>
      <c r="C12" s="70" t="e">
        <v>#DIV/0!</v>
      </c>
      <c r="D12">
        <v>0.89</v>
      </c>
      <c r="E12">
        <v>0.95</v>
      </c>
      <c r="F12">
        <v>0.95</v>
      </c>
      <c r="G12">
        <v>0.95</v>
      </c>
      <c r="H12">
        <v>0.95</v>
      </c>
      <c r="I12" s="72">
        <v>0.941428571428571</v>
      </c>
      <c r="J12" s="65"/>
      <c r="K12" s="65"/>
    </row>
    <row r="13" customHeight="1" spans="1:11">
      <c r="A13" s="68"/>
      <c r="B13" s="69" t="s">
        <v>214</v>
      </c>
      <c r="C13" s="70" t="e">
        <v>#DIV/0!</v>
      </c>
      <c r="D13">
        <v>0.89</v>
      </c>
      <c r="E13">
        <v>0.95</v>
      </c>
      <c r="F13">
        <v>0.95</v>
      </c>
      <c r="G13">
        <v>0.95</v>
      </c>
      <c r="H13">
        <v>0.95</v>
      </c>
      <c r="I13" s="72">
        <v>0.941428571428571</v>
      </c>
      <c r="J13" s="65"/>
      <c r="K13" s="65"/>
    </row>
    <row r="14" customHeight="1" spans="1:11">
      <c r="A14" s="68"/>
      <c r="B14" s="69" t="s">
        <v>215</v>
      </c>
      <c r="C14" s="70" t="e">
        <v>#DIV/0!</v>
      </c>
      <c r="D14">
        <v>0.89</v>
      </c>
      <c r="E14">
        <v>0.95</v>
      </c>
      <c r="F14">
        <v>0.95</v>
      </c>
      <c r="G14">
        <v>0.95</v>
      </c>
      <c r="H14">
        <v>0.95</v>
      </c>
      <c r="I14" s="72">
        <v>0.941428571428571</v>
      </c>
      <c r="J14" s="65"/>
      <c r="K14" s="65"/>
    </row>
    <row r="15" customHeight="1" spans="1:11">
      <c r="A15" s="68"/>
      <c r="B15" s="69" t="s">
        <v>216</v>
      </c>
      <c r="C15" s="70" t="e">
        <v>#DIV/0!</v>
      </c>
      <c r="D15">
        <v>0.89</v>
      </c>
      <c r="E15">
        <v>0.95</v>
      </c>
      <c r="F15">
        <v>0.95</v>
      </c>
      <c r="G15">
        <v>0.95</v>
      </c>
      <c r="H15">
        <v>0.95</v>
      </c>
      <c r="I15" s="72">
        <v>0.941428571428571</v>
      </c>
      <c r="J15" s="65"/>
      <c r="K15" s="65"/>
    </row>
    <row r="16" customHeight="1" spans="1:11">
      <c r="A16" s="68"/>
      <c r="B16" s="69" t="s">
        <v>218</v>
      </c>
      <c r="C16" s="70" t="e">
        <v>#DIV/0!</v>
      </c>
      <c r="D16">
        <v>0.89</v>
      </c>
      <c r="E16">
        <v>0.95</v>
      </c>
      <c r="F16">
        <v>0.95</v>
      </c>
      <c r="G16">
        <v>0.95</v>
      </c>
      <c r="H16">
        <v>0.95</v>
      </c>
      <c r="I16" s="72">
        <v>0.941428571428571</v>
      </c>
      <c r="J16" s="65"/>
      <c r="K16" s="65"/>
    </row>
    <row r="17" customHeight="1" spans="1:11">
      <c r="A17" s="68"/>
      <c r="B17" s="69" t="s">
        <v>223</v>
      </c>
      <c r="C17" s="70" t="e">
        <v>#DIV/0!</v>
      </c>
      <c r="D17">
        <v>0.89</v>
      </c>
      <c r="E17">
        <v>0.95</v>
      </c>
      <c r="F17">
        <v>0.95</v>
      </c>
      <c r="G17">
        <v>0.95</v>
      </c>
      <c r="H17">
        <v>0.95</v>
      </c>
      <c r="I17" s="72">
        <v>0.941428571428571</v>
      </c>
      <c r="J17" s="65"/>
      <c r="K17" s="65"/>
    </row>
    <row r="18" customHeight="1" spans="1:11">
      <c r="A18" s="68"/>
      <c r="B18" s="69" t="s">
        <v>219</v>
      </c>
      <c r="C18" s="70" t="e">
        <v>#DIV/0!</v>
      </c>
      <c r="D18">
        <v>0.89</v>
      </c>
      <c r="E18">
        <v>0.95</v>
      </c>
      <c r="F18">
        <v>0.95</v>
      </c>
      <c r="G18">
        <v>0.95</v>
      </c>
      <c r="H18">
        <v>0.95</v>
      </c>
      <c r="I18" s="72">
        <v>0.941428571428571</v>
      </c>
      <c r="J18" s="65"/>
      <c r="K18" s="65"/>
    </row>
    <row r="19" customHeight="1" spans="1:11">
      <c r="A19" s="68"/>
      <c r="B19" s="69" t="s">
        <v>222</v>
      </c>
      <c r="C19" s="70" t="e">
        <v>#DIV/0!</v>
      </c>
      <c r="D19">
        <v>0.89</v>
      </c>
      <c r="E19">
        <v>0.95</v>
      </c>
      <c r="F19">
        <v>0.95</v>
      </c>
      <c r="G19">
        <v>0.95</v>
      </c>
      <c r="H19">
        <v>0.95</v>
      </c>
      <c r="I19" s="72">
        <v>0.941428571428571</v>
      </c>
      <c r="J19" s="65"/>
      <c r="K19" s="65"/>
    </row>
    <row r="20" customHeight="1" spans="1:11">
      <c r="A20" s="68"/>
      <c r="B20" s="69" t="s">
        <v>221</v>
      </c>
      <c r="C20" s="70" t="e">
        <v>#DIV/0!</v>
      </c>
      <c r="D20">
        <v>0.89</v>
      </c>
      <c r="E20">
        <v>0.95</v>
      </c>
      <c r="F20">
        <v>0.95</v>
      </c>
      <c r="G20">
        <v>0.95</v>
      </c>
      <c r="H20">
        <v>0.95</v>
      </c>
      <c r="I20" s="72">
        <v>0.941428571428571</v>
      </c>
      <c r="J20" s="65"/>
      <c r="K20" s="65"/>
    </row>
    <row r="21" customHeight="1" spans="1:11">
      <c r="A21" s="68"/>
      <c r="B21" s="69" t="s">
        <v>220</v>
      </c>
      <c r="C21" s="70" t="e">
        <v>#DIV/0!</v>
      </c>
      <c r="D21">
        <v>0.89</v>
      </c>
      <c r="E21">
        <v>0.95</v>
      </c>
      <c r="F21">
        <v>0.95</v>
      </c>
      <c r="G21">
        <v>0.95</v>
      </c>
      <c r="H21">
        <v>0.95</v>
      </c>
      <c r="I21" s="72">
        <v>0.941428571428571</v>
      </c>
      <c r="J21" s="65"/>
      <c r="K21" s="65"/>
    </row>
    <row r="22" customHeight="1" spans="1:11">
      <c r="A22" s="68"/>
      <c r="B22" s="69" t="s">
        <v>224</v>
      </c>
      <c r="C22" s="70" t="e">
        <v>#DIV/0!</v>
      </c>
      <c r="D22">
        <v>0.89</v>
      </c>
      <c r="E22">
        <v>0.95</v>
      </c>
      <c r="F22">
        <v>0.95</v>
      </c>
      <c r="G22">
        <v>0.95</v>
      </c>
      <c r="H22">
        <v>0.95</v>
      </c>
      <c r="I22" s="72">
        <v>0.941428571428571</v>
      </c>
      <c r="J22" s="65"/>
      <c r="K22" s="65"/>
    </row>
    <row r="23" customHeight="1" spans="1:11">
      <c r="A23" s="68"/>
      <c r="B23" s="69" t="s">
        <v>199</v>
      </c>
      <c r="C23" s="70" t="e">
        <v>#DIV/0!</v>
      </c>
      <c r="D23">
        <v>0.89</v>
      </c>
      <c r="E23">
        <v>0.95</v>
      </c>
      <c r="F23">
        <v>0.95</v>
      </c>
      <c r="G23">
        <v>0.95</v>
      </c>
      <c r="H23">
        <v>0.95</v>
      </c>
      <c r="I23" s="72">
        <v>0.941428571428571</v>
      </c>
      <c r="J23" s="65"/>
      <c r="K23" s="65"/>
    </row>
    <row r="24" customHeight="1" spans="1:11">
      <c r="A24" s="68"/>
      <c r="B24" s="69" t="s">
        <v>206</v>
      </c>
      <c r="C24" s="70" t="e">
        <v>#DIV/0!</v>
      </c>
      <c r="D24">
        <v>0.89</v>
      </c>
      <c r="E24">
        <v>0.95</v>
      </c>
      <c r="F24">
        <v>0.95</v>
      </c>
      <c r="G24">
        <v>0.95</v>
      </c>
      <c r="H24">
        <v>0.95</v>
      </c>
      <c r="I24" s="72">
        <v>0.941428571428571</v>
      </c>
      <c r="J24" s="65"/>
      <c r="K24" s="65"/>
    </row>
    <row r="25" customHeight="1" spans="1:11">
      <c r="A25" s="68"/>
      <c r="B25" s="69" t="s">
        <v>200</v>
      </c>
      <c r="C25" s="70" t="e">
        <v>#DIV/0!</v>
      </c>
      <c r="D25">
        <v>0.89</v>
      </c>
      <c r="E25">
        <v>0.95</v>
      </c>
      <c r="F25">
        <v>0.95</v>
      </c>
      <c r="G25">
        <v>0.95</v>
      </c>
      <c r="H25">
        <v>0.95</v>
      </c>
      <c r="I25" s="72">
        <v>0.941428571428571</v>
      </c>
      <c r="J25" s="65"/>
      <c r="K25" s="65"/>
    </row>
    <row r="26" customHeight="1" spans="1:11">
      <c r="A26" s="68"/>
      <c r="B26" s="69" t="s">
        <v>202</v>
      </c>
      <c r="C26" s="70" t="e">
        <v>#DIV/0!</v>
      </c>
      <c r="D26">
        <v>0.89</v>
      </c>
      <c r="E26">
        <v>0.95</v>
      </c>
      <c r="F26">
        <v>0.95</v>
      </c>
      <c r="G26">
        <v>0.95</v>
      </c>
      <c r="H26">
        <v>0.95</v>
      </c>
      <c r="I26" s="72">
        <v>0.941428571428571</v>
      </c>
      <c r="J26" s="65"/>
      <c r="K26" s="65"/>
    </row>
    <row r="27" customHeight="1" spans="1:11">
      <c r="A27" s="68"/>
      <c r="B27" s="69" t="s">
        <v>203</v>
      </c>
      <c r="C27" s="70" t="e">
        <v>#DIV/0!</v>
      </c>
      <c r="D27">
        <v>0.89</v>
      </c>
      <c r="E27">
        <v>0.95</v>
      </c>
      <c r="F27">
        <v>0.95</v>
      </c>
      <c r="G27">
        <v>0.95</v>
      </c>
      <c r="H27">
        <v>0.95</v>
      </c>
      <c r="I27" s="72">
        <v>0.941428571428571</v>
      </c>
      <c r="J27" s="65"/>
      <c r="K27" s="65"/>
    </row>
    <row r="28" customHeight="1" spans="1:11">
      <c r="A28" s="68"/>
      <c r="B28" s="69" t="s">
        <v>205</v>
      </c>
      <c r="C28" s="70" t="e">
        <v>#DIV/0!</v>
      </c>
      <c r="D28">
        <v>0.89</v>
      </c>
      <c r="E28">
        <v>0.95</v>
      </c>
      <c r="F28">
        <v>0.95</v>
      </c>
      <c r="G28">
        <v>0.95</v>
      </c>
      <c r="H28">
        <v>0.95</v>
      </c>
      <c r="I28" s="72">
        <v>0.941428571428571</v>
      </c>
      <c r="J28" s="65"/>
      <c r="K28" s="65"/>
    </row>
    <row r="29" customHeight="1" spans="1:11">
      <c r="A29" s="68"/>
      <c r="B29" s="69" t="s">
        <v>201</v>
      </c>
      <c r="C29" s="70" t="e">
        <v>#DIV/0!</v>
      </c>
      <c r="D29">
        <v>0.89</v>
      </c>
      <c r="E29">
        <v>0.95</v>
      </c>
      <c r="F29">
        <v>0.95</v>
      </c>
      <c r="G29">
        <v>0.95</v>
      </c>
      <c r="H29">
        <v>0.95</v>
      </c>
      <c r="I29" s="72">
        <v>0.941428571428571</v>
      </c>
      <c r="J29" s="65"/>
      <c r="K29" s="65"/>
    </row>
    <row r="30" customHeight="1" spans="1:11">
      <c r="A30" s="68"/>
      <c r="B30" s="69" t="s">
        <v>204</v>
      </c>
      <c r="C30" s="70" t="e">
        <v>#DIV/0!</v>
      </c>
      <c r="D30">
        <v>0.89</v>
      </c>
      <c r="E30">
        <v>0.95</v>
      </c>
      <c r="F30">
        <v>0.95</v>
      </c>
      <c r="G30">
        <v>0.95</v>
      </c>
      <c r="H30">
        <v>0.95</v>
      </c>
      <c r="I30" s="72">
        <v>0.941428571428571</v>
      </c>
      <c r="J30" s="65"/>
      <c r="K30" s="65"/>
    </row>
    <row r="31" customHeight="1" spans="1:11">
      <c r="A31" s="68"/>
      <c r="B31" s="69" t="s">
        <v>196</v>
      </c>
      <c r="C31" s="70" t="e">
        <v>#DIV/0!</v>
      </c>
      <c r="D31">
        <v>0.89</v>
      </c>
      <c r="E31">
        <v>0.95</v>
      </c>
      <c r="F31">
        <v>0.95</v>
      </c>
      <c r="G31">
        <v>0.95</v>
      </c>
      <c r="H31">
        <v>0.95</v>
      </c>
      <c r="I31" s="72">
        <v>0.941428571428571</v>
      </c>
      <c r="J31" s="65"/>
      <c r="K31" s="65"/>
    </row>
    <row r="32" customHeight="1" spans="1:11">
      <c r="A32" s="68"/>
      <c r="B32" s="69" t="s">
        <v>197</v>
      </c>
      <c r="C32" s="70" t="e">
        <v>#DIV/0!</v>
      </c>
      <c r="D32">
        <v>0.89</v>
      </c>
      <c r="E32">
        <v>0.95</v>
      </c>
      <c r="F32">
        <v>0.95</v>
      </c>
      <c r="G32">
        <v>0.95</v>
      </c>
      <c r="H32">
        <v>0.95</v>
      </c>
      <c r="I32" s="72">
        <v>0.941428571428571</v>
      </c>
      <c r="J32" s="65"/>
      <c r="K32" s="65"/>
    </row>
    <row r="33" customHeight="1" spans="1:11">
      <c r="A33" s="68"/>
      <c r="B33" s="69" t="s">
        <v>194</v>
      </c>
      <c r="C33" s="70" t="e">
        <v>#DIV/0!</v>
      </c>
      <c r="D33">
        <v>0.89</v>
      </c>
      <c r="E33">
        <v>0.95</v>
      </c>
      <c r="F33">
        <v>0.95</v>
      </c>
      <c r="G33">
        <v>0.95</v>
      </c>
      <c r="H33">
        <v>0.95</v>
      </c>
      <c r="I33" s="72">
        <v>0.941428571428571</v>
      </c>
      <c r="J33" s="65"/>
      <c r="K33" s="65"/>
    </row>
    <row r="34" customHeight="1" spans="1:11">
      <c r="A34" s="68"/>
      <c r="B34" s="69" t="s">
        <v>193</v>
      </c>
      <c r="C34" s="70" t="e">
        <v>#DIV/0!</v>
      </c>
      <c r="D34">
        <v>0.89</v>
      </c>
      <c r="E34">
        <v>0.95</v>
      </c>
      <c r="F34">
        <v>0.95</v>
      </c>
      <c r="G34">
        <v>0.95</v>
      </c>
      <c r="H34">
        <v>0.95</v>
      </c>
      <c r="I34" s="72">
        <v>0.941428571428571</v>
      </c>
      <c r="J34" s="65"/>
      <c r="K34" s="65"/>
    </row>
    <row r="35" customHeight="1" spans="1:11">
      <c r="A35" s="68"/>
      <c r="B35" s="69" t="s">
        <v>195</v>
      </c>
      <c r="C35" s="70" t="e">
        <v>#DIV/0!</v>
      </c>
      <c r="D35">
        <v>0.89</v>
      </c>
      <c r="E35">
        <v>0.95</v>
      </c>
      <c r="F35">
        <v>0.95</v>
      </c>
      <c r="G35">
        <v>0.95</v>
      </c>
      <c r="H35">
        <v>0.95</v>
      </c>
      <c r="I35" s="72">
        <v>0.941428571428571</v>
      </c>
      <c r="J35" s="65"/>
      <c r="K35" s="65"/>
    </row>
    <row r="36" customHeight="1" spans="1:11">
      <c r="A36" s="68"/>
      <c r="B36" s="69" t="s">
        <v>192</v>
      </c>
      <c r="C36" s="70" t="e">
        <v>#DIV/0!</v>
      </c>
      <c r="D36">
        <v>0.89</v>
      </c>
      <c r="E36">
        <v>0.95</v>
      </c>
      <c r="F36">
        <v>0.95</v>
      </c>
      <c r="G36">
        <v>0.95</v>
      </c>
      <c r="H36">
        <v>0.95</v>
      </c>
      <c r="I36" s="72">
        <v>0.941428571428571</v>
      </c>
      <c r="J36" s="65"/>
      <c r="K36" s="65"/>
    </row>
    <row r="37" customHeight="1" spans="1:11">
      <c r="A37" s="68"/>
      <c r="B37" s="69" t="s">
        <v>198</v>
      </c>
      <c r="C37" s="70" t="e">
        <v>#DIV/0!</v>
      </c>
      <c r="D37">
        <v>0.89</v>
      </c>
      <c r="E37">
        <v>0.95</v>
      </c>
      <c r="F37">
        <v>0.95</v>
      </c>
      <c r="G37">
        <v>0.95</v>
      </c>
      <c r="H37">
        <v>0.95</v>
      </c>
      <c r="I37" s="72">
        <v>0.941428571428571</v>
      </c>
      <c r="J37" s="65"/>
      <c r="K37" s="65"/>
    </row>
    <row r="38" customHeight="1" spans="1:11">
      <c r="A38" s="68"/>
      <c r="B38" s="69" t="s">
        <v>190</v>
      </c>
      <c r="C38" s="70" t="e">
        <v>#DIV/0!</v>
      </c>
      <c r="D38">
        <v>0.89</v>
      </c>
      <c r="E38">
        <v>0.95</v>
      </c>
      <c r="F38">
        <v>0.92</v>
      </c>
      <c r="G38">
        <v>0.95</v>
      </c>
      <c r="H38">
        <v>0.95</v>
      </c>
      <c r="I38" s="72">
        <v>0.932857142857143</v>
      </c>
      <c r="J38" s="65"/>
      <c r="K38" s="65"/>
    </row>
    <row r="39" customHeight="1" spans="1:11">
      <c r="A39" s="68"/>
      <c r="B39" s="69" t="s">
        <v>189</v>
      </c>
      <c r="C39" s="70" t="e">
        <v>#DIV/0!</v>
      </c>
      <c r="D39">
        <v>0.89</v>
      </c>
      <c r="E39">
        <v>0.95</v>
      </c>
      <c r="F39">
        <v>0.95</v>
      </c>
      <c r="G39">
        <v>0.95</v>
      </c>
      <c r="H39">
        <v>0.95</v>
      </c>
      <c r="I39" s="72">
        <v>0.941428571428571</v>
      </c>
      <c r="J39" s="65"/>
      <c r="K39" s="65"/>
    </row>
    <row r="40" customHeight="1" spans="1:11">
      <c r="A40" s="68"/>
      <c r="B40" s="69" t="s">
        <v>186</v>
      </c>
      <c r="C40" s="70" t="e">
        <v>#DIV/0!</v>
      </c>
      <c r="D40">
        <v>0.89</v>
      </c>
      <c r="E40">
        <v>0.95</v>
      </c>
      <c r="F40">
        <v>0.95</v>
      </c>
      <c r="G40">
        <v>0.95</v>
      </c>
      <c r="H40">
        <v>0.95</v>
      </c>
      <c r="I40" s="72">
        <v>0.941428571428571</v>
      </c>
      <c r="J40" s="65"/>
      <c r="K40" s="65"/>
    </row>
    <row r="41" customHeight="1" spans="1:11">
      <c r="A41" s="68"/>
      <c r="B41" s="69" t="s">
        <v>185</v>
      </c>
      <c r="C41" s="70" t="e">
        <v>#DIV/0!</v>
      </c>
      <c r="D41">
        <v>0.89</v>
      </c>
      <c r="E41">
        <v>0.95</v>
      </c>
      <c r="F41">
        <v>0.95</v>
      </c>
      <c r="G41">
        <v>0.95</v>
      </c>
      <c r="H41">
        <v>0.95</v>
      </c>
      <c r="I41" s="72">
        <v>0.941428571428571</v>
      </c>
      <c r="J41" s="65"/>
      <c r="K41" s="65"/>
    </row>
    <row r="42" customHeight="1" spans="1:11">
      <c r="A42" s="68"/>
      <c r="B42" s="69" t="s">
        <v>187</v>
      </c>
      <c r="C42" s="70" t="e">
        <v>#DIV/0!</v>
      </c>
      <c r="D42">
        <v>0.89</v>
      </c>
      <c r="E42">
        <v>0.95</v>
      </c>
      <c r="F42">
        <v>0.95</v>
      </c>
      <c r="G42">
        <v>0.95</v>
      </c>
      <c r="H42">
        <v>0.95</v>
      </c>
      <c r="I42" s="72">
        <v>0.941428571428571</v>
      </c>
      <c r="J42" s="65"/>
      <c r="K42" s="65"/>
    </row>
    <row r="43" customHeight="1" spans="1:11">
      <c r="A43" s="68"/>
      <c r="B43" s="69" t="s">
        <v>188</v>
      </c>
      <c r="C43" s="70" t="e">
        <v>#DIV/0!</v>
      </c>
      <c r="D43">
        <v>0.89</v>
      </c>
      <c r="E43">
        <v>0.95</v>
      </c>
      <c r="F43">
        <v>0.95</v>
      </c>
      <c r="G43">
        <v>0.95</v>
      </c>
      <c r="H43">
        <v>0.95</v>
      </c>
      <c r="I43" s="72">
        <v>0.941428571428571</v>
      </c>
      <c r="J43" s="65"/>
      <c r="K43" s="65"/>
    </row>
    <row r="44" customHeight="1" spans="1:11">
      <c r="A44" s="68"/>
      <c r="B44" s="69" t="s">
        <v>184</v>
      </c>
      <c r="C44" s="70" t="e">
        <v>#DIV/0!</v>
      </c>
      <c r="D44">
        <v>0.89</v>
      </c>
      <c r="E44">
        <v>0.95</v>
      </c>
      <c r="F44">
        <v>0.95</v>
      </c>
      <c r="G44">
        <v>0.95</v>
      </c>
      <c r="H44">
        <v>0.95</v>
      </c>
      <c r="I44" s="72">
        <v>0.941428571428571</v>
      </c>
      <c r="J44" s="65"/>
      <c r="K44" s="65"/>
    </row>
    <row r="45" customHeight="1" spans="1:11">
      <c r="A45" s="68"/>
      <c r="B45" s="69" t="s">
        <v>191</v>
      </c>
      <c r="C45" s="70" t="e">
        <v>#DIV/0!</v>
      </c>
      <c r="D45">
        <v>0.89</v>
      </c>
      <c r="E45">
        <v>0.95</v>
      </c>
      <c r="F45">
        <v>0.95</v>
      </c>
      <c r="G45">
        <v>0.95</v>
      </c>
      <c r="H45">
        <v>0.95</v>
      </c>
      <c r="I45" s="72">
        <v>0.941428571428571</v>
      </c>
      <c r="J45" s="65"/>
      <c r="K45" s="65"/>
    </row>
    <row r="46" customHeight="1" spans="1:11">
      <c r="A46" s="68"/>
      <c r="B46" s="69" t="s">
        <v>182</v>
      </c>
      <c r="C46" s="70" t="e">
        <v>#DIV/0!</v>
      </c>
      <c r="D46">
        <v>0.89</v>
      </c>
      <c r="E46">
        <v>0.95</v>
      </c>
      <c r="F46">
        <v>0.95</v>
      </c>
      <c r="G46">
        <v>0.95</v>
      </c>
      <c r="H46">
        <v>0.95</v>
      </c>
      <c r="I46" s="72">
        <v>0.941428571428571</v>
      </c>
      <c r="J46" s="65"/>
      <c r="K46" s="65"/>
    </row>
    <row r="47" customHeight="1" spans="1:11">
      <c r="A47" s="68"/>
      <c r="B47" s="69" t="s">
        <v>180</v>
      </c>
      <c r="C47" s="70" t="e">
        <v>#DIV/0!</v>
      </c>
      <c r="D47">
        <v>0.89</v>
      </c>
      <c r="E47">
        <v>0.95</v>
      </c>
      <c r="F47">
        <v>0.95</v>
      </c>
      <c r="G47">
        <v>0.95</v>
      </c>
      <c r="H47">
        <v>0.95</v>
      </c>
      <c r="I47" s="72">
        <v>0.941428571428571</v>
      </c>
      <c r="J47" s="65"/>
      <c r="K47" s="65"/>
    </row>
    <row r="48" customHeight="1" spans="1:11">
      <c r="A48" s="68"/>
      <c r="B48" s="69" t="s">
        <v>181</v>
      </c>
      <c r="C48" s="70" t="e">
        <v>#DIV/0!</v>
      </c>
      <c r="D48">
        <v>0.89</v>
      </c>
      <c r="E48">
        <v>0.95</v>
      </c>
      <c r="F48">
        <v>0.95</v>
      </c>
      <c r="G48">
        <v>0.95</v>
      </c>
      <c r="H48">
        <v>0.95</v>
      </c>
      <c r="I48" s="72">
        <v>0.941428571428571</v>
      </c>
      <c r="J48" s="65"/>
      <c r="K48" s="65"/>
    </row>
    <row r="49" customHeight="1" spans="1:11">
      <c r="A49" s="68"/>
      <c r="B49" s="69" t="s">
        <v>179</v>
      </c>
      <c r="C49" s="70" t="e">
        <v>#DIV/0!</v>
      </c>
      <c r="D49">
        <v>0.89</v>
      </c>
      <c r="E49">
        <v>0.95</v>
      </c>
      <c r="F49">
        <v>0.95</v>
      </c>
      <c r="G49">
        <v>0.95</v>
      </c>
      <c r="H49">
        <v>0.95</v>
      </c>
      <c r="I49" s="72">
        <v>0.941428571428571</v>
      </c>
      <c r="J49" s="65"/>
      <c r="K49" s="65"/>
    </row>
    <row r="50" customHeight="1" spans="1:11">
      <c r="A50" s="68"/>
      <c r="B50" s="69" t="s">
        <v>183</v>
      </c>
      <c r="C50" s="70" t="e">
        <v>#DIV/0!</v>
      </c>
      <c r="D50">
        <v>0.89</v>
      </c>
      <c r="E50">
        <v>0.95</v>
      </c>
      <c r="F50">
        <v>0.95</v>
      </c>
      <c r="G50">
        <v>0.95</v>
      </c>
      <c r="H50">
        <v>0.95</v>
      </c>
      <c r="I50" s="72">
        <v>0.941428571428571</v>
      </c>
      <c r="J50" s="65"/>
      <c r="K50" s="65"/>
    </row>
    <row r="51" customHeight="1" spans="1:11">
      <c r="A51" s="68"/>
      <c r="B51" s="69" t="s">
        <v>172</v>
      </c>
      <c r="C51" s="70" t="e">
        <v>#DIV/0!</v>
      </c>
      <c r="D51">
        <v>0.89</v>
      </c>
      <c r="E51">
        <v>0.95</v>
      </c>
      <c r="F51">
        <v>0.95</v>
      </c>
      <c r="G51">
        <v>0.95</v>
      </c>
      <c r="H51">
        <v>0.95</v>
      </c>
      <c r="I51" s="72">
        <v>0.941428571428571</v>
      </c>
      <c r="J51" s="65"/>
      <c r="K51" s="65"/>
    </row>
    <row r="52" customHeight="1" spans="1:11">
      <c r="A52" s="68"/>
      <c r="B52" s="69" t="s">
        <v>177</v>
      </c>
      <c r="C52" s="70" t="e">
        <v>#DIV/0!</v>
      </c>
      <c r="D52">
        <v>0.89</v>
      </c>
      <c r="E52">
        <v>0.95</v>
      </c>
      <c r="F52">
        <v>0.95</v>
      </c>
      <c r="G52">
        <v>0.95</v>
      </c>
      <c r="H52">
        <v>0.95</v>
      </c>
      <c r="I52" s="72">
        <v>0.941428571428571</v>
      </c>
      <c r="J52" s="65"/>
      <c r="K52" s="65"/>
    </row>
    <row r="53" customHeight="1" spans="1:11">
      <c r="A53" s="68"/>
      <c r="B53" s="69" t="s">
        <v>173</v>
      </c>
      <c r="C53" s="70" t="e">
        <v>#DIV/0!</v>
      </c>
      <c r="D53">
        <v>0.89</v>
      </c>
      <c r="E53">
        <v>0.95</v>
      </c>
      <c r="F53">
        <v>0.95</v>
      </c>
      <c r="G53">
        <v>0.95</v>
      </c>
      <c r="H53">
        <v>0.95</v>
      </c>
      <c r="I53" s="72">
        <v>0.941428571428571</v>
      </c>
      <c r="J53" s="65"/>
      <c r="K53" s="65"/>
    </row>
    <row r="54" customHeight="1" spans="1:11">
      <c r="A54" s="68"/>
      <c r="B54" s="69" t="s">
        <v>174</v>
      </c>
      <c r="C54" s="70" t="e">
        <v>#DIV/0!</v>
      </c>
      <c r="D54">
        <v>0.89</v>
      </c>
      <c r="E54">
        <v>0.95</v>
      </c>
      <c r="F54">
        <v>0.95</v>
      </c>
      <c r="G54">
        <v>0.95</v>
      </c>
      <c r="H54">
        <v>0.95</v>
      </c>
      <c r="I54" s="72">
        <v>0.941428571428571</v>
      </c>
      <c r="J54" s="65"/>
      <c r="K54" s="65"/>
    </row>
    <row r="55" customHeight="1" spans="1:11">
      <c r="A55" s="68"/>
      <c r="B55" s="69" t="s">
        <v>176</v>
      </c>
      <c r="C55" s="70" t="e">
        <v>#DIV/0!</v>
      </c>
      <c r="D55">
        <v>0.89</v>
      </c>
      <c r="E55">
        <v>0.95</v>
      </c>
      <c r="F55">
        <v>0.95</v>
      </c>
      <c r="G55">
        <v>0.95</v>
      </c>
      <c r="H55">
        <v>0.95</v>
      </c>
      <c r="I55" s="72">
        <v>0.941428571428571</v>
      </c>
      <c r="J55" s="65"/>
      <c r="K55" s="65"/>
    </row>
    <row r="56" customHeight="1" spans="1:11">
      <c r="A56" s="68"/>
      <c r="B56" s="69" t="s">
        <v>175</v>
      </c>
      <c r="C56" s="70" t="e">
        <v>#DIV/0!</v>
      </c>
      <c r="D56">
        <v>0.89</v>
      </c>
      <c r="E56">
        <v>0.95</v>
      </c>
      <c r="F56">
        <v>0.95</v>
      </c>
      <c r="G56">
        <v>0.95</v>
      </c>
      <c r="H56">
        <v>0.95</v>
      </c>
      <c r="I56" s="72">
        <v>0.941428571428571</v>
      </c>
      <c r="J56" s="65"/>
      <c r="K56" s="65"/>
    </row>
    <row r="57" customHeight="1" spans="1:11">
      <c r="A57" s="68"/>
      <c r="B57" s="69" t="s">
        <v>171</v>
      </c>
      <c r="C57" s="70" t="e">
        <v>#DIV/0!</v>
      </c>
      <c r="D57">
        <v>0.89</v>
      </c>
      <c r="E57">
        <v>0.95</v>
      </c>
      <c r="F57">
        <v>0.95</v>
      </c>
      <c r="G57">
        <v>0.95</v>
      </c>
      <c r="H57">
        <v>0.95</v>
      </c>
      <c r="I57" s="72">
        <v>0.941428571428571</v>
      </c>
      <c r="J57" s="65"/>
      <c r="K57" s="65"/>
    </row>
    <row r="58" customHeight="1" spans="1:11">
      <c r="A58" s="68"/>
      <c r="B58" s="69" t="s">
        <v>178</v>
      </c>
      <c r="C58" s="70" t="e">
        <v>#DIV/0!</v>
      </c>
      <c r="D58">
        <v>0.89</v>
      </c>
      <c r="E58">
        <v>0.95</v>
      </c>
      <c r="F58">
        <v>0.95</v>
      </c>
      <c r="G58">
        <v>0.95</v>
      </c>
      <c r="H58">
        <v>0.95</v>
      </c>
      <c r="I58" s="72">
        <v>0.941428571428571</v>
      </c>
      <c r="J58" s="65"/>
      <c r="K58" s="65"/>
    </row>
    <row r="59" customHeight="1" spans="1:11">
      <c r="A59" s="68"/>
      <c r="B59" s="69" t="s">
        <v>164</v>
      </c>
      <c r="C59" s="70" t="e">
        <v>#DIV/0!</v>
      </c>
      <c r="D59">
        <v>0.89</v>
      </c>
      <c r="E59">
        <v>0.95</v>
      </c>
      <c r="F59">
        <v>0.95</v>
      </c>
      <c r="G59">
        <v>0.95</v>
      </c>
      <c r="H59">
        <v>0.95</v>
      </c>
      <c r="I59" s="72">
        <v>0.941428571428571</v>
      </c>
      <c r="J59" s="65"/>
      <c r="K59" s="65"/>
    </row>
    <row r="60" customHeight="1" spans="1:11">
      <c r="A60" s="68"/>
      <c r="B60" s="69" t="s">
        <v>169</v>
      </c>
      <c r="C60" s="70" t="e">
        <v>#DIV/0!</v>
      </c>
      <c r="D60">
        <v>0.89</v>
      </c>
      <c r="E60">
        <v>0.95</v>
      </c>
      <c r="F60">
        <v>0.95</v>
      </c>
      <c r="G60">
        <v>0.95</v>
      </c>
      <c r="H60">
        <v>0.95</v>
      </c>
      <c r="I60" s="72">
        <v>0.941428571428571</v>
      </c>
      <c r="J60" s="65"/>
      <c r="K60" s="65"/>
    </row>
    <row r="61" customHeight="1" spans="1:11">
      <c r="A61" s="68"/>
      <c r="B61" s="69" t="s">
        <v>165</v>
      </c>
      <c r="C61" s="70" t="e">
        <v>#DIV/0!</v>
      </c>
      <c r="D61">
        <v>0.89</v>
      </c>
      <c r="E61">
        <v>0.95</v>
      </c>
      <c r="F61">
        <v>0.95</v>
      </c>
      <c r="G61">
        <v>0.95</v>
      </c>
      <c r="H61">
        <v>0.95</v>
      </c>
      <c r="I61" s="72">
        <v>0.941428571428571</v>
      </c>
      <c r="J61" s="65"/>
      <c r="K61" s="65"/>
    </row>
    <row r="62" customHeight="1" spans="1:11">
      <c r="A62" s="68"/>
      <c r="B62" s="69" t="s">
        <v>166</v>
      </c>
      <c r="C62" s="70" t="e">
        <v>#DIV/0!</v>
      </c>
      <c r="D62">
        <v>0.89</v>
      </c>
      <c r="E62">
        <v>0.95</v>
      </c>
      <c r="F62">
        <v>0.95</v>
      </c>
      <c r="G62">
        <v>0.95</v>
      </c>
      <c r="H62">
        <v>0.95</v>
      </c>
      <c r="I62" s="72">
        <v>0.941428571428571</v>
      </c>
      <c r="J62" s="65"/>
      <c r="K62" s="65"/>
    </row>
    <row r="63" customHeight="1" spans="1:11">
      <c r="A63" s="68"/>
      <c r="B63" s="69" t="s">
        <v>168</v>
      </c>
      <c r="C63" s="70" t="e">
        <v>#DIV/0!</v>
      </c>
      <c r="D63">
        <v>0.89</v>
      </c>
      <c r="E63">
        <v>0.95</v>
      </c>
      <c r="F63">
        <v>0.95</v>
      </c>
      <c r="G63">
        <v>0.95</v>
      </c>
      <c r="H63">
        <v>0.95</v>
      </c>
      <c r="I63" s="72">
        <v>0.941428571428571</v>
      </c>
      <c r="J63" s="65"/>
      <c r="K63" s="65"/>
    </row>
    <row r="64" customHeight="1" spans="1:11">
      <c r="A64" s="68"/>
      <c r="B64" s="69" t="s">
        <v>167</v>
      </c>
      <c r="C64" s="70" t="e">
        <v>#DIV/0!</v>
      </c>
      <c r="D64">
        <v>0.89</v>
      </c>
      <c r="E64">
        <v>0.95</v>
      </c>
      <c r="F64">
        <v>0.95</v>
      </c>
      <c r="G64">
        <v>0.95</v>
      </c>
      <c r="H64">
        <v>0.95</v>
      </c>
      <c r="I64" s="72">
        <v>0.941428571428571</v>
      </c>
      <c r="J64" s="65"/>
      <c r="K64" s="65"/>
    </row>
    <row r="65" customHeight="1" spans="1:11">
      <c r="A65" s="68"/>
      <c r="B65" s="69" t="s">
        <v>163</v>
      </c>
      <c r="C65" s="70" t="e">
        <v>#DIV/0!</v>
      </c>
      <c r="D65">
        <v>0.89</v>
      </c>
      <c r="E65">
        <v>0.95</v>
      </c>
      <c r="F65">
        <v>0.95</v>
      </c>
      <c r="G65">
        <v>0.95</v>
      </c>
      <c r="H65">
        <v>0.95</v>
      </c>
      <c r="I65" s="72">
        <v>0.941428571428571</v>
      </c>
      <c r="J65" s="65"/>
      <c r="K65" s="65"/>
    </row>
    <row r="66" customHeight="1" spans="1:11">
      <c r="A66" s="68"/>
      <c r="B66" s="69" t="s">
        <v>170</v>
      </c>
      <c r="C66" s="70" t="e">
        <v>#DIV/0!</v>
      </c>
      <c r="D66">
        <v>0.89</v>
      </c>
      <c r="E66">
        <v>0.95</v>
      </c>
      <c r="F66">
        <v>0.95</v>
      </c>
      <c r="G66">
        <v>0.95</v>
      </c>
      <c r="H66">
        <v>0.95</v>
      </c>
      <c r="I66" s="72">
        <v>0.941428571428571</v>
      </c>
      <c r="J66" s="65"/>
      <c r="K66" s="65"/>
    </row>
    <row r="67" customHeight="1" spans="1:11">
      <c r="A67" s="68"/>
      <c r="B67" s="69" t="s">
        <v>156</v>
      </c>
      <c r="C67" s="70" t="e">
        <v>#DIV/0!</v>
      </c>
      <c r="D67">
        <v>0.89</v>
      </c>
      <c r="E67">
        <v>0.95</v>
      </c>
      <c r="F67">
        <v>0.95</v>
      </c>
      <c r="G67">
        <v>0.95</v>
      </c>
      <c r="H67">
        <v>0.95</v>
      </c>
      <c r="I67" s="72">
        <v>0.941428571428571</v>
      </c>
      <c r="J67" s="65"/>
      <c r="K67" s="65"/>
    </row>
    <row r="68" customHeight="1" spans="1:11">
      <c r="A68" s="68"/>
      <c r="B68" s="69" t="s">
        <v>161</v>
      </c>
      <c r="C68" s="70" t="e">
        <v>#DIV/0!</v>
      </c>
      <c r="D68">
        <v>0.89</v>
      </c>
      <c r="E68">
        <v>0.95</v>
      </c>
      <c r="F68">
        <v>0.95</v>
      </c>
      <c r="G68">
        <v>0.95</v>
      </c>
      <c r="H68">
        <v>0.95</v>
      </c>
      <c r="I68" s="72">
        <v>0.941428571428571</v>
      </c>
      <c r="J68" s="65"/>
      <c r="K68" s="65"/>
    </row>
    <row r="69" customHeight="1" spans="1:11">
      <c r="A69" s="68"/>
      <c r="B69" s="69" t="s">
        <v>157</v>
      </c>
      <c r="C69" s="70" t="e">
        <v>#DIV/0!</v>
      </c>
      <c r="D69">
        <v>0.89</v>
      </c>
      <c r="E69">
        <v>0.95</v>
      </c>
      <c r="F69">
        <v>0.95</v>
      </c>
      <c r="G69">
        <v>0.95</v>
      </c>
      <c r="H69">
        <v>0.95</v>
      </c>
      <c r="I69" s="72">
        <v>0.941428571428571</v>
      </c>
      <c r="J69" s="65"/>
      <c r="K69" s="65"/>
    </row>
    <row r="70" customHeight="1" spans="1:11">
      <c r="A70" s="68"/>
      <c r="B70" s="69" t="s">
        <v>158</v>
      </c>
      <c r="C70" s="70" t="e">
        <v>#DIV/0!</v>
      </c>
      <c r="D70">
        <v>0.89</v>
      </c>
      <c r="E70">
        <v>0.95</v>
      </c>
      <c r="F70">
        <v>0.95</v>
      </c>
      <c r="G70">
        <v>0.95</v>
      </c>
      <c r="H70">
        <v>0.95</v>
      </c>
      <c r="I70" s="72">
        <v>0.941428571428571</v>
      </c>
      <c r="J70" s="65"/>
      <c r="K70" s="65"/>
    </row>
    <row r="71" customHeight="1" spans="1:11">
      <c r="A71" s="68"/>
      <c r="B71" s="69" t="s">
        <v>160</v>
      </c>
      <c r="C71" s="70" t="e">
        <v>#DIV/0!</v>
      </c>
      <c r="D71">
        <v>0.89</v>
      </c>
      <c r="E71">
        <v>0.95</v>
      </c>
      <c r="F71">
        <v>0.95</v>
      </c>
      <c r="G71">
        <v>0.95</v>
      </c>
      <c r="H71">
        <v>0.95</v>
      </c>
      <c r="I71" s="72">
        <v>0.941428571428571</v>
      </c>
      <c r="J71" s="65"/>
      <c r="K71" s="65"/>
    </row>
    <row r="72" customHeight="1" spans="1:11">
      <c r="A72" s="68"/>
      <c r="B72" s="69" t="s">
        <v>159</v>
      </c>
      <c r="C72" s="70" t="e">
        <v>#DIV/0!</v>
      </c>
      <c r="D72">
        <v>0.89</v>
      </c>
      <c r="E72">
        <v>0.95</v>
      </c>
      <c r="F72">
        <v>0.95</v>
      </c>
      <c r="G72">
        <v>0.95</v>
      </c>
      <c r="H72">
        <v>0.95</v>
      </c>
      <c r="I72" s="72">
        <v>0.941428571428571</v>
      </c>
      <c r="J72" s="65"/>
      <c r="K72" s="65"/>
    </row>
    <row r="73" customHeight="1" spans="1:11">
      <c r="A73" s="68"/>
      <c r="B73" s="69" t="s">
        <v>155</v>
      </c>
      <c r="C73" s="70" t="e">
        <v>#DIV/0!</v>
      </c>
      <c r="D73">
        <v>0.89</v>
      </c>
      <c r="E73">
        <v>0.95</v>
      </c>
      <c r="F73">
        <v>0.95</v>
      </c>
      <c r="G73">
        <v>0.95</v>
      </c>
      <c r="H73">
        <v>0.95</v>
      </c>
      <c r="I73" s="72">
        <v>0.941428571428571</v>
      </c>
      <c r="J73" s="65"/>
      <c r="K73" s="65"/>
    </row>
    <row r="74" customHeight="1" spans="1:11">
      <c r="A74" s="68"/>
      <c r="B74" s="69" t="s">
        <v>162</v>
      </c>
      <c r="C74" s="70" t="e">
        <v>#DIV/0!</v>
      </c>
      <c r="D74">
        <v>0.89</v>
      </c>
      <c r="E74">
        <v>0.95</v>
      </c>
      <c r="F74">
        <v>0.95</v>
      </c>
      <c r="G74">
        <v>0.95</v>
      </c>
      <c r="H74">
        <v>0.95</v>
      </c>
      <c r="I74" s="72">
        <v>0.941428571428571</v>
      </c>
      <c r="J74" s="65"/>
      <c r="K74" s="65"/>
    </row>
    <row r="75" customHeight="1" spans="1:11">
      <c r="A75" s="68"/>
      <c r="B75" s="69" t="s">
        <v>148</v>
      </c>
      <c r="C75" s="70" t="e">
        <v>#DIV/0!</v>
      </c>
      <c r="D75">
        <v>0.89</v>
      </c>
      <c r="E75">
        <v>0.95</v>
      </c>
      <c r="F75">
        <v>0.95</v>
      </c>
      <c r="G75">
        <v>0.95</v>
      </c>
      <c r="H75">
        <v>0.95</v>
      </c>
      <c r="I75" s="72">
        <v>0.941428571428571</v>
      </c>
      <c r="J75" s="65"/>
      <c r="K75" s="65"/>
    </row>
    <row r="76" customHeight="1" spans="1:11">
      <c r="A76" s="68"/>
      <c r="B76" s="69" t="s">
        <v>153</v>
      </c>
      <c r="C76" s="70" t="e">
        <v>#DIV/0!</v>
      </c>
      <c r="D76">
        <v>0.89</v>
      </c>
      <c r="E76">
        <v>0.95</v>
      </c>
      <c r="F76">
        <v>0.95</v>
      </c>
      <c r="G76">
        <v>0.95</v>
      </c>
      <c r="H76">
        <v>0.95</v>
      </c>
      <c r="I76" s="72">
        <v>0.941428571428571</v>
      </c>
      <c r="J76" s="65"/>
      <c r="K76" s="65"/>
    </row>
    <row r="77" customHeight="1" spans="1:11">
      <c r="A77" s="68"/>
      <c r="B77" s="69" t="s">
        <v>149</v>
      </c>
      <c r="C77" s="70" t="e">
        <v>#DIV/0!</v>
      </c>
      <c r="D77">
        <v>0.89</v>
      </c>
      <c r="E77">
        <v>0.95</v>
      </c>
      <c r="F77">
        <v>0.95</v>
      </c>
      <c r="G77">
        <v>0.95</v>
      </c>
      <c r="H77">
        <v>0.95</v>
      </c>
      <c r="I77" s="72">
        <v>0.941428571428571</v>
      </c>
      <c r="J77" s="65"/>
      <c r="K77" s="65"/>
    </row>
    <row r="78" customHeight="1" spans="1:11">
      <c r="A78" s="68"/>
      <c r="B78" s="69" t="s">
        <v>150</v>
      </c>
      <c r="C78" s="70" t="e">
        <v>#DIV/0!</v>
      </c>
      <c r="D78">
        <v>0.89</v>
      </c>
      <c r="E78">
        <v>0.95</v>
      </c>
      <c r="F78">
        <v>0.95</v>
      </c>
      <c r="G78">
        <v>0.95</v>
      </c>
      <c r="H78">
        <v>0.95</v>
      </c>
      <c r="I78" s="72">
        <v>0.941428571428571</v>
      </c>
      <c r="J78" s="65"/>
      <c r="K78" s="65"/>
    </row>
    <row r="79" customHeight="1" spans="1:11">
      <c r="A79" s="68"/>
      <c r="B79" s="69" t="s">
        <v>152</v>
      </c>
      <c r="C79" s="70" t="e">
        <v>#DIV/0!</v>
      </c>
      <c r="D79">
        <v>0.89</v>
      </c>
      <c r="E79">
        <v>0.95</v>
      </c>
      <c r="F79">
        <v>0.95</v>
      </c>
      <c r="G79">
        <v>0.95</v>
      </c>
      <c r="H79">
        <v>0.95</v>
      </c>
      <c r="I79" s="72">
        <v>0.941428571428571</v>
      </c>
      <c r="J79" s="65"/>
      <c r="K79" s="65"/>
    </row>
    <row r="80" customHeight="1" spans="1:11">
      <c r="A80" s="68"/>
      <c r="B80" s="69" t="s">
        <v>151</v>
      </c>
      <c r="C80" s="70" t="e">
        <v>#DIV/0!</v>
      </c>
      <c r="D80">
        <v>0.89</v>
      </c>
      <c r="E80">
        <v>0.95</v>
      </c>
      <c r="F80">
        <v>0.95</v>
      </c>
      <c r="G80">
        <v>0.95</v>
      </c>
      <c r="H80">
        <v>0.95</v>
      </c>
      <c r="I80" s="72">
        <v>0.941428571428571</v>
      </c>
      <c r="J80" s="65"/>
      <c r="K80" s="65"/>
    </row>
    <row r="81" customHeight="1" spans="1:11">
      <c r="A81" s="68"/>
      <c r="B81" s="69" t="s">
        <v>147</v>
      </c>
      <c r="C81" s="70" t="e">
        <v>#DIV/0!</v>
      </c>
      <c r="D81">
        <v>0.89</v>
      </c>
      <c r="E81">
        <v>0.95</v>
      </c>
      <c r="F81">
        <v>0.95</v>
      </c>
      <c r="G81">
        <v>0.95</v>
      </c>
      <c r="H81">
        <v>0.95</v>
      </c>
      <c r="I81" s="72">
        <v>0.941428571428571</v>
      </c>
      <c r="J81" s="65"/>
      <c r="K81" s="65"/>
    </row>
    <row r="82" customHeight="1" spans="1:11">
      <c r="A82" s="68"/>
      <c r="B82" s="69" t="s">
        <v>154</v>
      </c>
      <c r="C82" s="70" t="e">
        <v>#DIV/0!</v>
      </c>
      <c r="D82">
        <v>0.89</v>
      </c>
      <c r="E82">
        <v>0.95</v>
      </c>
      <c r="F82">
        <v>0.95</v>
      </c>
      <c r="G82">
        <v>0.95</v>
      </c>
      <c r="H82">
        <v>0.95</v>
      </c>
      <c r="I82" s="72">
        <v>0.941428571428571</v>
      </c>
      <c r="J82" s="65"/>
      <c r="K82" s="65"/>
    </row>
    <row r="83" customHeight="1" spans="1:11">
      <c r="A83" s="68"/>
      <c r="B83" s="69" t="s">
        <v>140</v>
      </c>
      <c r="C83" s="70" t="e">
        <v>#DIV/0!</v>
      </c>
      <c r="D83">
        <v>0.89</v>
      </c>
      <c r="E83">
        <v>0.95</v>
      </c>
      <c r="F83">
        <v>0.95</v>
      </c>
      <c r="G83">
        <v>0.95</v>
      </c>
      <c r="H83">
        <v>0.95</v>
      </c>
      <c r="I83" s="72">
        <v>0.941428571428571</v>
      </c>
      <c r="J83" s="65"/>
      <c r="K83" s="65"/>
    </row>
    <row r="84" customHeight="1" spans="1:11">
      <c r="A84" s="68"/>
      <c r="B84" s="69" t="s">
        <v>145</v>
      </c>
      <c r="C84" s="70" t="e">
        <v>#DIV/0!</v>
      </c>
      <c r="D84">
        <v>0.89</v>
      </c>
      <c r="E84">
        <v>0.95</v>
      </c>
      <c r="F84">
        <v>0.95</v>
      </c>
      <c r="G84">
        <v>0.95</v>
      </c>
      <c r="H84">
        <v>0.95</v>
      </c>
      <c r="I84" s="72">
        <v>0.941428571428571</v>
      </c>
      <c r="J84" s="65"/>
      <c r="K84" s="65"/>
    </row>
    <row r="85" customHeight="1" spans="1:11">
      <c r="A85" s="68"/>
      <c r="B85" s="69" t="s">
        <v>141</v>
      </c>
      <c r="C85" s="70" t="e">
        <v>#DIV/0!</v>
      </c>
      <c r="D85">
        <v>0.89</v>
      </c>
      <c r="E85">
        <v>0.95</v>
      </c>
      <c r="F85">
        <v>0.95</v>
      </c>
      <c r="G85">
        <v>0.95</v>
      </c>
      <c r="H85">
        <v>0.95</v>
      </c>
      <c r="I85" s="72">
        <v>0.941428571428571</v>
      </c>
      <c r="J85" s="65"/>
      <c r="K85" s="65"/>
    </row>
    <row r="86" customHeight="1" spans="1:11">
      <c r="A86" s="68"/>
      <c r="B86" s="69" t="s">
        <v>142</v>
      </c>
      <c r="C86" s="70" t="e">
        <v>#DIV/0!</v>
      </c>
      <c r="D86">
        <v>0.89</v>
      </c>
      <c r="E86">
        <v>0.95</v>
      </c>
      <c r="F86">
        <v>0.95</v>
      </c>
      <c r="G86">
        <v>0.95</v>
      </c>
      <c r="H86">
        <v>0.95</v>
      </c>
      <c r="I86" s="72">
        <v>0.941428571428571</v>
      </c>
      <c r="J86" s="65"/>
      <c r="K86" s="65"/>
    </row>
    <row r="87" customHeight="1" spans="1:11">
      <c r="A87" s="68"/>
      <c r="B87" s="69" t="s">
        <v>144</v>
      </c>
      <c r="C87" s="70" t="e">
        <v>#DIV/0!</v>
      </c>
      <c r="D87">
        <v>0.89</v>
      </c>
      <c r="E87">
        <v>0.95</v>
      </c>
      <c r="F87">
        <v>0.95</v>
      </c>
      <c r="G87">
        <v>0.95</v>
      </c>
      <c r="H87">
        <v>0.95</v>
      </c>
      <c r="I87" s="72">
        <v>0.941428571428571</v>
      </c>
      <c r="J87" s="65"/>
      <c r="K87" s="65"/>
    </row>
    <row r="88" customHeight="1" spans="1:11">
      <c r="A88" s="68"/>
      <c r="B88" s="69" t="s">
        <v>143</v>
      </c>
      <c r="C88" s="70" t="e">
        <v>#DIV/0!</v>
      </c>
      <c r="D88">
        <v>0.89</v>
      </c>
      <c r="E88">
        <v>0.95</v>
      </c>
      <c r="F88">
        <v>0.95</v>
      </c>
      <c r="G88">
        <v>0.95</v>
      </c>
      <c r="H88">
        <v>0.95</v>
      </c>
      <c r="I88" s="72">
        <v>0.941428571428571</v>
      </c>
      <c r="J88" s="65"/>
      <c r="K88" s="65"/>
    </row>
    <row r="89" customHeight="1" spans="1:11">
      <c r="A89" s="68"/>
      <c r="B89" s="69" t="s">
        <v>139</v>
      </c>
      <c r="C89" s="70" t="e">
        <v>#DIV/0!</v>
      </c>
      <c r="D89">
        <v>0.89</v>
      </c>
      <c r="E89">
        <v>0.95</v>
      </c>
      <c r="F89">
        <v>0.95</v>
      </c>
      <c r="G89">
        <v>0.95</v>
      </c>
      <c r="H89">
        <v>0.95</v>
      </c>
      <c r="I89" s="72">
        <v>0.941428571428571</v>
      </c>
      <c r="J89" s="65"/>
      <c r="K89" s="65"/>
    </row>
    <row r="90" customHeight="1" spans="1:11">
      <c r="A90" s="68"/>
      <c r="B90" s="69" t="s">
        <v>146</v>
      </c>
      <c r="C90" s="70" t="e">
        <v>#DIV/0!</v>
      </c>
      <c r="D90">
        <v>0.89</v>
      </c>
      <c r="E90">
        <v>0.95</v>
      </c>
      <c r="F90">
        <v>0.95</v>
      </c>
      <c r="G90">
        <v>0.95</v>
      </c>
      <c r="H90">
        <v>0.95</v>
      </c>
      <c r="I90" s="72">
        <v>0.941428571428571</v>
      </c>
      <c r="J90" s="65"/>
      <c r="K90" s="65"/>
    </row>
    <row r="91" customHeight="1" spans="1:11">
      <c r="A91" s="68"/>
      <c r="B91" s="69" t="s">
        <v>132</v>
      </c>
      <c r="C91" s="70" t="e">
        <v>#DIV/0!</v>
      </c>
      <c r="D91">
        <v>0.89</v>
      </c>
      <c r="E91">
        <v>0.95</v>
      </c>
      <c r="F91">
        <v>0.95</v>
      </c>
      <c r="G91">
        <v>0.95</v>
      </c>
      <c r="H91">
        <v>0.95</v>
      </c>
      <c r="I91" s="72">
        <v>0.941428571428571</v>
      </c>
      <c r="J91" s="65"/>
      <c r="K91" s="65"/>
    </row>
    <row r="92" customHeight="1" spans="1:11">
      <c r="A92" s="68"/>
      <c r="B92" s="69" t="s">
        <v>137</v>
      </c>
      <c r="C92" s="70" t="e">
        <v>#DIV/0!</v>
      </c>
      <c r="D92">
        <v>0.89</v>
      </c>
      <c r="E92">
        <v>0.95</v>
      </c>
      <c r="F92">
        <v>0.95</v>
      </c>
      <c r="G92">
        <v>0.95</v>
      </c>
      <c r="H92">
        <v>0.95</v>
      </c>
      <c r="I92" s="72">
        <v>0.941428571428571</v>
      </c>
      <c r="J92" s="65"/>
      <c r="K92" s="65"/>
    </row>
    <row r="93" customHeight="1" spans="1:11">
      <c r="A93" s="68"/>
      <c r="B93" s="69" t="s">
        <v>133</v>
      </c>
      <c r="C93" s="70" t="e">
        <v>#DIV/0!</v>
      </c>
      <c r="D93">
        <v>0.89</v>
      </c>
      <c r="E93">
        <v>0.95</v>
      </c>
      <c r="F93">
        <v>0.95</v>
      </c>
      <c r="G93">
        <v>0.95</v>
      </c>
      <c r="H93">
        <v>0.95</v>
      </c>
      <c r="I93" s="72">
        <v>0.941428571428571</v>
      </c>
      <c r="J93" s="65"/>
      <c r="K93" s="65"/>
    </row>
    <row r="94" customHeight="1" spans="1:11">
      <c r="A94" s="68"/>
      <c r="B94" s="69" t="s">
        <v>134</v>
      </c>
      <c r="C94" s="70" t="e">
        <v>#DIV/0!</v>
      </c>
      <c r="D94">
        <v>0.89</v>
      </c>
      <c r="E94">
        <v>0.95</v>
      </c>
      <c r="F94">
        <v>0.95</v>
      </c>
      <c r="G94">
        <v>0.95</v>
      </c>
      <c r="H94">
        <v>0.95</v>
      </c>
      <c r="I94" s="72">
        <v>0.941428571428571</v>
      </c>
      <c r="J94" s="65"/>
      <c r="K94" s="65"/>
    </row>
    <row r="95" customHeight="1" spans="1:11">
      <c r="A95" s="68"/>
      <c r="B95" s="69" t="s">
        <v>136</v>
      </c>
      <c r="C95" s="70" t="e">
        <v>#DIV/0!</v>
      </c>
      <c r="D95">
        <v>0.89</v>
      </c>
      <c r="E95">
        <v>0.95</v>
      </c>
      <c r="F95">
        <v>0.95</v>
      </c>
      <c r="G95">
        <v>0.95</v>
      </c>
      <c r="H95">
        <v>0.95</v>
      </c>
      <c r="I95" s="72">
        <v>0.941428571428571</v>
      </c>
      <c r="J95" s="65"/>
      <c r="K95" s="65"/>
    </row>
    <row r="96" customHeight="1" spans="1:11">
      <c r="A96" s="68"/>
      <c r="B96" s="69" t="s">
        <v>135</v>
      </c>
      <c r="C96" s="70" t="e">
        <v>#DIV/0!</v>
      </c>
      <c r="D96">
        <v>0.89</v>
      </c>
      <c r="E96">
        <v>0.95</v>
      </c>
      <c r="F96">
        <v>0.95</v>
      </c>
      <c r="G96">
        <v>0.95</v>
      </c>
      <c r="H96">
        <v>0.95</v>
      </c>
      <c r="I96" s="72">
        <v>0.941428571428571</v>
      </c>
      <c r="J96" s="65"/>
      <c r="K96" s="65"/>
    </row>
    <row r="97" customHeight="1" spans="1:11">
      <c r="A97" s="68"/>
      <c r="B97" s="69" t="s">
        <v>131</v>
      </c>
      <c r="C97" s="70" t="e">
        <v>#DIV/0!</v>
      </c>
      <c r="D97">
        <v>0.89</v>
      </c>
      <c r="E97">
        <v>0.95</v>
      </c>
      <c r="F97">
        <v>0.95</v>
      </c>
      <c r="G97">
        <v>0.95</v>
      </c>
      <c r="H97">
        <v>0.95</v>
      </c>
      <c r="I97" s="72">
        <v>0.941428571428571</v>
      </c>
      <c r="J97" s="65"/>
      <c r="K97" s="65"/>
    </row>
    <row r="98" customHeight="1" spans="1:11">
      <c r="A98" s="68"/>
      <c r="B98" s="69" t="s">
        <v>138</v>
      </c>
      <c r="C98" s="70" t="e">
        <v>#DIV/0!</v>
      </c>
      <c r="D98">
        <v>0.89</v>
      </c>
      <c r="E98">
        <v>0.95</v>
      </c>
      <c r="F98">
        <v>0.95</v>
      </c>
      <c r="G98">
        <v>0.95</v>
      </c>
      <c r="H98">
        <v>0.95</v>
      </c>
      <c r="I98" s="72">
        <v>0.941428571428571</v>
      </c>
      <c r="J98" s="65"/>
      <c r="K98" s="65"/>
    </row>
    <row r="99" customHeight="1" spans="1:11">
      <c r="A99" s="68"/>
      <c r="B99" s="69" t="s">
        <v>124</v>
      </c>
      <c r="C99" s="70" t="e">
        <v>#DIV/0!</v>
      </c>
      <c r="D99">
        <v>0.89</v>
      </c>
      <c r="E99">
        <v>0.95</v>
      </c>
      <c r="F99">
        <v>0.95</v>
      </c>
      <c r="G99">
        <v>0.95</v>
      </c>
      <c r="H99">
        <v>0.95</v>
      </c>
      <c r="I99" s="72">
        <v>0.941428571428571</v>
      </c>
      <c r="J99" s="65"/>
      <c r="K99" s="65"/>
    </row>
    <row r="100" customHeight="1" spans="1:11">
      <c r="A100" s="68"/>
      <c r="B100" s="69" t="s">
        <v>129</v>
      </c>
      <c r="C100" s="70" t="e">
        <v>#DIV/0!</v>
      </c>
      <c r="D100">
        <v>0.89</v>
      </c>
      <c r="E100">
        <v>0.95</v>
      </c>
      <c r="F100">
        <v>0.95</v>
      </c>
      <c r="G100">
        <v>0.95</v>
      </c>
      <c r="H100">
        <v>0.95</v>
      </c>
      <c r="I100" s="72">
        <v>0.941428571428571</v>
      </c>
      <c r="J100" s="65"/>
      <c r="K100" s="65"/>
    </row>
    <row r="101" customHeight="1" spans="1:11">
      <c r="A101" s="68"/>
      <c r="B101" s="69" t="s">
        <v>125</v>
      </c>
      <c r="C101" s="70" t="e">
        <v>#DIV/0!</v>
      </c>
      <c r="D101">
        <v>0.89</v>
      </c>
      <c r="E101">
        <v>0.95</v>
      </c>
      <c r="F101">
        <v>0.95</v>
      </c>
      <c r="G101">
        <v>0.95</v>
      </c>
      <c r="H101">
        <v>0.95</v>
      </c>
      <c r="I101" s="72">
        <v>0.941428571428571</v>
      </c>
      <c r="J101" s="65"/>
      <c r="K101" s="65"/>
    </row>
    <row r="102" customHeight="1" spans="1:11">
      <c r="A102" s="68"/>
      <c r="B102" s="69" t="s">
        <v>126</v>
      </c>
      <c r="C102" s="70" t="e">
        <v>#DIV/0!</v>
      </c>
      <c r="D102">
        <v>0.89</v>
      </c>
      <c r="E102">
        <v>0.95</v>
      </c>
      <c r="F102">
        <v>0.95</v>
      </c>
      <c r="G102">
        <v>0.95</v>
      </c>
      <c r="H102">
        <v>0.95</v>
      </c>
      <c r="I102" s="72">
        <v>0.941428571428571</v>
      </c>
      <c r="J102" s="65"/>
      <c r="K102" s="65"/>
    </row>
    <row r="103" customHeight="1" spans="1:11">
      <c r="A103" s="68"/>
      <c r="B103" s="69" t="s">
        <v>128</v>
      </c>
      <c r="C103" s="70" t="e">
        <v>#DIV/0!</v>
      </c>
      <c r="D103">
        <v>0.89</v>
      </c>
      <c r="E103">
        <v>0.95</v>
      </c>
      <c r="F103">
        <v>0.95</v>
      </c>
      <c r="G103">
        <v>0.95</v>
      </c>
      <c r="H103">
        <v>0.95</v>
      </c>
      <c r="I103" s="72">
        <v>0.941428571428571</v>
      </c>
      <c r="J103" s="65"/>
      <c r="K103" s="65"/>
    </row>
    <row r="104" customHeight="1" spans="1:11">
      <c r="A104" s="68"/>
      <c r="B104" s="69" t="s">
        <v>127</v>
      </c>
      <c r="C104" s="70" t="e">
        <v>#DIV/0!</v>
      </c>
      <c r="D104">
        <v>0.89</v>
      </c>
      <c r="E104">
        <v>0.95</v>
      </c>
      <c r="F104">
        <v>0.95</v>
      </c>
      <c r="G104">
        <v>0.95</v>
      </c>
      <c r="H104">
        <v>0.95</v>
      </c>
      <c r="I104" s="72">
        <v>0.941428571428571</v>
      </c>
      <c r="J104" s="65"/>
      <c r="K104" s="65"/>
    </row>
    <row r="105" customHeight="1" spans="1:11">
      <c r="A105" s="68"/>
      <c r="B105" s="69" t="s">
        <v>123</v>
      </c>
      <c r="C105" s="70" t="e">
        <v>#DIV/0!</v>
      </c>
      <c r="D105">
        <v>0.89</v>
      </c>
      <c r="E105">
        <v>0.95</v>
      </c>
      <c r="F105">
        <v>0.95</v>
      </c>
      <c r="G105">
        <v>0.95</v>
      </c>
      <c r="H105">
        <v>0.95</v>
      </c>
      <c r="I105" s="72">
        <v>0.941428571428571</v>
      </c>
      <c r="J105" s="65"/>
      <c r="K105" s="65"/>
    </row>
    <row r="106" customHeight="1" spans="1:11">
      <c r="A106" s="68"/>
      <c r="B106" s="69" t="s">
        <v>130</v>
      </c>
      <c r="C106" s="70" t="e">
        <v>#DIV/0!</v>
      </c>
      <c r="D106">
        <v>0.89</v>
      </c>
      <c r="E106">
        <v>0.95</v>
      </c>
      <c r="F106">
        <v>0.95</v>
      </c>
      <c r="G106">
        <v>0.95</v>
      </c>
      <c r="H106">
        <v>0.95</v>
      </c>
      <c r="I106" s="72">
        <v>0.941428571428571</v>
      </c>
      <c r="J106" s="65"/>
      <c r="K106" s="65"/>
    </row>
    <row r="107" customHeight="1" spans="1:11">
      <c r="A107" s="68"/>
      <c r="B107" s="69" t="s">
        <v>116</v>
      </c>
      <c r="C107" s="70" t="e">
        <v>#DIV/0!</v>
      </c>
      <c r="D107">
        <v>0.89</v>
      </c>
      <c r="E107">
        <v>0.95</v>
      </c>
      <c r="F107">
        <v>0.95</v>
      </c>
      <c r="G107">
        <v>0.95</v>
      </c>
      <c r="H107">
        <v>0.95</v>
      </c>
      <c r="I107" s="72">
        <v>0.941428571428571</v>
      </c>
      <c r="J107" s="65"/>
      <c r="K107" s="65"/>
    </row>
    <row r="108" customHeight="1" spans="1:11">
      <c r="A108" s="68"/>
      <c r="B108" s="69" t="s">
        <v>121</v>
      </c>
      <c r="C108" s="70" t="e">
        <v>#DIV/0!</v>
      </c>
      <c r="D108">
        <v>0.89</v>
      </c>
      <c r="E108">
        <v>0.95</v>
      </c>
      <c r="F108">
        <v>0.95</v>
      </c>
      <c r="G108">
        <v>0.95</v>
      </c>
      <c r="H108">
        <v>0.95</v>
      </c>
      <c r="I108" s="72">
        <v>0.941428571428571</v>
      </c>
      <c r="J108" s="65"/>
      <c r="K108" s="65"/>
    </row>
    <row r="109" customHeight="1" spans="1:11">
      <c r="A109" s="68"/>
      <c r="B109" s="69" t="s">
        <v>117</v>
      </c>
      <c r="C109" s="70" t="e">
        <v>#DIV/0!</v>
      </c>
      <c r="D109">
        <v>0.89</v>
      </c>
      <c r="E109">
        <v>0.95</v>
      </c>
      <c r="F109">
        <v>0.95</v>
      </c>
      <c r="G109">
        <v>0.95</v>
      </c>
      <c r="H109">
        <v>0.95</v>
      </c>
      <c r="I109" s="72">
        <v>0.941428571428571</v>
      </c>
      <c r="J109" s="65"/>
      <c r="K109" s="65"/>
    </row>
    <row r="110" customHeight="1" spans="1:11">
      <c r="A110" s="68"/>
      <c r="B110" s="69" t="s">
        <v>118</v>
      </c>
      <c r="C110" s="70" t="e">
        <v>#DIV/0!</v>
      </c>
      <c r="D110">
        <v>0.89</v>
      </c>
      <c r="E110">
        <v>0.95</v>
      </c>
      <c r="F110">
        <v>0.95</v>
      </c>
      <c r="G110">
        <v>0.95</v>
      </c>
      <c r="H110">
        <v>0.95</v>
      </c>
      <c r="I110" s="72">
        <v>0.941428571428571</v>
      </c>
      <c r="J110" s="65"/>
      <c r="K110" s="65"/>
    </row>
    <row r="111" customHeight="1" spans="1:11">
      <c r="A111" s="68"/>
      <c r="B111" s="69" t="s">
        <v>120</v>
      </c>
      <c r="C111" s="70" t="e">
        <v>#DIV/0!</v>
      </c>
      <c r="D111">
        <v>0.89</v>
      </c>
      <c r="E111">
        <v>0.95</v>
      </c>
      <c r="F111">
        <v>0.95</v>
      </c>
      <c r="G111">
        <v>0.95</v>
      </c>
      <c r="H111">
        <v>0.95</v>
      </c>
      <c r="I111" s="72">
        <v>0.941428571428571</v>
      </c>
      <c r="J111" s="65"/>
      <c r="K111" s="65"/>
    </row>
    <row r="112" customHeight="1" spans="1:11">
      <c r="A112" s="68"/>
      <c r="B112" s="69" t="s">
        <v>119</v>
      </c>
      <c r="C112" s="70" t="e">
        <v>#DIV/0!</v>
      </c>
      <c r="D112">
        <v>0.89</v>
      </c>
      <c r="E112">
        <v>0.95</v>
      </c>
      <c r="F112">
        <v>0.95</v>
      </c>
      <c r="G112">
        <v>0.95</v>
      </c>
      <c r="H112">
        <v>0.95</v>
      </c>
      <c r="I112" s="72">
        <v>0.941428571428571</v>
      </c>
      <c r="J112" s="65"/>
      <c r="K112" s="65"/>
    </row>
    <row r="113" customHeight="1" spans="1:11">
      <c r="A113" s="68"/>
      <c r="B113" s="69" t="s">
        <v>115</v>
      </c>
      <c r="C113" s="70" t="e">
        <v>#DIV/0!</v>
      </c>
      <c r="D113">
        <v>0.89</v>
      </c>
      <c r="E113">
        <v>0.95</v>
      </c>
      <c r="F113">
        <v>0.975</v>
      </c>
      <c r="G113">
        <v>0.95</v>
      </c>
      <c r="H113">
        <v>0.95</v>
      </c>
      <c r="I113" s="72">
        <v>0.948571428571429</v>
      </c>
      <c r="J113" s="65"/>
      <c r="K113" s="65"/>
    </row>
    <row r="114" customHeight="1" spans="1:11">
      <c r="A114" s="68"/>
      <c r="B114" s="69" t="s">
        <v>122</v>
      </c>
      <c r="C114" s="70" t="e">
        <v>#DIV/0!</v>
      </c>
      <c r="D114">
        <v>0.89</v>
      </c>
      <c r="E114">
        <v>0.95</v>
      </c>
      <c r="F114">
        <v>0.95</v>
      </c>
      <c r="G114">
        <v>0.95</v>
      </c>
      <c r="H114">
        <v>0.95</v>
      </c>
      <c r="I114" s="72">
        <v>0.941428571428571</v>
      </c>
      <c r="J114" s="65"/>
      <c r="K114" s="65"/>
    </row>
    <row r="115" customHeight="1" spans="1:11">
      <c r="A115" s="68"/>
      <c r="B115" s="69" t="s">
        <v>108</v>
      </c>
      <c r="C115" s="70" t="e">
        <v>#DIV/0!</v>
      </c>
      <c r="D115">
        <v>0.89</v>
      </c>
      <c r="E115">
        <v>0.95</v>
      </c>
      <c r="F115">
        <v>0.95</v>
      </c>
      <c r="G115">
        <v>0.95</v>
      </c>
      <c r="H115">
        <v>0.95</v>
      </c>
      <c r="I115" s="72">
        <v>0.941428571428571</v>
      </c>
      <c r="J115" s="65"/>
      <c r="K115" s="65"/>
    </row>
    <row r="116" customHeight="1" spans="1:11">
      <c r="A116" s="68"/>
      <c r="B116" s="69" t="s">
        <v>113</v>
      </c>
      <c r="C116" s="70" t="e">
        <v>#DIV/0!</v>
      </c>
      <c r="D116">
        <v>0.89</v>
      </c>
      <c r="E116">
        <v>0.95</v>
      </c>
      <c r="F116">
        <v>0.95</v>
      </c>
      <c r="G116">
        <v>0.95</v>
      </c>
      <c r="H116">
        <v>0.95</v>
      </c>
      <c r="I116" s="72">
        <v>0.941428571428571</v>
      </c>
      <c r="J116" s="65"/>
      <c r="K116" s="65"/>
    </row>
    <row r="117" customHeight="1" spans="1:11">
      <c r="A117" s="68"/>
      <c r="B117" s="69" t="s">
        <v>109</v>
      </c>
      <c r="C117" s="70" t="e">
        <v>#DIV/0!</v>
      </c>
      <c r="D117">
        <v>0.89</v>
      </c>
      <c r="E117">
        <v>0.95</v>
      </c>
      <c r="F117">
        <v>0.95</v>
      </c>
      <c r="G117">
        <v>0.95</v>
      </c>
      <c r="H117">
        <v>0.95</v>
      </c>
      <c r="I117" s="72">
        <v>0.941428571428571</v>
      </c>
      <c r="J117" s="65"/>
      <c r="K117" s="65"/>
    </row>
    <row r="118" customHeight="1" spans="1:11">
      <c r="A118" s="68"/>
      <c r="B118" s="69" t="s">
        <v>110</v>
      </c>
      <c r="C118" s="70" t="e">
        <v>#DIV/0!</v>
      </c>
      <c r="D118">
        <v>0.89</v>
      </c>
      <c r="E118">
        <v>0.95</v>
      </c>
      <c r="F118">
        <v>0.95</v>
      </c>
      <c r="G118">
        <v>0.95</v>
      </c>
      <c r="H118">
        <v>0.95</v>
      </c>
      <c r="I118" s="72">
        <v>0.941428571428571</v>
      </c>
      <c r="J118" s="65"/>
      <c r="K118" s="65"/>
    </row>
    <row r="119" customHeight="1" spans="1:11">
      <c r="A119" s="68"/>
      <c r="B119" s="69" t="s">
        <v>112</v>
      </c>
      <c r="C119" s="70" t="e">
        <v>#DIV/0!</v>
      </c>
      <c r="D119">
        <v>0.89</v>
      </c>
      <c r="E119">
        <v>0.95</v>
      </c>
      <c r="F119">
        <v>0.95</v>
      </c>
      <c r="G119">
        <v>0.95</v>
      </c>
      <c r="H119">
        <v>0.95</v>
      </c>
      <c r="I119" s="72">
        <v>0.941428571428571</v>
      </c>
      <c r="J119" s="65"/>
      <c r="K119" s="65"/>
    </row>
    <row r="120" customHeight="1" spans="1:11">
      <c r="A120" s="68"/>
      <c r="B120" s="69" t="s">
        <v>111</v>
      </c>
      <c r="C120" s="70" t="e">
        <v>#DIV/0!</v>
      </c>
      <c r="D120">
        <v>0.89</v>
      </c>
      <c r="E120">
        <v>0.95</v>
      </c>
      <c r="F120">
        <v>0.95</v>
      </c>
      <c r="G120">
        <v>0.95</v>
      </c>
      <c r="H120">
        <v>0.95</v>
      </c>
      <c r="I120" s="72">
        <v>0.941428571428571</v>
      </c>
      <c r="J120" s="65"/>
      <c r="K120" s="65"/>
    </row>
    <row r="121" customHeight="1" spans="1:11">
      <c r="A121" s="68"/>
      <c r="B121" s="69" t="s">
        <v>107</v>
      </c>
      <c r="C121" s="70" t="e">
        <v>#DIV/0!</v>
      </c>
      <c r="D121">
        <v>0.89</v>
      </c>
      <c r="E121">
        <v>0.95</v>
      </c>
      <c r="F121">
        <v>0.95</v>
      </c>
      <c r="G121">
        <v>0.95</v>
      </c>
      <c r="H121">
        <v>0.95</v>
      </c>
      <c r="I121" s="72">
        <v>0.941428571428571</v>
      </c>
      <c r="J121" s="65"/>
      <c r="K121" s="65"/>
    </row>
    <row r="122" customHeight="1" spans="1:11">
      <c r="A122" s="68"/>
      <c r="B122" s="69" t="s">
        <v>114</v>
      </c>
      <c r="C122" s="70" t="e">
        <v>#DIV/0!</v>
      </c>
      <c r="D122">
        <v>0.89</v>
      </c>
      <c r="E122">
        <v>0.95</v>
      </c>
      <c r="F122">
        <v>0.95</v>
      </c>
      <c r="G122">
        <v>0.95</v>
      </c>
      <c r="H122">
        <v>0.95</v>
      </c>
      <c r="I122" s="72">
        <v>0.941428571428571</v>
      </c>
      <c r="J122" s="65"/>
      <c r="K122" s="65"/>
    </row>
    <row r="123" customHeight="1" spans="1:11">
      <c r="A123" s="68"/>
      <c r="B123" s="69" t="s">
        <v>100</v>
      </c>
      <c r="C123" s="70" t="e">
        <v>#DIV/0!</v>
      </c>
      <c r="D123">
        <v>0.89</v>
      </c>
      <c r="E123">
        <v>0.95</v>
      </c>
      <c r="F123">
        <v>0.95</v>
      </c>
      <c r="G123">
        <v>0.95</v>
      </c>
      <c r="H123">
        <v>0.95</v>
      </c>
      <c r="I123" s="72">
        <v>0.941428571428571</v>
      </c>
      <c r="J123" s="65"/>
      <c r="K123" s="65"/>
    </row>
    <row r="124" customHeight="1" spans="1:11">
      <c r="A124" s="68"/>
      <c r="B124" s="69" t="s">
        <v>105</v>
      </c>
      <c r="C124" s="70" t="e">
        <v>#DIV/0!</v>
      </c>
      <c r="D124">
        <v>0.89</v>
      </c>
      <c r="E124">
        <v>0.95</v>
      </c>
      <c r="F124">
        <v>0.95</v>
      </c>
      <c r="G124">
        <v>0.95</v>
      </c>
      <c r="H124">
        <v>0.95</v>
      </c>
      <c r="I124" s="72">
        <v>0.941428571428571</v>
      </c>
      <c r="J124" s="65"/>
      <c r="K124" s="65"/>
    </row>
    <row r="125" customHeight="1" spans="1:11">
      <c r="A125" s="68"/>
      <c r="B125" s="69" t="s">
        <v>101</v>
      </c>
      <c r="C125" s="70" t="e">
        <v>#DIV/0!</v>
      </c>
      <c r="D125">
        <v>0.89</v>
      </c>
      <c r="E125">
        <v>0.95</v>
      </c>
      <c r="F125">
        <v>0.95</v>
      </c>
      <c r="G125">
        <v>0.95</v>
      </c>
      <c r="H125">
        <v>0.95</v>
      </c>
      <c r="I125" s="72">
        <v>0.941428571428571</v>
      </c>
      <c r="J125" s="65"/>
      <c r="K125" s="65"/>
    </row>
    <row r="126" customHeight="1" spans="1:11">
      <c r="A126" s="68"/>
      <c r="B126" s="69" t="s">
        <v>102</v>
      </c>
      <c r="C126" s="70" t="e">
        <v>#DIV/0!</v>
      </c>
      <c r="D126">
        <v>0.89</v>
      </c>
      <c r="E126">
        <v>0.95</v>
      </c>
      <c r="F126">
        <v>0.95</v>
      </c>
      <c r="G126">
        <v>0.95</v>
      </c>
      <c r="H126">
        <v>0.95</v>
      </c>
      <c r="I126" s="72">
        <v>0.941428571428571</v>
      </c>
      <c r="J126" s="65"/>
      <c r="K126" s="65"/>
    </row>
    <row r="127" customHeight="1" spans="1:11">
      <c r="A127" s="68"/>
      <c r="B127" s="69" t="s">
        <v>104</v>
      </c>
      <c r="C127" s="70" t="e">
        <v>#DIV/0!</v>
      </c>
      <c r="D127">
        <v>0.89</v>
      </c>
      <c r="E127">
        <v>0.95</v>
      </c>
      <c r="F127">
        <v>0.95</v>
      </c>
      <c r="G127">
        <v>0.95</v>
      </c>
      <c r="H127">
        <v>0.95</v>
      </c>
      <c r="I127" s="72">
        <v>0.941428571428571</v>
      </c>
      <c r="J127" s="65"/>
      <c r="K127" s="65"/>
    </row>
    <row r="128" customHeight="1" spans="1:11">
      <c r="A128" s="68"/>
      <c r="B128" s="69" t="s">
        <v>103</v>
      </c>
      <c r="C128" s="70" t="e">
        <v>#DIV/0!</v>
      </c>
      <c r="D128">
        <v>0.89</v>
      </c>
      <c r="E128">
        <v>0.95</v>
      </c>
      <c r="F128">
        <v>0.95</v>
      </c>
      <c r="G128">
        <v>0.95</v>
      </c>
      <c r="H128">
        <v>0.95</v>
      </c>
      <c r="I128" s="72">
        <v>0.941428571428571</v>
      </c>
      <c r="J128" s="65"/>
      <c r="K128" s="65"/>
    </row>
    <row r="129" customHeight="1" spans="1:11">
      <c r="A129" s="68"/>
      <c r="B129" s="69" t="s">
        <v>99</v>
      </c>
      <c r="C129" s="70" t="e">
        <v>#DIV/0!</v>
      </c>
      <c r="D129">
        <v>0.89</v>
      </c>
      <c r="E129">
        <v>0.95</v>
      </c>
      <c r="F129">
        <v>0.95</v>
      </c>
      <c r="G129">
        <v>0.95</v>
      </c>
      <c r="H129">
        <v>0.95</v>
      </c>
      <c r="I129" s="72">
        <v>0.941428571428571</v>
      </c>
      <c r="J129" s="65"/>
      <c r="K129" s="65"/>
    </row>
    <row r="130" customHeight="1" spans="1:11">
      <c r="A130" s="68"/>
      <c r="B130" s="69" t="s">
        <v>106</v>
      </c>
      <c r="C130" s="70" t="e">
        <v>#DIV/0!</v>
      </c>
      <c r="D130">
        <v>0.89</v>
      </c>
      <c r="E130">
        <v>0.95</v>
      </c>
      <c r="F130">
        <v>0.95</v>
      </c>
      <c r="G130">
        <v>0.95</v>
      </c>
      <c r="H130">
        <v>0.95</v>
      </c>
      <c r="I130" s="72">
        <v>0.941428571428571</v>
      </c>
      <c r="J130" s="65"/>
      <c r="K130" s="65"/>
    </row>
    <row r="131" customHeight="1" spans="1:11">
      <c r="A131" s="68"/>
      <c r="B131" s="69" t="s">
        <v>92</v>
      </c>
      <c r="C131" s="70" t="e">
        <v>#DIV/0!</v>
      </c>
      <c r="D131">
        <v>0.89</v>
      </c>
      <c r="E131">
        <v>0.95</v>
      </c>
      <c r="F131">
        <v>0.95</v>
      </c>
      <c r="G131">
        <v>0.95</v>
      </c>
      <c r="H131">
        <v>0.95</v>
      </c>
      <c r="I131" s="72">
        <v>0.941428571428571</v>
      </c>
      <c r="J131" s="65"/>
      <c r="K131" s="65"/>
    </row>
    <row r="132" customHeight="1" spans="1:11">
      <c r="A132" s="68"/>
      <c r="B132" s="69" t="s">
        <v>97</v>
      </c>
      <c r="C132" s="70" t="e">
        <v>#DIV/0!</v>
      </c>
      <c r="D132">
        <v>0.89</v>
      </c>
      <c r="E132">
        <v>0.95</v>
      </c>
      <c r="F132">
        <v>0.95</v>
      </c>
      <c r="G132">
        <v>0.95</v>
      </c>
      <c r="H132">
        <v>0.95</v>
      </c>
      <c r="I132" s="72">
        <v>0.941428571428571</v>
      </c>
      <c r="J132" s="65"/>
      <c r="K132" s="65"/>
    </row>
    <row r="133" customHeight="1" spans="1:11">
      <c r="A133" s="68"/>
      <c r="B133" s="69" t="s">
        <v>93</v>
      </c>
      <c r="C133" s="70" t="e">
        <v>#DIV/0!</v>
      </c>
      <c r="D133">
        <v>0.89</v>
      </c>
      <c r="E133">
        <v>0.95</v>
      </c>
      <c r="F133">
        <v>0.95</v>
      </c>
      <c r="G133">
        <v>0.95</v>
      </c>
      <c r="H133">
        <v>0.95</v>
      </c>
      <c r="I133" s="72">
        <v>0.941428571428571</v>
      </c>
      <c r="J133" s="65"/>
      <c r="K133" s="65"/>
    </row>
    <row r="134" customHeight="1" spans="1:11">
      <c r="A134" s="68"/>
      <c r="B134" s="69" t="s">
        <v>94</v>
      </c>
      <c r="C134" s="70" t="e">
        <v>#DIV/0!</v>
      </c>
      <c r="D134">
        <v>0.89</v>
      </c>
      <c r="E134">
        <v>0.95</v>
      </c>
      <c r="F134">
        <v>0.95</v>
      </c>
      <c r="G134">
        <v>0.95</v>
      </c>
      <c r="H134">
        <v>0.95</v>
      </c>
      <c r="I134" s="72">
        <v>0.941428571428571</v>
      </c>
      <c r="J134" s="65"/>
      <c r="K134" s="65"/>
    </row>
    <row r="135" customHeight="1" spans="1:11">
      <c r="A135" s="68"/>
      <c r="B135" s="69" t="s">
        <v>96</v>
      </c>
      <c r="C135" s="70" t="e">
        <v>#DIV/0!</v>
      </c>
      <c r="D135">
        <v>0.89</v>
      </c>
      <c r="E135">
        <v>0.95</v>
      </c>
      <c r="F135">
        <v>0.95</v>
      </c>
      <c r="G135">
        <v>0.95</v>
      </c>
      <c r="H135">
        <v>0.95</v>
      </c>
      <c r="I135" s="72">
        <v>0.941428571428571</v>
      </c>
      <c r="J135" s="65"/>
      <c r="K135" s="65"/>
    </row>
    <row r="136" customHeight="1" spans="1:11">
      <c r="A136" s="68"/>
      <c r="B136" s="69" t="s">
        <v>95</v>
      </c>
      <c r="C136" s="70" t="e">
        <v>#DIV/0!</v>
      </c>
      <c r="D136">
        <v>0.89</v>
      </c>
      <c r="E136">
        <v>0.95</v>
      </c>
      <c r="F136">
        <v>0.95</v>
      </c>
      <c r="G136">
        <v>0.95</v>
      </c>
      <c r="H136">
        <v>0.95</v>
      </c>
      <c r="I136" s="72">
        <v>0.941428571428571</v>
      </c>
      <c r="J136" s="65"/>
      <c r="K136" s="65"/>
    </row>
    <row r="137" customHeight="1" spans="1:11">
      <c r="A137" s="68"/>
      <c r="B137" s="69" t="s">
        <v>91</v>
      </c>
      <c r="C137" s="70" t="e">
        <v>#DIV/0!</v>
      </c>
      <c r="D137">
        <v>0.89</v>
      </c>
      <c r="E137">
        <v>0.95</v>
      </c>
      <c r="F137">
        <v>0.95</v>
      </c>
      <c r="G137">
        <v>0.95</v>
      </c>
      <c r="H137">
        <v>0.95</v>
      </c>
      <c r="I137" s="72">
        <v>0.941428571428571</v>
      </c>
      <c r="J137" s="65"/>
      <c r="K137" s="65"/>
    </row>
    <row r="138" customHeight="1" spans="1:11">
      <c r="A138" s="68"/>
      <c r="B138" s="69" t="s">
        <v>98</v>
      </c>
      <c r="C138" s="70" t="e">
        <v>#DIV/0!</v>
      </c>
      <c r="D138">
        <v>0.89</v>
      </c>
      <c r="E138">
        <v>0.95</v>
      </c>
      <c r="F138">
        <v>0.95</v>
      </c>
      <c r="G138">
        <v>0.95</v>
      </c>
      <c r="H138">
        <v>0.95</v>
      </c>
      <c r="I138" s="72">
        <v>0.941428571428571</v>
      </c>
      <c r="J138" s="65"/>
      <c r="K138" s="65"/>
    </row>
    <row r="139" customHeight="1" spans="1:11">
      <c r="A139" s="68"/>
      <c r="B139" s="69" t="s">
        <v>84</v>
      </c>
      <c r="C139" s="70" t="e">
        <v>#DIV/0!</v>
      </c>
      <c r="D139">
        <v>0.89</v>
      </c>
      <c r="E139">
        <v>0.95</v>
      </c>
      <c r="F139">
        <v>0.95</v>
      </c>
      <c r="G139">
        <v>0.95</v>
      </c>
      <c r="H139">
        <v>0.95</v>
      </c>
      <c r="I139" s="72">
        <v>0.941428571428571</v>
      </c>
      <c r="J139" s="65"/>
      <c r="K139" s="65"/>
    </row>
    <row r="140" customHeight="1" spans="1:11">
      <c r="A140" s="68"/>
      <c r="B140" s="69" t="s">
        <v>89</v>
      </c>
      <c r="C140" s="70" t="e">
        <v>#DIV/0!</v>
      </c>
      <c r="D140">
        <v>0.95</v>
      </c>
      <c r="E140">
        <v>0.95</v>
      </c>
      <c r="F140">
        <v>0.95</v>
      </c>
      <c r="G140">
        <v>0.95</v>
      </c>
      <c r="H140">
        <v>0.95</v>
      </c>
      <c r="I140" s="72">
        <v>0.95</v>
      </c>
      <c r="J140" s="65"/>
      <c r="K140" s="65"/>
    </row>
    <row r="141" customHeight="1" spans="1:11">
      <c r="A141" s="68"/>
      <c r="B141" s="69" t="s">
        <v>85</v>
      </c>
      <c r="C141" s="70" t="e">
        <v>#DIV/0!</v>
      </c>
      <c r="D141">
        <v>0.89</v>
      </c>
      <c r="E141">
        <v>0.95</v>
      </c>
      <c r="F141">
        <v>0.95</v>
      </c>
      <c r="G141">
        <v>0.95</v>
      </c>
      <c r="H141">
        <v>0.95</v>
      </c>
      <c r="I141" s="72">
        <v>0.941428571428571</v>
      </c>
      <c r="J141" s="65"/>
      <c r="K141" s="65"/>
    </row>
    <row r="142" customHeight="1" spans="1:11">
      <c r="A142" s="68"/>
      <c r="B142" s="69" t="s">
        <v>86</v>
      </c>
      <c r="C142" s="70" t="e">
        <v>#DIV/0!</v>
      </c>
      <c r="D142">
        <v>0.89</v>
      </c>
      <c r="E142">
        <v>0.95</v>
      </c>
      <c r="F142">
        <v>0.95</v>
      </c>
      <c r="G142">
        <v>0.95</v>
      </c>
      <c r="H142">
        <v>0.95</v>
      </c>
      <c r="I142" s="72">
        <v>0.941428571428571</v>
      </c>
      <c r="J142" s="65"/>
      <c r="K142" s="65"/>
    </row>
    <row r="143" customHeight="1" spans="1:11">
      <c r="A143" s="68"/>
      <c r="B143" s="69" t="s">
        <v>88</v>
      </c>
      <c r="C143" s="70" t="e">
        <v>#DIV/0!</v>
      </c>
      <c r="D143">
        <v>0.89</v>
      </c>
      <c r="E143">
        <v>0.95</v>
      </c>
      <c r="F143">
        <v>0.95</v>
      </c>
      <c r="G143">
        <v>0.95</v>
      </c>
      <c r="H143">
        <v>0.95</v>
      </c>
      <c r="I143" s="72">
        <v>0.941428571428571</v>
      </c>
      <c r="J143" s="65"/>
      <c r="K143" s="65"/>
    </row>
    <row r="144" customHeight="1" spans="1:11">
      <c r="A144" s="68"/>
      <c r="B144" s="69" t="s">
        <v>87</v>
      </c>
      <c r="C144" s="70" t="e">
        <v>#DIV/0!</v>
      </c>
      <c r="D144">
        <v>0.95</v>
      </c>
      <c r="E144">
        <v>0.95</v>
      </c>
      <c r="F144">
        <v>0.95</v>
      </c>
      <c r="G144">
        <v>0.95</v>
      </c>
      <c r="H144">
        <v>0.95</v>
      </c>
      <c r="I144" s="72">
        <v>0.95</v>
      </c>
      <c r="J144" s="65"/>
      <c r="K144" s="65"/>
    </row>
    <row r="145" customHeight="1" spans="1:11">
      <c r="A145" s="68"/>
      <c r="B145" s="69" t="s">
        <v>83</v>
      </c>
      <c r="C145" s="70" t="e">
        <v>#DIV/0!</v>
      </c>
      <c r="D145">
        <v>0.89</v>
      </c>
      <c r="E145">
        <v>0.95</v>
      </c>
      <c r="F145">
        <v>0.95</v>
      </c>
      <c r="G145">
        <v>0.95</v>
      </c>
      <c r="H145">
        <v>0.95</v>
      </c>
      <c r="I145" s="72">
        <v>0.941428571428571</v>
      </c>
      <c r="J145" s="65"/>
      <c r="K145" s="65"/>
    </row>
    <row r="146" customHeight="1" spans="1:11">
      <c r="A146" s="68"/>
      <c r="B146" s="69" t="s">
        <v>90</v>
      </c>
      <c r="C146" s="70" t="e">
        <v>#DIV/0!</v>
      </c>
      <c r="D146">
        <v>0.89</v>
      </c>
      <c r="E146">
        <v>0.95</v>
      </c>
      <c r="F146">
        <v>0.95</v>
      </c>
      <c r="G146">
        <v>0.95</v>
      </c>
      <c r="H146">
        <v>0.95</v>
      </c>
      <c r="I146" s="72">
        <v>0.941428571428571</v>
      </c>
      <c r="J146" s="65"/>
      <c r="K146" s="65"/>
    </row>
    <row r="147" customHeight="1" spans="1:11">
      <c r="A147" s="68"/>
      <c r="B147" s="69" t="s">
        <v>76</v>
      </c>
      <c r="C147" s="70" t="e">
        <v>#DIV/0!</v>
      </c>
      <c r="D147">
        <v>0.89</v>
      </c>
      <c r="E147">
        <v>0.95</v>
      </c>
      <c r="F147">
        <v>0.95</v>
      </c>
      <c r="G147">
        <v>0.95</v>
      </c>
      <c r="H147">
        <v>0.95</v>
      </c>
      <c r="I147" s="72">
        <v>0.941428571428571</v>
      </c>
      <c r="J147" s="65"/>
      <c r="K147" s="65"/>
    </row>
    <row r="148" customHeight="1" spans="1:11">
      <c r="A148" s="68"/>
      <c r="B148" s="69" t="s">
        <v>81</v>
      </c>
      <c r="C148" s="70" t="e">
        <v>#DIV/0!</v>
      </c>
      <c r="D148">
        <v>0.89</v>
      </c>
      <c r="E148">
        <v>0.95</v>
      </c>
      <c r="F148">
        <v>0.95</v>
      </c>
      <c r="G148">
        <v>0.95</v>
      </c>
      <c r="H148">
        <v>0.95</v>
      </c>
      <c r="I148" s="72">
        <v>0.941428571428571</v>
      </c>
      <c r="J148" s="65"/>
      <c r="K148" s="65"/>
    </row>
    <row r="149" customHeight="1" spans="1:11">
      <c r="A149" s="68"/>
      <c r="B149" s="69" t="s">
        <v>77</v>
      </c>
      <c r="C149" s="70" t="e">
        <v>#DIV/0!</v>
      </c>
      <c r="D149">
        <v>0.89</v>
      </c>
      <c r="E149">
        <v>0.95</v>
      </c>
      <c r="F149">
        <v>0.95</v>
      </c>
      <c r="G149">
        <v>0.95</v>
      </c>
      <c r="H149">
        <v>0.95</v>
      </c>
      <c r="I149" s="72">
        <v>0.941428571428571</v>
      </c>
      <c r="J149" s="65"/>
      <c r="K149" s="65"/>
    </row>
    <row r="150" customHeight="1" spans="1:11">
      <c r="A150" s="68"/>
      <c r="B150" s="69" t="s">
        <v>78</v>
      </c>
      <c r="C150" s="70" t="e">
        <v>#DIV/0!</v>
      </c>
      <c r="D150">
        <v>0.89</v>
      </c>
      <c r="E150">
        <v>0.95</v>
      </c>
      <c r="F150">
        <v>0.95</v>
      </c>
      <c r="G150">
        <v>0.95</v>
      </c>
      <c r="H150">
        <v>0.95</v>
      </c>
      <c r="I150" s="72">
        <v>0.941428571428571</v>
      </c>
      <c r="J150" s="65"/>
      <c r="K150" s="65"/>
    </row>
    <row r="151" customHeight="1" spans="1:11">
      <c r="A151" s="68"/>
      <c r="B151" s="69" t="s">
        <v>80</v>
      </c>
      <c r="C151" s="70" t="e">
        <v>#DIV/0!</v>
      </c>
      <c r="D151">
        <v>0.89</v>
      </c>
      <c r="E151">
        <v>0.95</v>
      </c>
      <c r="F151">
        <v>0.95</v>
      </c>
      <c r="G151">
        <v>0.95</v>
      </c>
      <c r="H151">
        <v>0.95</v>
      </c>
      <c r="I151" s="72">
        <v>0.941428571428571</v>
      </c>
      <c r="J151" s="65"/>
      <c r="K151" s="65"/>
    </row>
    <row r="152" customHeight="1" spans="1:11">
      <c r="A152" s="68"/>
      <c r="B152" s="69" t="s">
        <v>79</v>
      </c>
      <c r="C152" s="70" t="e">
        <v>#DIV/0!</v>
      </c>
      <c r="D152">
        <v>0.89</v>
      </c>
      <c r="E152">
        <v>0.95</v>
      </c>
      <c r="F152">
        <v>0.95</v>
      </c>
      <c r="G152">
        <v>0.95</v>
      </c>
      <c r="H152">
        <v>0.95</v>
      </c>
      <c r="I152" s="72">
        <v>0.941428571428571</v>
      </c>
      <c r="J152" s="65"/>
      <c r="K152" s="65"/>
    </row>
    <row r="153" customHeight="1" spans="1:11">
      <c r="A153" s="68"/>
      <c r="B153" s="69" t="s">
        <v>75</v>
      </c>
      <c r="C153" s="70" t="e">
        <v>#DIV/0!</v>
      </c>
      <c r="D153">
        <v>0.89</v>
      </c>
      <c r="E153">
        <v>0.95</v>
      </c>
      <c r="F153">
        <v>0.95</v>
      </c>
      <c r="G153">
        <v>0.95</v>
      </c>
      <c r="H153">
        <v>0.95</v>
      </c>
      <c r="I153" s="72">
        <v>0.941428571428571</v>
      </c>
      <c r="J153" s="65"/>
      <c r="K153" s="65"/>
    </row>
    <row r="154" customHeight="1" spans="1:11">
      <c r="A154" s="68"/>
      <c r="B154" s="69" t="s">
        <v>82</v>
      </c>
      <c r="C154" s="70" t="e">
        <v>#DIV/0!</v>
      </c>
      <c r="D154">
        <v>0.89</v>
      </c>
      <c r="E154">
        <v>0.95</v>
      </c>
      <c r="F154">
        <v>0.95</v>
      </c>
      <c r="G154">
        <v>0.95</v>
      </c>
      <c r="H154">
        <v>0.95</v>
      </c>
      <c r="I154" s="72">
        <v>0.941428571428571</v>
      </c>
      <c r="J154" s="65"/>
      <c r="K154" s="65"/>
    </row>
    <row r="155" customHeight="1" spans="1:11">
      <c r="A155" s="68"/>
      <c r="B155" s="69" t="s">
        <v>68</v>
      </c>
      <c r="C155" s="70" t="e">
        <v>#DIV/0!</v>
      </c>
      <c r="D155">
        <v>0.89</v>
      </c>
      <c r="E155">
        <v>0.95</v>
      </c>
      <c r="F155">
        <v>0.95</v>
      </c>
      <c r="G155">
        <v>0.95</v>
      </c>
      <c r="H155">
        <v>0.95</v>
      </c>
      <c r="I155" s="72">
        <v>0.941428571428571</v>
      </c>
      <c r="J155" s="65"/>
      <c r="K155" s="65"/>
    </row>
    <row r="156" customHeight="1" spans="1:11">
      <c r="A156" s="68"/>
      <c r="B156" s="69" t="s">
        <v>73</v>
      </c>
      <c r="C156" s="70" t="e">
        <v>#DIV/0!</v>
      </c>
      <c r="D156">
        <v>0.89</v>
      </c>
      <c r="E156">
        <v>0.95</v>
      </c>
      <c r="F156">
        <v>0.95</v>
      </c>
      <c r="G156">
        <v>0.95</v>
      </c>
      <c r="H156">
        <v>0.95</v>
      </c>
      <c r="I156" s="72">
        <v>0.941428571428571</v>
      </c>
      <c r="J156" s="65"/>
      <c r="K156" s="65"/>
    </row>
    <row r="157" customHeight="1" spans="1:11">
      <c r="A157" s="68"/>
      <c r="B157" s="69" t="s">
        <v>69</v>
      </c>
      <c r="C157" s="70" t="e">
        <v>#DIV/0!</v>
      </c>
      <c r="D157">
        <v>0.89</v>
      </c>
      <c r="E157">
        <v>0.95</v>
      </c>
      <c r="F157">
        <v>0.95</v>
      </c>
      <c r="G157">
        <v>0.95</v>
      </c>
      <c r="H157">
        <v>0.95</v>
      </c>
      <c r="I157" s="72">
        <v>0.941428571428571</v>
      </c>
      <c r="J157" s="65"/>
      <c r="K157" s="65"/>
    </row>
    <row r="158" customHeight="1" spans="1:11">
      <c r="A158" s="68"/>
      <c r="B158" s="69" t="s">
        <v>70</v>
      </c>
      <c r="C158" s="70" t="e">
        <v>#DIV/0!</v>
      </c>
      <c r="D158">
        <v>0.89</v>
      </c>
      <c r="E158">
        <v>0.95</v>
      </c>
      <c r="F158">
        <v>0.95</v>
      </c>
      <c r="G158">
        <v>0.95</v>
      </c>
      <c r="H158">
        <v>0.95</v>
      </c>
      <c r="I158" s="72">
        <v>0.941428571428571</v>
      </c>
      <c r="J158" s="65"/>
      <c r="K158" s="65"/>
    </row>
    <row r="159" customHeight="1" spans="1:11">
      <c r="A159" s="68"/>
      <c r="B159" s="69" t="s">
        <v>72</v>
      </c>
      <c r="C159" s="70" t="e">
        <v>#DIV/0!</v>
      </c>
      <c r="D159">
        <v>0.89</v>
      </c>
      <c r="E159">
        <v>0.95</v>
      </c>
      <c r="F159">
        <v>0.95</v>
      </c>
      <c r="G159">
        <v>0.95</v>
      </c>
      <c r="H159">
        <v>0.95</v>
      </c>
      <c r="I159" s="72">
        <v>0.941428571428571</v>
      </c>
      <c r="J159" s="65"/>
      <c r="K159" s="65"/>
    </row>
    <row r="160" customHeight="1" spans="1:11">
      <c r="A160" s="68"/>
      <c r="B160" s="69" t="s">
        <v>71</v>
      </c>
      <c r="C160" s="70" t="e">
        <v>#DIV/0!</v>
      </c>
      <c r="D160">
        <v>0.89</v>
      </c>
      <c r="E160">
        <v>0.95</v>
      </c>
      <c r="F160">
        <v>0.95</v>
      </c>
      <c r="G160">
        <v>0.95</v>
      </c>
      <c r="H160">
        <v>0.95</v>
      </c>
      <c r="I160" s="72">
        <v>0.941428571428571</v>
      </c>
      <c r="J160" s="65"/>
      <c r="K160" s="65"/>
    </row>
    <row r="161" customHeight="1" spans="1:11">
      <c r="A161" s="68"/>
      <c r="B161" s="69" t="s">
        <v>67</v>
      </c>
      <c r="C161" s="70" t="e">
        <v>#DIV/0!</v>
      </c>
      <c r="D161">
        <v>0.89</v>
      </c>
      <c r="E161">
        <v>0.95</v>
      </c>
      <c r="F161">
        <v>0.95</v>
      </c>
      <c r="G161">
        <v>0.95</v>
      </c>
      <c r="H161">
        <v>0.95</v>
      </c>
      <c r="I161" s="72">
        <v>0.941428571428571</v>
      </c>
      <c r="J161" s="65"/>
      <c r="K161" s="65"/>
    </row>
    <row r="162" customHeight="1" spans="1:11">
      <c r="A162" s="68"/>
      <c r="B162" s="69" t="s">
        <v>74</v>
      </c>
      <c r="C162" s="70" t="e">
        <v>#DIV/0!</v>
      </c>
      <c r="D162">
        <v>0.89</v>
      </c>
      <c r="E162">
        <v>0.95</v>
      </c>
      <c r="F162">
        <v>0.95</v>
      </c>
      <c r="G162">
        <v>0.95</v>
      </c>
      <c r="H162">
        <v>0.95</v>
      </c>
      <c r="I162" s="72">
        <v>0.941428571428571</v>
      </c>
      <c r="J162" s="65"/>
      <c r="K162" s="65"/>
    </row>
    <row r="163" customHeight="1" spans="1:11">
      <c r="A163" s="68"/>
      <c r="B163" s="69" t="s">
        <v>60</v>
      </c>
      <c r="C163" s="70" t="e">
        <v>#DIV/0!</v>
      </c>
      <c r="D163">
        <v>0.89</v>
      </c>
      <c r="E163">
        <v>0.95</v>
      </c>
      <c r="F163">
        <v>0.95</v>
      </c>
      <c r="G163">
        <v>0.95</v>
      </c>
      <c r="H163">
        <v>0.95</v>
      </c>
      <c r="I163" s="72">
        <v>0.941428571428571</v>
      </c>
      <c r="J163" s="65"/>
      <c r="K163" s="65"/>
    </row>
    <row r="164" customHeight="1" spans="1:11">
      <c r="A164" s="68"/>
      <c r="B164" s="69" t="s">
        <v>65</v>
      </c>
      <c r="C164" s="70" t="e">
        <v>#DIV/0!</v>
      </c>
      <c r="D164">
        <v>0.89</v>
      </c>
      <c r="E164">
        <v>0.95</v>
      </c>
      <c r="F164">
        <v>0.95</v>
      </c>
      <c r="G164">
        <v>0.95</v>
      </c>
      <c r="H164">
        <v>0.95</v>
      </c>
      <c r="I164" s="72">
        <v>0.941428571428571</v>
      </c>
      <c r="J164" s="65"/>
      <c r="K164" s="65"/>
    </row>
    <row r="165" customHeight="1" spans="1:11">
      <c r="A165" s="68"/>
      <c r="B165" s="69" t="s">
        <v>61</v>
      </c>
      <c r="C165" s="70" t="e">
        <v>#DIV/0!</v>
      </c>
      <c r="D165">
        <v>0.89</v>
      </c>
      <c r="E165">
        <v>0.95</v>
      </c>
      <c r="F165">
        <v>0.95</v>
      </c>
      <c r="G165">
        <v>0.95</v>
      </c>
      <c r="H165">
        <v>0.95</v>
      </c>
      <c r="I165" s="72">
        <v>0.941428571428571</v>
      </c>
      <c r="J165" s="65"/>
      <c r="K165" s="65"/>
    </row>
    <row r="166" customHeight="1" spans="1:11">
      <c r="A166" s="68"/>
      <c r="B166" s="69" t="s">
        <v>62</v>
      </c>
      <c r="C166" s="70" t="e">
        <v>#DIV/0!</v>
      </c>
      <c r="D166">
        <v>0.89</v>
      </c>
      <c r="E166">
        <v>0.95</v>
      </c>
      <c r="F166">
        <v>0.95</v>
      </c>
      <c r="G166">
        <v>0.95</v>
      </c>
      <c r="H166">
        <v>0.95</v>
      </c>
      <c r="I166" s="72">
        <v>0.941428571428571</v>
      </c>
      <c r="J166" s="65"/>
      <c r="K166" s="65"/>
    </row>
    <row r="167" customHeight="1" spans="1:11">
      <c r="A167" s="68"/>
      <c r="B167" s="69" t="s">
        <v>64</v>
      </c>
      <c r="C167" s="70" t="e">
        <v>#DIV/0!</v>
      </c>
      <c r="D167">
        <v>0.89</v>
      </c>
      <c r="E167">
        <v>0.95</v>
      </c>
      <c r="F167">
        <v>0.95</v>
      </c>
      <c r="G167">
        <v>0.95</v>
      </c>
      <c r="H167">
        <v>0.95</v>
      </c>
      <c r="I167" s="72">
        <v>0.941428571428571</v>
      </c>
      <c r="J167" s="65"/>
      <c r="K167" s="65"/>
    </row>
    <row r="168" customHeight="1" spans="1:11">
      <c r="A168" s="68"/>
      <c r="B168" s="69" t="s">
        <v>63</v>
      </c>
      <c r="C168" s="70" t="e">
        <v>#DIV/0!</v>
      </c>
      <c r="D168">
        <v>0.89</v>
      </c>
      <c r="E168">
        <v>0.95</v>
      </c>
      <c r="F168">
        <v>0.95</v>
      </c>
      <c r="G168">
        <v>0.95</v>
      </c>
      <c r="H168">
        <v>0.95</v>
      </c>
      <c r="I168" s="72">
        <v>0.941428571428571</v>
      </c>
      <c r="J168" s="65"/>
      <c r="K168" s="65"/>
    </row>
    <row r="169" customHeight="1" spans="1:11">
      <c r="A169" s="68"/>
      <c r="B169" s="69" t="s">
        <v>59</v>
      </c>
      <c r="C169" s="70" t="e">
        <v>#DIV/0!</v>
      </c>
      <c r="D169">
        <v>0.89</v>
      </c>
      <c r="E169">
        <v>0.95</v>
      </c>
      <c r="F169">
        <v>0.95</v>
      </c>
      <c r="G169">
        <v>0.95</v>
      </c>
      <c r="H169">
        <v>0.95</v>
      </c>
      <c r="I169" s="72">
        <v>0.941428571428571</v>
      </c>
      <c r="J169" s="65"/>
      <c r="K169" s="65"/>
    </row>
    <row r="170" customHeight="1" spans="1:11">
      <c r="A170" s="68"/>
      <c r="B170" s="69" t="s">
        <v>66</v>
      </c>
      <c r="C170" s="70" t="e">
        <v>#DIV/0!</v>
      </c>
      <c r="D170">
        <v>0.89</v>
      </c>
      <c r="E170">
        <v>0.95</v>
      </c>
      <c r="F170">
        <v>0.95</v>
      </c>
      <c r="G170">
        <v>0.95</v>
      </c>
      <c r="H170">
        <v>0.95</v>
      </c>
      <c r="I170" s="72">
        <v>0.941428571428571</v>
      </c>
      <c r="J170" s="65"/>
      <c r="K170" s="65"/>
    </row>
    <row r="171" customHeight="1" spans="1:11">
      <c r="A171" s="68"/>
      <c r="B171" s="69" t="s">
        <v>52</v>
      </c>
      <c r="C171" s="70" t="e">
        <v>#DIV/0!</v>
      </c>
      <c r="D171">
        <v>0.89</v>
      </c>
      <c r="E171">
        <v>0.95</v>
      </c>
      <c r="F171">
        <v>0.95</v>
      </c>
      <c r="G171">
        <v>0.95</v>
      </c>
      <c r="H171">
        <v>0.95</v>
      </c>
      <c r="I171" s="72">
        <v>0.941428571428571</v>
      </c>
      <c r="J171" s="65"/>
      <c r="K171" s="65"/>
    </row>
    <row r="172" customHeight="1" spans="1:11">
      <c r="A172" s="68"/>
      <c r="B172" s="69" t="s">
        <v>57</v>
      </c>
      <c r="C172" s="70" t="e">
        <v>#DIV/0!</v>
      </c>
      <c r="D172">
        <v>0.89</v>
      </c>
      <c r="E172">
        <v>0.95</v>
      </c>
      <c r="F172">
        <v>0.95</v>
      </c>
      <c r="G172">
        <v>0.95</v>
      </c>
      <c r="H172">
        <v>0.95</v>
      </c>
      <c r="I172" s="72">
        <v>0.941428571428571</v>
      </c>
      <c r="J172" s="65"/>
      <c r="K172" s="65"/>
    </row>
    <row r="173" customHeight="1" spans="1:11">
      <c r="A173" s="68"/>
      <c r="B173" s="69" t="s">
        <v>53</v>
      </c>
      <c r="C173" s="70" t="e">
        <v>#DIV/0!</v>
      </c>
      <c r="D173">
        <v>0.89</v>
      </c>
      <c r="E173">
        <v>0.95</v>
      </c>
      <c r="F173">
        <v>0.95</v>
      </c>
      <c r="G173">
        <v>0.95</v>
      </c>
      <c r="H173">
        <v>0.95</v>
      </c>
      <c r="I173" s="72">
        <v>0.941428571428571</v>
      </c>
      <c r="J173" s="65"/>
      <c r="K173" s="65"/>
    </row>
    <row r="174" customHeight="1" spans="1:11">
      <c r="A174" s="68"/>
      <c r="B174" s="69" t="s">
        <v>54</v>
      </c>
      <c r="C174" s="70" t="e">
        <v>#DIV/0!</v>
      </c>
      <c r="D174">
        <v>0.89</v>
      </c>
      <c r="E174">
        <v>0.95</v>
      </c>
      <c r="F174">
        <v>0.95</v>
      </c>
      <c r="G174">
        <v>0.95</v>
      </c>
      <c r="H174">
        <v>0.95</v>
      </c>
      <c r="I174" s="72">
        <v>0.941428571428571</v>
      </c>
      <c r="J174" s="65"/>
      <c r="K174" s="65"/>
    </row>
    <row r="175" customHeight="1" spans="1:11">
      <c r="A175" s="68"/>
      <c r="B175" s="69" t="s">
        <v>56</v>
      </c>
      <c r="C175" s="70" t="e">
        <v>#DIV/0!</v>
      </c>
      <c r="D175">
        <v>0.89</v>
      </c>
      <c r="E175">
        <v>0.95</v>
      </c>
      <c r="F175">
        <v>0.95</v>
      </c>
      <c r="G175">
        <v>0.95</v>
      </c>
      <c r="H175">
        <v>0.95</v>
      </c>
      <c r="I175" s="72">
        <v>0.941428571428571</v>
      </c>
      <c r="J175" s="65"/>
      <c r="K175" s="65"/>
    </row>
    <row r="176" customHeight="1" spans="1:11">
      <c r="A176" s="68"/>
      <c r="B176" s="69" t="s">
        <v>55</v>
      </c>
      <c r="C176" s="70" t="e">
        <v>#DIV/0!</v>
      </c>
      <c r="D176">
        <v>0.89</v>
      </c>
      <c r="E176">
        <v>0.95</v>
      </c>
      <c r="F176">
        <v>0.95</v>
      </c>
      <c r="G176">
        <v>0.95</v>
      </c>
      <c r="H176">
        <v>0.95</v>
      </c>
      <c r="I176" s="72">
        <v>0.941428571428571</v>
      </c>
      <c r="J176" s="65"/>
      <c r="K176" s="65"/>
    </row>
    <row r="177" customHeight="1" spans="1:11">
      <c r="A177" s="68"/>
      <c r="B177" s="69" t="s">
        <v>51</v>
      </c>
      <c r="C177" s="70" t="e">
        <v>#DIV/0!</v>
      </c>
      <c r="D177">
        <v>0.89</v>
      </c>
      <c r="E177">
        <v>0.95</v>
      </c>
      <c r="F177">
        <v>0.95</v>
      </c>
      <c r="G177">
        <v>0.95</v>
      </c>
      <c r="H177">
        <v>0.95</v>
      </c>
      <c r="I177" s="72">
        <v>0.941428571428571</v>
      </c>
      <c r="J177" s="65"/>
      <c r="K177" s="65"/>
    </row>
    <row r="178" customHeight="1" spans="1:11">
      <c r="A178" s="68"/>
      <c r="B178" s="69" t="s">
        <v>58</v>
      </c>
      <c r="C178" s="70" t="e">
        <v>#DIV/0!</v>
      </c>
      <c r="D178">
        <v>0.89</v>
      </c>
      <c r="E178">
        <v>0.95</v>
      </c>
      <c r="F178">
        <v>0.95</v>
      </c>
      <c r="G178">
        <v>0.95</v>
      </c>
      <c r="H178">
        <v>0.95</v>
      </c>
      <c r="I178" s="72">
        <v>0.941428571428571</v>
      </c>
      <c r="J178" s="65"/>
      <c r="K178" s="65"/>
    </row>
    <row r="179" customHeight="1" spans="1:11">
      <c r="A179" s="68"/>
      <c r="B179" s="69" t="s">
        <v>44</v>
      </c>
      <c r="C179" s="70" t="e">
        <v>#DIV/0!</v>
      </c>
      <c r="D179">
        <v>0.89</v>
      </c>
      <c r="E179">
        <v>0.95</v>
      </c>
      <c r="F179">
        <v>0.95</v>
      </c>
      <c r="G179">
        <v>0.95</v>
      </c>
      <c r="H179">
        <v>0.95</v>
      </c>
      <c r="I179" s="72">
        <v>0.941428571428571</v>
      </c>
      <c r="J179" s="65"/>
      <c r="K179" s="65"/>
    </row>
    <row r="180" customHeight="1" spans="1:11">
      <c r="A180" s="68"/>
      <c r="B180" s="69" t="s">
        <v>49</v>
      </c>
      <c r="C180" s="70" t="e">
        <v>#DIV/0!</v>
      </c>
      <c r="D180">
        <v>0.89</v>
      </c>
      <c r="E180">
        <v>0.95</v>
      </c>
      <c r="F180">
        <v>0.95</v>
      </c>
      <c r="G180">
        <v>0.95</v>
      </c>
      <c r="H180">
        <v>0.95</v>
      </c>
      <c r="I180" s="72">
        <v>0.941428571428571</v>
      </c>
      <c r="J180" s="65"/>
      <c r="K180" s="65"/>
    </row>
    <row r="181" customHeight="1" spans="1:11">
      <c r="A181" s="68"/>
      <c r="B181" s="69" t="s">
        <v>45</v>
      </c>
      <c r="C181" s="70" t="e">
        <v>#DIV/0!</v>
      </c>
      <c r="D181">
        <v>0.89</v>
      </c>
      <c r="E181">
        <v>0.95</v>
      </c>
      <c r="F181">
        <v>0.95</v>
      </c>
      <c r="G181">
        <v>0.95</v>
      </c>
      <c r="H181">
        <v>0.95</v>
      </c>
      <c r="I181" s="72">
        <v>0.941428571428571</v>
      </c>
      <c r="J181" s="65"/>
      <c r="K181" s="65"/>
    </row>
    <row r="182" customHeight="1" spans="1:11">
      <c r="A182" s="68"/>
      <c r="B182" s="69" t="s">
        <v>46</v>
      </c>
      <c r="C182" s="70" t="e">
        <v>#DIV/0!</v>
      </c>
      <c r="D182">
        <v>0.89</v>
      </c>
      <c r="E182">
        <v>0.95</v>
      </c>
      <c r="F182">
        <v>0.95</v>
      </c>
      <c r="G182">
        <v>0.95</v>
      </c>
      <c r="H182">
        <v>0.95</v>
      </c>
      <c r="I182" s="72">
        <v>0.941428571428571</v>
      </c>
      <c r="J182" s="65"/>
      <c r="K182" s="65"/>
    </row>
    <row r="183" customHeight="1" spans="1:11">
      <c r="A183" s="68"/>
      <c r="B183" s="69" t="s">
        <v>48</v>
      </c>
      <c r="C183" s="70" t="e">
        <v>#DIV/0!</v>
      </c>
      <c r="D183">
        <v>0.89</v>
      </c>
      <c r="E183">
        <v>0.95</v>
      </c>
      <c r="F183">
        <v>0.95</v>
      </c>
      <c r="G183">
        <v>0.95</v>
      </c>
      <c r="H183">
        <v>0.95</v>
      </c>
      <c r="I183" s="72">
        <v>0.941428571428571</v>
      </c>
      <c r="J183" s="65"/>
      <c r="K183" s="65"/>
    </row>
    <row r="184" customHeight="1" spans="1:11">
      <c r="A184" s="68"/>
      <c r="B184" s="69" t="s">
        <v>47</v>
      </c>
      <c r="C184" s="70" t="e">
        <v>#DIV/0!</v>
      </c>
      <c r="D184">
        <v>0.89</v>
      </c>
      <c r="E184">
        <v>0.95</v>
      </c>
      <c r="F184">
        <v>0.95</v>
      </c>
      <c r="G184">
        <v>0.95</v>
      </c>
      <c r="H184">
        <v>0.95</v>
      </c>
      <c r="I184" s="72">
        <v>0.941428571428571</v>
      </c>
      <c r="J184" s="65"/>
      <c r="K184" s="65"/>
    </row>
    <row r="185" customHeight="1" spans="1:11">
      <c r="A185" s="68"/>
      <c r="B185" s="69" t="s">
        <v>43</v>
      </c>
      <c r="C185" s="70" t="e">
        <v>#DIV/0!</v>
      </c>
      <c r="D185">
        <v>0.89</v>
      </c>
      <c r="E185">
        <v>0.95</v>
      </c>
      <c r="F185">
        <v>0.95</v>
      </c>
      <c r="G185">
        <v>0.95</v>
      </c>
      <c r="H185">
        <v>0.95</v>
      </c>
      <c r="I185" s="72">
        <v>0.941428571428571</v>
      </c>
      <c r="J185" s="65"/>
      <c r="K185" s="65"/>
    </row>
    <row r="186" customHeight="1" spans="1:11">
      <c r="A186" s="68"/>
      <c r="B186" s="69" t="s">
        <v>50</v>
      </c>
      <c r="C186" s="70" t="e">
        <v>#DIV/0!</v>
      </c>
      <c r="D186">
        <v>0.89</v>
      </c>
      <c r="E186">
        <v>0.95</v>
      </c>
      <c r="F186">
        <v>0.95</v>
      </c>
      <c r="G186">
        <v>0.95</v>
      </c>
      <c r="H186">
        <v>0.95</v>
      </c>
      <c r="I186" s="72">
        <v>0.941428571428571</v>
      </c>
      <c r="J186" s="65"/>
      <c r="K186" s="65"/>
    </row>
    <row r="187" customHeight="1" spans="1:11">
      <c r="A187" s="68"/>
      <c r="B187" s="69" t="s">
        <v>36</v>
      </c>
      <c r="C187" s="70" t="e">
        <v>#DIV/0!</v>
      </c>
      <c r="D187">
        <v>0.89</v>
      </c>
      <c r="E187">
        <v>0.95</v>
      </c>
      <c r="F187">
        <v>0.95</v>
      </c>
      <c r="G187">
        <v>0.95</v>
      </c>
      <c r="H187">
        <v>0.95</v>
      </c>
      <c r="I187" s="72">
        <v>0.941428571428571</v>
      </c>
      <c r="J187" s="65"/>
      <c r="K187" s="65"/>
    </row>
    <row r="188" customHeight="1" spans="1:11">
      <c r="A188" s="68"/>
      <c r="B188" s="69" t="s">
        <v>41</v>
      </c>
      <c r="C188" s="70" t="e">
        <v>#DIV/0!</v>
      </c>
      <c r="D188">
        <v>0.89</v>
      </c>
      <c r="E188">
        <v>0.95</v>
      </c>
      <c r="F188">
        <v>0.95</v>
      </c>
      <c r="G188">
        <v>0.95</v>
      </c>
      <c r="H188">
        <v>0.95</v>
      </c>
      <c r="I188" s="72">
        <v>0.941428571428571</v>
      </c>
      <c r="J188" s="65"/>
      <c r="K188" s="65"/>
    </row>
    <row r="189" customHeight="1" spans="1:11">
      <c r="A189" s="68"/>
      <c r="B189" s="69" t="s">
        <v>37</v>
      </c>
      <c r="C189" s="70" t="e">
        <v>#DIV/0!</v>
      </c>
      <c r="D189">
        <v>0.89</v>
      </c>
      <c r="E189">
        <v>0.95</v>
      </c>
      <c r="F189">
        <v>0.95</v>
      </c>
      <c r="G189">
        <v>0.95</v>
      </c>
      <c r="H189">
        <v>0.95</v>
      </c>
      <c r="I189" s="72">
        <v>0.941428571428571</v>
      </c>
      <c r="J189" s="65"/>
      <c r="K189" s="65"/>
    </row>
    <row r="190" customHeight="1" spans="1:11">
      <c r="A190" s="68"/>
      <c r="B190" s="69" t="s">
        <v>38</v>
      </c>
      <c r="C190" s="70" t="e">
        <v>#DIV/0!</v>
      </c>
      <c r="D190">
        <v>0.89</v>
      </c>
      <c r="E190">
        <v>0.95</v>
      </c>
      <c r="F190">
        <v>0.95</v>
      </c>
      <c r="G190">
        <v>0.95</v>
      </c>
      <c r="H190">
        <v>0.95</v>
      </c>
      <c r="I190" s="72">
        <v>0.941428571428571</v>
      </c>
      <c r="J190" s="65"/>
      <c r="K190" s="65"/>
    </row>
    <row r="191" customHeight="1" spans="1:11">
      <c r="A191" s="68"/>
      <c r="B191" s="69" t="s">
        <v>40</v>
      </c>
      <c r="C191" s="70" t="e">
        <v>#DIV/0!</v>
      </c>
      <c r="D191">
        <v>0.89</v>
      </c>
      <c r="E191">
        <v>0.95</v>
      </c>
      <c r="F191">
        <v>0.95</v>
      </c>
      <c r="G191">
        <v>0.95</v>
      </c>
      <c r="H191">
        <v>0.95</v>
      </c>
      <c r="I191" s="72">
        <v>0.941428571428571</v>
      </c>
      <c r="J191" s="65"/>
      <c r="K191" s="65"/>
    </row>
    <row r="192" customHeight="1" spans="1:11">
      <c r="A192" s="68"/>
      <c r="B192" s="69" t="s">
        <v>39</v>
      </c>
      <c r="C192" s="70" t="e">
        <v>#DIV/0!</v>
      </c>
      <c r="D192">
        <v>0.89</v>
      </c>
      <c r="E192">
        <v>0.95</v>
      </c>
      <c r="F192">
        <v>0.95</v>
      </c>
      <c r="G192">
        <v>0.95</v>
      </c>
      <c r="H192">
        <v>0.95</v>
      </c>
      <c r="I192" s="72">
        <v>0.941428571428571</v>
      </c>
      <c r="J192" s="65"/>
      <c r="K192" s="65"/>
    </row>
    <row r="193" customHeight="1" spans="1:11">
      <c r="A193" s="68"/>
      <c r="B193" s="69" t="s">
        <v>35</v>
      </c>
      <c r="C193" s="70" t="e">
        <v>#DIV/0!</v>
      </c>
      <c r="D193">
        <v>0.89</v>
      </c>
      <c r="E193">
        <v>0.95</v>
      </c>
      <c r="F193">
        <v>0.95</v>
      </c>
      <c r="G193">
        <v>0.95</v>
      </c>
      <c r="H193">
        <v>0.95</v>
      </c>
      <c r="I193" s="72">
        <v>0.941428571428571</v>
      </c>
      <c r="J193" s="65"/>
      <c r="K193" s="65"/>
    </row>
    <row r="194" customHeight="1" spans="1:11">
      <c r="A194" s="68"/>
      <c r="B194" s="69" t="s">
        <v>42</v>
      </c>
      <c r="C194" s="70" t="e">
        <v>#DIV/0!</v>
      </c>
      <c r="D194">
        <v>0.89</v>
      </c>
      <c r="E194">
        <v>0.95</v>
      </c>
      <c r="F194">
        <v>0.95</v>
      </c>
      <c r="G194">
        <v>0.95</v>
      </c>
      <c r="H194">
        <v>0.95</v>
      </c>
      <c r="I194" s="72">
        <v>0.941428571428571</v>
      </c>
      <c r="J194" s="65"/>
      <c r="K194" s="65"/>
    </row>
    <row r="195" customHeight="1" spans="1:11">
      <c r="A195" s="68"/>
      <c r="B195" s="69" t="s">
        <v>28</v>
      </c>
      <c r="C195" s="70" t="e">
        <v>#DIV/0!</v>
      </c>
      <c r="D195">
        <v>0.89</v>
      </c>
      <c r="E195">
        <v>0.95</v>
      </c>
      <c r="F195">
        <v>0.95</v>
      </c>
      <c r="G195">
        <v>0.95</v>
      </c>
      <c r="H195">
        <v>0.95</v>
      </c>
      <c r="I195" s="72">
        <v>0.941428571428571</v>
      </c>
      <c r="J195" s="65"/>
      <c r="K195" s="65"/>
    </row>
    <row r="196" customHeight="1" spans="1:11">
      <c r="A196" s="68"/>
      <c r="B196" s="69" t="s">
        <v>33</v>
      </c>
      <c r="C196" s="70" t="e">
        <v>#DIV/0!</v>
      </c>
      <c r="D196">
        <v>0.89</v>
      </c>
      <c r="E196">
        <v>0.95</v>
      </c>
      <c r="F196">
        <v>0.95</v>
      </c>
      <c r="G196">
        <v>0.95</v>
      </c>
      <c r="H196">
        <v>0.95</v>
      </c>
      <c r="I196" s="72">
        <v>0.941428571428571</v>
      </c>
      <c r="J196" s="65"/>
      <c r="K196" s="65"/>
    </row>
    <row r="197" customHeight="1" spans="1:11">
      <c r="A197" s="68"/>
      <c r="B197" s="69" t="s">
        <v>29</v>
      </c>
      <c r="C197" s="70" t="e">
        <v>#DIV/0!</v>
      </c>
      <c r="D197">
        <v>0.89</v>
      </c>
      <c r="E197">
        <v>0.95</v>
      </c>
      <c r="F197">
        <v>0.95</v>
      </c>
      <c r="G197">
        <v>0.95</v>
      </c>
      <c r="H197">
        <v>0.95</v>
      </c>
      <c r="I197" s="72">
        <v>0.941428571428571</v>
      </c>
      <c r="J197" s="65"/>
      <c r="K197" s="65"/>
    </row>
    <row r="198" customHeight="1" spans="1:11">
      <c r="A198" s="68"/>
      <c r="B198" s="69" t="s">
        <v>30</v>
      </c>
      <c r="C198" s="70" t="e">
        <v>#DIV/0!</v>
      </c>
      <c r="D198">
        <v>0.89</v>
      </c>
      <c r="E198">
        <v>0.95</v>
      </c>
      <c r="F198">
        <v>0.95</v>
      </c>
      <c r="G198">
        <v>0.95</v>
      </c>
      <c r="H198">
        <v>0.95</v>
      </c>
      <c r="I198" s="72">
        <v>0.941428571428571</v>
      </c>
      <c r="J198" s="65"/>
      <c r="K198" s="65"/>
    </row>
    <row r="199" customHeight="1" spans="1:11">
      <c r="A199" s="68"/>
      <c r="B199" s="69" t="s">
        <v>32</v>
      </c>
      <c r="C199" s="70" t="e">
        <v>#DIV/0!</v>
      </c>
      <c r="D199">
        <v>0.89</v>
      </c>
      <c r="E199">
        <v>0.95</v>
      </c>
      <c r="F199">
        <v>0.95</v>
      </c>
      <c r="G199">
        <v>0.95</v>
      </c>
      <c r="H199">
        <v>0.95</v>
      </c>
      <c r="I199" s="72">
        <v>0.941428571428571</v>
      </c>
      <c r="J199" s="65"/>
      <c r="K199" s="65"/>
    </row>
    <row r="200" customHeight="1" spans="1:11">
      <c r="A200" s="68"/>
      <c r="B200" s="69" t="s">
        <v>31</v>
      </c>
      <c r="C200" s="70" t="e">
        <v>#DIV/0!</v>
      </c>
      <c r="D200">
        <v>0.89</v>
      </c>
      <c r="E200">
        <v>0.95</v>
      </c>
      <c r="F200">
        <v>0.95</v>
      </c>
      <c r="G200">
        <v>0.95</v>
      </c>
      <c r="H200">
        <v>0.95</v>
      </c>
      <c r="I200" s="72">
        <v>0.941428571428571</v>
      </c>
      <c r="J200" s="65"/>
      <c r="K200" s="65"/>
    </row>
    <row r="201" customHeight="1" spans="1:11">
      <c r="A201" s="68"/>
      <c r="B201" s="69" t="s">
        <v>27</v>
      </c>
      <c r="C201" s="70" t="e">
        <v>#DIV/0!</v>
      </c>
      <c r="D201">
        <v>0.89</v>
      </c>
      <c r="E201">
        <v>0.95</v>
      </c>
      <c r="F201">
        <v>0.95</v>
      </c>
      <c r="G201">
        <v>0.95</v>
      </c>
      <c r="H201">
        <v>0.95</v>
      </c>
      <c r="I201" s="72">
        <v>0.941428571428571</v>
      </c>
      <c r="J201" s="65"/>
      <c r="K201" s="65"/>
    </row>
    <row r="202" customHeight="1" spans="1:11">
      <c r="A202" s="68"/>
      <c r="B202" s="69" t="s">
        <v>34</v>
      </c>
      <c r="C202" s="70" t="e">
        <v>#DIV/0!</v>
      </c>
      <c r="D202">
        <v>0.89</v>
      </c>
      <c r="E202">
        <v>0.95</v>
      </c>
      <c r="F202">
        <v>0.95</v>
      </c>
      <c r="G202">
        <v>0.95</v>
      </c>
      <c r="H202">
        <v>0.95</v>
      </c>
      <c r="I202" s="72">
        <v>0.941428571428571</v>
      </c>
      <c r="J202" s="65"/>
      <c r="K202" s="65"/>
    </row>
    <row r="203" customHeight="1" spans="1:11">
      <c r="A203" s="68"/>
      <c r="B203" s="69" t="s">
        <v>20</v>
      </c>
      <c r="C203" s="70" t="e">
        <v>#DIV/0!</v>
      </c>
      <c r="D203">
        <v>0.89</v>
      </c>
      <c r="E203">
        <v>0.95</v>
      </c>
      <c r="F203">
        <v>0.95</v>
      </c>
      <c r="G203">
        <v>0.95</v>
      </c>
      <c r="H203">
        <v>0.95</v>
      </c>
      <c r="I203" s="72">
        <v>0.941428571428571</v>
      </c>
      <c r="J203" s="65"/>
      <c r="K203" s="65"/>
    </row>
    <row r="204" customHeight="1" spans="1:11">
      <c r="A204" s="68"/>
      <c r="B204" s="69" t="s">
        <v>25</v>
      </c>
      <c r="C204" s="70" t="e">
        <v>#DIV/0!</v>
      </c>
      <c r="D204">
        <v>0.89</v>
      </c>
      <c r="E204">
        <v>0.95</v>
      </c>
      <c r="F204">
        <v>0.95</v>
      </c>
      <c r="G204">
        <v>0.95</v>
      </c>
      <c r="H204">
        <v>0.95</v>
      </c>
      <c r="I204" s="72">
        <v>0.941428571428571</v>
      </c>
      <c r="J204" s="65"/>
      <c r="K204" s="65"/>
    </row>
    <row r="205" customHeight="1" spans="1:11">
      <c r="A205" s="68"/>
      <c r="B205" s="69" t="s">
        <v>21</v>
      </c>
      <c r="C205" s="70" t="e">
        <v>#DIV/0!</v>
      </c>
      <c r="D205">
        <v>0.89</v>
      </c>
      <c r="E205">
        <v>0.95</v>
      </c>
      <c r="F205">
        <v>0.95</v>
      </c>
      <c r="G205">
        <v>0.95</v>
      </c>
      <c r="H205">
        <v>0.95</v>
      </c>
      <c r="I205" s="72">
        <v>0.941428571428571</v>
      </c>
      <c r="J205" s="65"/>
      <c r="K205" s="65"/>
    </row>
    <row r="206" customHeight="1" spans="1:11">
      <c r="A206" s="68"/>
      <c r="B206" s="69" t="s">
        <v>22</v>
      </c>
      <c r="C206" s="70" t="e">
        <v>#DIV/0!</v>
      </c>
      <c r="D206">
        <v>0.89</v>
      </c>
      <c r="E206">
        <v>0.95</v>
      </c>
      <c r="F206">
        <v>0.95</v>
      </c>
      <c r="G206">
        <v>0.95</v>
      </c>
      <c r="H206">
        <v>0.95</v>
      </c>
      <c r="I206" s="72">
        <v>0.941428571428571</v>
      </c>
      <c r="J206" s="65"/>
      <c r="K206" s="65"/>
    </row>
    <row r="207" customHeight="1" spans="1:11">
      <c r="A207" s="68"/>
      <c r="B207" s="69" t="s">
        <v>24</v>
      </c>
      <c r="C207" s="70" t="e">
        <v>#DIV/0!</v>
      </c>
      <c r="D207">
        <v>0.89</v>
      </c>
      <c r="E207">
        <v>0.95</v>
      </c>
      <c r="F207">
        <v>0.95</v>
      </c>
      <c r="G207">
        <v>0.95</v>
      </c>
      <c r="H207">
        <v>0.95</v>
      </c>
      <c r="I207" s="72">
        <v>0.941428571428571</v>
      </c>
      <c r="J207" s="65"/>
      <c r="K207" s="65"/>
    </row>
    <row r="208" customHeight="1" spans="1:11">
      <c r="A208" s="68"/>
      <c r="B208" s="69" t="s">
        <v>23</v>
      </c>
      <c r="C208" s="70" t="e">
        <v>#DIV/0!</v>
      </c>
      <c r="D208">
        <v>0.89</v>
      </c>
      <c r="E208">
        <v>0.95</v>
      </c>
      <c r="F208">
        <v>0.95</v>
      </c>
      <c r="G208">
        <v>0.95</v>
      </c>
      <c r="H208">
        <v>0.95</v>
      </c>
      <c r="I208" s="72">
        <v>0.941428571428571</v>
      </c>
      <c r="J208" s="65"/>
      <c r="K208" s="65"/>
    </row>
    <row r="209" customHeight="1" spans="1:11">
      <c r="A209" s="68"/>
      <c r="B209" s="69" t="s">
        <v>19</v>
      </c>
      <c r="C209" s="70" t="e">
        <v>#DIV/0!</v>
      </c>
      <c r="D209">
        <v>0.89</v>
      </c>
      <c r="E209">
        <v>0.95</v>
      </c>
      <c r="F209">
        <v>0.95</v>
      </c>
      <c r="G209">
        <v>0.95</v>
      </c>
      <c r="H209">
        <v>0.95</v>
      </c>
      <c r="I209" s="72">
        <v>0.941428571428571</v>
      </c>
      <c r="J209" s="65"/>
      <c r="K209" s="65"/>
    </row>
    <row r="210" customHeight="1" spans="1:11">
      <c r="A210" s="68"/>
      <c r="B210" s="69" t="s">
        <v>26</v>
      </c>
      <c r="C210" s="70" t="e">
        <v>#DIV/0!</v>
      </c>
      <c r="D210">
        <v>0.89</v>
      </c>
      <c r="E210">
        <v>0.95</v>
      </c>
      <c r="F210">
        <v>0.95</v>
      </c>
      <c r="G210">
        <v>0.95</v>
      </c>
      <c r="H210">
        <v>0.95</v>
      </c>
      <c r="I210" s="72">
        <v>0.941428571428571</v>
      </c>
      <c r="J210" s="65"/>
      <c r="K210" s="65"/>
    </row>
    <row r="211" customHeight="1" spans="1:11">
      <c r="A211" s="68"/>
      <c r="B211" s="69" t="s">
        <v>12</v>
      </c>
      <c r="C211" s="70" t="e">
        <v>#DIV/0!</v>
      </c>
      <c r="D211">
        <v>0.89</v>
      </c>
      <c r="E211">
        <v>0.95</v>
      </c>
      <c r="F211">
        <v>0.95</v>
      </c>
      <c r="G211">
        <v>0.95</v>
      </c>
      <c r="H211">
        <v>0.95</v>
      </c>
      <c r="I211" s="72">
        <v>0.941428571428571</v>
      </c>
      <c r="J211" s="65"/>
      <c r="K211" s="65"/>
    </row>
    <row r="212" customHeight="1" spans="1:11">
      <c r="A212" s="68"/>
      <c r="B212" s="69" t="s">
        <v>17</v>
      </c>
      <c r="C212" s="70" t="e">
        <v>#DIV/0!</v>
      </c>
      <c r="D212">
        <v>0.89</v>
      </c>
      <c r="E212">
        <v>0.95</v>
      </c>
      <c r="F212">
        <v>0.95</v>
      </c>
      <c r="G212">
        <v>0.95</v>
      </c>
      <c r="H212">
        <v>0.95</v>
      </c>
      <c r="I212" s="72">
        <v>0.941428571428571</v>
      </c>
      <c r="J212" s="65"/>
      <c r="K212" s="65"/>
    </row>
    <row r="213" customHeight="1" spans="1:11">
      <c r="A213" s="68"/>
      <c r="B213" s="69" t="s">
        <v>13</v>
      </c>
      <c r="C213" s="70" t="e">
        <v>#DIV/0!</v>
      </c>
      <c r="D213">
        <v>0.89</v>
      </c>
      <c r="E213">
        <v>0.95</v>
      </c>
      <c r="F213">
        <v>0.95</v>
      </c>
      <c r="G213">
        <v>0.95</v>
      </c>
      <c r="H213">
        <v>0.95</v>
      </c>
      <c r="I213" s="72">
        <v>0.941428571428571</v>
      </c>
      <c r="J213" s="65"/>
      <c r="K213" s="65"/>
    </row>
    <row r="214" customHeight="1" spans="1:11">
      <c r="A214" s="68"/>
      <c r="B214" s="69" t="s">
        <v>14</v>
      </c>
      <c r="C214" s="70" t="e">
        <v>#DIV/0!</v>
      </c>
      <c r="D214">
        <v>0.89</v>
      </c>
      <c r="E214">
        <v>0.95</v>
      </c>
      <c r="F214">
        <v>0.95</v>
      </c>
      <c r="G214">
        <v>0.95</v>
      </c>
      <c r="H214">
        <v>0.95</v>
      </c>
      <c r="I214" s="72">
        <v>0.941428571428571</v>
      </c>
      <c r="J214" s="65"/>
      <c r="K214" s="65"/>
    </row>
    <row r="215" customHeight="1" spans="1:11">
      <c r="A215" s="68"/>
      <c r="B215" s="69" t="s">
        <v>16</v>
      </c>
      <c r="C215" s="70" t="e">
        <v>#DIV/0!</v>
      </c>
      <c r="D215">
        <v>0.89</v>
      </c>
      <c r="E215">
        <v>0.95</v>
      </c>
      <c r="F215">
        <v>0.95</v>
      </c>
      <c r="G215">
        <v>0.95</v>
      </c>
      <c r="H215">
        <v>0.95</v>
      </c>
      <c r="I215" s="72">
        <v>0.941428571428571</v>
      </c>
      <c r="J215" s="65"/>
      <c r="K215" s="65"/>
    </row>
    <row r="216" customHeight="1" spans="1:11">
      <c r="A216" s="68"/>
      <c r="B216" s="69" t="s">
        <v>15</v>
      </c>
      <c r="C216" s="70" t="e">
        <v>#DIV/0!</v>
      </c>
      <c r="D216">
        <v>0.89</v>
      </c>
      <c r="E216">
        <v>0.95</v>
      </c>
      <c r="F216">
        <v>0.95</v>
      </c>
      <c r="G216">
        <v>0.95</v>
      </c>
      <c r="H216">
        <v>0.95</v>
      </c>
      <c r="I216" s="72">
        <v>0.941428571428571</v>
      </c>
      <c r="J216" s="65"/>
      <c r="K216" s="65"/>
    </row>
    <row r="217" customHeight="1" spans="1:11">
      <c r="A217" s="68"/>
      <c r="B217" s="69" t="s">
        <v>11</v>
      </c>
      <c r="C217" s="70" t="e">
        <v>#DIV/0!</v>
      </c>
      <c r="D217">
        <v>0.89</v>
      </c>
      <c r="E217">
        <v>0.95</v>
      </c>
      <c r="F217">
        <v>0.95</v>
      </c>
      <c r="G217">
        <v>0.95</v>
      </c>
      <c r="H217">
        <v>0.95</v>
      </c>
      <c r="I217" s="72">
        <v>0.941428571428571</v>
      </c>
      <c r="J217" s="65"/>
      <c r="K217" s="65"/>
    </row>
    <row r="218" customHeight="1" spans="1:11">
      <c r="A218" s="68"/>
      <c r="B218" s="69" t="s">
        <v>18</v>
      </c>
      <c r="C218" s="70" t="e">
        <v>#DIV/0!</v>
      </c>
      <c r="D218">
        <v>0.89</v>
      </c>
      <c r="E218">
        <v>0.95</v>
      </c>
      <c r="F218">
        <v>0.95</v>
      </c>
      <c r="G218">
        <v>0.95</v>
      </c>
      <c r="H218">
        <v>0.95</v>
      </c>
      <c r="I218" s="72">
        <v>0.941428571428571</v>
      </c>
      <c r="J218" s="65"/>
      <c r="K218" s="65"/>
    </row>
    <row r="219" customHeight="1" spans="1:11">
      <c r="A219" s="68"/>
      <c r="B219" s="69" t="s">
        <v>8</v>
      </c>
      <c r="C219" s="70" t="e">
        <v>#DIV/0!</v>
      </c>
      <c r="D219">
        <v>0.89</v>
      </c>
      <c r="E219">
        <v>0.95</v>
      </c>
      <c r="F219">
        <v>0.95</v>
      </c>
      <c r="G219">
        <v>0.95</v>
      </c>
      <c r="H219">
        <v>0.95</v>
      </c>
      <c r="I219" s="72">
        <v>0.941428571428571</v>
      </c>
      <c r="J219" s="65"/>
      <c r="K219" s="65"/>
    </row>
    <row r="220" customHeight="1" spans="1:11">
      <c r="A220" s="68"/>
      <c r="B220" s="69" t="s">
        <v>10</v>
      </c>
      <c r="C220" s="70" t="e">
        <v>#DIV/0!</v>
      </c>
      <c r="D220">
        <v>0.89</v>
      </c>
      <c r="E220">
        <v>0.95</v>
      </c>
      <c r="F220">
        <v>0.95</v>
      </c>
      <c r="G220">
        <v>0.95</v>
      </c>
      <c r="H220">
        <v>0.95</v>
      </c>
      <c r="I220" s="72">
        <v>0.941428571428571</v>
      </c>
      <c r="J220" s="65"/>
      <c r="K220" s="65"/>
    </row>
    <row r="221" customHeight="1" spans="1:11">
      <c r="A221" s="68"/>
      <c r="B221" s="69" t="s">
        <v>9</v>
      </c>
      <c r="C221" s="70" t="e">
        <v>#DIV/0!</v>
      </c>
      <c r="D221">
        <v>0.89</v>
      </c>
      <c r="E221">
        <v>0.95</v>
      </c>
      <c r="F221">
        <v>0.95</v>
      </c>
      <c r="G221">
        <v>0.95</v>
      </c>
      <c r="H221">
        <v>0.95</v>
      </c>
      <c r="I221" s="72">
        <v>0.941428571428571</v>
      </c>
      <c r="J221" s="65"/>
      <c r="K221" s="65"/>
    </row>
    <row r="222" customHeight="1" spans="1:11">
      <c r="A222" s="68"/>
      <c r="B222" s="69" t="s">
        <v>7</v>
      </c>
      <c r="C222" s="70" t="e">
        <v>#DIV/0!</v>
      </c>
      <c r="D222">
        <v>0.89</v>
      </c>
      <c r="E222">
        <v>0.95</v>
      </c>
      <c r="F222">
        <v>0.95</v>
      </c>
      <c r="G222">
        <v>0.95</v>
      </c>
      <c r="H222">
        <v>0.95</v>
      </c>
      <c r="I222" s="72">
        <v>0.941428571428571</v>
      </c>
      <c r="J222" s="65"/>
      <c r="K222" s="65"/>
    </row>
    <row r="223" customHeight="1" spans="1:11">
      <c r="A223" s="37" t="s">
        <v>339</v>
      </c>
      <c r="B223" s="66"/>
      <c r="C223" s="37" t="e">
        <v>#DIV/0!</v>
      </c>
      <c r="D223" s="67">
        <v>0.890547945205475</v>
      </c>
      <c r="E223" s="67">
        <v>0.949999999999997</v>
      </c>
      <c r="F223" s="67">
        <v>0.949977168949769</v>
      </c>
      <c r="G223" s="67">
        <v>0.949999999999997</v>
      </c>
      <c r="H223" s="67">
        <v>0.949999999999997</v>
      </c>
      <c r="I223" s="38">
        <v>0.941500326157858</v>
      </c>
      <c r="J223" s="65"/>
      <c r="K223" s="65"/>
    </row>
    <row r="224" customHeight="1" spans="1:11">
      <c r="A224" s="37" t="s">
        <v>340</v>
      </c>
      <c r="B224" s="37" t="s">
        <v>6</v>
      </c>
      <c r="C224" s="37" t="e">
        <v>#DIV/0!</v>
      </c>
      <c r="D224" s="67">
        <v>0.95</v>
      </c>
      <c r="E224" s="67">
        <v>0.95</v>
      </c>
      <c r="F224" s="67">
        <v>0.95</v>
      </c>
      <c r="G224" s="67">
        <v>0.95</v>
      </c>
      <c r="H224" s="67">
        <v>0.95</v>
      </c>
      <c r="I224" s="38">
        <v>0.95</v>
      </c>
      <c r="J224" s="65"/>
      <c r="K224" s="65"/>
    </row>
    <row r="225" customHeight="1" spans="1:11">
      <c r="A225" s="68"/>
      <c r="B225" s="69" t="s">
        <v>5</v>
      </c>
      <c r="C225" s="70" t="e">
        <v>#DIV/0!</v>
      </c>
      <c r="D225">
        <v>0.95</v>
      </c>
      <c r="E225">
        <v>0.95</v>
      </c>
      <c r="F225">
        <v>0.95</v>
      </c>
      <c r="G225">
        <v>0.95</v>
      </c>
      <c r="H225">
        <v>0.95</v>
      </c>
      <c r="I225" s="72">
        <v>0.95</v>
      </c>
      <c r="J225" s="65"/>
      <c r="K225" s="65"/>
    </row>
    <row r="226" customHeight="1" spans="1:11">
      <c r="A226" s="37" t="s">
        <v>341</v>
      </c>
      <c r="B226" s="66"/>
      <c r="C226" s="37" t="e">
        <v>#DIV/0!</v>
      </c>
      <c r="D226" s="67">
        <v>0.95</v>
      </c>
      <c r="E226" s="67">
        <v>0.95</v>
      </c>
      <c r="F226" s="67">
        <v>0.95</v>
      </c>
      <c r="G226" s="67">
        <v>0.95</v>
      </c>
      <c r="H226" s="67">
        <v>0.95</v>
      </c>
      <c r="I226" s="38">
        <v>0.95</v>
      </c>
      <c r="J226" s="65"/>
      <c r="K226" s="65"/>
    </row>
    <row r="227" customHeight="1" spans="1:11">
      <c r="A227" s="37" t="s">
        <v>342</v>
      </c>
      <c r="B227" s="37" t="s">
        <v>4</v>
      </c>
      <c r="C227" s="37" t="e">
        <v>#DIV/0!</v>
      </c>
      <c r="D227" s="67">
        <v>1</v>
      </c>
      <c r="E227" s="67">
        <v>1</v>
      </c>
      <c r="F227" s="67">
        <v>1</v>
      </c>
      <c r="G227" s="67">
        <v>1</v>
      </c>
      <c r="H227" s="67">
        <v>0.975</v>
      </c>
      <c r="I227" s="38">
        <v>0.992857142857143</v>
      </c>
      <c r="J227" s="65"/>
      <c r="K227" s="65"/>
    </row>
    <row r="228" customHeight="1" spans="1:11">
      <c r="A228" s="37" t="s">
        <v>343</v>
      </c>
      <c r="B228" s="66"/>
      <c r="C228" s="37" t="e">
        <v>#DIV/0!</v>
      </c>
      <c r="D228" s="67">
        <v>1</v>
      </c>
      <c r="E228" s="67">
        <v>1</v>
      </c>
      <c r="F228" s="67">
        <v>1</v>
      </c>
      <c r="G228" s="67">
        <v>1</v>
      </c>
      <c r="H228" s="67">
        <v>0.975</v>
      </c>
      <c r="I228" s="38">
        <v>0.992857142857143</v>
      </c>
      <c r="J228" s="65"/>
      <c r="K228" s="65"/>
    </row>
    <row r="229" customHeight="1" spans="1:11">
      <c r="A229" s="42" t="s">
        <v>336</v>
      </c>
      <c r="B229" s="73"/>
      <c r="C229" s="42" t="e">
        <v>#DIV/0!</v>
      </c>
      <c r="D229" s="74">
        <v>0.891576576576572</v>
      </c>
      <c r="E229" s="74">
        <v>0.950225225225222</v>
      </c>
      <c r="F229" s="74">
        <v>0.9502027027027</v>
      </c>
      <c r="G229" s="74">
        <v>0.950225225225222</v>
      </c>
      <c r="H229" s="74">
        <v>0.95011261261261</v>
      </c>
      <c r="I229" s="43">
        <v>0.941808236808235</v>
      </c>
      <c r="J229" s="65"/>
      <c r="K229" s="65"/>
    </row>
    <row r="230" customHeight="1" spans="2:11">
      <c r="B230" s="65"/>
      <c r="C230" s="65"/>
      <c r="D230" s="65"/>
      <c r="E230" s="65"/>
      <c r="F230" s="65"/>
      <c r="G230" s="65"/>
      <c r="H230" s="65"/>
      <c r="I230" s="65"/>
      <c r="J230" s="65"/>
      <c r="K230" s="65"/>
    </row>
    <row r="231" customHeight="1" spans="2:11">
      <c r="B231" s="65"/>
      <c r="C231" s="65"/>
      <c r="D231" s="65"/>
      <c r="E231" s="65"/>
      <c r="F231" s="65"/>
      <c r="G231" s="65"/>
      <c r="H231" s="65"/>
      <c r="I231" s="65"/>
      <c r="J231" s="65"/>
      <c r="K231" s="65"/>
    </row>
    <row r="232" customHeight="1" spans="2:11">
      <c r="B232" s="65"/>
      <c r="C232" s="65"/>
      <c r="D232" s="65"/>
      <c r="E232" s="65"/>
      <c r="F232" s="65"/>
      <c r="G232" s="65"/>
      <c r="H232" s="65"/>
      <c r="I232" s="65"/>
      <c r="J232" s="65"/>
      <c r="K232" s="65"/>
    </row>
    <row r="233" customHeight="1" spans="2:11">
      <c r="B233" s="65"/>
      <c r="C233" s="65"/>
      <c r="D233" s="65"/>
      <c r="E233" s="65"/>
      <c r="F233" s="65"/>
      <c r="G233" s="65"/>
      <c r="H233" s="65"/>
      <c r="I233" s="65"/>
      <c r="J233" s="65"/>
      <c r="K233" s="65"/>
    </row>
    <row r="234" customHeight="1" spans="2:11">
      <c r="B234" s="65"/>
      <c r="C234" s="65"/>
      <c r="D234" s="65"/>
      <c r="E234" s="65"/>
      <c r="F234" s="65"/>
      <c r="G234" s="65"/>
      <c r="H234" s="65"/>
      <c r="I234" s="65"/>
      <c r="J234" s="65"/>
      <c r="K234" s="65"/>
    </row>
    <row r="235" customHeight="1" spans="2:11">
      <c r="B235" s="65"/>
      <c r="C235" s="65"/>
      <c r="D235" s="65"/>
      <c r="E235" s="65"/>
      <c r="F235" s="65"/>
      <c r="G235" s="65"/>
      <c r="H235" s="65"/>
      <c r="I235" s="65"/>
      <c r="J235" s="65"/>
      <c r="K235" s="65"/>
    </row>
    <row r="236" customHeight="1" spans="2:11">
      <c r="B236" s="65"/>
      <c r="C236" s="65"/>
      <c r="D236" s="65"/>
      <c r="E236" s="65"/>
      <c r="F236" s="65"/>
      <c r="G236" s="65"/>
      <c r="H236" s="65"/>
      <c r="I236" s="65"/>
      <c r="J236" s="65"/>
      <c r="K236" s="65"/>
    </row>
    <row r="237" customHeight="1" spans="2:11">
      <c r="B237" s="65"/>
      <c r="C237" s="65"/>
      <c r="D237" s="65"/>
      <c r="E237" s="65"/>
      <c r="F237" s="65"/>
      <c r="G237" s="65"/>
      <c r="H237" s="65"/>
      <c r="I237" s="65"/>
      <c r="J237" s="65"/>
      <c r="K237" s="65"/>
    </row>
    <row r="238" customHeight="1" spans="2:11">
      <c r="B238" s="65"/>
      <c r="C238" s="65"/>
      <c r="D238" s="65"/>
      <c r="E238" s="65"/>
      <c r="F238" s="65"/>
      <c r="G238" s="65"/>
      <c r="H238" s="65"/>
      <c r="I238" s="65"/>
      <c r="J238" s="65"/>
      <c r="K238" s="65"/>
    </row>
    <row r="239" customHeight="1" spans="2:11">
      <c r="B239" s="65"/>
      <c r="C239" s="65"/>
      <c r="D239" s="65"/>
      <c r="E239" s="65"/>
      <c r="F239" s="65"/>
      <c r="G239" s="65"/>
      <c r="H239" s="65"/>
      <c r="I239" s="65"/>
      <c r="J239" s="65"/>
      <c r="K239" s="65"/>
    </row>
    <row r="240" customHeight="1" spans="2:11">
      <c r="B240" s="65"/>
      <c r="C240" s="65"/>
      <c r="D240" s="65"/>
      <c r="E240" s="65"/>
      <c r="F240" s="65"/>
      <c r="G240" s="65"/>
      <c r="H240" s="65"/>
      <c r="I240" s="65"/>
      <c r="J240" s="65"/>
      <c r="K240" s="65"/>
    </row>
    <row r="241" customHeight="1" spans="2:11">
      <c r="B241" s="65"/>
      <c r="C241" s="65"/>
      <c r="D241" s="65"/>
      <c r="E241" s="65"/>
      <c r="F241" s="65"/>
      <c r="G241" s="65"/>
      <c r="H241" s="65"/>
      <c r="I241" s="65"/>
      <c r="J241" s="65"/>
      <c r="K241" s="65"/>
    </row>
    <row r="242" customHeight="1" spans="2:11">
      <c r="B242" s="65"/>
      <c r="C242" s="65"/>
      <c r="D242" s="65"/>
      <c r="E242" s="65"/>
      <c r="F242" s="65"/>
      <c r="G242" s="65"/>
      <c r="H242" s="65"/>
      <c r="I242" s="65"/>
      <c r="J242" s="65"/>
      <c r="K242" s="65"/>
    </row>
    <row r="243" customHeight="1" spans="2:11">
      <c r="B243" s="65"/>
      <c r="C243" s="65"/>
      <c r="D243" s="65"/>
      <c r="E243" s="65"/>
      <c r="F243" s="65"/>
      <c r="G243" s="65"/>
      <c r="H243" s="65"/>
      <c r="I243" s="65"/>
      <c r="J243" s="65"/>
      <c r="K243" s="65"/>
    </row>
    <row r="244" customHeight="1" spans="2:11">
      <c r="B244" s="65"/>
      <c r="C244" s="65"/>
      <c r="D244" s="65"/>
      <c r="E244" s="65"/>
      <c r="F244" s="65"/>
      <c r="G244" s="65"/>
      <c r="H244" s="65"/>
      <c r="I244" s="65"/>
      <c r="J244" s="65"/>
      <c r="K244" s="65"/>
    </row>
    <row r="245" customHeight="1" spans="2:11">
      <c r="B245" s="65"/>
      <c r="C245" s="65"/>
      <c r="D245" s="65"/>
      <c r="E245" s="65"/>
      <c r="F245" s="65"/>
      <c r="G245" s="65"/>
      <c r="H245" s="65"/>
      <c r="I245" s="65"/>
      <c r="J245" s="65"/>
      <c r="K245" s="65"/>
    </row>
    <row r="246" customHeight="1" spans="2:11">
      <c r="B246" s="65"/>
      <c r="C246" s="65"/>
      <c r="D246" s="65"/>
      <c r="E246" s="65"/>
      <c r="F246" s="65"/>
      <c r="G246" s="65"/>
      <c r="H246" s="65"/>
      <c r="I246" s="65"/>
      <c r="J246" s="65"/>
      <c r="K246" s="65"/>
    </row>
    <row r="247" customHeight="1" spans="2:11">
      <c r="B247" s="65"/>
      <c r="C247" s="65"/>
      <c r="D247" s="65"/>
      <c r="E247" s="65"/>
      <c r="F247" s="65"/>
      <c r="G247" s="65"/>
      <c r="H247" s="65"/>
      <c r="I247" s="65"/>
      <c r="J247" s="65"/>
      <c r="K247" s="65"/>
    </row>
    <row r="248" customHeight="1" spans="2:11">
      <c r="B248" s="65"/>
      <c r="C248" s="65"/>
      <c r="D248" s="65"/>
      <c r="E248" s="65"/>
      <c r="F248" s="65"/>
      <c r="G248" s="65"/>
      <c r="H248" s="65"/>
      <c r="I248" s="65"/>
      <c r="J248" s="65"/>
      <c r="K248" s="65"/>
    </row>
    <row r="249" customHeight="1" spans="2:11">
      <c r="B249" s="65"/>
      <c r="C249" s="65"/>
      <c r="D249" s="65"/>
      <c r="E249" s="65"/>
      <c r="F249" s="65"/>
      <c r="G249" s="65"/>
      <c r="H249" s="65"/>
      <c r="I249" s="65"/>
      <c r="J249" s="65"/>
      <c r="K249" s="65"/>
    </row>
    <row r="250" customHeight="1" spans="2:11">
      <c r="B250" s="65"/>
      <c r="C250" s="65"/>
      <c r="D250" s="65"/>
      <c r="E250" s="65"/>
      <c r="F250" s="65"/>
      <c r="G250" s="65"/>
      <c r="H250" s="65"/>
      <c r="I250" s="65"/>
      <c r="J250" s="65"/>
      <c r="K250" s="65"/>
    </row>
    <row r="251" customHeight="1" spans="2:11">
      <c r="B251" s="65"/>
      <c r="C251" s="65"/>
      <c r="D251" s="65"/>
      <c r="E251" s="65"/>
      <c r="F251" s="65"/>
      <c r="G251" s="65"/>
      <c r="H251" s="65"/>
      <c r="I251" s="65"/>
      <c r="J251" s="65"/>
      <c r="K251" s="65"/>
    </row>
    <row r="252" customHeight="1" spans="2:11">
      <c r="B252" s="65"/>
      <c r="C252" s="65"/>
      <c r="D252" s="65"/>
      <c r="E252" s="65"/>
      <c r="F252" s="65"/>
      <c r="G252" s="65"/>
      <c r="H252" s="65"/>
      <c r="I252" s="65"/>
      <c r="J252" s="65"/>
      <c r="K252" s="65"/>
    </row>
    <row r="253" customHeight="1" spans="2:11">
      <c r="B253" s="65"/>
      <c r="C253" s="65"/>
      <c r="D253" s="65"/>
      <c r="E253" s="65"/>
      <c r="F253" s="65"/>
      <c r="G253" s="65"/>
      <c r="H253" s="65"/>
      <c r="I253" s="65"/>
      <c r="J253" s="65"/>
      <c r="K253" s="65"/>
    </row>
    <row r="254" customHeight="1" spans="2:11">
      <c r="B254" s="65"/>
      <c r="C254" s="65"/>
      <c r="D254" s="65"/>
      <c r="E254" s="65"/>
      <c r="F254" s="65"/>
      <c r="G254" s="65"/>
      <c r="H254" s="65"/>
      <c r="I254" s="65"/>
      <c r="J254" s="65"/>
      <c r="K254" s="65"/>
    </row>
    <row r="255" customHeight="1" spans="2:11">
      <c r="B255" s="65"/>
      <c r="C255" s="65"/>
      <c r="D255" s="65"/>
      <c r="E255" s="65"/>
      <c r="F255" s="65"/>
      <c r="G255" s="65"/>
      <c r="H255" s="65"/>
      <c r="I255" s="65"/>
      <c r="J255" s="65"/>
      <c r="K255" s="65"/>
    </row>
    <row r="256" customHeight="1" spans="2:11">
      <c r="B256" s="65"/>
      <c r="C256" s="65"/>
      <c r="D256" s="65"/>
      <c r="E256" s="65"/>
      <c r="F256" s="65"/>
      <c r="G256" s="65"/>
      <c r="H256" s="65"/>
      <c r="I256" s="65"/>
      <c r="J256" s="65"/>
      <c r="K256" s="65"/>
    </row>
    <row r="257" customHeight="1" spans="2:11">
      <c r="B257" s="65"/>
      <c r="C257" s="65"/>
      <c r="D257" s="65"/>
      <c r="E257" s="65"/>
      <c r="F257" s="65"/>
      <c r="G257" s="65"/>
      <c r="H257" s="65"/>
      <c r="I257" s="65"/>
      <c r="J257" s="65"/>
      <c r="K257" s="65"/>
    </row>
    <row r="258" customHeight="1" spans="2:11">
      <c r="B258" s="65"/>
      <c r="C258" s="65"/>
      <c r="D258" s="65"/>
      <c r="E258" s="65"/>
      <c r="F258" s="65"/>
      <c r="G258" s="65"/>
      <c r="H258" s="65"/>
      <c r="I258" s="65"/>
      <c r="J258" s="65"/>
      <c r="K258" s="65"/>
    </row>
    <row r="259" customHeight="1" spans="2:11">
      <c r="B259" s="65"/>
      <c r="C259" s="65"/>
      <c r="D259" s="65"/>
      <c r="E259" s="65"/>
      <c r="F259" s="65"/>
      <c r="G259" s="65"/>
      <c r="H259" s="65"/>
      <c r="I259" s="65"/>
      <c r="J259" s="65"/>
      <c r="K259" s="65"/>
    </row>
    <row r="260" customHeight="1" spans="2:11">
      <c r="B260" s="65"/>
      <c r="C260" s="65"/>
      <c r="D260" s="65"/>
      <c r="E260" s="65"/>
      <c r="F260" s="65"/>
      <c r="G260" s="65"/>
      <c r="H260" s="65"/>
      <c r="I260" s="65"/>
      <c r="J260" s="65"/>
      <c r="K260" s="65"/>
    </row>
    <row r="261" customHeight="1" spans="2:11">
      <c r="B261" s="65"/>
      <c r="C261" s="65"/>
      <c r="D261" s="65"/>
      <c r="E261" s="65"/>
      <c r="F261" s="65"/>
      <c r="G261" s="65"/>
      <c r="H261" s="65"/>
      <c r="I261" s="65"/>
      <c r="J261" s="65"/>
      <c r="K261" s="65"/>
    </row>
    <row r="262" customHeight="1" spans="2:11">
      <c r="B262" s="65"/>
      <c r="C262" s="65"/>
      <c r="D262" s="65"/>
      <c r="E262" s="65"/>
      <c r="F262" s="65"/>
      <c r="G262" s="65"/>
      <c r="H262" s="65"/>
      <c r="I262" s="65"/>
      <c r="J262" s="65"/>
      <c r="K262" s="65"/>
    </row>
    <row r="263" customHeight="1" spans="2:11">
      <c r="B263" s="65"/>
      <c r="C263" s="65"/>
      <c r="D263" s="65"/>
      <c r="E263" s="65"/>
      <c r="F263" s="65"/>
      <c r="G263" s="65"/>
      <c r="H263" s="65"/>
      <c r="I263" s="65"/>
      <c r="J263" s="65"/>
      <c r="K263" s="65"/>
    </row>
    <row r="264" customHeight="1" spans="2:11">
      <c r="B264" s="65"/>
      <c r="C264" s="65"/>
      <c r="D264" s="65"/>
      <c r="E264" s="65"/>
      <c r="F264" s="65"/>
      <c r="G264" s="65"/>
      <c r="H264" s="65"/>
      <c r="I264" s="65"/>
      <c r="J264" s="65"/>
      <c r="K264" s="65"/>
    </row>
    <row r="265" customHeight="1" spans="2:11">
      <c r="B265" s="65"/>
      <c r="C265" s="65"/>
      <c r="D265" s="65"/>
      <c r="E265" s="65"/>
      <c r="F265" s="65"/>
      <c r="G265" s="65"/>
      <c r="H265" s="65"/>
      <c r="I265" s="65"/>
      <c r="J265" s="65"/>
      <c r="K265" s="65"/>
    </row>
    <row r="266" customHeight="1" spans="2:11">
      <c r="B266" s="65"/>
      <c r="C266" s="65"/>
      <c r="D266" s="65"/>
      <c r="E266" s="65"/>
      <c r="F266" s="65"/>
      <c r="G266" s="65"/>
      <c r="H266" s="65"/>
      <c r="I266" s="65"/>
      <c r="J266" s="65"/>
      <c r="K266" s="65"/>
    </row>
    <row r="267" customHeight="1" spans="2:11">
      <c r="B267" s="65"/>
      <c r="C267" s="65"/>
      <c r="D267" s="65"/>
      <c r="E267" s="65"/>
      <c r="F267" s="65"/>
      <c r="G267" s="65"/>
      <c r="H267" s="65"/>
      <c r="I267" s="65"/>
      <c r="J267" s="65"/>
      <c r="K267" s="65"/>
    </row>
    <row r="268" customHeight="1" spans="2:11">
      <c r="B268" s="65"/>
      <c r="C268" s="65"/>
      <c r="D268" s="65"/>
      <c r="E268" s="65"/>
      <c r="F268" s="65"/>
      <c r="G268" s="65"/>
      <c r="H268" s="65"/>
      <c r="I268" s="65"/>
      <c r="J268" s="65"/>
      <c r="K268" s="65"/>
    </row>
    <row r="269" customHeight="1" spans="2:11">
      <c r="B269" s="65"/>
      <c r="C269" s="65"/>
      <c r="D269" s="65"/>
      <c r="E269" s="65"/>
      <c r="F269" s="65"/>
      <c r="G269" s="65"/>
      <c r="H269" s="65"/>
      <c r="I269" s="65"/>
      <c r="J269" s="65"/>
      <c r="K269" s="65"/>
    </row>
    <row r="270" customHeight="1" spans="2:11">
      <c r="B270" s="65"/>
      <c r="C270" s="65"/>
      <c r="D270" s="65"/>
      <c r="E270" s="65"/>
      <c r="F270" s="65"/>
      <c r="G270" s="65"/>
      <c r="H270" s="65"/>
      <c r="I270" s="65"/>
      <c r="J270" s="65"/>
      <c r="K270" s="65"/>
    </row>
    <row r="271" customHeight="1" spans="2:11">
      <c r="B271" s="65"/>
      <c r="C271" s="65"/>
      <c r="D271" s="65"/>
      <c r="E271" s="65"/>
      <c r="F271" s="65"/>
      <c r="G271" s="65"/>
      <c r="H271" s="65"/>
      <c r="I271" s="65"/>
      <c r="J271" s="65"/>
      <c r="K271" s="65"/>
    </row>
    <row r="272" customHeight="1" spans="2:11">
      <c r="B272" s="65"/>
      <c r="C272" s="65"/>
      <c r="D272" s="65"/>
      <c r="E272" s="65"/>
      <c r="F272" s="65"/>
      <c r="G272" s="65"/>
      <c r="H272" s="65"/>
      <c r="I272" s="65"/>
      <c r="J272" s="65"/>
      <c r="K272" s="65"/>
    </row>
    <row r="273" customHeight="1" spans="2:11">
      <c r="B273" s="65"/>
      <c r="C273" s="65"/>
      <c r="D273" s="65"/>
      <c r="E273" s="65"/>
      <c r="F273" s="65"/>
      <c r="G273" s="65"/>
      <c r="H273" s="65"/>
      <c r="I273" s="65"/>
      <c r="J273" s="65"/>
      <c r="K273" s="65"/>
    </row>
    <row r="274" customHeight="1" spans="2:11">
      <c r="B274" s="65"/>
      <c r="C274" s="65"/>
      <c r="D274" s="65"/>
      <c r="E274" s="65"/>
      <c r="F274" s="65"/>
      <c r="G274" s="65"/>
      <c r="H274" s="65"/>
      <c r="I274" s="65"/>
      <c r="J274" s="65"/>
      <c r="K274" s="65"/>
    </row>
    <row r="275" customHeight="1" spans="2:11">
      <c r="B275" s="65"/>
      <c r="C275" s="65"/>
      <c r="D275" s="65"/>
      <c r="E275" s="65"/>
      <c r="F275" s="65"/>
      <c r="G275" s="65"/>
      <c r="H275" s="65"/>
      <c r="I275" s="65"/>
      <c r="J275" s="65"/>
      <c r="K275" s="65"/>
    </row>
    <row r="276" customHeight="1" spans="2:11">
      <c r="B276" s="65"/>
      <c r="C276" s="65"/>
      <c r="D276" s="65"/>
      <c r="E276" s="65"/>
      <c r="F276" s="65"/>
      <c r="G276" s="65"/>
      <c r="H276" s="65"/>
      <c r="I276" s="65"/>
      <c r="J276" s="65"/>
      <c r="K276" s="65"/>
    </row>
    <row r="277" customHeight="1" spans="2:11">
      <c r="B277" s="65"/>
      <c r="C277" s="65"/>
      <c r="D277" s="65"/>
      <c r="E277" s="65"/>
      <c r="F277" s="65"/>
      <c r="G277" s="65"/>
      <c r="H277" s="65"/>
      <c r="I277" s="65"/>
      <c r="J277" s="65"/>
      <c r="K277" s="65"/>
    </row>
    <row r="278" customHeight="1" spans="2:11">
      <c r="B278" s="65"/>
      <c r="C278" s="65"/>
      <c r="D278" s="65"/>
      <c r="E278" s="65"/>
      <c r="F278" s="65"/>
      <c r="G278" s="65"/>
      <c r="H278" s="65"/>
      <c r="I278" s="65"/>
      <c r="J278" s="65"/>
      <c r="K278" s="65"/>
    </row>
    <row r="279" customHeight="1" spans="2:11">
      <c r="B279" s="65"/>
      <c r="C279" s="65"/>
      <c r="D279" s="65"/>
      <c r="E279" s="65"/>
      <c r="F279" s="65"/>
      <c r="G279" s="65"/>
      <c r="H279" s="65"/>
      <c r="I279" s="65"/>
      <c r="J279" s="65"/>
      <c r="K279" s="65"/>
    </row>
    <row r="280" customHeight="1" spans="2:11">
      <c r="B280" s="65"/>
      <c r="C280" s="65"/>
      <c r="D280" s="65"/>
      <c r="E280" s="65"/>
      <c r="F280" s="65"/>
      <c r="G280" s="65"/>
      <c r="H280" s="65"/>
      <c r="I280" s="65"/>
      <c r="J280" s="65"/>
      <c r="K280" s="65"/>
    </row>
    <row r="281" customHeight="1" spans="2:11">
      <c r="B281" s="65"/>
      <c r="C281" s="65"/>
      <c r="D281" s="65"/>
      <c r="E281" s="65"/>
      <c r="F281" s="65"/>
      <c r="G281" s="65"/>
      <c r="H281" s="65"/>
      <c r="I281" s="65"/>
      <c r="J281" s="65"/>
      <c r="K281" s="65"/>
    </row>
    <row r="282" customHeight="1" spans="2:11">
      <c r="B282" s="65"/>
      <c r="C282" s="65"/>
      <c r="D282" s="65"/>
      <c r="E282" s="65"/>
      <c r="F282" s="65"/>
      <c r="G282" s="65"/>
      <c r="H282" s="65"/>
      <c r="I282" s="65"/>
      <c r="J282" s="65"/>
      <c r="K282" s="65"/>
    </row>
    <row r="283" customHeight="1" spans="2:11">
      <c r="B283" s="65"/>
      <c r="C283" s="65"/>
      <c r="D283" s="65"/>
      <c r="E283" s="65"/>
      <c r="F283" s="65"/>
      <c r="G283" s="65"/>
      <c r="H283" s="65"/>
      <c r="I283" s="65"/>
      <c r="J283" s="65"/>
      <c r="K283" s="65"/>
    </row>
    <row r="284" customHeight="1" spans="2:11">
      <c r="B284" s="65"/>
      <c r="C284" s="65"/>
      <c r="D284" s="65"/>
      <c r="E284" s="65"/>
      <c r="F284" s="65"/>
      <c r="G284" s="65"/>
      <c r="H284" s="65"/>
      <c r="I284" s="65"/>
      <c r="J284" s="65"/>
      <c r="K284" s="65"/>
    </row>
    <row r="285" customHeight="1" spans="2:11">
      <c r="B285" s="65"/>
      <c r="C285" s="65"/>
      <c r="D285" s="65"/>
      <c r="E285" s="65"/>
      <c r="F285" s="65"/>
      <c r="G285" s="65"/>
      <c r="H285" s="65"/>
      <c r="I285" s="65"/>
      <c r="J285" s="65"/>
      <c r="K285" s="65"/>
    </row>
    <row r="286" customHeight="1" spans="2:11">
      <c r="B286" s="65"/>
      <c r="C286" s="65"/>
      <c r="D286" s="65"/>
      <c r="E286" s="65"/>
      <c r="F286" s="65"/>
      <c r="G286" s="65"/>
      <c r="H286" s="65"/>
      <c r="I286" s="65"/>
      <c r="J286" s="65"/>
      <c r="K286" s="65"/>
    </row>
    <row r="287" customHeight="1" spans="2:11">
      <c r="B287" s="65"/>
      <c r="C287" s="65"/>
      <c r="D287" s="65"/>
      <c r="E287" s="65"/>
      <c r="F287" s="65"/>
      <c r="G287" s="65"/>
      <c r="H287" s="65"/>
      <c r="I287" s="65"/>
      <c r="J287" s="65"/>
      <c r="K287" s="65"/>
    </row>
    <row r="288" customHeight="1" spans="2:11">
      <c r="B288" s="65"/>
      <c r="C288" s="65"/>
      <c r="D288" s="65"/>
      <c r="E288" s="65"/>
      <c r="F288" s="65"/>
      <c r="G288" s="65"/>
      <c r="H288" s="65"/>
      <c r="I288" s="65"/>
      <c r="J288" s="65"/>
      <c r="K288" s="65"/>
    </row>
    <row r="289" customHeight="1" spans="2:11">
      <c r="B289" s="65"/>
      <c r="C289" s="65"/>
      <c r="D289" s="65"/>
      <c r="E289" s="65"/>
      <c r="F289" s="65"/>
      <c r="G289" s="65"/>
      <c r="H289" s="65"/>
      <c r="I289" s="65"/>
      <c r="J289" s="65"/>
      <c r="K289" s="65"/>
    </row>
    <row r="290" customHeight="1" spans="2:11">
      <c r="B290" s="65"/>
      <c r="C290" s="65"/>
      <c r="D290" s="65"/>
      <c r="E290" s="65"/>
      <c r="F290" s="65"/>
      <c r="G290" s="65"/>
      <c r="H290" s="65"/>
      <c r="I290" s="65"/>
      <c r="J290" s="65"/>
      <c r="K290" s="65"/>
    </row>
    <row r="291" customHeight="1" spans="2:11">
      <c r="B291" s="65"/>
      <c r="C291" s="65"/>
      <c r="D291" s="65"/>
      <c r="E291" s="65"/>
      <c r="F291" s="65"/>
      <c r="G291" s="65"/>
      <c r="H291" s="65"/>
      <c r="I291" s="65"/>
      <c r="J291" s="65"/>
      <c r="K291" s="65"/>
    </row>
    <row r="292" customHeight="1" spans="2:11">
      <c r="B292" s="65"/>
      <c r="C292" s="65"/>
      <c r="D292" s="65"/>
      <c r="E292" s="65"/>
      <c r="F292" s="65"/>
      <c r="G292" s="65"/>
      <c r="H292" s="65"/>
      <c r="I292" s="65"/>
      <c r="J292" s="65"/>
      <c r="K292" s="65"/>
    </row>
    <row r="293" customHeight="1" spans="2:11">
      <c r="B293" s="65"/>
      <c r="C293" s="65"/>
      <c r="D293" s="65"/>
      <c r="E293" s="65"/>
      <c r="F293" s="65"/>
      <c r="G293" s="65"/>
      <c r="H293" s="65"/>
      <c r="I293" s="65"/>
      <c r="J293" s="65"/>
      <c r="K293" s="65"/>
    </row>
    <row r="294" customHeight="1" spans="2:11">
      <c r="B294" s="65"/>
      <c r="C294" s="65"/>
      <c r="D294" s="65"/>
      <c r="E294" s="65"/>
      <c r="F294" s="65"/>
      <c r="G294" s="65"/>
      <c r="H294" s="65"/>
      <c r="I294" s="65"/>
      <c r="J294" s="65"/>
      <c r="K294" s="65"/>
    </row>
    <row r="295" customHeight="1" spans="2:11">
      <c r="B295" s="65"/>
      <c r="C295" s="65"/>
      <c r="D295" s="65"/>
      <c r="E295" s="65"/>
      <c r="F295" s="65"/>
      <c r="G295" s="65"/>
      <c r="H295" s="65"/>
      <c r="I295" s="65"/>
      <c r="J295" s="65"/>
      <c r="K295" s="65"/>
    </row>
    <row r="296" customHeight="1" spans="2:11">
      <c r="B296" s="65"/>
      <c r="C296" s="65"/>
      <c r="D296" s="65"/>
      <c r="E296" s="65"/>
      <c r="F296" s="65"/>
      <c r="G296" s="65"/>
      <c r="H296" s="65"/>
      <c r="I296" s="65"/>
      <c r="J296" s="65"/>
      <c r="K296" s="65"/>
    </row>
    <row r="297" customHeight="1" spans="2:11">
      <c r="B297" s="65"/>
      <c r="C297" s="65"/>
      <c r="D297" s="65"/>
      <c r="E297" s="65"/>
      <c r="F297" s="65"/>
      <c r="G297" s="65"/>
      <c r="H297" s="65"/>
      <c r="I297" s="65"/>
      <c r="J297" s="65"/>
      <c r="K297" s="65"/>
    </row>
    <row r="298" customHeight="1" spans="2:11">
      <c r="B298" s="65"/>
      <c r="C298" s="65"/>
      <c r="D298" s="65"/>
      <c r="E298" s="65"/>
      <c r="F298" s="65"/>
      <c r="G298" s="65"/>
      <c r="H298" s="65"/>
      <c r="I298" s="65"/>
      <c r="J298" s="65"/>
      <c r="K298" s="65"/>
    </row>
    <row r="299" customHeight="1" spans="2:11">
      <c r="B299" s="65"/>
      <c r="C299" s="65"/>
      <c r="D299" s="65"/>
      <c r="E299" s="65"/>
      <c r="F299" s="65"/>
      <c r="G299" s="65"/>
      <c r="H299" s="65"/>
      <c r="I299" s="65"/>
      <c r="J299" s="65"/>
      <c r="K299" s="65"/>
    </row>
    <row r="300" customHeight="1" spans="2:11">
      <c r="B300" s="65"/>
      <c r="C300" s="65"/>
      <c r="D300" s="65"/>
      <c r="E300" s="65"/>
      <c r="F300" s="65"/>
      <c r="G300" s="65"/>
      <c r="H300" s="65"/>
      <c r="I300" s="65"/>
      <c r="J300" s="65"/>
      <c r="K300" s="65"/>
    </row>
    <row r="301" customHeight="1" spans="2:11">
      <c r="B301" s="65"/>
      <c r="C301" s="65"/>
      <c r="D301" s="65"/>
      <c r="E301" s="65"/>
      <c r="F301" s="65"/>
      <c r="G301" s="65"/>
      <c r="H301" s="65"/>
      <c r="I301" s="65"/>
      <c r="J301" s="65"/>
      <c r="K301" s="65"/>
    </row>
    <row r="302" customHeight="1" spans="2:11">
      <c r="B302" s="65"/>
      <c r="C302" s="65"/>
      <c r="D302" s="65"/>
      <c r="E302" s="65"/>
      <c r="F302" s="65"/>
      <c r="G302" s="65"/>
      <c r="H302" s="65"/>
      <c r="I302" s="65"/>
      <c r="J302" s="65"/>
      <c r="K302" s="65"/>
    </row>
    <row r="303" customHeight="1" spans="2:11">
      <c r="B303" s="65"/>
      <c r="C303" s="65"/>
      <c r="D303" s="65"/>
      <c r="E303" s="65"/>
      <c r="F303" s="65"/>
      <c r="G303" s="65"/>
      <c r="H303" s="65"/>
      <c r="I303" s="65"/>
      <c r="J303" s="65"/>
      <c r="K303" s="65"/>
    </row>
    <row r="304" customHeight="1" spans="2:11">
      <c r="B304" s="65"/>
      <c r="C304" s="65"/>
      <c r="D304" s="65"/>
      <c r="E304" s="65"/>
      <c r="F304" s="65"/>
      <c r="G304" s="65"/>
      <c r="H304" s="65"/>
      <c r="I304" s="65"/>
      <c r="J304" s="65"/>
      <c r="K304" s="65"/>
    </row>
    <row r="305" customHeight="1" spans="2:11">
      <c r="B305" s="65"/>
      <c r="C305" s="65"/>
      <c r="D305" s="65"/>
      <c r="E305" s="65"/>
      <c r="F305" s="65"/>
      <c r="G305" s="65"/>
      <c r="H305" s="65"/>
      <c r="I305" s="65"/>
      <c r="J305" s="65"/>
      <c r="K305" s="65"/>
    </row>
    <row r="306" customHeight="1" spans="2:11">
      <c r="B306" s="65"/>
      <c r="C306" s="65"/>
      <c r="D306" s="65"/>
      <c r="E306" s="65"/>
      <c r="F306" s="65"/>
      <c r="G306" s="65"/>
      <c r="H306" s="65"/>
      <c r="I306" s="65"/>
      <c r="J306" s="65"/>
      <c r="K306" s="65"/>
    </row>
    <row r="307" customHeight="1" spans="2:11">
      <c r="B307" s="65"/>
      <c r="C307" s="65"/>
      <c r="D307" s="65"/>
      <c r="E307" s="65"/>
      <c r="F307" s="65"/>
      <c r="G307" s="65"/>
      <c r="H307" s="65"/>
      <c r="I307" s="65"/>
      <c r="J307" s="65"/>
      <c r="K307" s="65"/>
    </row>
    <row r="308" customHeight="1" spans="2:11">
      <c r="B308" s="65"/>
      <c r="C308" s="65"/>
      <c r="D308" s="65"/>
      <c r="E308" s="65"/>
      <c r="F308" s="65"/>
      <c r="G308" s="65"/>
      <c r="H308" s="65"/>
      <c r="I308" s="65"/>
      <c r="J308" s="65"/>
      <c r="K308" s="65"/>
    </row>
    <row r="309" customHeight="1" spans="2:11">
      <c r="B309" s="65"/>
      <c r="C309" s="65"/>
      <c r="D309" s="65"/>
      <c r="E309" s="65"/>
      <c r="F309" s="65"/>
      <c r="G309" s="65"/>
      <c r="H309" s="65"/>
      <c r="I309" s="65"/>
      <c r="J309" s="65"/>
      <c r="K309" s="65"/>
    </row>
    <row r="310" customHeight="1" spans="2:11">
      <c r="B310" s="65"/>
      <c r="C310" s="65"/>
      <c r="D310" s="65"/>
      <c r="E310" s="65"/>
      <c r="F310" s="65"/>
      <c r="G310" s="65"/>
      <c r="H310" s="65"/>
      <c r="I310" s="65"/>
      <c r="J310" s="65"/>
      <c r="K310" s="65"/>
    </row>
    <row r="311" customHeight="1" spans="2:11">
      <c r="B311" s="65"/>
      <c r="C311" s="65"/>
      <c r="D311" s="65"/>
      <c r="E311" s="65"/>
      <c r="F311" s="65"/>
      <c r="G311" s="65"/>
      <c r="H311" s="65"/>
      <c r="I311" s="65"/>
      <c r="J311" s="65"/>
      <c r="K311" s="65"/>
    </row>
    <row r="312" customHeight="1" spans="2:11">
      <c r="B312" s="65"/>
      <c r="C312" s="65"/>
      <c r="D312" s="65"/>
      <c r="E312" s="65"/>
      <c r="F312" s="65"/>
      <c r="G312" s="65"/>
      <c r="H312" s="65"/>
      <c r="I312" s="65"/>
      <c r="J312" s="65"/>
      <c r="K312" s="65"/>
    </row>
    <row r="313" customHeight="1" spans="2:11">
      <c r="B313" s="65"/>
      <c r="C313" s="65"/>
      <c r="D313" s="65"/>
      <c r="E313" s="65"/>
      <c r="F313" s="65"/>
      <c r="G313" s="65"/>
      <c r="H313" s="65"/>
      <c r="I313" s="65"/>
      <c r="J313" s="65"/>
      <c r="K313" s="65"/>
    </row>
    <row r="314" customHeight="1" spans="2:11">
      <c r="B314" s="65"/>
      <c r="C314" s="65"/>
      <c r="D314" s="65"/>
      <c r="E314" s="65"/>
      <c r="F314" s="65"/>
      <c r="G314" s="65"/>
      <c r="H314" s="65"/>
      <c r="I314" s="65"/>
      <c r="J314" s="65"/>
      <c r="K314" s="65"/>
    </row>
    <row r="315" customHeight="1" spans="2:11">
      <c r="B315" s="65"/>
      <c r="C315" s="65"/>
      <c r="D315" s="65"/>
      <c r="E315" s="65"/>
      <c r="F315" s="65"/>
      <c r="G315" s="65"/>
      <c r="H315" s="65"/>
      <c r="I315" s="65"/>
      <c r="J315" s="65"/>
      <c r="K315" s="65"/>
    </row>
    <row r="316" customHeight="1" spans="2:11">
      <c r="B316" s="65"/>
      <c r="C316" s="65"/>
      <c r="D316" s="65"/>
      <c r="E316" s="65"/>
      <c r="F316" s="65"/>
      <c r="G316" s="65"/>
      <c r="H316" s="65"/>
      <c r="I316" s="65"/>
      <c r="J316" s="65"/>
      <c r="K316" s="65"/>
    </row>
    <row r="317" customHeight="1" spans="2:11">
      <c r="B317" s="65"/>
      <c r="C317" s="65"/>
      <c r="D317" s="65"/>
      <c r="E317" s="65"/>
      <c r="F317" s="65"/>
      <c r="G317" s="65"/>
      <c r="H317" s="65"/>
      <c r="I317" s="65"/>
      <c r="J317" s="65"/>
      <c r="K317" s="65"/>
    </row>
    <row r="318" customHeight="1" spans="2:11">
      <c r="B318" s="65"/>
      <c r="C318" s="65"/>
      <c r="D318" s="65"/>
      <c r="E318" s="65"/>
      <c r="F318" s="65"/>
      <c r="G318" s="65"/>
      <c r="H318" s="65"/>
      <c r="I318" s="65"/>
      <c r="J318" s="65"/>
      <c r="K318" s="65"/>
    </row>
    <row r="319" customHeight="1" spans="2:11">
      <c r="B319" s="65"/>
      <c r="C319" s="65"/>
      <c r="D319" s="65"/>
      <c r="E319" s="65"/>
      <c r="F319" s="65"/>
      <c r="G319" s="65"/>
      <c r="H319" s="65"/>
      <c r="I319" s="65"/>
      <c r="J319" s="65"/>
      <c r="K319" s="65"/>
    </row>
    <row r="320" customHeight="1" spans="2:11">
      <c r="B320" s="65"/>
      <c r="C320" s="65"/>
      <c r="D320" s="65"/>
      <c r="E320" s="65"/>
      <c r="F320" s="65"/>
      <c r="G320" s="65"/>
      <c r="H320" s="65"/>
      <c r="I320" s="65"/>
      <c r="J320" s="65"/>
      <c r="K320" s="65"/>
    </row>
    <row r="321" customHeight="1" spans="2:11">
      <c r="B321" s="65"/>
      <c r="C321" s="65"/>
      <c r="D321" s="65"/>
      <c r="E321" s="65"/>
      <c r="F321" s="65"/>
      <c r="G321" s="65"/>
      <c r="H321" s="65"/>
      <c r="I321" s="65"/>
      <c r="J321" s="65"/>
      <c r="K321" s="65"/>
    </row>
    <row r="322" customHeight="1" spans="2:11">
      <c r="B322" s="65"/>
      <c r="C322" s="65"/>
      <c r="D322" s="65"/>
      <c r="E322" s="65"/>
      <c r="F322" s="65"/>
      <c r="G322" s="65"/>
      <c r="H322" s="65"/>
      <c r="I322" s="65"/>
      <c r="J322" s="65"/>
      <c r="K322" s="65"/>
    </row>
    <row r="323" customHeight="1" spans="2:11">
      <c r="B323" s="65"/>
      <c r="C323" s="65"/>
      <c r="D323" s="65"/>
      <c r="E323" s="65"/>
      <c r="F323" s="65"/>
      <c r="G323" s="65"/>
      <c r="H323" s="65"/>
      <c r="I323" s="65"/>
      <c r="J323" s="65"/>
      <c r="K323" s="65"/>
    </row>
    <row r="324" customHeight="1" spans="2:11">
      <c r="B324" s="65"/>
      <c r="C324" s="65"/>
      <c r="D324" s="65"/>
      <c r="E324" s="65"/>
      <c r="F324" s="65"/>
      <c r="G324" s="65"/>
      <c r="H324" s="65"/>
      <c r="I324" s="65"/>
      <c r="J324" s="65"/>
      <c r="K324" s="65"/>
    </row>
    <row r="325" customHeight="1" spans="2:11">
      <c r="B325" s="65"/>
      <c r="C325" s="65"/>
      <c r="D325" s="65"/>
      <c r="E325" s="65"/>
      <c r="F325" s="65"/>
      <c r="G325" s="65"/>
      <c r="H325" s="65"/>
      <c r="I325" s="65"/>
      <c r="J325" s="65"/>
      <c r="K325" s="65"/>
    </row>
    <row r="326" customHeight="1" spans="2:11">
      <c r="B326" s="65"/>
      <c r="C326" s="65"/>
      <c r="D326" s="65"/>
      <c r="E326" s="65"/>
      <c r="F326" s="65"/>
      <c r="G326" s="65"/>
      <c r="H326" s="65"/>
      <c r="I326" s="65"/>
      <c r="J326" s="65"/>
      <c r="K326" s="65"/>
    </row>
    <row r="327" customHeight="1" spans="2:11">
      <c r="B327" s="65"/>
      <c r="C327" s="65"/>
      <c r="D327" s="65"/>
      <c r="E327" s="65"/>
      <c r="F327" s="65"/>
      <c r="G327" s="65"/>
      <c r="H327" s="65"/>
      <c r="I327" s="65"/>
      <c r="J327" s="65"/>
      <c r="K327" s="65"/>
    </row>
    <row r="328" customHeight="1" spans="2:11">
      <c r="B328" s="65"/>
      <c r="C328" s="65"/>
      <c r="D328" s="65"/>
      <c r="E328" s="65"/>
      <c r="F328" s="65"/>
      <c r="G328" s="65"/>
      <c r="H328" s="65"/>
      <c r="I328" s="65"/>
      <c r="J328" s="65"/>
      <c r="K328" s="65"/>
    </row>
    <row r="329" customHeight="1" spans="2:11">
      <c r="B329" s="65"/>
      <c r="C329" s="65"/>
      <c r="D329" s="65"/>
      <c r="E329" s="65"/>
      <c r="F329" s="65"/>
      <c r="G329" s="65"/>
      <c r="H329" s="65"/>
      <c r="I329" s="65"/>
      <c r="J329" s="65"/>
      <c r="K329" s="65"/>
    </row>
    <row r="330" customHeight="1" spans="2:11">
      <c r="B330" s="65"/>
      <c r="C330" s="65"/>
      <c r="D330" s="65"/>
      <c r="E330" s="65"/>
      <c r="F330" s="65"/>
      <c r="G330" s="65"/>
      <c r="H330" s="65"/>
      <c r="I330" s="65"/>
      <c r="J330" s="65"/>
      <c r="K330" s="65"/>
    </row>
    <row r="331" customHeight="1" spans="2:11">
      <c r="B331" s="65"/>
      <c r="C331" s="65"/>
      <c r="D331" s="65"/>
      <c r="E331" s="65"/>
      <c r="F331" s="65"/>
      <c r="G331" s="65"/>
      <c r="H331" s="65"/>
      <c r="I331" s="65"/>
      <c r="J331" s="65"/>
      <c r="K331" s="65"/>
    </row>
    <row r="332" customHeight="1" spans="2:11">
      <c r="B332" s="65"/>
      <c r="C332" s="65"/>
      <c r="D332" s="65"/>
      <c r="E332" s="65"/>
      <c r="F332" s="65"/>
      <c r="G332" s="65"/>
      <c r="H332" s="65"/>
      <c r="I332" s="65"/>
      <c r="J332" s="65"/>
      <c r="K332" s="65"/>
    </row>
    <row r="333" customHeight="1" spans="2:11">
      <c r="B333" s="65"/>
      <c r="C333" s="65"/>
      <c r="D333" s="65"/>
      <c r="E333" s="65"/>
      <c r="F333" s="65"/>
      <c r="G333" s="65"/>
      <c r="H333" s="65"/>
      <c r="I333" s="65"/>
      <c r="J333" s="65"/>
      <c r="K333" s="65"/>
    </row>
    <row r="334" customHeight="1" spans="2:11">
      <c r="B334" s="65"/>
      <c r="C334" s="65"/>
      <c r="D334" s="65"/>
      <c r="E334" s="65"/>
      <c r="F334" s="65"/>
      <c r="G334" s="65"/>
      <c r="H334" s="65"/>
      <c r="I334" s="65"/>
      <c r="J334" s="65"/>
      <c r="K334" s="65"/>
    </row>
    <row r="335" customHeight="1" spans="2:11">
      <c r="B335" s="65"/>
      <c r="C335" s="65"/>
      <c r="D335" s="65"/>
      <c r="E335" s="65"/>
      <c r="F335" s="65"/>
      <c r="G335" s="65"/>
      <c r="H335" s="65"/>
      <c r="I335" s="65"/>
      <c r="J335" s="65"/>
      <c r="K335" s="65"/>
    </row>
    <row r="336" customHeight="1" spans="2:11">
      <c r="B336" s="65"/>
      <c r="C336" s="65"/>
      <c r="D336" s="65"/>
      <c r="E336" s="65"/>
      <c r="F336" s="65"/>
      <c r="G336" s="65"/>
      <c r="H336" s="65"/>
      <c r="I336" s="65"/>
      <c r="J336" s="65"/>
      <c r="K336" s="65"/>
    </row>
    <row r="337" customHeight="1" spans="2:11">
      <c r="B337" s="65"/>
      <c r="C337" s="65"/>
      <c r="D337" s="65"/>
      <c r="E337" s="65"/>
      <c r="F337" s="65"/>
      <c r="G337" s="65"/>
      <c r="H337" s="65"/>
      <c r="I337" s="65"/>
      <c r="J337" s="65"/>
      <c r="K337" s="65"/>
    </row>
    <row r="338" customHeight="1" spans="2:11">
      <c r="B338" s="65"/>
      <c r="C338" s="65"/>
      <c r="D338" s="65"/>
      <c r="E338" s="65"/>
      <c r="F338" s="65"/>
      <c r="G338" s="65"/>
      <c r="H338" s="65"/>
      <c r="I338" s="65"/>
      <c r="J338" s="65"/>
      <c r="K338" s="65"/>
    </row>
    <row r="339" customHeight="1" spans="2:11">
      <c r="B339" s="65"/>
      <c r="C339" s="65"/>
      <c r="D339" s="65"/>
      <c r="E339" s="65"/>
      <c r="F339" s="65"/>
      <c r="G339" s="65"/>
      <c r="H339" s="65"/>
      <c r="I339" s="65"/>
      <c r="J339" s="65"/>
      <c r="K339" s="65"/>
    </row>
    <row r="340" customHeight="1" spans="2:11">
      <c r="B340" s="65"/>
      <c r="C340" s="65"/>
      <c r="D340" s="65"/>
      <c r="E340" s="65"/>
      <c r="F340" s="65"/>
      <c r="G340" s="65"/>
      <c r="H340" s="65"/>
      <c r="I340" s="65"/>
      <c r="J340" s="65"/>
      <c r="K340" s="65"/>
    </row>
    <row r="341" customHeight="1" spans="2:11">
      <c r="B341" s="65"/>
      <c r="C341" s="65"/>
      <c r="D341" s="65"/>
      <c r="E341" s="65"/>
      <c r="F341" s="65"/>
      <c r="G341" s="65"/>
      <c r="H341" s="65"/>
      <c r="I341" s="65"/>
      <c r="J341" s="65"/>
      <c r="K341" s="65"/>
    </row>
    <row r="342" customHeight="1" spans="2:11">
      <c r="B342" s="65"/>
      <c r="C342" s="65"/>
      <c r="D342" s="65"/>
      <c r="E342" s="65"/>
      <c r="F342" s="65"/>
      <c r="G342" s="65"/>
      <c r="H342" s="65"/>
      <c r="I342" s="65"/>
      <c r="J342" s="65"/>
      <c r="K342" s="65"/>
    </row>
    <row r="343" customHeight="1" spans="2:11">
      <c r="B343" s="65"/>
      <c r="C343" s="65"/>
      <c r="D343" s="65"/>
      <c r="E343" s="65"/>
      <c r="F343" s="65"/>
      <c r="G343" s="65"/>
      <c r="H343" s="65"/>
      <c r="I343" s="65"/>
      <c r="J343" s="65"/>
      <c r="K343" s="65"/>
    </row>
    <row r="344" customHeight="1" spans="2:11">
      <c r="B344" s="65"/>
      <c r="C344" s="65"/>
      <c r="D344" s="65"/>
      <c r="E344" s="65"/>
      <c r="F344" s="65"/>
      <c r="G344" s="65"/>
      <c r="H344" s="65"/>
      <c r="I344" s="65"/>
      <c r="J344" s="65"/>
      <c r="K344" s="65"/>
    </row>
    <row r="345" customHeight="1" spans="2:11">
      <c r="B345" s="65"/>
      <c r="C345" s="65"/>
      <c r="D345" s="65"/>
      <c r="E345" s="65"/>
      <c r="F345" s="65"/>
      <c r="G345" s="65"/>
      <c r="H345" s="65"/>
      <c r="I345" s="65"/>
      <c r="J345" s="65"/>
      <c r="K345" s="65"/>
    </row>
    <row r="346" customHeight="1" spans="2:11">
      <c r="B346" s="65"/>
      <c r="C346" s="65"/>
      <c r="D346" s="65"/>
      <c r="E346" s="65"/>
      <c r="F346" s="65"/>
      <c r="G346" s="65"/>
      <c r="H346" s="65"/>
      <c r="I346" s="65"/>
      <c r="J346" s="65"/>
      <c r="K346" s="65"/>
    </row>
    <row r="347" customHeight="1" spans="2:11">
      <c r="B347" s="65"/>
      <c r="C347" s="65"/>
      <c r="D347" s="65"/>
      <c r="E347" s="65"/>
      <c r="F347" s="65"/>
      <c r="G347" s="65"/>
      <c r="H347" s="65"/>
      <c r="I347" s="65"/>
      <c r="J347" s="65"/>
      <c r="K347" s="65"/>
    </row>
    <row r="348" customHeight="1" spans="2:11">
      <c r="B348" s="65"/>
      <c r="C348" s="65"/>
      <c r="D348" s="65"/>
      <c r="E348" s="65"/>
      <c r="F348" s="65"/>
      <c r="G348" s="65"/>
      <c r="H348" s="65"/>
      <c r="I348" s="65"/>
      <c r="J348" s="65"/>
      <c r="K348" s="65"/>
    </row>
    <row r="349" customHeight="1" spans="2:11">
      <c r="B349" s="65"/>
      <c r="C349" s="65"/>
      <c r="D349" s="65"/>
      <c r="E349" s="65"/>
      <c r="F349" s="65"/>
      <c r="G349" s="65"/>
      <c r="H349" s="65"/>
      <c r="I349" s="65"/>
      <c r="J349" s="65"/>
      <c r="K349" s="65"/>
    </row>
    <row r="350" customHeight="1" spans="2:11">
      <c r="B350" s="65"/>
      <c r="C350" s="65"/>
      <c r="D350" s="65"/>
      <c r="E350" s="65"/>
      <c r="F350" s="65"/>
      <c r="G350" s="65"/>
      <c r="H350" s="65"/>
      <c r="I350" s="65"/>
      <c r="J350" s="65"/>
      <c r="K350" s="65"/>
    </row>
    <row r="351" customHeight="1" spans="2:11">
      <c r="B351" s="65"/>
      <c r="C351" s="65"/>
      <c r="D351" s="65"/>
      <c r="E351" s="65"/>
      <c r="F351" s="65"/>
      <c r="G351" s="65"/>
      <c r="H351" s="65"/>
      <c r="I351" s="65"/>
      <c r="J351" s="65"/>
      <c r="K351" s="65"/>
    </row>
    <row r="352" customHeight="1" spans="2:11">
      <c r="B352" s="65"/>
      <c r="C352" s="65"/>
      <c r="D352" s="65"/>
      <c r="E352" s="65"/>
      <c r="F352" s="65"/>
      <c r="G352" s="65"/>
      <c r="H352" s="65"/>
      <c r="I352" s="65"/>
      <c r="J352" s="65"/>
      <c r="K352" s="65"/>
    </row>
    <row r="353" customHeight="1" spans="2:11">
      <c r="B353" s="65"/>
      <c r="C353" s="65"/>
      <c r="D353" s="65"/>
      <c r="E353" s="65"/>
      <c r="F353" s="65"/>
      <c r="G353" s="65"/>
      <c r="H353" s="65"/>
      <c r="I353" s="65"/>
      <c r="J353" s="65"/>
      <c r="K353" s="65"/>
    </row>
    <row r="354" customHeight="1" spans="2:11">
      <c r="B354" s="65"/>
      <c r="C354" s="65"/>
      <c r="D354" s="65"/>
      <c r="E354" s="65"/>
      <c r="F354" s="65"/>
      <c r="G354" s="65"/>
      <c r="H354" s="65"/>
      <c r="I354" s="65"/>
      <c r="J354" s="65"/>
      <c r="K354" s="65"/>
    </row>
    <row r="355" customHeight="1" spans="2:11">
      <c r="B355" s="65"/>
      <c r="C355" s="65"/>
      <c r="D355" s="65"/>
      <c r="E355" s="65"/>
      <c r="F355" s="65"/>
      <c r="G355" s="65"/>
      <c r="H355" s="65"/>
      <c r="I355" s="65"/>
      <c r="J355" s="65"/>
      <c r="K355" s="65"/>
    </row>
    <row r="356" customHeight="1" spans="2:11">
      <c r="B356" s="65"/>
      <c r="C356" s="65"/>
      <c r="D356" s="65"/>
      <c r="E356" s="65"/>
      <c r="F356" s="65"/>
      <c r="G356" s="65"/>
      <c r="H356" s="65"/>
      <c r="I356" s="65"/>
      <c r="J356" s="65"/>
      <c r="K356" s="65"/>
    </row>
    <row r="357" customHeight="1" spans="2:11">
      <c r="B357" s="65"/>
      <c r="C357" s="65"/>
      <c r="D357" s="65"/>
      <c r="E357" s="65"/>
      <c r="F357" s="65"/>
      <c r="G357" s="65"/>
      <c r="H357" s="65"/>
      <c r="I357" s="65"/>
      <c r="J357" s="65"/>
      <c r="K357" s="65"/>
    </row>
    <row r="358" customHeight="1" spans="2:11">
      <c r="B358" s="65"/>
      <c r="C358" s="65"/>
      <c r="D358" s="65"/>
      <c r="E358" s="65"/>
      <c r="F358" s="65"/>
      <c r="G358" s="65"/>
      <c r="H358" s="65"/>
      <c r="I358" s="65"/>
      <c r="J358" s="65"/>
      <c r="K358" s="65"/>
    </row>
    <row r="359" customHeight="1" spans="2:11">
      <c r="B359" s="65"/>
      <c r="C359" s="65"/>
      <c r="D359" s="65"/>
      <c r="E359" s="65"/>
      <c r="F359" s="65"/>
      <c r="G359" s="65"/>
      <c r="H359" s="65"/>
      <c r="I359" s="65"/>
      <c r="J359" s="65"/>
      <c r="K359" s="65"/>
    </row>
    <row r="360" customHeight="1" spans="2:11">
      <c r="B360" s="65"/>
      <c r="C360" s="65"/>
      <c r="D360" s="65"/>
      <c r="E360" s="65"/>
      <c r="F360" s="65"/>
      <c r="G360" s="65"/>
      <c r="H360" s="65"/>
      <c r="I360" s="65"/>
      <c r="J360" s="65"/>
      <c r="K360" s="65"/>
    </row>
    <row r="361" customHeight="1" spans="2:11">
      <c r="B361" s="65"/>
      <c r="C361" s="65"/>
      <c r="D361" s="65"/>
      <c r="E361" s="65"/>
      <c r="F361" s="65"/>
      <c r="G361" s="65"/>
      <c r="H361" s="65"/>
      <c r="I361" s="65"/>
      <c r="J361" s="65"/>
      <c r="K361" s="65"/>
    </row>
    <row r="362" customHeight="1" spans="2:11">
      <c r="B362" s="65"/>
      <c r="C362" s="65"/>
      <c r="D362" s="65"/>
      <c r="E362" s="65"/>
      <c r="F362" s="65"/>
      <c r="G362" s="65"/>
      <c r="H362" s="65"/>
      <c r="I362" s="65"/>
      <c r="J362" s="65"/>
      <c r="K362" s="65"/>
    </row>
    <row r="363" customHeight="1" spans="2:11">
      <c r="B363" s="65"/>
      <c r="C363" s="65"/>
      <c r="D363" s="65"/>
      <c r="E363" s="65"/>
      <c r="F363" s="65"/>
      <c r="G363" s="65"/>
      <c r="H363" s="65"/>
      <c r="I363" s="65"/>
      <c r="J363" s="65"/>
      <c r="K363" s="65"/>
    </row>
    <row r="364" customHeight="1" spans="2:11">
      <c r="B364" s="65"/>
      <c r="C364" s="65"/>
      <c r="D364" s="65"/>
      <c r="E364" s="65"/>
      <c r="F364" s="65"/>
      <c r="G364" s="65"/>
      <c r="H364" s="65"/>
      <c r="I364" s="65"/>
      <c r="J364" s="65"/>
      <c r="K364" s="65"/>
    </row>
    <row r="365" customHeight="1" spans="2:11">
      <c r="B365" s="65"/>
      <c r="C365" s="65"/>
      <c r="D365" s="65"/>
      <c r="E365" s="65"/>
      <c r="F365" s="65"/>
      <c r="G365" s="65"/>
      <c r="H365" s="65"/>
      <c r="I365" s="65"/>
      <c r="J365" s="65"/>
      <c r="K365" s="65"/>
    </row>
    <row r="366" customHeight="1" spans="2:11">
      <c r="B366" s="65"/>
      <c r="C366" s="65"/>
      <c r="D366" s="65"/>
      <c r="E366" s="65"/>
      <c r="F366" s="65"/>
      <c r="G366" s="65"/>
      <c r="H366" s="65"/>
      <c r="I366" s="65"/>
      <c r="J366" s="65"/>
      <c r="K366" s="65"/>
    </row>
    <row r="367" customHeight="1" spans="2:11">
      <c r="B367" s="65"/>
      <c r="C367" s="65"/>
      <c r="D367" s="65"/>
      <c r="E367" s="65"/>
      <c r="F367" s="65"/>
      <c r="G367" s="65"/>
      <c r="H367" s="65"/>
      <c r="I367" s="65"/>
      <c r="J367" s="65"/>
      <c r="K367" s="65"/>
    </row>
    <row r="368" customHeight="1" spans="2:11">
      <c r="B368" s="65"/>
      <c r="C368" s="65"/>
      <c r="D368" s="65"/>
      <c r="E368" s="65"/>
      <c r="F368" s="65"/>
      <c r="G368" s="65"/>
      <c r="H368" s="65"/>
      <c r="I368" s="65"/>
      <c r="J368" s="65"/>
      <c r="K368" s="65"/>
    </row>
    <row r="369" customHeight="1" spans="2:11">
      <c r="B369" s="65"/>
      <c r="C369" s="65"/>
      <c r="D369" s="65"/>
      <c r="E369" s="65"/>
      <c r="F369" s="65"/>
      <c r="G369" s="65"/>
      <c r="H369" s="65"/>
      <c r="I369" s="65"/>
      <c r="J369" s="65"/>
      <c r="K369" s="65"/>
    </row>
    <row r="370" customHeight="1" spans="2:11">
      <c r="B370" s="65"/>
      <c r="C370" s="65"/>
      <c r="D370" s="65"/>
      <c r="E370" s="65"/>
      <c r="F370" s="65"/>
      <c r="G370" s="65"/>
      <c r="H370" s="65"/>
      <c r="I370" s="65"/>
      <c r="J370" s="65"/>
      <c r="K370" s="65"/>
    </row>
    <row r="371" customHeight="1" spans="2:11">
      <c r="B371" s="65"/>
      <c r="C371" s="65"/>
      <c r="D371" s="65"/>
      <c r="E371" s="65"/>
      <c r="F371" s="65"/>
      <c r="G371" s="65"/>
      <c r="H371" s="65"/>
      <c r="I371" s="65"/>
      <c r="J371" s="65"/>
      <c r="K371" s="65"/>
    </row>
    <row r="372" customHeight="1" spans="2:11">
      <c r="B372" s="65"/>
      <c r="C372" s="65"/>
      <c r="D372" s="65"/>
      <c r="E372" s="65"/>
      <c r="F372" s="65"/>
      <c r="G372" s="65"/>
      <c r="H372" s="65"/>
      <c r="I372" s="65"/>
      <c r="J372" s="65"/>
      <c r="K372" s="65"/>
    </row>
    <row r="373" customHeight="1" spans="2:11">
      <c r="B373" s="65"/>
      <c r="C373" s="65"/>
      <c r="D373" s="65"/>
      <c r="E373" s="65"/>
      <c r="F373" s="65"/>
      <c r="G373" s="65"/>
      <c r="H373" s="65"/>
      <c r="I373" s="65"/>
      <c r="J373" s="65"/>
      <c r="K373" s="65"/>
    </row>
    <row r="374" customHeight="1" spans="2:11">
      <c r="B374" s="65"/>
      <c r="C374" s="65"/>
      <c r="D374" s="65"/>
      <c r="E374" s="65"/>
      <c r="F374" s="65"/>
      <c r="G374" s="65"/>
      <c r="H374" s="65"/>
      <c r="I374" s="65"/>
      <c r="J374" s="65"/>
      <c r="K374" s="65"/>
    </row>
    <row r="375" customHeight="1" spans="2:11">
      <c r="B375" s="65"/>
      <c r="C375" s="65"/>
      <c r="D375" s="65"/>
      <c r="E375" s="65"/>
      <c r="F375" s="65"/>
      <c r="G375" s="65"/>
      <c r="H375" s="65"/>
      <c r="I375" s="65"/>
      <c r="J375" s="65"/>
      <c r="K375" s="65"/>
    </row>
    <row r="376" customHeight="1" spans="2:11">
      <c r="B376" s="65"/>
      <c r="C376" s="65"/>
      <c r="D376" s="65"/>
      <c r="E376" s="65"/>
      <c r="F376" s="65"/>
      <c r="G376" s="65"/>
      <c r="H376" s="65"/>
      <c r="I376" s="65"/>
      <c r="J376" s="65"/>
      <c r="K376" s="65"/>
    </row>
    <row r="377" customHeight="1" spans="2:11">
      <c r="B377" s="65"/>
      <c r="C377" s="65"/>
      <c r="D377" s="65"/>
      <c r="E377" s="65"/>
      <c r="F377" s="65"/>
      <c r="G377" s="65"/>
      <c r="H377" s="65"/>
      <c r="I377" s="65"/>
      <c r="J377" s="65"/>
      <c r="K377" s="65"/>
    </row>
    <row r="378" customHeight="1" spans="2:11">
      <c r="B378" s="65"/>
      <c r="C378" s="65"/>
      <c r="D378" s="65"/>
      <c r="E378" s="65"/>
      <c r="F378" s="65"/>
      <c r="G378" s="65"/>
      <c r="H378" s="65"/>
      <c r="I378" s="65"/>
      <c r="J378" s="65"/>
      <c r="K378" s="65"/>
    </row>
    <row r="379" customHeight="1" spans="2:11">
      <c r="B379" s="65"/>
      <c r="C379" s="65"/>
      <c r="D379" s="65"/>
      <c r="E379" s="65"/>
      <c r="F379" s="65"/>
      <c r="G379" s="65"/>
      <c r="H379" s="65"/>
      <c r="I379" s="65"/>
      <c r="J379" s="65"/>
      <c r="K379" s="65"/>
    </row>
    <row r="380" customHeight="1" spans="2:11">
      <c r="B380" s="65"/>
      <c r="C380" s="65"/>
      <c r="D380" s="65"/>
      <c r="E380" s="65"/>
      <c r="F380" s="65"/>
      <c r="G380" s="65"/>
      <c r="H380" s="65"/>
      <c r="I380" s="65"/>
      <c r="J380" s="65"/>
      <c r="K380" s="65"/>
    </row>
    <row r="381" customHeight="1" spans="2:11">
      <c r="B381" s="65"/>
      <c r="C381" s="65"/>
      <c r="D381" s="65"/>
      <c r="E381" s="65"/>
      <c r="F381" s="65"/>
      <c r="G381" s="65"/>
      <c r="H381" s="65"/>
      <c r="I381" s="65"/>
      <c r="J381" s="65"/>
      <c r="K381" s="65"/>
    </row>
    <row r="382" customHeight="1" spans="2:11">
      <c r="B382" s="65"/>
      <c r="C382" s="65"/>
      <c r="D382" s="65"/>
      <c r="E382" s="65"/>
      <c r="F382" s="65"/>
      <c r="G382" s="65"/>
      <c r="H382" s="65"/>
      <c r="I382" s="65"/>
      <c r="J382" s="65"/>
      <c r="K382" s="65"/>
    </row>
    <row r="383" customHeight="1" spans="2:11">
      <c r="B383" s="65"/>
      <c r="C383" s="65"/>
      <c r="D383" s="65"/>
      <c r="E383" s="65"/>
      <c r="F383" s="65"/>
      <c r="G383" s="65"/>
      <c r="H383" s="65"/>
      <c r="I383" s="65"/>
      <c r="J383" s="65"/>
      <c r="K383" s="65"/>
    </row>
    <row r="384" customHeight="1" spans="2:11">
      <c r="B384" s="65"/>
      <c r="C384" s="65"/>
      <c r="D384" s="65"/>
      <c r="E384" s="65"/>
      <c r="F384" s="65"/>
      <c r="G384" s="65"/>
      <c r="H384" s="65"/>
      <c r="I384" s="65"/>
      <c r="J384" s="65"/>
      <c r="K384" s="65"/>
    </row>
    <row r="385" customHeight="1" spans="2:11">
      <c r="B385" s="65"/>
      <c r="C385" s="65"/>
      <c r="D385" s="65"/>
      <c r="E385" s="65"/>
      <c r="F385" s="65"/>
      <c r="G385" s="65"/>
      <c r="H385" s="65"/>
      <c r="I385" s="65"/>
      <c r="J385" s="65"/>
      <c r="K385" s="65"/>
    </row>
    <row r="386" customHeight="1" spans="2:11">
      <c r="B386" s="65"/>
      <c r="C386" s="65"/>
      <c r="D386" s="65"/>
      <c r="E386" s="65"/>
      <c r="F386" s="65"/>
      <c r="G386" s="65"/>
      <c r="H386" s="65"/>
      <c r="I386" s="65"/>
      <c r="J386" s="65"/>
      <c r="K386" s="65"/>
    </row>
    <row r="387" customHeight="1" spans="2:11">
      <c r="B387" s="65"/>
      <c r="C387" s="65"/>
      <c r="D387" s="65"/>
      <c r="E387" s="65"/>
      <c r="F387" s="65"/>
      <c r="G387" s="65"/>
      <c r="H387" s="65"/>
      <c r="I387" s="65"/>
      <c r="J387" s="65"/>
      <c r="K387" s="65"/>
    </row>
    <row r="388" customHeight="1" spans="2:11">
      <c r="B388" s="65"/>
      <c r="C388" s="65"/>
      <c r="D388" s="65"/>
      <c r="E388" s="65"/>
      <c r="F388" s="65"/>
      <c r="G388" s="65"/>
      <c r="H388" s="65"/>
      <c r="I388" s="65"/>
      <c r="J388" s="65"/>
      <c r="K388" s="65"/>
    </row>
    <row r="389" customHeight="1" spans="2:11">
      <c r="B389" s="65"/>
      <c r="C389" s="65"/>
      <c r="D389" s="65"/>
      <c r="E389" s="65"/>
      <c r="F389" s="65"/>
      <c r="G389" s="65"/>
      <c r="H389" s="65"/>
      <c r="I389" s="65"/>
      <c r="J389" s="65"/>
      <c r="K389" s="65"/>
    </row>
    <row r="390" customHeight="1" spans="2:11">
      <c r="B390" s="65"/>
      <c r="C390" s="65"/>
      <c r="D390" s="65"/>
      <c r="E390" s="65"/>
      <c r="F390" s="65"/>
      <c r="G390" s="65"/>
      <c r="H390" s="65"/>
      <c r="I390" s="65"/>
      <c r="J390" s="65"/>
      <c r="K390" s="65"/>
    </row>
    <row r="391" customHeight="1" spans="2:11">
      <c r="B391" s="65"/>
      <c r="C391" s="65"/>
      <c r="D391" s="65"/>
      <c r="E391" s="65"/>
      <c r="F391" s="65"/>
      <c r="G391" s="65"/>
      <c r="H391" s="65"/>
      <c r="I391" s="65"/>
      <c r="J391" s="65"/>
      <c r="K391" s="65"/>
    </row>
    <row r="392" customHeight="1" spans="2:11">
      <c r="B392" s="65"/>
      <c r="C392" s="65"/>
      <c r="D392" s="65"/>
      <c r="E392" s="65"/>
      <c r="F392" s="65"/>
      <c r="G392" s="65"/>
      <c r="H392" s="65"/>
      <c r="I392" s="65"/>
      <c r="J392" s="65"/>
      <c r="K392" s="65"/>
    </row>
    <row r="393" customHeight="1" spans="2:11">
      <c r="B393" s="65"/>
      <c r="C393" s="65"/>
      <c r="D393" s="65"/>
      <c r="E393" s="65"/>
      <c r="F393" s="65"/>
      <c r="G393" s="65"/>
      <c r="H393" s="65"/>
      <c r="I393" s="65"/>
      <c r="J393" s="65"/>
      <c r="K393" s="65"/>
    </row>
    <row r="394" customHeight="1" spans="2:11">
      <c r="B394" s="65"/>
      <c r="C394" s="65"/>
      <c r="D394" s="65"/>
      <c r="E394" s="65"/>
      <c r="F394" s="65"/>
      <c r="G394" s="65"/>
      <c r="H394" s="65"/>
      <c r="I394" s="65"/>
      <c r="J394" s="65"/>
      <c r="K394" s="65"/>
    </row>
    <row r="395" customHeight="1" spans="2:11">
      <c r="B395" s="65"/>
      <c r="C395" s="65"/>
      <c r="D395" s="65"/>
      <c r="E395" s="65"/>
      <c r="F395" s="65"/>
      <c r="G395" s="65"/>
      <c r="H395" s="65"/>
      <c r="I395" s="65"/>
      <c r="J395" s="65"/>
      <c r="K395" s="65"/>
    </row>
    <row r="396" customHeight="1" spans="2:11">
      <c r="B396" s="65"/>
      <c r="C396" s="65"/>
      <c r="D396" s="65"/>
      <c r="E396" s="65"/>
      <c r="F396" s="65"/>
      <c r="G396" s="65"/>
      <c r="H396" s="65"/>
      <c r="I396" s="65"/>
      <c r="J396" s="65"/>
      <c r="K396" s="65"/>
    </row>
    <row r="397" customHeight="1" spans="2:11">
      <c r="B397" s="65"/>
      <c r="C397" s="65"/>
      <c r="D397" s="65"/>
      <c r="E397" s="65"/>
      <c r="F397" s="65"/>
      <c r="G397" s="65"/>
      <c r="H397" s="65"/>
      <c r="I397" s="65"/>
      <c r="J397" s="65"/>
      <c r="K397" s="65"/>
    </row>
    <row r="398" customHeight="1" spans="2:11">
      <c r="B398" s="65"/>
      <c r="C398" s="65"/>
      <c r="D398" s="65"/>
      <c r="E398" s="65"/>
      <c r="F398" s="65"/>
      <c r="G398" s="65"/>
      <c r="H398" s="65"/>
      <c r="I398" s="65"/>
      <c r="J398" s="65"/>
      <c r="K398" s="65"/>
    </row>
    <row r="399" customHeight="1" spans="2:11">
      <c r="B399" s="65"/>
      <c r="C399" s="65"/>
      <c r="D399" s="65"/>
      <c r="E399" s="65"/>
      <c r="F399" s="65"/>
      <c r="G399" s="65"/>
      <c r="H399" s="65"/>
      <c r="I399" s="65"/>
      <c r="J399" s="65"/>
      <c r="K399" s="65"/>
    </row>
    <row r="400" customHeight="1" spans="2:11">
      <c r="B400" s="65"/>
      <c r="C400" s="65"/>
      <c r="D400" s="65"/>
      <c r="E400" s="65"/>
      <c r="F400" s="65"/>
      <c r="G400" s="65"/>
      <c r="H400" s="65"/>
      <c r="I400" s="65"/>
      <c r="J400" s="65"/>
      <c r="K400" s="65"/>
    </row>
    <row r="401" customHeight="1" spans="2:11">
      <c r="B401" s="65"/>
      <c r="C401" s="65"/>
      <c r="D401" s="65"/>
      <c r="E401" s="65"/>
      <c r="F401" s="65"/>
      <c r="G401" s="65"/>
      <c r="H401" s="65"/>
      <c r="I401" s="65"/>
      <c r="J401" s="65"/>
      <c r="K401" s="65"/>
    </row>
    <row r="402" customHeight="1" spans="2:11">
      <c r="B402" s="65"/>
      <c r="C402" s="65"/>
      <c r="D402" s="65"/>
      <c r="E402" s="65"/>
      <c r="F402" s="65"/>
      <c r="G402" s="65"/>
      <c r="H402" s="65"/>
      <c r="I402" s="65"/>
      <c r="J402" s="65"/>
      <c r="K402" s="65"/>
    </row>
    <row r="403" customHeight="1" spans="2:11">
      <c r="B403" s="65"/>
      <c r="C403" s="65"/>
      <c r="D403" s="65"/>
      <c r="E403" s="65"/>
      <c r="F403" s="65"/>
      <c r="G403" s="65"/>
      <c r="H403" s="65"/>
      <c r="I403" s="65"/>
      <c r="J403" s="65"/>
      <c r="K403" s="65"/>
    </row>
    <row r="404" customHeight="1" spans="2:11">
      <c r="B404" s="65"/>
      <c r="C404" s="65"/>
      <c r="D404" s="65"/>
      <c r="E404" s="65"/>
      <c r="F404" s="65"/>
      <c r="G404" s="65"/>
      <c r="H404" s="65"/>
      <c r="I404" s="65"/>
      <c r="J404" s="65"/>
      <c r="K404" s="65"/>
    </row>
    <row r="405" customHeight="1" spans="2:11">
      <c r="B405" s="65"/>
      <c r="C405" s="65"/>
      <c r="D405" s="65"/>
      <c r="E405" s="65"/>
      <c r="F405" s="65"/>
      <c r="G405" s="65"/>
      <c r="H405" s="65"/>
      <c r="I405" s="65"/>
      <c r="J405" s="65"/>
      <c r="K405" s="65"/>
    </row>
    <row r="406" customHeight="1" spans="2:11">
      <c r="B406" s="65"/>
      <c r="C406" s="65"/>
      <c r="D406" s="65"/>
      <c r="E406" s="65"/>
      <c r="F406" s="65"/>
      <c r="G406" s="65"/>
      <c r="H406" s="65"/>
      <c r="I406" s="65"/>
      <c r="J406" s="65"/>
      <c r="K406" s="65"/>
    </row>
    <row r="407" customHeight="1" spans="2:11">
      <c r="B407" s="65"/>
      <c r="C407" s="65"/>
      <c r="D407" s="65"/>
      <c r="E407" s="65"/>
      <c r="F407" s="65"/>
      <c r="G407" s="65"/>
      <c r="H407" s="65"/>
      <c r="I407" s="65"/>
      <c r="J407" s="65"/>
      <c r="K407" s="65"/>
    </row>
    <row r="408" customHeight="1" spans="2:11">
      <c r="B408" s="65"/>
      <c r="C408" s="65"/>
      <c r="D408" s="65"/>
      <c r="E408" s="65"/>
      <c r="F408" s="65"/>
      <c r="G408" s="65"/>
      <c r="H408" s="65"/>
      <c r="I408" s="65"/>
      <c r="J408" s="65"/>
      <c r="K408" s="65"/>
    </row>
    <row r="409" customHeight="1" spans="2:11">
      <c r="B409" s="65"/>
      <c r="C409" s="65"/>
      <c r="D409" s="65"/>
      <c r="E409" s="65"/>
      <c r="F409" s="65"/>
      <c r="G409" s="65"/>
      <c r="H409" s="65"/>
      <c r="I409" s="65"/>
      <c r="J409" s="65"/>
      <c r="K409" s="65"/>
    </row>
    <row r="410" customHeight="1" spans="2:11">
      <c r="B410" s="65"/>
      <c r="C410" s="65"/>
      <c r="D410" s="65"/>
      <c r="E410" s="65"/>
      <c r="F410" s="65"/>
      <c r="G410" s="65"/>
      <c r="H410" s="65"/>
      <c r="I410" s="65"/>
      <c r="J410" s="65"/>
      <c r="K410" s="65"/>
    </row>
    <row r="411" customHeight="1" spans="2:11">
      <c r="B411" s="65"/>
      <c r="C411" s="65"/>
      <c r="D411" s="65"/>
      <c r="E411" s="65"/>
      <c r="F411" s="65"/>
      <c r="G411" s="65"/>
      <c r="H411" s="65"/>
      <c r="I411" s="65"/>
      <c r="J411" s="65"/>
      <c r="K411" s="65"/>
    </row>
    <row r="412" customHeight="1" spans="2:11">
      <c r="B412" s="65"/>
      <c r="C412" s="65"/>
      <c r="D412" s="65"/>
      <c r="E412" s="65"/>
      <c r="F412" s="65"/>
      <c r="G412" s="65"/>
      <c r="H412" s="65"/>
      <c r="I412" s="65"/>
      <c r="J412" s="65"/>
      <c r="K412" s="65"/>
    </row>
    <row r="413" customHeight="1" spans="2:11">
      <c r="B413" s="65"/>
      <c r="C413" s="65"/>
      <c r="D413" s="65"/>
      <c r="E413" s="65"/>
      <c r="F413" s="65"/>
      <c r="G413" s="65"/>
      <c r="H413" s="65"/>
      <c r="I413" s="65"/>
      <c r="J413" s="65"/>
      <c r="K413" s="65"/>
    </row>
    <row r="414" customHeight="1" spans="2:11">
      <c r="B414" s="65"/>
      <c r="C414" s="65"/>
      <c r="D414" s="65"/>
      <c r="E414" s="65"/>
      <c r="F414" s="65"/>
      <c r="G414" s="65"/>
      <c r="H414" s="65"/>
      <c r="I414" s="65"/>
      <c r="J414" s="65"/>
      <c r="K414" s="65"/>
    </row>
    <row r="415" customHeight="1" spans="2:11">
      <c r="B415" s="65"/>
      <c r="C415" s="65"/>
      <c r="D415" s="65"/>
      <c r="E415" s="65"/>
      <c r="F415" s="65"/>
      <c r="G415" s="65"/>
      <c r="H415" s="65"/>
      <c r="I415" s="65"/>
      <c r="J415" s="65"/>
      <c r="K415" s="65"/>
    </row>
    <row r="416" customHeight="1" spans="2:11">
      <c r="B416" s="65"/>
      <c r="C416" s="65"/>
      <c r="D416" s="65"/>
      <c r="E416" s="65"/>
      <c r="F416" s="65"/>
      <c r="G416" s="65"/>
      <c r="H416" s="65"/>
      <c r="I416" s="65"/>
      <c r="J416" s="65"/>
      <c r="K416" s="65"/>
    </row>
    <row r="417" customHeight="1" spans="2:11">
      <c r="B417" s="65"/>
      <c r="C417" s="65"/>
      <c r="D417" s="65"/>
      <c r="E417" s="65"/>
      <c r="F417" s="65"/>
      <c r="G417" s="65"/>
      <c r="H417" s="65"/>
      <c r="I417" s="65"/>
      <c r="J417" s="65"/>
      <c r="K417" s="65"/>
    </row>
    <row r="418" customHeight="1" spans="2:11">
      <c r="B418" s="65"/>
      <c r="C418" s="65"/>
      <c r="D418" s="65"/>
      <c r="E418" s="65"/>
      <c r="F418" s="65"/>
      <c r="G418" s="65"/>
      <c r="H418" s="65"/>
      <c r="I418" s="65"/>
      <c r="J418" s="65"/>
      <c r="K418" s="65"/>
    </row>
    <row r="419" customHeight="1" spans="2:11">
      <c r="B419" s="65"/>
      <c r="C419" s="65"/>
      <c r="D419" s="65"/>
      <c r="E419" s="65"/>
      <c r="F419" s="65"/>
      <c r="G419" s="65"/>
      <c r="H419" s="65"/>
      <c r="I419" s="65"/>
      <c r="J419" s="65"/>
      <c r="K419" s="65"/>
    </row>
    <row r="420" customHeight="1" spans="2:11">
      <c r="B420" s="65"/>
      <c r="C420" s="65"/>
      <c r="D420" s="65"/>
      <c r="E420" s="65"/>
      <c r="F420" s="65"/>
      <c r="G420" s="65"/>
      <c r="H420" s="65"/>
      <c r="I420" s="65"/>
      <c r="J420" s="65"/>
      <c r="K420" s="65"/>
    </row>
    <row r="421" customHeight="1" spans="2:11">
      <c r="B421" s="65"/>
      <c r="C421" s="65"/>
      <c r="D421" s="65"/>
      <c r="E421" s="65"/>
      <c r="F421" s="65"/>
      <c r="G421" s="65"/>
      <c r="H421" s="65"/>
      <c r="I421" s="65"/>
      <c r="J421" s="65"/>
      <c r="K421" s="65"/>
    </row>
    <row r="422" customHeight="1" spans="2:11">
      <c r="B422" s="65"/>
      <c r="C422" s="65"/>
      <c r="D422" s="65"/>
      <c r="E422" s="65"/>
      <c r="F422" s="65"/>
      <c r="G422" s="65"/>
      <c r="H422" s="65"/>
      <c r="I422" s="65"/>
      <c r="J422" s="65"/>
      <c r="K422" s="65"/>
    </row>
    <row r="423" customHeight="1" spans="2:11">
      <c r="B423" s="65"/>
      <c r="C423" s="65"/>
      <c r="D423" s="65"/>
      <c r="E423" s="65"/>
      <c r="F423" s="65"/>
      <c r="G423" s="65"/>
      <c r="H423" s="65"/>
      <c r="I423" s="65"/>
      <c r="J423" s="65"/>
      <c r="K423" s="65"/>
    </row>
    <row r="424" customHeight="1" spans="2:11">
      <c r="B424" s="65"/>
      <c r="C424" s="65"/>
      <c r="D424" s="65"/>
      <c r="E424" s="65"/>
      <c r="F424" s="65"/>
      <c r="G424" s="65"/>
      <c r="H424" s="65"/>
      <c r="I424" s="65"/>
      <c r="J424" s="65"/>
      <c r="K424" s="65"/>
    </row>
    <row r="425" customHeight="1" spans="2:11">
      <c r="B425" s="65"/>
      <c r="C425" s="65"/>
      <c r="D425" s="65"/>
      <c r="E425" s="65"/>
      <c r="F425" s="65"/>
      <c r="G425" s="65"/>
      <c r="H425" s="65"/>
      <c r="I425" s="65"/>
      <c r="J425" s="65"/>
      <c r="K425" s="65"/>
    </row>
    <row r="426" customHeight="1" spans="2:11">
      <c r="B426" s="65"/>
      <c r="C426" s="65"/>
      <c r="D426" s="65"/>
      <c r="E426" s="65"/>
      <c r="F426" s="65"/>
      <c r="G426" s="65"/>
      <c r="H426" s="65"/>
      <c r="I426" s="65"/>
      <c r="J426" s="65"/>
      <c r="K426" s="65"/>
    </row>
    <row r="427" customHeight="1" spans="2:11">
      <c r="B427" s="65"/>
      <c r="C427" s="65"/>
      <c r="D427" s="65"/>
      <c r="E427" s="65"/>
      <c r="F427" s="65"/>
      <c r="G427" s="65"/>
      <c r="H427" s="65"/>
      <c r="I427" s="65"/>
      <c r="J427" s="65"/>
      <c r="K427" s="65"/>
    </row>
    <row r="428" customHeight="1" spans="2:11">
      <c r="B428" s="65"/>
      <c r="C428" s="65"/>
      <c r="D428" s="65"/>
      <c r="E428" s="65"/>
      <c r="F428" s="65"/>
      <c r="G428" s="65"/>
      <c r="H428" s="65"/>
      <c r="I428" s="65"/>
      <c r="J428" s="65"/>
      <c r="K428" s="65"/>
    </row>
    <row r="429" customHeight="1" spans="2:11">
      <c r="B429" s="65"/>
      <c r="C429" s="65"/>
      <c r="D429" s="65"/>
      <c r="E429" s="65"/>
      <c r="F429" s="65"/>
      <c r="G429" s="65"/>
      <c r="H429" s="65"/>
      <c r="I429" s="65"/>
      <c r="J429" s="65"/>
      <c r="K429" s="65"/>
    </row>
    <row r="430" customHeight="1" spans="2:11">
      <c r="B430" s="65"/>
      <c r="C430" s="65"/>
      <c r="D430" s="65"/>
      <c r="E430" s="65"/>
      <c r="F430" s="65"/>
      <c r="G430" s="65"/>
      <c r="H430" s="65"/>
      <c r="I430" s="65"/>
      <c r="J430" s="65"/>
      <c r="K430" s="65"/>
    </row>
    <row r="431" customHeight="1" spans="2:11">
      <c r="B431" s="65"/>
      <c r="C431" s="65"/>
      <c r="D431" s="65"/>
      <c r="E431" s="65"/>
      <c r="F431" s="65"/>
      <c r="G431" s="65"/>
      <c r="H431" s="65"/>
      <c r="I431" s="65"/>
      <c r="J431" s="65"/>
      <c r="K431" s="65"/>
    </row>
    <row r="432" customHeight="1" spans="2:11">
      <c r="B432" s="65"/>
      <c r="C432" s="65"/>
      <c r="D432" s="65"/>
      <c r="E432" s="65"/>
      <c r="F432" s="65"/>
      <c r="G432" s="65"/>
      <c r="H432" s="65"/>
      <c r="I432" s="65"/>
      <c r="J432" s="65"/>
      <c r="K432" s="65"/>
    </row>
    <row r="433" customHeight="1" spans="2:11">
      <c r="B433" s="65"/>
      <c r="C433" s="65"/>
      <c r="D433" s="65"/>
      <c r="E433" s="65"/>
      <c r="F433" s="65"/>
      <c r="G433" s="65"/>
      <c r="H433" s="65"/>
      <c r="I433" s="65"/>
      <c r="J433" s="65"/>
      <c r="K433" s="65"/>
    </row>
    <row r="434" customHeight="1" spans="2:11">
      <c r="B434" s="65"/>
      <c r="C434" s="65"/>
      <c r="D434" s="65"/>
      <c r="E434" s="65"/>
      <c r="F434" s="65"/>
      <c r="G434" s="65"/>
      <c r="H434" s="65"/>
      <c r="I434" s="65"/>
      <c r="J434" s="65"/>
      <c r="K434" s="65"/>
    </row>
    <row r="435" customHeight="1" spans="2:11">
      <c r="B435" s="65"/>
      <c r="C435" s="65"/>
      <c r="D435" s="65"/>
      <c r="E435" s="65"/>
      <c r="F435" s="65"/>
      <c r="G435" s="65"/>
      <c r="H435" s="65"/>
      <c r="I435" s="65"/>
      <c r="J435" s="65"/>
      <c r="K435" s="65"/>
    </row>
    <row r="436" customHeight="1" spans="2:11">
      <c r="B436" s="65"/>
      <c r="C436" s="65"/>
      <c r="D436" s="65"/>
      <c r="E436" s="65"/>
      <c r="F436" s="65"/>
      <c r="G436" s="65"/>
      <c r="H436" s="65"/>
      <c r="I436" s="65"/>
      <c r="J436" s="65"/>
      <c r="K436" s="65"/>
    </row>
    <row r="437" customHeight="1" spans="2:11">
      <c r="B437" s="65"/>
      <c r="C437" s="65"/>
      <c r="D437" s="65"/>
      <c r="E437" s="65"/>
      <c r="F437" s="65"/>
      <c r="G437" s="65"/>
      <c r="H437" s="65"/>
      <c r="I437" s="65"/>
      <c r="J437" s="65"/>
      <c r="K437" s="65"/>
    </row>
    <row r="438" customHeight="1" spans="2:11">
      <c r="B438" s="65"/>
      <c r="C438" s="65"/>
      <c r="D438" s="65"/>
      <c r="E438" s="65"/>
      <c r="F438" s="65"/>
      <c r="G438" s="65"/>
      <c r="H438" s="65"/>
      <c r="I438" s="65"/>
      <c r="J438" s="65"/>
      <c r="K438" s="65"/>
    </row>
    <row r="439" customHeight="1" spans="2:11">
      <c r="B439" s="65"/>
      <c r="C439" s="65"/>
      <c r="D439" s="65"/>
      <c r="E439" s="65"/>
      <c r="F439" s="65"/>
      <c r="G439" s="65"/>
      <c r="H439" s="65"/>
      <c r="I439" s="65"/>
      <c r="J439" s="65"/>
      <c r="K439" s="65"/>
    </row>
    <row r="440" customHeight="1" spans="2:11">
      <c r="B440" s="65"/>
      <c r="C440" s="65"/>
      <c r="D440" s="65"/>
      <c r="E440" s="65"/>
      <c r="F440" s="65"/>
      <c r="G440" s="65"/>
      <c r="H440" s="65"/>
      <c r="I440" s="65"/>
      <c r="J440" s="65"/>
      <c r="K440" s="65"/>
    </row>
    <row r="441" customHeight="1" spans="2:11">
      <c r="B441" s="65"/>
      <c r="C441" s="65"/>
      <c r="D441" s="65"/>
      <c r="E441" s="65"/>
      <c r="F441" s="65"/>
      <c r="G441" s="65"/>
      <c r="H441" s="65"/>
      <c r="I441" s="65"/>
      <c r="J441" s="65"/>
      <c r="K441" s="65"/>
    </row>
    <row r="442" customHeight="1" spans="2:11">
      <c r="B442" s="65"/>
      <c r="C442" s="65"/>
      <c r="D442" s="65"/>
      <c r="E442" s="65"/>
      <c r="F442" s="65"/>
      <c r="G442" s="65"/>
      <c r="H442" s="65"/>
      <c r="I442" s="65"/>
      <c r="J442" s="65"/>
      <c r="K442" s="65"/>
    </row>
    <row r="443" customHeight="1" spans="2:11">
      <c r="B443" s="65"/>
      <c r="C443" s="65"/>
      <c r="D443" s="65"/>
      <c r="E443" s="65"/>
      <c r="F443" s="65"/>
      <c r="G443" s="65"/>
      <c r="H443" s="65"/>
      <c r="I443" s="65"/>
      <c r="J443" s="65"/>
      <c r="K443" s="65"/>
    </row>
    <row r="444" customHeight="1" spans="2:11">
      <c r="B444" s="65"/>
      <c r="C444" s="65"/>
      <c r="D444" s="65"/>
      <c r="E444" s="65"/>
      <c r="F444" s="65"/>
      <c r="G444" s="65"/>
      <c r="H444" s="65"/>
      <c r="I444" s="65"/>
      <c r="J444" s="65"/>
      <c r="K444" s="65"/>
    </row>
    <row r="445" customHeight="1" spans="2:11">
      <c r="B445" s="65"/>
      <c r="C445" s="65"/>
      <c r="D445" s="65"/>
      <c r="E445" s="65"/>
      <c r="F445" s="65"/>
      <c r="G445" s="65"/>
      <c r="H445" s="65"/>
      <c r="I445" s="65"/>
      <c r="J445" s="65"/>
      <c r="K445" s="65"/>
    </row>
    <row r="446" customHeight="1" spans="2:11">
      <c r="B446" s="65"/>
      <c r="C446" s="65"/>
      <c r="D446" s="65"/>
      <c r="E446" s="65"/>
      <c r="F446" s="65"/>
      <c r="G446" s="65"/>
      <c r="H446" s="65"/>
      <c r="I446" s="65"/>
      <c r="J446" s="65"/>
      <c r="K446" s="65"/>
    </row>
    <row r="447" customHeight="1" spans="2:11">
      <c r="B447" s="65"/>
      <c r="C447" s="65"/>
      <c r="D447" s="65"/>
      <c r="E447" s="65"/>
      <c r="F447" s="65"/>
      <c r="G447" s="65"/>
      <c r="H447" s="65"/>
      <c r="I447" s="65"/>
      <c r="J447" s="65"/>
      <c r="K447" s="65"/>
    </row>
    <row r="448" customHeight="1" spans="2:11">
      <c r="B448" s="65"/>
      <c r="C448" s="65"/>
      <c r="D448" s="65"/>
      <c r="E448" s="65"/>
      <c r="F448" s="65"/>
      <c r="G448" s="65"/>
      <c r="H448" s="65"/>
      <c r="I448" s="65"/>
      <c r="J448" s="65"/>
      <c r="K448" s="65"/>
    </row>
    <row r="449" customHeight="1" spans="2:11">
      <c r="B449" s="65"/>
      <c r="C449" s="65"/>
      <c r="D449" s="65"/>
      <c r="E449" s="65"/>
      <c r="F449" s="65"/>
      <c r="G449" s="65"/>
      <c r="H449" s="65"/>
      <c r="I449" s="65"/>
      <c r="J449" s="65"/>
      <c r="K449" s="65"/>
    </row>
    <row r="450" customHeight="1" spans="2:11">
      <c r="B450" s="65"/>
      <c r="C450" s="65"/>
      <c r="D450" s="65"/>
      <c r="E450" s="65"/>
      <c r="F450" s="65"/>
      <c r="G450" s="65"/>
      <c r="H450" s="65"/>
      <c r="I450" s="65"/>
      <c r="J450" s="65"/>
      <c r="K450" s="65"/>
    </row>
    <row r="451" customHeight="1" spans="2:11">
      <c r="B451" s="65"/>
      <c r="C451" s="65"/>
      <c r="D451" s="65"/>
      <c r="E451" s="65"/>
      <c r="F451" s="65"/>
      <c r="G451" s="65"/>
      <c r="H451" s="65"/>
      <c r="I451" s="65"/>
      <c r="J451" s="65"/>
      <c r="K451" s="65"/>
    </row>
    <row r="452" customHeight="1" spans="2:11">
      <c r="B452" s="65"/>
      <c r="C452" s="65"/>
      <c r="D452" s="65"/>
      <c r="E452" s="65"/>
      <c r="F452" s="65"/>
      <c r="G452" s="65"/>
      <c r="H452" s="65"/>
      <c r="I452" s="65"/>
      <c r="J452" s="65"/>
      <c r="K452" s="65"/>
    </row>
    <row r="453" customHeight="1" spans="2:11">
      <c r="B453" s="65"/>
      <c r="C453" s="65"/>
      <c r="D453" s="65"/>
      <c r="E453" s="65"/>
      <c r="F453" s="65"/>
      <c r="G453" s="65"/>
      <c r="H453" s="65"/>
      <c r="I453" s="65"/>
      <c r="J453" s="65"/>
      <c r="K453" s="65"/>
    </row>
    <row r="454" customHeight="1" spans="2:11">
      <c r="B454" s="65"/>
      <c r="C454" s="65"/>
      <c r="D454" s="65"/>
      <c r="E454" s="65"/>
      <c r="F454" s="65"/>
      <c r="G454" s="65"/>
      <c r="H454" s="65"/>
      <c r="I454" s="65"/>
      <c r="J454" s="65"/>
      <c r="K454" s="65"/>
    </row>
    <row r="455" customHeight="1" spans="2:11">
      <c r="B455" s="65"/>
      <c r="C455" s="65"/>
      <c r="D455" s="65"/>
      <c r="E455" s="65"/>
      <c r="F455" s="65"/>
      <c r="G455" s="65"/>
      <c r="H455" s="65"/>
      <c r="I455" s="65"/>
      <c r="J455" s="65"/>
      <c r="K455" s="65"/>
    </row>
    <row r="456" customHeight="1" spans="2:11">
      <c r="B456" s="65"/>
      <c r="C456" s="65"/>
      <c r="D456" s="65"/>
      <c r="E456" s="65"/>
      <c r="F456" s="65"/>
      <c r="G456" s="65"/>
      <c r="H456" s="65"/>
      <c r="I456" s="65"/>
      <c r="J456" s="65"/>
      <c r="K456" s="65"/>
    </row>
    <row r="457" customHeight="1" spans="2:11">
      <c r="B457" s="65"/>
      <c r="C457" s="65"/>
      <c r="D457" s="65"/>
      <c r="E457" s="65"/>
      <c r="F457" s="65"/>
      <c r="G457" s="65"/>
      <c r="H457" s="65"/>
      <c r="I457" s="65"/>
      <c r="J457" s="65"/>
      <c r="K457" s="65"/>
    </row>
    <row r="458" customHeight="1" spans="2:11">
      <c r="B458" s="65"/>
      <c r="C458" s="65"/>
      <c r="D458" s="65"/>
      <c r="E458" s="65"/>
      <c r="F458" s="65"/>
      <c r="G458" s="65"/>
      <c r="H458" s="65"/>
      <c r="I458" s="65"/>
      <c r="J458" s="65"/>
      <c r="K458" s="65"/>
    </row>
    <row r="459" customHeight="1" spans="2:11">
      <c r="B459" s="65"/>
      <c r="C459" s="65"/>
      <c r="D459" s="65"/>
      <c r="E459" s="65"/>
      <c r="F459" s="65"/>
      <c r="G459" s="65"/>
      <c r="H459" s="65"/>
      <c r="I459" s="65"/>
      <c r="J459" s="65"/>
      <c r="K459" s="65"/>
    </row>
    <row r="460" customHeight="1" spans="2:11">
      <c r="B460" s="65"/>
      <c r="C460" s="65"/>
      <c r="D460" s="65"/>
      <c r="E460" s="65"/>
      <c r="F460" s="65"/>
      <c r="G460" s="65"/>
      <c r="H460" s="65"/>
      <c r="I460" s="65"/>
      <c r="J460" s="65"/>
      <c r="K460" s="65"/>
    </row>
    <row r="461" customHeight="1" spans="2:11">
      <c r="B461" s="65"/>
      <c r="C461" s="65"/>
      <c r="D461" s="65"/>
      <c r="E461" s="65"/>
      <c r="F461" s="65"/>
      <c r="G461" s="65"/>
      <c r="H461" s="65"/>
      <c r="I461" s="65"/>
      <c r="J461" s="65"/>
      <c r="K461" s="65"/>
    </row>
    <row r="462" customHeight="1" spans="2:11">
      <c r="B462" s="65"/>
      <c r="C462" s="65"/>
      <c r="D462" s="65"/>
      <c r="E462" s="65"/>
      <c r="F462" s="65"/>
      <c r="G462" s="65"/>
      <c r="H462" s="65"/>
      <c r="I462" s="65"/>
      <c r="J462" s="65"/>
      <c r="K462" s="65"/>
    </row>
    <row r="463" customHeight="1" spans="2:11">
      <c r="B463" s="65"/>
      <c r="C463" s="65"/>
      <c r="D463" s="65"/>
      <c r="E463" s="65"/>
      <c r="F463" s="65"/>
      <c r="G463" s="65"/>
      <c r="H463" s="65"/>
      <c r="I463" s="65"/>
      <c r="J463" s="65"/>
      <c r="K463" s="65"/>
    </row>
    <row r="464" customHeight="1" spans="2:11">
      <c r="B464" s="65"/>
      <c r="C464" s="65"/>
      <c r="D464" s="65"/>
      <c r="E464" s="65"/>
      <c r="F464" s="65"/>
      <c r="G464" s="65"/>
      <c r="H464" s="65"/>
      <c r="I464" s="65"/>
      <c r="J464" s="65"/>
      <c r="K464" s="65"/>
    </row>
    <row r="465" customHeight="1" spans="2:11">
      <c r="B465" s="65"/>
      <c r="C465" s="65"/>
      <c r="D465" s="65"/>
      <c r="E465" s="65"/>
      <c r="F465" s="65"/>
      <c r="G465" s="65"/>
      <c r="H465" s="65"/>
      <c r="I465" s="65"/>
      <c r="J465" s="65"/>
      <c r="K465" s="65"/>
    </row>
    <row r="466" customHeight="1" spans="2:11">
      <c r="B466" s="65"/>
      <c r="C466" s="65"/>
      <c r="D466" s="65"/>
      <c r="E466" s="65"/>
      <c r="F466" s="65"/>
      <c r="G466" s="65"/>
      <c r="H466" s="65"/>
      <c r="I466" s="65"/>
      <c r="J466" s="65"/>
      <c r="K466" s="65"/>
    </row>
    <row r="467" customHeight="1" spans="2:11">
      <c r="B467" s="65"/>
      <c r="C467" s="65"/>
      <c r="D467" s="65"/>
      <c r="E467" s="65"/>
      <c r="F467" s="65"/>
      <c r="G467" s="65"/>
      <c r="H467" s="65"/>
      <c r="I467" s="65"/>
      <c r="J467" s="65"/>
      <c r="K467" s="65"/>
    </row>
    <row r="468" customHeight="1" spans="2:11">
      <c r="B468" s="65"/>
      <c r="C468" s="65"/>
      <c r="D468" s="65"/>
      <c r="E468" s="65"/>
      <c r="F468" s="65"/>
      <c r="G468" s="65"/>
      <c r="H468" s="65"/>
      <c r="I468" s="65"/>
      <c r="J468" s="65"/>
      <c r="K468" s="65"/>
    </row>
    <row r="469" customHeight="1" spans="2:11">
      <c r="B469" s="65"/>
      <c r="C469" s="65"/>
      <c r="D469" s="65"/>
      <c r="E469" s="65"/>
      <c r="F469" s="65"/>
      <c r="G469" s="65"/>
      <c r="H469" s="65"/>
      <c r="I469" s="65"/>
      <c r="J469" s="65"/>
      <c r="K469" s="65"/>
    </row>
    <row r="470" customHeight="1" spans="2:11">
      <c r="B470" s="65"/>
      <c r="C470" s="65"/>
      <c r="D470" s="65"/>
      <c r="E470" s="65"/>
      <c r="F470" s="65"/>
      <c r="G470" s="65"/>
      <c r="H470" s="65"/>
      <c r="I470" s="65"/>
      <c r="J470" s="65"/>
      <c r="K470" s="65"/>
    </row>
    <row r="471" customHeight="1" spans="2:11">
      <c r="B471" s="65"/>
      <c r="C471" s="65"/>
      <c r="D471" s="65"/>
      <c r="E471" s="65"/>
      <c r="F471" s="65"/>
      <c r="G471" s="65"/>
      <c r="H471" s="65"/>
      <c r="I471" s="65"/>
      <c r="J471" s="65"/>
      <c r="K471" s="65"/>
    </row>
    <row r="472" customHeight="1" spans="2:11">
      <c r="B472" s="65"/>
      <c r="C472" s="65"/>
      <c r="D472" s="65"/>
      <c r="E472" s="65"/>
      <c r="F472" s="65"/>
      <c r="G472" s="65"/>
      <c r="H472" s="65"/>
      <c r="I472" s="65"/>
      <c r="J472" s="65"/>
      <c r="K472" s="65"/>
    </row>
    <row r="473" customHeight="1" spans="2:11">
      <c r="B473" s="65"/>
      <c r="C473" s="65"/>
      <c r="D473" s="65"/>
      <c r="E473" s="65"/>
      <c r="F473" s="65"/>
      <c r="G473" s="65"/>
      <c r="H473" s="65"/>
      <c r="I473" s="65"/>
      <c r="J473" s="65"/>
      <c r="K473" s="65"/>
    </row>
    <row r="474" customHeight="1" spans="2:11">
      <c r="B474" s="65"/>
      <c r="C474" s="65"/>
      <c r="D474" s="65"/>
      <c r="E474" s="65"/>
      <c r="F474" s="65"/>
      <c r="G474" s="65"/>
      <c r="H474" s="65"/>
      <c r="I474" s="65"/>
      <c r="J474" s="65"/>
      <c r="K474" s="65"/>
    </row>
    <row r="475" customHeight="1" spans="2:11">
      <c r="B475" s="65"/>
      <c r="C475" s="65"/>
      <c r="D475" s="65"/>
      <c r="E475" s="65"/>
      <c r="F475" s="65"/>
      <c r="G475" s="65"/>
      <c r="H475" s="65"/>
      <c r="I475" s="65"/>
      <c r="J475" s="65"/>
      <c r="K475" s="65"/>
    </row>
    <row r="476" customHeight="1" spans="2:11">
      <c r="B476" s="65"/>
      <c r="C476" s="65"/>
      <c r="D476" s="65"/>
      <c r="E476" s="65"/>
      <c r="F476" s="65"/>
      <c r="G476" s="65"/>
      <c r="H476" s="65"/>
      <c r="I476" s="65"/>
      <c r="J476" s="65"/>
      <c r="K476" s="65"/>
    </row>
    <row r="477" customHeight="1" spans="2:11">
      <c r="B477" s="65"/>
      <c r="C477" s="65"/>
      <c r="D477" s="65"/>
      <c r="E477" s="65"/>
      <c r="F477" s="65"/>
      <c r="G477" s="65"/>
      <c r="H477" s="65"/>
      <c r="I477" s="65"/>
      <c r="J477" s="65"/>
      <c r="K477" s="65"/>
    </row>
    <row r="478" customHeight="1" spans="2:11">
      <c r="B478" s="65"/>
      <c r="C478" s="65"/>
      <c r="D478" s="65"/>
      <c r="E478" s="65"/>
      <c r="F478" s="65"/>
      <c r="G478" s="65"/>
      <c r="H478" s="65"/>
      <c r="I478" s="65"/>
      <c r="J478" s="65"/>
      <c r="K478" s="65"/>
    </row>
    <row r="479" customHeight="1" spans="2:11">
      <c r="B479" s="65"/>
      <c r="C479" s="65"/>
      <c r="D479" s="65"/>
      <c r="E479" s="65"/>
      <c r="F479" s="65"/>
      <c r="G479" s="65"/>
      <c r="H479" s="65"/>
      <c r="I479" s="65"/>
      <c r="J479" s="65"/>
      <c r="K479" s="65"/>
    </row>
    <row r="480" customHeight="1" spans="2:11">
      <c r="B480" s="65"/>
      <c r="C480" s="65"/>
      <c r="D480" s="65"/>
      <c r="E480" s="65"/>
      <c r="F480" s="65"/>
      <c r="G480" s="65"/>
      <c r="H480" s="65"/>
      <c r="I480" s="65"/>
      <c r="J480" s="65"/>
      <c r="K480" s="65"/>
    </row>
    <row r="481" customHeight="1" spans="2:11">
      <c r="B481" s="65"/>
      <c r="C481" s="65"/>
      <c r="D481" s="65"/>
      <c r="E481" s="65"/>
      <c r="F481" s="65"/>
      <c r="G481" s="65"/>
      <c r="H481" s="65"/>
      <c r="I481" s="65"/>
      <c r="J481" s="65"/>
      <c r="K481" s="65"/>
    </row>
    <row r="482" customHeight="1" spans="2:11">
      <c r="B482" s="65"/>
      <c r="C482" s="65"/>
      <c r="D482" s="65"/>
      <c r="E482" s="65"/>
      <c r="F482" s="65"/>
      <c r="G482" s="65"/>
      <c r="H482" s="65"/>
      <c r="I482" s="65"/>
      <c r="J482" s="65"/>
      <c r="K482" s="65"/>
    </row>
    <row r="483" customHeight="1" spans="2:11">
      <c r="B483" s="65"/>
      <c r="C483" s="65"/>
      <c r="D483" s="65"/>
      <c r="E483" s="65"/>
      <c r="F483" s="65"/>
      <c r="G483" s="65"/>
      <c r="H483" s="65"/>
      <c r="I483" s="65"/>
      <c r="J483" s="65"/>
      <c r="K483" s="65"/>
    </row>
    <row r="484" customHeight="1" spans="2:11">
      <c r="B484" s="65"/>
      <c r="C484" s="65"/>
      <c r="D484" s="65"/>
      <c r="E484" s="65"/>
      <c r="F484" s="65"/>
      <c r="G484" s="65"/>
      <c r="H484" s="65"/>
      <c r="I484" s="65"/>
      <c r="J484" s="65"/>
      <c r="K484" s="65"/>
    </row>
    <row r="485" customHeight="1" spans="2:11">
      <c r="B485" s="65"/>
      <c r="C485" s="65"/>
      <c r="D485" s="65"/>
      <c r="E485" s="65"/>
      <c r="F485" s="65"/>
      <c r="G485" s="65"/>
      <c r="H485" s="65"/>
      <c r="I485" s="65"/>
      <c r="J485" s="65"/>
      <c r="K485" s="65"/>
    </row>
    <row r="486" customHeight="1" spans="2:11">
      <c r="B486" s="65"/>
      <c r="C486" s="65"/>
      <c r="D486" s="65"/>
      <c r="E486" s="65"/>
      <c r="F486" s="65"/>
      <c r="G486" s="65"/>
      <c r="H486" s="65"/>
      <c r="I486" s="65"/>
      <c r="J486" s="65"/>
      <c r="K486" s="65"/>
    </row>
    <row r="487" customHeight="1" spans="2:11">
      <c r="B487" s="65"/>
      <c r="C487" s="65"/>
      <c r="D487" s="65"/>
      <c r="E487" s="65"/>
      <c r="F487" s="65"/>
      <c r="G487" s="65"/>
      <c r="H487" s="65"/>
      <c r="I487" s="65"/>
      <c r="J487" s="65"/>
      <c r="K487" s="65"/>
    </row>
    <row r="488" customHeight="1" spans="2:11">
      <c r="B488" s="65"/>
      <c r="C488" s="65"/>
      <c r="D488" s="65"/>
      <c r="E488" s="65"/>
      <c r="F488" s="65"/>
      <c r="G488" s="65"/>
      <c r="H488" s="65"/>
      <c r="I488" s="65"/>
      <c r="J488" s="65"/>
      <c r="K488" s="65"/>
    </row>
    <row r="489" customHeight="1" spans="2:11">
      <c r="B489" s="65"/>
      <c r="C489" s="65"/>
      <c r="D489" s="65"/>
      <c r="E489" s="65"/>
      <c r="F489" s="65"/>
      <c r="G489" s="65"/>
      <c r="H489" s="65"/>
      <c r="I489" s="65"/>
      <c r="J489" s="65"/>
      <c r="K489" s="65"/>
    </row>
    <row r="490" customHeight="1" spans="2:11">
      <c r="B490" s="65"/>
      <c r="C490" s="65"/>
      <c r="D490" s="65"/>
      <c r="E490" s="65"/>
      <c r="F490" s="65"/>
      <c r="G490" s="65"/>
      <c r="H490" s="65"/>
      <c r="I490" s="65"/>
      <c r="J490" s="65"/>
      <c r="K490" s="65"/>
    </row>
    <row r="491" customHeight="1" spans="2:11">
      <c r="B491" s="65"/>
      <c r="C491" s="65"/>
      <c r="D491" s="65"/>
      <c r="E491" s="65"/>
      <c r="F491" s="65"/>
      <c r="G491" s="65"/>
      <c r="H491" s="65"/>
      <c r="I491" s="65"/>
      <c r="J491" s="65"/>
      <c r="K491" s="65"/>
    </row>
    <row r="492" customHeight="1" spans="2:11">
      <c r="B492" s="65"/>
      <c r="C492" s="65"/>
      <c r="D492" s="65"/>
      <c r="E492" s="65"/>
      <c r="F492" s="65"/>
      <c r="G492" s="65"/>
      <c r="H492" s="65"/>
      <c r="I492" s="65"/>
      <c r="J492" s="65"/>
      <c r="K492" s="65"/>
    </row>
    <row r="493" customHeight="1" spans="2:11">
      <c r="B493" s="65"/>
      <c r="C493" s="65"/>
      <c r="D493" s="65"/>
      <c r="E493" s="65"/>
      <c r="F493" s="65"/>
      <c r="G493" s="65"/>
      <c r="H493" s="65"/>
      <c r="I493" s="65"/>
      <c r="J493" s="65"/>
      <c r="K493" s="65"/>
    </row>
    <row r="494" customHeight="1" spans="2:11">
      <c r="B494" s="65"/>
      <c r="C494" s="65"/>
      <c r="D494" s="65"/>
      <c r="E494" s="65"/>
      <c r="F494" s="65"/>
      <c r="G494" s="65"/>
      <c r="H494" s="65"/>
      <c r="I494" s="65"/>
      <c r="J494" s="65"/>
      <c r="K494" s="65"/>
    </row>
    <row r="495" customHeight="1" spans="2:11">
      <c r="B495" s="65"/>
      <c r="C495" s="65"/>
      <c r="D495" s="65"/>
      <c r="E495" s="65"/>
      <c r="F495" s="65"/>
      <c r="G495" s="65"/>
      <c r="H495" s="65"/>
      <c r="I495" s="65"/>
      <c r="J495" s="65"/>
      <c r="K495" s="65"/>
    </row>
    <row r="496" customHeight="1" spans="2:11">
      <c r="B496" s="65"/>
      <c r="C496" s="65"/>
      <c r="D496" s="65"/>
      <c r="E496" s="65"/>
      <c r="F496" s="65"/>
      <c r="G496" s="65"/>
      <c r="H496" s="65"/>
      <c r="I496" s="65"/>
      <c r="J496" s="65"/>
      <c r="K496" s="65"/>
    </row>
    <row r="497" customHeight="1" spans="2:11">
      <c r="B497" s="65"/>
      <c r="C497" s="65"/>
      <c r="D497" s="65"/>
      <c r="E497" s="65"/>
      <c r="F497" s="65"/>
      <c r="G497" s="65"/>
      <c r="H497" s="65"/>
      <c r="I497" s="65"/>
      <c r="J497" s="65"/>
      <c r="K497" s="65"/>
    </row>
    <row r="498" customHeight="1" spans="2:11">
      <c r="B498" s="65"/>
      <c r="C498" s="65"/>
      <c r="D498" s="65"/>
      <c r="E498" s="65"/>
      <c r="F498" s="65"/>
      <c r="G498" s="65"/>
      <c r="H498" s="65"/>
      <c r="I498" s="65"/>
      <c r="J498" s="65"/>
      <c r="K498" s="65"/>
    </row>
    <row r="499" customHeight="1" spans="2:11">
      <c r="B499" s="65"/>
      <c r="C499" s="65"/>
      <c r="D499" s="65"/>
      <c r="E499" s="65"/>
      <c r="F499" s="65"/>
      <c r="G499" s="65"/>
      <c r="H499" s="65"/>
      <c r="I499" s="65"/>
      <c r="J499" s="65"/>
      <c r="K499" s="65"/>
    </row>
    <row r="500" customHeight="1" spans="2:11">
      <c r="B500" s="65"/>
      <c r="C500" s="65"/>
      <c r="D500" s="65"/>
      <c r="E500" s="65"/>
      <c r="F500" s="65"/>
      <c r="G500" s="65"/>
      <c r="H500" s="65"/>
      <c r="I500" s="65"/>
      <c r="J500" s="65"/>
      <c r="K500" s="65"/>
    </row>
    <row r="501" customHeight="1" spans="2:11">
      <c r="B501" s="65"/>
      <c r="C501" s="65"/>
      <c r="D501" s="65"/>
      <c r="E501" s="65"/>
      <c r="F501" s="65"/>
      <c r="G501" s="65"/>
      <c r="H501" s="65"/>
      <c r="I501" s="65"/>
      <c r="J501" s="65"/>
      <c r="K501" s="65"/>
    </row>
    <row r="502" customHeight="1" spans="2:11">
      <c r="B502" s="65"/>
      <c r="C502" s="65"/>
      <c r="D502" s="65"/>
      <c r="E502" s="65"/>
      <c r="F502" s="65"/>
      <c r="G502" s="65"/>
      <c r="H502" s="65"/>
      <c r="I502" s="65"/>
      <c r="J502" s="65"/>
      <c r="K502" s="65"/>
    </row>
    <row r="503" customHeight="1" spans="2:11">
      <c r="B503" s="65"/>
      <c r="C503" s="65"/>
      <c r="D503" s="65"/>
      <c r="E503" s="65"/>
      <c r="F503" s="65"/>
      <c r="G503" s="65"/>
      <c r="H503" s="65"/>
      <c r="I503" s="65"/>
      <c r="J503" s="65"/>
      <c r="K503" s="65"/>
    </row>
    <row r="504" customHeight="1" spans="2:11">
      <c r="B504" s="65"/>
      <c r="C504" s="65"/>
      <c r="D504" s="65"/>
      <c r="E504" s="65"/>
      <c r="F504" s="65"/>
      <c r="G504" s="65"/>
      <c r="H504" s="65"/>
      <c r="I504" s="65"/>
      <c r="J504" s="65"/>
      <c r="K504" s="65"/>
    </row>
    <row r="505" customHeight="1" spans="2:11">
      <c r="B505" s="65"/>
      <c r="C505" s="65"/>
      <c r="D505" s="65"/>
      <c r="E505" s="65"/>
      <c r="F505" s="65"/>
      <c r="G505" s="65"/>
      <c r="H505" s="65"/>
      <c r="I505" s="65"/>
      <c r="J505" s="65"/>
      <c r="K505" s="65"/>
    </row>
    <row r="506" customHeight="1" spans="2:11">
      <c r="B506" s="65"/>
      <c r="C506" s="65"/>
      <c r="D506" s="65"/>
      <c r="E506" s="65"/>
      <c r="F506" s="65"/>
      <c r="G506" s="65"/>
      <c r="H506" s="65"/>
      <c r="I506" s="65"/>
      <c r="J506" s="65"/>
      <c r="K506" s="65"/>
    </row>
    <row r="507" customHeight="1" spans="2:11">
      <c r="B507" s="65"/>
      <c r="C507" s="65"/>
      <c r="D507" s="65"/>
      <c r="E507" s="65"/>
      <c r="F507" s="65"/>
      <c r="G507" s="65"/>
      <c r="H507" s="65"/>
      <c r="I507" s="65"/>
      <c r="J507" s="65"/>
      <c r="K507" s="65"/>
    </row>
    <row r="508" customHeight="1" spans="2:11">
      <c r="B508" s="65"/>
      <c r="C508" s="65"/>
      <c r="D508" s="65"/>
      <c r="E508" s="65"/>
      <c r="F508" s="65"/>
      <c r="G508" s="65"/>
      <c r="H508" s="65"/>
      <c r="I508" s="65"/>
      <c r="J508" s="65"/>
      <c r="K508" s="65"/>
    </row>
    <row r="509" customHeight="1" spans="2:11">
      <c r="B509" s="65"/>
      <c r="C509" s="65"/>
      <c r="D509" s="65"/>
      <c r="E509" s="65"/>
      <c r="F509" s="65"/>
      <c r="G509" s="65"/>
      <c r="H509" s="65"/>
      <c r="I509" s="65"/>
      <c r="J509" s="65"/>
      <c r="K509" s="65"/>
    </row>
    <row r="510" customHeight="1" spans="2:11">
      <c r="B510" s="65"/>
      <c r="C510" s="65"/>
      <c r="D510" s="65"/>
      <c r="E510" s="65"/>
      <c r="F510" s="65"/>
      <c r="G510" s="65"/>
      <c r="H510" s="65"/>
      <c r="I510" s="65"/>
      <c r="J510" s="65"/>
      <c r="K510" s="65"/>
    </row>
    <row r="511" customHeight="1" spans="2:11">
      <c r="B511" s="65"/>
      <c r="C511" s="65"/>
      <c r="D511" s="65"/>
      <c r="E511" s="65"/>
      <c r="F511" s="65"/>
      <c r="G511" s="65"/>
      <c r="H511" s="65"/>
      <c r="I511" s="65"/>
      <c r="J511" s="65"/>
      <c r="K511" s="65"/>
    </row>
    <row r="512" customHeight="1" spans="2:11">
      <c r="B512" s="65"/>
      <c r="C512" s="65"/>
      <c r="D512" s="65"/>
      <c r="E512" s="65"/>
      <c r="F512" s="65"/>
      <c r="G512" s="65"/>
      <c r="H512" s="65"/>
      <c r="I512" s="65"/>
      <c r="J512" s="65"/>
      <c r="K512" s="65"/>
    </row>
    <row r="513" customHeight="1" spans="2:11">
      <c r="B513" s="65"/>
      <c r="C513" s="65"/>
      <c r="D513" s="65"/>
      <c r="E513" s="65"/>
      <c r="F513" s="65"/>
      <c r="G513" s="65"/>
      <c r="H513" s="65"/>
      <c r="I513" s="65"/>
      <c r="J513" s="65"/>
      <c r="K513" s="65"/>
    </row>
    <row r="514" customHeight="1" spans="2:11">
      <c r="B514" s="65"/>
      <c r="C514" s="65"/>
      <c r="D514" s="65"/>
      <c r="E514" s="65"/>
      <c r="F514" s="65"/>
      <c r="G514" s="65"/>
      <c r="H514" s="65"/>
      <c r="I514" s="65"/>
      <c r="J514" s="65"/>
      <c r="K514" s="65"/>
    </row>
    <row r="515" customHeight="1" spans="2:11">
      <c r="B515" s="65"/>
      <c r="C515" s="65"/>
      <c r="D515" s="65"/>
      <c r="E515" s="65"/>
      <c r="F515" s="65"/>
      <c r="G515" s="65"/>
      <c r="H515" s="65"/>
      <c r="I515" s="65"/>
      <c r="J515" s="65"/>
      <c r="K515" s="65"/>
    </row>
    <row r="516" customHeight="1" spans="2:11">
      <c r="B516" s="65"/>
      <c r="C516" s="65"/>
      <c r="D516" s="65"/>
      <c r="E516" s="65"/>
      <c r="F516" s="65"/>
      <c r="G516" s="65"/>
      <c r="H516" s="65"/>
      <c r="I516" s="65"/>
      <c r="J516" s="65"/>
      <c r="K516" s="65"/>
    </row>
    <row r="517" customHeight="1" spans="2:11">
      <c r="B517" s="65"/>
      <c r="C517" s="65"/>
      <c r="D517" s="65"/>
      <c r="E517" s="65"/>
      <c r="F517" s="65"/>
      <c r="G517" s="65"/>
      <c r="H517" s="65"/>
      <c r="I517" s="65"/>
      <c r="J517" s="65"/>
      <c r="K517" s="65"/>
    </row>
    <row r="518" customHeight="1" spans="2:11">
      <c r="B518" s="65"/>
      <c r="C518" s="65"/>
      <c r="D518" s="65"/>
      <c r="E518" s="65"/>
      <c r="F518" s="65"/>
      <c r="G518" s="65"/>
      <c r="H518" s="65"/>
      <c r="I518" s="65"/>
      <c r="J518" s="65"/>
      <c r="K518" s="65"/>
    </row>
    <row r="519" customHeight="1" spans="2:11">
      <c r="B519" s="65"/>
      <c r="C519" s="65"/>
      <c r="D519" s="65"/>
      <c r="E519" s="65"/>
      <c r="F519" s="65"/>
      <c r="G519" s="65"/>
      <c r="H519" s="65"/>
      <c r="I519" s="65"/>
      <c r="J519" s="65"/>
      <c r="K519" s="65"/>
    </row>
    <row r="520" customHeight="1" spans="2:11">
      <c r="B520" s="65"/>
      <c r="C520" s="65"/>
      <c r="D520" s="65"/>
      <c r="E520" s="65"/>
      <c r="F520" s="65"/>
      <c r="G520" s="65"/>
      <c r="H520" s="65"/>
      <c r="I520" s="65"/>
      <c r="J520" s="65"/>
      <c r="K520" s="65"/>
    </row>
    <row r="521" customHeight="1" spans="2:11">
      <c r="B521" s="65"/>
      <c r="C521" s="65"/>
      <c r="D521" s="65"/>
      <c r="E521" s="65"/>
      <c r="F521" s="65"/>
      <c r="G521" s="65"/>
      <c r="H521" s="65"/>
      <c r="I521" s="65"/>
      <c r="J521" s="65"/>
      <c r="K521" s="65"/>
    </row>
    <row r="522" customHeight="1" spans="2:11">
      <c r="B522" s="65"/>
      <c r="C522" s="65"/>
      <c r="D522" s="65"/>
      <c r="E522" s="65"/>
      <c r="F522" s="65"/>
      <c r="G522" s="65"/>
      <c r="H522" s="65"/>
      <c r="I522" s="65"/>
      <c r="J522" s="65"/>
      <c r="K522" s="65"/>
    </row>
    <row r="523" customHeight="1" spans="2:11">
      <c r="B523" s="65"/>
      <c r="C523" s="65"/>
      <c r="D523" s="65"/>
      <c r="E523" s="65"/>
      <c r="F523" s="65"/>
      <c r="G523" s="65"/>
      <c r="H523" s="65"/>
      <c r="I523" s="65"/>
      <c r="J523" s="65"/>
      <c r="K523" s="65"/>
    </row>
    <row r="524" customHeight="1" spans="2:11">
      <c r="B524" s="65"/>
      <c r="C524" s="65"/>
      <c r="D524" s="65"/>
      <c r="E524" s="65"/>
      <c r="F524" s="65"/>
      <c r="G524" s="65"/>
      <c r="H524" s="65"/>
      <c r="I524" s="65"/>
      <c r="J524" s="65"/>
      <c r="K524" s="65"/>
    </row>
    <row r="525" customHeight="1" spans="2:11">
      <c r="B525" s="65"/>
      <c r="C525" s="65"/>
      <c r="D525" s="65"/>
      <c r="E525" s="65"/>
      <c r="F525" s="65"/>
      <c r="G525" s="65"/>
      <c r="H525" s="65"/>
      <c r="I525" s="65"/>
      <c r="J525" s="65"/>
      <c r="K525" s="65"/>
    </row>
    <row r="526" customHeight="1" spans="2:11">
      <c r="B526" s="65"/>
      <c r="C526" s="65"/>
      <c r="D526" s="65"/>
      <c r="E526" s="65"/>
      <c r="F526" s="65"/>
      <c r="G526" s="65"/>
      <c r="H526" s="65"/>
      <c r="I526" s="65"/>
      <c r="J526" s="65"/>
      <c r="K526" s="65"/>
    </row>
    <row r="527" customHeight="1" spans="2:11">
      <c r="B527" s="65"/>
      <c r="C527" s="65"/>
      <c r="D527" s="65"/>
      <c r="E527" s="65"/>
      <c r="F527" s="65"/>
      <c r="G527" s="65"/>
      <c r="H527" s="65"/>
      <c r="I527" s="65"/>
      <c r="J527" s="65"/>
      <c r="K527" s="65"/>
    </row>
    <row r="528" customHeight="1" spans="2:11">
      <c r="B528" s="65"/>
      <c r="C528" s="65"/>
      <c r="D528" s="65"/>
      <c r="E528" s="65"/>
      <c r="F528" s="65"/>
      <c r="G528" s="65"/>
      <c r="H528" s="65"/>
      <c r="I528" s="65"/>
      <c r="J528" s="65"/>
      <c r="K528" s="65"/>
    </row>
    <row r="529" customHeight="1" spans="2:11">
      <c r="B529" s="65"/>
      <c r="C529" s="65"/>
      <c r="D529" s="65"/>
      <c r="E529" s="65"/>
      <c r="F529" s="65"/>
      <c r="G529" s="65"/>
      <c r="H529" s="65"/>
      <c r="I529" s="65"/>
      <c r="J529" s="65"/>
      <c r="K529" s="65"/>
    </row>
    <row r="530" customHeight="1" spans="2:11">
      <c r="B530" s="65"/>
      <c r="C530" s="65"/>
      <c r="D530" s="65"/>
      <c r="E530" s="65"/>
      <c r="F530" s="65"/>
      <c r="G530" s="65"/>
      <c r="H530" s="65"/>
      <c r="I530" s="65"/>
      <c r="J530" s="65"/>
      <c r="K530" s="65"/>
    </row>
    <row r="531" customHeight="1" spans="2:11">
      <c r="B531" s="65"/>
      <c r="C531" s="65"/>
      <c r="D531" s="65"/>
      <c r="E531" s="65"/>
      <c r="F531" s="65"/>
      <c r="G531" s="65"/>
      <c r="H531" s="65"/>
      <c r="I531" s="65"/>
      <c r="J531" s="65"/>
      <c r="K531" s="65"/>
    </row>
    <row r="532" customHeight="1" spans="2:11">
      <c r="B532" s="65"/>
      <c r="C532" s="65"/>
      <c r="D532" s="65"/>
      <c r="E532" s="65"/>
      <c r="F532" s="65"/>
      <c r="G532" s="65"/>
      <c r="H532" s="65"/>
      <c r="I532" s="65"/>
      <c r="J532" s="65"/>
      <c r="K532" s="65"/>
    </row>
    <row r="533" customHeight="1" spans="2:11">
      <c r="B533" s="65"/>
      <c r="C533" s="65"/>
      <c r="D533" s="65"/>
      <c r="E533" s="65"/>
      <c r="F533" s="65"/>
      <c r="G533" s="65"/>
      <c r="H533" s="65"/>
      <c r="I533" s="65"/>
      <c r="J533" s="65"/>
      <c r="K533" s="65"/>
    </row>
    <row r="534" customHeight="1" spans="2:11">
      <c r="B534" s="65"/>
      <c r="C534" s="65"/>
      <c r="D534" s="65"/>
      <c r="E534" s="65"/>
      <c r="F534" s="65"/>
      <c r="G534" s="65"/>
      <c r="H534" s="65"/>
      <c r="I534" s="65"/>
      <c r="J534" s="65"/>
      <c r="K534" s="65"/>
    </row>
    <row r="535" customHeight="1" spans="2:11">
      <c r="B535" s="65"/>
      <c r="C535" s="65"/>
      <c r="D535" s="65"/>
      <c r="E535" s="65"/>
      <c r="F535" s="65"/>
      <c r="G535" s="65"/>
      <c r="H535" s="65"/>
      <c r="I535" s="65"/>
      <c r="J535" s="65"/>
      <c r="K535" s="65"/>
    </row>
    <row r="536" customHeight="1" spans="2:11">
      <c r="B536" s="65"/>
      <c r="C536" s="65"/>
      <c r="D536" s="65"/>
      <c r="E536" s="65"/>
      <c r="F536" s="65"/>
      <c r="G536" s="65"/>
      <c r="H536" s="65"/>
      <c r="I536" s="65"/>
      <c r="J536" s="65"/>
      <c r="K536" s="65"/>
    </row>
    <row r="537" customHeight="1" spans="2:11">
      <c r="B537" s="65"/>
      <c r="C537" s="65"/>
      <c r="D537" s="65"/>
      <c r="E537" s="65"/>
      <c r="F537" s="65"/>
      <c r="G537" s="65"/>
      <c r="H537" s="65"/>
      <c r="I537" s="65"/>
      <c r="J537" s="65"/>
      <c r="K537" s="65"/>
    </row>
    <row r="538" customHeight="1" spans="2:11">
      <c r="B538" s="65"/>
      <c r="C538" s="65"/>
      <c r="D538" s="65"/>
      <c r="E538" s="65"/>
      <c r="F538" s="65"/>
      <c r="G538" s="65"/>
      <c r="H538" s="65"/>
      <c r="I538" s="65"/>
      <c r="J538" s="65"/>
      <c r="K538" s="65"/>
    </row>
    <row r="539" customHeight="1" spans="2:11">
      <c r="B539" s="65"/>
      <c r="C539" s="65"/>
      <c r="D539" s="65"/>
      <c r="E539" s="65"/>
      <c r="F539" s="65"/>
      <c r="G539" s="65"/>
      <c r="H539" s="65"/>
      <c r="I539" s="65"/>
      <c r="J539" s="65"/>
      <c r="K539" s="65"/>
    </row>
    <row r="540" customHeight="1" spans="2:11">
      <c r="B540" s="65"/>
      <c r="C540" s="65"/>
      <c r="D540" s="65"/>
      <c r="E540" s="65"/>
      <c r="F540" s="65"/>
      <c r="G540" s="65"/>
      <c r="H540" s="65"/>
      <c r="I540" s="65"/>
      <c r="J540" s="65"/>
      <c r="K540" s="65"/>
    </row>
    <row r="541" customHeight="1" spans="2:11">
      <c r="B541" s="65"/>
      <c r="C541" s="65"/>
      <c r="D541" s="65"/>
      <c r="E541" s="65"/>
      <c r="F541" s="65"/>
      <c r="G541" s="65"/>
      <c r="H541" s="65"/>
      <c r="I541" s="65"/>
      <c r="J541" s="65"/>
      <c r="K541" s="65"/>
    </row>
    <row r="542" customHeight="1" spans="2:11">
      <c r="B542" s="65"/>
      <c r="C542" s="65"/>
      <c r="D542" s="65"/>
      <c r="E542" s="65"/>
      <c r="F542" s="65"/>
      <c r="G542" s="65"/>
      <c r="H542" s="65"/>
      <c r="I542" s="65"/>
      <c r="J542" s="65"/>
      <c r="K542" s="65"/>
    </row>
    <row r="543" customHeight="1" spans="2:11">
      <c r="B543" s="65"/>
      <c r="C543" s="65"/>
      <c r="D543" s="65"/>
      <c r="E543" s="65"/>
      <c r="F543" s="65"/>
      <c r="G543" s="65"/>
      <c r="H543" s="65"/>
      <c r="I543" s="65"/>
      <c r="J543" s="65"/>
      <c r="K543" s="65"/>
    </row>
    <row r="544" customHeight="1" spans="2:11">
      <c r="B544" s="65"/>
      <c r="C544" s="65"/>
      <c r="D544" s="65"/>
      <c r="E544" s="65"/>
      <c r="F544" s="65"/>
      <c r="G544" s="65"/>
      <c r="H544" s="65"/>
      <c r="I544" s="65"/>
      <c r="J544" s="65"/>
      <c r="K544" s="65"/>
    </row>
    <row r="545" customHeight="1" spans="2:11">
      <c r="B545" s="65"/>
      <c r="C545" s="65"/>
      <c r="D545" s="65"/>
      <c r="E545" s="65"/>
      <c r="F545" s="65"/>
      <c r="G545" s="65"/>
      <c r="H545" s="65"/>
      <c r="I545" s="65"/>
      <c r="J545" s="65"/>
      <c r="K545" s="65"/>
    </row>
    <row r="546" customHeight="1" spans="2:11">
      <c r="B546" s="65"/>
      <c r="C546" s="65"/>
      <c r="D546" s="65"/>
      <c r="E546" s="65"/>
      <c r="F546" s="65"/>
      <c r="G546" s="65"/>
      <c r="H546" s="65"/>
      <c r="I546" s="65"/>
      <c r="J546" s="65"/>
      <c r="K546" s="65"/>
    </row>
    <row r="547" customHeight="1" spans="2:11">
      <c r="B547" s="65"/>
      <c r="C547" s="65"/>
      <c r="D547" s="65"/>
      <c r="E547" s="65"/>
      <c r="F547" s="65"/>
      <c r="G547" s="65"/>
      <c r="H547" s="65"/>
      <c r="I547" s="65"/>
      <c r="J547" s="65"/>
      <c r="K547" s="65"/>
    </row>
    <row r="548" customHeight="1" spans="2:11">
      <c r="B548" s="65"/>
      <c r="C548" s="65"/>
      <c r="D548" s="65"/>
      <c r="E548" s="65"/>
      <c r="F548" s="65"/>
      <c r="G548" s="65"/>
      <c r="H548" s="65"/>
      <c r="I548" s="65"/>
      <c r="J548" s="65"/>
      <c r="K548" s="65"/>
    </row>
    <row r="549" customHeight="1" spans="2:11">
      <c r="B549" s="65"/>
      <c r="C549" s="65"/>
      <c r="D549" s="65"/>
      <c r="E549" s="65"/>
      <c r="F549" s="65"/>
      <c r="G549" s="65"/>
      <c r="H549" s="65"/>
      <c r="I549" s="65"/>
      <c r="J549" s="65"/>
      <c r="K549" s="65"/>
    </row>
    <row r="550" customHeight="1" spans="2:11">
      <c r="B550" s="65"/>
      <c r="C550" s="65"/>
      <c r="D550" s="65"/>
      <c r="E550" s="65"/>
      <c r="F550" s="65"/>
      <c r="G550" s="65"/>
      <c r="H550" s="65"/>
      <c r="I550" s="65"/>
      <c r="J550" s="65"/>
      <c r="K550" s="65"/>
    </row>
    <row r="551" customHeight="1" spans="2:11">
      <c r="B551" s="65"/>
      <c r="C551" s="65"/>
      <c r="D551" s="65"/>
      <c r="E551" s="65"/>
      <c r="F551" s="65"/>
      <c r="G551" s="65"/>
      <c r="H551" s="65"/>
      <c r="I551" s="65"/>
      <c r="J551" s="65"/>
      <c r="K551" s="65"/>
    </row>
    <row r="552" customHeight="1" spans="2:11">
      <c r="B552" s="65"/>
      <c r="C552" s="65"/>
      <c r="D552" s="65"/>
      <c r="E552" s="65"/>
      <c r="F552" s="65"/>
      <c r="G552" s="65"/>
      <c r="H552" s="65"/>
      <c r="I552" s="65"/>
      <c r="J552" s="65"/>
      <c r="K552" s="65"/>
    </row>
    <row r="553" customHeight="1" spans="2:11">
      <c r="B553" s="65"/>
      <c r="C553" s="65"/>
      <c r="D553" s="65"/>
      <c r="E553" s="65"/>
      <c r="F553" s="65"/>
      <c r="G553" s="65"/>
      <c r="H553" s="65"/>
      <c r="I553" s="65"/>
      <c r="J553" s="65"/>
      <c r="K553" s="65"/>
    </row>
    <row r="554" customHeight="1" spans="2:11">
      <c r="B554" s="65"/>
      <c r="C554" s="65"/>
      <c r="D554" s="65"/>
      <c r="E554" s="65"/>
      <c r="F554" s="65"/>
      <c r="G554" s="65"/>
      <c r="H554" s="65"/>
      <c r="I554" s="65"/>
      <c r="J554" s="65"/>
      <c r="K554" s="65"/>
    </row>
    <row r="555" customHeight="1" spans="2:11">
      <c r="B555" s="65"/>
      <c r="C555" s="65"/>
      <c r="D555" s="65"/>
      <c r="E555" s="65"/>
      <c r="F555" s="65"/>
      <c r="G555" s="65"/>
      <c r="H555" s="65"/>
      <c r="I555" s="65"/>
      <c r="J555" s="65"/>
      <c r="K555" s="65"/>
    </row>
    <row r="556" customHeight="1" spans="2:11">
      <c r="B556" s="65"/>
      <c r="C556" s="65"/>
      <c r="D556" s="65"/>
      <c r="E556" s="65"/>
      <c r="F556" s="65"/>
      <c r="G556" s="65"/>
      <c r="H556" s="65"/>
      <c r="I556" s="65"/>
      <c r="J556" s="65"/>
      <c r="K556" s="65"/>
    </row>
    <row r="557" customHeight="1" spans="2:11">
      <c r="B557" s="65"/>
      <c r="C557" s="65"/>
      <c r="D557" s="65"/>
      <c r="E557" s="65"/>
      <c r="F557" s="65"/>
      <c r="G557" s="65"/>
      <c r="H557" s="65"/>
      <c r="I557" s="65"/>
      <c r="J557" s="65"/>
      <c r="K557" s="65"/>
    </row>
    <row r="558" customHeight="1" spans="2:11">
      <c r="B558" s="65"/>
      <c r="C558" s="65"/>
      <c r="D558" s="65"/>
      <c r="E558" s="65"/>
      <c r="F558" s="65"/>
      <c r="G558" s="65"/>
      <c r="H558" s="65"/>
      <c r="I558" s="65"/>
      <c r="J558" s="65"/>
      <c r="K558" s="65"/>
    </row>
    <row r="559" customHeight="1" spans="2:11">
      <c r="B559" s="65"/>
      <c r="C559" s="65"/>
      <c r="D559" s="65"/>
      <c r="E559" s="65"/>
      <c r="F559" s="65"/>
      <c r="G559" s="65"/>
      <c r="H559" s="65"/>
      <c r="I559" s="65"/>
      <c r="J559" s="65"/>
      <c r="K559" s="65"/>
    </row>
    <row r="560" customHeight="1" spans="2:11">
      <c r="B560" s="65"/>
      <c r="C560" s="65"/>
      <c r="D560" s="65"/>
      <c r="E560" s="65"/>
      <c r="F560" s="65"/>
      <c r="G560" s="65"/>
      <c r="H560" s="65"/>
      <c r="I560" s="65"/>
      <c r="J560" s="65"/>
      <c r="K560" s="65"/>
    </row>
    <row r="561" customHeight="1" spans="2:11">
      <c r="B561" s="65"/>
      <c r="C561" s="65"/>
      <c r="D561" s="65"/>
      <c r="E561" s="65"/>
      <c r="F561" s="65"/>
      <c r="G561" s="65"/>
      <c r="H561" s="65"/>
      <c r="I561" s="65"/>
      <c r="J561" s="65"/>
      <c r="K561" s="65"/>
    </row>
    <row r="562" customHeight="1" spans="2:11">
      <c r="B562" s="65"/>
      <c r="C562" s="65"/>
      <c r="D562" s="65"/>
      <c r="E562" s="65"/>
      <c r="F562" s="65"/>
      <c r="G562" s="65"/>
      <c r="H562" s="65"/>
      <c r="I562" s="65"/>
      <c r="J562" s="65"/>
      <c r="K562" s="65"/>
    </row>
    <row r="563" customHeight="1" spans="2:11">
      <c r="B563" s="65"/>
      <c r="C563" s="65"/>
      <c r="D563" s="65"/>
      <c r="E563" s="65"/>
      <c r="F563" s="65"/>
      <c r="G563" s="65"/>
      <c r="H563" s="65"/>
      <c r="I563" s="65"/>
      <c r="J563" s="65"/>
      <c r="K563" s="65"/>
    </row>
    <row r="564" customHeight="1" spans="2:11">
      <c r="B564" s="65"/>
      <c r="C564" s="65"/>
      <c r="D564" s="65"/>
      <c r="E564" s="65"/>
      <c r="F564" s="65"/>
      <c r="G564" s="65"/>
      <c r="H564" s="65"/>
      <c r="I564" s="65"/>
      <c r="J564" s="65"/>
      <c r="K564" s="65"/>
    </row>
    <row r="565" customHeight="1" spans="2:11">
      <c r="B565" s="65"/>
      <c r="C565" s="65"/>
      <c r="D565" s="65"/>
      <c r="E565" s="65"/>
      <c r="F565" s="65"/>
      <c r="G565" s="65"/>
      <c r="H565" s="65"/>
      <c r="I565" s="65"/>
      <c r="J565" s="65"/>
      <c r="K565" s="65"/>
    </row>
    <row r="566" customHeight="1" spans="2:11">
      <c r="B566" s="65"/>
      <c r="C566" s="65"/>
      <c r="D566" s="65"/>
      <c r="E566" s="65"/>
      <c r="F566" s="65"/>
      <c r="G566" s="65"/>
      <c r="H566" s="65"/>
      <c r="I566" s="65"/>
      <c r="J566" s="65"/>
      <c r="K566" s="65"/>
    </row>
    <row r="567" customHeight="1" spans="2:11">
      <c r="B567" s="65"/>
      <c r="C567" s="65"/>
      <c r="D567" s="65"/>
      <c r="E567" s="65"/>
      <c r="F567" s="65"/>
      <c r="G567" s="65"/>
      <c r="H567" s="65"/>
      <c r="I567" s="65"/>
      <c r="J567" s="65"/>
      <c r="K567" s="65"/>
    </row>
    <row r="568" customHeight="1" spans="2:11">
      <c r="B568" s="65"/>
      <c r="C568" s="65"/>
      <c r="D568" s="65"/>
      <c r="E568" s="65"/>
      <c r="F568" s="65"/>
      <c r="G568" s="65"/>
      <c r="H568" s="65"/>
      <c r="I568" s="65"/>
      <c r="J568" s="65"/>
      <c r="K568" s="65"/>
    </row>
    <row r="569" customHeight="1" spans="2:11">
      <c r="B569" s="65"/>
      <c r="C569" s="65"/>
      <c r="D569" s="65"/>
      <c r="E569" s="65"/>
      <c r="F569" s="65"/>
      <c r="G569" s="65"/>
      <c r="H569" s="65"/>
      <c r="I569" s="65"/>
      <c r="J569" s="65"/>
      <c r="K569" s="65"/>
    </row>
    <row r="570" customHeight="1" spans="2:11">
      <c r="B570" s="65"/>
      <c r="C570" s="65"/>
      <c r="D570" s="65"/>
      <c r="E570" s="65"/>
      <c r="F570" s="65"/>
      <c r="G570" s="65"/>
      <c r="H570" s="65"/>
      <c r="I570" s="65"/>
      <c r="J570" s="65"/>
      <c r="K570" s="65"/>
    </row>
    <row r="571" customHeight="1" spans="2:11">
      <c r="B571" s="65"/>
      <c r="C571" s="65"/>
      <c r="D571" s="65"/>
      <c r="E571" s="65"/>
      <c r="F571" s="65"/>
      <c r="G571" s="65"/>
      <c r="H571" s="65"/>
      <c r="I571" s="65"/>
      <c r="J571" s="65"/>
      <c r="K571" s="65"/>
    </row>
    <row r="572" customHeight="1" spans="2:11">
      <c r="B572" s="65"/>
      <c r="C572" s="65"/>
      <c r="D572" s="65"/>
      <c r="E572" s="65"/>
      <c r="F572" s="65"/>
      <c r="G572" s="65"/>
      <c r="H572" s="65"/>
      <c r="I572" s="65"/>
      <c r="J572" s="65"/>
      <c r="K572" s="65"/>
    </row>
    <row r="573" customHeight="1" spans="2:11">
      <c r="B573" s="65"/>
      <c r="C573" s="65"/>
      <c r="D573" s="65"/>
      <c r="E573" s="65"/>
      <c r="F573" s="65"/>
      <c r="G573" s="65"/>
      <c r="H573" s="65"/>
      <c r="I573" s="65"/>
      <c r="J573" s="65"/>
      <c r="K573" s="65"/>
    </row>
    <row r="574" customHeight="1" spans="2:11">
      <c r="B574" s="65"/>
      <c r="C574" s="65"/>
      <c r="D574" s="65"/>
      <c r="E574" s="65"/>
      <c r="F574" s="65"/>
      <c r="G574" s="65"/>
      <c r="H574" s="65"/>
      <c r="I574" s="65"/>
      <c r="J574" s="65"/>
      <c r="K574" s="65"/>
    </row>
    <row r="575" customHeight="1" spans="2:11">
      <c r="B575" s="65"/>
      <c r="C575" s="65"/>
      <c r="D575" s="65"/>
      <c r="E575" s="65"/>
      <c r="F575" s="65"/>
      <c r="G575" s="65"/>
      <c r="H575" s="65"/>
      <c r="I575" s="65"/>
      <c r="J575" s="65"/>
      <c r="K575" s="65"/>
    </row>
    <row r="576" customHeight="1" spans="2:11">
      <c r="B576" s="65"/>
      <c r="C576" s="65"/>
      <c r="D576" s="65"/>
      <c r="E576" s="65"/>
      <c r="F576" s="65"/>
      <c r="G576" s="65"/>
      <c r="H576" s="65"/>
      <c r="I576" s="65"/>
      <c r="J576" s="65"/>
      <c r="K576" s="65"/>
    </row>
    <row r="577" customHeight="1" spans="2:11">
      <c r="B577" s="65"/>
      <c r="C577" s="65"/>
      <c r="D577" s="65"/>
      <c r="E577" s="65"/>
      <c r="F577" s="65"/>
      <c r="G577" s="65"/>
      <c r="H577" s="65"/>
      <c r="I577" s="65"/>
      <c r="J577" s="65"/>
      <c r="K577" s="65"/>
    </row>
    <row r="578" customHeight="1" spans="2:11">
      <c r="B578" s="65"/>
      <c r="C578" s="65"/>
      <c r="D578" s="65"/>
      <c r="E578" s="65"/>
      <c r="F578" s="65"/>
      <c r="G578" s="65"/>
      <c r="H578" s="65"/>
      <c r="I578" s="65"/>
      <c r="J578" s="65"/>
      <c r="K578" s="65"/>
    </row>
    <row r="579" customHeight="1" spans="2:11">
      <c r="B579" s="65"/>
      <c r="C579" s="65"/>
      <c r="D579" s="65"/>
      <c r="E579" s="65"/>
      <c r="F579" s="65"/>
      <c r="G579" s="65"/>
      <c r="H579" s="65"/>
      <c r="I579" s="65"/>
      <c r="J579" s="65"/>
      <c r="K579" s="65"/>
    </row>
    <row r="580" customHeight="1" spans="2:11">
      <c r="B580" s="65"/>
      <c r="C580" s="65"/>
      <c r="D580" s="65"/>
      <c r="E580" s="65"/>
      <c r="F580" s="65"/>
      <c r="G580" s="65"/>
      <c r="H580" s="65"/>
      <c r="I580" s="65"/>
      <c r="J580" s="65"/>
      <c r="K580" s="65"/>
    </row>
    <row r="581" customHeight="1" spans="2:11">
      <c r="B581" s="65"/>
      <c r="C581" s="65"/>
      <c r="D581" s="65"/>
      <c r="E581" s="65"/>
      <c r="F581" s="65"/>
      <c r="G581" s="65"/>
      <c r="H581" s="65"/>
      <c r="I581" s="65"/>
      <c r="J581" s="65"/>
      <c r="K581" s="65"/>
    </row>
    <row r="582" customHeight="1" spans="2:11">
      <c r="B582" s="65"/>
      <c r="C582" s="65"/>
      <c r="D582" s="65"/>
      <c r="E582" s="65"/>
      <c r="F582" s="65"/>
      <c r="G582" s="65"/>
      <c r="H582" s="65"/>
      <c r="I582" s="65"/>
      <c r="J582" s="65"/>
      <c r="K582" s="65"/>
    </row>
    <row r="583" customHeight="1" spans="2:11">
      <c r="B583" s="65"/>
      <c r="C583" s="65"/>
      <c r="D583" s="65"/>
      <c r="E583" s="65"/>
      <c r="F583" s="65"/>
      <c r="G583" s="65"/>
      <c r="H583" s="65"/>
      <c r="I583" s="65"/>
      <c r="J583" s="65"/>
      <c r="K583" s="65"/>
    </row>
    <row r="584" customHeight="1" spans="2:11">
      <c r="B584" s="65"/>
      <c r="C584" s="65"/>
      <c r="D584" s="65"/>
      <c r="E584" s="65"/>
      <c r="F584" s="65"/>
      <c r="G584" s="65"/>
      <c r="H584" s="65"/>
      <c r="I584" s="65"/>
      <c r="J584" s="65"/>
      <c r="K584" s="65"/>
    </row>
    <row r="585" customHeight="1" spans="2:11">
      <c r="B585" s="65"/>
      <c r="C585" s="65"/>
      <c r="D585" s="65"/>
      <c r="E585" s="65"/>
      <c r="F585" s="65"/>
      <c r="G585" s="65"/>
      <c r="H585" s="65"/>
      <c r="I585" s="65"/>
      <c r="J585" s="65"/>
      <c r="K585" s="65"/>
    </row>
    <row r="586" customHeight="1" spans="2:11">
      <c r="B586" s="65"/>
      <c r="C586" s="65"/>
      <c r="D586" s="65"/>
      <c r="E586" s="65"/>
      <c r="F586" s="65"/>
      <c r="G586" s="65"/>
      <c r="H586" s="65"/>
      <c r="I586" s="65"/>
      <c r="J586" s="65"/>
      <c r="K586" s="65"/>
    </row>
    <row r="587" customHeight="1" spans="2:11">
      <c r="B587" s="65"/>
      <c r="C587" s="65"/>
      <c r="D587" s="65"/>
      <c r="E587" s="65"/>
      <c r="F587" s="65"/>
      <c r="G587" s="65"/>
      <c r="H587" s="65"/>
      <c r="I587" s="65"/>
      <c r="J587" s="65"/>
      <c r="K587" s="65"/>
    </row>
    <row r="588" customHeight="1" spans="2:11">
      <c r="B588" s="65"/>
      <c r="C588" s="65"/>
      <c r="D588" s="65"/>
      <c r="E588" s="65"/>
      <c r="F588" s="65"/>
      <c r="G588" s="65"/>
      <c r="H588" s="65"/>
      <c r="I588" s="65"/>
      <c r="J588" s="65"/>
      <c r="K588" s="65"/>
    </row>
    <row r="589" customHeight="1" spans="2:11">
      <c r="B589" s="65"/>
      <c r="C589" s="65"/>
      <c r="D589" s="65"/>
      <c r="E589" s="65"/>
      <c r="F589" s="65"/>
      <c r="G589" s="65"/>
      <c r="H589" s="65"/>
      <c r="I589" s="65"/>
      <c r="J589" s="65"/>
      <c r="K589" s="65"/>
    </row>
    <row r="590" customHeight="1" spans="2:11">
      <c r="B590" s="65"/>
      <c r="C590" s="65"/>
      <c r="D590" s="65"/>
      <c r="E590" s="65"/>
      <c r="F590" s="65"/>
      <c r="G590" s="65"/>
      <c r="H590" s="65"/>
      <c r="I590" s="65"/>
      <c r="J590" s="65"/>
      <c r="K590" s="65"/>
    </row>
    <row r="591" customHeight="1" spans="2:11">
      <c r="B591" s="65"/>
      <c r="C591" s="65"/>
      <c r="D591" s="65"/>
      <c r="E591" s="65"/>
      <c r="F591" s="65"/>
      <c r="G591" s="65"/>
      <c r="H591" s="65"/>
      <c r="I591" s="65"/>
      <c r="J591" s="65"/>
      <c r="K591" s="65"/>
    </row>
    <row r="592" customHeight="1" spans="2:11">
      <c r="B592" s="65"/>
      <c r="C592" s="65"/>
      <c r="D592" s="65"/>
      <c r="E592" s="65"/>
      <c r="F592" s="65"/>
      <c r="G592" s="65"/>
      <c r="H592" s="65"/>
      <c r="I592" s="65"/>
      <c r="J592" s="65"/>
      <c r="K592" s="65"/>
    </row>
    <row r="593" customHeight="1" spans="2:11">
      <c r="B593" s="65"/>
      <c r="C593" s="65"/>
      <c r="D593" s="65"/>
      <c r="E593" s="65"/>
      <c r="F593" s="65"/>
      <c r="G593" s="65"/>
      <c r="H593" s="65"/>
      <c r="I593" s="65"/>
      <c r="J593" s="65"/>
      <c r="K593" s="65"/>
    </row>
    <row r="594" customHeight="1" spans="2:11">
      <c r="B594" s="65"/>
      <c r="C594" s="65"/>
      <c r="D594" s="65"/>
      <c r="E594" s="65"/>
      <c r="F594" s="65"/>
      <c r="G594" s="65"/>
      <c r="H594" s="65"/>
      <c r="I594" s="65"/>
      <c r="J594" s="65"/>
      <c r="K594" s="65"/>
    </row>
    <row r="595" customHeight="1" spans="2:11">
      <c r="B595" s="65"/>
      <c r="C595" s="65"/>
      <c r="D595" s="65"/>
      <c r="E595" s="65"/>
      <c r="F595" s="65"/>
      <c r="G595" s="65"/>
      <c r="H595" s="65"/>
      <c r="I595" s="65"/>
      <c r="J595" s="65"/>
      <c r="K595" s="65"/>
    </row>
    <row r="596" customHeight="1" spans="2:11">
      <c r="B596" s="65"/>
      <c r="C596" s="65"/>
      <c r="D596" s="65"/>
      <c r="E596" s="65"/>
      <c r="F596" s="65"/>
      <c r="G596" s="65"/>
      <c r="H596" s="65"/>
      <c r="I596" s="65"/>
      <c r="J596" s="65"/>
      <c r="K596" s="65"/>
    </row>
    <row r="597" customHeight="1" spans="2:11">
      <c r="B597" s="65"/>
      <c r="C597" s="65"/>
      <c r="D597" s="65"/>
      <c r="E597" s="65"/>
      <c r="F597" s="65"/>
      <c r="G597" s="65"/>
      <c r="H597" s="65"/>
      <c r="I597" s="65"/>
      <c r="J597" s="65"/>
      <c r="K597" s="65"/>
    </row>
    <row r="598" customHeight="1" spans="2:11">
      <c r="B598" s="65"/>
      <c r="C598" s="65"/>
      <c r="D598" s="65"/>
      <c r="E598" s="65"/>
      <c r="F598" s="65"/>
      <c r="G598" s="65"/>
      <c r="H598" s="65"/>
      <c r="I598" s="65"/>
      <c r="J598" s="65"/>
      <c r="K598" s="65"/>
    </row>
    <row r="599" customHeight="1" spans="2:11">
      <c r="B599" s="65"/>
      <c r="C599" s="65"/>
      <c r="D599" s="65"/>
      <c r="E599" s="65"/>
      <c r="F599" s="65"/>
      <c r="G599" s="65"/>
      <c r="H599" s="65"/>
      <c r="I599" s="65"/>
      <c r="J599" s="65"/>
      <c r="K599" s="65"/>
    </row>
    <row r="600" customHeight="1" spans="2:11">
      <c r="B600" s="65"/>
      <c r="C600" s="65"/>
      <c r="D600" s="65"/>
      <c r="E600" s="65"/>
      <c r="F600" s="65"/>
      <c r="G600" s="65"/>
      <c r="H600" s="65"/>
      <c r="I600" s="65"/>
      <c r="J600" s="65"/>
      <c r="K600" s="65"/>
    </row>
    <row r="601" customHeight="1" spans="2:11">
      <c r="B601" s="65"/>
      <c r="C601" s="65"/>
      <c r="D601" s="65"/>
      <c r="E601" s="65"/>
      <c r="F601" s="65"/>
      <c r="G601" s="65"/>
      <c r="H601" s="65"/>
      <c r="I601" s="65"/>
      <c r="J601" s="65"/>
      <c r="K601" s="65"/>
    </row>
    <row r="602" customHeight="1" spans="2:11">
      <c r="B602" s="65"/>
      <c r="C602" s="65"/>
      <c r="D602" s="65"/>
      <c r="E602" s="65"/>
      <c r="F602" s="65"/>
      <c r="G602" s="65"/>
      <c r="H602" s="65"/>
      <c r="I602" s="65"/>
      <c r="J602" s="65"/>
      <c r="K602" s="65"/>
    </row>
    <row r="603" customHeight="1" spans="2:11">
      <c r="B603" s="65"/>
      <c r="C603" s="65"/>
      <c r="D603" s="65"/>
      <c r="E603" s="65"/>
      <c r="F603" s="65"/>
      <c r="G603" s="65"/>
      <c r="H603" s="65"/>
      <c r="I603" s="65"/>
      <c r="J603" s="65"/>
      <c r="K603" s="65"/>
    </row>
    <row r="604" customHeight="1" spans="2:11">
      <c r="B604" s="65"/>
      <c r="C604" s="65"/>
      <c r="D604" s="65"/>
      <c r="E604" s="65"/>
      <c r="F604" s="65"/>
      <c r="G604" s="65"/>
      <c r="H604" s="65"/>
      <c r="I604" s="65"/>
      <c r="J604" s="65"/>
      <c r="K604" s="65"/>
    </row>
    <row r="605" customHeight="1" spans="2:11">
      <c r="B605" s="65"/>
      <c r="C605" s="65"/>
      <c r="D605" s="65"/>
      <c r="E605" s="65"/>
      <c r="F605" s="65"/>
      <c r="G605" s="65"/>
      <c r="H605" s="65"/>
      <c r="I605" s="65"/>
      <c r="J605" s="65"/>
      <c r="K605" s="65"/>
    </row>
    <row r="606" customHeight="1" spans="2:11">
      <c r="B606" s="65"/>
      <c r="C606" s="65"/>
      <c r="D606" s="65"/>
      <c r="E606" s="65"/>
      <c r="F606" s="65"/>
      <c r="G606" s="65"/>
      <c r="H606" s="65"/>
      <c r="I606" s="65"/>
      <c r="J606" s="65"/>
      <c r="K606" s="65"/>
    </row>
    <row r="607" customHeight="1" spans="2:11">
      <c r="B607" s="65"/>
      <c r="C607" s="65"/>
      <c r="D607" s="65"/>
      <c r="E607" s="65"/>
      <c r="F607" s="65"/>
      <c r="G607" s="65"/>
      <c r="H607" s="65"/>
      <c r="I607" s="65"/>
      <c r="J607" s="65"/>
      <c r="K607" s="65"/>
    </row>
    <row r="608" customHeight="1" spans="2:11">
      <c r="B608" s="65"/>
      <c r="C608" s="65"/>
      <c r="D608" s="65"/>
      <c r="E608" s="65"/>
      <c r="F608" s="65"/>
      <c r="G608" s="65"/>
      <c r="H608" s="65"/>
      <c r="I608" s="65"/>
      <c r="J608" s="65"/>
      <c r="K608" s="65"/>
    </row>
    <row r="609" customHeight="1" spans="2:11">
      <c r="B609" s="65"/>
      <c r="C609" s="65"/>
      <c r="D609" s="65"/>
      <c r="E609" s="65"/>
      <c r="F609" s="65"/>
      <c r="G609" s="65"/>
      <c r="H609" s="65"/>
      <c r="I609" s="65"/>
      <c r="J609" s="65"/>
      <c r="K609" s="65"/>
    </row>
    <row r="610" customHeight="1" spans="2:11">
      <c r="B610" s="65"/>
      <c r="C610" s="65"/>
      <c r="D610" s="65"/>
      <c r="E610" s="65"/>
      <c r="F610" s="65"/>
      <c r="G610" s="65"/>
      <c r="H610" s="65"/>
      <c r="I610" s="65"/>
      <c r="J610" s="65"/>
      <c r="K610" s="65"/>
    </row>
    <row r="611" customHeight="1" spans="2:11">
      <c r="B611" s="65"/>
      <c r="C611" s="65"/>
      <c r="D611" s="65"/>
      <c r="E611" s="65"/>
      <c r="F611" s="65"/>
      <c r="G611" s="65"/>
      <c r="H611" s="65"/>
      <c r="I611" s="65"/>
      <c r="J611" s="65"/>
      <c r="K611" s="65"/>
    </row>
    <row r="612" customHeight="1" spans="2:11">
      <c r="B612" s="65"/>
      <c r="C612" s="65"/>
      <c r="D612" s="65"/>
      <c r="E612" s="65"/>
      <c r="F612" s="65"/>
      <c r="G612" s="65"/>
      <c r="H612" s="65"/>
      <c r="I612" s="65"/>
      <c r="J612" s="65"/>
      <c r="K612" s="65"/>
    </row>
    <row r="613" customHeight="1" spans="2:11">
      <c r="B613" s="65"/>
      <c r="C613" s="65"/>
      <c r="D613" s="65"/>
      <c r="E613" s="65"/>
      <c r="F613" s="65"/>
      <c r="G613" s="65"/>
      <c r="H613" s="65"/>
      <c r="I613" s="65"/>
      <c r="J613" s="65"/>
      <c r="K613" s="65"/>
    </row>
    <row r="614" customHeight="1" spans="2:11">
      <c r="B614" s="65"/>
      <c r="C614" s="65"/>
      <c r="D614" s="65"/>
      <c r="E614" s="65"/>
      <c r="F614" s="65"/>
      <c r="G614" s="65"/>
      <c r="H614" s="65"/>
      <c r="I614" s="65"/>
      <c r="J614" s="65"/>
      <c r="K614" s="65"/>
    </row>
    <row r="615" customHeight="1" spans="2:11">
      <c r="B615" s="65"/>
      <c r="C615" s="65"/>
      <c r="D615" s="65"/>
      <c r="E615" s="65"/>
      <c r="F615" s="65"/>
      <c r="G615" s="65"/>
      <c r="H615" s="65"/>
      <c r="I615" s="65"/>
      <c r="J615" s="65"/>
      <c r="K615" s="65"/>
    </row>
    <row r="616" customHeight="1" spans="2:11">
      <c r="B616" s="65"/>
      <c r="C616" s="65"/>
      <c r="D616" s="65"/>
      <c r="E616" s="65"/>
      <c r="F616" s="65"/>
      <c r="G616" s="65"/>
      <c r="H616" s="65"/>
      <c r="I616" s="65"/>
      <c r="J616" s="65"/>
      <c r="K616" s="65"/>
    </row>
    <row r="617" customHeight="1" spans="2:11">
      <c r="B617" s="65"/>
      <c r="C617" s="65"/>
      <c r="D617" s="65"/>
      <c r="E617" s="65"/>
      <c r="F617" s="65"/>
      <c r="G617" s="65"/>
      <c r="H617" s="65"/>
      <c r="I617" s="65"/>
      <c r="J617" s="65"/>
      <c r="K617" s="65"/>
    </row>
    <row r="618" customHeight="1" spans="2:11">
      <c r="B618" s="65"/>
      <c r="C618" s="65"/>
      <c r="D618" s="65"/>
      <c r="E618" s="65"/>
      <c r="F618" s="65"/>
      <c r="G618" s="65"/>
      <c r="H618" s="65"/>
      <c r="I618" s="65"/>
      <c r="J618" s="65"/>
      <c r="K618" s="65"/>
    </row>
    <row r="619" customHeight="1" spans="2:11">
      <c r="B619" s="65"/>
      <c r="C619" s="65"/>
      <c r="D619" s="65"/>
      <c r="E619" s="65"/>
      <c r="F619" s="65"/>
      <c r="G619" s="65"/>
      <c r="H619" s="65"/>
      <c r="I619" s="65"/>
      <c r="J619" s="65"/>
      <c r="K619" s="65"/>
    </row>
    <row r="620" customHeight="1" spans="2:11">
      <c r="B620" s="65"/>
      <c r="C620" s="65"/>
      <c r="D620" s="65"/>
      <c r="E620" s="65"/>
      <c r="F620" s="65"/>
      <c r="G620" s="65"/>
      <c r="H620" s="65"/>
      <c r="I620" s="65"/>
      <c r="J620" s="65"/>
      <c r="K620" s="65"/>
    </row>
    <row r="621" customHeight="1" spans="2:11">
      <c r="B621" s="65"/>
      <c r="C621" s="65"/>
      <c r="D621" s="65"/>
      <c r="E621" s="65"/>
      <c r="F621" s="65"/>
      <c r="G621" s="65"/>
      <c r="H621" s="65"/>
      <c r="I621" s="65"/>
      <c r="J621" s="65"/>
      <c r="K621" s="65"/>
    </row>
    <row r="622" customHeight="1" spans="2:11">
      <c r="B622" s="65"/>
      <c r="C622" s="65"/>
      <c r="D622" s="65"/>
      <c r="E622" s="65"/>
      <c r="F622" s="65"/>
      <c r="G622" s="65"/>
      <c r="H622" s="65"/>
      <c r="I622" s="65"/>
      <c r="J622" s="65"/>
      <c r="K622" s="65"/>
    </row>
    <row r="623" customHeight="1" spans="2:11">
      <c r="B623" s="65"/>
      <c r="C623" s="65"/>
      <c r="D623" s="65"/>
      <c r="E623" s="65"/>
      <c r="F623" s="65"/>
      <c r="G623" s="65"/>
      <c r="H623" s="65"/>
      <c r="I623" s="65"/>
      <c r="J623" s="65"/>
      <c r="K623" s="65"/>
    </row>
    <row r="624" customHeight="1" spans="2:11">
      <c r="B624" s="65"/>
      <c r="C624" s="65"/>
      <c r="D624" s="65"/>
      <c r="E624" s="65"/>
      <c r="F624" s="65"/>
      <c r="G624" s="65"/>
      <c r="H624" s="65"/>
      <c r="I624" s="65"/>
      <c r="J624" s="65"/>
      <c r="K624" s="65"/>
    </row>
    <row r="625" customHeight="1" spans="2:11">
      <c r="B625" s="65"/>
      <c r="C625" s="65"/>
      <c r="D625" s="65"/>
      <c r="E625" s="65"/>
      <c r="F625" s="65"/>
      <c r="G625" s="65"/>
      <c r="H625" s="65"/>
      <c r="I625" s="65"/>
      <c r="J625" s="65"/>
      <c r="K625" s="65"/>
    </row>
    <row r="626" customHeight="1" spans="2:11">
      <c r="B626" s="65"/>
      <c r="C626" s="65"/>
      <c r="D626" s="65"/>
      <c r="E626" s="65"/>
      <c r="F626" s="65"/>
      <c r="G626" s="65"/>
      <c r="H626" s="65"/>
      <c r="I626" s="65"/>
      <c r="J626" s="65"/>
      <c r="K626" s="65"/>
    </row>
    <row r="627" customHeight="1" spans="2:11">
      <c r="B627" s="65"/>
      <c r="C627" s="65"/>
      <c r="D627" s="65"/>
      <c r="E627" s="65"/>
      <c r="F627" s="65"/>
      <c r="G627" s="65"/>
      <c r="H627" s="65"/>
      <c r="I627" s="65"/>
      <c r="J627" s="65"/>
      <c r="K627" s="65"/>
    </row>
    <row r="628" customHeight="1" spans="2:11">
      <c r="B628" s="65"/>
      <c r="C628" s="65"/>
      <c r="D628" s="65"/>
      <c r="E628" s="65"/>
      <c r="F628" s="65"/>
      <c r="G628" s="65"/>
      <c r="H628" s="65"/>
      <c r="I628" s="65"/>
      <c r="J628" s="65"/>
      <c r="K628" s="65"/>
    </row>
    <row r="629" customHeight="1" spans="2:11">
      <c r="B629" s="65"/>
      <c r="C629" s="65"/>
      <c r="D629" s="65"/>
      <c r="E629" s="65"/>
      <c r="F629" s="65"/>
      <c r="G629" s="65"/>
      <c r="H629" s="65"/>
      <c r="I629" s="65"/>
      <c r="J629" s="65"/>
      <c r="K629" s="65"/>
    </row>
    <row r="630" customHeight="1" spans="2:11">
      <c r="B630" s="65"/>
      <c r="C630" s="65"/>
      <c r="D630" s="65"/>
      <c r="E630" s="65"/>
      <c r="F630" s="65"/>
      <c r="G630" s="65"/>
      <c r="H630" s="65"/>
      <c r="I630" s="65"/>
      <c r="J630" s="65"/>
      <c r="K630" s="65"/>
    </row>
    <row r="631" customHeight="1" spans="2:11">
      <c r="B631" s="65"/>
      <c r="C631" s="65"/>
      <c r="D631" s="65"/>
      <c r="E631" s="65"/>
      <c r="F631" s="65"/>
      <c r="G631" s="65"/>
      <c r="H631" s="65"/>
      <c r="I631" s="65"/>
      <c r="J631" s="65"/>
      <c r="K631" s="65"/>
    </row>
    <row r="632" customHeight="1" spans="2:11">
      <c r="B632" s="65"/>
      <c r="C632" s="65"/>
      <c r="D632" s="65"/>
      <c r="E632" s="65"/>
      <c r="F632" s="65"/>
      <c r="G632" s="65"/>
      <c r="H632" s="65"/>
      <c r="I632" s="65"/>
      <c r="J632" s="65"/>
      <c r="K632" s="65"/>
    </row>
    <row r="633" customHeight="1" spans="2:11">
      <c r="B633" s="65"/>
      <c r="C633" s="65"/>
      <c r="D633" s="65"/>
      <c r="E633" s="65"/>
      <c r="F633" s="65"/>
      <c r="G633" s="65"/>
      <c r="H633" s="65"/>
      <c r="I633" s="65"/>
      <c r="J633" s="65"/>
      <c r="K633" s="65"/>
    </row>
    <row r="634" customHeight="1" spans="2:11">
      <c r="B634" s="65"/>
      <c r="C634" s="65"/>
      <c r="D634" s="65"/>
      <c r="E634" s="65"/>
      <c r="F634" s="65"/>
      <c r="G634" s="65"/>
      <c r="H634" s="65"/>
      <c r="I634" s="65"/>
      <c r="J634" s="65"/>
      <c r="K634" s="65"/>
    </row>
    <row r="635" customHeight="1" spans="2:11">
      <c r="B635" s="65"/>
      <c r="C635" s="65"/>
      <c r="D635" s="65"/>
      <c r="E635" s="65"/>
      <c r="F635" s="65"/>
      <c r="G635" s="65"/>
      <c r="H635" s="65"/>
      <c r="I635" s="65"/>
      <c r="J635" s="65"/>
      <c r="K635" s="65"/>
    </row>
    <row r="636" customHeight="1" spans="2:11">
      <c r="B636" s="65"/>
      <c r="C636" s="65"/>
      <c r="D636" s="65"/>
      <c r="E636" s="65"/>
      <c r="F636" s="65"/>
      <c r="G636" s="65"/>
      <c r="H636" s="65"/>
      <c r="I636" s="65"/>
      <c r="J636" s="65"/>
      <c r="K636" s="65"/>
    </row>
    <row r="637" customHeight="1" spans="2:11">
      <c r="B637" s="65"/>
      <c r="C637" s="65"/>
      <c r="D637" s="65"/>
      <c r="E637" s="65"/>
      <c r="F637" s="65"/>
      <c r="G637" s="65"/>
      <c r="H637" s="65"/>
      <c r="I637" s="65"/>
      <c r="J637" s="65"/>
      <c r="K637" s="65"/>
    </row>
    <row r="638" customHeight="1" spans="2:11">
      <c r="B638" s="65"/>
      <c r="C638" s="65"/>
      <c r="D638" s="65"/>
      <c r="E638" s="65"/>
      <c r="F638" s="65"/>
      <c r="G638" s="65"/>
      <c r="H638" s="65"/>
      <c r="I638" s="65"/>
      <c r="J638" s="65"/>
      <c r="K638" s="65"/>
    </row>
    <row r="639" customHeight="1" spans="2:11">
      <c r="B639" s="65"/>
      <c r="C639" s="65"/>
      <c r="D639" s="65"/>
      <c r="E639" s="65"/>
      <c r="F639" s="65"/>
      <c r="G639" s="65"/>
      <c r="H639" s="65"/>
      <c r="I639" s="65"/>
      <c r="J639" s="65"/>
      <c r="K639" s="65"/>
    </row>
    <row r="640" customHeight="1" spans="2:11">
      <c r="B640" s="65"/>
      <c r="C640" s="65"/>
      <c r="D640" s="65"/>
      <c r="E640" s="65"/>
      <c r="F640" s="65"/>
      <c r="G640" s="65"/>
      <c r="H640" s="65"/>
      <c r="I640" s="65"/>
      <c r="J640" s="65"/>
      <c r="K640" s="65"/>
    </row>
    <row r="641" customHeight="1" spans="2:11">
      <c r="B641" s="65"/>
      <c r="C641" s="65"/>
      <c r="D641" s="65"/>
      <c r="E641" s="65"/>
      <c r="F641" s="65"/>
      <c r="G641" s="65"/>
      <c r="H641" s="65"/>
      <c r="I641" s="65"/>
      <c r="J641" s="65"/>
      <c r="K641" s="65"/>
    </row>
    <row r="642" customHeight="1" spans="2:11">
      <c r="B642" s="65"/>
      <c r="C642" s="65"/>
      <c r="D642" s="65"/>
      <c r="E642" s="65"/>
      <c r="F642" s="65"/>
      <c r="G642" s="65"/>
      <c r="H642" s="65"/>
      <c r="I642" s="65"/>
      <c r="J642" s="65"/>
      <c r="K642" s="65"/>
    </row>
    <row r="643" customHeight="1" spans="2:11">
      <c r="B643" s="65"/>
      <c r="C643" s="65"/>
      <c r="D643" s="65"/>
      <c r="E643" s="65"/>
      <c r="F643" s="65"/>
      <c r="G643" s="65"/>
      <c r="H643" s="65"/>
      <c r="I643" s="65"/>
      <c r="J643" s="65"/>
      <c r="K643" s="65"/>
    </row>
    <row r="644" customHeight="1" spans="2:11">
      <c r="B644" s="65"/>
      <c r="C644" s="65"/>
      <c r="D644" s="65"/>
      <c r="E644" s="65"/>
      <c r="F644" s="65"/>
      <c r="G644" s="65"/>
      <c r="H644" s="65"/>
      <c r="I644" s="65"/>
      <c r="J644" s="65"/>
      <c r="K644" s="65"/>
    </row>
    <row r="645" customHeight="1" spans="2:11">
      <c r="B645" s="65"/>
      <c r="C645" s="65"/>
      <c r="D645" s="65"/>
      <c r="E645" s="65"/>
      <c r="F645" s="65"/>
      <c r="G645" s="65"/>
      <c r="H645" s="65"/>
      <c r="I645" s="65"/>
      <c r="J645" s="65"/>
      <c r="K645" s="65"/>
    </row>
    <row r="646" customHeight="1" spans="2:11">
      <c r="B646" s="65"/>
      <c r="C646" s="65"/>
      <c r="D646" s="65"/>
      <c r="E646" s="65"/>
      <c r="F646" s="65"/>
      <c r="G646" s="65"/>
      <c r="H646" s="65"/>
      <c r="I646" s="65"/>
      <c r="J646" s="65"/>
      <c r="K646" s="65"/>
    </row>
    <row r="647" customHeight="1" spans="2:11">
      <c r="B647" s="65"/>
      <c r="C647" s="65"/>
      <c r="D647" s="65"/>
      <c r="E647" s="65"/>
      <c r="F647" s="65"/>
      <c r="G647" s="65"/>
      <c r="H647" s="65"/>
      <c r="I647" s="65"/>
      <c r="J647" s="65"/>
      <c r="K647" s="65"/>
    </row>
    <row r="648" customHeight="1" spans="2:11">
      <c r="B648" s="65"/>
      <c r="C648" s="65"/>
      <c r="D648" s="65"/>
      <c r="E648" s="65"/>
      <c r="F648" s="65"/>
      <c r="G648" s="65"/>
      <c r="H648" s="65"/>
      <c r="I648" s="65"/>
      <c r="J648" s="65"/>
      <c r="K648" s="65"/>
    </row>
    <row r="649" customHeight="1" spans="2:11">
      <c r="B649" s="65"/>
      <c r="C649" s="65"/>
      <c r="D649" s="65"/>
      <c r="E649" s="65"/>
      <c r="F649" s="65"/>
      <c r="G649" s="65"/>
      <c r="H649" s="65"/>
      <c r="I649" s="65"/>
      <c r="J649" s="65"/>
      <c r="K649" s="65"/>
    </row>
    <row r="650" customHeight="1" spans="2:11">
      <c r="B650" s="65"/>
      <c r="C650" s="65"/>
      <c r="D650" s="65"/>
      <c r="E650" s="65"/>
      <c r="F650" s="65"/>
      <c r="G650" s="65"/>
      <c r="H650" s="65"/>
      <c r="I650" s="65"/>
      <c r="J650" s="65"/>
      <c r="K650" s="65"/>
    </row>
    <row r="651" customHeight="1" spans="2:11">
      <c r="B651" s="65"/>
      <c r="C651" s="65"/>
      <c r="D651" s="65"/>
      <c r="E651" s="65"/>
      <c r="F651" s="65"/>
      <c r="G651" s="65"/>
      <c r="H651" s="65"/>
      <c r="I651" s="65"/>
      <c r="J651" s="65"/>
      <c r="K651" s="65"/>
    </row>
    <row r="652" customHeight="1" spans="2:11">
      <c r="B652" s="65"/>
      <c r="C652" s="65"/>
      <c r="D652" s="65"/>
      <c r="E652" s="65"/>
      <c r="F652" s="65"/>
      <c r="G652" s="65"/>
      <c r="H652" s="65"/>
      <c r="I652" s="65"/>
      <c r="J652" s="65"/>
      <c r="K652" s="65"/>
    </row>
    <row r="653" customHeight="1" spans="2:11">
      <c r="B653" s="65"/>
      <c r="C653" s="65"/>
      <c r="D653" s="65"/>
      <c r="E653" s="65"/>
      <c r="F653" s="65"/>
      <c r="G653" s="65"/>
      <c r="H653" s="65"/>
      <c r="I653" s="65"/>
      <c r="J653" s="65"/>
      <c r="K653" s="65"/>
    </row>
    <row r="654" customHeight="1" spans="2:11">
      <c r="B654" s="65"/>
      <c r="C654" s="65"/>
      <c r="D654" s="65"/>
      <c r="E654" s="65"/>
      <c r="F654" s="65"/>
      <c r="G654" s="65"/>
      <c r="H654" s="65"/>
      <c r="I654" s="65"/>
      <c r="J654" s="65"/>
      <c r="K654" s="65"/>
    </row>
    <row r="655" customHeight="1" spans="2:11">
      <c r="B655" s="65"/>
      <c r="C655" s="65"/>
      <c r="D655" s="65"/>
      <c r="E655" s="65"/>
      <c r="F655" s="65"/>
      <c r="G655" s="65"/>
      <c r="H655" s="65"/>
      <c r="I655" s="65"/>
      <c r="J655" s="65"/>
      <c r="K655" s="65"/>
    </row>
    <row r="656" customHeight="1" spans="2:11">
      <c r="B656" s="65"/>
      <c r="C656" s="65"/>
      <c r="D656" s="65"/>
      <c r="E656" s="65"/>
      <c r="F656" s="65"/>
      <c r="G656" s="65"/>
      <c r="H656" s="65"/>
      <c r="I656" s="65"/>
      <c r="J656" s="65"/>
      <c r="K656" s="65"/>
    </row>
    <row r="657" customHeight="1" spans="2:11">
      <c r="B657" s="65"/>
      <c r="C657" s="65"/>
      <c r="D657" s="65"/>
      <c r="E657" s="65"/>
      <c r="F657" s="65"/>
      <c r="G657" s="65"/>
      <c r="H657" s="65"/>
      <c r="I657" s="65"/>
      <c r="J657" s="65"/>
      <c r="K657" s="65"/>
    </row>
    <row r="658" customHeight="1" spans="2:11">
      <c r="B658" s="65"/>
      <c r="C658" s="65"/>
      <c r="D658" s="65"/>
      <c r="E658" s="65"/>
      <c r="F658" s="65"/>
      <c r="G658" s="65"/>
      <c r="H658" s="65"/>
      <c r="I658" s="65"/>
      <c r="J658" s="65"/>
      <c r="K658" s="65"/>
    </row>
    <row r="659" customHeight="1" spans="2:11">
      <c r="B659" s="65"/>
      <c r="C659" s="65"/>
      <c r="D659" s="65"/>
      <c r="E659" s="65"/>
      <c r="F659" s="65"/>
      <c r="G659" s="65"/>
      <c r="H659" s="65"/>
      <c r="I659" s="65"/>
      <c r="J659" s="65"/>
      <c r="K659" s="65"/>
    </row>
    <row r="660" customHeight="1" spans="2:11">
      <c r="B660" s="65"/>
      <c r="C660" s="65"/>
      <c r="D660" s="65"/>
      <c r="E660" s="65"/>
      <c r="F660" s="65"/>
      <c r="G660" s="65"/>
      <c r="H660" s="65"/>
      <c r="I660" s="65"/>
      <c r="J660" s="65"/>
      <c r="K660" s="65"/>
    </row>
    <row r="661" customHeight="1" spans="2:11">
      <c r="B661" s="65"/>
      <c r="C661" s="65"/>
      <c r="D661" s="65"/>
      <c r="E661" s="65"/>
      <c r="F661" s="65"/>
      <c r="G661" s="65"/>
      <c r="H661" s="65"/>
      <c r="I661" s="65"/>
      <c r="J661" s="65"/>
      <c r="K661" s="65"/>
    </row>
    <row r="662" customHeight="1" spans="2:11">
      <c r="B662" s="65"/>
      <c r="C662" s="65"/>
      <c r="D662" s="65"/>
      <c r="E662" s="65"/>
      <c r="F662" s="65"/>
      <c r="G662" s="65"/>
      <c r="H662" s="65"/>
      <c r="I662" s="65"/>
      <c r="J662" s="65"/>
      <c r="K662" s="65"/>
    </row>
    <row r="663" customHeight="1" spans="2:11">
      <c r="B663" s="65"/>
      <c r="C663" s="65"/>
      <c r="D663" s="65"/>
      <c r="E663" s="65"/>
      <c r="F663" s="65"/>
      <c r="G663" s="65"/>
      <c r="H663" s="65"/>
      <c r="I663" s="65"/>
      <c r="J663" s="65"/>
      <c r="K663" s="65"/>
    </row>
    <row r="664" customHeight="1" spans="2:11">
      <c r="B664" s="65"/>
      <c r="C664" s="65"/>
      <c r="D664" s="65"/>
      <c r="E664" s="65"/>
      <c r="F664" s="65"/>
      <c r="G664" s="65"/>
      <c r="H664" s="65"/>
      <c r="I664" s="65"/>
      <c r="J664" s="65"/>
      <c r="K664" s="65"/>
    </row>
    <row r="665" customHeight="1" spans="2:11">
      <c r="B665" s="65"/>
      <c r="C665" s="65"/>
      <c r="D665" s="65"/>
      <c r="E665" s="65"/>
      <c r="F665" s="65"/>
      <c r="G665" s="65"/>
      <c r="H665" s="65"/>
      <c r="I665" s="65"/>
      <c r="J665" s="65"/>
      <c r="K665" s="65"/>
    </row>
    <row r="666" customHeight="1" spans="2:11">
      <c r="B666" s="65"/>
      <c r="C666" s="65"/>
      <c r="D666" s="65"/>
      <c r="E666" s="65"/>
      <c r="F666" s="65"/>
      <c r="G666" s="65"/>
      <c r="H666" s="65"/>
      <c r="I666" s="65"/>
      <c r="J666" s="65"/>
      <c r="K666" s="65"/>
    </row>
    <row r="667" customHeight="1" spans="2:11">
      <c r="B667" s="65"/>
      <c r="C667" s="65"/>
      <c r="D667" s="65"/>
      <c r="E667" s="65"/>
      <c r="F667" s="65"/>
      <c r="G667" s="65"/>
      <c r="H667" s="65"/>
      <c r="I667" s="65"/>
      <c r="J667" s="65"/>
      <c r="K667" s="65"/>
    </row>
    <row r="668" customHeight="1" spans="2:11">
      <c r="B668" s="65"/>
      <c r="C668" s="65"/>
      <c r="D668" s="65"/>
      <c r="E668" s="65"/>
      <c r="F668" s="65"/>
      <c r="G668" s="65"/>
      <c r="H668" s="65"/>
      <c r="I668" s="65"/>
      <c r="J668" s="65"/>
      <c r="K668" s="65"/>
    </row>
    <row r="669" customHeight="1" spans="2:11">
      <c r="B669" s="65"/>
      <c r="C669" s="65"/>
      <c r="D669" s="65"/>
      <c r="E669" s="65"/>
      <c r="F669" s="65"/>
      <c r="G669" s="65"/>
      <c r="H669" s="65"/>
      <c r="I669" s="65"/>
      <c r="J669" s="65"/>
      <c r="K669" s="65"/>
    </row>
    <row r="670" customHeight="1" spans="2:11">
      <c r="B670" s="65"/>
      <c r="C670" s="65"/>
      <c r="D670" s="65"/>
      <c r="E670" s="65"/>
      <c r="F670" s="65"/>
      <c r="G670" s="65"/>
      <c r="H670" s="65"/>
      <c r="I670" s="65"/>
      <c r="J670" s="65"/>
      <c r="K670" s="65"/>
    </row>
    <row r="671" customHeight="1" spans="2:11">
      <c r="B671" s="65"/>
      <c r="C671" s="65"/>
      <c r="D671" s="65"/>
      <c r="E671" s="65"/>
      <c r="F671" s="65"/>
      <c r="G671" s="65"/>
      <c r="H671" s="65"/>
      <c r="I671" s="65"/>
      <c r="J671" s="65"/>
      <c r="K671" s="65"/>
    </row>
    <row r="672" customHeight="1" spans="2:11">
      <c r="B672" s="65"/>
      <c r="C672" s="65"/>
      <c r="D672" s="65"/>
      <c r="E672" s="65"/>
      <c r="F672" s="65"/>
      <c r="G672" s="65"/>
      <c r="H672" s="65"/>
      <c r="I672" s="65"/>
      <c r="J672" s="65"/>
      <c r="K672" s="65"/>
    </row>
    <row r="673" customHeight="1" spans="2:11">
      <c r="B673" s="65"/>
      <c r="C673" s="65"/>
      <c r="D673" s="65"/>
      <c r="E673" s="65"/>
      <c r="F673" s="65"/>
      <c r="G673" s="65"/>
      <c r="H673" s="65"/>
      <c r="I673" s="65"/>
      <c r="J673" s="65"/>
      <c r="K673" s="65"/>
    </row>
    <row r="674" customHeight="1" spans="2:11">
      <c r="B674" s="65"/>
      <c r="C674" s="65"/>
      <c r="D674" s="65"/>
      <c r="E674" s="65"/>
      <c r="F674" s="65"/>
      <c r="G674" s="65"/>
      <c r="H674" s="65"/>
      <c r="I674" s="65"/>
      <c r="J674" s="65"/>
      <c r="K674" s="65"/>
    </row>
    <row r="675" customHeight="1" spans="2:11">
      <c r="B675" s="65"/>
      <c r="C675" s="65"/>
      <c r="D675" s="65"/>
      <c r="E675" s="65"/>
      <c r="F675" s="65"/>
      <c r="G675" s="65"/>
      <c r="H675" s="65"/>
      <c r="I675" s="65"/>
      <c r="J675" s="65"/>
      <c r="K675" s="65"/>
    </row>
    <row r="676" customHeight="1" spans="2:11">
      <c r="B676" s="65"/>
      <c r="C676" s="65"/>
      <c r="D676" s="65"/>
      <c r="E676" s="65"/>
      <c r="F676" s="65"/>
      <c r="G676" s="65"/>
      <c r="H676" s="65"/>
      <c r="I676" s="65"/>
      <c r="J676" s="65"/>
      <c r="K676" s="65"/>
    </row>
    <row r="677" customHeight="1" spans="2:11">
      <c r="B677" s="65"/>
      <c r="C677" s="65"/>
      <c r="D677" s="65"/>
      <c r="E677" s="65"/>
      <c r="F677" s="65"/>
      <c r="G677" s="65"/>
      <c r="H677" s="65"/>
      <c r="I677" s="65"/>
      <c r="J677" s="65"/>
      <c r="K677" s="65"/>
    </row>
    <row r="678" customHeight="1" spans="2:11">
      <c r="B678" s="65"/>
      <c r="C678" s="65"/>
      <c r="D678" s="65"/>
      <c r="E678" s="65"/>
      <c r="F678" s="65"/>
      <c r="G678" s="65"/>
      <c r="H678" s="65"/>
      <c r="I678" s="65"/>
      <c r="J678" s="65"/>
      <c r="K678" s="65"/>
    </row>
    <row r="679" customHeight="1" spans="2:11">
      <c r="B679" s="65"/>
      <c r="C679" s="65"/>
      <c r="D679" s="65"/>
      <c r="E679" s="65"/>
      <c r="F679" s="65"/>
      <c r="G679" s="65"/>
      <c r="H679" s="65"/>
      <c r="I679" s="65"/>
      <c r="J679" s="65"/>
      <c r="K679" s="65"/>
    </row>
    <row r="680" customHeight="1" spans="2:11">
      <c r="B680" s="65"/>
      <c r="C680" s="65"/>
      <c r="D680" s="65"/>
      <c r="E680" s="65"/>
      <c r="F680" s="65"/>
      <c r="G680" s="65"/>
      <c r="H680" s="65"/>
      <c r="I680" s="65"/>
      <c r="J680" s="65"/>
      <c r="K680" s="65"/>
    </row>
    <row r="681" customHeight="1" spans="2:11">
      <c r="B681" s="65"/>
      <c r="C681" s="65"/>
      <c r="D681" s="65"/>
      <c r="E681" s="65"/>
      <c r="F681" s="65"/>
      <c r="G681" s="65"/>
      <c r="H681" s="65"/>
      <c r="I681" s="65"/>
      <c r="J681" s="65"/>
      <c r="K681" s="65"/>
    </row>
    <row r="682" customHeight="1" spans="2:11">
      <c r="B682" s="65"/>
      <c r="C682" s="65"/>
      <c r="D682" s="65"/>
      <c r="E682" s="65"/>
      <c r="F682" s="65"/>
      <c r="G682" s="65"/>
      <c r="H682" s="65"/>
      <c r="I682" s="65"/>
      <c r="J682" s="65"/>
      <c r="K682" s="65"/>
    </row>
    <row r="683" customHeight="1" spans="2:11">
      <c r="B683" s="65"/>
      <c r="C683" s="65"/>
      <c r="D683" s="65"/>
      <c r="E683" s="65"/>
      <c r="F683" s="65"/>
      <c r="G683" s="65"/>
      <c r="H683" s="65"/>
      <c r="I683" s="65"/>
      <c r="J683" s="65"/>
      <c r="K683" s="65"/>
    </row>
    <row r="684" customHeight="1" spans="2:11">
      <c r="B684" s="65"/>
      <c r="C684" s="65"/>
      <c r="D684" s="65"/>
      <c r="E684" s="65"/>
      <c r="F684" s="65"/>
      <c r="G684" s="65"/>
      <c r="H684" s="65"/>
      <c r="I684" s="65"/>
      <c r="J684" s="65"/>
      <c r="K684" s="65"/>
    </row>
    <row r="685" customHeight="1" spans="2:11">
      <c r="B685" s="65"/>
      <c r="C685" s="65"/>
      <c r="D685" s="65"/>
      <c r="E685" s="65"/>
      <c r="F685" s="65"/>
      <c r="G685" s="65"/>
      <c r="H685" s="65"/>
      <c r="I685" s="65"/>
      <c r="J685" s="65"/>
      <c r="K685" s="65"/>
    </row>
    <row r="686" customHeight="1" spans="2:11">
      <c r="B686" s="65"/>
      <c r="C686" s="65"/>
      <c r="D686" s="65"/>
      <c r="E686" s="65"/>
      <c r="F686" s="65"/>
      <c r="G686" s="65"/>
      <c r="H686" s="65"/>
      <c r="I686" s="65"/>
      <c r="J686" s="65"/>
      <c r="K686" s="65"/>
    </row>
    <row r="687" customHeight="1" spans="2:11">
      <c r="B687" s="65"/>
      <c r="C687" s="65"/>
      <c r="D687" s="65"/>
      <c r="E687" s="65"/>
      <c r="F687" s="65"/>
      <c r="G687" s="65"/>
      <c r="H687" s="65"/>
      <c r="I687" s="65"/>
      <c r="J687" s="65"/>
      <c r="K687" s="65"/>
    </row>
    <row r="688" customHeight="1" spans="2:11">
      <c r="B688" s="65"/>
      <c r="C688" s="65"/>
      <c r="D688" s="65"/>
      <c r="E688" s="65"/>
      <c r="F688" s="65"/>
      <c r="G688" s="65"/>
      <c r="H688" s="65"/>
      <c r="I688" s="65"/>
      <c r="J688" s="65"/>
      <c r="K688" s="65"/>
    </row>
    <row r="689" customHeight="1" spans="2:11">
      <c r="B689" s="65"/>
      <c r="C689" s="65"/>
      <c r="D689" s="65"/>
      <c r="E689" s="65"/>
      <c r="F689" s="65"/>
      <c r="G689" s="65"/>
      <c r="H689" s="65"/>
      <c r="I689" s="65"/>
      <c r="J689" s="65"/>
      <c r="K689" s="65"/>
    </row>
    <row r="690" customHeight="1" spans="2:11">
      <c r="B690" s="65"/>
      <c r="C690" s="65"/>
      <c r="D690" s="65"/>
      <c r="E690" s="65"/>
      <c r="F690" s="65"/>
      <c r="G690" s="65"/>
      <c r="H690" s="65"/>
      <c r="I690" s="65"/>
      <c r="J690" s="65"/>
      <c r="K690" s="65"/>
    </row>
    <row r="691" customHeight="1" spans="2:11">
      <c r="B691" s="65"/>
      <c r="C691" s="65"/>
      <c r="D691" s="65"/>
      <c r="E691" s="65"/>
      <c r="F691" s="65"/>
      <c r="G691" s="65"/>
      <c r="H691" s="65"/>
      <c r="I691" s="65"/>
      <c r="J691" s="65"/>
      <c r="K691" s="65"/>
    </row>
    <row r="692" customHeight="1" spans="2:11">
      <c r="B692" s="65"/>
      <c r="C692" s="65"/>
      <c r="D692" s="65"/>
      <c r="E692" s="65"/>
      <c r="F692" s="65"/>
      <c r="G692" s="65"/>
      <c r="H692" s="65"/>
      <c r="I692" s="65"/>
      <c r="J692" s="65"/>
      <c r="K692" s="65"/>
    </row>
    <row r="693" customHeight="1" spans="2:11">
      <c r="B693" s="65"/>
      <c r="C693" s="65"/>
      <c r="D693" s="65"/>
      <c r="E693" s="65"/>
      <c r="F693" s="65"/>
      <c r="G693" s="65"/>
      <c r="H693" s="65"/>
      <c r="I693" s="65"/>
      <c r="J693" s="65"/>
      <c r="K693" s="65"/>
    </row>
    <row r="694" customHeight="1" spans="2:11">
      <c r="B694" s="65"/>
      <c r="C694" s="65"/>
      <c r="D694" s="65"/>
      <c r="E694" s="65"/>
      <c r="F694" s="65"/>
      <c r="G694" s="65"/>
      <c r="H694" s="65"/>
      <c r="I694" s="65"/>
      <c r="J694" s="65"/>
      <c r="K694" s="65"/>
    </row>
    <row r="695" customHeight="1" spans="2:11">
      <c r="B695" s="65"/>
      <c r="C695" s="65"/>
      <c r="D695" s="65"/>
      <c r="E695" s="65"/>
      <c r="F695" s="65"/>
      <c r="G695" s="65"/>
      <c r="H695" s="65"/>
      <c r="I695" s="65"/>
      <c r="J695" s="65"/>
      <c r="K695" s="65"/>
    </row>
    <row r="696" customHeight="1" spans="2:11">
      <c r="B696" s="65"/>
      <c r="C696" s="65"/>
      <c r="D696" s="65"/>
      <c r="E696" s="65"/>
      <c r="F696" s="65"/>
      <c r="G696" s="65"/>
      <c r="H696" s="65"/>
      <c r="I696" s="65"/>
      <c r="J696" s="65"/>
      <c r="K696" s="65"/>
    </row>
    <row r="697" customHeight="1" spans="2:11">
      <c r="B697" s="65"/>
      <c r="C697" s="65"/>
      <c r="D697" s="65"/>
      <c r="E697" s="65"/>
      <c r="F697" s="65"/>
      <c r="G697" s="65"/>
      <c r="H697" s="65"/>
      <c r="I697" s="65"/>
      <c r="J697" s="65"/>
      <c r="K697" s="65"/>
    </row>
    <row r="698" customHeight="1" spans="2:11">
      <c r="B698" s="65"/>
      <c r="C698" s="65"/>
      <c r="D698" s="65"/>
      <c r="E698" s="65"/>
      <c r="F698" s="65"/>
      <c r="G698" s="65"/>
      <c r="H698" s="65"/>
      <c r="I698" s="65"/>
      <c r="J698" s="65"/>
      <c r="K698" s="65"/>
    </row>
    <row r="699" customHeight="1" spans="2:11">
      <c r="B699" s="65"/>
      <c r="C699" s="65"/>
      <c r="D699" s="65"/>
      <c r="E699" s="65"/>
      <c r="F699" s="65"/>
      <c r="G699" s="65"/>
      <c r="H699" s="65"/>
      <c r="I699" s="65"/>
      <c r="J699" s="65"/>
      <c r="K699" s="65"/>
    </row>
    <row r="700" customHeight="1" spans="2:11">
      <c r="B700" s="65"/>
      <c r="C700" s="65"/>
      <c r="D700" s="65"/>
      <c r="E700" s="65"/>
      <c r="F700" s="65"/>
      <c r="G700" s="65"/>
      <c r="H700" s="65"/>
      <c r="I700" s="65"/>
      <c r="J700" s="65"/>
      <c r="K700" s="65"/>
    </row>
    <row r="701" customHeight="1" spans="2:11">
      <c r="B701" s="65"/>
      <c r="C701" s="65"/>
      <c r="D701" s="65"/>
      <c r="E701" s="65"/>
      <c r="F701" s="65"/>
      <c r="G701" s="65"/>
      <c r="H701" s="65"/>
      <c r="I701" s="65"/>
      <c r="J701" s="65"/>
      <c r="K701" s="65"/>
    </row>
    <row r="702" customHeight="1" spans="2:11">
      <c r="B702" s="65"/>
      <c r="C702" s="65"/>
      <c r="D702" s="65"/>
      <c r="E702" s="65"/>
      <c r="F702" s="65"/>
      <c r="G702" s="65"/>
      <c r="H702" s="65"/>
      <c r="I702" s="65"/>
      <c r="J702" s="65"/>
      <c r="K702" s="65"/>
    </row>
    <row r="703" customHeight="1" spans="2:11">
      <c r="B703" s="65"/>
      <c r="C703" s="65"/>
      <c r="D703" s="65"/>
      <c r="E703" s="65"/>
      <c r="F703" s="65"/>
      <c r="G703" s="65"/>
      <c r="H703" s="65"/>
      <c r="I703" s="65"/>
      <c r="J703" s="65"/>
      <c r="K703" s="65"/>
    </row>
    <row r="704" customHeight="1" spans="2:11">
      <c r="B704" s="65"/>
      <c r="C704" s="65"/>
      <c r="D704" s="65"/>
      <c r="E704" s="65"/>
      <c r="F704" s="65"/>
      <c r="G704" s="65"/>
      <c r="H704" s="65"/>
      <c r="I704" s="65"/>
      <c r="J704" s="65"/>
      <c r="K704" s="65"/>
    </row>
    <row r="705" customHeight="1" spans="2:11">
      <c r="B705" s="65"/>
      <c r="C705" s="65"/>
      <c r="D705" s="65"/>
      <c r="E705" s="65"/>
      <c r="F705" s="65"/>
      <c r="G705" s="65"/>
      <c r="H705" s="65"/>
      <c r="I705" s="65"/>
      <c r="J705" s="65"/>
      <c r="K705" s="65"/>
    </row>
    <row r="706" customHeight="1" spans="2:11">
      <c r="B706" s="65"/>
      <c r="C706" s="65"/>
      <c r="D706" s="65"/>
      <c r="E706" s="65"/>
      <c r="F706" s="65"/>
      <c r="G706" s="65"/>
      <c r="H706" s="65"/>
      <c r="I706" s="65"/>
      <c r="J706" s="65"/>
      <c r="K706" s="65"/>
    </row>
    <row r="707" customHeight="1" spans="2:11">
      <c r="B707" s="65"/>
      <c r="C707" s="65"/>
      <c r="D707" s="65"/>
      <c r="E707" s="65"/>
      <c r="F707" s="65"/>
      <c r="G707" s="65"/>
      <c r="H707" s="65"/>
      <c r="I707" s="65"/>
      <c r="J707" s="65"/>
      <c r="K707" s="65"/>
    </row>
    <row r="708" customHeight="1" spans="2:11">
      <c r="B708" s="65"/>
      <c r="C708" s="65"/>
      <c r="D708" s="65"/>
      <c r="E708" s="65"/>
      <c r="F708" s="65"/>
      <c r="G708" s="65"/>
      <c r="H708" s="65"/>
      <c r="I708" s="65"/>
      <c r="J708" s="65"/>
      <c r="K708" s="65"/>
    </row>
    <row r="709" customHeight="1" spans="2:11">
      <c r="B709" s="65"/>
      <c r="C709" s="65"/>
      <c r="D709" s="65"/>
      <c r="E709" s="65"/>
      <c r="F709" s="65"/>
      <c r="G709" s="65"/>
      <c r="H709" s="65"/>
      <c r="I709" s="65"/>
      <c r="J709" s="65"/>
      <c r="K709" s="65"/>
    </row>
    <row r="710" customHeight="1" spans="2:11">
      <c r="B710" s="65"/>
      <c r="C710" s="65"/>
      <c r="D710" s="65"/>
      <c r="E710" s="65"/>
      <c r="F710" s="65"/>
      <c r="G710" s="65"/>
      <c r="H710" s="65"/>
      <c r="I710" s="65"/>
      <c r="J710" s="65"/>
      <c r="K710" s="65"/>
    </row>
    <row r="711" customHeight="1" spans="2:11">
      <c r="B711" s="65"/>
      <c r="C711" s="65"/>
      <c r="D711" s="65"/>
      <c r="E711" s="65"/>
      <c r="F711" s="65"/>
      <c r="G711" s="65"/>
      <c r="H711" s="65"/>
      <c r="I711" s="65"/>
      <c r="J711" s="65"/>
      <c r="K711" s="65"/>
    </row>
    <row r="712" customHeight="1" spans="2:11">
      <c r="B712" s="65"/>
      <c r="C712" s="65"/>
      <c r="D712" s="65"/>
      <c r="E712" s="65"/>
      <c r="F712" s="65"/>
      <c r="G712" s="65"/>
      <c r="H712" s="65"/>
      <c r="I712" s="65"/>
      <c r="J712" s="65"/>
      <c r="K712" s="65"/>
    </row>
    <row r="713" customHeight="1" spans="2:11">
      <c r="B713" s="65"/>
      <c r="C713" s="65"/>
      <c r="D713" s="65"/>
      <c r="E713" s="65"/>
      <c r="F713" s="65"/>
      <c r="G713" s="65"/>
      <c r="H713" s="65"/>
      <c r="I713" s="65"/>
      <c r="J713" s="65"/>
      <c r="K713" s="65"/>
    </row>
    <row r="714" customHeight="1" spans="2:11">
      <c r="B714" s="65"/>
      <c r="C714" s="65"/>
      <c r="D714" s="65"/>
      <c r="E714" s="65"/>
      <c r="F714" s="65"/>
      <c r="G714" s="65"/>
      <c r="H714" s="65"/>
      <c r="I714" s="65"/>
      <c r="J714" s="65"/>
      <c r="K714" s="65"/>
    </row>
    <row r="715" customHeight="1" spans="2:11">
      <c r="B715" s="65"/>
      <c r="C715" s="65"/>
      <c r="D715" s="65"/>
      <c r="E715" s="65"/>
      <c r="F715" s="65"/>
      <c r="G715" s="65"/>
      <c r="H715" s="65"/>
      <c r="I715" s="65"/>
      <c r="J715" s="65"/>
      <c r="K715" s="65"/>
    </row>
    <row r="716" customHeight="1" spans="2:11">
      <c r="B716" s="65"/>
      <c r="C716" s="65"/>
      <c r="D716" s="65"/>
      <c r="E716" s="65"/>
      <c r="F716" s="65"/>
      <c r="G716" s="65"/>
      <c r="H716" s="65"/>
      <c r="I716" s="65"/>
      <c r="J716" s="65"/>
      <c r="K716" s="65"/>
    </row>
    <row r="717" customHeight="1" spans="2:11">
      <c r="B717" s="65"/>
      <c r="C717" s="65"/>
      <c r="D717" s="65"/>
      <c r="E717" s="65"/>
      <c r="F717" s="65"/>
      <c r="G717" s="65"/>
      <c r="H717" s="65"/>
      <c r="I717" s="65"/>
      <c r="J717" s="65"/>
      <c r="K717" s="65"/>
    </row>
    <row r="718" customHeight="1" spans="2:11">
      <c r="B718" s="65"/>
      <c r="C718" s="65"/>
      <c r="D718" s="65"/>
      <c r="E718" s="65"/>
      <c r="F718" s="65"/>
      <c r="G718" s="65"/>
      <c r="H718" s="65"/>
      <c r="I718" s="65"/>
      <c r="J718" s="65"/>
      <c r="K718" s="65"/>
    </row>
    <row r="719" customHeight="1" spans="2:11">
      <c r="B719" s="65"/>
      <c r="C719" s="65"/>
      <c r="D719" s="65"/>
      <c r="E719" s="65"/>
      <c r="F719" s="65"/>
      <c r="G719" s="65"/>
      <c r="H719" s="65"/>
      <c r="I719" s="65"/>
      <c r="J719" s="65"/>
      <c r="K719" s="65"/>
    </row>
    <row r="720" customHeight="1" spans="2:11">
      <c r="B720" s="65"/>
      <c r="C720" s="65"/>
      <c r="D720" s="65"/>
      <c r="E720" s="65"/>
      <c r="F720" s="65"/>
      <c r="G720" s="65"/>
      <c r="H720" s="65"/>
      <c r="I720" s="65"/>
      <c r="J720" s="65"/>
      <c r="K720" s="65"/>
    </row>
    <row r="721" customHeight="1" spans="2:11">
      <c r="B721" s="65"/>
      <c r="C721" s="65"/>
      <c r="D721" s="65"/>
      <c r="E721" s="65"/>
      <c r="F721" s="65"/>
      <c r="G721" s="65"/>
      <c r="H721" s="65"/>
      <c r="I721" s="65"/>
      <c r="J721" s="65"/>
      <c r="K721" s="65"/>
    </row>
    <row r="722" customHeight="1" spans="2:11">
      <c r="B722" s="65"/>
      <c r="C722" s="65"/>
      <c r="D722" s="65"/>
      <c r="E722" s="65"/>
      <c r="F722" s="65"/>
      <c r="G722" s="65"/>
      <c r="H722" s="65"/>
      <c r="I722" s="65"/>
      <c r="J722" s="65"/>
      <c r="K722" s="65"/>
    </row>
    <row r="723" customHeight="1" spans="2:11">
      <c r="B723" s="65"/>
      <c r="C723" s="65"/>
      <c r="D723" s="65"/>
      <c r="E723" s="65"/>
      <c r="F723" s="65"/>
      <c r="G723" s="65"/>
      <c r="H723" s="65"/>
      <c r="I723" s="65"/>
      <c r="J723" s="65"/>
      <c r="K723" s="65"/>
    </row>
    <row r="724" customHeight="1" spans="2:11">
      <c r="B724" s="65"/>
      <c r="C724" s="65"/>
      <c r="D724" s="65"/>
      <c r="E724" s="65"/>
      <c r="F724" s="65"/>
      <c r="G724" s="65"/>
      <c r="H724" s="65"/>
      <c r="I724" s="65"/>
      <c r="J724" s="65"/>
      <c r="K724" s="65"/>
    </row>
    <row r="725" customHeight="1" spans="2:11">
      <c r="B725" s="65"/>
      <c r="C725" s="65"/>
      <c r="D725" s="65"/>
      <c r="E725" s="65"/>
      <c r="F725" s="65"/>
      <c r="G725" s="65"/>
      <c r="H725" s="65"/>
      <c r="I725" s="65"/>
      <c r="J725" s="65"/>
      <c r="K725" s="65"/>
    </row>
    <row r="726" customHeight="1" spans="2:11">
      <c r="B726" s="65"/>
      <c r="C726" s="65"/>
      <c r="D726" s="65"/>
      <c r="E726" s="65"/>
      <c r="F726" s="65"/>
      <c r="G726" s="65"/>
      <c r="H726" s="65"/>
      <c r="I726" s="65"/>
      <c r="J726" s="65"/>
      <c r="K726" s="65"/>
    </row>
    <row r="727" customHeight="1" spans="2:11">
      <c r="B727" s="65"/>
      <c r="C727" s="65"/>
      <c r="D727" s="65"/>
      <c r="E727" s="65"/>
      <c r="F727" s="65"/>
      <c r="G727" s="65"/>
      <c r="H727" s="65"/>
      <c r="I727" s="65"/>
      <c r="J727" s="65"/>
      <c r="K727" s="65"/>
    </row>
    <row r="728" customHeight="1" spans="2:11">
      <c r="B728" s="65"/>
      <c r="C728" s="65"/>
      <c r="D728" s="65"/>
      <c r="E728" s="65"/>
      <c r="F728" s="65"/>
      <c r="G728" s="65"/>
      <c r="H728" s="65"/>
      <c r="I728" s="65"/>
      <c r="J728" s="65"/>
      <c r="K728" s="65"/>
    </row>
    <row r="729" customHeight="1" spans="2:11">
      <c r="B729" s="65"/>
      <c r="C729" s="65"/>
      <c r="D729" s="65"/>
      <c r="E729" s="65"/>
      <c r="F729" s="65"/>
      <c r="G729" s="65"/>
      <c r="H729" s="65"/>
      <c r="I729" s="65"/>
      <c r="J729" s="65"/>
      <c r="K729" s="65"/>
    </row>
    <row r="730" customHeight="1" spans="2:11">
      <c r="B730" s="65"/>
      <c r="C730" s="65"/>
      <c r="D730" s="65"/>
      <c r="E730" s="65"/>
      <c r="F730" s="65"/>
      <c r="G730" s="65"/>
      <c r="H730" s="65"/>
      <c r="I730" s="65"/>
      <c r="J730" s="65"/>
      <c r="K730" s="65"/>
    </row>
    <row r="731" customHeight="1" spans="2:11">
      <c r="B731" s="65"/>
      <c r="C731" s="65"/>
      <c r="D731" s="65"/>
      <c r="E731" s="65"/>
      <c r="F731" s="65"/>
      <c r="G731" s="65"/>
      <c r="H731" s="65"/>
      <c r="I731" s="65"/>
      <c r="J731" s="65"/>
      <c r="K731" s="65"/>
    </row>
    <row r="732" customHeight="1" spans="2:11">
      <c r="B732" s="65"/>
      <c r="C732" s="65"/>
      <c r="D732" s="65"/>
      <c r="E732" s="65"/>
      <c r="F732" s="65"/>
      <c r="G732" s="65"/>
      <c r="H732" s="65"/>
      <c r="I732" s="65"/>
      <c r="J732" s="65"/>
      <c r="K732" s="65"/>
    </row>
    <row r="733" customHeight="1" spans="2:11">
      <c r="B733" s="65"/>
      <c r="C733" s="65"/>
      <c r="D733" s="65"/>
      <c r="E733" s="65"/>
      <c r="F733" s="65"/>
      <c r="G733" s="65"/>
      <c r="H733" s="65"/>
      <c r="I733" s="65"/>
      <c r="J733" s="65"/>
      <c r="K733" s="65"/>
    </row>
    <row r="734" customHeight="1" spans="2:11">
      <c r="B734" s="65"/>
      <c r="C734" s="65"/>
      <c r="D734" s="65"/>
      <c r="E734" s="65"/>
      <c r="F734" s="65"/>
      <c r="G734" s="65"/>
      <c r="H734" s="65"/>
      <c r="I734" s="65"/>
      <c r="J734" s="65"/>
      <c r="K734" s="65"/>
    </row>
    <row r="735" customHeight="1" spans="2:11">
      <c r="B735" s="65"/>
      <c r="C735" s="65"/>
      <c r="D735" s="65"/>
      <c r="E735" s="65"/>
      <c r="F735" s="65"/>
      <c r="G735" s="65"/>
      <c r="H735" s="65"/>
      <c r="I735" s="65"/>
      <c r="J735" s="65"/>
      <c r="K735" s="65"/>
    </row>
    <row r="736" customHeight="1" spans="2:11">
      <c r="B736" s="65"/>
      <c r="C736" s="65"/>
      <c r="D736" s="65"/>
      <c r="E736" s="65"/>
      <c r="F736" s="65"/>
      <c r="G736" s="65"/>
      <c r="H736" s="65"/>
      <c r="I736" s="65"/>
      <c r="J736" s="65"/>
      <c r="K736" s="65"/>
    </row>
    <row r="737" customHeight="1" spans="2:11">
      <c r="B737" s="65"/>
      <c r="C737" s="65"/>
      <c r="D737" s="65"/>
      <c r="E737" s="65"/>
      <c r="F737" s="65"/>
      <c r="G737" s="65"/>
      <c r="H737" s="65"/>
      <c r="I737" s="65"/>
      <c r="J737" s="65"/>
      <c r="K737" s="65"/>
    </row>
    <row r="738" customHeight="1" spans="2:11">
      <c r="B738" s="65"/>
      <c r="C738" s="65"/>
      <c r="D738" s="65"/>
      <c r="E738" s="65"/>
      <c r="F738" s="65"/>
      <c r="G738" s="65"/>
      <c r="H738" s="65"/>
      <c r="I738" s="65"/>
      <c r="J738" s="65"/>
      <c r="K738" s="65"/>
    </row>
    <row r="739" customHeight="1" spans="2:11">
      <c r="B739" s="65"/>
      <c r="C739" s="65"/>
      <c r="D739" s="65"/>
      <c r="E739" s="65"/>
      <c r="F739" s="65"/>
      <c r="G739" s="65"/>
      <c r="H739" s="65"/>
      <c r="I739" s="65"/>
      <c r="J739" s="65"/>
      <c r="K739" s="65"/>
    </row>
    <row r="740" customHeight="1" spans="2:11">
      <c r="B740" s="65"/>
      <c r="C740" s="65"/>
      <c r="D740" s="65"/>
      <c r="E740" s="65"/>
      <c r="F740" s="65"/>
      <c r="G740" s="65"/>
      <c r="H740" s="65"/>
      <c r="I740" s="65"/>
      <c r="J740" s="65"/>
      <c r="K740" s="65"/>
    </row>
    <row r="741" customHeight="1" spans="2:11">
      <c r="B741" s="65"/>
      <c r="C741" s="65"/>
      <c r="D741" s="65"/>
      <c r="E741" s="65"/>
      <c r="F741" s="65"/>
      <c r="G741" s="65"/>
      <c r="H741" s="65"/>
      <c r="I741" s="65"/>
      <c r="J741" s="65"/>
      <c r="K741" s="65"/>
    </row>
    <row r="742" customHeight="1" spans="2:11">
      <c r="B742" s="65"/>
      <c r="C742" s="65"/>
      <c r="D742" s="65"/>
      <c r="E742" s="65"/>
      <c r="F742" s="65"/>
      <c r="G742" s="65"/>
      <c r="H742" s="65"/>
      <c r="I742" s="65"/>
      <c r="J742" s="65"/>
      <c r="K742" s="65"/>
    </row>
    <row r="743" customHeight="1" spans="2:11">
      <c r="B743" s="65"/>
      <c r="C743" s="65"/>
      <c r="D743" s="65"/>
      <c r="E743" s="65"/>
      <c r="F743" s="65"/>
      <c r="G743" s="65"/>
      <c r="H743" s="65"/>
      <c r="I743" s="65"/>
      <c r="J743" s="65"/>
      <c r="K743" s="65"/>
    </row>
    <row r="744" customHeight="1" spans="2:11">
      <c r="B744" s="65"/>
      <c r="C744" s="65"/>
      <c r="D744" s="65"/>
      <c r="E744" s="65"/>
      <c r="F744" s="65"/>
      <c r="G744" s="65"/>
      <c r="H744" s="65"/>
      <c r="I744" s="65"/>
      <c r="J744" s="65"/>
      <c r="K744" s="65"/>
    </row>
    <row r="745" customHeight="1" spans="2:11">
      <c r="B745" s="65"/>
      <c r="C745" s="65"/>
      <c r="D745" s="65"/>
      <c r="E745" s="65"/>
      <c r="F745" s="65"/>
      <c r="G745" s="65"/>
      <c r="H745" s="65"/>
      <c r="I745" s="65"/>
      <c r="J745" s="65"/>
      <c r="K745" s="65"/>
    </row>
    <row r="746" customHeight="1" spans="2:11">
      <c r="B746" s="65"/>
      <c r="C746" s="65"/>
      <c r="D746" s="65"/>
      <c r="E746" s="65"/>
      <c r="F746" s="65"/>
      <c r="G746" s="65"/>
      <c r="H746" s="65"/>
      <c r="I746" s="65"/>
      <c r="J746" s="65"/>
      <c r="K746" s="65"/>
    </row>
    <row r="747" customHeight="1" spans="2:11">
      <c r="B747" s="65"/>
      <c r="C747" s="65"/>
      <c r="D747" s="65"/>
      <c r="E747" s="65"/>
      <c r="F747" s="65"/>
      <c r="G747" s="65"/>
      <c r="H747" s="65"/>
      <c r="I747" s="65"/>
      <c r="J747" s="65"/>
      <c r="K747" s="65"/>
    </row>
    <row r="748" customHeight="1" spans="2:11">
      <c r="B748" s="65"/>
      <c r="C748" s="65"/>
      <c r="D748" s="65"/>
      <c r="E748" s="65"/>
      <c r="F748" s="65"/>
      <c r="G748" s="65"/>
      <c r="H748" s="65"/>
      <c r="I748" s="65"/>
      <c r="J748" s="65"/>
      <c r="K748" s="65"/>
    </row>
    <row r="749" customHeight="1" spans="2:11">
      <c r="B749" s="65"/>
      <c r="C749" s="65"/>
      <c r="D749" s="65"/>
      <c r="E749" s="65"/>
      <c r="F749" s="65"/>
      <c r="G749" s="65"/>
      <c r="H749" s="65"/>
      <c r="I749" s="65"/>
      <c r="J749" s="65"/>
      <c r="K749" s="65"/>
    </row>
    <row r="750" customHeight="1" spans="2:11">
      <c r="B750" s="65"/>
      <c r="C750" s="65"/>
      <c r="D750" s="65"/>
      <c r="E750" s="65"/>
      <c r="F750" s="65"/>
      <c r="G750" s="65"/>
      <c r="H750" s="65"/>
      <c r="I750" s="65"/>
      <c r="J750" s="65"/>
      <c r="K750" s="65"/>
    </row>
    <row r="751" customHeight="1" spans="2:11">
      <c r="B751" s="65"/>
      <c r="C751" s="65"/>
      <c r="D751" s="65"/>
      <c r="E751" s="65"/>
      <c r="F751" s="65"/>
      <c r="G751" s="65"/>
      <c r="H751" s="65"/>
      <c r="I751" s="65"/>
      <c r="J751" s="65"/>
      <c r="K751" s="65"/>
    </row>
    <row r="752" customHeight="1" spans="2:11">
      <c r="B752" s="65"/>
      <c r="C752" s="65"/>
      <c r="D752" s="65"/>
      <c r="E752" s="65"/>
      <c r="F752" s="65"/>
      <c r="G752" s="65"/>
      <c r="H752" s="65"/>
      <c r="I752" s="65"/>
      <c r="J752" s="65"/>
      <c r="K752" s="65"/>
    </row>
    <row r="753" customHeight="1" spans="2:11">
      <c r="B753" s="65"/>
      <c r="C753" s="65"/>
      <c r="D753" s="65"/>
      <c r="E753" s="65"/>
      <c r="F753" s="65"/>
      <c r="G753" s="65"/>
      <c r="H753" s="65"/>
      <c r="I753" s="65"/>
      <c r="J753" s="65"/>
      <c r="K753" s="65"/>
    </row>
    <row r="754" customHeight="1" spans="2:11">
      <c r="B754" s="65"/>
      <c r="C754" s="65"/>
      <c r="D754" s="65"/>
      <c r="E754" s="65"/>
      <c r="F754" s="65"/>
      <c r="G754" s="65"/>
      <c r="H754" s="65"/>
      <c r="I754" s="65"/>
      <c r="J754" s="65"/>
      <c r="K754" s="65"/>
    </row>
    <row r="755" customHeight="1" spans="2:11">
      <c r="B755" s="65"/>
      <c r="C755" s="65"/>
      <c r="D755" s="65"/>
      <c r="E755" s="65"/>
      <c r="F755" s="65"/>
      <c r="G755" s="65"/>
      <c r="H755" s="65"/>
      <c r="I755" s="65"/>
      <c r="J755" s="65"/>
      <c r="K755" s="65"/>
    </row>
    <row r="756" customHeight="1" spans="2:11">
      <c r="B756" s="65"/>
      <c r="C756" s="65"/>
      <c r="D756" s="65"/>
      <c r="E756" s="65"/>
      <c r="F756" s="65"/>
      <c r="G756" s="65"/>
      <c r="H756" s="65"/>
      <c r="I756" s="65"/>
      <c r="J756" s="65"/>
      <c r="K756" s="65"/>
    </row>
    <row r="757" customHeight="1" spans="2:11">
      <c r="B757" s="65"/>
      <c r="C757" s="65"/>
      <c r="D757" s="65"/>
      <c r="E757" s="65"/>
      <c r="F757" s="65"/>
      <c r="G757" s="65"/>
      <c r="H757" s="65"/>
      <c r="I757" s="65"/>
      <c r="J757" s="65"/>
      <c r="K757" s="65"/>
    </row>
    <row r="758" customHeight="1" spans="2:11">
      <c r="B758" s="65"/>
      <c r="C758" s="65"/>
      <c r="D758" s="65"/>
      <c r="E758" s="65"/>
      <c r="F758" s="65"/>
      <c r="G758" s="65"/>
      <c r="H758" s="65"/>
      <c r="I758" s="65"/>
      <c r="J758" s="65"/>
      <c r="K758" s="65"/>
    </row>
    <row r="759" customHeight="1" spans="2:11">
      <c r="B759" s="65"/>
      <c r="C759" s="65"/>
      <c r="D759" s="65"/>
      <c r="E759" s="65"/>
      <c r="F759" s="65"/>
      <c r="G759" s="65"/>
      <c r="H759" s="65"/>
      <c r="I759" s="65"/>
      <c r="J759" s="65"/>
      <c r="K759" s="65"/>
    </row>
    <row r="760" customHeight="1" spans="2:11">
      <c r="B760" s="65"/>
      <c r="C760" s="65"/>
      <c r="D760" s="65"/>
      <c r="E760" s="65"/>
      <c r="F760" s="65"/>
      <c r="G760" s="65"/>
      <c r="H760" s="65"/>
      <c r="I760" s="65"/>
      <c r="J760" s="65"/>
      <c r="K760" s="65"/>
    </row>
    <row r="761" customHeight="1" spans="2:11">
      <c r="B761" s="65"/>
      <c r="C761" s="65"/>
      <c r="D761" s="65"/>
      <c r="E761" s="65"/>
      <c r="F761" s="65"/>
      <c r="G761" s="65"/>
      <c r="H761" s="65"/>
      <c r="I761" s="65"/>
      <c r="J761" s="65"/>
      <c r="K761" s="65"/>
    </row>
    <row r="762" customHeight="1" spans="2:11">
      <c r="B762" s="65"/>
      <c r="C762" s="65"/>
      <c r="D762" s="65"/>
      <c r="E762" s="65"/>
      <c r="F762" s="65"/>
      <c r="G762" s="65"/>
      <c r="H762" s="65"/>
      <c r="I762" s="65"/>
      <c r="J762" s="65"/>
      <c r="K762" s="65"/>
    </row>
    <row r="763" customHeight="1" spans="2:11">
      <c r="B763" s="65"/>
      <c r="C763" s="65"/>
      <c r="D763" s="65"/>
      <c r="E763" s="65"/>
      <c r="F763" s="65"/>
      <c r="G763" s="65"/>
      <c r="H763" s="65"/>
      <c r="I763" s="65"/>
      <c r="J763" s="65"/>
      <c r="K763" s="65"/>
    </row>
    <row r="764" customHeight="1" spans="2:11">
      <c r="B764" s="65"/>
      <c r="C764" s="65"/>
      <c r="D764" s="65"/>
      <c r="E764" s="65"/>
      <c r="F764" s="65"/>
      <c r="G764" s="65"/>
      <c r="H764" s="65"/>
      <c r="I764" s="65"/>
      <c r="J764" s="65"/>
      <c r="K764" s="65"/>
    </row>
    <row r="765" customHeight="1" spans="2:11">
      <c r="B765" s="65"/>
      <c r="C765" s="65"/>
      <c r="D765" s="65"/>
      <c r="E765" s="65"/>
      <c r="F765" s="65"/>
      <c r="G765" s="65"/>
      <c r="H765" s="65"/>
      <c r="I765" s="65"/>
      <c r="J765" s="65"/>
      <c r="K765" s="65"/>
    </row>
    <row r="766" customHeight="1" spans="2:11">
      <c r="B766" s="65"/>
      <c r="C766" s="65"/>
      <c r="D766" s="65"/>
      <c r="E766" s="65"/>
      <c r="F766" s="65"/>
      <c r="G766" s="65"/>
      <c r="H766" s="65"/>
      <c r="I766" s="65"/>
      <c r="J766" s="65"/>
      <c r="K766" s="65"/>
    </row>
    <row r="767" customHeight="1" spans="2:11">
      <c r="B767" s="65"/>
      <c r="C767" s="65"/>
      <c r="D767" s="65"/>
      <c r="E767" s="65"/>
      <c r="F767" s="65"/>
      <c r="G767" s="65"/>
      <c r="H767" s="65"/>
      <c r="I767" s="65"/>
      <c r="J767" s="65"/>
      <c r="K767" s="65"/>
    </row>
    <row r="768" customHeight="1" spans="2:11">
      <c r="B768" s="65"/>
      <c r="C768" s="65"/>
      <c r="D768" s="65"/>
      <c r="E768" s="65"/>
      <c r="F768" s="65"/>
      <c r="G768" s="65"/>
      <c r="H768" s="65"/>
      <c r="I768" s="65"/>
      <c r="J768" s="65"/>
      <c r="K768" s="65"/>
    </row>
    <row r="769" customHeight="1" spans="2:11">
      <c r="B769" s="65"/>
      <c r="C769" s="65"/>
      <c r="D769" s="65"/>
      <c r="E769" s="65"/>
      <c r="F769" s="65"/>
      <c r="G769" s="65"/>
      <c r="H769" s="65"/>
      <c r="I769" s="65"/>
      <c r="J769" s="65"/>
      <c r="K769" s="65"/>
    </row>
    <row r="770" customHeight="1" spans="2:11">
      <c r="B770" s="65"/>
      <c r="C770" s="65"/>
      <c r="D770" s="65"/>
      <c r="E770" s="65"/>
      <c r="F770" s="65"/>
      <c r="G770" s="65"/>
      <c r="H770" s="65"/>
      <c r="I770" s="65"/>
      <c r="J770" s="65"/>
      <c r="K770" s="65"/>
    </row>
    <row r="771" customHeight="1" spans="2:11">
      <c r="B771" s="65"/>
      <c r="C771" s="65"/>
      <c r="D771" s="65"/>
      <c r="E771" s="65"/>
      <c r="F771" s="65"/>
      <c r="G771" s="65"/>
      <c r="H771" s="65"/>
      <c r="I771" s="65"/>
      <c r="J771" s="65"/>
      <c r="K771" s="65"/>
    </row>
    <row r="772" customHeight="1" spans="2:11">
      <c r="B772" s="65"/>
      <c r="C772" s="65"/>
      <c r="D772" s="65"/>
      <c r="E772" s="65"/>
      <c r="F772" s="65"/>
      <c r="G772" s="65"/>
      <c r="H772" s="65"/>
      <c r="I772" s="65"/>
      <c r="J772" s="65"/>
      <c r="K772" s="65"/>
    </row>
    <row r="773" customHeight="1" spans="2:11">
      <c r="B773" s="65"/>
      <c r="C773" s="65"/>
      <c r="D773" s="65"/>
      <c r="E773" s="65"/>
      <c r="F773" s="65"/>
      <c r="G773" s="65"/>
      <c r="H773" s="65"/>
      <c r="I773" s="65"/>
      <c r="J773" s="65"/>
      <c r="K773" s="65"/>
    </row>
    <row r="774" customHeight="1" spans="2:11">
      <c r="B774" s="65"/>
      <c r="C774" s="65"/>
      <c r="D774" s="65"/>
      <c r="E774" s="65"/>
      <c r="F774" s="65"/>
      <c r="G774" s="65"/>
      <c r="H774" s="65"/>
      <c r="I774" s="65"/>
      <c r="J774" s="65"/>
      <c r="K774" s="65"/>
    </row>
    <row r="775" customHeight="1" spans="2:11">
      <c r="B775" s="65"/>
      <c r="C775" s="65"/>
      <c r="D775" s="65"/>
      <c r="E775" s="65"/>
      <c r="F775" s="65"/>
      <c r="G775" s="65"/>
      <c r="H775" s="65"/>
      <c r="I775" s="65"/>
      <c r="J775" s="65"/>
      <c r="K775" s="65"/>
    </row>
    <row r="776" customHeight="1" spans="2:11">
      <c r="B776" s="65"/>
      <c r="C776" s="65"/>
      <c r="D776" s="65"/>
      <c r="E776" s="65"/>
      <c r="F776" s="65"/>
      <c r="G776" s="65"/>
      <c r="H776" s="65"/>
      <c r="I776" s="65"/>
      <c r="J776" s="65"/>
      <c r="K776" s="65"/>
    </row>
    <row r="777" customHeight="1" spans="2:11">
      <c r="B777" s="65"/>
      <c r="C777" s="65"/>
      <c r="D777" s="65"/>
      <c r="E777" s="65"/>
      <c r="F777" s="65"/>
      <c r="G777" s="65"/>
      <c r="H777" s="65"/>
      <c r="I777" s="65"/>
      <c r="J777" s="65"/>
      <c r="K777" s="65"/>
    </row>
    <row r="778" customHeight="1" spans="2:11">
      <c r="B778" s="65"/>
      <c r="C778" s="65"/>
      <c r="D778" s="65"/>
      <c r="E778" s="65"/>
      <c r="F778" s="65"/>
      <c r="G778" s="65"/>
      <c r="H778" s="65"/>
      <c r="I778" s="65"/>
      <c r="J778" s="65"/>
      <c r="K778" s="65"/>
    </row>
    <row r="779" customHeight="1" spans="2:11">
      <c r="B779" s="65"/>
      <c r="C779" s="65"/>
      <c r="D779" s="65"/>
      <c r="E779" s="65"/>
      <c r="F779" s="65"/>
      <c r="G779" s="65"/>
      <c r="H779" s="65"/>
      <c r="I779" s="65"/>
      <c r="J779" s="65"/>
      <c r="K779" s="65"/>
    </row>
    <row r="780" customHeight="1" spans="2:11">
      <c r="B780" s="65"/>
      <c r="C780" s="65"/>
      <c r="D780" s="65"/>
      <c r="E780" s="65"/>
      <c r="F780" s="65"/>
      <c r="G780" s="65"/>
      <c r="H780" s="65"/>
      <c r="I780" s="65"/>
      <c r="J780" s="65"/>
      <c r="K780" s="65"/>
    </row>
    <row r="781" customHeight="1" spans="2:11">
      <c r="B781" s="65"/>
      <c r="C781" s="65"/>
      <c r="D781" s="65"/>
      <c r="E781" s="65"/>
      <c r="F781" s="65"/>
      <c r="G781" s="65"/>
      <c r="H781" s="65"/>
      <c r="I781" s="65"/>
      <c r="J781" s="65"/>
      <c r="K781" s="65"/>
    </row>
    <row r="782" customHeight="1" spans="2:11">
      <c r="B782" s="65"/>
      <c r="C782" s="65"/>
      <c r="D782" s="65"/>
      <c r="E782" s="65"/>
      <c r="F782" s="65"/>
      <c r="G782" s="65"/>
      <c r="H782" s="65"/>
      <c r="I782" s="65"/>
      <c r="J782" s="65"/>
      <c r="K782" s="65"/>
    </row>
    <row r="783" customHeight="1" spans="2:11">
      <c r="B783" s="65"/>
      <c r="C783" s="65"/>
      <c r="D783" s="65"/>
      <c r="E783" s="65"/>
      <c r="F783" s="65"/>
      <c r="G783" s="65"/>
      <c r="H783" s="65"/>
      <c r="I783" s="65"/>
      <c r="J783" s="65"/>
      <c r="K783" s="65"/>
    </row>
    <row r="784" customHeight="1" spans="2:11">
      <c r="B784" s="65"/>
      <c r="C784" s="65"/>
      <c r="D784" s="65"/>
      <c r="E784" s="65"/>
      <c r="F784" s="65"/>
      <c r="G784" s="65"/>
      <c r="H784" s="65"/>
      <c r="I784" s="65"/>
      <c r="J784" s="65"/>
      <c r="K784" s="65"/>
    </row>
    <row r="785" customHeight="1" spans="2:11">
      <c r="B785" s="65"/>
      <c r="C785" s="65"/>
      <c r="D785" s="65"/>
      <c r="E785" s="65"/>
      <c r="F785" s="65"/>
      <c r="G785" s="65"/>
      <c r="H785" s="65"/>
      <c r="I785" s="65"/>
      <c r="J785" s="65"/>
      <c r="K785" s="65"/>
    </row>
    <row r="786" customHeight="1" spans="2:11">
      <c r="B786" s="65"/>
      <c r="C786" s="65"/>
      <c r="D786" s="65"/>
      <c r="E786" s="65"/>
      <c r="F786" s="65"/>
      <c r="G786" s="65"/>
      <c r="H786" s="65"/>
      <c r="I786" s="65"/>
      <c r="J786" s="65"/>
      <c r="K786" s="65"/>
    </row>
    <row r="787" customHeight="1" spans="2:11">
      <c r="B787" s="65"/>
      <c r="C787" s="65"/>
      <c r="D787" s="65"/>
      <c r="E787" s="65"/>
      <c r="F787" s="65"/>
      <c r="G787" s="65"/>
      <c r="H787" s="65"/>
      <c r="I787" s="65"/>
      <c r="J787" s="65"/>
      <c r="K787" s="65"/>
    </row>
    <row r="788" customHeight="1" spans="2:11">
      <c r="B788" s="65"/>
      <c r="C788" s="65"/>
      <c r="D788" s="65"/>
      <c r="E788" s="65"/>
      <c r="F788" s="65"/>
      <c r="G788" s="65"/>
      <c r="H788" s="65"/>
      <c r="I788" s="65"/>
      <c r="J788" s="65"/>
      <c r="K788" s="65"/>
    </row>
    <row r="789" customHeight="1" spans="2:11">
      <c r="B789" s="65"/>
      <c r="C789" s="65"/>
      <c r="D789" s="65"/>
      <c r="E789" s="65"/>
      <c r="F789" s="65"/>
      <c r="G789" s="65"/>
      <c r="H789" s="65"/>
      <c r="I789" s="65"/>
      <c r="J789" s="65"/>
      <c r="K789" s="65"/>
    </row>
    <row r="790" customHeight="1" spans="2:11">
      <c r="B790" s="65"/>
      <c r="C790" s="65"/>
      <c r="D790" s="65"/>
      <c r="E790" s="65"/>
      <c r="F790" s="65"/>
      <c r="G790" s="65"/>
      <c r="H790" s="65"/>
      <c r="I790" s="65"/>
      <c r="J790" s="65"/>
      <c r="K790" s="65"/>
    </row>
    <row r="791" customHeight="1" spans="2:11">
      <c r="B791" s="65"/>
      <c r="C791" s="65"/>
      <c r="D791" s="65"/>
      <c r="E791" s="65"/>
      <c r="F791" s="65"/>
      <c r="G791" s="65"/>
      <c r="H791" s="65"/>
      <c r="I791" s="65"/>
      <c r="J791" s="65"/>
      <c r="K791" s="65"/>
    </row>
    <row r="792" customHeight="1" spans="2:11">
      <c r="B792" s="65"/>
      <c r="C792" s="65"/>
      <c r="D792" s="65"/>
      <c r="E792" s="65"/>
      <c r="F792" s="65"/>
      <c r="G792" s="65"/>
      <c r="H792" s="65"/>
      <c r="I792" s="65"/>
      <c r="J792" s="65"/>
      <c r="K792" s="65"/>
    </row>
    <row r="793" customHeight="1" spans="2:11">
      <c r="B793" s="65"/>
      <c r="C793" s="65"/>
      <c r="D793" s="65"/>
      <c r="E793" s="65"/>
      <c r="F793" s="65"/>
      <c r="G793" s="65"/>
      <c r="H793" s="65"/>
      <c r="I793" s="65"/>
      <c r="J793" s="65"/>
      <c r="K793" s="65"/>
    </row>
    <row r="794" customHeight="1" spans="2:11">
      <c r="B794" s="65"/>
      <c r="C794" s="65"/>
      <c r="D794" s="65"/>
      <c r="E794" s="65"/>
      <c r="F794" s="65"/>
      <c r="G794" s="65"/>
      <c r="H794" s="65"/>
      <c r="I794" s="65"/>
      <c r="J794" s="65"/>
      <c r="K794" s="65"/>
    </row>
    <row r="795" customHeight="1" spans="2:11">
      <c r="B795" s="65"/>
      <c r="C795" s="65"/>
      <c r="D795" s="65"/>
      <c r="E795" s="65"/>
      <c r="F795" s="65"/>
      <c r="G795" s="65"/>
      <c r="H795" s="65"/>
      <c r="I795" s="65"/>
      <c r="J795" s="65"/>
      <c r="K795" s="65"/>
    </row>
    <row r="796" customHeight="1" spans="2:11">
      <c r="B796" s="65"/>
      <c r="C796" s="65"/>
      <c r="D796" s="65"/>
      <c r="E796" s="65"/>
      <c r="F796" s="65"/>
      <c r="G796" s="65"/>
      <c r="H796" s="65"/>
      <c r="I796" s="65"/>
      <c r="J796" s="65"/>
      <c r="K796" s="65"/>
    </row>
    <row r="797" customHeight="1" spans="2:11">
      <c r="B797" s="65"/>
      <c r="C797" s="65"/>
      <c r="D797" s="65"/>
      <c r="E797" s="65"/>
      <c r="F797" s="65"/>
      <c r="G797" s="65"/>
      <c r="H797" s="65"/>
      <c r="I797" s="65"/>
      <c r="J797" s="65"/>
      <c r="K797" s="65"/>
    </row>
    <row r="798" customHeight="1" spans="2:11">
      <c r="B798" s="65"/>
      <c r="C798" s="65"/>
      <c r="D798" s="65"/>
      <c r="E798" s="65"/>
      <c r="F798" s="65"/>
      <c r="G798" s="65"/>
      <c r="H798" s="65"/>
      <c r="I798" s="65"/>
      <c r="J798" s="65"/>
      <c r="K798" s="65"/>
    </row>
    <row r="799" customHeight="1" spans="2:11">
      <c r="B799" s="65"/>
      <c r="C799" s="65"/>
      <c r="D799" s="65"/>
      <c r="E799" s="65"/>
      <c r="F799" s="65"/>
      <c r="G799" s="65"/>
      <c r="H799" s="65"/>
      <c r="I799" s="65"/>
      <c r="J799" s="65"/>
      <c r="K799" s="65"/>
    </row>
    <row r="800" customHeight="1" spans="2:11">
      <c r="B800" s="65"/>
      <c r="C800" s="65"/>
      <c r="D800" s="65"/>
      <c r="E800" s="65"/>
      <c r="F800" s="65"/>
      <c r="G800" s="65"/>
      <c r="H800" s="65"/>
      <c r="I800" s="65"/>
      <c r="J800" s="65"/>
      <c r="K800" s="65"/>
    </row>
    <row r="801" customHeight="1" spans="2:11">
      <c r="B801" s="65"/>
      <c r="C801" s="65"/>
      <c r="D801" s="65"/>
      <c r="E801" s="65"/>
      <c r="F801" s="65"/>
      <c r="G801" s="65"/>
      <c r="H801" s="65"/>
      <c r="I801" s="65"/>
      <c r="J801" s="65"/>
      <c r="K801" s="65"/>
    </row>
    <row r="802" customHeight="1" spans="2:11">
      <c r="B802" s="65"/>
      <c r="C802" s="65"/>
      <c r="D802" s="65"/>
      <c r="E802" s="65"/>
      <c r="F802" s="65"/>
      <c r="G802" s="65"/>
      <c r="H802" s="65"/>
      <c r="I802" s="65"/>
      <c r="J802" s="65"/>
      <c r="K802" s="65"/>
    </row>
    <row r="803" customHeight="1" spans="2:11">
      <c r="B803" s="65"/>
      <c r="C803" s="65"/>
      <c r="D803" s="65"/>
      <c r="E803" s="65"/>
      <c r="F803" s="65"/>
      <c r="G803" s="65"/>
      <c r="H803" s="65"/>
      <c r="I803" s="65"/>
      <c r="J803" s="65"/>
      <c r="K803" s="65"/>
    </row>
    <row r="804" customHeight="1" spans="2:11">
      <c r="B804" s="65"/>
      <c r="C804" s="65"/>
      <c r="D804" s="65"/>
      <c r="E804" s="65"/>
      <c r="F804" s="65"/>
      <c r="G804" s="65"/>
      <c r="H804" s="65"/>
      <c r="I804" s="65"/>
      <c r="J804" s="65"/>
      <c r="K804" s="65"/>
    </row>
    <row r="805" customHeight="1" spans="2:11">
      <c r="B805" s="65"/>
      <c r="C805" s="65"/>
      <c r="D805" s="65"/>
      <c r="E805" s="65"/>
      <c r="F805" s="65"/>
      <c r="G805" s="65"/>
      <c r="H805" s="65"/>
      <c r="I805" s="65"/>
      <c r="J805" s="65"/>
      <c r="K805" s="65"/>
    </row>
    <row r="806" customHeight="1" spans="2:11">
      <c r="B806" s="65"/>
      <c r="C806" s="65"/>
      <c r="D806" s="65"/>
      <c r="E806" s="65"/>
      <c r="F806" s="65"/>
      <c r="G806" s="65"/>
      <c r="H806" s="65"/>
      <c r="I806" s="65"/>
      <c r="J806" s="65"/>
      <c r="K806" s="65"/>
    </row>
    <row r="807" customHeight="1" spans="2:11">
      <c r="B807" s="65"/>
      <c r="C807" s="65"/>
      <c r="D807" s="65"/>
      <c r="E807" s="65"/>
      <c r="F807" s="65"/>
      <c r="G807" s="65"/>
      <c r="H807" s="65"/>
      <c r="I807" s="65"/>
      <c r="J807" s="65"/>
      <c r="K807" s="65"/>
    </row>
    <row r="808" customHeight="1" spans="2:11">
      <c r="B808" s="65"/>
      <c r="C808" s="65"/>
      <c r="D808" s="65"/>
      <c r="E808" s="65"/>
      <c r="F808" s="65"/>
      <c r="G808" s="65"/>
      <c r="H808" s="65"/>
      <c r="I808" s="65"/>
      <c r="J808" s="65"/>
      <c r="K808" s="65"/>
    </row>
    <row r="809" customHeight="1" spans="2:11">
      <c r="B809" s="65"/>
      <c r="C809" s="65"/>
      <c r="D809" s="65"/>
      <c r="E809" s="65"/>
      <c r="F809" s="65"/>
      <c r="G809" s="65"/>
      <c r="H809" s="65"/>
      <c r="I809" s="65"/>
      <c r="J809" s="65"/>
      <c r="K809" s="65"/>
    </row>
    <row r="810" customHeight="1" spans="2:11">
      <c r="B810" s="65"/>
      <c r="C810" s="65"/>
      <c r="D810" s="65"/>
      <c r="E810" s="65"/>
      <c r="F810" s="65"/>
      <c r="G810" s="65"/>
      <c r="H810" s="65"/>
      <c r="I810" s="65"/>
      <c r="J810" s="65"/>
      <c r="K810" s="65"/>
    </row>
    <row r="811" customHeight="1" spans="2:11">
      <c r="B811" s="65"/>
      <c r="C811" s="65"/>
      <c r="D811" s="65"/>
      <c r="E811" s="65"/>
      <c r="F811" s="65"/>
      <c r="G811" s="65"/>
      <c r="H811" s="65"/>
      <c r="I811" s="65"/>
      <c r="J811" s="65"/>
      <c r="K811" s="65"/>
    </row>
    <row r="812" customHeight="1" spans="2:11">
      <c r="B812" s="65"/>
      <c r="C812" s="65"/>
      <c r="D812" s="65"/>
      <c r="E812" s="65"/>
      <c r="F812" s="65"/>
      <c r="G812" s="65"/>
      <c r="H812" s="65"/>
      <c r="I812" s="65"/>
      <c r="J812" s="65"/>
      <c r="K812" s="65"/>
    </row>
    <row r="813" customHeight="1" spans="2:11">
      <c r="B813" s="65"/>
      <c r="C813" s="65"/>
      <c r="D813" s="65"/>
      <c r="E813" s="65"/>
      <c r="F813" s="65"/>
      <c r="G813" s="65"/>
      <c r="H813" s="65"/>
      <c r="I813" s="65"/>
      <c r="J813" s="65"/>
      <c r="K813" s="65"/>
    </row>
    <row r="814" customHeight="1" spans="2:11">
      <c r="B814" s="65"/>
      <c r="C814" s="65"/>
      <c r="D814" s="65"/>
      <c r="E814" s="65"/>
      <c r="F814" s="65"/>
      <c r="G814" s="65"/>
      <c r="H814" s="65"/>
      <c r="I814" s="65"/>
      <c r="J814" s="65"/>
      <c r="K814" s="65"/>
    </row>
    <row r="815" customHeight="1" spans="2:11">
      <c r="B815" s="65"/>
      <c r="C815" s="65"/>
      <c r="D815" s="65"/>
      <c r="E815" s="65"/>
      <c r="F815" s="65"/>
      <c r="G815" s="65"/>
      <c r="H815" s="65"/>
      <c r="I815" s="65"/>
      <c r="J815" s="65"/>
      <c r="K815" s="65"/>
    </row>
    <row r="816" customHeight="1" spans="2:11">
      <c r="B816" s="65"/>
      <c r="C816" s="65"/>
      <c r="D816" s="65"/>
      <c r="E816" s="65"/>
      <c r="F816" s="65"/>
      <c r="G816" s="65"/>
      <c r="H816" s="65"/>
      <c r="I816" s="65"/>
      <c r="J816" s="65"/>
      <c r="K816" s="65"/>
    </row>
    <row r="817" customHeight="1" spans="2:11">
      <c r="B817" s="65"/>
      <c r="C817" s="65"/>
      <c r="D817" s="65"/>
      <c r="E817" s="65"/>
      <c r="F817" s="65"/>
      <c r="G817" s="65"/>
      <c r="H817" s="65"/>
      <c r="I817" s="65"/>
      <c r="J817" s="65"/>
      <c r="K817" s="65"/>
    </row>
    <row r="818" customHeight="1" spans="2:11">
      <c r="B818" s="65"/>
      <c r="C818" s="65"/>
      <c r="D818" s="65"/>
      <c r="E818" s="65"/>
      <c r="F818" s="65"/>
      <c r="G818" s="65"/>
      <c r="H818" s="65"/>
      <c r="I818" s="65"/>
      <c r="J818" s="65"/>
      <c r="K818" s="65"/>
    </row>
    <row r="819" customHeight="1" spans="2:11">
      <c r="B819" s="65"/>
      <c r="C819" s="65"/>
      <c r="D819" s="65"/>
      <c r="E819" s="65"/>
      <c r="F819" s="65"/>
      <c r="G819" s="65"/>
      <c r="H819" s="65"/>
      <c r="I819" s="65"/>
      <c r="J819" s="65"/>
      <c r="K819" s="65"/>
    </row>
    <row r="820" customHeight="1" spans="2:11">
      <c r="B820" s="65"/>
      <c r="C820" s="65"/>
      <c r="D820" s="65"/>
      <c r="E820" s="65"/>
      <c r="F820" s="65"/>
      <c r="G820" s="65"/>
      <c r="H820" s="65"/>
      <c r="I820" s="65"/>
      <c r="J820" s="65"/>
      <c r="K820" s="65"/>
    </row>
    <row r="821" customHeight="1" spans="2:11">
      <c r="B821" s="65"/>
      <c r="C821" s="65"/>
      <c r="D821" s="65"/>
      <c r="E821" s="65"/>
      <c r="F821" s="65"/>
      <c r="G821" s="65"/>
      <c r="H821" s="65"/>
      <c r="I821" s="65"/>
      <c r="J821" s="65"/>
      <c r="K821" s="65"/>
    </row>
    <row r="822" customHeight="1" spans="2:11">
      <c r="B822" s="65"/>
      <c r="C822" s="65"/>
      <c r="D822" s="65"/>
      <c r="E822" s="65"/>
      <c r="F822" s="65"/>
      <c r="G822" s="65"/>
      <c r="H822" s="65"/>
      <c r="I822" s="65"/>
      <c r="J822" s="65"/>
      <c r="K822" s="65"/>
    </row>
    <row r="823" customHeight="1" spans="2:11">
      <c r="B823" s="65"/>
      <c r="C823" s="65"/>
      <c r="D823" s="65"/>
      <c r="E823" s="65"/>
      <c r="F823" s="65"/>
      <c r="G823" s="65"/>
      <c r="H823" s="65"/>
      <c r="I823" s="65"/>
      <c r="J823" s="65"/>
      <c r="K823" s="65"/>
    </row>
    <row r="824" customHeight="1" spans="2:11">
      <c r="B824" s="65"/>
      <c r="C824" s="65"/>
      <c r="D824" s="65"/>
      <c r="E824" s="65"/>
      <c r="F824" s="65"/>
      <c r="G824" s="65"/>
      <c r="H824" s="65"/>
      <c r="I824" s="65"/>
      <c r="J824" s="65"/>
      <c r="K824" s="65"/>
    </row>
    <row r="825" customHeight="1" spans="2:11">
      <c r="B825" s="65"/>
      <c r="C825" s="65"/>
      <c r="D825" s="65"/>
      <c r="E825" s="65"/>
      <c r="F825" s="65"/>
      <c r="G825" s="65"/>
      <c r="H825" s="65"/>
      <c r="I825" s="65"/>
      <c r="J825" s="65"/>
      <c r="K825" s="65"/>
    </row>
    <row r="826" customHeight="1" spans="2:11">
      <c r="B826" s="65"/>
      <c r="C826" s="65"/>
      <c r="D826" s="65"/>
      <c r="E826" s="65"/>
      <c r="F826" s="65"/>
      <c r="G826" s="65"/>
      <c r="H826" s="65"/>
      <c r="I826" s="65"/>
      <c r="J826" s="65"/>
      <c r="K826" s="65"/>
    </row>
    <row r="827" customHeight="1" spans="2:11">
      <c r="B827" s="65"/>
      <c r="C827" s="65"/>
      <c r="D827" s="65"/>
      <c r="E827" s="65"/>
      <c r="F827" s="65"/>
      <c r="G827" s="65"/>
      <c r="H827" s="65"/>
      <c r="I827" s="65"/>
      <c r="J827" s="65"/>
      <c r="K827" s="65"/>
    </row>
    <row r="828" customHeight="1" spans="2:11">
      <c r="B828" s="65"/>
      <c r="C828" s="65"/>
      <c r="D828" s="65"/>
      <c r="E828" s="65"/>
      <c r="F828" s="65"/>
      <c r="G828" s="65"/>
      <c r="H828" s="65"/>
      <c r="I828" s="65"/>
      <c r="J828" s="65"/>
      <c r="K828" s="65"/>
    </row>
    <row r="829" customHeight="1" spans="2:11">
      <c r="B829" s="65"/>
      <c r="C829" s="65"/>
      <c r="D829" s="65"/>
      <c r="E829" s="65"/>
      <c r="F829" s="65"/>
      <c r="G829" s="65"/>
      <c r="H829" s="65"/>
      <c r="I829" s="65"/>
      <c r="J829" s="65"/>
      <c r="K829" s="65"/>
    </row>
    <row r="830" customHeight="1" spans="2:11">
      <c r="B830" s="65"/>
      <c r="C830" s="65"/>
      <c r="D830" s="65"/>
      <c r="E830" s="65"/>
      <c r="F830" s="65"/>
      <c r="G830" s="65"/>
      <c r="H830" s="65"/>
      <c r="I830" s="65"/>
      <c r="J830" s="65"/>
      <c r="K830" s="65"/>
    </row>
    <row r="831" customHeight="1" spans="2:11">
      <c r="B831" s="65"/>
      <c r="C831" s="65"/>
      <c r="D831" s="65"/>
      <c r="E831" s="65"/>
      <c r="F831" s="65"/>
      <c r="G831" s="65"/>
      <c r="H831" s="65"/>
      <c r="I831" s="65"/>
      <c r="J831" s="65"/>
      <c r="K831" s="65"/>
    </row>
    <row r="832" customHeight="1" spans="2:11">
      <c r="B832" s="65"/>
      <c r="C832" s="65"/>
      <c r="D832" s="65"/>
      <c r="E832" s="65"/>
      <c r="F832" s="65"/>
      <c r="G832" s="65"/>
      <c r="H832" s="65"/>
      <c r="I832" s="65"/>
      <c r="J832" s="65"/>
      <c r="K832" s="65"/>
    </row>
    <row r="833" customHeight="1" spans="2:11">
      <c r="B833" s="65"/>
      <c r="C833" s="65"/>
      <c r="D833" s="65"/>
      <c r="E833" s="65"/>
      <c r="F833" s="65"/>
      <c r="G833" s="65"/>
      <c r="H833" s="65"/>
      <c r="I833" s="65"/>
      <c r="J833" s="65"/>
      <c r="K833" s="65"/>
    </row>
    <row r="834" customHeight="1" spans="2:11">
      <c r="B834" s="65"/>
      <c r="C834" s="65"/>
      <c r="D834" s="65"/>
      <c r="E834" s="65"/>
      <c r="F834" s="65"/>
      <c r="G834" s="65"/>
      <c r="H834" s="65"/>
      <c r="I834" s="65"/>
      <c r="J834" s="65"/>
      <c r="K834" s="65"/>
    </row>
    <row r="835" customHeight="1" spans="2:11">
      <c r="B835" s="65"/>
      <c r="C835" s="65"/>
      <c r="D835" s="65"/>
      <c r="E835" s="65"/>
      <c r="F835" s="65"/>
      <c r="G835" s="65"/>
      <c r="H835" s="65"/>
      <c r="I835" s="65"/>
      <c r="J835" s="65"/>
      <c r="K835" s="65"/>
    </row>
    <row r="836" customHeight="1" spans="2:11">
      <c r="B836" s="65"/>
      <c r="C836" s="65"/>
      <c r="D836" s="65"/>
      <c r="E836" s="65"/>
      <c r="F836" s="65"/>
      <c r="G836" s="65"/>
      <c r="H836" s="65"/>
      <c r="I836" s="65"/>
      <c r="J836" s="65"/>
      <c r="K836" s="65"/>
    </row>
    <row r="837" customHeight="1" spans="2:11">
      <c r="B837" s="65"/>
      <c r="C837" s="65"/>
      <c r="D837" s="65"/>
      <c r="E837" s="65"/>
      <c r="F837" s="65"/>
      <c r="G837" s="65"/>
      <c r="H837" s="65"/>
      <c r="I837" s="65"/>
      <c r="J837" s="65"/>
      <c r="K837" s="65"/>
    </row>
    <row r="838" customHeight="1" spans="2:11">
      <c r="B838" s="65"/>
      <c r="C838" s="65"/>
      <c r="D838" s="65"/>
      <c r="E838" s="65"/>
      <c r="F838" s="65"/>
      <c r="G838" s="65"/>
      <c r="H838" s="65"/>
      <c r="I838" s="65"/>
      <c r="J838" s="65"/>
      <c r="K838" s="65"/>
    </row>
    <row r="839" customHeight="1" spans="2:11">
      <c r="B839" s="65"/>
      <c r="C839" s="65"/>
      <c r="D839" s="65"/>
      <c r="E839" s="65"/>
      <c r="F839" s="65"/>
      <c r="G839" s="65"/>
      <c r="H839" s="65"/>
      <c r="I839" s="65"/>
      <c r="J839" s="65"/>
      <c r="K839" s="65"/>
    </row>
    <row r="840" customHeight="1" spans="2:11">
      <c r="B840" s="65"/>
      <c r="C840" s="65"/>
      <c r="D840" s="65"/>
      <c r="E840" s="65"/>
      <c r="F840" s="65"/>
      <c r="G840" s="65"/>
      <c r="H840" s="65"/>
      <c r="I840" s="65"/>
      <c r="J840" s="65"/>
      <c r="K840" s="65"/>
    </row>
    <row r="841" customHeight="1" spans="2:11">
      <c r="B841" s="65"/>
      <c r="C841" s="65"/>
      <c r="D841" s="65"/>
      <c r="E841" s="65"/>
      <c r="F841" s="65"/>
      <c r="G841" s="65"/>
      <c r="H841" s="65"/>
      <c r="I841" s="65"/>
      <c r="J841" s="65"/>
      <c r="K841" s="65"/>
    </row>
    <row r="842" customHeight="1" spans="2:11">
      <c r="B842" s="65"/>
      <c r="C842" s="65"/>
      <c r="D842" s="65"/>
      <c r="E842" s="65"/>
      <c r="F842" s="65"/>
      <c r="G842" s="65"/>
      <c r="H842" s="65"/>
      <c r="I842" s="65"/>
      <c r="J842" s="65"/>
      <c r="K842" s="65"/>
    </row>
    <row r="843" customHeight="1" spans="2:11">
      <c r="B843" s="65"/>
      <c r="C843" s="65"/>
      <c r="D843" s="65"/>
      <c r="E843" s="65"/>
      <c r="F843" s="65"/>
      <c r="G843" s="65"/>
      <c r="H843" s="65"/>
      <c r="I843" s="65"/>
      <c r="J843" s="65"/>
      <c r="K843" s="65"/>
    </row>
    <row r="844" customHeight="1" spans="2:11">
      <c r="B844" s="65"/>
      <c r="C844" s="65"/>
      <c r="D844" s="65"/>
      <c r="E844" s="65"/>
      <c r="F844" s="65"/>
      <c r="G844" s="65"/>
      <c r="H844" s="65"/>
      <c r="I844" s="65"/>
      <c r="J844" s="65"/>
      <c r="K844" s="65"/>
    </row>
    <row r="845" customHeight="1" spans="2:11">
      <c r="B845" s="65"/>
      <c r="C845" s="65"/>
      <c r="D845" s="65"/>
      <c r="E845" s="65"/>
      <c r="F845" s="65"/>
      <c r="G845" s="65"/>
      <c r="H845" s="65"/>
      <c r="I845" s="65"/>
      <c r="J845" s="65"/>
      <c r="K845" s="65"/>
    </row>
    <row r="846" customHeight="1" spans="2:11">
      <c r="B846" s="65"/>
      <c r="C846" s="65"/>
      <c r="D846" s="65"/>
      <c r="E846" s="65"/>
      <c r="F846" s="65"/>
      <c r="G846" s="65"/>
      <c r="H846" s="65"/>
      <c r="I846" s="65"/>
      <c r="J846" s="65"/>
      <c r="K846" s="65"/>
    </row>
    <row r="847" customHeight="1" spans="2:11">
      <c r="B847" s="65"/>
      <c r="C847" s="65"/>
      <c r="D847" s="65"/>
      <c r="E847" s="65"/>
      <c r="F847" s="65"/>
      <c r="G847" s="65"/>
      <c r="H847" s="65"/>
      <c r="I847" s="65"/>
      <c r="J847" s="65"/>
      <c r="K847" s="65"/>
    </row>
    <row r="848" customHeight="1" spans="2:11">
      <c r="B848" s="65"/>
      <c r="C848" s="65"/>
      <c r="D848" s="65"/>
      <c r="E848" s="65"/>
      <c r="F848" s="65"/>
      <c r="G848" s="65"/>
      <c r="H848" s="65"/>
      <c r="I848" s="65"/>
      <c r="J848" s="65"/>
      <c r="K848" s="65"/>
    </row>
    <row r="849" customHeight="1" spans="2:11">
      <c r="B849" s="65"/>
      <c r="C849" s="65"/>
      <c r="D849" s="65"/>
      <c r="E849" s="65"/>
      <c r="F849" s="65"/>
      <c r="G849" s="65"/>
      <c r="H849" s="65"/>
      <c r="I849" s="65"/>
      <c r="J849" s="65"/>
      <c r="K849" s="65"/>
    </row>
    <row r="850" customHeight="1" spans="2:11">
      <c r="B850" s="65"/>
      <c r="C850" s="65"/>
      <c r="D850" s="65"/>
      <c r="E850" s="65"/>
      <c r="F850" s="65"/>
      <c r="G850" s="65"/>
      <c r="H850" s="65"/>
      <c r="I850" s="65"/>
      <c r="J850" s="65"/>
      <c r="K850" s="65"/>
    </row>
    <row r="851" customHeight="1" spans="2:11">
      <c r="B851" s="65"/>
      <c r="C851" s="65"/>
      <c r="D851" s="65"/>
      <c r="E851" s="65"/>
      <c r="F851" s="65"/>
      <c r="G851" s="65"/>
      <c r="H851" s="65"/>
      <c r="I851" s="65"/>
      <c r="J851" s="65"/>
      <c r="K851" s="65"/>
    </row>
    <row r="852" customHeight="1" spans="2:11">
      <c r="B852" s="65"/>
      <c r="C852" s="65"/>
      <c r="D852" s="65"/>
      <c r="E852" s="65"/>
      <c r="F852" s="65"/>
      <c r="G852" s="65"/>
      <c r="H852" s="65"/>
      <c r="I852" s="65"/>
      <c r="J852" s="65"/>
      <c r="K852" s="65"/>
    </row>
    <row r="853" customHeight="1" spans="2:11">
      <c r="B853" s="65"/>
      <c r="C853" s="65"/>
      <c r="D853" s="65"/>
      <c r="E853" s="65"/>
      <c r="F853" s="65"/>
      <c r="G853" s="65"/>
      <c r="H853" s="65"/>
      <c r="I853" s="65"/>
      <c r="J853" s="65"/>
      <c r="K853" s="65"/>
    </row>
    <row r="854" customHeight="1" spans="2:11">
      <c r="B854" s="65"/>
      <c r="C854" s="65"/>
      <c r="D854" s="65"/>
      <c r="E854" s="65"/>
      <c r="F854" s="65"/>
      <c r="G854" s="65"/>
      <c r="H854" s="65"/>
      <c r="I854" s="65"/>
      <c r="J854" s="65"/>
      <c r="K854" s="65"/>
    </row>
    <row r="855" customHeight="1" spans="2:11">
      <c r="B855" s="65"/>
      <c r="C855" s="65"/>
      <c r="D855" s="65"/>
      <c r="E855" s="65"/>
      <c r="F855" s="65"/>
      <c r="G855" s="65"/>
      <c r="H855" s="65"/>
      <c r="I855" s="65"/>
      <c r="J855" s="65"/>
      <c r="K855" s="65"/>
    </row>
    <row r="856" customHeight="1" spans="2:11">
      <c r="B856" s="65"/>
      <c r="C856" s="65"/>
      <c r="D856" s="65"/>
      <c r="E856" s="65"/>
      <c r="F856" s="65"/>
      <c r="G856" s="65"/>
      <c r="H856" s="65"/>
      <c r="I856" s="65"/>
      <c r="J856" s="65"/>
      <c r="K856" s="65"/>
    </row>
    <row r="857" customHeight="1" spans="2:11">
      <c r="B857" s="65"/>
      <c r="C857" s="65"/>
      <c r="D857" s="65"/>
      <c r="E857" s="65"/>
      <c r="F857" s="65"/>
      <c r="G857" s="65"/>
      <c r="H857" s="65"/>
      <c r="I857" s="65"/>
      <c r="J857" s="65"/>
      <c r="K857" s="65"/>
    </row>
    <row r="858" customHeight="1" spans="2:11">
      <c r="B858" s="65"/>
      <c r="C858" s="65"/>
      <c r="D858" s="65"/>
      <c r="E858" s="65"/>
      <c r="F858" s="65"/>
      <c r="G858" s="65"/>
      <c r="H858" s="65"/>
      <c r="I858" s="65"/>
      <c r="J858" s="65"/>
      <c r="K858" s="65"/>
    </row>
    <row r="859" customHeight="1" spans="2:11">
      <c r="B859" s="65"/>
      <c r="C859" s="65"/>
      <c r="D859" s="65"/>
      <c r="E859" s="65"/>
      <c r="F859" s="65"/>
      <c r="G859" s="65"/>
      <c r="H859" s="65"/>
      <c r="I859" s="65"/>
      <c r="J859" s="65"/>
      <c r="K859" s="65"/>
    </row>
    <row r="860" customHeight="1" spans="2:11">
      <c r="B860" s="65"/>
      <c r="C860" s="65"/>
      <c r="D860" s="65"/>
      <c r="E860" s="65"/>
      <c r="F860" s="65"/>
      <c r="G860" s="65"/>
      <c r="H860" s="65"/>
      <c r="I860" s="65"/>
      <c r="J860" s="65"/>
      <c r="K860" s="65"/>
    </row>
    <row r="861" customHeight="1" spans="2:11">
      <c r="B861" s="65"/>
      <c r="C861" s="65"/>
      <c r="D861" s="65"/>
      <c r="E861" s="65"/>
      <c r="F861" s="65"/>
      <c r="G861" s="65"/>
      <c r="H861" s="65"/>
      <c r="I861" s="65"/>
      <c r="J861" s="65"/>
      <c r="K861" s="65"/>
    </row>
    <row r="862" customHeight="1" spans="2:11">
      <c r="B862" s="65"/>
      <c r="C862" s="65"/>
      <c r="D862" s="65"/>
      <c r="E862" s="65"/>
      <c r="F862" s="65"/>
      <c r="G862" s="65"/>
      <c r="H862" s="65"/>
      <c r="I862" s="65"/>
      <c r="J862" s="65"/>
      <c r="K862" s="65"/>
    </row>
    <row r="863" customHeight="1" spans="2:11">
      <c r="B863" s="65"/>
      <c r="C863" s="65"/>
      <c r="D863" s="65"/>
      <c r="E863" s="65"/>
      <c r="F863" s="65"/>
      <c r="G863" s="65"/>
      <c r="H863" s="65"/>
      <c r="I863" s="65"/>
      <c r="J863" s="65"/>
      <c r="K863" s="65"/>
    </row>
    <row r="864" customHeight="1" spans="2:11">
      <c r="B864" s="65"/>
      <c r="C864" s="65"/>
      <c r="D864" s="65"/>
      <c r="E864" s="65"/>
      <c r="F864" s="65"/>
      <c r="G864" s="65"/>
      <c r="H864" s="65"/>
      <c r="I864" s="65"/>
      <c r="J864" s="65"/>
      <c r="K864" s="65"/>
    </row>
    <row r="865" customHeight="1" spans="2:11">
      <c r="B865" s="65"/>
      <c r="C865" s="65"/>
      <c r="D865" s="65"/>
      <c r="E865" s="65"/>
      <c r="F865" s="65"/>
      <c r="G865" s="65"/>
      <c r="H865" s="65"/>
      <c r="I865" s="65"/>
      <c r="J865" s="65"/>
      <c r="K865" s="65"/>
    </row>
    <row r="866" customHeight="1" spans="2:11">
      <c r="B866" s="65"/>
      <c r="C866" s="65"/>
      <c r="D866" s="65"/>
      <c r="E866" s="65"/>
      <c r="F866" s="65"/>
      <c r="G866" s="65"/>
      <c r="H866" s="65"/>
      <c r="I866" s="65"/>
      <c r="J866" s="65"/>
      <c r="K866" s="65"/>
    </row>
    <row r="867" customHeight="1" spans="2:11">
      <c r="B867" s="65"/>
      <c r="C867" s="65"/>
      <c r="D867" s="65"/>
      <c r="E867" s="65"/>
      <c r="F867" s="65"/>
      <c r="G867" s="65"/>
      <c r="H867" s="65"/>
      <c r="I867" s="65"/>
      <c r="J867" s="65"/>
      <c r="K867" s="65"/>
    </row>
    <row r="868" customHeight="1" spans="2:11">
      <c r="B868" s="65"/>
      <c r="C868" s="65"/>
      <c r="D868" s="65"/>
      <c r="E868" s="65"/>
      <c r="F868" s="65"/>
      <c r="G868" s="65"/>
      <c r="H868" s="65"/>
      <c r="I868" s="65"/>
      <c r="J868" s="65"/>
      <c r="K868" s="65"/>
    </row>
    <row r="869" customHeight="1" spans="2:11">
      <c r="B869" s="65"/>
      <c r="C869" s="65"/>
      <c r="D869" s="65"/>
      <c r="E869" s="65"/>
      <c r="F869" s="65"/>
      <c r="G869" s="65"/>
      <c r="H869" s="65"/>
      <c r="I869" s="65"/>
      <c r="J869" s="65"/>
      <c r="K869" s="65"/>
    </row>
    <row r="870" customHeight="1" spans="2:11">
      <c r="B870" s="65"/>
      <c r="C870" s="65"/>
      <c r="D870" s="65"/>
      <c r="E870" s="65"/>
      <c r="F870" s="65"/>
      <c r="G870" s="65"/>
      <c r="H870" s="65"/>
      <c r="I870" s="65"/>
      <c r="J870" s="65"/>
      <c r="K870" s="65"/>
    </row>
    <row r="871" customHeight="1" spans="2:11">
      <c r="B871" s="65"/>
      <c r="C871" s="65"/>
      <c r="D871" s="65"/>
      <c r="E871" s="65"/>
      <c r="F871" s="65"/>
      <c r="G871" s="65"/>
      <c r="H871" s="65"/>
      <c r="I871" s="65"/>
      <c r="J871" s="65"/>
      <c r="K871" s="65"/>
    </row>
    <row r="872" customHeight="1" spans="2:11">
      <c r="B872" s="65"/>
      <c r="C872" s="65"/>
      <c r="D872" s="65"/>
      <c r="E872" s="65"/>
      <c r="F872" s="65"/>
      <c r="G872" s="65"/>
      <c r="H872" s="65"/>
      <c r="I872" s="65"/>
      <c r="J872" s="65"/>
      <c r="K872" s="65"/>
    </row>
    <row r="873" customHeight="1" spans="2:11">
      <c r="B873" s="65"/>
      <c r="C873" s="65"/>
      <c r="D873" s="65"/>
      <c r="E873" s="65"/>
      <c r="F873" s="65"/>
      <c r="G873" s="65"/>
      <c r="H873" s="65"/>
      <c r="I873" s="65"/>
      <c r="J873" s="65"/>
      <c r="K873" s="65"/>
    </row>
    <row r="874" customHeight="1" spans="2:11">
      <c r="B874" s="65"/>
      <c r="C874" s="65"/>
      <c r="D874" s="65"/>
      <c r="E874" s="65"/>
      <c r="F874" s="65"/>
      <c r="G874" s="65"/>
      <c r="H874" s="65"/>
      <c r="I874" s="65"/>
      <c r="J874" s="65"/>
      <c r="K874" s="65"/>
    </row>
    <row r="875" customHeight="1" spans="2:11">
      <c r="B875" s="65"/>
      <c r="C875" s="65"/>
      <c r="D875" s="65"/>
      <c r="E875" s="65"/>
      <c r="F875" s="65"/>
      <c r="G875" s="65"/>
      <c r="H875" s="65"/>
      <c r="I875" s="65"/>
      <c r="J875" s="65"/>
      <c r="K875" s="65"/>
    </row>
    <row r="876" customHeight="1" spans="2:11">
      <c r="B876" s="65"/>
      <c r="C876" s="65"/>
      <c r="D876" s="65"/>
      <c r="E876" s="65"/>
      <c r="F876" s="65"/>
      <c r="G876" s="65"/>
      <c r="H876" s="65"/>
      <c r="I876" s="65"/>
      <c r="J876" s="65"/>
      <c r="K876" s="65"/>
    </row>
    <row r="877" customHeight="1" spans="2:11">
      <c r="B877" s="65"/>
      <c r="C877" s="65"/>
      <c r="D877" s="65"/>
      <c r="E877" s="65"/>
      <c r="F877" s="65"/>
      <c r="G877" s="65"/>
      <c r="H877" s="65"/>
      <c r="I877" s="65"/>
      <c r="J877" s="65"/>
      <c r="K877" s="65"/>
    </row>
    <row r="878" customHeight="1" spans="2:11">
      <c r="B878" s="65"/>
      <c r="C878" s="65"/>
      <c r="D878" s="65"/>
      <c r="E878" s="65"/>
      <c r="F878" s="65"/>
      <c r="G878" s="65"/>
      <c r="H878" s="65"/>
      <c r="I878" s="65"/>
      <c r="J878" s="65"/>
      <c r="K878" s="65"/>
    </row>
    <row r="879" customHeight="1" spans="2:11">
      <c r="B879" s="65"/>
      <c r="C879" s="65"/>
      <c r="D879" s="65"/>
      <c r="E879" s="65"/>
      <c r="F879" s="65"/>
      <c r="G879" s="65"/>
      <c r="H879" s="65"/>
      <c r="I879" s="65"/>
      <c r="J879" s="65"/>
      <c r="K879" s="65"/>
    </row>
    <row r="880" customHeight="1" spans="2:11">
      <c r="B880" s="65"/>
      <c r="C880" s="65"/>
      <c r="D880" s="65"/>
      <c r="E880" s="65"/>
      <c r="F880" s="65"/>
      <c r="G880" s="65"/>
      <c r="H880" s="65"/>
      <c r="I880" s="65"/>
      <c r="J880" s="65"/>
      <c r="K880" s="65"/>
    </row>
    <row r="881" customHeight="1" spans="2:11">
      <c r="B881" s="65"/>
      <c r="C881" s="65"/>
      <c r="D881" s="65"/>
      <c r="E881" s="65"/>
      <c r="F881" s="65"/>
      <c r="G881" s="65"/>
      <c r="H881" s="65"/>
      <c r="I881" s="65"/>
      <c r="J881" s="65"/>
      <c r="K881" s="65"/>
    </row>
    <row r="882" customHeight="1" spans="2:11">
      <c r="B882" s="65"/>
      <c r="C882" s="65"/>
      <c r="D882" s="65"/>
      <c r="E882" s="65"/>
      <c r="F882" s="65"/>
      <c r="G882" s="65"/>
      <c r="H882" s="65"/>
      <c r="I882" s="65"/>
      <c r="J882" s="65"/>
      <c r="K882" s="65"/>
    </row>
    <row r="883" customHeight="1" spans="2:11">
      <c r="B883" s="65"/>
      <c r="C883" s="65"/>
      <c r="D883" s="65"/>
      <c r="E883" s="65"/>
      <c r="F883" s="65"/>
      <c r="G883" s="65"/>
      <c r="H883" s="65"/>
      <c r="I883" s="65"/>
      <c r="J883" s="65"/>
      <c r="K883" s="65"/>
    </row>
    <row r="884" customHeight="1" spans="2:11">
      <c r="B884" s="65"/>
      <c r="C884" s="65"/>
      <c r="D884" s="65"/>
      <c r="E884" s="65"/>
      <c r="F884" s="65"/>
      <c r="G884" s="65"/>
      <c r="H884" s="65"/>
      <c r="I884" s="65"/>
      <c r="J884" s="65"/>
      <c r="K884" s="65"/>
    </row>
    <row r="885" customHeight="1" spans="2:11">
      <c r="B885" s="65"/>
      <c r="C885" s="65"/>
      <c r="D885" s="65"/>
      <c r="E885" s="65"/>
      <c r="F885" s="65"/>
      <c r="G885" s="65"/>
      <c r="H885" s="65"/>
      <c r="I885" s="65"/>
      <c r="J885" s="65"/>
      <c r="K885" s="65"/>
    </row>
    <row r="886" customHeight="1" spans="2:11">
      <c r="B886" s="65"/>
      <c r="C886" s="65"/>
      <c r="D886" s="65"/>
      <c r="E886" s="65"/>
      <c r="F886" s="65"/>
      <c r="G886" s="65"/>
      <c r="H886" s="65"/>
      <c r="I886" s="65"/>
      <c r="J886" s="65"/>
      <c r="K886" s="65"/>
    </row>
    <row r="887" customHeight="1" spans="2:11">
      <c r="B887" s="65"/>
      <c r="C887" s="65"/>
      <c r="D887" s="65"/>
      <c r="E887" s="65"/>
      <c r="F887" s="65"/>
      <c r="G887" s="65"/>
      <c r="H887" s="65"/>
      <c r="I887" s="65"/>
      <c r="J887" s="65"/>
      <c r="K887" s="65"/>
    </row>
    <row r="888" customHeight="1" spans="2:11">
      <c r="B888" s="65"/>
      <c r="C888" s="65"/>
      <c r="D888" s="65"/>
      <c r="E888" s="65"/>
      <c r="F888" s="65"/>
      <c r="G888" s="65"/>
      <c r="H888" s="65"/>
      <c r="I888" s="65"/>
      <c r="J888" s="65"/>
      <c r="K888" s="65"/>
    </row>
    <row r="889" customHeight="1" spans="2:11">
      <c r="B889" s="65"/>
      <c r="C889" s="65"/>
      <c r="D889" s="65"/>
      <c r="E889" s="65"/>
      <c r="F889" s="65"/>
      <c r="G889" s="65"/>
      <c r="H889" s="65"/>
      <c r="I889" s="65"/>
      <c r="J889" s="65"/>
      <c r="K889" s="65"/>
    </row>
    <row r="890" customHeight="1" spans="2:11">
      <c r="B890" s="65"/>
      <c r="C890" s="65"/>
      <c r="D890" s="65"/>
      <c r="E890" s="65"/>
      <c r="F890" s="65"/>
      <c r="G890" s="65"/>
      <c r="H890" s="65"/>
      <c r="I890" s="65"/>
      <c r="J890" s="65"/>
      <c r="K890" s="65"/>
    </row>
    <row r="891" customHeight="1" spans="2:11">
      <c r="B891" s="65"/>
      <c r="C891" s="65"/>
      <c r="D891" s="65"/>
      <c r="E891" s="65"/>
      <c r="F891" s="65"/>
      <c r="G891" s="65"/>
      <c r="H891" s="65"/>
      <c r="I891" s="65"/>
      <c r="J891" s="65"/>
      <c r="K891" s="65"/>
    </row>
    <row r="892" customHeight="1" spans="2:11">
      <c r="B892" s="65"/>
      <c r="C892" s="65"/>
      <c r="D892" s="65"/>
      <c r="E892" s="65"/>
      <c r="F892" s="65"/>
      <c r="G892" s="65"/>
      <c r="H892" s="65"/>
      <c r="I892" s="65"/>
      <c r="J892" s="65"/>
      <c r="K892" s="65"/>
    </row>
    <row r="893" customHeight="1" spans="2:11">
      <c r="B893" s="65"/>
      <c r="C893" s="65"/>
      <c r="D893" s="65"/>
      <c r="E893" s="65"/>
      <c r="F893" s="65"/>
      <c r="G893" s="65"/>
      <c r="H893" s="65"/>
      <c r="I893" s="65"/>
      <c r="J893" s="65"/>
      <c r="K893" s="65"/>
    </row>
    <row r="894" customHeight="1" spans="2:11">
      <c r="B894" s="65"/>
      <c r="C894" s="65"/>
      <c r="D894" s="65"/>
      <c r="E894" s="65"/>
      <c r="F894" s="65"/>
      <c r="G894" s="65"/>
      <c r="H894" s="65"/>
      <c r="I894" s="65"/>
      <c r="J894" s="65"/>
      <c r="K894" s="65"/>
    </row>
    <row r="895" customHeight="1" spans="2:11">
      <c r="B895" s="65"/>
      <c r="C895" s="65"/>
      <c r="D895" s="65"/>
      <c r="E895" s="65"/>
      <c r="F895" s="65"/>
      <c r="G895" s="65"/>
      <c r="H895" s="65"/>
      <c r="I895" s="65"/>
      <c r="J895" s="65"/>
      <c r="K895" s="65"/>
    </row>
    <row r="896" customHeight="1" spans="2:11">
      <c r="B896" s="65"/>
      <c r="C896" s="65"/>
      <c r="D896" s="65"/>
      <c r="E896" s="65"/>
      <c r="F896" s="65"/>
      <c r="G896" s="65"/>
      <c r="H896" s="65"/>
      <c r="I896" s="65"/>
      <c r="J896" s="65"/>
      <c r="K896" s="65"/>
    </row>
    <row r="897" customHeight="1" spans="2:11">
      <c r="B897" s="65"/>
      <c r="C897" s="65"/>
      <c r="D897" s="65"/>
      <c r="E897" s="65"/>
      <c r="F897" s="65"/>
      <c r="G897" s="65"/>
      <c r="H897" s="65"/>
      <c r="I897" s="65"/>
      <c r="J897" s="65"/>
      <c r="K897" s="65"/>
    </row>
    <row r="898" customHeight="1" spans="2:11">
      <c r="B898" s="65"/>
      <c r="C898" s="65"/>
      <c r="D898" s="65"/>
      <c r="E898" s="65"/>
      <c r="F898" s="65"/>
      <c r="G898" s="65"/>
      <c r="H898" s="65"/>
      <c r="I898" s="65"/>
      <c r="J898" s="65"/>
      <c r="K898" s="65"/>
    </row>
    <row r="899" customHeight="1" spans="2:11">
      <c r="B899" s="65"/>
      <c r="C899" s="65"/>
      <c r="D899" s="65"/>
      <c r="E899" s="65"/>
      <c r="F899" s="65"/>
      <c r="G899" s="65"/>
      <c r="H899" s="65"/>
      <c r="I899" s="65"/>
      <c r="J899" s="65"/>
      <c r="K899" s="65"/>
    </row>
    <row r="900" customHeight="1" spans="2:11">
      <c r="B900" s="65"/>
      <c r="C900" s="65"/>
      <c r="D900" s="65"/>
      <c r="E900" s="65"/>
      <c r="F900" s="65"/>
      <c r="G900" s="65"/>
      <c r="H900" s="65"/>
      <c r="I900" s="65"/>
      <c r="J900" s="65"/>
      <c r="K900" s="65"/>
    </row>
    <row r="901" customHeight="1" spans="2:11">
      <c r="B901" s="65"/>
      <c r="C901" s="65"/>
      <c r="D901" s="65"/>
      <c r="E901" s="65"/>
      <c r="F901" s="65"/>
      <c r="G901" s="65"/>
      <c r="H901" s="65"/>
      <c r="I901" s="65"/>
      <c r="J901" s="65"/>
      <c r="K901" s="65"/>
    </row>
    <row r="902" customHeight="1" spans="2:11">
      <c r="B902" s="65"/>
      <c r="C902" s="65"/>
      <c r="D902" s="65"/>
      <c r="E902" s="65"/>
      <c r="F902" s="65"/>
      <c r="G902" s="65"/>
      <c r="H902" s="65"/>
      <c r="I902" s="65"/>
      <c r="J902" s="65"/>
      <c r="K902" s="65"/>
    </row>
    <row r="903" customHeight="1" spans="2:11">
      <c r="B903" s="65"/>
      <c r="C903" s="65"/>
      <c r="D903" s="65"/>
      <c r="E903" s="65"/>
      <c r="F903" s="65"/>
      <c r="G903" s="65"/>
      <c r="H903" s="65"/>
      <c r="I903" s="65"/>
      <c r="J903" s="65"/>
      <c r="K903" s="65"/>
    </row>
    <row r="904" customHeight="1" spans="2:11">
      <c r="B904" s="65"/>
      <c r="C904" s="65"/>
      <c r="D904" s="65"/>
      <c r="E904" s="65"/>
      <c r="F904" s="65"/>
      <c r="G904" s="65"/>
      <c r="H904" s="65"/>
      <c r="I904" s="65"/>
      <c r="J904" s="65"/>
      <c r="K904" s="65"/>
    </row>
    <row r="905" customHeight="1" spans="2:11">
      <c r="B905" s="65"/>
      <c r="C905" s="65"/>
      <c r="D905" s="65"/>
      <c r="E905" s="65"/>
      <c r="F905" s="65"/>
      <c r="G905" s="65"/>
      <c r="H905" s="65"/>
      <c r="I905" s="65"/>
      <c r="J905" s="65"/>
      <c r="K905" s="65"/>
    </row>
    <row r="906" customHeight="1" spans="2:11">
      <c r="B906" s="65"/>
      <c r="C906" s="65"/>
      <c r="D906" s="65"/>
      <c r="E906" s="65"/>
      <c r="F906" s="65"/>
      <c r="G906" s="65"/>
      <c r="H906" s="65"/>
      <c r="I906" s="65"/>
      <c r="J906" s="65"/>
      <c r="K906" s="65"/>
    </row>
    <row r="907" customHeight="1" spans="2:11">
      <c r="B907" s="65"/>
      <c r="C907" s="65"/>
      <c r="D907" s="65"/>
      <c r="E907" s="65"/>
      <c r="F907" s="65"/>
      <c r="G907" s="65"/>
      <c r="H907" s="65"/>
      <c r="I907" s="65"/>
      <c r="J907" s="65"/>
      <c r="K907" s="65"/>
    </row>
    <row r="908" customHeight="1" spans="2:11">
      <c r="B908" s="65"/>
      <c r="C908" s="65"/>
      <c r="D908" s="65"/>
      <c r="E908" s="65"/>
      <c r="F908" s="65"/>
      <c r="G908" s="65"/>
      <c r="H908" s="65"/>
      <c r="I908" s="65"/>
      <c r="J908" s="65"/>
      <c r="K908" s="65"/>
    </row>
    <row r="909" customHeight="1" spans="2:11">
      <c r="B909" s="65"/>
      <c r="C909" s="65"/>
      <c r="D909" s="65"/>
      <c r="E909" s="65"/>
      <c r="F909" s="65"/>
      <c r="G909" s="65"/>
      <c r="H909" s="65"/>
      <c r="I909" s="65"/>
      <c r="J909" s="65"/>
      <c r="K909" s="65"/>
    </row>
    <row r="910" customHeight="1" spans="2:11">
      <c r="B910" s="65"/>
      <c r="C910" s="65"/>
      <c r="D910" s="65"/>
      <c r="E910" s="65"/>
      <c r="F910" s="65"/>
      <c r="G910" s="65"/>
      <c r="H910" s="65"/>
      <c r="I910" s="65"/>
      <c r="J910" s="65"/>
      <c r="K910" s="65"/>
    </row>
    <row r="911" customHeight="1" spans="2:11">
      <c r="B911" s="65"/>
      <c r="C911" s="65"/>
      <c r="D911" s="65"/>
      <c r="E911" s="65"/>
      <c r="F911" s="65"/>
      <c r="G911" s="65"/>
      <c r="H911" s="65"/>
      <c r="I911" s="65"/>
      <c r="J911" s="65"/>
      <c r="K911" s="65"/>
    </row>
    <row r="912" customHeight="1" spans="2:11">
      <c r="B912" s="65"/>
      <c r="C912" s="65"/>
      <c r="D912" s="65"/>
      <c r="E912" s="65"/>
      <c r="F912" s="65"/>
      <c r="G912" s="65"/>
      <c r="H912" s="65"/>
      <c r="I912" s="65"/>
      <c r="J912" s="65"/>
      <c r="K912" s="65"/>
    </row>
    <row r="913" customHeight="1" spans="2:11">
      <c r="B913" s="65"/>
      <c r="C913" s="65"/>
      <c r="D913" s="65"/>
      <c r="E913" s="65"/>
      <c r="F913" s="65"/>
      <c r="G913" s="65"/>
      <c r="H913" s="65"/>
      <c r="I913" s="65"/>
      <c r="J913" s="65"/>
      <c r="K913" s="65"/>
    </row>
    <row r="914" customHeight="1" spans="2:11">
      <c r="B914" s="65"/>
      <c r="C914" s="65"/>
      <c r="D914" s="65"/>
      <c r="E914" s="65"/>
      <c r="F914" s="65"/>
      <c r="G914" s="65"/>
      <c r="H914" s="65"/>
      <c r="I914" s="65"/>
      <c r="J914" s="65"/>
      <c r="K914" s="65"/>
    </row>
    <row r="915" customHeight="1" spans="2:11">
      <c r="B915" s="65"/>
      <c r="C915" s="65"/>
      <c r="D915" s="65"/>
      <c r="E915" s="65"/>
      <c r="F915" s="65"/>
      <c r="G915" s="65"/>
      <c r="H915" s="65"/>
      <c r="I915" s="65"/>
      <c r="J915" s="65"/>
      <c r="K915" s="65"/>
    </row>
    <row r="916" customHeight="1" spans="2:11">
      <c r="B916" s="65"/>
      <c r="C916" s="65"/>
      <c r="D916" s="65"/>
      <c r="E916" s="65"/>
      <c r="F916" s="65"/>
      <c r="G916" s="65"/>
      <c r="H916" s="65"/>
      <c r="I916" s="65"/>
      <c r="J916" s="65"/>
      <c r="K916" s="65"/>
    </row>
    <row r="917" customHeight="1" spans="2:11">
      <c r="B917" s="65"/>
      <c r="C917" s="65"/>
      <c r="D917" s="65"/>
      <c r="E917" s="65"/>
      <c r="F917" s="65"/>
      <c r="G917" s="65"/>
      <c r="H917" s="65"/>
      <c r="I917" s="65"/>
      <c r="J917" s="65"/>
      <c r="K917" s="65"/>
    </row>
    <row r="918" customHeight="1" spans="2:11">
      <c r="B918" s="65"/>
      <c r="C918" s="65"/>
      <c r="D918" s="65"/>
      <c r="E918" s="65"/>
      <c r="F918" s="65"/>
      <c r="G918" s="65"/>
      <c r="H918" s="65"/>
      <c r="I918" s="65"/>
      <c r="J918" s="65"/>
      <c r="K918" s="65"/>
    </row>
    <row r="919" customHeight="1" spans="2:11">
      <c r="B919" s="65"/>
      <c r="C919" s="65"/>
      <c r="D919" s="65"/>
      <c r="E919" s="65"/>
      <c r="F919" s="65"/>
      <c r="G919" s="65"/>
      <c r="H919" s="65"/>
      <c r="I919" s="65"/>
      <c r="J919" s="65"/>
      <c r="K919" s="65"/>
    </row>
    <row r="920" customHeight="1" spans="2:11">
      <c r="B920" s="65"/>
      <c r="C920" s="65"/>
      <c r="D920" s="65"/>
      <c r="E920" s="65"/>
      <c r="F920" s="65"/>
      <c r="G920" s="65"/>
      <c r="H920" s="65"/>
      <c r="I920" s="65"/>
      <c r="J920" s="65"/>
      <c r="K920" s="65"/>
    </row>
    <row r="921" customHeight="1" spans="2:11">
      <c r="B921" s="65"/>
      <c r="C921" s="65"/>
      <c r="D921" s="65"/>
      <c r="E921" s="65"/>
      <c r="F921" s="65"/>
      <c r="G921" s="65"/>
      <c r="H921" s="65"/>
      <c r="I921" s="65"/>
      <c r="J921" s="65"/>
      <c r="K921" s="65"/>
    </row>
    <row r="922" customHeight="1" spans="2:11">
      <c r="B922" s="65"/>
      <c r="C922" s="65"/>
      <c r="D922" s="65"/>
      <c r="E922" s="65"/>
      <c r="F922" s="65"/>
      <c r="G922" s="65"/>
      <c r="H922" s="65"/>
      <c r="I922" s="65"/>
      <c r="J922" s="65"/>
      <c r="K922" s="65"/>
    </row>
    <row r="923" customHeight="1" spans="2:11">
      <c r="B923" s="65"/>
      <c r="C923" s="65"/>
      <c r="D923" s="65"/>
      <c r="E923" s="65"/>
      <c r="F923" s="65"/>
      <c r="G923" s="65"/>
      <c r="H923" s="65"/>
      <c r="I923" s="65"/>
      <c r="J923" s="65"/>
      <c r="K923" s="65"/>
    </row>
    <row r="924" customHeight="1" spans="2:11">
      <c r="B924" s="65"/>
      <c r="C924" s="65"/>
      <c r="D924" s="65"/>
      <c r="E924" s="65"/>
      <c r="F924" s="65"/>
      <c r="G924" s="65"/>
      <c r="H924" s="65"/>
      <c r="I924" s="65"/>
      <c r="J924" s="65"/>
      <c r="K924" s="65"/>
    </row>
    <row r="925" customHeight="1" spans="2:11">
      <c r="B925" s="65"/>
      <c r="C925" s="65"/>
      <c r="D925" s="65"/>
      <c r="E925" s="65"/>
      <c r="F925" s="65"/>
      <c r="G925" s="65"/>
      <c r="H925" s="65"/>
      <c r="I925" s="65"/>
      <c r="J925" s="65"/>
      <c r="K925" s="65"/>
    </row>
    <row r="926" customHeight="1" spans="2:11">
      <c r="B926" s="65"/>
      <c r="C926" s="65"/>
      <c r="D926" s="65"/>
      <c r="E926" s="65"/>
      <c r="F926" s="65"/>
      <c r="G926" s="65"/>
      <c r="H926" s="65"/>
      <c r="I926" s="65"/>
      <c r="J926" s="65"/>
      <c r="K926" s="65"/>
    </row>
    <row r="927" customHeight="1" spans="2:11">
      <c r="B927" s="65"/>
      <c r="C927" s="65"/>
      <c r="D927" s="65"/>
      <c r="E927" s="65"/>
      <c r="F927" s="65"/>
      <c r="G927" s="65"/>
      <c r="H927" s="65"/>
      <c r="I927" s="65"/>
      <c r="J927" s="65"/>
      <c r="K927" s="65"/>
    </row>
    <row r="928" customHeight="1" spans="2:11">
      <c r="B928" s="65"/>
      <c r="C928" s="65"/>
      <c r="D928" s="65"/>
      <c r="E928" s="65"/>
      <c r="F928" s="65"/>
      <c r="G928" s="65"/>
      <c r="H928" s="65"/>
      <c r="I928" s="65"/>
      <c r="J928" s="65"/>
      <c r="K928" s="65"/>
    </row>
    <row r="929" customHeight="1" spans="2:11">
      <c r="B929" s="65"/>
      <c r="C929" s="65"/>
      <c r="D929" s="65"/>
      <c r="E929" s="65"/>
      <c r="F929" s="65"/>
      <c r="G929" s="65"/>
      <c r="H929" s="65"/>
      <c r="I929" s="65"/>
      <c r="J929" s="65"/>
      <c r="K929" s="65"/>
    </row>
    <row r="930" customHeight="1" spans="2:11">
      <c r="B930" s="65"/>
      <c r="C930" s="65"/>
      <c r="D930" s="65"/>
      <c r="E930" s="65"/>
      <c r="F930" s="65"/>
      <c r="G930" s="65"/>
      <c r="H930" s="65"/>
      <c r="I930" s="65"/>
      <c r="J930" s="65"/>
      <c r="K930" s="65"/>
    </row>
    <row r="931" customHeight="1" spans="2:11">
      <c r="B931" s="65"/>
      <c r="C931" s="65"/>
      <c r="D931" s="65"/>
      <c r="E931" s="65"/>
      <c r="F931" s="65"/>
      <c r="G931" s="65"/>
      <c r="H931" s="65"/>
      <c r="I931" s="65"/>
      <c r="J931" s="65"/>
      <c r="K931" s="65"/>
    </row>
    <row r="932" customHeight="1" spans="2:11">
      <c r="B932" s="65"/>
      <c r="C932" s="65"/>
      <c r="D932" s="65"/>
      <c r="E932" s="65"/>
      <c r="F932" s="65"/>
      <c r="G932" s="65"/>
      <c r="H932" s="65"/>
      <c r="I932" s="65"/>
      <c r="J932" s="65"/>
      <c r="K932" s="65"/>
    </row>
    <row r="933" customHeight="1" spans="2:11">
      <c r="B933" s="65"/>
      <c r="C933" s="65"/>
      <c r="D933" s="65"/>
      <c r="E933" s="65"/>
      <c r="F933" s="65"/>
      <c r="G933" s="65"/>
      <c r="H933" s="65"/>
      <c r="I933" s="65"/>
      <c r="J933" s="65"/>
      <c r="K933" s="65"/>
    </row>
    <row r="934" customHeight="1" spans="2:11">
      <c r="B934" s="65"/>
      <c r="C934" s="65"/>
      <c r="D934" s="65"/>
      <c r="E934" s="65"/>
      <c r="F934" s="65"/>
      <c r="G934" s="65"/>
      <c r="H934" s="65"/>
      <c r="I934" s="65"/>
      <c r="J934" s="65"/>
      <c r="K934" s="65"/>
    </row>
    <row r="935" customHeight="1" spans="2:11">
      <c r="B935" s="65"/>
      <c r="C935" s="65"/>
      <c r="D935" s="65"/>
      <c r="E935" s="65"/>
      <c r="F935" s="65"/>
      <c r="G935" s="65"/>
      <c r="H935" s="65"/>
      <c r="I935" s="65"/>
      <c r="J935" s="65"/>
      <c r="K935" s="65"/>
    </row>
    <row r="936" customHeight="1" spans="2:11">
      <c r="B936" s="65"/>
      <c r="C936" s="65"/>
      <c r="D936" s="65"/>
      <c r="E936" s="65"/>
      <c r="F936" s="65"/>
      <c r="G936" s="65"/>
      <c r="H936" s="65"/>
      <c r="I936" s="65"/>
      <c r="J936" s="65"/>
      <c r="K936" s="65"/>
    </row>
    <row r="937" customHeight="1" spans="2:11">
      <c r="B937" s="65"/>
      <c r="C937" s="65"/>
      <c r="D937" s="65"/>
      <c r="E937" s="65"/>
      <c r="F937" s="65"/>
      <c r="G937" s="65"/>
      <c r="H937" s="65"/>
      <c r="I937" s="65"/>
      <c r="J937" s="65"/>
      <c r="K937" s="65"/>
    </row>
    <row r="938" customHeight="1" spans="2:11">
      <c r="B938" s="65"/>
      <c r="C938" s="65"/>
      <c r="D938" s="65"/>
      <c r="E938" s="65"/>
      <c r="F938" s="65"/>
      <c r="G938" s="65"/>
      <c r="H938" s="65"/>
      <c r="I938" s="65"/>
      <c r="J938" s="65"/>
      <c r="K938" s="65"/>
    </row>
    <row r="939" customHeight="1" spans="2:11">
      <c r="B939" s="65"/>
      <c r="C939" s="65"/>
      <c r="D939" s="65"/>
      <c r="E939" s="65"/>
      <c r="F939" s="65"/>
      <c r="G939" s="65"/>
      <c r="H939" s="65"/>
      <c r="I939" s="65"/>
      <c r="J939" s="65"/>
      <c r="K939" s="65"/>
    </row>
    <row r="940" customHeight="1" spans="2:11">
      <c r="B940" s="65"/>
      <c r="C940" s="65"/>
      <c r="D940" s="65"/>
      <c r="E940" s="65"/>
      <c r="F940" s="65"/>
      <c r="G940" s="65"/>
      <c r="H940" s="65"/>
      <c r="I940" s="65"/>
      <c r="J940" s="65"/>
      <c r="K940" s="65"/>
    </row>
    <row r="941" customHeight="1" spans="2:11">
      <c r="B941" s="65"/>
      <c r="C941" s="65"/>
      <c r="D941" s="65"/>
      <c r="E941" s="65"/>
      <c r="F941" s="65"/>
      <c r="G941" s="65"/>
      <c r="H941" s="65"/>
      <c r="I941" s="65"/>
      <c r="J941" s="65"/>
      <c r="K941" s="65"/>
    </row>
    <row r="942" customHeight="1" spans="2:11">
      <c r="B942" s="65"/>
      <c r="C942" s="65"/>
      <c r="D942" s="65"/>
      <c r="E942" s="65"/>
      <c r="F942" s="65"/>
      <c r="G942" s="65"/>
      <c r="H942" s="65"/>
      <c r="I942" s="65"/>
      <c r="J942" s="65"/>
      <c r="K942" s="65"/>
    </row>
    <row r="943" customHeight="1" spans="2:11">
      <c r="B943" s="65"/>
      <c r="C943" s="65"/>
      <c r="D943" s="65"/>
      <c r="E943" s="65"/>
      <c r="F943" s="65"/>
      <c r="G943" s="65"/>
      <c r="H943" s="65"/>
      <c r="I943" s="65"/>
      <c r="J943" s="65"/>
      <c r="K943" s="65"/>
    </row>
    <row r="944" customHeight="1" spans="2:11">
      <c r="B944" s="65"/>
      <c r="C944" s="65"/>
      <c r="D944" s="65"/>
      <c r="E944" s="65"/>
      <c r="F944" s="65"/>
      <c r="G944" s="65"/>
      <c r="H944" s="65"/>
      <c r="I944" s="65"/>
      <c r="J944" s="65"/>
      <c r="K944" s="65"/>
    </row>
    <row r="945" customHeight="1" spans="2:11">
      <c r="B945" s="65"/>
      <c r="C945" s="65"/>
      <c r="D945" s="65"/>
      <c r="E945" s="65"/>
      <c r="F945" s="65"/>
      <c r="G945" s="65"/>
      <c r="H945" s="65"/>
      <c r="I945" s="65"/>
      <c r="J945" s="65"/>
      <c r="K945" s="65"/>
    </row>
    <row r="946" customHeight="1" spans="2:11">
      <c r="B946" s="65"/>
      <c r="C946" s="65"/>
      <c r="D946" s="65"/>
      <c r="E946" s="65"/>
      <c r="F946" s="65"/>
      <c r="G946" s="65"/>
      <c r="H946" s="65"/>
      <c r="I946" s="65"/>
      <c r="J946" s="65"/>
      <c r="K946" s="65"/>
    </row>
    <row r="947" customHeight="1" spans="2:11">
      <c r="B947" s="65"/>
      <c r="C947" s="65"/>
      <c r="D947" s="65"/>
      <c r="E947" s="65"/>
      <c r="F947" s="65"/>
      <c r="G947" s="65"/>
      <c r="H947" s="65"/>
      <c r="I947" s="65"/>
      <c r="J947" s="65"/>
      <c r="K947" s="65"/>
    </row>
    <row r="948" customHeight="1" spans="2:11">
      <c r="B948" s="65"/>
      <c r="C948" s="65"/>
      <c r="D948" s="65"/>
      <c r="E948" s="65"/>
      <c r="F948" s="65"/>
      <c r="G948" s="65"/>
      <c r="H948" s="65"/>
      <c r="I948" s="65"/>
      <c r="J948" s="65"/>
      <c r="K948" s="65"/>
    </row>
    <row r="949" customHeight="1" spans="2:11">
      <c r="B949" s="65"/>
      <c r="C949" s="65"/>
      <c r="D949" s="65"/>
      <c r="E949" s="65"/>
      <c r="F949" s="65"/>
      <c r="G949" s="65"/>
      <c r="H949" s="65"/>
      <c r="I949" s="65"/>
      <c r="J949" s="65"/>
      <c r="K949" s="65"/>
    </row>
    <row r="950" customHeight="1" spans="2:11">
      <c r="B950" s="65"/>
      <c r="C950" s="65"/>
      <c r="D950" s="65"/>
      <c r="E950" s="65"/>
      <c r="F950" s="65"/>
      <c r="G950" s="65"/>
      <c r="H950" s="65"/>
      <c r="I950" s="65"/>
      <c r="J950" s="65"/>
      <c r="K950" s="65"/>
    </row>
    <row r="951" customHeight="1" spans="2:11">
      <c r="B951" s="65"/>
      <c r="C951" s="65"/>
      <c r="D951" s="65"/>
      <c r="E951" s="65"/>
      <c r="F951" s="65"/>
      <c r="G951" s="65"/>
      <c r="H951" s="65"/>
      <c r="I951" s="65"/>
      <c r="J951" s="65"/>
      <c r="K951" s="65"/>
    </row>
    <row r="952" customHeight="1" spans="2:11">
      <c r="B952" s="65"/>
      <c r="C952" s="65"/>
      <c r="D952" s="65"/>
      <c r="E952" s="65"/>
      <c r="F952" s="65"/>
      <c r="G952" s="65"/>
      <c r="H952" s="65"/>
      <c r="I952" s="65"/>
      <c r="J952" s="65"/>
      <c r="K952" s="65"/>
    </row>
    <row r="953" customHeight="1" spans="2:11">
      <c r="B953" s="65"/>
      <c r="C953" s="65"/>
      <c r="D953" s="65"/>
      <c r="E953" s="65"/>
      <c r="F953" s="65"/>
      <c r="G953" s="65"/>
      <c r="H953" s="65"/>
      <c r="I953" s="65"/>
      <c r="J953" s="65"/>
      <c r="K953" s="65"/>
    </row>
    <row r="954" customHeight="1" spans="2:11">
      <c r="B954" s="65"/>
      <c r="C954" s="65"/>
      <c r="D954" s="65"/>
      <c r="E954" s="65"/>
      <c r="F954" s="65"/>
      <c r="G954" s="65"/>
      <c r="H954" s="65"/>
      <c r="I954" s="65"/>
      <c r="J954" s="65"/>
      <c r="K954" s="65"/>
    </row>
    <row r="955" customHeight="1" spans="2:11">
      <c r="B955" s="65"/>
      <c r="C955" s="65"/>
      <c r="D955" s="65"/>
      <c r="E955" s="65"/>
      <c r="F955" s="65"/>
      <c r="G955" s="65"/>
      <c r="H955" s="65"/>
      <c r="I955" s="65"/>
      <c r="J955" s="65"/>
      <c r="K955" s="65"/>
    </row>
    <row r="956" customHeight="1" spans="2:11">
      <c r="B956" s="65"/>
      <c r="C956" s="65"/>
      <c r="D956" s="65"/>
      <c r="E956" s="65"/>
      <c r="F956" s="65"/>
      <c r="G956" s="65"/>
      <c r="H956" s="65"/>
      <c r="I956" s="65"/>
      <c r="J956" s="65"/>
      <c r="K956" s="65"/>
    </row>
    <row r="957" customHeight="1" spans="2:11">
      <c r="B957" s="65"/>
      <c r="C957" s="65"/>
      <c r="D957" s="65"/>
      <c r="E957" s="65"/>
      <c r="F957" s="65"/>
      <c r="G957" s="65"/>
      <c r="H957" s="65"/>
      <c r="I957" s="65"/>
      <c r="J957" s="65"/>
      <c r="K957" s="65"/>
    </row>
    <row r="958" customHeight="1" spans="2:11">
      <c r="B958" s="65"/>
      <c r="C958" s="65"/>
      <c r="D958" s="65"/>
      <c r="E958" s="65"/>
      <c r="F958" s="65"/>
      <c r="G958" s="65"/>
      <c r="H958" s="65"/>
      <c r="I958" s="65"/>
      <c r="J958" s="65"/>
      <c r="K958" s="65"/>
    </row>
    <row r="959" customHeight="1" spans="2:11">
      <c r="B959" s="65"/>
      <c r="C959" s="65"/>
      <c r="D959" s="65"/>
      <c r="E959" s="65"/>
      <c r="F959" s="65"/>
      <c r="G959" s="65"/>
      <c r="H959" s="65"/>
      <c r="I959" s="65"/>
      <c r="J959" s="65"/>
      <c r="K959" s="65"/>
    </row>
    <row r="960" customHeight="1" spans="2:11">
      <c r="B960" s="65"/>
      <c r="C960" s="65"/>
      <c r="D960" s="65"/>
      <c r="E960" s="65"/>
      <c r="F960" s="65"/>
      <c r="G960" s="65"/>
      <c r="H960" s="65"/>
      <c r="I960" s="65"/>
      <c r="J960" s="65"/>
      <c r="K960" s="65"/>
    </row>
    <row r="961" customHeight="1" spans="2:11">
      <c r="B961" s="65"/>
      <c r="C961" s="65"/>
      <c r="D961" s="65"/>
      <c r="E961" s="65"/>
      <c r="F961" s="65"/>
      <c r="G961" s="65"/>
      <c r="H961" s="65"/>
      <c r="I961" s="65"/>
      <c r="J961" s="65"/>
      <c r="K961" s="65"/>
    </row>
    <row r="962" customHeight="1" spans="2:11">
      <c r="B962" s="65"/>
      <c r="C962" s="65"/>
      <c r="D962" s="65"/>
      <c r="E962" s="65"/>
      <c r="F962" s="65"/>
      <c r="G962" s="65"/>
      <c r="H962" s="65"/>
      <c r="I962" s="65"/>
      <c r="J962" s="65"/>
      <c r="K962" s="65"/>
    </row>
    <row r="963" customHeight="1" spans="2:11">
      <c r="B963" s="65"/>
      <c r="C963" s="65"/>
      <c r="D963" s="65"/>
      <c r="E963" s="65"/>
      <c r="F963" s="65"/>
      <c r="G963" s="65"/>
      <c r="H963" s="65"/>
      <c r="I963" s="65"/>
      <c r="J963" s="65"/>
      <c r="K963" s="65"/>
    </row>
    <row r="964" customHeight="1" spans="2:11">
      <c r="B964" s="65"/>
      <c r="C964" s="65"/>
      <c r="D964" s="65"/>
      <c r="E964" s="65"/>
      <c r="F964" s="65"/>
      <c r="G964" s="65"/>
      <c r="H964" s="65"/>
      <c r="I964" s="65"/>
      <c r="J964" s="65"/>
      <c r="K964" s="65"/>
    </row>
    <row r="965" customHeight="1" spans="2:11">
      <c r="B965" s="65"/>
      <c r="C965" s="65"/>
      <c r="D965" s="65"/>
      <c r="E965" s="65"/>
      <c r="F965" s="65"/>
      <c r="G965" s="65"/>
      <c r="H965" s="65"/>
      <c r="I965" s="65"/>
      <c r="J965" s="65"/>
      <c r="K965" s="65"/>
    </row>
    <row r="966" customHeight="1" spans="2:11">
      <c r="B966" s="65"/>
      <c r="C966" s="65"/>
      <c r="D966" s="65"/>
      <c r="E966" s="65"/>
      <c r="F966" s="65"/>
      <c r="G966" s="65"/>
      <c r="H966" s="65"/>
      <c r="I966" s="65"/>
      <c r="J966" s="65"/>
      <c r="K966" s="65"/>
    </row>
    <row r="967" customHeight="1" spans="2:11">
      <c r="B967" s="65"/>
      <c r="C967" s="65"/>
      <c r="D967" s="65"/>
      <c r="E967" s="65"/>
      <c r="F967" s="65"/>
      <c r="G967" s="65"/>
      <c r="H967" s="65"/>
      <c r="I967" s="65"/>
      <c r="J967" s="65"/>
      <c r="K967" s="65"/>
    </row>
    <row r="968" customHeight="1" spans="2:11">
      <c r="B968" s="65"/>
      <c r="C968" s="65"/>
      <c r="D968" s="65"/>
      <c r="E968" s="65"/>
      <c r="F968" s="65"/>
      <c r="G968" s="65"/>
      <c r="H968" s="65"/>
      <c r="I968" s="65"/>
      <c r="J968" s="65"/>
      <c r="K968" s="65"/>
    </row>
    <row r="969" customHeight="1" spans="2:11">
      <c r="B969" s="65"/>
      <c r="C969" s="65"/>
      <c r="D969" s="65"/>
      <c r="E969" s="65"/>
      <c r="F969" s="65"/>
      <c r="G969" s="65"/>
      <c r="H969" s="65"/>
      <c r="I969" s="65"/>
      <c r="J969" s="65"/>
      <c r="K969" s="65"/>
    </row>
    <row r="970" customHeight="1" spans="2:11">
      <c r="B970" s="65"/>
      <c r="C970" s="65"/>
      <c r="D970" s="65"/>
      <c r="E970" s="65"/>
      <c r="F970" s="65"/>
      <c r="G970" s="65"/>
      <c r="H970" s="65"/>
      <c r="I970" s="65"/>
      <c r="J970" s="65"/>
      <c r="K970" s="65"/>
    </row>
    <row r="971" customHeight="1" spans="2:11">
      <c r="B971" s="65"/>
      <c r="C971" s="65"/>
      <c r="D971" s="65"/>
      <c r="E971" s="65"/>
      <c r="F971" s="65"/>
      <c r="G971" s="65"/>
      <c r="H971" s="65"/>
      <c r="I971" s="65"/>
      <c r="J971" s="65"/>
      <c r="K971" s="65"/>
    </row>
    <row r="972" customHeight="1" spans="2:11">
      <c r="B972" s="65"/>
      <c r="C972" s="65"/>
      <c r="D972" s="65"/>
      <c r="E972" s="65"/>
      <c r="F972" s="65"/>
      <c r="G972" s="65"/>
      <c r="H972" s="65"/>
      <c r="I972" s="65"/>
      <c r="J972" s="65"/>
      <c r="K972" s="65"/>
    </row>
    <row r="973" customHeight="1" spans="2:11">
      <c r="B973" s="65"/>
      <c r="C973" s="65"/>
      <c r="D973" s="65"/>
      <c r="E973" s="65"/>
      <c r="F973" s="65"/>
      <c r="G973" s="65"/>
      <c r="H973" s="65"/>
      <c r="I973" s="65"/>
      <c r="J973" s="65"/>
      <c r="K973" s="65"/>
    </row>
    <row r="974" customHeight="1" spans="2:11">
      <c r="B974" s="65"/>
      <c r="C974" s="65"/>
      <c r="D974" s="65"/>
      <c r="E974" s="65"/>
      <c r="F974" s="65"/>
      <c r="G974" s="65"/>
      <c r="H974" s="65"/>
      <c r="I974" s="65"/>
      <c r="J974" s="65"/>
      <c r="K974" s="65"/>
    </row>
    <row r="975" customHeight="1" spans="2:11">
      <c r="B975" s="65"/>
      <c r="C975" s="65"/>
      <c r="D975" s="65"/>
      <c r="E975" s="65"/>
      <c r="F975" s="65"/>
      <c r="G975" s="65"/>
      <c r="H975" s="65"/>
      <c r="I975" s="65"/>
      <c r="J975" s="65"/>
      <c r="K975" s="65"/>
    </row>
    <row r="976" customHeight="1" spans="2:11">
      <c r="B976" s="65"/>
      <c r="C976" s="65"/>
      <c r="D976" s="65"/>
      <c r="E976" s="65"/>
      <c r="F976" s="65"/>
      <c r="G976" s="65"/>
      <c r="H976" s="65"/>
      <c r="I976" s="65"/>
      <c r="J976" s="65"/>
      <c r="K976" s="65"/>
    </row>
    <row r="977" customHeight="1" spans="2:11">
      <c r="B977" s="65"/>
      <c r="C977" s="65"/>
      <c r="D977" s="65"/>
      <c r="E977" s="65"/>
      <c r="F977" s="65"/>
      <c r="G977" s="65"/>
      <c r="H977" s="65"/>
      <c r="I977" s="65"/>
      <c r="J977" s="65"/>
      <c r="K977" s="65"/>
    </row>
    <row r="978" customHeight="1" spans="2:11">
      <c r="B978" s="65"/>
      <c r="C978" s="65"/>
      <c r="D978" s="65"/>
      <c r="E978" s="65"/>
      <c r="F978" s="65"/>
      <c r="G978" s="65"/>
      <c r="H978" s="65"/>
      <c r="I978" s="65"/>
      <c r="J978" s="65"/>
      <c r="K978" s="65"/>
    </row>
    <row r="979" customHeight="1" spans="2:11">
      <c r="B979" s="65"/>
      <c r="C979" s="65"/>
      <c r="D979" s="65"/>
      <c r="E979" s="65"/>
      <c r="F979" s="65"/>
      <c r="G979" s="65"/>
      <c r="H979" s="65"/>
      <c r="I979" s="65"/>
      <c r="J979" s="65"/>
      <c r="K979" s="65"/>
    </row>
    <row r="980" customHeight="1" spans="2:11">
      <c r="B980" s="65"/>
      <c r="C980" s="65"/>
      <c r="D980" s="65"/>
      <c r="E980" s="65"/>
      <c r="F980" s="65"/>
      <c r="G980" s="65"/>
      <c r="H980" s="65"/>
      <c r="I980" s="65"/>
      <c r="J980" s="65"/>
      <c r="K980" s="65"/>
    </row>
    <row r="981" customHeight="1" spans="2:11">
      <c r="B981" s="65"/>
      <c r="C981" s="65"/>
      <c r="D981" s="65"/>
      <c r="E981" s="65"/>
      <c r="F981" s="65"/>
      <c r="G981" s="65"/>
      <c r="H981" s="65"/>
      <c r="I981" s="65"/>
      <c r="J981" s="65"/>
      <c r="K981" s="65"/>
    </row>
    <row r="982" customHeight="1" spans="2:11">
      <c r="B982" s="65"/>
      <c r="C982" s="65"/>
      <c r="D982" s="65"/>
      <c r="E982" s="65"/>
      <c r="F982" s="65"/>
      <c r="G982" s="65"/>
      <c r="H982" s="65"/>
      <c r="I982" s="65"/>
      <c r="J982" s="65"/>
      <c r="K982" s="65"/>
    </row>
    <row r="983" customHeight="1" spans="2:11">
      <c r="B983" s="65"/>
      <c r="C983" s="65"/>
      <c r="D983" s="65"/>
      <c r="E983" s="65"/>
      <c r="F983" s="65"/>
      <c r="G983" s="65"/>
      <c r="H983" s="65"/>
      <c r="I983" s="65"/>
      <c r="J983" s="65"/>
      <c r="K983" s="65"/>
    </row>
    <row r="984" customHeight="1" spans="2:11">
      <c r="B984" s="65"/>
      <c r="C984" s="65"/>
      <c r="D984" s="65"/>
      <c r="E984" s="65"/>
      <c r="F984" s="65"/>
      <c r="G984" s="65"/>
      <c r="H984" s="65"/>
      <c r="I984" s="65"/>
      <c r="J984" s="65"/>
      <c r="K984" s="65"/>
    </row>
    <row r="985" customHeight="1" spans="2:11">
      <c r="B985" s="65"/>
      <c r="C985" s="65"/>
      <c r="D985" s="65"/>
      <c r="E985" s="65"/>
      <c r="F985" s="65"/>
      <c r="G985" s="65"/>
      <c r="H985" s="65"/>
      <c r="I985" s="65"/>
      <c r="J985" s="65"/>
      <c r="K985" s="65"/>
    </row>
    <row r="986" customHeight="1" spans="2:11">
      <c r="B986" s="65"/>
      <c r="C986" s="65"/>
      <c r="D986" s="65"/>
      <c r="E986" s="65"/>
      <c r="F986" s="65"/>
      <c r="G986" s="65"/>
      <c r="H986" s="65"/>
      <c r="I986" s="65"/>
      <c r="J986" s="65"/>
      <c r="K986" s="65"/>
    </row>
    <row r="987" customHeight="1" spans="2:11">
      <c r="B987" s="65"/>
      <c r="C987" s="65"/>
      <c r="D987" s="65"/>
      <c r="E987" s="65"/>
      <c r="F987" s="65"/>
      <c r="G987" s="65"/>
      <c r="H987" s="65"/>
      <c r="I987" s="65"/>
      <c r="J987" s="65"/>
      <c r="K987" s="65"/>
    </row>
    <row r="988" customHeight="1" spans="2:11">
      <c r="B988" s="65"/>
      <c r="C988" s="65"/>
      <c r="D988" s="65"/>
      <c r="E988" s="65"/>
      <c r="F988" s="65"/>
      <c r="G988" s="65"/>
      <c r="H988" s="65"/>
      <c r="I988" s="65"/>
      <c r="J988" s="65"/>
      <c r="K988" s="65"/>
    </row>
    <row r="989" customHeight="1" spans="2:11">
      <c r="B989" s="65"/>
      <c r="C989" s="65"/>
      <c r="D989" s="65"/>
      <c r="E989" s="65"/>
      <c r="F989" s="65"/>
      <c r="G989" s="65"/>
      <c r="H989" s="65"/>
      <c r="I989" s="65"/>
      <c r="J989" s="65"/>
      <c r="K989" s="65"/>
    </row>
    <row r="990" customHeight="1" spans="2:11">
      <c r="B990" s="65"/>
      <c r="C990" s="65"/>
      <c r="D990" s="65"/>
      <c r="E990" s="65"/>
      <c r="F990" s="65"/>
      <c r="G990" s="65"/>
      <c r="H990" s="65"/>
      <c r="I990" s="65"/>
      <c r="J990" s="65"/>
      <c r="K990" s="65"/>
    </row>
    <row r="991" customHeight="1" spans="2:11">
      <c r="B991" s="65"/>
      <c r="C991" s="65"/>
      <c r="D991" s="65"/>
      <c r="E991" s="65"/>
      <c r="F991" s="65"/>
      <c r="G991" s="65"/>
      <c r="H991" s="65"/>
      <c r="I991" s="65"/>
      <c r="J991" s="65"/>
      <c r="K991" s="65"/>
    </row>
    <row r="992" customHeight="1" spans="2:11">
      <c r="B992" s="65"/>
      <c r="C992" s="65"/>
      <c r="D992" s="65"/>
      <c r="E992" s="65"/>
      <c r="F992" s="65"/>
      <c r="G992" s="65"/>
      <c r="H992" s="65"/>
      <c r="I992" s="65"/>
      <c r="J992" s="65"/>
      <c r="K992" s="65"/>
    </row>
    <row r="993" customHeight="1" spans="2:11">
      <c r="B993" s="65"/>
      <c r="C993" s="65"/>
      <c r="D993" s="65"/>
      <c r="E993" s="65"/>
      <c r="F993" s="65"/>
      <c r="G993" s="65"/>
      <c r="H993" s="65"/>
      <c r="I993" s="65"/>
      <c r="J993" s="65"/>
      <c r="K993" s="65"/>
    </row>
    <row r="994" customHeight="1" spans="2:11">
      <c r="B994" s="65"/>
      <c r="C994" s="65"/>
      <c r="D994" s="65"/>
      <c r="E994" s="65"/>
      <c r="F994" s="65"/>
      <c r="G994" s="65"/>
      <c r="H994" s="65"/>
      <c r="I994" s="65"/>
      <c r="J994" s="65"/>
      <c r="K994" s="65"/>
    </row>
    <row r="995" customHeight="1" spans="2:11">
      <c r="B995" s="65"/>
      <c r="C995" s="65"/>
      <c r="D995" s="65"/>
      <c r="E995" s="65"/>
      <c r="F995" s="65"/>
      <c r="G995" s="65"/>
      <c r="H995" s="65"/>
      <c r="I995" s="65"/>
      <c r="J995" s="65"/>
      <c r="K995" s="65"/>
    </row>
    <row r="996" customHeight="1" spans="2:11">
      <c r="B996" s="65"/>
      <c r="C996" s="65"/>
      <c r="D996" s="65"/>
      <c r="E996" s="65"/>
      <c r="F996" s="65"/>
      <c r="G996" s="65"/>
      <c r="H996" s="65"/>
      <c r="I996" s="65"/>
      <c r="J996" s="65"/>
      <c r="K996" s="65"/>
    </row>
    <row r="997" customHeight="1" spans="2:11">
      <c r="B997" s="65"/>
      <c r="C997" s="65"/>
      <c r="D997" s="65"/>
      <c r="E997" s="65"/>
      <c r="F997" s="65"/>
      <c r="G997" s="65"/>
      <c r="H997" s="65"/>
      <c r="I997" s="65"/>
      <c r="J997" s="65"/>
      <c r="K997" s="65"/>
    </row>
    <row r="998" customHeight="1" spans="2:11">
      <c r="B998" s="65"/>
      <c r="C998" s="65"/>
      <c r="D998" s="65"/>
      <c r="E998" s="65"/>
      <c r="F998" s="65"/>
      <c r="G998" s="65"/>
      <c r="H998" s="65"/>
      <c r="I998" s="65"/>
      <c r="J998" s="65"/>
      <c r="K998" s="65"/>
    </row>
    <row r="999" customHeight="1" spans="2:11">
      <c r="B999" s="65"/>
      <c r="C999" s="65"/>
      <c r="D999" s="65"/>
      <c r="E999" s="65"/>
      <c r="F999" s="65"/>
      <c r="G999" s="65"/>
      <c r="H999" s="65"/>
      <c r="I999" s="65"/>
      <c r="J999" s="65"/>
      <c r="K999" s="65"/>
    </row>
    <row r="1000" customHeight="1" spans="2:11"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X1006"/>
  <sheetViews>
    <sheetView workbookViewId="0">
      <selection activeCell="A1" sqref="A1"/>
    </sheetView>
  </sheetViews>
  <sheetFormatPr defaultColWidth="12.6285714285714" defaultRowHeight="15.75" customHeight="1"/>
  <cols>
    <col min="1" max="1" width="3.24761904761905" customWidth="1"/>
    <col min="2" max="2" width="25.1333333333333" customWidth="1"/>
    <col min="3" max="3" width="3.24761904761905" customWidth="1"/>
    <col min="4" max="4" width="25.1333333333333" customWidth="1"/>
    <col min="5" max="5" width="3.24761904761905" customWidth="1"/>
    <col min="6" max="6" width="25.1333333333333" customWidth="1"/>
    <col min="7" max="7" width="3.24761904761905" customWidth="1"/>
    <col min="8" max="8" width="25.1333333333333" customWidth="1"/>
    <col min="9" max="9" width="3.24761904761905" customWidth="1"/>
    <col min="10" max="10" width="25.1333333333333" customWidth="1"/>
    <col min="11" max="11" width="3.24761904761905" customWidth="1"/>
    <col min="12" max="12" width="25.1333333333333" customWidth="1"/>
    <col min="13" max="13" width="3.24761904761905" customWidth="1"/>
    <col min="14" max="14" width="25.1333333333333" customWidth="1"/>
    <col min="15" max="15" width="3.24761904761905" customWidth="1"/>
    <col min="27" max="27" width="13.3809523809524" customWidth="1"/>
    <col min="36" max="36" width="12.7619047619048" hidden="1"/>
    <col min="37" max="40" width="12.6285714285714" hidden="1"/>
  </cols>
  <sheetData>
    <row r="1" ht="12.75" spans="1: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4" t="str">
        <f>CONCATENATE(F3," - MONTH ",TEXT(MONTH(F4),"00"))</f>
        <v>2023 - MONTH 01</v>
      </c>
      <c r="M1" s="1" t="s">
        <v>344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>
      <c r="A2" s="1"/>
      <c r="B2" s="1"/>
      <c r="D2" s="5"/>
      <c r="E2" s="5"/>
      <c r="F2" s="5"/>
      <c r="G2" s="5"/>
      <c r="H2" s="5"/>
      <c r="I2" s="5"/>
      <c r="J2" s="5"/>
      <c r="K2" s="5"/>
      <c r="L2" s="54"/>
      <c r="M2" s="1"/>
      <c r="N2" s="6" t="s">
        <v>345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>
      <c r="A3" s="1"/>
      <c r="D3" s="45" t="s">
        <v>346</v>
      </c>
      <c r="E3" s="45"/>
      <c r="F3" s="46">
        <v>2023</v>
      </c>
      <c r="G3" s="47"/>
      <c r="H3" s="45" t="s">
        <v>235</v>
      </c>
      <c r="I3" s="45"/>
      <c r="J3" s="46" t="s">
        <v>241</v>
      </c>
      <c r="K3" s="54"/>
      <c r="L3" s="54"/>
      <c r="N3" s="59">
        <f>$J$6/$F$6</f>
        <v>0.0454545454545455</v>
      </c>
      <c r="O3" s="1"/>
      <c r="P3" s="1"/>
      <c r="Q3" s="1"/>
      <c r="R3" s="1"/>
      <c r="S3" s="1"/>
      <c r="T3" s="1"/>
      <c r="U3" s="1"/>
      <c r="V3" s="1"/>
      <c r="W3" s="1"/>
      <c r="X3" s="1"/>
      <c r="AC3" s="1"/>
      <c r="AD3" s="1"/>
      <c r="AE3" s="1"/>
      <c r="AF3" s="1"/>
      <c r="AG3" s="1"/>
      <c r="AH3" s="1"/>
      <c r="AI3" s="1"/>
      <c r="AJ3" s="37" t="s">
        <v>3</v>
      </c>
      <c r="AK3" s="37" t="s">
        <v>321</v>
      </c>
      <c r="AL3" s="37" t="s">
        <v>327</v>
      </c>
      <c r="AM3" s="38" t="s">
        <v>329</v>
      </c>
      <c r="AO3" s="39"/>
      <c r="AP3" s="39"/>
      <c r="AQ3" s="39"/>
      <c r="AR3" s="39"/>
      <c r="AS3" s="39"/>
      <c r="AT3" s="39"/>
      <c r="AU3" s="39"/>
      <c r="AV3" s="39"/>
      <c r="AW3" s="39"/>
      <c r="AX3" s="39"/>
    </row>
    <row r="4" spans="1:50">
      <c r="A4" s="1"/>
      <c r="D4" s="45" t="s">
        <v>347</v>
      </c>
      <c r="E4" s="45"/>
      <c r="F4" s="48">
        <f t="array" ref="F4">DATE(F3,INDEX(MASTER!G:G,MATCH(J3,MASTER!F:F,0)),1)</f>
        <v>44927</v>
      </c>
      <c r="G4" s="49"/>
      <c r="H4" s="45" t="s">
        <v>348</v>
      </c>
      <c r="I4" s="45"/>
      <c r="J4" s="50">
        <f t="shared" ref="J4:J5" si="0">WEEKNUM(F4)</f>
        <v>1</v>
      </c>
      <c r="K4" s="54"/>
      <c r="L4" s="54"/>
      <c r="O4" s="1"/>
      <c r="P4" s="1"/>
      <c r="Q4" s="1"/>
      <c r="R4" s="1"/>
      <c r="S4" s="1"/>
      <c r="T4" s="1"/>
      <c r="U4" s="1"/>
      <c r="V4" s="1"/>
      <c r="W4" s="1"/>
      <c r="X4" s="1"/>
      <c r="AC4" s="1"/>
      <c r="AD4" s="1"/>
      <c r="AE4" s="1"/>
      <c r="AF4" s="1"/>
      <c r="AG4" s="1"/>
      <c r="AH4" s="1"/>
      <c r="AI4" s="1"/>
      <c r="AJ4" s="40">
        <v>0</v>
      </c>
      <c r="AK4" s="37">
        <v>6</v>
      </c>
      <c r="AL4" s="37">
        <v>0</v>
      </c>
      <c r="AM4" s="38" t="s">
        <v>349</v>
      </c>
      <c r="AO4" s="39"/>
      <c r="AP4" s="39"/>
      <c r="AQ4" s="39"/>
      <c r="AR4" s="39"/>
      <c r="AS4" s="39"/>
      <c r="AT4" s="39"/>
      <c r="AU4" s="39"/>
      <c r="AV4" s="39"/>
      <c r="AW4" s="39"/>
      <c r="AX4" s="39"/>
    </row>
    <row r="5" spans="1:50">
      <c r="A5" s="1"/>
      <c r="D5" s="45" t="s">
        <v>350</v>
      </c>
      <c r="E5" s="45"/>
      <c r="F5" s="48">
        <f>EOMONTH(F4,0)</f>
        <v>44957</v>
      </c>
      <c r="G5" s="49"/>
      <c r="H5" s="45" t="s">
        <v>351</v>
      </c>
      <c r="I5" s="45"/>
      <c r="J5" s="50">
        <f t="shared" si="0"/>
        <v>5</v>
      </c>
      <c r="K5" s="54"/>
      <c r="L5" s="54"/>
      <c r="O5" s="1"/>
      <c r="P5" s="1"/>
      <c r="Q5" s="1"/>
      <c r="R5" s="1"/>
      <c r="S5" s="1"/>
      <c r="T5" s="1"/>
      <c r="U5" s="1"/>
      <c r="V5" s="1"/>
      <c r="W5" s="1"/>
      <c r="X5" s="1"/>
      <c r="AC5" s="1"/>
      <c r="AD5" s="1"/>
      <c r="AE5" s="1"/>
      <c r="AF5" s="1"/>
      <c r="AG5" s="1"/>
      <c r="AH5" s="1"/>
      <c r="AI5" s="1"/>
      <c r="AJ5" s="40">
        <v>44951</v>
      </c>
      <c r="AK5" s="37">
        <v>3</v>
      </c>
      <c r="AL5" s="37">
        <v>4</v>
      </c>
      <c r="AM5" s="38" t="s">
        <v>240</v>
      </c>
      <c r="AO5" s="39"/>
      <c r="AP5" s="39"/>
      <c r="AQ5" s="39"/>
      <c r="AR5" s="39"/>
      <c r="AS5" s="39"/>
      <c r="AT5" s="39"/>
      <c r="AU5" s="39"/>
      <c r="AV5" s="39"/>
      <c r="AW5" s="39"/>
      <c r="AX5" s="39"/>
    </row>
    <row r="6" spans="1:50">
      <c r="A6" s="1"/>
      <c r="D6" s="45" t="s">
        <v>352</v>
      </c>
      <c r="E6" s="45"/>
      <c r="F6" s="50">
        <f>NETWORKDAYS(F4,F5)</f>
        <v>22</v>
      </c>
      <c r="G6" s="47"/>
      <c r="H6" s="45" t="s">
        <v>353</v>
      </c>
      <c r="I6" s="45"/>
      <c r="J6" s="50">
        <f>COUNTIFS($AK:$AK,"&lt;=7",$AL:$AL,"&gt;="&amp;$J$4,$AL:$AL,"&lt;="&amp;$J$5,$AM:$AM,$L$1)</f>
        <v>1</v>
      </c>
      <c r="K6" s="54"/>
      <c r="L6" s="54"/>
      <c r="O6" s="1"/>
      <c r="P6" s="1"/>
      <c r="Q6" s="1"/>
      <c r="R6" s="1"/>
      <c r="S6" s="1"/>
      <c r="T6" s="1"/>
      <c r="U6" s="1"/>
      <c r="V6" s="1"/>
      <c r="W6" s="1"/>
      <c r="X6" s="1"/>
      <c r="AC6" s="1"/>
      <c r="AD6" s="1"/>
      <c r="AE6" s="1"/>
      <c r="AF6" s="1"/>
      <c r="AG6" s="1"/>
      <c r="AH6" s="1"/>
      <c r="AI6" s="1"/>
      <c r="AJ6" s="40">
        <v>44982</v>
      </c>
      <c r="AK6" s="37">
        <v>6</v>
      </c>
      <c r="AL6" s="37">
        <v>8</v>
      </c>
      <c r="AM6" s="38" t="s">
        <v>244</v>
      </c>
      <c r="AO6" s="39"/>
      <c r="AP6" s="39"/>
      <c r="AQ6" s="39"/>
      <c r="AR6" s="39"/>
      <c r="AS6" s="39"/>
      <c r="AT6" s="39"/>
      <c r="AU6" s="39"/>
      <c r="AV6" s="39"/>
      <c r="AW6" s="39"/>
      <c r="AX6" s="39"/>
    </row>
    <row r="7" spans="1:50">
      <c r="A7" s="1"/>
      <c r="D7" s="5"/>
      <c r="E7" s="5"/>
      <c r="F7" s="50"/>
      <c r="G7" s="5"/>
      <c r="H7" s="5"/>
      <c r="I7" s="5"/>
      <c r="J7" s="50"/>
      <c r="K7" s="5"/>
      <c r="L7" s="54"/>
      <c r="M7" s="1"/>
      <c r="N7" s="60" t="str">
        <f>CONCATENATE($J$6," of ",$F$6)</f>
        <v>1 of 22</v>
      </c>
      <c r="O7" s="1"/>
      <c r="P7" s="1"/>
      <c r="Q7" s="1"/>
      <c r="R7" s="1"/>
      <c r="S7" s="1"/>
      <c r="T7" s="1"/>
      <c r="U7" s="1"/>
      <c r="V7" s="1"/>
      <c r="W7" s="1"/>
      <c r="X7" s="1"/>
      <c r="AC7" s="1"/>
      <c r="AD7" s="1"/>
      <c r="AE7" s="1"/>
      <c r="AF7" s="1"/>
      <c r="AG7" s="1"/>
      <c r="AH7" s="1"/>
      <c r="AI7" s="1"/>
      <c r="AJ7" s="40">
        <v>45012</v>
      </c>
      <c r="AK7" s="37">
        <v>1</v>
      </c>
      <c r="AL7" s="37">
        <v>13</v>
      </c>
      <c r="AM7" s="38" t="s">
        <v>248</v>
      </c>
      <c r="AO7" s="39"/>
      <c r="AP7" s="39"/>
      <c r="AQ7" s="39"/>
      <c r="AR7" s="39"/>
      <c r="AS7" s="39"/>
      <c r="AT7" s="39"/>
      <c r="AU7" s="39"/>
      <c r="AV7" s="39"/>
      <c r="AW7" s="39"/>
      <c r="AX7" s="39"/>
    </row>
    <row r="8" spans="1:5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AC8" s="1"/>
      <c r="AD8" s="1"/>
      <c r="AE8" s="1"/>
      <c r="AF8" s="1"/>
      <c r="AG8" s="1"/>
      <c r="AH8" s="1"/>
      <c r="AI8" s="1"/>
      <c r="AJ8" s="40">
        <v>45016</v>
      </c>
      <c r="AK8" s="37">
        <v>5</v>
      </c>
      <c r="AL8" s="37">
        <v>13</v>
      </c>
      <c r="AM8" s="38" t="s">
        <v>248</v>
      </c>
      <c r="AO8" s="39"/>
      <c r="AP8" s="39"/>
      <c r="AQ8" s="39"/>
      <c r="AR8" s="39"/>
      <c r="AS8" s="39"/>
      <c r="AT8" s="39"/>
      <c r="AU8" s="39"/>
      <c r="AV8" s="39"/>
      <c r="AW8" s="39"/>
      <c r="AX8" s="39"/>
    </row>
    <row r="9" spans="1:50">
      <c r="A9" s="1"/>
      <c r="B9" s="58" t="s">
        <v>342</v>
      </c>
      <c r="O9" s="1"/>
      <c r="P9" s="1"/>
      <c r="Q9" s="1"/>
      <c r="R9" s="1"/>
      <c r="S9" s="1"/>
      <c r="T9" s="1"/>
      <c r="U9" s="1"/>
      <c r="V9" s="1"/>
      <c r="W9" s="1"/>
      <c r="X9" s="1"/>
      <c r="AC9" s="1"/>
      <c r="AD9" s="1"/>
      <c r="AE9" s="1"/>
      <c r="AF9" s="1"/>
      <c r="AG9" s="1"/>
      <c r="AH9" s="1"/>
      <c r="AI9" s="1"/>
      <c r="AJ9" s="40">
        <v>45033</v>
      </c>
      <c r="AK9" s="37">
        <v>1</v>
      </c>
      <c r="AL9" s="37">
        <v>16</v>
      </c>
      <c r="AM9" s="38" t="s">
        <v>253</v>
      </c>
      <c r="AO9" s="39"/>
      <c r="AP9" s="39"/>
      <c r="AQ9" s="39"/>
      <c r="AR9" s="39"/>
      <c r="AS9" s="39"/>
      <c r="AT9" s="39"/>
      <c r="AU9" s="39"/>
      <c r="AV9" s="39"/>
      <c r="AW9" s="39"/>
      <c r="AX9" s="39"/>
    </row>
    <row r="10" spans="1:5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AC10" s="1"/>
      <c r="AD10" s="1"/>
      <c r="AE10" s="1"/>
      <c r="AF10" s="1"/>
      <c r="AG10" s="1"/>
      <c r="AH10" s="1"/>
      <c r="AI10" s="1"/>
      <c r="AJ10" s="41">
        <v>45046</v>
      </c>
      <c r="AK10" s="42">
        <v>7</v>
      </c>
      <c r="AL10" s="42">
        <v>18</v>
      </c>
      <c r="AM10" s="43" t="s">
        <v>253</v>
      </c>
      <c r="AO10" s="39"/>
      <c r="AP10" s="39"/>
      <c r="AQ10" s="39"/>
      <c r="AR10" s="39"/>
      <c r="AS10" s="39"/>
      <c r="AT10" s="39"/>
      <c r="AU10" s="39"/>
      <c r="AV10" s="39"/>
      <c r="AW10" s="39"/>
      <c r="AX10" s="39"/>
    </row>
    <row r="11" spans="1:50">
      <c r="A11" s="1"/>
      <c r="B11" s="6" t="e">
        <f>IF($J$4+DIVIDE(COLUMN(),2)-1&lt;=$J$5,CONCATENATE($F$3," - WEEK ",TEXT($J$4+DIVIDE(COLUMN(),2)-1,"00"))," ")</f>
        <v>#NAME?</v>
      </c>
      <c r="C11" s="1"/>
      <c r="D11" s="6" t="e">
        <f>IF($J$4+DIVIDE(COLUMN(),2)-1&lt;=$J$5,CONCATENATE($F$3," - WEEK ",TEXT($J$4+DIVIDE(COLUMN(),2)-1,"00"))," ")</f>
        <v>#NAME?</v>
      </c>
      <c r="E11" s="1"/>
      <c r="F11" s="6" t="e">
        <f>IF($J$4+DIVIDE(COLUMN(),2)-1&lt;=$J$5,CONCATENATE($F$3," - WEEK ",TEXT($J$4+DIVIDE(COLUMN(),2)-1,"00"))," ")</f>
        <v>#NAME?</v>
      </c>
      <c r="G11" s="1"/>
      <c r="H11" s="6" t="e">
        <f>IF($J$4+DIVIDE(COLUMN(),2)-1&lt;=$J$5,CONCATENATE($F$3," - WEEK ",TEXT($J$4+DIVIDE(COLUMN(),2)-1,"00"))," ")</f>
        <v>#NAME?</v>
      </c>
      <c r="I11" s="1"/>
      <c r="J11" s="6" t="e">
        <f>IF($J$4+DIVIDE(COLUMN(),2)-1&lt;=$J$5,CONCATENATE($F$3," - WEEK ",TEXT($J$4+DIVIDE(COLUMN(),2)-1,"00"))," ")</f>
        <v>#NAME?</v>
      </c>
      <c r="K11" s="1"/>
      <c r="L11" s="6" t="e">
        <f>IF($J$4+DIVIDE(COLUMN(),2)-1&lt;=$J$5,CONCATENATE($F$3," - WEEK ",TEXT($J$4+DIVIDE(COLUMN(),2)-1,"00"))," ")</f>
        <v>#NAME?</v>
      </c>
      <c r="M11" s="1"/>
      <c r="N11" s="6" t="s">
        <v>354</v>
      </c>
      <c r="O11" s="1"/>
      <c r="P11" s="1"/>
      <c r="Q11" s="1"/>
      <c r="R11" s="1"/>
      <c r="S11" s="1"/>
      <c r="T11" s="1"/>
      <c r="U11" s="1"/>
      <c r="V11" s="1"/>
      <c r="W11" s="1"/>
      <c r="X11" s="1"/>
      <c r="AC11" s="1"/>
      <c r="AD11" s="1"/>
      <c r="AE11" s="1"/>
      <c r="AF11" s="1"/>
      <c r="AG11" s="1"/>
      <c r="AH11" s="1"/>
      <c r="AI11" s="1"/>
      <c r="AJ11" s="61"/>
      <c r="AK11" s="61"/>
      <c r="AL11" s="61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</row>
    <row r="12" ht="75" customHeight="1" spans="1:50">
      <c r="A12" s="1"/>
      <c r="B12" s="9" t="str">
        <f ca="1">IFERROR(IF(B13=" "," ",IF(B13&gt;MASTER!$B$3/100,"SB",IF(B13&gt;MASTER!$B$4/100,"B",IF(B13&gt;MASTER!$B$5/100,"C","K"))))," ")</f>
        <v> </v>
      </c>
      <c r="C12" s="1"/>
      <c r="D12" s="9" t="str">
        <f ca="1">IFERROR(IF(D13=" "," ",IF(D13&gt;MASTER!$B$3/100,"SB",IF(D13&gt;MASTER!$B$4/100,"B",IF(D13&gt;MASTER!$B$5/100,"C","K"))))," ")</f>
        <v> </v>
      </c>
      <c r="E12" s="1"/>
      <c r="F12" s="9" t="str">
        <f ca="1">IFERROR(IF(F13=" "," ",IF(F13&gt;MASTER!$B$3/100,"SB",IF(F13&gt;MASTER!$B$4/100,"B",IF(F13&gt;MASTER!$B$5/100,"C","K"))))," ")</f>
        <v> </v>
      </c>
      <c r="G12" s="1"/>
      <c r="H12" s="9" t="str">
        <f ca="1">IFERROR(IF(H13=" "," ",IF(H13&gt;MASTER!$B$3/100,"SB",IF(H13&gt;MASTER!$B$4/100,"B",IF(H13&gt;MASTER!$B$5/100,"C","K"))))," ")</f>
        <v> </v>
      </c>
      <c r="I12" s="1"/>
      <c r="J12" s="9" t="str">
        <f ca="1">IFERROR(IF(J13=" "," ",IF(J13&gt;MASTER!$B$3/100,"SB",IF(J13&gt;MASTER!$B$4/100,"B",IF(J13&gt;MASTER!$B$5/100,"C","K"))))," ")</f>
        <v> </v>
      </c>
      <c r="K12" s="1"/>
      <c r="L12" s="9" t="str">
        <f ca="1">IFERROR(IF(L13=" "," ",IF(L13&gt;MASTER!$B$3/100,"SB",IF(L13&gt;MASTER!$B$4/100,"B",IF(L13&gt;MASTER!$B$5/100,"C","K"))))," ")</f>
        <v> </v>
      </c>
      <c r="M12" s="1"/>
      <c r="N12" s="9" t="str">
        <f ca="1">IFERROR(IF(N13=" "," ",IF(N13&gt;MASTER!$B$3/100,"SB",IF(N13&gt;MASTER!$B$4/100,"B",IF(N13&gt;MASTER!$B$5/100,"C","K"))))," ")</f>
        <v>SB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</row>
    <row r="13" ht="12.75" spans="1:50">
      <c r="A13" s="30"/>
      <c r="B13" s="12" t="str">
        <f ca="1">IFERROR(ROUND(AVERAGEIFS(DATA!$K:$K,DATA!$M:$M,B11,DATA!$N:$N,$L$1,DATA!$J:$J,$B9,DATA!$E:$E,"&lt;=7"),4)," ")</f>
        <v> </v>
      </c>
      <c r="C13" s="30"/>
      <c r="D13" s="12" t="str">
        <f ca="1">IFERROR(ROUND(AVERAGEIFS(DATA!$K:$K,DATA!$M:$M,D11,DATA!$N:$N,$L$1,DATA!$J:$J,$B9,DATA!$E:$E,"&lt;=7"),4)," ")</f>
        <v> </v>
      </c>
      <c r="E13" s="30"/>
      <c r="F13" s="12" t="str">
        <f ca="1">IFERROR(ROUND(AVERAGEIFS(DATA!$K:$K,DATA!$M:$M,F11,DATA!$N:$N,$L$1,DATA!$J:$J,$B9,DATA!$E:$E,"&lt;=7"),4)," ")</f>
        <v> </v>
      </c>
      <c r="G13" s="30"/>
      <c r="H13" s="12" t="str">
        <f ca="1">IFERROR(ROUND(AVERAGEIFS(DATA!$K:$K,DATA!$M:$M,H11,DATA!$N:$N,$L$1,DATA!$J:$J,$B9,DATA!$E:$E,"&lt;=7"),4)," ")</f>
        <v> </v>
      </c>
      <c r="I13" s="30"/>
      <c r="J13" s="12" t="str">
        <f ca="1">IFERROR(ROUND(AVERAGEIFS(DATA!$K:$K,DATA!$M:$M,J11,DATA!$N:$N,$L$1,DATA!$J:$J,$B9,DATA!$E:$E,"&lt;=7"),4)," ")</f>
        <v> </v>
      </c>
      <c r="K13" s="30"/>
      <c r="L13" s="12" t="str">
        <f ca="1">IFERROR(ROUND(AVERAGEIFS(DATA!$K:$K,DATA!$M:$M,L11,DATA!$N:$N,$L$1,DATA!$J:$J,$B9,DATA!$E:$E,"&lt;=7"),4)," ")</f>
        <v> </v>
      </c>
      <c r="M13" s="30"/>
      <c r="N13" s="12">
        <f ca="1">IFERROR(ROUND(AVERAGEIFS(DATA!$K:$K,DATA!$N:$N,$L$1,DATA!$J:$J,$B9,DATA!$E:$E,"&lt;=7"),4)," ")</f>
        <v>1</v>
      </c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</row>
    <row r="14" ht="12.75" spans="1:5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</row>
    <row r="15" ht="12.75" spans="1:5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</row>
    <row r="16" ht="12.75" spans="1:50">
      <c r="A16" s="1"/>
      <c r="B16" s="58" t="s">
        <v>338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</row>
    <row r="17" ht="12.75" spans="1:5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</row>
    <row r="18" ht="12.75" spans="1:50">
      <c r="A18" s="1"/>
      <c r="B18" s="6" t="e">
        <f>IF($J$4+DIVIDE(COLUMN(),2)-1&lt;=$J$5,CONCATENATE($F$3," - WEEK ",TEXT($J$4+DIVIDE(COLUMN(),2)-1,"00"))," ")</f>
        <v>#NAME?</v>
      </c>
      <c r="C18" s="1"/>
      <c r="D18" s="6" t="e">
        <f>IF($J$4+DIVIDE(COLUMN(),2)-1&lt;=$J$5,CONCATENATE($F$3," - WEEK ",TEXT($J$4+DIVIDE(COLUMN(),2)-1,"00"))," ")</f>
        <v>#NAME?</v>
      </c>
      <c r="E18" s="1"/>
      <c r="F18" s="6" t="e">
        <f>IF($J$4+DIVIDE(COLUMN(),2)-1&lt;=$J$5,CONCATENATE($F$3," - WEEK ",TEXT($J$4+DIVIDE(COLUMN(),2)-1,"00"))," ")</f>
        <v>#NAME?</v>
      </c>
      <c r="G18" s="1"/>
      <c r="H18" s="6" t="e">
        <f>IF($J$4+DIVIDE(COLUMN(),2)-1&lt;=$J$5,CONCATENATE($F$3," - WEEK ",TEXT($J$4+DIVIDE(COLUMN(),2)-1,"00"))," ")</f>
        <v>#NAME?</v>
      </c>
      <c r="I18" s="1"/>
      <c r="J18" s="6" t="e">
        <f>IF($J$4+DIVIDE(COLUMN(),2)-1&lt;=$J$5,CONCATENATE($F$3," - WEEK ",TEXT($J$4+DIVIDE(COLUMN(),2)-1,"00"))," ")</f>
        <v>#NAME?</v>
      </c>
      <c r="K18" s="1"/>
      <c r="L18" s="6" t="e">
        <f>IF($J$4+DIVIDE(COLUMN(),2)-1&lt;=$J$5,CONCATENATE($F$3," - WEEK ",TEXT($J$4+DIVIDE(COLUMN(),2)-1,"00"))," ")</f>
        <v>#NAME?</v>
      </c>
      <c r="M18" s="1"/>
      <c r="N18" s="6" t="s">
        <v>354</v>
      </c>
      <c r="O18" s="1"/>
      <c r="P18" s="1"/>
      <c r="Q18" s="1"/>
      <c r="R18" s="1"/>
      <c r="S18" s="1"/>
      <c r="T18" s="1"/>
      <c r="U18" s="1"/>
      <c r="V18" s="1"/>
      <c r="W18" s="1"/>
      <c r="X18" s="1"/>
      <c r="AC18" s="1"/>
      <c r="AD18" s="1"/>
      <c r="AE18" s="1"/>
      <c r="AF18" s="1"/>
      <c r="AG18" s="1"/>
      <c r="AH18" s="1"/>
      <c r="AI18" s="1"/>
      <c r="AJ18" s="63">
        <v>44999</v>
      </c>
      <c r="AK18" s="64">
        <v>2</v>
      </c>
      <c r="AL18" s="39">
        <v>11</v>
      </c>
      <c r="AM18" s="39" t="s">
        <v>248</v>
      </c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</row>
    <row r="19" ht="75" customHeight="1" spans="1:50">
      <c r="A19" s="1"/>
      <c r="B19" s="9" t="str">
        <f ca="1">IFERROR(IF(B20=" "," ",IF(B20&gt;MASTER!$B$3/100,"SB",IF(B20&gt;MASTER!$B$4/100,"B",IF(B20&gt;MASTER!$B$5/100,"C","K"))))," ")</f>
        <v> </v>
      </c>
      <c r="C19" s="1"/>
      <c r="D19" s="9" t="str">
        <f ca="1">IFERROR(IF(D20=" "," ",IF(D20&gt;MASTER!$B$3/100,"SB",IF(D20&gt;MASTER!$B$4/100,"B",IF(D20&gt;MASTER!$B$5/100,"C","K"))))," ")</f>
        <v> </v>
      </c>
      <c r="E19" s="1"/>
      <c r="F19" s="9" t="str">
        <f ca="1">IFERROR(IF(F20=" "," ",IF(F20&gt;MASTER!$B$3/100,"SB",IF(F20&gt;MASTER!$B$4/100,"B",IF(F20&gt;MASTER!$B$5/100,"C","K"))))," ")</f>
        <v> </v>
      </c>
      <c r="G19" s="1"/>
      <c r="H19" s="9" t="str">
        <f ca="1">IFERROR(IF(H20=" "," ",IF(H20&gt;MASTER!$B$3/100,"SB",IF(H20&gt;MASTER!$B$4/100,"B",IF(H20&gt;MASTER!$B$5/100,"C","K"))))," ")</f>
        <v> </v>
      </c>
      <c r="I19" s="1"/>
      <c r="J19" s="9" t="str">
        <f ca="1">IFERROR(IF(J20=" "," ",IF(J20&gt;MASTER!$B$3/100,"SB",IF(J20&gt;MASTER!$B$4/100,"B",IF(J20&gt;MASTER!$B$5/100,"C","K"))))," ")</f>
        <v> </v>
      </c>
      <c r="K19" s="1"/>
      <c r="L19" s="9" t="str">
        <f ca="1">IFERROR(IF(L20=" "," ",IF(L20&gt;MASTER!$B$3/100,"SB",IF(L20&gt;MASTER!$B$4/100,"B",IF(L20&gt;MASTER!$B$5/100,"C","K"))))," ")</f>
        <v> </v>
      </c>
      <c r="M19" s="1"/>
      <c r="N19" s="9" t="str">
        <f ca="1">IFERROR(IF(N20=" "," ",IF(N20&gt;MASTER!$B$3/100,"SB",IF(N20&gt;MASTER!$B$4/100,"B",IF(N20&gt;MASTER!$B$5/100,"C","K"))))," ")</f>
        <v>B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63">
        <v>45004</v>
      </c>
      <c r="AK19" s="64">
        <v>7</v>
      </c>
      <c r="AL19" s="39">
        <v>12</v>
      </c>
      <c r="AM19" s="39" t="s">
        <v>248</v>
      </c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</row>
    <row r="20" ht="12.75" spans="1:50">
      <c r="A20" s="30"/>
      <c r="B20" s="12" t="str">
        <f ca="1">IFERROR(ROUND(AVERAGEIFS(DATA!$K:$K,DATA!$M:$M,B18,DATA!$N:$N,$L$1,DATA!$J:$J,$B16,DATA!$E:$E,"&lt;=7"),4)," ")</f>
        <v> </v>
      </c>
      <c r="C20" s="30"/>
      <c r="D20" s="12" t="str">
        <f ca="1">IFERROR(ROUND(AVERAGEIFS(DATA!$K:$K,DATA!$M:$M,D18,DATA!$N:$N,$L$1,DATA!$J:$J,$B16,DATA!$E:$E,"&lt;=7"),4)," ")</f>
        <v> </v>
      </c>
      <c r="E20" s="30"/>
      <c r="F20" s="12" t="str">
        <f ca="1">IFERROR(ROUND(AVERAGEIFS(DATA!$K:$K,DATA!$M:$M,F18,DATA!$N:$N,$L$1,DATA!$J:$J,$B16,DATA!$E:$E,"&lt;=7"),4)," ")</f>
        <v> </v>
      </c>
      <c r="G20" s="30"/>
      <c r="H20" s="12" t="str">
        <f ca="1">IFERROR(ROUND(AVERAGEIFS(DATA!$K:$K,DATA!$M:$M,H18,DATA!$N:$N,$L$1,DATA!$J:$J,$B16,DATA!$E:$E,"&lt;=7"),4)," ")</f>
        <v> </v>
      </c>
      <c r="I20" s="30"/>
      <c r="J20" s="12" t="str">
        <f ca="1">IFERROR(ROUND(AVERAGEIFS(DATA!$K:$K,DATA!$M:$M,J18,DATA!$N:$N,$L$1,DATA!$J:$J,$B16,DATA!$E:$E,"&lt;=7"),4)," ")</f>
        <v> </v>
      </c>
      <c r="K20" s="30"/>
      <c r="L20" s="12" t="str">
        <f ca="1">IFERROR(ROUND(AVERAGEIFS(DATA!$K:$K,DATA!$M:$M,L18,DATA!$N:$N,$L$1,DATA!$J:$J,$B16,DATA!$E:$E,"&lt;=7"),4)," ")</f>
        <v> </v>
      </c>
      <c r="M20" s="30"/>
      <c r="N20" s="12">
        <f ca="1">IFERROR(ROUND(AVERAGEIFS(DATA!$K:$K,DATA!$N:$N,$L$1,DATA!$J:$J,$B16,DATA!$E:$E,"&lt;=7"),4)," ")</f>
        <v>0.8905</v>
      </c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</row>
    <row r="21" ht="12.75" spans="1:5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</row>
    <row r="22" ht="12.75" spans="1:5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</row>
    <row r="23" ht="12.75" spans="1:50">
      <c r="A23" s="1"/>
      <c r="B23" s="58" t="s">
        <v>340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</row>
    <row r="24" ht="12.75" spans="1:5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</row>
    <row r="25" ht="12.75" spans="1:50">
      <c r="A25" s="1"/>
      <c r="B25" s="6" t="e">
        <f>IF($J$4+DIVIDE(COLUMN(),2)-1&lt;=$J$5,CONCATENATE($F$3," - WEEK ",TEXT($J$4+DIVIDE(COLUMN(),2)-1,"00"))," ")</f>
        <v>#NAME?</v>
      </c>
      <c r="C25" s="1"/>
      <c r="D25" s="6" t="e">
        <f>IF($J$4+DIVIDE(COLUMN(),2)-1&lt;=$J$5,CONCATENATE($F$3," - WEEK ",TEXT($J$4+DIVIDE(COLUMN(),2)-1,"00"))," ")</f>
        <v>#NAME?</v>
      </c>
      <c r="E25" s="1"/>
      <c r="F25" s="6" t="e">
        <f>IF($J$4+DIVIDE(COLUMN(),2)-1&lt;=$J$5,CONCATENATE($F$3," - WEEK ",TEXT($J$4+DIVIDE(COLUMN(),2)-1,"00"))," ")</f>
        <v>#NAME?</v>
      </c>
      <c r="G25" s="1"/>
      <c r="H25" s="6" t="e">
        <f>IF($J$4+DIVIDE(COLUMN(),2)-1&lt;=$J$5,CONCATENATE($F$3," - WEEK ",TEXT($J$4+DIVIDE(COLUMN(),2)-1,"00"))," ")</f>
        <v>#NAME?</v>
      </c>
      <c r="I25" s="1"/>
      <c r="J25" s="6" t="e">
        <f>IF($J$4+DIVIDE(COLUMN(),2)-1&lt;=$J$5,CONCATENATE($F$3," - WEEK ",TEXT($J$4+DIVIDE(COLUMN(),2)-1,"00"))," ")</f>
        <v>#NAME?</v>
      </c>
      <c r="K25" s="1"/>
      <c r="L25" s="6" t="e">
        <f>IF($J$4+DIVIDE(COLUMN(),2)-1&lt;=$J$5,CONCATENATE($F$3," - WEEK ",TEXT($J$4+DIVIDE(COLUMN(),2)-1,"00"))," ")</f>
        <v>#NAME?</v>
      </c>
      <c r="M25" s="1"/>
      <c r="N25" s="6" t="s">
        <v>354</v>
      </c>
      <c r="O25" s="1"/>
      <c r="P25" s="1"/>
      <c r="Q25" s="1"/>
      <c r="R25" s="1"/>
      <c r="S25" s="1"/>
      <c r="T25" s="1"/>
      <c r="U25" s="1"/>
      <c r="V25" s="1"/>
      <c r="W25" s="1"/>
      <c r="X25" s="1"/>
      <c r="AC25" s="1"/>
      <c r="AD25" s="1"/>
      <c r="AE25" s="1"/>
      <c r="AF25" s="1"/>
      <c r="AG25" s="1"/>
      <c r="AH25" s="1"/>
      <c r="AI25" s="1"/>
      <c r="AJ25" s="63">
        <v>44999</v>
      </c>
      <c r="AK25" s="64">
        <v>2</v>
      </c>
      <c r="AL25" s="39">
        <v>11</v>
      </c>
      <c r="AM25" s="39" t="s">
        <v>248</v>
      </c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</row>
    <row r="26" ht="75" customHeight="1" spans="1:50">
      <c r="A26" s="1"/>
      <c r="B26" s="9" t="str">
        <f ca="1">IFERROR(IF(B27=" "," ",IF(B27&gt;MASTER!$B$3/100,"SB",IF(B27&gt;MASTER!$B$4/100,"B",IF(B27&gt;MASTER!$B$5/100,"C","K"))))," ")</f>
        <v> </v>
      </c>
      <c r="C26" s="1"/>
      <c r="D26" s="9" t="str">
        <f ca="1">IFERROR(IF(D27=" "," ",IF(D27&gt;MASTER!$B$3/100,"SB",IF(D27&gt;MASTER!$B$4/100,"B",IF(D27&gt;MASTER!$B$5/100,"C","K"))))," ")</f>
        <v> </v>
      </c>
      <c r="E26" s="1"/>
      <c r="F26" s="9" t="str">
        <f ca="1">IFERROR(IF(F27=" "," ",IF(F27&gt;MASTER!$B$3/100,"SB",IF(F27&gt;MASTER!$B$4/100,"B",IF(F27&gt;MASTER!$B$5/100,"C","K"))))," ")</f>
        <v> </v>
      </c>
      <c r="G26" s="1"/>
      <c r="H26" s="9" t="str">
        <f ca="1">IFERROR(IF(H27=" "," ",IF(H27&gt;MASTER!$B$3/100,"SB",IF(H27&gt;MASTER!$B$4/100,"B",IF(H27&gt;MASTER!$B$5/100,"C","K"))))," ")</f>
        <v> </v>
      </c>
      <c r="I26" s="1"/>
      <c r="J26" s="9" t="str">
        <f ca="1">IFERROR(IF(J27=" "," ",IF(J27&gt;MASTER!$B$3/100,"SB",IF(J27&gt;MASTER!$B$4/100,"B",IF(J27&gt;MASTER!$B$5/100,"C","K"))))," ")</f>
        <v> </v>
      </c>
      <c r="K26" s="1"/>
      <c r="L26" s="9" t="str">
        <f ca="1">IFERROR(IF(L27=" "," ",IF(L27&gt;MASTER!$B$3/100,"SB",IF(L27&gt;MASTER!$B$4/100,"B",IF(L27&gt;MASTER!$B$5/100,"C","K"))))," ")</f>
        <v> </v>
      </c>
      <c r="M26" s="1"/>
      <c r="N26" s="9" t="str">
        <f ca="1">IFERROR(IF(N27=" "," ",IF(N27&gt;MASTER!$B$3/100,"SB",IF(N27&gt;MASTER!$B$4/100,"B",IF(N27&gt;MASTER!$B$5/100,"C","K"))))," ")</f>
        <v>B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63">
        <v>45004</v>
      </c>
      <c r="AK26" s="64">
        <v>7</v>
      </c>
      <c r="AL26" s="39">
        <v>12</v>
      </c>
      <c r="AM26" s="39" t="s">
        <v>248</v>
      </c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</row>
    <row r="27" ht="12.75" spans="1:50">
      <c r="A27" s="30"/>
      <c r="B27" s="12" t="str">
        <f ca="1">IFERROR(ROUND(AVERAGEIFS(DATA!$K:$K,DATA!$M:$M,B25,DATA!$N:$N,$L$1,DATA!$J:$J,$B23,DATA!$E:$E,"&lt;=7"),4)," ")</f>
        <v> </v>
      </c>
      <c r="C27" s="30"/>
      <c r="D27" s="12" t="str">
        <f ca="1">IFERROR(ROUND(AVERAGEIFS(DATA!$K:$K,DATA!$M:$M,D25,DATA!$N:$N,$L$1,DATA!$J:$J,$B23,DATA!$E:$E,"&lt;=7"),4)," ")</f>
        <v> </v>
      </c>
      <c r="E27" s="30"/>
      <c r="F27" s="12" t="str">
        <f ca="1">IFERROR(ROUND(AVERAGEIFS(DATA!$K:$K,DATA!$M:$M,F25,DATA!$N:$N,$L$1,DATA!$J:$J,$B23,DATA!$E:$E,"&lt;=7"),4)," ")</f>
        <v> </v>
      </c>
      <c r="G27" s="30"/>
      <c r="H27" s="12" t="str">
        <f ca="1">IFERROR(ROUND(AVERAGEIFS(DATA!$K:$K,DATA!$M:$M,H25,DATA!$N:$N,$L$1,DATA!$J:$J,$B23,DATA!$E:$E,"&lt;=7"),4)," ")</f>
        <v> </v>
      </c>
      <c r="I27" s="30"/>
      <c r="J27" s="12" t="str">
        <f ca="1">IFERROR(ROUND(AVERAGEIFS(DATA!$K:$K,DATA!$M:$M,J25,DATA!$N:$N,$L$1,DATA!$J:$J,$B23,DATA!$E:$E,"&lt;=7"),4)," ")</f>
        <v> </v>
      </c>
      <c r="K27" s="30"/>
      <c r="L27" s="12" t="str">
        <f ca="1">IFERROR(ROUND(AVERAGEIFS(DATA!$K:$K,DATA!$M:$M,L25,DATA!$N:$N,$L$1,DATA!$J:$J,$B23,DATA!$E:$E,"&lt;=7"),4)," ")</f>
        <v> </v>
      </c>
      <c r="M27" s="30"/>
      <c r="N27" s="12">
        <f ca="1">IFERROR(ROUND(AVERAGEIFS(DATA!$K:$K,DATA!$N:$N,$L$1,DATA!$J:$J,$B23,DATA!$E:$E,"&lt;=7"),4)," ")</f>
        <v>0.95</v>
      </c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</row>
    <row r="28" ht="12.75" spans="1:50">
      <c r="A28" s="1" t="s">
        <v>355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</row>
    <row r="29" ht="12.75" spans="1:5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</row>
    <row r="30" ht="12.75" spans="1:5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</row>
    <row r="31" ht="12.75" spans="1:5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  <c r="AX31" s="39"/>
    </row>
    <row r="32" ht="12.75" spans="1:5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  <c r="AX32" s="39"/>
    </row>
    <row r="33" ht="12.75" spans="1:5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</row>
    <row r="34" ht="12.75" spans="1:5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</row>
    <row r="35" ht="12.75" spans="1:5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</row>
    <row r="36" ht="12.75" spans="1:5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</row>
    <row r="37" ht="12.75" spans="1:5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</row>
    <row r="38" ht="12.75" spans="1:5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</row>
    <row r="39" ht="12.75" spans="1:5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</row>
    <row r="40" ht="12.75" spans="1:5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</row>
    <row r="41" ht="12.75" spans="1:5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</row>
    <row r="42" ht="12.75" spans="1:5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</row>
    <row r="43" ht="12.75" spans="1:5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</row>
    <row r="44" ht="12.75" spans="1:5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</row>
    <row r="45" ht="12.75" spans="1:5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</row>
    <row r="46" ht="12.75" spans="1:5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</row>
    <row r="47" ht="12.75" spans="1:5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</row>
    <row r="48" ht="12.75" spans="1:5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</row>
    <row r="49" ht="12.75" spans="1:5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</row>
    <row r="50" ht="12.75" spans="1: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</row>
    <row r="51" ht="12.75" spans="1:5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</row>
    <row r="52" ht="12.75" spans="1:5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</row>
    <row r="53" ht="12.75" spans="1:5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</row>
    <row r="54" ht="12.75" spans="1:5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</row>
    <row r="55" ht="12.75" spans="1:5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</row>
    <row r="56" ht="12.75" spans="1:5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</row>
    <row r="57" ht="12.75" spans="1:5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  <c r="AX57" s="39"/>
    </row>
    <row r="58" ht="12.75" spans="1:5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  <c r="AX58" s="39"/>
    </row>
    <row r="59" ht="12.75" spans="1:5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</row>
    <row r="60" ht="12.75" spans="1:5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</row>
    <row r="61" ht="12.75" spans="1:5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</row>
    <row r="62" ht="12.75" spans="1:5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</row>
    <row r="63" ht="12.75" spans="1:5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</row>
    <row r="64" ht="12.75" spans="1:5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</row>
    <row r="65" ht="12.75" spans="1:5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</row>
    <row r="66" ht="12.75" spans="1:5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</row>
    <row r="67" ht="12.75" spans="1:5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</row>
    <row r="68" ht="12.75" spans="1:5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</row>
    <row r="69" ht="12.75" spans="1:5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</row>
    <row r="70" ht="12.75" spans="1:5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</row>
    <row r="71" ht="12.75" spans="1:5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</row>
    <row r="72" ht="12.75" spans="1:5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</row>
    <row r="73" ht="12.75" spans="1:5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</row>
    <row r="74" ht="12.75" spans="1:5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</row>
    <row r="75" ht="12.75" spans="1:5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</row>
    <row r="76" ht="12.75" spans="1:5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</row>
    <row r="77" ht="12.75" spans="1:5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39"/>
    </row>
    <row r="78" ht="12.75" spans="1:5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</row>
    <row r="79" ht="12.75" spans="1:5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  <c r="AX79" s="39"/>
    </row>
    <row r="80" ht="12.75" spans="1:5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</row>
    <row r="81" ht="12.75" spans="1:5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</row>
    <row r="82" ht="12.75" spans="1:5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</row>
    <row r="83" ht="12.75" spans="1:5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</row>
    <row r="84" ht="12.75" spans="1:5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</row>
    <row r="85" ht="12.75" spans="1:5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</row>
    <row r="86" ht="12.75" spans="1:5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</row>
    <row r="87" ht="12.75" spans="1:5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</row>
    <row r="88" ht="12.75" spans="1:5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39"/>
    </row>
    <row r="89" ht="12.75" spans="1:5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</row>
    <row r="90" ht="12.75" spans="1:5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</row>
    <row r="91" ht="12.75" spans="1:5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</row>
    <row r="92" ht="12.75" spans="1:5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</row>
    <row r="93" ht="12.75" spans="1:5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</row>
    <row r="94" ht="12.75" spans="1:5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</row>
    <row r="95" ht="12.75" spans="1:5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</row>
    <row r="96" ht="12.75" spans="1:5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</row>
    <row r="97" ht="12.75" spans="1:5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</row>
    <row r="98" ht="12.75" spans="1:5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</row>
    <row r="99" ht="12.75" spans="1:5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</row>
    <row r="100" ht="12.75" spans="1:5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</row>
    <row r="101" ht="12.75" spans="1:5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</row>
    <row r="102" ht="12.75" spans="1:5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</row>
    <row r="103" ht="12.75" spans="1:5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</row>
    <row r="104" ht="12.75" spans="1:5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</row>
    <row r="105" ht="12.75" spans="1:5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  <c r="AX105" s="39"/>
    </row>
    <row r="106" ht="12.75" spans="1:5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39"/>
    </row>
    <row r="107" ht="12.75" spans="1:5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39"/>
    </row>
    <row r="108" ht="12.75" spans="1:5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</row>
    <row r="109" ht="12.75" spans="1:5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  <c r="AX109" s="39"/>
    </row>
    <row r="110" ht="12.75" spans="1:5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</row>
    <row r="111" ht="12.75" spans="1:5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</row>
    <row r="112" ht="12.75" spans="1:5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39"/>
      <c r="AK112" s="39"/>
      <c r="AL112" s="39"/>
      <c r="AM112" s="39"/>
      <c r="AN112" s="39"/>
      <c r="AO112" s="39"/>
      <c r="AP112" s="39"/>
      <c r="AQ112" s="39"/>
      <c r="AR112" s="39"/>
      <c r="AS112" s="39"/>
      <c r="AT112" s="39"/>
      <c r="AU112" s="39"/>
      <c r="AV112" s="39"/>
      <c r="AW112" s="39"/>
      <c r="AX112" s="39"/>
    </row>
    <row r="113" ht="12.75" spans="1:5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</row>
    <row r="114" ht="12.75" spans="1:5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</row>
    <row r="115" ht="12.75" spans="1:5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39"/>
      <c r="AK115" s="39"/>
      <c r="AL115" s="39"/>
      <c r="AM115" s="39"/>
      <c r="AN115" s="39"/>
      <c r="AO115" s="39"/>
      <c r="AP115" s="39"/>
      <c r="AQ115" s="39"/>
      <c r="AR115" s="39"/>
      <c r="AS115" s="39"/>
      <c r="AT115" s="39"/>
      <c r="AU115" s="39"/>
      <c r="AV115" s="39"/>
      <c r="AW115" s="39"/>
      <c r="AX115" s="39"/>
    </row>
    <row r="116" ht="12.75" spans="1:5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</row>
    <row r="117" ht="12.75" spans="1:5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</row>
    <row r="118" ht="12.75" spans="1:5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</row>
    <row r="119" ht="12.75" spans="1:5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</row>
    <row r="120" ht="12.75" spans="1:5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</row>
    <row r="121" ht="12.75" spans="1:5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</row>
    <row r="122" ht="12.75" spans="1:5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</row>
    <row r="123" ht="12.75" spans="1:5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</row>
    <row r="124" ht="12.75" spans="1:5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</row>
    <row r="125" ht="12.75" spans="1:5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39"/>
    </row>
    <row r="126" ht="12.75" spans="1:5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</row>
    <row r="127" ht="12.75" spans="1:5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</row>
    <row r="128" ht="12.75" spans="1:5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</row>
    <row r="129" ht="12.75" spans="1:5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</row>
    <row r="130" ht="12.75" spans="1:5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  <c r="AX130" s="39"/>
    </row>
    <row r="131" ht="12.75" spans="1:5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</row>
    <row r="132" ht="12.75" spans="1:5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</row>
    <row r="133" ht="12.75" spans="1:5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</row>
    <row r="134" ht="12.75" spans="1:5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</row>
    <row r="135" ht="12.75" spans="1:5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</row>
    <row r="136" ht="12.75" spans="1:5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</row>
    <row r="137" ht="12.75" spans="1:5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</row>
    <row r="138" ht="12.75" spans="1:5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</row>
    <row r="139" ht="12.75" spans="1:5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</row>
    <row r="140" ht="12.75" spans="1:5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</row>
    <row r="141" ht="12.75" spans="1:5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</row>
    <row r="142" ht="12.75" spans="1:5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</row>
    <row r="143" ht="12.75" spans="1:5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</row>
    <row r="144" ht="12.75" spans="1:5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</row>
    <row r="145" ht="12.75" spans="1:5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</row>
    <row r="146" ht="12.75" spans="1:5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</row>
    <row r="147" ht="12.75" spans="1:5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</row>
    <row r="148" ht="12.75" spans="1:5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</row>
    <row r="149" ht="12.75" spans="1:5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</row>
    <row r="150" ht="12.75" spans="1: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</row>
    <row r="151" ht="12.75" spans="1:5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</row>
    <row r="152" ht="12.75" spans="1:5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</row>
    <row r="153" ht="12.75" spans="1:5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</row>
    <row r="154" ht="12.75" spans="1:5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</row>
    <row r="155" ht="12.75" spans="1:5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</row>
    <row r="156" ht="12.75" spans="1:5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</row>
    <row r="157" ht="12.75" spans="1:5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</row>
    <row r="158" ht="12.75" spans="1:5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</row>
    <row r="159" ht="12.75" spans="1:5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</row>
    <row r="160" ht="12.75" spans="1:5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</row>
    <row r="161" ht="12.75" spans="1:5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</row>
    <row r="162" ht="12.75" spans="1:5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</row>
    <row r="163" ht="12.75" spans="1:5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</row>
    <row r="164" ht="12.75" spans="1:5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</row>
    <row r="165" ht="12.75" spans="1:5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</row>
    <row r="166" ht="12.75" spans="1:5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</row>
    <row r="167" ht="12.75" spans="1:5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</row>
    <row r="168" ht="12.75" spans="1:5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</row>
    <row r="169" ht="12.75" spans="1:5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</row>
    <row r="170" ht="12.75" spans="1:5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</row>
    <row r="171" ht="12.75" spans="1:5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</row>
    <row r="172" ht="12.75" spans="1:5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</row>
    <row r="173" ht="12.75" spans="1:5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</row>
    <row r="174" ht="12.75" spans="1:5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</row>
    <row r="175" ht="12.75" spans="1:5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</row>
    <row r="176" ht="12.75" spans="1:5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</row>
    <row r="177" ht="12.75" spans="1:5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</row>
    <row r="178" ht="12.75" spans="1:5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</row>
    <row r="179" ht="12.75" spans="1:5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</row>
    <row r="180" ht="12.75" spans="1:5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</row>
    <row r="181" ht="12.75" spans="1:5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</row>
    <row r="182" ht="12.75" spans="1:5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</row>
    <row r="183" ht="12.75" spans="1:5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</row>
    <row r="184" ht="12.75" spans="1:5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</row>
    <row r="185" ht="12.75" spans="1:5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</row>
    <row r="186" ht="12.75" spans="1:5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</row>
    <row r="187" ht="12.75" spans="1:5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</row>
    <row r="188" ht="12.75" spans="1:5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</row>
    <row r="189" ht="12.75" spans="1:5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</row>
    <row r="190" ht="12.75" spans="1:5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</row>
    <row r="191" ht="12.75" spans="1:5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</row>
    <row r="192" ht="12.75" spans="1:5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</row>
    <row r="193" ht="12.75" spans="1:5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</row>
    <row r="194" ht="12.75" spans="1:5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</row>
    <row r="195" ht="12.75" spans="1:5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</row>
    <row r="196" ht="12.75" spans="1:5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</row>
    <row r="197" ht="12.75" spans="1:5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</row>
    <row r="198" ht="12.75" spans="1:5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</row>
    <row r="199" ht="12.75" spans="1:5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</row>
    <row r="200" ht="12.75" spans="1:5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</row>
    <row r="201" ht="12.75" spans="1:5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</row>
    <row r="202" ht="12.75" spans="1:5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</row>
    <row r="203" ht="12.75" spans="1:5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</row>
    <row r="204" ht="12.75" spans="1:5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</row>
    <row r="205" ht="12.75" spans="1:5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</row>
    <row r="206" ht="12.75" spans="1:5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</row>
    <row r="207" ht="12.75" spans="1:5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</row>
    <row r="208" ht="12.75" spans="1:5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</row>
    <row r="209" ht="12.75" spans="1:5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</row>
    <row r="210" ht="12.75" spans="1:5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</row>
    <row r="211" ht="12.75" spans="1:5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</row>
    <row r="212" ht="12.75" spans="1:5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</row>
    <row r="213" ht="12.75" spans="1:5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</row>
    <row r="214" ht="12.75" spans="1:5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</row>
    <row r="215" ht="12.75" spans="1:5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</row>
    <row r="216" ht="12.75" spans="1:5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</row>
    <row r="217" ht="12.75" spans="1:5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</row>
    <row r="218" ht="12.75" spans="1:5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</row>
    <row r="219" ht="12.75" spans="1:5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</row>
    <row r="220" ht="12.75" spans="1:5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</row>
    <row r="221" ht="12.75" spans="1:5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</row>
    <row r="222" ht="12.75" spans="1:5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</row>
    <row r="223" ht="12.75" spans="1:5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</row>
    <row r="224" ht="12.75" spans="1:5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</row>
    <row r="225" ht="12.75" spans="1:5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</row>
    <row r="226" ht="12.75" spans="1:5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</row>
    <row r="227" ht="12.75" spans="1:5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</row>
    <row r="228" ht="12.75" spans="1:5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</row>
    <row r="229" ht="12.75" spans="1:5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</row>
    <row r="230" ht="12.75" spans="1:5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</row>
    <row r="231" ht="12.75" spans="1:5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</row>
    <row r="232" ht="12.75" spans="1:5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</row>
    <row r="233" ht="12.75" spans="1:5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</row>
    <row r="234" ht="12.75" spans="1:5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</row>
    <row r="235" ht="12.75" spans="1:5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</row>
    <row r="236" ht="12.75" spans="1:5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</row>
    <row r="237" ht="12.75" spans="1:5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</row>
    <row r="238" ht="12.75" spans="1:5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</row>
    <row r="239" ht="12.75" spans="1:5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</row>
    <row r="240" ht="12.75" spans="1:5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</row>
    <row r="241" ht="12.75" spans="1:5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</row>
    <row r="242" ht="12.75" spans="1:5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</row>
    <row r="243" ht="12.75" spans="1:5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</row>
    <row r="244" ht="12.75" spans="1:5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</row>
    <row r="245" ht="12.75" spans="1:5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</row>
    <row r="246" ht="12.75" spans="1:5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</row>
    <row r="247" ht="12.75" spans="1:5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</row>
    <row r="248" ht="12.75" spans="1:5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</row>
    <row r="249" ht="12.75" spans="1:5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</row>
    <row r="250" ht="12.75" spans="1: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</row>
    <row r="251" ht="12.75" spans="1:5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</row>
    <row r="252" ht="12.75" spans="1:5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</row>
    <row r="253" ht="12.75" spans="1:5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</row>
    <row r="254" ht="12.75" spans="1:5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</row>
    <row r="255" ht="12.75" spans="1:5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</row>
    <row r="256" ht="12.75" spans="1:5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</row>
    <row r="257" ht="12.75" spans="1:5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</row>
    <row r="258" ht="12.75" spans="1:5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</row>
    <row r="259" ht="12.75" spans="1:5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</row>
    <row r="260" ht="12.75" spans="1:5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</row>
    <row r="261" ht="12.75" spans="1:5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</row>
    <row r="262" ht="12.75" spans="1:5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</row>
    <row r="263" ht="12.75" spans="1:5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</row>
    <row r="264" ht="12.75" spans="1:5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</row>
    <row r="265" ht="12.75" spans="1:5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</row>
    <row r="266" ht="12.75" spans="1:5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</row>
    <row r="267" ht="12.75" spans="1:5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</row>
    <row r="268" ht="12.75" spans="1:5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</row>
    <row r="269" ht="12.75" spans="1:5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</row>
    <row r="270" ht="12.75" spans="1:5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</row>
    <row r="271" ht="12.75" spans="1:5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</row>
    <row r="272" ht="12.75" spans="1:5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</row>
    <row r="273" ht="12.75" spans="1:5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</row>
    <row r="274" ht="12.75" spans="1:5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</row>
    <row r="275" ht="12.75" spans="1:5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</row>
    <row r="276" ht="12.75" spans="1:5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</row>
    <row r="277" ht="12.75" spans="1:5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</row>
    <row r="278" ht="12.75" spans="1:5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</row>
    <row r="279" ht="12.75" spans="1:5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</row>
    <row r="280" ht="12.75" spans="1:5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</row>
    <row r="281" ht="12.75" spans="1:5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</row>
    <row r="282" ht="12.75" spans="1:5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</row>
    <row r="283" ht="12.75" spans="1:5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</row>
    <row r="284" ht="12.75" spans="1:5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</row>
    <row r="285" ht="12.75" spans="1:5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</row>
    <row r="286" ht="12.75" spans="1:5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</row>
    <row r="287" ht="12.75" spans="1:5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</row>
    <row r="288" ht="12.75" spans="1:5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</row>
    <row r="289" ht="12.75" spans="1:5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</row>
    <row r="290" ht="12.75" spans="1:5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</row>
    <row r="291" ht="12.75" spans="1:5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</row>
    <row r="292" ht="12.75" spans="1:5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</row>
    <row r="293" ht="12.75" spans="1:5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</row>
    <row r="294" ht="12.75" spans="1:5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</row>
    <row r="295" ht="12.75" spans="1:5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</row>
    <row r="296" ht="12.75" spans="1:5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</row>
    <row r="297" ht="12.75" spans="1:5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</row>
    <row r="298" ht="12.75" spans="1:5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</row>
    <row r="299" ht="12.75" spans="1:5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</row>
    <row r="300" ht="12.75" spans="1:5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</row>
    <row r="301" ht="12.75" spans="1:5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</row>
    <row r="302" ht="12.75" spans="1:5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</row>
    <row r="303" ht="12.75" spans="1:5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</row>
    <row r="304" ht="12.75" spans="1:5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</row>
    <row r="305" ht="12.75" spans="1:5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</row>
    <row r="306" ht="12.75" spans="1:5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</row>
    <row r="307" ht="12.75" spans="1:5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</row>
    <row r="308" ht="12.75" spans="1:5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</row>
    <row r="309" ht="12.75" spans="1:5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</row>
    <row r="310" ht="12.75" spans="1:5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</row>
    <row r="311" ht="12.75" spans="1:5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</row>
    <row r="312" ht="12.75" spans="1:5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</row>
    <row r="313" ht="12.75" spans="1:5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</row>
    <row r="314" ht="12.75" spans="1:5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</row>
    <row r="315" ht="12.75" spans="1:5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</row>
    <row r="316" ht="12.75" spans="1:5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</row>
    <row r="317" ht="12.75" spans="1:5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</row>
    <row r="318" ht="12.75" spans="1:5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</row>
    <row r="319" ht="12.75" spans="1:5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</row>
    <row r="320" ht="12.75" spans="1:5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</row>
    <row r="321" ht="12.75" spans="1:5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</row>
    <row r="322" ht="12.75" spans="1:5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</row>
    <row r="323" ht="12.75" spans="1:5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</row>
    <row r="324" ht="12.75" spans="1:5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</row>
    <row r="325" ht="12.75" spans="1:5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</row>
    <row r="326" ht="12.75" spans="1:5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</row>
    <row r="327" ht="12.75" spans="1:5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</row>
    <row r="328" ht="12.75" spans="1:5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</row>
    <row r="329" ht="12.75" spans="1:5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</row>
    <row r="330" ht="12.75" spans="1:5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</row>
    <row r="331" ht="12.75" spans="1:5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</row>
    <row r="332" ht="12.75" spans="1:5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</row>
    <row r="333" ht="12.75" spans="1:5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</row>
    <row r="334" ht="12.75" spans="1:5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</row>
    <row r="335" ht="12.75" spans="1:5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</row>
    <row r="336" ht="12.75" spans="1:5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</row>
    <row r="337" ht="12.75" spans="1:5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</row>
    <row r="338" ht="12.75" spans="1:5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</row>
    <row r="339" ht="12.75" spans="1:5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</row>
    <row r="340" ht="12.75" spans="1:5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</row>
    <row r="341" ht="12.75" spans="1:5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</row>
    <row r="342" ht="12.75" spans="1:5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</row>
    <row r="343" ht="12.75" spans="1:5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</row>
    <row r="344" ht="12.75" spans="1:5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</row>
    <row r="345" ht="12.75" spans="1:5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</row>
    <row r="346" ht="12.75" spans="1:5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</row>
    <row r="347" ht="12.75" spans="1:5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</row>
    <row r="348" ht="12.75" spans="1:5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</row>
    <row r="349" ht="12.75" spans="1:5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</row>
    <row r="350" ht="12.75" spans="1: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</row>
    <row r="351" ht="12.75" spans="1:5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</row>
    <row r="352" ht="12.75" spans="1:5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</row>
    <row r="353" ht="12.75" spans="1:5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</row>
    <row r="354" ht="12.75" spans="1:5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</row>
    <row r="355" ht="12.75" spans="1:5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</row>
    <row r="356" ht="12.75" spans="1:5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</row>
    <row r="357" ht="12.75" spans="1:5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</row>
    <row r="358" ht="12.75" spans="1:5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</row>
    <row r="359" ht="12.75" spans="1:5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</row>
    <row r="360" ht="12.75" spans="1:5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</row>
    <row r="361" ht="12.75" spans="1:5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</row>
    <row r="362" ht="12.75" spans="1:5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</row>
    <row r="363" ht="12.75" spans="1:5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</row>
    <row r="364" ht="12.75" spans="1:5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</row>
    <row r="365" ht="12.75" spans="1:5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</row>
    <row r="366" ht="12.75" spans="1:5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</row>
    <row r="367" ht="12.75" spans="1:5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</row>
    <row r="368" ht="12.75" spans="1:5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</row>
    <row r="369" ht="12.75" spans="1:5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</row>
    <row r="370" ht="12.75" spans="1:5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</row>
    <row r="371" ht="12.75" spans="1:5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</row>
    <row r="372" ht="12.75" spans="1:5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</row>
    <row r="373" ht="12.75" spans="1:5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</row>
    <row r="374" ht="12.75" spans="1:5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</row>
    <row r="375" ht="12.75" spans="1:5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</row>
    <row r="376" ht="12.75" spans="1:5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</row>
    <row r="377" ht="12.75" spans="1:5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</row>
    <row r="378" ht="12.75" spans="1:5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</row>
    <row r="379" ht="12.75" spans="1:5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</row>
    <row r="380" ht="12.75" spans="1:5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</row>
    <row r="381" ht="12.75" spans="1:5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</row>
    <row r="382" ht="12.75" spans="1:5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</row>
    <row r="383" ht="12.75" spans="1:5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</row>
    <row r="384" ht="12.75" spans="1:5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</row>
    <row r="385" ht="12.75" spans="1:5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</row>
    <row r="386" ht="12.75" spans="1:5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</row>
    <row r="387" ht="12.75" spans="1:5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</row>
    <row r="388" ht="12.75" spans="1:5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</row>
    <row r="389" ht="12.75" spans="1:5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</row>
    <row r="390" ht="12.75" spans="1:5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</row>
    <row r="391" ht="12.75" spans="1:5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</row>
    <row r="392" ht="12.75" spans="1:5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</row>
    <row r="393" ht="12.75" spans="1:5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</row>
    <row r="394" ht="12.75" spans="1:5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</row>
    <row r="395" ht="12.75" spans="1:5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</row>
    <row r="396" ht="12.75" spans="1:5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</row>
    <row r="397" ht="12.75" spans="1:5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</row>
    <row r="398" ht="12.75" spans="1:5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</row>
    <row r="399" ht="12.75" spans="1:5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</row>
    <row r="400" ht="12.75" spans="1:5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</row>
    <row r="401" ht="12.75" spans="1:50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</row>
    <row r="402" ht="12.75" spans="1:50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</row>
    <row r="403" ht="12.75" spans="1:50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</row>
    <row r="404" ht="12.75" spans="1:50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</row>
    <row r="405" ht="12.75" spans="1:50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</row>
    <row r="406" ht="12.75" spans="1:50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</row>
    <row r="407" ht="12.75" spans="1:50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</row>
    <row r="408" ht="12.75" spans="1:50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</row>
    <row r="409" ht="12.75" spans="1:50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</row>
    <row r="410" ht="12.75" spans="1:5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</row>
    <row r="411" ht="12.75" spans="1:50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</row>
    <row r="412" ht="12.75" spans="1:50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</row>
    <row r="413" ht="12.75" spans="1:50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</row>
    <row r="414" ht="12.75" spans="1:50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</row>
    <row r="415" ht="12.75" spans="1:50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</row>
    <row r="416" ht="12.75" spans="1:50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</row>
    <row r="417" ht="12.75" spans="1:50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</row>
    <row r="418" ht="12.75" spans="1:50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</row>
    <row r="419" ht="12.75" spans="1:50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</row>
    <row r="420" ht="12.75" spans="1:5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</row>
    <row r="421" ht="12.75" spans="1:50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</row>
    <row r="422" ht="12.75" spans="1:50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</row>
    <row r="423" ht="12.75" spans="1:50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</row>
    <row r="424" ht="12.75" spans="1:50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</row>
    <row r="425" ht="12.75" spans="1:50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</row>
    <row r="426" ht="12.75" spans="1:50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</row>
    <row r="427" ht="12.75" spans="1:50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</row>
    <row r="428" ht="12.75" spans="1:50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</row>
    <row r="429" ht="12.75" spans="1:50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</row>
    <row r="430" ht="12.75" spans="1:5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</row>
    <row r="431" ht="12.75" spans="1:50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</row>
    <row r="432" ht="12.75" spans="1:50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</row>
    <row r="433" ht="12.75" spans="1:50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</row>
    <row r="434" ht="12.75" spans="1:50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</row>
    <row r="435" ht="12.75" spans="1:50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</row>
    <row r="436" ht="12.75" spans="1:50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</row>
    <row r="437" ht="12.75" spans="1:50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</row>
    <row r="438" ht="12.75" spans="1:50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</row>
    <row r="439" ht="12.75" spans="1:50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</row>
    <row r="440" ht="12.75" spans="1:5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</row>
    <row r="441" ht="12.75" spans="1:50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</row>
    <row r="442" ht="12.75" spans="1:50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</row>
    <row r="443" ht="12.75" spans="1:50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</row>
    <row r="444" ht="12.75" spans="1:50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</row>
    <row r="445" ht="12.75" spans="1:50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</row>
    <row r="446" ht="12.75" spans="1:50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</row>
    <row r="447" ht="12.75" spans="1:50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</row>
    <row r="448" ht="12.75" spans="1:50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</row>
    <row r="449" ht="12.75" spans="1:50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</row>
    <row r="450" ht="12.75" spans="1: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</row>
    <row r="451" ht="12.75" spans="1:50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</row>
    <row r="452" ht="12.75" spans="1:50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</row>
    <row r="453" ht="12.75" spans="1:50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</row>
    <row r="454" ht="12.75" spans="1:50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</row>
    <row r="455" ht="12.75" spans="1:50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</row>
    <row r="456" ht="12.75" spans="1:50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</row>
    <row r="457" ht="12.75" spans="1:50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</row>
    <row r="458" ht="12.75" spans="1:50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</row>
    <row r="459" ht="12.75" spans="1:50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</row>
    <row r="460" ht="12.75" spans="1:5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</row>
    <row r="461" ht="12.75" spans="1:50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</row>
    <row r="462" ht="12.75" spans="1:50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</row>
    <row r="463" ht="12.75" spans="1:50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</row>
    <row r="464" ht="12.75" spans="1:50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</row>
    <row r="465" ht="12.75" spans="1:50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</row>
    <row r="466" ht="12.75" spans="1:50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</row>
    <row r="467" ht="12.75" spans="1:50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</row>
    <row r="468" ht="12.75" spans="1:50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</row>
    <row r="469" ht="12.75" spans="1:50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</row>
    <row r="470" ht="12.75" spans="1:5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</row>
    <row r="471" ht="12.75" spans="1:50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</row>
    <row r="472" ht="12.75" spans="1:50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</row>
    <row r="473" ht="12.75" spans="1:50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</row>
    <row r="474" ht="12.75" spans="1:50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</row>
    <row r="475" ht="12.75" spans="1:50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</row>
    <row r="476" ht="12.75" spans="1:50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</row>
    <row r="477" ht="12.75" spans="1:50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</row>
    <row r="478" ht="12.75" spans="1:50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</row>
    <row r="479" ht="12.75" spans="1:50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</row>
    <row r="480" ht="12.75" spans="1:5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</row>
    <row r="481" ht="12.75" spans="1:50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</row>
    <row r="482" ht="12.75" spans="1:50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</row>
    <row r="483" ht="12.75" spans="1:50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</row>
    <row r="484" ht="12.75" spans="1:50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</row>
    <row r="485" ht="12.75" spans="1:50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</row>
    <row r="486" ht="12.75" spans="1:50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</row>
    <row r="487" ht="12.75" spans="1:50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</row>
    <row r="488" ht="12.75" spans="1:50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</row>
    <row r="489" ht="12.75" spans="1:50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</row>
    <row r="490" ht="12.75" spans="1:5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</row>
    <row r="491" ht="12.75" spans="1:50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</row>
    <row r="492" ht="12.75" spans="1:50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</row>
    <row r="493" ht="12.75" spans="1:50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</row>
    <row r="494" ht="12.75" spans="1:50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</row>
    <row r="495" ht="12.75" spans="1:50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</row>
    <row r="496" ht="12.75" spans="1:50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</row>
    <row r="497" ht="12.75" spans="1:50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</row>
    <row r="498" ht="12.75" spans="1:50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</row>
    <row r="499" ht="12.75" spans="1:50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</row>
    <row r="500" ht="12.75" spans="1:5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</row>
    <row r="501" ht="12.75" spans="1:50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</row>
    <row r="502" ht="12.75" spans="1:50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</row>
    <row r="503" ht="12.75" spans="1:50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</row>
    <row r="504" ht="12.75" spans="1:50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</row>
    <row r="505" ht="12.75" spans="1:50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</row>
    <row r="506" ht="12.75" spans="1:50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</row>
    <row r="507" ht="12.75" spans="1:50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</row>
    <row r="508" ht="12.75" spans="1:50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</row>
    <row r="509" ht="12.75" spans="1:50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</row>
    <row r="510" ht="12.75" spans="1:5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</row>
    <row r="511" ht="12.75" spans="1:50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</row>
    <row r="512" ht="12.75" spans="1:50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</row>
    <row r="513" ht="12.75" spans="1:50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</row>
    <row r="514" ht="12.75" spans="1:50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</row>
    <row r="515" ht="12.75" spans="1:50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</row>
    <row r="516" ht="12.75" spans="1:50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</row>
    <row r="517" ht="12.75" spans="1:50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</row>
    <row r="518" ht="12.75" spans="1:50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</row>
    <row r="519" ht="12.75" spans="1:50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</row>
    <row r="520" ht="12.75" spans="1:5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</row>
    <row r="521" ht="12.75" spans="1:50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</row>
    <row r="522" ht="12.75" spans="1:50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</row>
    <row r="523" ht="12.75" spans="1:50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</row>
    <row r="524" ht="12.75" spans="1:50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</row>
    <row r="525" ht="12.75" spans="1:50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</row>
    <row r="526" ht="12.75" spans="1:50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</row>
    <row r="527" ht="12.75" spans="1:50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</row>
    <row r="528" ht="12.75" spans="1:50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</row>
    <row r="529" ht="12.75" spans="1:50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</row>
    <row r="530" ht="12.75" spans="1:5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</row>
    <row r="531" ht="12.75" spans="1:50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</row>
    <row r="532" ht="12.75" spans="1:50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</row>
    <row r="533" ht="12.75" spans="1:50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</row>
    <row r="534" ht="12.75" spans="1:50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</row>
    <row r="535" ht="12.75" spans="1:50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</row>
    <row r="536" ht="12.75" spans="1:50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</row>
    <row r="537" ht="12.75" spans="1:50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</row>
    <row r="538" ht="12.75" spans="1:50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</row>
    <row r="539" ht="12.75" spans="1:50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</row>
    <row r="540" ht="12.75" spans="1:5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</row>
    <row r="541" ht="12.75" spans="1:50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</row>
    <row r="542" ht="12.75" spans="1:50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</row>
    <row r="543" ht="12.75" spans="1:50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</row>
    <row r="544" ht="12.75" spans="1:50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</row>
    <row r="545" ht="12.75" spans="1:50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</row>
    <row r="546" ht="12.75" spans="1:50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</row>
    <row r="547" ht="12.75" spans="1:50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</row>
    <row r="548" ht="12.75" spans="1:50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</row>
    <row r="549" ht="12.75" spans="1:50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</row>
    <row r="550" ht="12.75" spans="1: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</row>
    <row r="551" ht="12.75" spans="1:50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</row>
    <row r="552" ht="12.75" spans="1:50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</row>
    <row r="553" ht="12.75" spans="1:50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</row>
    <row r="554" ht="12.75" spans="1:50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</row>
    <row r="555" ht="12.75" spans="1:50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</row>
    <row r="556" ht="12.75" spans="1:50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</row>
    <row r="557" ht="12.75" spans="1:50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</row>
    <row r="558" ht="12.75" spans="1:50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</row>
    <row r="559" ht="12.75" spans="1:50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</row>
    <row r="560" ht="12.75" spans="1:5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</row>
    <row r="561" ht="12.75" spans="1:50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</row>
    <row r="562" ht="12.75" spans="1:50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</row>
    <row r="563" ht="12.75" spans="1:50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</row>
    <row r="564" ht="12.75" spans="1:50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</row>
    <row r="565" ht="12.75" spans="1:50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</row>
    <row r="566" ht="12.75" spans="1:50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</row>
    <row r="567" ht="12.75" spans="1:50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</row>
    <row r="568" ht="12.75" spans="1:50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</row>
    <row r="569" ht="12.75" spans="1:50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</row>
    <row r="570" ht="12.75" spans="1:5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</row>
    <row r="571" ht="12.75" spans="1:50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</row>
    <row r="572" ht="12.75" spans="1:50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</row>
    <row r="573" ht="12.75" spans="1:50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</row>
    <row r="574" ht="12.75" spans="1:50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</row>
    <row r="575" ht="12.75" spans="1:50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</row>
    <row r="576" ht="12.75" spans="1:50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</row>
    <row r="577" ht="12.75" spans="1:50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</row>
    <row r="578" ht="12.75" spans="1:50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</row>
    <row r="579" ht="12.75" spans="1:50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</row>
    <row r="580" ht="12.75" spans="1:5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</row>
    <row r="581" ht="12.75" spans="1:50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</row>
    <row r="582" ht="12.75" spans="1:50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</row>
    <row r="583" ht="12.75" spans="1:50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</row>
    <row r="584" ht="12.75" spans="1:50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</row>
    <row r="585" ht="12.75" spans="1:50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</row>
    <row r="586" ht="12.75" spans="1:50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</row>
    <row r="587" ht="12.75" spans="1:50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</row>
    <row r="588" ht="12.75" spans="1:50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</row>
    <row r="589" ht="12.75" spans="1:50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</row>
    <row r="590" ht="12.75" spans="1:5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</row>
    <row r="591" ht="12.75" spans="1:50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</row>
    <row r="592" ht="12.75" spans="1:50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</row>
    <row r="593" ht="12.75" spans="1:50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</row>
    <row r="594" ht="12.75" spans="1:50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</row>
    <row r="595" ht="12.75" spans="1:50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</row>
    <row r="596" ht="12.75" spans="1:50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</row>
    <row r="597" ht="12.75" spans="1:50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</row>
    <row r="598" ht="12.75" spans="1:50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</row>
    <row r="599" ht="12.75" spans="1:50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</row>
    <row r="600" ht="12.75" spans="1:5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</row>
    <row r="601" ht="12.75" spans="1:50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</row>
    <row r="602" ht="12.75" spans="1:50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</row>
    <row r="603" ht="12.75" spans="1:50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</row>
    <row r="604" ht="12.75" spans="1:50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</row>
    <row r="605" ht="12.75" spans="1:50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</row>
    <row r="606" ht="12.75" spans="1:50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</row>
    <row r="607" ht="12.75" spans="1:50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</row>
    <row r="608" ht="12.75" spans="1:50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</row>
    <row r="609" ht="12.75" spans="1:50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</row>
    <row r="610" ht="12.75" spans="1:5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</row>
    <row r="611" ht="12.75" spans="1:50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</row>
    <row r="612" ht="12.75" spans="1:50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</row>
    <row r="613" ht="12.75" spans="1:50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</row>
    <row r="614" ht="12.75" spans="1:50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</row>
    <row r="615" ht="12.75" spans="1:50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</row>
    <row r="616" ht="12.75" spans="1:50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</row>
    <row r="617" ht="12.75" spans="1:50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</row>
    <row r="618" ht="12.75" spans="1:50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</row>
    <row r="619" ht="12.75" spans="1:50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</row>
    <row r="620" ht="12.75" spans="1:5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</row>
    <row r="621" ht="12.75" spans="1:50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</row>
    <row r="622" ht="12.75" spans="1:50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</row>
    <row r="623" ht="12.75" spans="1:50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</row>
    <row r="624" ht="12.75" spans="1:50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</row>
    <row r="625" ht="12.75" spans="1:50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</row>
    <row r="626" ht="12.75" spans="1:50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</row>
    <row r="627" ht="12.75" spans="1:50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</row>
    <row r="628" ht="12.75" spans="1:50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</row>
    <row r="629" ht="12.75" spans="1:50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</row>
    <row r="630" ht="12.75" spans="1:5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</row>
    <row r="631" ht="12.75" spans="1:50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</row>
    <row r="632" ht="12.75" spans="1:50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</row>
    <row r="633" ht="12.75" spans="1:50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</row>
    <row r="634" ht="12.75" spans="1:50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</row>
    <row r="635" ht="12.75" spans="1:50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</row>
    <row r="636" ht="12.75" spans="1:50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</row>
    <row r="637" ht="12.75" spans="1:50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</row>
    <row r="638" ht="12.75" spans="1:50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</row>
    <row r="639" ht="12.75" spans="1:50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</row>
    <row r="640" ht="12.75" spans="1:5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</row>
    <row r="641" ht="12.75" spans="1:50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</row>
    <row r="642" ht="12.75" spans="1:50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</row>
    <row r="643" ht="12.75" spans="1:50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</row>
    <row r="644" ht="12.75" spans="1:50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</row>
    <row r="645" ht="12.75" spans="1:50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</row>
    <row r="646" ht="12.75" spans="1:50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</row>
    <row r="647" ht="12.75" spans="1:50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</row>
    <row r="648" ht="12.75" spans="1:50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</row>
    <row r="649" ht="12.75" spans="1:50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</row>
    <row r="650" ht="12.75" spans="1: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</row>
    <row r="651" ht="12.75" spans="1:50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</row>
    <row r="652" ht="12.75" spans="1:50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</row>
    <row r="653" ht="12.75" spans="1:50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</row>
    <row r="654" ht="12.75" spans="1:50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</row>
    <row r="655" ht="12.75" spans="1:50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</row>
    <row r="656" ht="12.75" spans="1:50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</row>
    <row r="657" ht="12.75" spans="1:50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</row>
    <row r="658" ht="12.75" spans="1:50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</row>
    <row r="659" ht="12.75" spans="1:50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</row>
    <row r="660" ht="12.75" spans="1:5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</row>
    <row r="661" ht="12.75" spans="1:50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</row>
    <row r="662" ht="12.75" spans="1:50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</row>
    <row r="663" ht="12.75" spans="1:50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</row>
    <row r="664" ht="12.75" spans="1:50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</row>
    <row r="665" ht="12.75" spans="1:50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</row>
    <row r="666" ht="12.75" spans="1:50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</row>
    <row r="667" ht="12.75" spans="1:50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</row>
    <row r="668" ht="12.75" spans="1:50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</row>
    <row r="669" ht="12.75" spans="1:50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</row>
    <row r="670" ht="12.75" spans="1:5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</row>
    <row r="671" ht="12.75" spans="1:50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</row>
    <row r="672" ht="12.75" spans="1:50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</row>
    <row r="673" ht="12.75" spans="1:50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</row>
    <row r="674" ht="12.75" spans="1:50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</row>
    <row r="675" ht="12.75" spans="1:50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</row>
    <row r="676" ht="12.75" spans="1:50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</row>
    <row r="677" ht="12.75" spans="1:50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</row>
    <row r="678" ht="12.75" spans="1:50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</row>
    <row r="679" ht="12.75" spans="1:50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</row>
    <row r="680" ht="12.75" spans="1:5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</row>
    <row r="681" ht="12.75" spans="1:50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</row>
    <row r="682" ht="12.75" spans="1:50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</row>
    <row r="683" ht="12.75" spans="1:50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</row>
    <row r="684" ht="12.75" spans="1:50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</row>
    <row r="685" ht="12.75" spans="1:50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</row>
    <row r="686" ht="12.75" spans="1:50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</row>
    <row r="687" ht="12.75" spans="1:50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</row>
    <row r="688" ht="12.75" spans="1:50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</row>
    <row r="689" ht="12.75" spans="1:50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</row>
    <row r="690" ht="12.75" spans="1:5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</row>
    <row r="691" ht="12.75" spans="1:50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</row>
    <row r="692" ht="12.75" spans="1:50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</row>
    <row r="693" ht="12.75" spans="1:50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</row>
    <row r="694" ht="12.75" spans="1:50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</row>
    <row r="695" ht="12.75" spans="1:50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</row>
    <row r="696" ht="12.75" spans="1:50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</row>
    <row r="697" ht="12.75" spans="1:50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</row>
    <row r="698" ht="12.75" spans="1:50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</row>
    <row r="699" ht="12.75" spans="1:50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</row>
    <row r="700" ht="12.75" spans="1:5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</row>
    <row r="701" ht="12.75" spans="1:50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</row>
    <row r="702" ht="12.75" spans="1:50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</row>
    <row r="703" ht="12.75" spans="1:50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</row>
    <row r="704" ht="12.75" spans="1:50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</row>
    <row r="705" ht="12.75" spans="1:50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</row>
    <row r="706" ht="12.75" spans="1:50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</row>
    <row r="707" ht="12.75" spans="1:50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</row>
    <row r="708" ht="12.75" spans="1:50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</row>
    <row r="709" ht="12.75" spans="1:50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</row>
    <row r="710" ht="12.75" spans="1:5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</row>
    <row r="711" ht="12.75" spans="1:50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</row>
    <row r="712" ht="12.75" spans="1:50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</row>
    <row r="713" ht="12.75" spans="1:50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</row>
    <row r="714" ht="12.75" spans="1:50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</row>
    <row r="715" ht="12.75" spans="1:50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</row>
    <row r="716" ht="12.75" spans="1:50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</row>
    <row r="717" ht="12.75" spans="1:50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</row>
    <row r="718" ht="12.75" spans="1:50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</row>
    <row r="719" ht="12.75" spans="1:50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</row>
    <row r="720" ht="12.75" spans="1:5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</row>
    <row r="721" ht="12.75" spans="1:50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</row>
    <row r="722" ht="12.75" spans="1:50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</row>
    <row r="723" ht="12.75" spans="1:50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</row>
    <row r="724" ht="12.75" spans="1:50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</row>
    <row r="725" ht="12.75" spans="1:50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</row>
    <row r="726" ht="12.75" spans="1:50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</row>
    <row r="727" ht="12.75" spans="1:50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</row>
    <row r="728" ht="12.75" spans="1:50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</row>
    <row r="729" ht="12.75" spans="1:50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</row>
    <row r="730" ht="12.75" spans="1:5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</row>
    <row r="731" ht="12.75" spans="1:50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</row>
    <row r="732" ht="12.75" spans="1:50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</row>
    <row r="733" ht="12.75" spans="1:50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</row>
    <row r="734" ht="12.75" spans="1:50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</row>
    <row r="735" ht="12.75" spans="1:50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</row>
    <row r="736" ht="12.75" spans="1:50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</row>
    <row r="737" ht="12.75" spans="1:50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</row>
    <row r="738" ht="12.75" spans="1:50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</row>
    <row r="739" ht="12.75" spans="1:50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</row>
    <row r="740" ht="12.75" spans="1:5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</row>
    <row r="741" ht="12.75" spans="1:50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</row>
    <row r="742" ht="12.75" spans="1:50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</row>
    <row r="743" ht="12.75" spans="1:50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</row>
    <row r="744" ht="12.75" spans="1:50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</row>
    <row r="745" ht="12.75" spans="1:50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</row>
    <row r="746" ht="12.75" spans="1:50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</row>
    <row r="747" ht="12.75" spans="1:50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</row>
    <row r="748" ht="12.75" spans="1:50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</row>
    <row r="749" ht="12.75" spans="1:50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</row>
    <row r="750" ht="12.75" spans="1: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</row>
    <row r="751" ht="12.75" spans="1:50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</row>
    <row r="752" ht="12.75" spans="1:50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</row>
    <row r="753" ht="12.75" spans="1:50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</row>
    <row r="754" ht="12.75" spans="1:50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</row>
    <row r="755" ht="12.75" spans="1:50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</row>
    <row r="756" ht="12.75" spans="1:50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</row>
    <row r="757" ht="12.75" spans="1:50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</row>
    <row r="758" ht="12.75" spans="1:50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</row>
    <row r="759" ht="12.75" spans="1:50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</row>
    <row r="760" ht="12.75" spans="1:5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</row>
    <row r="761" ht="12.75" spans="1:50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</row>
    <row r="762" ht="12.75" spans="1:50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</row>
    <row r="763" ht="12.75" spans="1:50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</row>
    <row r="764" ht="12.75" spans="1:50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</row>
    <row r="765" ht="12.75" spans="1:50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</row>
    <row r="766" ht="12.75" spans="1:50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</row>
    <row r="767" ht="12.75" spans="1:50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</row>
    <row r="768" ht="12.75" spans="1:50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</row>
    <row r="769" ht="12.75" spans="1:50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</row>
    <row r="770" ht="12.75" spans="1:5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</row>
    <row r="771" ht="12.75" spans="1:50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</row>
    <row r="772" ht="12.75" spans="1:50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</row>
    <row r="773" ht="12.75" spans="1:50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</row>
    <row r="774" ht="12.75" spans="1:50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</row>
    <row r="775" ht="12.75" spans="1:50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</row>
    <row r="776" ht="12.75" spans="1:50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</row>
    <row r="777" ht="12.75" spans="1:50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</row>
    <row r="778" ht="12.75" spans="1:50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</row>
    <row r="779" ht="12.75" spans="1:50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</row>
    <row r="780" ht="12.75" spans="1:5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</row>
    <row r="781" ht="12.75" spans="1:50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</row>
    <row r="782" ht="12.75" spans="1:50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</row>
    <row r="783" ht="12.75" spans="1:50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</row>
    <row r="784" ht="12.75" spans="1:50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</row>
    <row r="785" ht="12.75" spans="1:50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</row>
    <row r="786" ht="12.75" spans="1:50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</row>
    <row r="787" ht="12.75" spans="1:50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</row>
    <row r="788" ht="12.75" spans="1:50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</row>
    <row r="789" ht="12.75" spans="1:50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</row>
    <row r="790" ht="12.75" spans="1:5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</row>
    <row r="791" ht="12.75" spans="1:50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</row>
    <row r="792" ht="12.75" spans="1:50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</row>
    <row r="793" ht="12.75" spans="1:50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</row>
    <row r="794" ht="12.75" spans="1:50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</row>
    <row r="795" ht="12.75" spans="1:50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</row>
    <row r="796" ht="12.75" spans="1:50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</row>
    <row r="797" ht="12.75" spans="1:50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</row>
    <row r="798" ht="12.75" spans="1:50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</row>
    <row r="799" ht="12.75" spans="1:50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</row>
    <row r="800" ht="12.75" spans="1:5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</row>
    <row r="801" ht="12.75" spans="1:50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</row>
    <row r="802" ht="12.75" spans="1:50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</row>
    <row r="803" ht="12.75" spans="1:50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</row>
    <row r="804" ht="12.75" spans="1:50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</row>
    <row r="805" ht="12.75" spans="1:50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</row>
    <row r="806" ht="12.75" spans="1:50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</row>
    <row r="807" ht="12.75" spans="1:50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</row>
    <row r="808" ht="12.75" spans="1:50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</row>
    <row r="809" ht="12.75" spans="1:50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</row>
    <row r="810" ht="12.75" spans="1:5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</row>
    <row r="811" ht="12.75" spans="1:50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</row>
    <row r="812" ht="12.75" spans="1:50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</row>
    <row r="813" ht="12.75" spans="1:50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</row>
    <row r="814" ht="12.75" spans="1:50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</row>
    <row r="815" ht="12.75" spans="1:50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</row>
    <row r="816" ht="12.75" spans="1:50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</row>
    <row r="817" ht="12.75" spans="1:50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</row>
    <row r="818" ht="12.75" spans="1:50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</row>
    <row r="819" ht="12.75" spans="1:50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</row>
    <row r="820" ht="12.75" spans="1:5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</row>
    <row r="821" ht="12.75" spans="1:50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</row>
    <row r="822" ht="12.75" spans="1:50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</row>
    <row r="823" ht="12.75" spans="1:50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</row>
    <row r="824" ht="12.75" spans="1:50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</row>
    <row r="825" ht="12.75" spans="1:50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</row>
    <row r="826" ht="12.75" spans="1:50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</row>
    <row r="827" ht="12.75" spans="1:50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</row>
    <row r="828" ht="12.75" spans="1:50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</row>
    <row r="829" ht="12.75" spans="1:50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</row>
    <row r="830" ht="12.75" spans="1:5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</row>
    <row r="831" ht="12.75" spans="1:50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</row>
    <row r="832" ht="12.75" spans="1:50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</row>
    <row r="833" ht="12.75" spans="1:50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</row>
    <row r="834" ht="12.75" spans="1:50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</row>
    <row r="835" ht="12.75" spans="1:50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</row>
    <row r="836" ht="12.75" spans="1:50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</row>
    <row r="837" ht="12.75" spans="1:50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</row>
    <row r="838" ht="12.75" spans="1:50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</row>
    <row r="839" ht="12.75" spans="1:50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</row>
    <row r="840" ht="12.75" spans="1:5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</row>
    <row r="841" ht="12.75" spans="1:50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</row>
    <row r="842" ht="12.75" spans="1:50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</row>
    <row r="843" ht="12.75" spans="1:50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</row>
    <row r="844" ht="12.75" spans="1:50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</row>
    <row r="845" ht="12.75" spans="1:50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</row>
    <row r="846" ht="12.75" spans="1:50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</row>
    <row r="847" ht="12.75" spans="1:50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</row>
    <row r="848" ht="12.75" spans="1:50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</row>
    <row r="849" ht="12.75" spans="1:50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</row>
    <row r="850" ht="12.75" spans="1: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</row>
    <row r="851" ht="12.75" spans="1:50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</row>
    <row r="852" ht="12.75" spans="1:50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</row>
    <row r="853" ht="12.75" spans="1:50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</row>
    <row r="854" ht="12.75" spans="1:50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</row>
    <row r="855" ht="12.75" spans="1:50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</row>
    <row r="856" ht="12.75" spans="1:50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</row>
    <row r="857" ht="12.75" spans="1:50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</row>
    <row r="858" ht="12.75" spans="1:50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</row>
    <row r="859" ht="12.75" spans="1:50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</row>
    <row r="860" ht="12.75" spans="1:5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</row>
    <row r="861" ht="12.75" spans="1:50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</row>
    <row r="862" ht="12.75" spans="1:50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</row>
    <row r="863" ht="12.75" spans="1:50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</row>
    <row r="864" ht="12.75" spans="1:50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</row>
    <row r="865" ht="12.75" spans="1:50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</row>
    <row r="866" ht="12.75" spans="1:50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</row>
    <row r="867" ht="12.75" spans="1:50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</row>
    <row r="868" ht="12.75" spans="1:50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</row>
    <row r="869" ht="12.75" spans="1:50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</row>
    <row r="870" ht="12.75" spans="1:5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</row>
    <row r="871" ht="12.75" spans="1:50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</row>
    <row r="872" ht="12.75" spans="1:50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</row>
    <row r="873" ht="12.75" spans="1:50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</row>
    <row r="874" ht="12.75" spans="1:50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</row>
    <row r="875" ht="12.75" spans="1:50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</row>
    <row r="876" ht="12.75" spans="1:50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</row>
    <row r="877" ht="12.75" spans="1:50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</row>
    <row r="878" ht="12.75" spans="1:50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</row>
    <row r="879" ht="12.75" spans="1:50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</row>
    <row r="880" ht="12.75" spans="1:5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</row>
    <row r="881" ht="12.75" spans="1:50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</row>
    <row r="882" ht="12.75" spans="1:50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</row>
    <row r="883" ht="12.75" spans="1:50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</row>
    <row r="884" ht="12.75" spans="1:50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</row>
    <row r="885" ht="12.75" spans="1:50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</row>
    <row r="886" ht="12.75" spans="1:50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</row>
    <row r="887" ht="12.75" spans="1:50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</row>
    <row r="888" ht="12.75" spans="1:50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</row>
    <row r="889" ht="12.75" spans="1:50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</row>
    <row r="890" ht="12.75" spans="1:5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</row>
    <row r="891" ht="12.75" spans="1:50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</row>
    <row r="892" ht="12.75" spans="1:50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</row>
    <row r="893" ht="12.75" spans="1:50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</row>
    <row r="894" ht="12.75" spans="1:50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</row>
    <row r="895" ht="12.75" spans="1:50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</row>
    <row r="896" ht="12.75" spans="1:50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</row>
    <row r="897" ht="12.75" spans="1:50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</row>
    <row r="898" ht="12.75" spans="1:50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</row>
    <row r="899" ht="12.75" spans="1:50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</row>
    <row r="900" ht="12.75" spans="1:5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</row>
    <row r="901" ht="12.75" spans="1:50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</row>
    <row r="902" ht="12.75" spans="1:50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</row>
    <row r="903" ht="12.75" spans="1:50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</row>
    <row r="904" ht="12.75" spans="1:50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</row>
    <row r="905" ht="12.75" spans="1:50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</row>
    <row r="906" ht="12.75" spans="1:50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</row>
    <row r="907" ht="12.75" spans="1:50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</row>
    <row r="908" ht="12.75" spans="1:50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</row>
    <row r="909" ht="12.75" spans="1:50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</row>
    <row r="910" ht="12.75" spans="1:5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</row>
    <row r="911" ht="12.75" spans="1:50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</row>
    <row r="912" ht="12.75" spans="1:50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</row>
    <row r="913" ht="12.75" spans="1:50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</row>
    <row r="914" ht="12.75" spans="1:50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</row>
    <row r="915" ht="12.75" spans="1:50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</row>
    <row r="916" ht="12.75" spans="1:50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</row>
    <row r="917" ht="12.75" spans="1:50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</row>
    <row r="918" ht="12.75" spans="1:50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</row>
    <row r="919" ht="12.75" spans="1:50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</row>
    <row r="920" ht="12.75" spans="1:5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</row>
    <row r="921" ht="12.75" spans="1:50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</row>
    <row r="922" ht="12.75" spans="1:50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</row>
    <row r="923" ht="12.75" spans="1:50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</row>
    <row r="924" ht="12.75" spans="1:50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</row>
    <row r="925" ht="12.75" spans="1:50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</row>
    <row r="926" ht="12.75" spans="1:50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</row>
    <row r="927" ht="12.75" spans="1:50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</row>
    <row r="928" ht="12.75" spans="1:50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</row>
    <row r="929" ht="12.75" spans="1:50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</row>
    <row r="930" ht="12.75" spans="1:5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</row>
    <row r="931" ht="12.75" spans="1:50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</row>
    <row r="932" ht="12.75" spans="1:50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</row>
    <row r="933" ht="12.75" spans="1:50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</row>
    <row r="934" ht="12.75" spans="1:50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</row>
    <row r="935" ht="12.75" spans="1:50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</row>
    <row r="936" ht="12.75" spans="1:50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</row>
    <row r="937" ht="12.75" spans="1:50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</row>
    <row r="938" ht="12.75" spans="1:50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</row>
    <row r="939" ht="12.75" spans="1:50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</row>
    <row r="940" ht="12.75" spans="1:5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</row>
    <row r="941" ht="12.75" spans="1:50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</row>
    <row r="942" ht="12.75" spans="1:50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</row>
    <row r="943" ht="12.75" spans="1:50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</row>
    <row r="944" ht="12.75" spans="1:50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</row>
    <row r="945" ht="12.75" spans="1:50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</row>
    <row r="946" ht="12.75" spans="1:50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</row>
    <row r="947" ht="12.75" spans="1:50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</row>
    <row r="948" ht="12.75" spans="1:50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</row>
    <row r="949" ht="12.75" spans="1:50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</row>
    <row r="950" ht="12.75" spans="1: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</row>
    <row r="951" ht="12.75" spans="1:50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</row>
    <row r="952" ht="12.75" spans="1:50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</row>
    <row r="953" ht="12.75" spans="1:50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</row>
    <row r="954" ht="12.75" spans="1:50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</row>
    <row r="955" ht="12.75" spans="1:50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</row>
    <row r="956" ht="12.75" spans="1:50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</row>
    <row r="957" ht="12.75" spans="1:50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</row>
    <row r="958" ht="12.75" spans="1:50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</row>
    <row r="959" ht="12.75" spans="1:50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</row>
    <row r="960" ht="12.75" spans="1:5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</row>
    <row r="961" ht="12.75" spans="1:50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</row>
    <row r="962" ht="12.75" spans="1:50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</row>
    <row r="963" ht="12.75" spans="1:50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</row>
    <row r="964" ht="12.75" spans="1:50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</row>
    <row r="965" ht="12.75" spans="1:50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</row>
    <row r="966" ht="12.75" spans="1:50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</row>
    <row r="967" ht="12.75" spans="1:50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</row>
    <row r="968" ht="12.75" spans="1:50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</row>
    <row r="969" ht="12.75" spans="1:50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</row>
    <row r="970" ht="12.75" spans="1:5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</row>
    <row r="971" ht="12.75" spans="1:50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</row>
    <row r="972" ht="12.75" spans="1:50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</row>
    <row r="973" ht="12.75" spans="1:50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</row>
    <row r="974" ht="12.75" spans="1:50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</row>
    <row r="975" ht="12.75" spans="1:50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</row>
    <row r="976" ht="12.75" spans="1:50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</row>
    <row r="977" ht="12.75" spans="1:50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</row>
    <row r="978" ht="12.75" spans="1:50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</row>
    <row r="979" ht="12.75" spans="1:50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</row>
    <row r="980" ht="12.75" spans="1:5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</row>
    <row r="981" ht="12.75" spans="1:50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</row>
    <row r="982" ht="12.75" spans="1:50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</row>
    <row r="983" ht="12.75" spans="1:50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</row>
    <row r="984" ht="12.75" spans="1:50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</row>
    <row r="985" ht="12.75" spans="1:50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</row>
    <row r="986" ht="12.75" spans="1:50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</row>
    <row r="987" ht="12.75" spans="1:50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</row>
    <row r="988" ht="12.75" spans="1:50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</row>
    <row r="989" ht="12.75" spans="1:50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</row>
    <row r="990" ht="12.75" spans="1:5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</row>
    <row r="991" ht="12.75" spans="1:50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</row>
    <row r="992" ht="12.75" spans="1:50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</row>
    <row r="993" ht="12.75" spans="1:50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</row>
    <row r="994" ht="12.75" spans="1:50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</row>
    <row r="995" ht="12.75" spans="1:50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</row>
    <row r="996" ht="12.75" spans="1:50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</row>
    <row r="997" ht="12.75" spans="1:50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</row>
    <row r="998" ht="12.75" spans="1:50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</row>
    <row r="999" ht="12.75" spans="1:50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</row>
    <row r="1000" ht="12.75" spans="1:5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</row>
    <row r="1001" ht="12.75" spans="1:50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39"/>
      <c r="AK1001" s="39"/>
      <c r="AL1001" s="39"/>
      <c r="AM1001" s="39"/>
      <c r="AN1001" s="39"/>
      <c r="AO1001" s="39"/>
      <c r="AP1001" s="39"/>
      <c r="AQ1001" s="39"/>
      <c r="AR1001" s="39"/>
      <c r="AS1001" s="39"/>
      <c r="AT1001" s="39"/>
      <c r="AU1001" s="39"/>
      <c r="AV1001" s="39"/>
      <c r="AW1001" s="39"/>
      <c r="AX1001" s="39"/>
    </row>
    <row r="1002" ht="12.75" spans="1:50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39"/>
      <c r="AK1002" s="39"/>
      <c r="AL1002" s="39"/>
      <c r="AM1002" s="39"/>
      <c r="AN1002" s="39"/>
      <c r="AO1002" s="39"/>
      <c r="AP1002" s="39"/>
      <c r="AQ1002" s="39"/>
      <c r="AR1002" s="39"/>
      <c r="AS1002" s="39"/>
      <c r="AT1002" s="39"/>
      <c r="AU1002" s="39"/>
      <c r="AV1002" s="39"/>
      <c r="AW1002" s="39"/>
      <c r="AX1002" s="39"/>
    </row>
    <row r="1003" ht="12.75" spans="1:50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39"/>
      <c r="AK1003" s="39"/>
      <c r="AL1003" s="39"/>
      <c r="AM1003" s="39"/>
      <c r="AN1003" s="39"/>
      <c r="AO1003" s="39"/>
      <c r="AP1003" s="39"/>
      <c r="AQ1003" s="39"/>
      <c r="AR1003" s="39"/>
      <c r="AS1003" s="39"/>
      <c r="AT1003" s="39"/>
      <c r="AU1003" s="39"/>
      <c r="AV1003" s="39"/>
      <c r="AW1003" s="39"/>
      <c r="AX1003" s="39"/>
    </row>
    <row r="1004" ht="12.75" spans="1:50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39"/>
      <c r="AK1004" s="39"/>
      <c r="AL1004" s="39"/>
      <c r="AM1004" s="39"/>
      <c r="AN1004" s="39"/>
      <c r="AO1004" s="39"/>
      <c r="AP1004" s="39"/>
      <c r="AQ1004" s="39"/>
      <c r="AR1004" s="39"/>
      <c r="AS1004" s="39"/>
      <c r="AT1004" s="39"/>
      <c r="AU1004" s="39"/>
      <c r="AV1004" s="39"/>
      <c r="AW1004" s="39"/>
      <c r="AX1004" s="39"/>
    </row>
    <row r="1005" ht="12.75" spans="1:50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39"/>
      <c r="AK1005" s="39"/>
      <c r="AL1005" s="39"/>
      <c r="AM1005" s="39"/>
      <c r="AN1005" s="39"/>
      <c r="AO1005" s="39"/>
      <c r="AP1005" s="39"/>
      <c r="AQ1005" s="39"/>
      <c r="AR1005" s="39"/>
      <c r="AS1005" s="39"/>
      <c r="AT1005" s="39"/>
      <c r="AU1005" s="39"/>
      <c r="AV1005" s="39"/>
      <c r="AW1005" s="39"/>
      <c r="AX1005" s="39"/>
    </row>
    <row r="1006" ht="12.75" spans="1:50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39"/>
      <c r="AK1006" s="39"/>
      <c r="AL1006" s="39"/>
      <c r="AM1006" s="39"/>
      <c r="AN1006" s="39"/>
      <c r="AO1006" s="39"/>
      <c r="AP1006" s="39"/>
      <c r="AQ1006" s="39"/>
      <c r="AR1006" s="39"/>
      <c r="AS1006" s="39"/>
      <c r="AT1006" s="39"/>
      <c r="AU1006" s="39"/>
      <c r="AV1006" s="39"/>
      <c r="AW1006" s="39"/>
      <c r="AX1006" s="39"/>
    </row>
  </sheetData>
  <mergeCells count="5">
    <mergeCell ref="B9:N9"/>
    <mergeCell ref="B16:N16"/>
    <mergeCell ref="B23:N23"/>
    <mergeCell ref="B2:B7"/>
    <mergeCell ref="N3:N6"/>
  </mergeCells>
  <conditionalFormatting sqref="N13 N20 N27">
    <cfRule type="cellIs" dxfId="0" priority="1" operator="greaterThanOrEqual">
      <formula>0.95</formula>
    </cfRule>
    <cfRule type="cellIs" dxfId="1" priority="2" operator="between">
      <formula>0.95</formula>
      <formula>0.89</formula>
    </cfRule>
    <cfRule type="cellIs" dxfId="2" priority="3" operator="between">
      <formula>0.89</formula>
      <formula>0.74</formula>
    </cfRule>
    <cfRule type="cellIs" dxfId="3" priority="4" operator="lessThan">
      <formula>0.74</formula>
    </cfRule>
  </conditionalFormatting>
  <dataValidations count="2">
    <dataValidation type="list" allowBlank="1" showErrorMessage="1" sqref="F3">
      <formula1>"2023,2024,2025"</formula1>
    </dataValidation>
    <dataValidation type="list" allowBlank="1" showErrorMessage="1" sqref="J3">
      <formula1>MASTER!$F$2:$F$13</formula1>
    </dataValidation>
  </dataValidations>
  <printOptions horizontalCentered="1"/>
  <pageMargins left="0.25" right="0.25" top="0.75" bottom="0.75" header="0" footer="0"/>
  <pageSetup paperSize="9" fitToHeight="0" pageOrder="overThenDown" orientation="landscape" cellComments="atEnd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X1218"/>
  <sheetViews>
    <sheetView workbookViewId="0">
      <pane ySplit="9" topLeftCell="A10" activePane="bottomLeft" state="frozen"/>
      <selection/>
      <selection pane="bottomLeft" activeCell="B11" sqref="B11"/>
    </sheetView>
  </sheetViews>
  <sheetFormatPr defaultColWidth="12.6285714285714" defaultRowHeight="15.75" customHeight="1"/>
  <cols>
    <col min="1" max="1" width="3.24761904761905" customWidth="1"/>
    <col min="2" max="2" width="25.1333333333333" customWidth="1"/>
    <col min="3" max="3" width="3.24761904761905" customWidth="1"/>
    <col min="4" max="4" width="25.1333333333333" customWidth="1"/>
    <col min="5" max="5" width="3.24761904761905" customWidth="1"/>
    <col min="6" max="6" width="25.1333333333333" customWidth="1"/>
    <col min="7" max="7" width="3.24761904761905" customWidth="1"/>
    <col min="8" max="8" width="25.1333333333333" customWidth="1"/>
    <col min="9" max="9" width="3.24761904761905" customWidth="1"/>
    <col min="10" max="10" width="25.1333333333333" customWidth="1"/>
    <col min="11" max="11" width="3.24761904761905" customWidth="1"/>
    <col min="12" max="12" width="25.1333333333333" customWidth="1"/>
    <col min="13" max="13" width="3.24761904761905" customWidth="1"/>
    <col min="14" max="14" width="25.1333333333333" customWidth="1"/>
    <col min="15" max="15" width="3.24761904761905" customWidth="1"/>
    <col min="27" max="27" width="13.3809523809524" customWidth="1"/>
    <col min="36" max="36" width="12.7619047619048" hidden="1"/>
    <col min="37" max="40" width="12.6285714285714" hidden="1"/>
  </cols>
  <sheetData>
    <row r="1" customHeight="1" spans="1:5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4" t="str">
        <f>CONCATENATE(F3," - MONTH ",TEXT(MONTH(F4),"00"))</f>
        <v>2023 - MONTH 04</v>
      </c>
      <c r="M1" s="1"/>
      <c r="N1" s="1"/>
      <c r="O1" s="1" t="s">
        <v>355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customHeight="1" spans="1:50">
      <c r="A2" s="1"/>
      <c r="B2" s="1"/>
      <c r="D2" s="5"/>
      <c r="E2" s="5"/>
      <c r="F2" s="5"/>
      <c r="G2" s="5"/>
      <c r="H2" s="5"/>
      <c r="I2" s="5"/>
      <c r="J2" s="5"/>
      <c r="K2" s="5"/>
      <c r="L2" s="54"/>
      <c r="M2" s="1"/>
      <c r="N2" s="6" t="s">
        <v>356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customHeight="1" spans="1:50">
      <c r="A3" s="1"/>
      <c r="D3" s="45" t="s">
        <v>346</v>
      </c>
      <c r="E3" s="45"/>
      <c r="F3" s="46">
        <f>DASHBOARD!F3</f>
        <v>2023</v>
      </c>
      <c r="G3" s="47"/>
      <c r="H3" s="45" t="s">
        <v>235</v>
      </c>
      <c r="I3" s="45"/>
      <c r="J3" s="46" t="s">
        <v>254</v>
      </c>
      <c r="K3" s="54"/>
      <c r="L3" s="54"/>
      <c r="N3" s="9" t="str">
        <f ca="1">IFERROR(IF(N7=" "," ",IF(N7&gt;MASTER!$B$3/100,"SB",IF(N7&gt;MASTER!$B$4/100,"B",IF(N7&gt;MASTER!$B$5/100,"C","K"))))," ")</f>
        <v>SB</v>
      </c>
      <c r="O3" s="1"/>
      <c r="P3" s="1"/>
      <c r="Q3" s="1"/>
      <c r="R3" s="1"/>
      <c r="S3" s="1"/>
      <c r="T3" s="1"/>
      <c r="U3" s="1"/>
      <c r="V3" s="1"/>
      <c r="W3" s="1"/>
      <c r="X3" s="1"/>
      <c r="AC3" s="1"/>
      <c r="AD3" s="1"/>
      <c r="AE3" s="1"/>
      <c r="AF3" s="1"/>
      <c r="AG3" s="1"/>
      <c r="AH3" s="1"/>
      <c r="AI3" s="1"/>
      <c r="AJ3" s="37" t="s">
        <v>3</v>
      </c>
      <c r="AK3" s="37" t="s">
        <v>321</v>
      </c>
      <c r="AL3" s="37" t="s">
        <v>327</v>
      </c>
      <c r="AM3" s="38" t="s">
        <v>329</v>
      </c>
      <c r="AO3" s="39"/>
      <c r="AP3" s="39"/>
      <c r="AQ3" s="39"/>
      <c r="AR3" s="39"/>
      <c r="AS3" s="39"/>
      <c r="AT3" s="39"/>
      <c r="AU3" s="39"/>
      <c r="AV3" s="39"/>
      <c r="AW3" s="39"/>
      <c r="AX3" s="39"/>
    </row>
    <row r="4" customHeight="1" spans="1:50">
      <c r="A4" s="1"/>
      <c r="D4" s="45" t="s">
        <v>347</v>
      </c>
      <c r="E4" s="45"/>
      <c r="F4" s="48">
        <f t="array" ref="F4">DATE(F3,INDEX(MASTER!G:G,MATCH(J3,MASTER!F:F,0)),1)</f>
        <v>45017</v>
      </c>
      <c r="G4" s="49"/>
      <c r="H4" s="45" t="s">
        <v>348</v>
      </c>
      <c r="I4" s="45"/>
      <c r="J4" s="50">
        <f t="shared" ref="J4:J5" si="0">WEEKNUM(F4)</f>
        <v>13</v>
      </c>
      <c r="K4" s="54"/>
      <c r="L4" s="54"/>
      <c r="O4" s="1"/>
      <c r="P4" s="1"/>
      <c r="Q4" s="1"/>
      <c r="R4" s="1"/>
      <c r="S4" s="1"/>
      <c r="T4" s="1"/>
      <c r="U4" s="1"/>
      <c r="V4" s="1"/>
      <c r="W4" s="1"/>
      <c r="X4" s="1"/>
      <c r="AC4" s="1"/>
      <c r="AD4" s="1"/>
      <c r="AE4" s="1"/>
      <c r="AF4" s="1"/>
      <c r="AG4" s="1"/>
      <c r="AH4" s="1"/>
      <c r="AI4" s="1"/>
      <c r="AJ4" s="40">
        <v>0</v>
      </c>
      <c r="AK4" s="37">
        <v>6</v>
      </c>
      <c r="AL4" s="37">
        <v>0</v>
      </c>
      <c r="AM4" s="38" t="s">
        <v>349</v>
      </c>
      <c r="AO4" s="39"/>
      <c r="AP4" s="39"/>
      <c r="AQ4" s="39"/>
      <c r="AR4" s="39"/>
      <c r="AS4" s="39"/>
      <c r="AT4" s="39"/>
      <c r="AU4" s="39"/>
      <c r="AV4" s="39"/>
      <c r="AW4" s="39"/>
      <c r="AX4" s="39"/>
    </row>
    <row r="5" customHeight="1" spans="1:50">
      <c r="A5" s="1"/>
      <c r="D5" s="45" t="s">
        <v>350</v>
      </c>
      <c r="E5" s="45"/>
      <c r="F5" s="48">
        <f>EOMONTH(F4,0)</f>
        <v>45046</v>
      </c>
      <c r="G5" s="49"/>
      <c r="H5" s="45" t="s">
        <v>351</v>
      </c>
      <c r="I5" s="45"/>
      <c r="J5" s="50">
        <f t="shared" si="0"/>
        <v>18</v>
      </c>
      <c r="K5" s="54"/>
      <c r="L5" s="54"/>
      <c r="O5" s="1"/>
      <c r="P5" s="1"/>
      <c r="Q5" s="1"/>
      <c r="R5" s="1"/>
      <c r="S5" s="1"/>
      <c r="T5" s="1"/>
      <c r="U5" s="1"/>
      <c r="V5" s="1"/>
      <c r="W5" s="1"/>
      <c r="X5" s="1"/>
      <c r="AC5" s="1"/>
      <c r="AD5" s="1"/>
      <c r="AE5" s="1"/>
      <c r="AF5" s="1"/>
      <c r="AG5" s="1"/>
      <c r="AH5" s="1"/>
      <c r="AI5" s="1"/>
      <c r="AJ5" s="40">
        <v>44951</v>
      </c>
      <c r="AK5" s="37">
        <v>3</v>
      </c>
      <c r="AL5" s="37">
        <v>4</v>
      </c>
      <c r="AM5" s="38" t="s">
        <v>240</v>
      </c>
      <c r="AO5" s="39"/>
      <c r="AP5" s="39"/>
      <c r="AQ5" s="39"/>
      <c r="AR5" s="39"/>
      <c r="AS5" s="39"/>
      <c r="AT5" s="39"/>
      <c r="AU5" s="39"/>
      <c r="AV5" s="39"/>
      <c r="AW5" s="39"/>
      <c r="AX5" s="39"/>
    </row>
    <row r="6" customHeight="1" spans="1:50">
      <c r="A6" s="1"/>
      <c r="D6" s="45" t="s">
        <v>352</v>
      </c>
      <c r="E6" s="45"/>
      <c r="F6" s="50">
        <f>NETWORKDAYS(F4,F5)</f>
        <v>20</v>
      </c>
      <c r="G6" s="47"/>
      <c r="H6" s="45" t="s">
        <v>353</v>
      </c>
      <c r="I6" s="45"/>
      <c r="J6" s="50">
        <f>COUNTIFS($AK:$AK,"&lt;=7",$AL:$AL,"&gt;="&amp;$J$4,$AL:$AL,"&lt;="&amp;$J$5,$AM:$AM,$L$1)</f>
        <v>2</v>
      </c>
      <c r="K6" s="54"/>
      <c r="L6" s="54"/>
      <c r="O6" s="1"/>
      <c r="P6" s="1"/>
      <c r="Q6" s="1"/>
      <c r="R6" s="1"/>
      <c r="S6" s="1"/>
      <c r="T6" s="1"/>
      <c r="U6" s="1"/>
      <c r="V6" s="1"/>
      <c r="W6" s="1"/>
      <c r="X6" s="1"/>
      <c r="AC6" s="1"/>
      <c r="AD6" s="1"/>
      <c r="AE6" s="1"/>
      <c r="AF6" s="1"/>
      <c r="AG6" s="1"/>
      <c r="AH6" s="1"/>
      <c r="AI6" s="1"/>
      <c r="AJ6" s="40">
        <v>44982</v>
      </c>
      <c r="AK6" s="37">
        <v>6</v>
      </c>
      <c r="AL6" s="37">
        <v>8</v>
      </c>
      <c r="AM6" s="38" t="s">
        <v>244</v>
      </c>
      <c r="AO6" s="39"/>
      <c r="AP6" s="39"/>
      <c r="AQ6" s="39"/>
      <c r="AR6" s="39"/>
      <c r="AS6" s="39"/>
      <c r="AT6" s="39"/>
      <c r="AU6" s="39"/>
      <c r="AV6" s="39"/>
      <c r="AW6" s="39"/>
      <c r="AX6" s="39"/>
    </row>
    <row r="7" customHeight="1" spans="1:50">
      <c r="A7" s="1"/>
      <c r="D7" s="5"/>
      <c r="E7" s="5"/>
      <c r="F7" s="50"/>
      <c r="G7" s="5"/>
      <c r="H7" s="5"/>
      <c r="I7" s="5"/>
      <c r="J7" s="50"/>
      <c r="K7" s="5"/>
      <c r="L7" s="54"/>
      <c r="M7" s="1"/>
      <c r="N7" s="12">
        <f ca="1">IFERROR(ROUND(AVERAGEIFS(DATA!$K:$K,DATA!$N:$N,$L$1,DATA!$E:$E,"&lt;=7"),4)," ")</f>
        <v>0.9502</v>
      </c>
      <c r="O7" s="1"/>
      <c r="P7" s="1"/>
      <c r="Q7" s="1"/>
      <c r="R7" s="1"/>
      <c r="S7" s="1"/>
      <c r="T7" s="1"/>
      <c r="U7" s="1"/>
      <c r="V7" s="1"/>
      <c r="W7" s="1"/>
      <c r="X7" s="1"/>
      <c r="AC7" s="1"/>
      <c r="AD7" s="1"/>
      <c r="AE7" s="1"/>
      <c r="AF7" s="1"/>
      <c r="AG7" s="1"/>
      <c r="AH7" s="1"/>
      <c r="AI7" s="1"/>
      <c r="AJ7" s="40">
        <v>45012</v>
      </c>
      <c r="AK7" s="37">
        <v>1</v>
      </c>
      <c r="AL7" s="37">
        <v>13</v>
      </c>
      <c r="AM7" s="38" t="s">
        <v>248</v>
      </c>
      <c r="AO7" s="39"/>
      <c r="AP7" s="39"/>
      <c r="AQ7" s="39"/>
      <c r="AR7" s="39"/>
      <c r="AS7" s="39"/>
      <c r="AT7" s="39"/>
      <c r="AU7" s="39"/>
      <c r="AV7" s="39"/>
      <c r="AW7" s="39"/>
      <c r="AX7" s="39"/>
    </row>
    <row r="8" customHeight="1" spans="1:5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AC8" s="1"/>
      <c r="AD8" s="1"/>
      <c r="AE8" s="1"/>
      <c r="AF8" s="1"/>
      <c r="AG8" s="1"/>
      <c r="AH8" s="1"/>
      <c r="AI8" s="1"/>
      <c r="AJ8" s="40">
        <v>45016</v>
      </c>
      <c r="AK8" s="37">
        <v>5</v>
      </c>
      <c r="AL8" s="37">
        <v>13</v>
      </c>
      <c r="AM8" s="38" t="s">
        <v>248</v>
      </c>
      <c r="AO8" s="39"/>
      <c r="AP8" s="39"/>
      <c r="AQ8" s="39"/>
      <c r="AR8" s="39"/>
      <c r="AS8" s="39"/>
      <c r="AT8" s="39"/>
      <c r="AU8" s="39"/>
      <c r="AV8" s="39"/>
      <c r="AW8" s="39"/>
      <c r="AX8" s="39"/>
    </row>
    <row r="9" customHeight="1" spans="1:50">
      <c r="A9" s="1"/>
      <c r="B9" s="13"/>
      <c r="C9" s="13"/>
      <c r="D9" s="6" t="e">
        <f>IF($J$4+DIVIDE(COLUMN(),2)-2&lt;=$J$5,CONCATENATE($F$3," - WEEK ",TEXT($J$4+DIVIDE(COLUMN(),2)-2,"00"))," ")</f>
        <v>#NAME?</v>
      </c>
      <c r="E9" s="13"/>
      <c r="F9" s="6" t="e">
        <f>IF($J$4+DIVIDE(COLUMN(),2)-2&lt;=$J$5,CONCATENATE($F$3," - WEEK ",TEXT($J$4+DIVIDE(COLUMN(),2)-2,"00"))," ")</f>
        <v>#NAME?</v>
      </c>
      <c r="G9" s="13"/>
      <c r="H9" s="6" t="e">
        <f>IF($J$4+DIVIDE(COLUMN(),2)-2&lt;=$J$5,CONCATENATE($F$3," - WEEK ",TEXT($J$4+DIVIDE(COLUMN(),2)-2,"00"))," ")</f>
        <v>#NAME?</v>
      </c>
      <c r="I9" s="13"/>
      <c r="J9" s="6" t="e">
        <f>IF($J$4+DIVIDE(COLUMN(),2)-2&lt;=$J$5,CONCATENATE($F$3," - WEEK ",TEXT($J$4+DIVIDE(COLUMN(),2)-2,"00"))," ")</f>
        <v>#NAME?</v>
      </c>
      <c r="K9" s="13"/>
      <c r="L9" s="6" t="e">
        <f>IF($J$4+DIVIDE(COLUMN(),2)-2&lt;=$J$5,CONCATENATE($F$3," - WEEK ",TEXT($J$4+DIVIDE(COLUMN(),2)-2,"00"))," ")</f>
        <v>#NAME?</v>
      </c>
      <c r="M9" s="13"/>
      <c r="N9" s="6" t="e">
        <f>IF($J$4+DIVIDE(COLUMN(),2)-2&lt;=$J$5,CONCATENATE($F$3," - WEEK ",TEXT($J$4+DIVIDE(COLUMN(),2)-2,"00"))," ")</f>
        <v>#NAME?</v>
      </c>
      <c r="O9" s="1"/>
      <c r="P9" s="1"/>
      <c r="Q9" s="1"/>
      <c r="R9" s="1"/>
      <c r="S9" s="1"/>
      <c r="T9" s="1"/>
      <c r="U9" s="1"/>
      <c r="V9" s="1"/>
      <c r="W9" s="1"/>
      <c r="X9" s="1"/>
      <c r="AC9" s="1"/>
      <c r="AD9" s="1"/>
      <c r="AE9" s="1"/>
      <c r="AF9" s="1"/>
      <c r="AG9" s="1"/>
      <c r="AH9" s="1"/>
      <c r="AI9" s="1"/>
      <c r="AJ9" s="40">
        <v>45033</v>
      </c>
      <c r="AK9" s="37">
        <v>1</v>
      </c>
      <c r="AL9" s="37">
        <v>16</v>
      </c>
      <c r="AM9" s="38" t="s">
        <v>253</v>
      </c>
      <c r="AO9" s="39"/>
      <c r="AP9" s="39"/>
      <c r="AQ9" s="39"/>
      <c r="AR9" s="39"/>
      <c r="AS9" s="39"/>
      <c r="AT9" s="39"/>
      <c r="AU9" s="39"/>
      <c r="AV9" s="39"/>
      <c r="AW9" s="39"/>
      <c r="AX9" s="39"/>
    </row>
    <row r="10" customHeight="1" spans="1:50">
      <c r="A10" s="1"/>
      <c r="B10" s="15" t="s">
        <v>342</v>
      </c>
      <c r="C10" s="51"/>
      <c r="O10" s="1"/>
      <c r="P10" s="1"/>
      <c r="Q10" s="1"/>
      <c r="R10" s="1"/>
      <c r="S10" s="1"/>
      <c r="T10" s="1"/>
      <c r="U10" s="1"/>
      <c r="V10" s="1"/>
      <c r="W10" s="1"/>
      <c r="X10" s="1"/>
      <c r="AC10" s="1"/>
      <c r="AD10" s="1"/>
      <c r="AE10" s="1"/>
      <c r="AF10" s="1"/>
      <c r="AG10" s="1"/>
      <c r="AH10" s="1"/>
      <c r="AI10" s="1"/>
      <c r="AJ10" s="41">
        <v>45046</v>
      </c>
      <c r="AK10" s="42">
        <v>7</v>
      </c>
      <c r="AL10" s="42">
        <v>18</v>
      </c>
      <c r="AM10" s="43" t="s">
        <v>253</v>
      </c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customHeight="1" spans="1:50">
      <c r="A11" s="1"/>
      <c r="B11" s="21" t="s">
        <v>4</v>
      </c>
      <c r="C11" s="52"/>
      <c r="D11" s="18" t="str">
        <f ca="1">IFERROR(IF(ROUND(AVERAGEIFS(DATA!$K:$K,DATA!$F:$F,$B11,DATA!$M:$M,D$9,DATA!$N:$N,$L$1,DATA!$E:$E,"&lt;=7"),4)&gt;MASTER!$B$3/100,"SB",IF(ROUND(AVERAGEIFS(DATA!$K:$K,DATA!$F:$F,$B11,DATA!$M:$M,D$9,DATA!$N:$N,$L$1,DATA!$E:$E,"&lt;=7"),4)&gt;MASTER!$B$4/100,"B",IF(ROUND(AVERAGEIFS(DATA!$K:$K,DATA!$F:$F,$B11,DATA!$M:$M,D$9,DATA!$N:$N,$L$1,DATA!$E:$E,"&lt;=7"),4)&gt;MASTER!$B$5/100,"C","K")))," ")</f>
        <v> </v>
      </c>
      <c r="E11" s="52"/>
      <c r="F11" s="18" t="str">
        <f ca="1">IFERROR(IF(ROUND(AVERAGEIFS(DATA!$K:$K,DATA!$F:$F,$B11,DATA!$M:$M,F$9,DATA!$N:$N,$L$1,DATA!$E:$E,"&lt;=7"),4)&gt;MASTER!$B$3/100,"SB",IF(ROUND(AVERAGEIFS(DATA!$K:$K,DATA!$F:$F,$B11,DATA!$M:$M,F$9,DATA!$N:$N,$L$1,DATA!$E:$E,"&lt;=7"),4)&gt;MASTER!$B$4/100,"B",IF(ROUND(AVERAGEIFS(DATA!$K:$K,DATA!$F:$F,$B11,DATA!$M:$M,F$9,DATA!$N:$N,$L$1,DATA!$E:$E,"&lt;=7"),4)&gt;MASTER!$B$5/100,"C","K")))," ")</f>
        <v> </v>
      </c>
      <c r="G11" s="52"/>
      <c r="H11" s="18" t="str">
        <f ca="1">IFERROR(IF(ROUND(AVERAGEIFS(DATA!$K:$K,DATA!$F:$F,$B11,DATA!$M:$M,H$9,DATA!$N:$N,$L$1,DATA!$E:$E,"&lt;=7"),4)&gt;MASTER!$B$3/100,"SB",IF(ROUND(AVERAGEIFS(DATA!$K:$K,DATA!$F:$F,$B11,DATA!$M:$M,H$9,DATA!$N:$N,$L$1,DATA!$E:$E,"&lt;=7"),4)&gt;MASTER!$B$4/100,"B",IF(ROUND(AVERAGEIFS(DATA!$K:$K,DATA!$F:$F,$B11,DATA!$M:$M,H$9,DATA!$N:$N,$L$1,DATA!$E:$E,"&lt;=7"),4)&gt;MASTER!$B$5/100,"C","K")))," ")</f>
        <v> </v>
      </c>
      <c r="I11" s="52"/>
      <c r="J11" s="18" t="str">
        <f ca="1">IFERROR(IF(ROUND(AVERAGEIFS(DATA!$K:$K,DATA!$F:$F,$B11,DATA!$M:$M,J$9,DATA!$N:$N,$L$1,DATA!$E:$E,"&lt;=7"),4)&gt;MASTER!$B$3/100,"SB",IF(ROUND(AVERAGEIFS(DATA!$K:$K,DATA!$F:$F,$B11,DATA!$M:$M,J$9,DATA!$N:$N,$L$1,DATA!$E:$E,"&lt;=7"),4)&gt;MASTER!$B$4/100,"B",IF(ROUND(AVERAGEIFS(DATA!$K:$K,DATA!$F:$F,$B11,DATA!$M:$M,J$9,DATA!$N:$N,$L$1,DATA!$E:$E,"&lt;=7"),4)&gt;MASTER!$B$5/100,"C","K")))," ")</f>
        <v> </v>
      </c>
      <c r="K11" s="52"/>
      <c r="L11" s="18" t="str">
        <f ca="1">IFERROR(IF(ROUND(AVERAGEIFS(DATA!$K:$K,DATA!$F:$F,$B11,DATA!$M:$M,L$9,DATA!$N:$N,$L$1,DATA!$E:$E,"&lt;=7"),4)&gt;MASTER!$B$3/100,"SB",IF(ROUND(AVERAGEIFS(DATA!$K:$K,DATA!$F:$F,$B11,DATA!$M:$M,L$9,DATA!$N:$N,$L$1,DATA!$E:$E,"&lt;=7"),4)&gt;MASTER!$B$4/100,"B",IF(ROUND(AVERAGEIFS(DATA!$K:$K,DATA!$F:$F,$B11,DATA!$M:$M,L$9,DATA!$N:$N,$L$1,DATA!$E:$E,"&lt;=7"),4)&gt;MASTER!$B$5/100,"C","K")))," ")</f>
        <v> </v>
      </c>
      <c r="M11" s="52"/>
      <c r="N11" s="18" t="str">
        <f ca="1">IFERROR(IF(ROUND(AVERAGEIFS(DATA!$K:$K,DATA!$F:$F,$B11,DATA!$M:$M,N$9,DATA!$N:$N,$L$1,DATA!$E:$E,"&lt;=7"),4)&gt;MASTER!$B$3/100,"SB",IF(ROUND(AVERAGEIFS(DATA!$K:$K,DATA!$F:$F,$B11,DATA!$M:$M,N$9,DATA!$N:$N,$L$1,DATA!$E:$E,"&lt;=7"),4)&gt;MASTER!$B$4/100,"B",IF(ROUND(AVERAGEIFS(DATA!$K:$K,DATA!$F:$F,$B11,DATA!$M:$M,N$9,DATA!$N:$N,$L$1,DATA!$E:$E,"&lt;=7"),4)&gt;MASTER!$B$5/100,"C","K")))," ")</f>
        <v> </v>
      </c>
      <c r="O11" s="1"/>
      <c r="P11" s="1"/>
      <c r="Q11" s="1"/>
      <c r="R11" s="1"/>
      <c r="S11" s="1"/>
      <c r="T11" s="1"/>
      <c r="U11" s="1"/>
      <c r="V11" s="1"/>
      <c r="W11" s="1"/>
      <c r="X11" s="1"/>
      <c r="AC11" s="1"/>
      <c r="AD11" s="1"/>
      <c r="AE11" s="1"/>
      <c r="AF11" s="1"/>
      <c r="AG11" s="1"/>
      <c r="AH11" s="1"/>
      <c r="AI11" s="1"/>
      <c r="AJ11" s="44"/>
      <c r="AK11" s="44"/>
      <c r="AL11" s="44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customHeight="1" spans="1:50">
      <c r="A12" s="1"/>
      <c r="B12" s="25"/>
      <c r="C12" s="26"/>
      <c r="D12" s="28"/>
      <c r="E12" s="26"/>
      <c r="F12" s="27"/>
      <c r="G12" s="26"/>
      <c r="H12" s="27"/>
      <c r="I12" s="26"/>
      <c r="J12" s="27"/>
      <c r="K12" s="26"/>
      <c r="L12" s="27"/>
      <c r="M12" s="1"/>
      <c r="N12" s="30"/>
      <c r="O12" s="1"/>
      <c r="P12" s="1"/>
      <c r="Q12" s="1"/>
      <c r="R12" s="1"/>
      <c r="S12" s="1"/>
      <c r="T12" s="1"/>
      <c r="U12" s="1"/>
      <c r="V12" s="1"/>
      <c r="W12" s="1"/>
      <c r="X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customHeight="1" spans="1:50">
      <c r="A13" s="1"/>
      <c r="B13" s="29" t="s">
        <v>340</v>
      </c>
      <c r="C13" s="26"/>
      <c r="D13" s="28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customHeight="1" spans="1:50">
      <c r="A14" s="30"/>
      <c r="B14" s="21" t="s">
        <v>5</v>
      </c>
      <c r="C14" s="52"/>
      <c r="D14" s="18" t="str">
        <f ca="1">IFERROR(IF(ROUND(AVERAGEIFS(DATA!$K:$K,DATA!$F:$F,$B14,DATA!$M:$M,D$9,DATA!$N:$N,$L$1,DATA!$E:$E,"&lt;=7"),4)&gt;MASTER!$B$3/100,"SB",IF(ROUND(AVERAGEIFS(DATA!$K:$K,DATA!$F:$F,$B14,DATA!$M:$M,D$9,DATA!$N:$N,$L$1,DATA!$E:$E,"&lt;=7"),4)&gt;MASTER!$B$4/100,"B",IF(ROUND(AVERAGEIFS(DATA!$K:$K,DATA!$F:$F,$B14,DATA!$M:$M,D$9,DATA!$N:$N,$L$1,DATA!$E:$E,"&lt;=7"),4)&gt;MASTER!$B$5/100,"C","K")))," ")</f>
        <v> </v>
      </c>
      <c r="E14" s="52"/>
      <c r="F14" s="18" t="str">
        <f ca="1">IFERROR(IF(ROUND(AVERAGEIFS(DATA!$K:$K,DATA!$F:$F,$B14,DATA!$M:$M,F$9,DATA!$N:$N,$L$1,DATA!$E:$E,"&lt;=7"),4)&gt;MASTER!$B$3/100,"SB",IF(ROUND(AVERAGEIFS(DATA!$K:$K,DATA!$F:$F,$B14,DATA!$M:$M,F$9,DATA!$N:$N,$L$1,DATA!$E:$E,"&lt;=7"),4)&gt;MASTER!$B$4/100,"B",IF(ROUND(AVERAGEIFS(DATA!$K:$K,DATA!$F:$F,$B14,DATA!$M:$M,F$9,DATA!$N:$N,$L$1,DATA!$E:$E,"&lt;=7"),4)&gt;MASTER!$B$5/100,"C","K")))," ")</f>
        <v> </v>
      </c>
      <c r="G14" s="52"/>
      <c r="H14" s="18" t="str">
        <f ca="1">IFERROR(IF(ROUND(AVERAGEIFS(DATA!$K:$K,DATA!$F:$F,$B14,DATA!$M:$M,H$9,DATA!$N:$N,$L$1,DATA!$E:$E,"&lt;=7"),4)&gt;MASTER!$B$3/100,"SB",IF(ROUND(AVERAGEIFS(DATA!$K:$K,DATA!$F:$F,$B14,DATA!$M:$M,H$9,DATA!$N:$N,$L$1,DATA!$E:$E,"&lt;=7"),4)&gt;MASTER!$B$4/100,"B",IF(ROUND(AVERAGEIFS(DATA!$K:$K,DATA!$F:$F,$B14,DATA!$M:$M,H$9,DATA!$N:$N,$L$1,DATA!$E:$E,"&lt;=7"),4)&gt;MASTER!$B$5/100,"C","K")))," ")</f>
        <v> </v>
      </c>
      <c r="I14" s="52"/>
      <c r="J14" s="18" t="str">
        <f ca="1">IFERROR(IF(ROUND(AVERAGEIFS(DATA!$K:$K,DATA!$F:$F,$B14,DATA!$M:$M,J$9,DATA!$N:$N,$L$1,DATA!$E:$E,"&lt;=7"),4)&gt;MASTER!$B$3/100,"SB",IF(ROUND(AVERAGEIFS(DATA!$K:$K,DATA!$F:$F,$B14,DATA!$M:$M,J$9,DATA!$N:$N,$L$1,DATA!$E:$E,"&lt;=7"),4)&gt;MASTER!$B$4/100,"B",IF(ROUND(AVERAGEIFS(DATA!$K:$K,DATA!$F:$F,$B14,DATA!$M:$M,J$9,DATA!$N:$N,$L$1,DATA!$E:$E,"&lt;=7"),4)&gt;MASTER!$B$5/100,"C","K")))," ")</f>
        <v> </v>
      </c>
      <c r="K14" s="52"/>
      <c r="L14" s="18" t="str">
        <f ca="1">IFERROR(IF(ROUND(AVERAGEIFS(DATA!$K:$K,DATA!$F:$F,$B14,DATA!$M:$M,L$9,DATA!$N:$N,$L$1,DATA!$E:$E,"&lt;=7"),4)&gt;MASTER!$B$3/100,"SB",IF(ROUND(AVERAGEIFS(DATA!$K:$K,DATA!$F:$F,$B14,DATA!$M:$M,L$9,DATA!$N:$N,$L$1,DATA!$E:$E,"&lt;=7"),4)&gt;MASTER!$B$4/100,"B",IF(ROUND(AVERAGEIFS(DATA!$K:$K,DATA!$F:$F,$B14,DATA!$M:$M,L$9,DATA!$N:$N,$L$1,DATA!$E:$E,"&lt;=7"),4)&gt;MASTER!$B$5/100,"C","K")))," ")</f>
        <v> </v>
      </c>
      <c r="M14" s="52"/>
      <c r="N14" s="18" t="str">
        <f ca="1">IFERROR(IF(ROUND(AVERAGEIFS(DATA!$K:$K,DATA!$F:$F,$B14,DATA!$M:$M,N$9,DATA!$N:$N,$L$1,DATA!$E:$E,"&lt;=7"),4)&gt;MASTER!$B$3/100,"SB",IF(ROUND(AVERAGEIFS(DATA!$K:$K,DATA!$F:$F,$B14,DATA!$M:$M,N$9,DATA!$N:$N,$L$1,DATA!$E:$E,"&lt;=7"),4)&gt;MASTER!$B$4/100,"B",IF(ROUND(AVERAGEIFS(DATA!$K:$K,DATA!$F:$F,$B14,DATA!$M:$M,N$9,DATA!$N:$N,$L$1,DATA!$E:$E,"&lt;=7"),4)&gt;MASTER!$B$5/100,"C","K")))," ")</f>
        <v> </v>
      </c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</row>
    <row r="15" customHeight="1" spans="1:50">
      <c r="A15" s="30"/>
      <c r="B15" s="31" t="s">
        <v>6</v>
      </c>
      <c r="C15" s="52"/>
      <c r="D15" s="18" t="str">
        <f ca="1">IFERROR(IF(ROUND(AVERAGEIFS(DATA!$K:$K,DATA!$F:$F,$B15,DATA!$M:$M,D$9,DATA!$N:$N,$L$1,DATA!$E:$E,"&lt;=7"),4)&gt;MASTER!$B$3/100,"SB",IF(ROUND(AVERAGEIFS(DATA!$K:$K,DATA!$F:$F,$B15,DATA!$M:$M,D$9,DATA!$N:$N,$L$1,DATA!$E:$E,"&lt;=7"),4)&gt;MASTER!$B$4/100,"B",IF(ROUND(AVERAGEIFS(DATA!$K:$K,DATA!$F:$F,$B15,DATA!$M:$M,D$9,DATA!$N:$N,$L$1,DATA!$E:$E,"&lt;=7"),4)&gt;MASTER!$B$5/100,"C","K")))," ")</f>
        <v> </v>
      </c>
      <c r="E15" s="52"/>
      <c r="F15" s="18" t="str">
        <f ca="1">IFERROR(IF(ROUND(AVERAGEIFS(DATA!$K:$K,DATA!$F:$F,$B15,DATA!$M:$M,F$9,DATA!$N:$N,$L$1,DATA!$E:$E,"&lt;=7"),4)&gt;MASTER!$B$3/100,"SB",IF(ROUND(AVERAGEIFS(DATA!$K:$K,DATA!$F:$F,$B15,DATA!$M:$M,F$9,DATA!$N:$N,$L$1,DATA!$E:$E,"&lt;=7"),4)&gt;MASTER!$B$4/100,"B",IF(ROUND(AVERAGEIFS(DATA!$K:$K,DATA!$F:$F,$B15,DATA!$M:$M,F$9,DATA!$N:$N,$L$1,DATA!$E:$E,"&lt;=7"),4)&gt;MASTER!$B$5/100,"C","K")))," ")</f>
        <v> </v>
      </c>
      <c r="G15" s="52"/>
      <c r="H15" s="18" t="str">
        <f ca="1">IFERROR(IF(ROUND(AVERAGEIFS(DATA!$K:$K,DATA!$F:$F,$B15,DATA!$M:$M,H$9,DATA!$N:$N,$L$1,DATA!$E:$E,"&lt;=7"),4)&gt;MASTER!$B$3/100,"SB",IF(ROUND(AVERAGEIFS(DATA!$K:$K,DATA!$F:$F,$B15,DATA!$M:$M,H$9,DATA!$N:$N,$L$1,DATA!$E:$E,"&lt;=7"),4)&gt;MASTER!$B$4/100,"B",IF(ROUND(AVERAGEIFS(DATA!$K:$K,DATA!$F:$F,$B15,DATA!$M:$M,H$9,DATA!$N:$N,$L$1,DATA!$E:$E,"&lt;=7"),4)&gt;MASTER!$B$5/100,"C","K")))," ")</f>
        <v> </v>
      </c>
      <c r="I15" s="52"/>
      <c r="J15" s="18" t="str">
        <f ca="1">IFERROR(IF(ROUND(AVERAGEIFS(DATA!$K:$K,DATA!$F:$F,$B15,DATA!$M:$M,J$9,DATA!$N:$N,$L$1,DATA!$E:$E,"&lt;=7"),4)&gt;MASTER!$B$3/100,"SB",IF(ROUND(AVERAGEIFS(DATA!$K:$K,DATA!$F:$F,$B15,DATA!$M:$M,J$9,DATA!$N:$N,$L$1,DATA!$E:$E,"&lt;=7"),4)&gt;MASTER!$B$4/100,"B",IF(ROUND(AVERAGEIFS(DATA!$K:$K,DATA!$F:$F,$B15,DATA!$M:$M,J$9,DATA!$N:$N,$L$1,DATA!$E:$E,"&lt;=7"),4)&gt;MASTER!$B$5/100,"C","K")))," ")</f>
        <v> </v>
      </c>
      <c r="K15" s="52"/>
      <c r="L15" s="18" t="str">
        <f ca="1">IFERROR(IF(ROUND(AVERAGEIFS(DATA!$K:$K,DATA!$F:$F,$B15,DATA!$M:$M,L$9,DATA!$N:$N,$L$1,DATA!$E:$E,"&lt;=7"),4)&gt;MASTER!$B$3/100,"SB",IF(ROUND(AVERAGEIFS(DATA!$K:$K,DATA!$F:$F,$B15,DATA!$M:$M,L$9,DATA!$N:$N,$L$1,DATA!$E:$E,"&lt;=7"),4)&gt;MASTER!$B$4/100,"B",IF(ROUND(AVERAGEIFS(DATA!$K:$K,DATA!$F:$F,$B15,DATA!$M:$M,L$9,DATA!$N:$N,$L$1,DATA!$E:$E,"&lt;=7"),4)&gt;MASTER!$B$5/100,"C","K")))," ")</f>
        <v> </v>
      </c>
      <c r="M15" s="52"/>
      <c r="N15" s="18" t="str">
        <f ca="1">IFERROR(IF(ROUND(AVERAGEIFS(DATA!$K:$K,DATA!$F:$F,$B15,DATA!$M:$M,N$9,DATA!$N:$N,$L$1,DATA!$E:$E,"&lt;=7"),4)&gt;MASTER!$B$3/100,"SB",IF(ROUND(AVERAGEIFS(DATA!$K:$K,DATA!$F:$F,$B15,DATA!$M:$M,N$9,DATA!$N:$N,$L$1,DATA!$E:$E,"&lt;=7"),4)&gt;MASTER!$B$4/100,"B",IF(ROUND(AVERAGEIFS(DATA!$K:$K,DATA!$F:$F,$B15,DATA!$M:$M,N$9,DATA!$N:$N,$L$1,DATA!$E:$E,"&lt;=7"),4)&gt;MASTER!$B$5/100,"C","K")))," ")</f>
        <v> </v>
      </c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</row>
    <row r="16" customHeight="1" spans="1:50">
      <c r="A16" s="1"/>
      <c r="B16" s="2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customHeight="1" spans="1:50">
      <c r="A17" s="1"/>
      <c r="B17" s="29" t="s">
        <v>338</v>
      </c>
      <c r="C17" s="53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customHeight="1" spans="1:50">
      <c r="A18" s="1"/>
      <c r="B18" s="33" t="s">
        <v>7</v>
      </c>
      <c r="C18" s="52"/>
      <c r="D18" s="18" t="str">
        <f ca="1">IFERROR(IF(ROUND(AVERAGEIFS(DATA!$K:$K,DATA!$F:$F,$B18,DATA!$M:$M,D$9,DATA!$N:$N,$L$1,DATA!$E:$E,"&lt;=7"),4)&gt;MASTER!$B$3/100,"SB",IF(ROUND(AVERAGEIFS(DATA!$K:$K,DATA!$F:$F,$B18,DATA!$M:$M,D$9,DATA!$N:$N,$L$1,DATA!$E:$E,"&lt;=7"),4)&gt;MASTER!$B$4/100,"B",IF(ROUND(AVERAGEIFS(DATA!$K:$K,DATA!$F:$F,$B18,DATA!$M:$M,D$9,DATA!$N:$N,$L$1,DATA!$E:$E,"&lt;=7"),4)&gt;MASTER!$B$5/100,"C","K")))," ")</f>
        <v> </v>
      </c>
      <c r="E18" s="52"/>
      <c r="F18" s="18" t="str">
        <f ca="1">IFERROR(IF(ROUND(AVERAGEIFS(DATA!$K:$K,DATA!$F:$F,$B18,DATA!$M:$M,F$9,DATA!$N:$N,$L$1,DATA!$E:$E,"&lt;=7"),4)&gt;MASTER!$B$3/100,"SB",IF(ROUND(AVERAGEIFS(DATA!$K:$K,DATA!$F:$F,$B18,DATA!$M:$M,F$9,DATA!$N:$N,$L$1,DATA!$E:$E,"&lt;=7"),4)&gt;MASTER!$B$4/100,"B",IF(ROUND(AVERAGEIFS(DATA!$K:$K,DATA!$F:$F,$B18,DATA!$M:$M,F$9,DATA!$N:$N,$L$1,DATA!$E:$E,"&lt;=7"),4)&gt;MASTER!$B$5/100,"C","K")))," ")</f>
        <v> </v>
      </c>
      <c r="G18" s="52"/>
      <c r="H18" s="18" t="str">
        <f ca="1">IFERROR(IF(ROUND(AVERAGEIFS(DATA!$K:$K,DATA!$F:$F,$B18,DATA!$M:$M,H$9,DATA!$N:$N,$L$1,DATA!$E:$E,"&lt;=7"),4)&gt;MASTER!$B$3/100,"SB",IF(ROUND(AVERAGEIFS(DATA!$K:$K,DATA!$F:$F,$B18,DATA!$M:$M,H$9,DATA!$N:$N,$L$1,DATA!$E:$E,"&lt;=7"),4)&gt;MASTER!$B$4/100,"B",IF(ROUND(AVERAGEIFS(DATA!$K:$K,DATA!$F:$F,$B18,DATA!$M:$M,H$9,DATA!$N:$N,$L$1,DATA!$E:$E,"&lt;=7"),4)&gt;MASTER!$B$5/100,"C","K")))," ")</f>
        <v> </v>
      </c>
      <c r="I18" s="52"/>
      <c r="J18" s="18" t="str">
        <f ca="1">IFERROR(IF(ROUND(AVERAGEIFS(DATA!$K:$K,DATA!$F:$F,$B18,DATA!$M:$M,J$9,DATA!$N:$N,$L$1,DATA!$E:$E,"&lt;=7"),4)&gt;MASTER!$B$3/100,"SB",IF(ROUND(AVERAGEIFS(DATA!$K:$K,DATA!$F:$F,$B18,DATA!$M:$M,J$9,DATA!$N:$N,$L$1,DATA!$E:$E,"&lt;=7"),4)&gt;MASTER!$B$4/100,"B",IF(ROUND(AVERAGEIFS(DATA!$K:$K,DATA!$F:$F,$B18,DATA!$M:$M,J$9,DATA!$N:$N,$L$1,DATA!$E:$E,"&lt;=7"),4)&gt;MASTER!$B$5/100,"C","K")))," ")</f>
        <v> </v>
      </c>
      <c r="K18" s="52"/>
      <c r="L18" s="18" t="str">
        <f ca="1">IFERROR(IF(ROUND(AVERAGEIFS(DATA!$K:$K,DATA!$F:$F,$B18,DATA!$M:$M,L$9,DATA!$N:$N,$L$1,DATA!$E:$E,"&lt;=7"),4)&gt;MASTER!$B$3/100,"SB",IF(ROUND(AVERAGEIFS(DATA!$K:$K,DATA!$F:$F,$B18,DATA!$M:$M,L$9,DATA!$N:$N,$L$1,DATA!$E:$E,"&lt;=7"),4)&gt;MASTER!$B$4/100,"B",IF(ROUND(AVERAGEIFS(DATA!$K:$K,DATA!$F:$F,$B18,DATA!$M:$M,L$9,DATA!$N:$N,$L$1,DATA!$E:$E,"&lt;=7"),4)&gt;MASTER!$B$5/100,"C","K")))," ")</f>
        <v> </v>
      </c>
      <c r="M18" s="52"/>
      <c r="N18" s="18" t="str">
        <f ca="1">IFERROR(IF(ROUND(AVERAGEIFS(DATA!$K:$K,DATA!$F:$F,$B18,DATA!$M:$M,N$9,DATA!$N:$N,$L$1,DATA!$E:$E,"&lt;=7"),4)&gt;MASTER!$B$3/100,"SB",IF(ROUND(AVERAGEIFS(DATA!$K:$K,DATA!$F:$F,$B18,DATA!$M:$M,N$9,DATA!$N:$N,$L$1,DATA!$E:$E,"&lt;=7"),4)&gt;MASTER!$B$4/100,"B",IF(ROUND(AVERAGEIFS(DATA!$K:$K,DATA!$F:$F,$B18,DATA!$M:$M,N$9,DATA!$N:$N,$L$1,DATA!$E:$E,"&lt;=7"),4)&gt;MASTER!$B$5/100,"C","K")))," ")</f>
        <v> 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</row>
    <row r="19" customHeight="1" spans="1:50">
      <c r="A19" s="1"/>
      <c r="B19" s="33" t="s">
        <v>8</v>
      </c>
      <c r="C19" s="52"/>
      <c r="D19" s="18" t="str">
        <f ca="1">IFERROR(IF(ROUND(AVERAGEIFS(DATA!$K:$K,DATA!$F:$F,$B19,DATA!$M:$M,D$9,DATA!$N:$N,$L$1,DATA!$E:$E,"&lt;=7"),4)&gt;MASTER!$B$3/100,"SB",IF(ROUND(AVERAGEIFS(DATA!$K:$K,DATA!$F:$F,$B19,DATA!$M:$M,D$9,DATA!$N:$N,$L$1,DATA!$E:$E,"&lt;=7"),4)&gt;MASTER!$B$4/100,"B",IF(ROUND(AVERAGEIFS(DATA!$K:$K,DATA!$F:$F,$B19,DATA!$M:$M,D$9,DATA!$N:$N,$L$1,DATA!$E:$E,"&lt;=7"),4)&gt;MASTER!$B$5/100,"C","K")))," ")</f>
        <v> </v>
      </c>
      <c r="E19" s="52"/>
      <c r="F19" s="18" t="str">
        <f ca="1">IFERROR(IF(ROUND(AVERAGEIFS(DATA!$K:$K,DATA!$F:$F,$B19,DATA!$M:$M,F$9,DATA!$N:$N,$L$1,DATA!$E:$E,"&lt;=7"),4)&gt;MASTER!$B$3/100,"SB",IF(ROUND(AVERAGEIFS(DATA!$K:$K,DATA!$F:$F,$B19,DATA!$M:$M,F$9,DATA!$N:$N,$L$1,DATA!$E:$E,"&lt;=7"),4)&gt;MASTER!$B$4/100,"B",IF(ROUND(AVERAGEIFS(DATA!$K:$K,DATA!$F:$F,$B19,DATA!$M:$M,F$9,DATA!$N:$N,$L$1,DATA!$E:$E,"&lt;=7"),4)&gt;MASTER!$B$5/100,"C","K")))," ")</f>
        <v> </v>
      </c>
      <c r="G19" s="52"/>
      <c r="H19" s="18" t="str">
        <f ca="1">IFERROR(IF(ROUND(AVERAGEIFS(DATA!$K:$K,DATA!$F:$F,$B19,DATA!$M:$M,H$9,DATA!$N:$N,$L$1,DATA!$E:$E,"&lt;=7"),4)&gt;MASTER!$B$3/100,"SB",IF(ROUND(AVERAGEIFS(DATA!$K:$K,DATA!$F:$F,$B19,DATA!$M:$M,H$9,DATA!$N:$N,$L$1,DATA!$E:$E,"&lt;=7"),4)&gt;MASTER!$B$4/100,"B",IF(ROUND(AVERAGEIFS(DATA!$K:$K,DATA!$F:$F,$B19,DATA!$M:$M,H$9,DATA!$N:$N,$L$1,DATA!$E:$E,"&lt;=7"),4)&gt;MASTER!$B$5/100,"C","K")))," ")</f>
        <v> </v>
      </c>
      <c r="I19" s="52"/>
      <c r="J19" s="18" t="str">
        <f ca="1">IFERROR(IF(ROUND(AVERAGEIFS(DATA!$K:$K,DATA!$F:$F,$B19,DATA!$M:$M,J$9,DATA!$N:$N,$L$1,DATA!$E:$E,"&lt;=7"),4)&gt;MASTER!$B$3/100,"SB",IF(ROUND(AVERAGEIFS(DATA!$K:$K,DATA!$F:$F,$B19,DATA!$M:$M,J$9,DATA!$N:$N,$L$1,DATA!$E:$E,"&lt;=7"),4)&gt;MASTER!$B$4/100,"B",IF(ROUND(AVERAGEIFS(DATA!$K:$K,DATA!$F:$F,$B19,DATA!$M:$M,J$9,DATA!$N:$N,$L$1,DATA!$E:$E,"&lt;=7"),4)&gt;MASTER!$B$5/100,"C","K")))," ")</f>
        <v> </v>
      </c>
      <c r="K19" s="52"/>
      <c r="L19" s="18" t="str">
        <f ca="1">IFERROR(IF(ROUND(AVERAGEIFS(DATA!$K:$K,DATA!$F:$F,$B19,DATA!$M:$M,L$9,DATA!$N:$N,$L$1,DATA!$E:$E,"&lt;=7"),4)&gt;MASTER!$B$3/100,"SB",IF(ROUND(AVERAGEIFS(DATA!$K:$K,DATA!$F:$F,$B19,DATA!$M:$M,L$9,DATA!$N:$N,$L$1,DATA!$E:$E,"&lt;=7"),4)&gt;MASTER!$B$4/100,"B",IF(ROUND(AVERAGEIFS(DATA!$K:$K,DATA!$F:$F,$B19,DATA!$M:$M,L$9,DATA!$N:$N,$L$1,DATA!$E:$E,"&lt;=7"),4)&gt;MASTER!$B$5/100,"C","K")))," ")</f>
        <v> </v>
      </c>
      <c r="M19" s="52"/>
      <c r="N19" s="18" t="str">
        <f ca="1">IFERROR(IF(ROUND(AVERAGEIFS(DATA!$K:$K,DATA!$F:$F,$B19,DATA!$M:$M,N$9,DATA!$N:$N,$L$1,DATA!$E:$E,"&lt;=7"),4)&gt;MASTER!$B$3/100,"SB",IF(ROUND(AVERAGEIFS(DATA!$K:$K,DATA!$F:$F,$B19,DATA!$M:$M,N$9,DATA!$N:$N,$L$1,DATA!$E:$E,"&lt;=7"),4)&gt;MASTER!$B$4/100,"B",IF(ROUND(AVERAGEIFS(DATA!$K:$K,DATA!$F:$F,$B19,DATA!$M:$M,N$9,DATA!$N:$N,$L$1,DATA!$E:$E,"&lt;=7"),4)&gt;MASTER!$B$5/100,"C","K")))," ")</f>
        <v> 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</row>
    <row r="20" customHeight="1" spans="1:50">
      <c r="A20" s="1"/>
      <c r="B20" s="33" t="s">
        <v>9</v>
      </c>
      <c r="C20" s="52"/>
      <c r="D20" s="18" t="str">
        <f ca="1">IFERROR(IF(ROUND(AVERAGEIFS(DATA!$K:$K,DATA!$F:$F,$B20,DATA!$M:$M,D$9,DATA!$N:$N,$L$1,DATA!$E:$E,"&lt;=7"),4)&gt;MASTER!$B$3/100,"SB",IF(ROUND(AVERAGEIFS(DATA!$K:$K,DATA!$F:$F,$B20,DATA!$M:$M,D$9,DATA!$N:$N,$L$1,DATA!$E:$E,"&lt;=7"),4)&gt;MASTER!$B$4/100,"B",IF(ROUND(AVERAGEIFS(DATA!$K:$K,DATA!$F:$F,$B20,DATA!$M:$M,D$9,DATA!$N:$N,$L$1,DATA!$E:$E,"&lt;=7"),4)&gt;MASTER!$B$5/100,"C","K")))," ")</f>
        <v> </v>
      </c>
      <c r="E20" s="52"/>
      <c r="F20" s="18" t="str">
        <f ca="1">IFERROR(IF(ROUND(AVERAGEIFS(DATA!$K:$K,DATA!$F:$F,$B20,DATA!$M:$M,F$9,DATA!$N:$N,$L$1,DATA!$E:$E,"&lt;=7"),4)&gt;MASTER!$B$3/100,"SB",IF(ROUND(AVERAGEIFS(DATA!$K:$K,DATA!$F:$F,$B20,DATA!$M:$M,F$9,DATA!$N:$N,$L$1,DATA!$E:$E,"&lt;=7"),4)&gt;MASTER!$B$4/100,"B",IF(ROUND(AVERAGEIFS(DATA!$K:$K,DATA!$F:$F,$B20,DATA!$M:$M,F$9,DATA!$N:$N,$L$1,DATA!$E:$E,"&lt;=7"),4)&gt;MASTER!$B$5/100,"C","K")))," ")</f>
        <v> </v>
      </c>
      <c r="G20" s="52"/>
      <c r="H20" s="18" t="str">
        <f ca="1">IFERROR(IF(ROUND(AVERAGEIFS(DATA!$K:$K,DATA!$F:$F,$B20,DATA!$M:$M,H$9,DATA!$N:$N,$L$1,DATA!$E:$E,"&lt;=7"),4)&gt;MASTER!$B$3/100,"SB",IF(ROUND(AVERAGEIFS(DATA!$K:$K,DATA!$F:$F,$B20,DATA!$M:$M,H$9,DATA!$N:$N,$L$1,DATA!$E:$E,"&lt;=7"),4)&gt;MASTER!$B$4/100,"B",IF(ROUND(AVERAGEIFS(DATA!$K:$K,DATA!$F:$F,$B20,DATA!$M:$M,H$9,DATA!$N:$N,$L$1,DATA!$E:$E,"&lt;=7"),4)&gt;MASTER!$B$5/100,"C","K")))," ")</f>
        <v> </v>
      </c>
      <c r="I20" s="52"/>
      <c r="J20" s="18" t="str">
        <f ca="1">IFERROR(IF(ROUND(AVERAGEIFS(DATA!$K:$K,DATA!$F:$F,$B20,DATA!$M:$M,J$9,DATA!$N:$N,$L$1,DATA!$E:$E,"&lt;=7"),4)&gt;MASTER!$B$3/100,"SB",IF(ROUND(AVERAGEIFS(DATA!$K:$K,DATA!$F:$F,$B20,DATA!$M:$M,J$9,DATA!$N:$N,$L$1,DATA!$E:$E,"&lt;=7"),4)&gt;MASTER!$B$4/100,"B",IF(ROUND(AVERAGEIFS(DATA!$K:$K,DATA!$F:$F,$B20,DATA!$M:$M,J$9,DATA!$N:$N,$L$1,DATA!$E:$E,"&lt;=7"),4)&gt;MASTER!$B$5/100,"C","K")))," ")</f>
        <v> </v>
      </c>
      <c r="K20" s="52"/>
      <c r="L20" s="18" t="str">
        <f ca="1">IFERROR(IF(ROUND(AVERAGEIFS(DATA!$K:$K,DATA!$F:$F,$B20,DATA!$M:$M,L$9,DATA!$N:$N,$L$1,DATA!$E:$E,"&lt;=7"),4)&gt;MASTER!$B$3/100,"SB",IF(ROUND(AVERAGEIFS(DATA!$K:$K,DATA!$F:$F,$B20,DATA!$M:$M,L$9,DATA!$N:$N,$L$1,DATA!$E:$E,"&lt;=7"),4)&gt;MASTER!$B$4/100,"B",IF(ROUND(AVERAGEIFS(DATA!$K:$K,DATA!$F:$F,$B20,DATA!$M:$M,L$9,DATA!$N:$N,$L$1,DATA!$E:$E,"&lt;=7"),4)&gt;MASTER!$B$5/100,"C","K")))," ")</f>
        <v> </v>
      </c>
      <c r="M20" s="52"/>
      <c r="N20" s="18" t="str">
        <f ca="1">IFERROR(IF(ROUND(AVERAGEIFS(DATA!$K:$K,DATA!$F:$F,$B20,DATA!$M:$M,N$9,DATA!$N:$N,$L$1,DATA!$E:$E,"&lt;=7"),4)&gt;MASTER!$B$3/100,"SB",IF(ROUND(AVERAGEIFS(DATA!$K:$K,DATA!$F:$F,$B20,DATA!$M:$M,N$9,DATA!$N:$N,$L$1,DATA!$E:$E,"&lt;=7"),4)&gt;MASTER!$B$4/100,"B",IF(ROUND(AVERAGEIFS(DATA!$K:$K,DATA!$F:$F,$B20,DATA!$M:$M,N$9,DATA!$N:$N,$L$1,DATA!$E:$E,"&lt;=7"),4)&gt;MASTER!$B$5/100,"C","K")))," ")</f>
        <v> 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 customHeight="1" spans="1:50">
      <c r="A21" s="1"/>
      <c r="B21" s="33" t="s">
        <v>10</v>
      </c>
      <c r="C21" s="52"/>
      <c r="D21" s="18" t="str">
        <f ca="1">IFERROR(IF(ROUND(AVERAGEIFS(DATA!$K:$K,DATA!$F:$F,$B21,DATA!$M:$M,D$9,DATA!$N:$N,$L$1,DATA!$E:$E,"&lt;=7"),4)&gt;MASTER!$B$3/100,"SB",IF(ROUND(AVERAGEIFS(DATA!$K:$K,DATA!$F:$F,$B21,DATA!$M:$M,D$9,DATA!$N:$N,$L$1,DATA!$E:$E,"&lt;=7"),4)&gt;MASTER!$B$4/100,"B",IF(ROUND(AVERAGEIFS(DATA!$K:$K,DATA!$F:$F,$B21,DATA!$M:$M,D$9,DATA!$N:$N,$L$1,DATA!$E:$E,"&lt;=7"),4)&gt;MASTER!$B$5/100,"C","K")))," ")</f>
        <v> </v>
      </c>
      <c r="E21" s="52"/>
      <c r="F21" s="18" t="str">
        <f ca="1">IFERROR(IF(ROUND(AVERAGEIFS(DATA!$K:$K,DATA!$F:$F,$B21,DATA!$M:$M,F$9,DATA!$N:$N,$L$1,DATA!$E:$E,"&lt;=7"),4)&gt;MASTER!$B$3/100,"SB",IF(ROUND(AVERAGEIFS(DATA!$K:$K,DATA!$F:$F,$B21,DATA!$M:$M,F$9,DATA!$N:$N,$L$1,DATA!$E:$E,"&lt;=7"),4)&gt;MASTER!$B$4/100,"B",IF(ROUND(AVERAGEIFS(DATA!$K:$K,DATA!$F:$F,$B21,DATA!$M:$M,F$9,DATA!$N:$N,$L$1,DATA!$E:$E,"&lt;=7"),4)&gt;MASTER!$B$5/100,"C","K")))," ")</f>
        <v> </v>
      </c>
      <c r="G21" s="52"/>
      <c r="H21" s="18" t="str">
        <f ca="1">IFERROR(IF(ROUND(AVERAGEIFS(DATA!$K:$K,DATA!$F:$F,$B21,DATA!$M:$M,H$9,DATA!$N:$N,$L$1,DATA!$E:$E,"&lt;=7"),4)&gt;MASTER!$B$3/100,"SB",IF(ROUND(AVERAGEIFS(DATA!$K:$K,DATA!$F:$F,$B21,DATA!$M:$M,H$9,DATA!$N:$N,$L$1,DATA!$E:$E,"&lt;=7"),4)&gt;MASTER!$B$4/100,"B",IF(ROUND(AVERAGEIFS(DATA!$K:$K,DATA!$F:$F,$B21,DATA!$M:$M,H$9,DATA!$N:$N,$L$1,DATA!$E:$E,"&lt;=7"),4)&gt;MASTER!$B$5/100,"C","K")))," ")</f>
        <v> </v>
      </c>
      <c r="I21" s="52"/>
      <c r="J21" s="18" t="str">
        <f ca="1">IFERROR(IF(ROUND(AVERAGEIFS(DATA!$K:$K,DATA!$F:$F,$B21,DATA!$M:$M,J$9,DATA!$N:$N,$L$1,DATA!$E:$E,"&lt;=7"),4)&gt;MASTER!$B$3/100,"SB",IF(ROUND(AVERAGEIFS(DATA!$K:$K,DATA!$F:$F,$B21,DATA!$M:$M,J$9,DATA!$N:$N,$L$1,DATA!$E:$E,"&lt;=7"),4)&gt;MASTER!$B$4/100,"B",IF(ROUND(AVERAGEIFS(DATA!$K:$K,DATA!$F:$F,$B21,DATA!$M:$M,J$9,DATA!$N:$N,$L$1,DATA!$E:$E,"&lt;=7"),4)&gt;MASTER!$B$5/100,"C","K")))," ")</f>
        <v> </v>
      </c>
      <c r="K21" s="52"/>
      <c r="L21" s="18" t="str">
        <f ca="1">IFERROR(IF(ROUND(AVERAGEIFS(DATA!$K:$K,DATA!$F:$F,$B21,DATA!$M:$M,L$9,DATA!$N:$N,$L$1,DATA!$E:$E,"&lt;=7"),4)&gt;MASTER!$B$3/100,"SB",IF(ROUND(AVERAGEIFS(DATA!$K:$K,DATA!$F:$F,$B21,DATA!$M:$M,L$9,DATA!$N:$N,$L$1,DATA!$E:$E,"&lt;=7"),4)&gt;MASTER!$B$4/100,"B",IF(ROUND(AVERAGEIFS(DATA!$K:$K,DATA!$F:$F,$B21,DATA!$M:$M,L$9,DATA!$N:$N,$L$1,DATA!$E:$E,"&lt;=7"),4)&gt;MASTER!$B$5/100,"C","K")))," ")</f>
        <v> </v>
      </c>
      <c r="M21" s="52"/>
      <c r="N21" s="18" t="str">
        <f ca="1">IFERROR(IF(ROUND(AVERAGEIFS(DATA!$K:$K,DATA!$F:$F,$B21,DATA!$M:$M,N$9,DATA!$N:$N,$L$1,DATA!$E:$E,"&lt;=7"),4)&gt;MASTER!$B$3/100,"SB",IF(ROUND(AVERAGEIFS(DATA!$K:$K,DATA!$F:$F,$B21,DATA!$M:$M,N$9,DATA!$N:$N,$L$1,DATA!$E:$E,"&lt;=7"),4)&gt;MASTER!$B$4/100,"B",IF(ROUND(AVERAGEIFS(DATA!$K:$K,DATA!$F:$F,$B21,DATA!$M:$M,N$9,DATA!$N:$N,$L$1,DATA!$E:$E,"&lt;=7"),4)&gt;MASTER!$B$5/100,"C","K")))," ")</f>
        <v> 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customHeight="1" spans="1:50">
      <c r="A22" s="1"/>
      <c r="B22" s="33" t="s">
        <v>11</v>
      </c>
      <c r="C22" s="52"/>
      <c r="D22" s="18" t="str">
        <f ca="1">IFERROR(IF(ROUND(AVERAGEIFS(DATA!$K:$K,DATA!$F:$F,$B22,DATA!$M:$M,D$9,DATA!$N:$N,$L$1,DATA!$E:$E,"&lt;=7"),4)&gt;MASTER!$B$3/100,"SB",IF(ROUND(AVERAGEIFS(DATA!$K:$K,DATA!$F:$F,$B22,DATA!$M:$M,D$9,DATA!$N:$N,$L$1,DATA!$E:$E,"&lt;=7"),4)&gt;MASTER!$B$4/100,"B",IF(ROUND(AVERAGEIFS(DATA!$K:$K,DATA!$F:$F,$B22,DATA!$M:$M,D$9,DATA!$N:$N,$L$1,DATA!$E:$E,"&lt;=7"),4)&gt;MASTER!$B$5/100,"C","K")))," ")</f>
        <v> </v>
      </c>
      <c r="E22" s="52"/>
      <c r="F22" s="18" t="str">
        <f ca="1">IFERROR(IF(ROUND(AVERAGEIFS(DATA!$K:$K,DATA!$F:$F,$B22,DATA!$M:$M,F$9,DATA!$N:$N,$L$1,DATA!$E:$E,"&lt;=7"),4)&gt;MASTER!$B$3/100,"SB",IF(ROUND(AVERAGEIFS(DATA!$K:$K,DATA!$F:$F,$B22,DATA!$M:$M,F$9,DATA!$N:$N,$L$1,DATA!$E:$E,"&lt;=7"),4)&gt;MASTER!$B$4/100,"B",IF(ROUND(AVERAGEIFS(DATA!$K:$K,DATA!$F:$F,$B22,DATA!$M:$M,F$9,DATA!$N:$N,$L$1,DATA!$E:$E,"&lt;=7"),4)&gt;MASTER!$B$5/100,"C","K")))," ")</f>
        <v> </v>
      </c>
      <c r="G22" s="52"/>
      <c r="H22" s="18" t="str">
        <f ca="1">IFERROR(IF(ROUND(AVERAGEIFS(DATA!$K:$K,DATA!$F:$F,$B22,DATA!$M:$M,H$9,DATA!$N:$N,$L$1,DATA!$E:$E,"&lt;=7"),4)&gt;MASTER!$B$3/100,"SB",IF(ROUND(AVERAGEIFS(DATA!$K:$K,DATA!$F:$F,$B22,DATA!$M:$M,H$9,DATA!$N:$N,$L$1,DATA!$E:$E,"&lt;=7"),4)&gt;MASTER!$B$4/100,"B",IF(ROUND(AVERAGEIFS(DATA!$K:$K,DATA!$F:$F,$B22,DATA!$M:$M,H$9,DATA!$N:$N,$L$1,DATA!$E:$E,"&lt;=7"),4)&gt;MASTER!$B$5/100,"C","K")))," ")</f>
        <v> </v>
      </c>
      <c r="I22" s="52"/>
      <c r="J22" s="18" t="str">
        <f ca="1">IFERROR(IF(ROUND(AVERAGEIFS(DATA!$K:$K,DATA!$F:$F,$B22,DATA!$M:$M,J$9,DATA!$N:$N,$L$1,DATA!$E:$E,"&lt;=7"),4)&gt;MASTER!$B$3/100,"SB",IF(ROUND(AVERAGEIFS(DATA!$K:$K,DATA!$F:$F,$B22,DATA!$M:$M,J$9,DATA!$N:$N,$L$1,DATA!$E:$E,"&lt;=7"),4)&gt;MASTER!$B$4/100,"B",IF(ROUND(AVERAGEIFS(DATA!$K:$K,DATA!$F:$F,$B22,DATA!$M:$M,J$9,DATA!$N:$N,$L$1,DATA!$E:$E,"&lt;=7"),4)&gt;MASTER!$B$5/100,"C","K")))," ")</f>
        <v> </v>
      </c>
      <c r="K22" s="52"/>
      <c r="L22" s="18" t="str">
        <f ca="1">IFERROR(IF(ROUND(AVERAGEIFS(DATA!$K:$K,DATA!$F:$F,$B22,DATA!$M:$M,L$9,DATA!$N:$N,$L$1,DATA!$E:$E,"&lt;=7"),4)&gt;MASTER!$B$3/100,"SB",IF(ROUND(AVERAGEIFS(DATA!$K:$K,DATA!$F:$F,$B22,DATA!$M:$M,L$9,DATA!$N:$N,$L$1,DATA!$E:$E,"&lt;=7"),4)&gt;MASTER!$B$4/100,"B",IF(ROUND(AVERAGEIFS(DATA!$K:$K,DATA!$F:$F,$B22,DATA!$M:$M,L$9,DATA!$N:$N,$L$1,DATA!$E:$E,"&lt;=7"),4)&gt;MASTER!$B$5/100,"C","K")))," ")</f>
        <v> </v>
      </c>
      <c r="M22" s="52"/>
      <c r="N22" s="18" t="str">
        <f ca="1">IFERROR(IF(ROUND(AVERAGEIFS(DATA!$K:$K,DATA!$F:$F,$B22,DATA!$M:$M,N$9,DATA!$N:$N,$L$1,DATA!$E:$E,"&lt;=7"),4)&gt;MASTER!$B$3/100,"SB",IF(ROUND(AVERAGEIFS(DATA!$K:$K,DATA!$F:$F,$B22,DATA!$M:$M,N$9,DATA!$N:$N,$L$1,DATA!$E:$E,"&lt;=7"),4)&gt;MASTER!$B$4/100,"B",IF(ROUND(AVERAGEIFS(DATA!$K:$K,DATA!$F:$F,$B22,DATA!$M:$M,N$9,DATA!$N:$N,$L$1,DATA!$E:$E,"&lt;=7"),4)&gt;MASTER!$B$5/100,"C","K")))," ")</f>
        <v> 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</row>
    <row r="23" customHeight="1" spans="1:50">
      <c r="A23" s="1"/>
      <c r="B23" s="33" t="s">
        <v>12</v>
      </c>
      <c r="C23" s="52"/>
      <c r="D23" s="18" t="str">
        <f ca="1">IFERROR(IF(ROUND(AVERAGEIFS(DATA!$K:$K,DATA!$F:$F,$B23,DATA!$M:$M,D$9,DATA!$N:$N,$L$1,DATA!$E:$E,"&lt;=7"),4)&gt;MASTER!$B$3/100,"SB",IF(ROUND(AVERAGEIFS(DATA!$K:$K,DATA!$F:$F,$B23,DATA!$M:$M,D$9,DATA!$N:$N,$L$1,DATA!$E:$E,"&lt;=7"),4)&gt;MASTER!$B$4/100,"B",IF(ROUND(AVERAGEIFS(DATA!$K:$K,DATA!$F:$F,$B23,DATA!$M:$M,D$9,DATA!$N:$N,$L$1,DATA!$E:$E,"&lt;=7"),4)&gt;MASTER!$B$5/100,"C","K")))," ")</f>
        <v> </v>
      </c>
      <c r="E23" s="52"/>
      <c r="F23" s="18" t="str">
        <f ca="1">IFERROR(IF(ROUND(AVERAGEIFS(DATA!$K:$K,DATA!$F:$F,$B23,DATA!$M:$M,F$9,DATA!$N:$N,$L$1,DATA!$E:$E,"&lt;=7"),4)&gt;MASTER!$B$3/100,"SB",IF(ROUND(AVERAGEIFS(DATA!$K:$K,DATA!$F:$F,$B23,DATA!$M:$M,F$9,DATA!$N:$N,$L$1,DATA!$E:$E,"&lt;=7"),4)&gt;MASTER!$B$4/100,"B",IF(ROUND(AVERAGEIFS(DATA!$K:$K,DATA!$F:$F,$B23,DATA!$M:$M,F$9,DATA!$N:$N,$L$1,DATA!$E:$E,"&lt;=7"),4)&gt;MASTER!$B$5/100,"C","K")))," ")</f>
        <v> </v>
      </c>
      <c r="G23" s="52"/>
      <c r="H23" s="18" t="str">
        <f ca="1">IFERROR(IF(ROUND(AVERAGEIFS(DATA!$K:$K,DATA!$F:$F,$B23,DATA!$M:$M,H$9,DATA!$N:$N,$L$1,DATA!$E:$E,"&lt;=7"),4)&gt;MASTER!$B$3/100,"SB",IF(ROUND(AVERAGEIFS(DATA!$K:$K,DATA!$F:$F,$B23,DATA!$M:$M,H$9,DATA!$N:$N,$L$1,DATA!$E:$E,"&lt;=7"),4)&gt;MASTER!$B$4/100,"B",IF(ROUND(AVERAGEIFS(DATA!$K:$K,DATA!$F:$F,$B23,DATA!$M:$M,H$9,DATA!$N:$N,$L$1,DATA!$E:$E,"&lt;=7"),4)&gt;MASTER!$B$5/100,"C","K")))," ")</f>
        <v> </v>
      </c>
      <c r="I23" s="52"/>
      <c r="J23" s="18" t="str">
        <f ca="1">IFERROR(IF(ROUND(AVERAGEIFS(DATA!$K:$K,DATA!$F:$F,$B23,DATA!$M:$M,J$9,DATA!$N:$N,$L$1,DATA!$E:$E,"&lt;=7"),4)&gt;MASTER!$B$3/100,"SB",IF(ROUND(AVERAGEIFS(DATA!$K:$K,DATA!$F:$F,$B23,DATA!$M:$M,J$9,DATA!$N:$N,$L$1,DATA!$E:$E,"&lt;=7"),4)&gt;MASTER!$B$4/100,"B",IF(ROUND(AVERAGEIFS(DATA!$K:$K,DATA!$F:$F,$B23,DATA!$M:$M,J$9,DATA!$N:$N,$L$1,DATA!$E:$E,"&lt;=7"),4)&gt;MASTER!$B$5/100,"C","K")))," ")</f>
        <v> </v>
      </c>
      <c r="K23" s="52"/>
      <c r="L23" s="18" t="str">
        <f ca="1">IFERROR(IF(ROUND(AVERAGEIFS(DATA!$K:$K,DATA!$F:$F,$B23,DATA!$M:$M,L$9,DATA!$N:$N,$L$1,DATA!$E:$E,"&lt;=7"),4)&gt;MASTER!$B$3/100,"SB",IF(ROUND(AVERAGEIFS(DATA!$K:$K,DATA!$F:$F,$B23,DATA!$M:$M,L$9,DATA!$N:$N,$L$1,DATA!$E:$E,"&lt;=7"),4)&gt;MASTER!$B$4/100,"B",IF(ROUND(AVERAGEIFS(DATA!$K:$K,DATA!$F:$F,$B23,DATA!$M:$M,L$9,DATA!$N:$N,$L$1,DATA!$E:$E,"&lt;=7"),4)&gt;MASTER!$B$5/100,"C","K")))," ")</f>
        <v> </v>
      </c>
      <c r="M23" s="52"/>
      <c r="N23" s="18" t="str">
        <f ca="1">IFERROR(IF(ROUND(AVERAGEIFS(DATA!$K:$K,DATA!$F:$F,$B23,DATA!$M:$M,N$9,DATA!$N:$N,$L$1,DATA!$E:$E,"&lt;=7"),4)&gt;MASTER!$B$3/100,"SB",IF(ROUND(AVERAGEIFS(DATA!$K:$K,DATA!$F:$F,$B23,DATA!$M:$M,N$9,DATA!$N:$N,$L$1,DATA!$E:$E,"&lt;=7"),4)&gt;MASTER!$B$4/100,"B",IF(ROUND(AVERAGEIFS(DATA!$K:$K,DATA!$F:$F,$B23,DATA!$M:$M,N$9,DATA!$N:$N,$L$1,DATA!$E:$E,"&lt;=7"),4)&gt;MASTER!$B$5/100,"C","K")))," ")</f>
        <v> 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</row>
    <row r="24" customHeight="1" spans="1:50">
      <c r="A24" s="1"/>
      <c r="B24" s="33" t="s">
        <v>13</v>
      </c>
      <c r="C24" s="52"/>
      <c r="D24" s="18" t="str">
        <f ca="1">IFERROR(IF(ROUND(AVERAGEIFS(DATA!$K:$K,DATA!$F:$F,$B24,DATA!$M:$M,D$9,DATA!$N:$N,$L$1,DATA!$E:$E,"&lt;=7"),4)&gt;MASTER!$B$3/100,"SB",IF(ROUND(AVERAGEIFS(DATA!$K:$K,DATA!$F:$F,$B24,DATA!$M:$M,D$9,DATA!$N:$N,$L$1,DATA!$E:$E,"&lt;=7"),4)&gt;MASTER!$B$4/100,"B",IF(ROUND(AVERAGEIFS(DATA!$K:$K,DATA!$F:$F,$B24,DATA!$M:$M,D$9,DATA!$N:$N,$L$1,DATA!$E:$E,"&lt;=7"),4)&gt;MASTER!$B$5/100,"C","K")))," ")</f>
        <v> </v>
      </c>
      <c r="E24" s="52"/>
      <c r="F24" s="18" t="str">
        <f ca="1">IFERROR(IF(ROUND(AVERAGEIFS(DATA!$K:$K,DATA!$F:$F,$B24,DATA!$M:$M,F$9,DATA!$N:$N,$L$1,DATA!$E:$E,"&lt;=7"),4)&gt;MASTER!$B$3/100,"SB",IF(ROUND(AVERAGEIFS(DATA!$K:$K,DATA!$F:$F,$B24,DATA!$M:$M,F$9,DATA!$N:$N,$L$1,DATA!$E:$E,"&lt;=7"),4)&gt;MASTER!$B$4/100,"B",IF(ROUND(AVERAGEIFS(DATA!$K:$K,DATA!$F:$F,$B24,DATA!$M:$M,F$9,DATA!$N:$N,$L$1,DATA!$E:$E,"&lt;=7"),4)&gt;MASTER!$B$5/100,"C","K")))," ")</f>
        <v> </v>
      </c>
      <c r="G24" s="52"/>
      <c r="H24" s="18" t="str">
        <f ca="1">IFERROR(IF(ROUND(AVERAGEIFS(DATA!$K:$K,DATA!$F:$F,$B24,DATA!$M:$M,H$9,DATA!$N:$N,$L$1,DATA!$E:$E,"&lt;=7"),4)&gt;MASTER!$B$3/100,"SB",IF(ROUND(AVERAGEIFS(DATA!$K:$K,DATA!$F:$F,$B24,DATA!$M:$M,H$9,DATA!$N:$N,$L$1,DATA!$E:$E,"&lt;=7"),4)&gt;MASTER!$B$4/100,"B",IF(ROUND(AVERAGEIFS(DATA!$K:$K,DATA!$F:$F,$B24,DATA!$M:$M,H$9,DATA!$N:$N,$L$1,DATA!$E:$E,"&lt;=7"),4)&gt;MASTER!$B$5/100,"C","K")))," ")</f>
        <v> </v>
      </c>
      <c r="I24" s="52"/>
      <c r="J24" s="18" t="str">
        <f ca="1">IFERROR(IF(ROUND(AVERAGEIFS(DATA!$K:$K,DATA!$F:$F,$B24,DATA!$M:$M,J$9,DATA!$N:$N,$L$1,DATA!$E:$E,"&lt;=7"),4)&gt;MASTER!$B$3/100,"SB",IF(ROUND(AVERAGEIFS(DATA!$K:$K,DATA!$F:$F,$B24,DATA!$M:$M,J$9,DATA!$N:$N,$L$1,DATA!$E:$E,"&lt;=7"),4)&gt;MASTER!$B$4/100,"B",IF(ROUND(AVERAGEIFS(DATA!$K:$K,DATA!$F:$F,$B24,DATA!$M:$M,J$9,DATA!$N:$N,$L$1,DATA!$E:$E,"&lt;=7"),4)&gt;MASTER!$B$5/100,"C","K")))," ")</f>
        <v> </v>
      </c>
      <c r="K24" s="52"/>
      <c r="L24" s="18" t="str">
        <f ca="1">IFERROR(IF(ROUND(AVERAGEIFS(DATA!$K:$K,DATA!$F:$F,$B24,DATA!$M:$M,L$9,DATA!$N:$N,$L$1,DATA!$E:$E,"&lt;=7"),4)&gt;MASTER!$B$3/100,"SB",IF(ROUND(AVERAGEIFS(DATA!$K:$K,DATA!$F:$F,$B24,DATA!$M:$M,L$9,DATA!$N:$N,$L$1,DATA!$E:$E,"&lt;=7"),4)&gt;MASTER!$B$4/100,"B",IF(ROUND(AVERAGEIFS(DATA!$K:$K,DATA!$F:$F,$B24,DATA!$M:$M,L$9,DATA!$N:$N,$L$1,DATA!$E:$E,"&lt;=7"),4)&gt;MASTER!$B$5/100,"C","K")))," ")</f>
        <v> </v>
      </c>
      <c r="M24" s="52"/>
      <c r="N24" s="18" t="str">
        <f ca="1">IFERROR(IF(ROUND(AVERAGEIFS(DATA!$K:$K,DATA!$F:$F,$B24,DATA!$M:$M,N$9,DATA!$N:$N,$L$1,DATA!$E:$E,"&lt;=7"),4)&gt;MASTER!$B$3/100,"SB",IF(ROUND(AVERAGEIFS(DATA!$K:$K,DATA!$F:$F,$B24,DATA!$M:$M,N$9,DATA!$N:$N,$L$1,DATA!$E:$E,"&lt;=7"),4)&gt;MASTER!$B$4/100,"B",IF(ROUND(AVERAGEIFS(DATA!$K:$K,DATA!$F:$F,$B24,DATA!$M:$M,N$9,DATA!$N:$N,$L$1,DATA!$E:$E,"&lt;=7"),4)&gt;MASTER!$B$5/100,"C","K")))," ")</f>
        <v> 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</row>
    <row r="25" customHeight="1" spans="1:50">
      <c r="A25" s="1"/>
      <c r="B25" s="33" t="s">
        <v>14</v>
      </c>
      <c r="C25" s="52"/>
      <c r="D25" s="18" t="str">
        <f ca="1">IFERROR(IF(ROUND(AVERAGEIFS(DATA!$K:$K,DATA!$F:$F,$B25,DATA!$M:$M,D$9,DATA!$N:$N,$L$1,DATA!$E:$E,"&lt;=7"),4)&gt;MASTER!$B$3/100,"SB",IF(ROUND(AVERAGEIFS(DATA!$K:$K,DATA!$F:$F,$B25,DATA!$M:$M,D$9,DATA!$N:$N,$L$1,DATA!$E:$E,"&lt;=7"),4)&gt;MASTER!$B$4/100,"B",IF(ROUND(AVERAGEIFS(DATA!$K:$K,DATA!$F:$F,$B25,DATA!$M:$M,D$9,DATA!$N:$N,$L$1,DATA!$E:$E,"&lt;=7"),4)&gt;MASTER!$B$5/100,"C","K")))," ")</f>
        <v> </v>
      </c>
      <c r="E25" s="52"/>
      <c r="F25" s="18" t="str">
        <f ca="1">IFERROR(IF(ROUND(AVERAGEIFS(DATA!$K:$K,DATA!$F:$F,$B25,DATA!$M:$M,F$9,DATA!$N:$N,$L$1,DATA!$E:$E,"&lt;=7"),4)&gt;MASTER!$B$3/100,"SB",IF(ROUND(AVERAGEIFS(DATA!$K:$K,DATA!$F:$F,$B25,DATA!$M:$M,F$9,DATA!$N:$N,$L$1,DATA!$E:$E,"&lt;=7"),4)&gt;MASTER!$B$4/100,"B",IF(ROUND(AVERAGEIFS(DATA!$K:$K,DATA!$F:$F,$B25,DATA!$M:$M,F$9,DATA!$N:$N,$L$1,DATA!$E:$E,"&lt;=7"),4)&gt;MASTER!$B$5/100,"C","K")))," ")</f>
        <v> </v>
      </c>
      <c r="G25" s="52"/>
      <c r="H25" s="18" t="str">
        <f ca="1">IFERROR(IF(ROUND(AVERAGEIFS(DATA!$K:$K,DATA!$F:$F,$B25,DATA!$M:$M,H$9,DATA!$N:$N,$L$1,DATA!$E:$E,"&lt;=7"),4)&gt;MASTER!$B$3/100,"SB",IF(ROUND(AVERAGEIFS(DATA!$K:$K,DATA!$F:$F,$B25,DATA!$M:$M,H$9,DATA!$N:$N,$L$1,DATA!$E:$E,"&lt;=7"),4)&gt;MASTER!$B$4/100,"B",IF(ROUND(AVERAGEIFS(DATA!$K:$K,DATA!$F:$F,$B25,DATA!$M:$M,H$9,DATA!$N:$N,$L$1,DATA!$E:$E,"&lt;=7"),4)&gt;MASTER!$B$5/100,"C","K")))," ")</f>
        <v> </v>
      </c>
      <c r="I25" s="52"/>
      <c r="J25" s="18" t="str">
        <f ca="1">IFERROR(IF(ROUND(AVERAGEIFS(DATA!$K:$K,DATA!$F:$F,$B25,DATA!$M:$M,J$9,DATA!$N:$N,$L$1,DATA!$E:$E,"&lt;=7"),4)&gt;MASTER!$B$3/100,"SB",IF(ROUND(AVERAGEIFS(DATA!$K:$K,DATA!$F:$F,$B25,DATA!$M:$M,J$9,DATA!$N:$N,$L$1,DATA!$E:$E,"&lt;=7"),4)&gt;MASTER!$B$4/100,"B",IF(ROUND(AVERAGEIFS(DATA!$K:$K,DATA!$F:$F,$B25,DATA!$M:$M,J$9,DATA!$N:$N,$L$1,DATA!$E:$E,"&lt;=7"),4)&gt;MASTER!$B$5/100,"C","K")))," ")</f>
        <v> </v>
      </c>
      <c r="K25" s="52"/>
      <c r="L25" s="18" t="str">
        <f ca="1">IFERROR(IF(ROUND(AVERAGEIFS(DATA!$K:$K,DATA!$F:$F,$B25,DATA!$M:$M,L$9,DATA!$N:$N,$L$1,DATA!$E:$E,"&lt;=7"),4)&gt;MASTER!$B$3/100,"SB",IF(ROUND(AVERAGEIFS(DATA!$K:$K,DATA!$F:$F,$B25,DATA!$M:$M,L$9,DATA!$N:$N,$L$1,DATA!$E:$E,"&lt;=7"),4)&gt;MASTER!$B$4/100,"B",IF(ROUND(AVERAGEIFS(DATA!$K:$K,DATA!$F:$F,$B25,DATA!$M:$M,L$9,DATA!$N:$N,$L$1,DATA!$E:$E,"&lt;=7"),4)&gt;MASTER!$B$5/100,"C","K")))," ")</f>
        <v> </v>
      </c>
      <c r="M25" s="52"/>
      <c r="N25" s="18" t="str">
        <f ca="1">IFERROR(IF(ROUND(AVERAGEIFS(DATA!$K:$K,DATA!$F:$F,$B25,DATA!$M:$M,N$9,DATA!$N:$N,$L$1,DATA!$E:$E,"&lt;=7"),4)&gt;MASTER!$B$3/100,"SB",IF(ROUND(AVERAGEIFS(DATA!$K:$K,DATA!$F:$F,$B25,DATA!$M:$M,N$9,DATA!$N:$N,$L$1,DATA!$E:$E,"&lt;=7"),4)&gt;MASTER!$B$4/100,"B",IF(ROUND(AVERAGEIFS(DATA!$K:$K,DATA!$F:$F,$B25,DATA!$M:$M,N$9,DATA!$N:$N,$L$1,DATA!$E:$E,"&lt;=7"),4)&gt;MASTER!$B$5/100,"C","K")))," ")</f>
        <v> 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</row>
    <row r="26" customHeight="1" spans="1:50">
      <c r="A26" s="1"/>
      <c r="B26" s="33" t="s">
        <v>15</v>
      </c>
      <c r="C26" s="52"/>
      <c r="D26" s="18" t="str">
        <f ca="1">IFERROR(IF(ROUND(AVERAGEIFS(DATA!$K:$K,DATA!$F:$F,$B26,DATA!$M:$M,D$9,DATA!$N:$N,$L$1,DATA!$E:$E,"&lt;=7"),4)&gt;MASTER!$B$3/100,"SB",IF(ROUND(AVERAGEIFS(DATA!$K:$K,DATA!$F:$F,$B26,DATA!$M:$M,D$9,DATA!$N:$N,$L$1,DATA!$E:$E,"&lt;=7"),4)&gt;MASTER!$B$4/100,"B",IF(ROUND(AVERAGEIFS(DATA!$K:$K,DATA!$F:$F,$B26,DATA!$M:$M,D$9,DATA!$N:$N,$L$1,DATA!$E:$E,"&lt;=7"),4)&gt;MASTER!$B$5/100,"C","K")))," ")</f>
        <v> </v>
      </c>
      <c r="E26" s="52"/>
      <c r="F26" s="18" t="str">
        <f ca="1">IFERROR(IF(ROUND(AVERAGEIFS(DATA!$K:$K,DATA!$F:$F,$B26,DATA!$M:$M,F$9,DATA!$N:$N,$L$1,DATA!$E:$E,"&lt;=7"),4)&gt;MASTER!$B$3/100,"SB",IF(ROUND(AVERAGEIFS(DATA!$K:$K,DATA!$F:$F,$B26,DATA!$M:$M,F$9,DATA!$N:$N,$L$1,DATA!$E:$E,"&lt;=7"),4)&gt;MASTER!$B$4/100,"B",IF(ROUND(AVERAGEIFS(DATA!$K:$K,DATA!$F:$F,$B26,DATA!$M:$M,F$9,DATA!$N:$N,$L$1,DATA!$E:$E,"&lt;=7"),4)&gt;MASTER!$B$5/100,"C","K")))," ")</f>
        <v> </v>
      </c>
      <c r="G26" s="52"/>
      <c r="H26" s="18" t="str">
        <f ca="1">IFERROR(IF(ROUND(AVERAGEIFS(DATA!$K:$K,DATA!$F:$F,$B26,DATA!$M:$M,H$9,DATA!$N:$N,$L$1,DATA!$E:$E,"&lt;=7"),4)&gt;MASTER!$B$3/100,"SB",IF(ROUND(AVERAGEIFS(DATA!$K:$K,DATA!$F:$F,$B26,DATA!$M:$M,H$9,DATA!$N:$N,$L$1,DATA!$E:$E,"&lt;=7"),4)&gt;MASTER!$B$4/100,"B",IF(ROUND(AVERAGEIFS(DATA!$K:$K,DATA!$F:$F,$B26,DATA!$M:$M,H$9,DATA!$N:$N,$L$1,DATA!$E:$E,"&lt;=7"),4)&gt;MASTER!$B$5/100,"C","K")))," ")</f>
        <v> </v>
      </c>
      <c r="I26" s="52"/>
      <c r="J26" s="18" t="str">
        <f ca="1">IFERROR(IF(ROUND(AVERAGEIFS(DATA!$K:$K,DATA!$F:$F,$B26,DATA!$M:$M,J$9,DATA!$N:$N,$L$1,DATA!$E:$E,"&lt;=7"),4)&gt;MASTER!$B$3/100,"SB",IF(ROUND(AVERAGEIFS(DATA!$K:$K,DATA!$F:$F,$B26,DATA!$M:$M,J$9,DATA!$N:$N,$L$1,DATA!$E:$E,"&lt;=7"),4)&gt;MASTER!$B$4/100,"B",IF(ROUND(AVERAGEIFS(DATA!$K:$K,DATA!$F:$F,$B26,DATA!$M:$M,J$9,DATA!$N:$N,$L$1,DATA!$E:$E,"&lt;=7"),4)&gt;MASTER!$B$5/100,"C","K")))," ")</f>
        <v> </v>
      </c>
      <c r="K26" s="52"/>
      <c r="L26" s="18" t="str">
        <f ca="1">IFERROR(IF(ROUND(AVERAGEIFS(DATA!$K:$K,DATA!$F:$F,$B26,DATA!$M:$M,L$9,DATA!$N:$N,$L$1,DATA!$E:$E,"&lt;=7"),4)&gt;MASTER!$B$3/100,"SB",IF(ROUND(AVERAGEIFS(DATA!$K:$K,DATA!$F:$F,$B26,DATA!$M:$M,L$9,DATA!$N:$N,$L$1,DATA!$E:$E,"&lt;=7"),4)&gt;MASTER!$B$4/100,"B",IF(ROUND(AVERAGEIFS(DATA!$K:$K,DATA!$F:$F,$B26,DATA!$M:$M,L$9,DATA!$N:$N,$L$1,DATA!$E:$E,"&lt;=7"),4)&gt;MASTER!$B$5/100,"C","K")))," ")</f>
        <v> </v>
      </c>
      <c r="M26" s="52"/>
      <c r="N26" s="18" t="str">
        <f ca="1">IFERROR(IF(ROUND(AVERAGEIFS(DATA!$K:$K,DATA!$F:$F,$B26,DATA!$M:$M,N$9,DATA!$N:$N,$L$1,DATA!$E:$E,"&lt;=7"),4)&gt;MASTER!$B$3/100,"SB",IF(ROUND(AVERAGEIFS(DATA!$K:$K,DATA!$F:$F,$B26,DATA!$M:$M,N$9,DATA!$N:$N,$L$1,DATA!$E:$E,"&lt;=7"),4)&gt;MASTER!$B$4/100,"B",IF(ROUND(AVERAGEIFS(DATA!$K:$K,DATA!$F:$F,$B26,DATA!$M:$M,N$9,DATA!$N:$N,$L$1,DATA!$E:$E,"&lt;=7"),4)&gt;MASTER!$B$5/100,"C","K")))," ")</f>
        <v> 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</row>
    <row r="27" customHeight="1" spans="1:50">
      <c r="A27" s="1"/>
      <c r="B27" s="33" t="s">
        <v>16</v>
      </c>
      <c r="C27" s="52"/>
      <c r="D27" s="18" t="str">
        <f ca="1">IFERROR(IF(ROUND(AVERAGEIFS(DATA!$K:$K,DATA!$F:$F,$B27,DATA!$M:$M,D$9,DATA!$N:$N,$L$1,DATA!$E:$E,"&lt;=7"),4)&gt;MASTER!$B$3/100,"SB",IF(ROUND(AVERAGEIFS(DATA!$K:$K,DATA!$F:$F,$B27,DATA!$M:$M,D$9,DATA!$N:$N,$L$1,DATA!$E:$E,"&lt;=7"),4)&gt;MASTER!$B$4/100,"B",IF(ROUND(AVERAGEIFS(DATA!$K:$K,DATA!$F:$F,$B27,DATA!$M:$M,D$9,DATA!$N:$N,$L$1,DATA!$E:$E,"&lt;=7"),4)&gt;MASTER!$B$5/100,"C","K")))," ")</f>
        <v> </v>
      </c>
      <c r="E27" s="52"/>
      <c r="F27" s="18" t="str">
        <f ca="1">IFERROR(IF(ROUND(AVERAGEIFS(DATA!$K:$K,DATA!$F:$F,$B27,DATA!$M:$M,F$9,DATA!$N:$N,$L$1,DATA!$E:$E,"&lt;=7"),4)&gt;MASTER!$B$3/100,"SB",IF(ROUND(AVERAGEIFS(DATA!$K:$K,DATA!$F:$F,$B27,DATA!$M:$M,F$9,DATA!$N:$N,$L$1,DATA!$E:$E,"&lt;=7"),4)&gt;MASTER!$B$4/100,"B",IF(ROUND(AVERAGEIFS(DATA!$K:$K,DATA!$F:$F,$B27,DATA!$M:$M,F$9,DATA!$N:$N,$L$1,DATA!$E:$E,"&lt;=7"),4)&gt;MASTER!$B$5/100,"C","K")))," ")</f>
        <v> </v>
      </c>
      <c r="G27" s="52"/>
      <c r="H27" s="18" t="str">
        <f ca="1">IFERROR(IF(ROUND(AVERAGEIFS(DATA!$K:$K,DATA!$F:$F,$B27,DATA!$M:$M,H$9,DATA!$N:$N,$L$1,DATA!$E:$E,"&lt;=7"),4)&gt;MASTER!$B$3/100,"SB",IF(ROUND(AVERAGEIFS(DATA!$K:$K,DATA!$F:$F,$B27,DATA!$M:$M,H$9,DATA!$N:$N,$L$1,DATA!$E:$E,"&lt;=7"),4)&gt;MASTER!$B$4/100,"B",IF(ROUND(AVERAGEIFS(DATA!$K:$K,DATA!$F:$F,$B27,DATA!$M:$M,H$9,DATA!$N:$N,$L$1,DATA!$E:$E,"&lt;=7"),4)&gt;MASTER!$B$5/100,"C","K")))," ")</f>
        <v> </v>
      </c>
      <c r="I27" s="52"/>
      <c r="J27" s="18" t="str">
        <f ca="1">IFERROR(IF(ROUND(AVERAGEIFS(DATA!$K:$K,DATA!$F:$F,$B27,DATA!$M:$M,J$9,DATA!$N:$N,$L$1,DATA!$E:$E,"&lt;=7"),4)&gt;MASTER!$B$3/100,"SB",IF(ROUND(AVERAGEIFS(DATA!$K:$K,DATA!$F:$F,$B27,DATA!$M:$M,J$9,DATA!$N:$N,$L$1,DATA!$E:$E,"&lt;=7"),4)&gt;MASTER!$B$4/100,"B",IF(ROUND(AVERAGEIFS(DATA!$K:$K,DATA!$F:$F,$B27,DATA!$M:$M,J$9,DATA!$N:$N,$L$1,DATA!$E:$E,"&lt;=7"),4)&gt;MASTER!$B$5/100,"C","K")))," ")</f>
        <v> </v>
      </c>
      <c r="K27" s="52"/>
      <c r="L27" s="18" t="str">
        <f ca="1">IFERROR(IF(ROUND(AVERAGEIFS(DATA!$K:$K,DATA!$F:$F,$B27,DATA!$M:$M,L$9,DATA!$N:$N,$L$1,DATA!$E:$E,"&lt;=7"),4)&gt;MASTER!$B$3/100,"SB",IF(ROUND(AVERAGEIFS(DATA!$K:$K,DATA!$F:$F,$B27,DATA!$M:$M,L$9,DATA!$N:$N,$L$1,DATA!$E:$E,"&lt;=7"),4)&gt;MASTER!$B$4/100,"B",IF(ROUND(AVERAGEIFS(DATA!$K:$K,DATA!$F:$F,$B27,DATA!$M:$M,L$9,DATA!$N:$N,$L$1,DATA!$E:$E,"&lt;=7"),4)&gt;MASTER!$B$5/100,"C","K")))," ")</f>
        <v> </v>
      </c>
      <c r="M27" s="52"/>
      <c r="N27" s="18" t="str">
        <f ca="1">IFERROR(IF(ROUND(AVERAGEIFS(DATA!$K:$K,DATA!$F:$F,$B27,DATA!$M:$M,N$9,DATA!$N:$N,$L$1,DATA!$E:$E,"&lt;=7"),4)&gt;MASTER!$B$3/100,"SB",IF(ROUND(AVERAGEIFS(DATA!$K:$K,DATA!$F:$F,$B27,DATA!$M:$M,N$9,DATA!$N:$N,$L$1,DATA!$E:$E,"&lt;=7"),4)&gt;MASTER!$B$4/100,"B",IF(ROUND(AVERAGEIFS(DATA!$K:$K,DATA!$F:$F,$B27,DATA!$M:$M,N$9,DATA!$N:$N,$L$1,DATA!$E:$E,"&lt;=7"),4)&gt;MASTER!$B$5/100,"C","K")))," ")</f>
        <v> 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</row>
    <row r="28" customHeight="1" spans="1:50">
      <c r="A28" s="1"/>
      <c r="B28" s="33" t="s">
        <v>17</v>
      </c>
      <c r="C28" s="52"/>
      <c r="D28" s="18" t="str">
        <f ca="1">IFERROR(IF(ROUND(AVERAGEIFS(DATA!$K:$K,DATA!$F:$F,$B28,DATA!$M:$M,D$9,DATA!$N:$N,$L$1,DATA!$E:$E,"&lt;=7"),4)&gt;MASTER!$B$3/100,"SB",IF(ROUND(AVERAGEIFS(DATA!$K:$K,DATA!$F:$F,$B28,DATA!$M:$M,D$9,DATA!$N:$N,$L$1,DATA!$E:$E,"&lt;=7"),4)&gt;MASTER!$B$4/100,"B",IF(ROUND(AVERAGEIFS(DATA!$K:$K,DATA!$F:$F,$B28,DATA!$M:$M,D$9,DATA!$N:$N,$L$1,DATA!$E:$E,"&lt;=7"),4)&gt;MASTER!$B$5/100,"C","K")))," ")</f>
        <v> </v>
      </c>
      <c r="E28" s="52"/>
      <c r="F28" s="18" t="str">
        <f ca="1">IFERROR(IF(ROUND(AVERAGEIFS(DATA!$K:$K,DATA!$F:$F,$B28,DATA!$M:$M,F$9,DATA!$N:$N,$L$1,DATA!$E:$E,"&lt;=7"),4)&gt;MASTER!$B$3/100,"SB",IF(ROUND(AVERAGEIFS(DATA!$K:$K,DATA!$F:$F,$B28,DATA!$M:$M,F$9,DATA!$N:$N,$L$1,DATA!$E:$E,"&lt;=7"),4)&gt;MASTER!$B$4/100,"B",IF(ROUND(AVERAGEIFS(DATA!$K:$K,DATA!$F:$F,$B28,DATA!$M:$M,F$9,DATA!$N:$N,$L$1,DATA!$E:$E,"&lt;=7"),4)&gt;MASTER!$B$5/100,"C","K")))," ")</f>
        <v> </v>
      </c>
      <c r="G28" s="52"/>
      <c r="H28" s="18" t="str">
        <f ca="1">IFERROR(IF(ROUND(AVERAGEIFS(DATA!$K:$K,DATA!$F:$F,$B28,DATA!$M:$M,H$9,DATA!$N:$N,$L$1,DATA!$E:$E,"&lt;=7"),4)&gt;MASTER!$B$3/100,"SB",IF(ROUND(AVERAGEIFS(DATA!$K:$K,DATA!$F:$F,$B28,DATA!$M:$M,H$9,DATA!$N:$N,$L$1,DATA!$E:$E,"&lt;=7"),4)&gt;MASTER!$B$4/100,"B",IF(ROUND(AVERAGEIFS(DATA!$K:$K,DATA!$F:$F,$B28,DATA!$M:$M,H$9,DATA!$N:$N,$L$1,DATA!$E:$E,"&lt;=7"),4)&gt;MASTER!$B$5/100,"C","K")))," ")</f>
        <v> </v>
      </c>
      <c r="I28" s="52"/>
      <c r="J28" s="18" t="str">
        <f ca="1">IFERROR(IF(ROUND(AVERAGEIFS(DATA!$K:$K,DATA!$F:$F,$B28,DATA!$M:$M,J$9,DATA!$N:$N,$L$1,DATA!$E:$E,"&lt;=7"),4)&gt;MASTER!$B$3/100,"SB",IF(ROUND(AVERAGEIFS(DATA!$K:$K,DATA!$F:$F,$B28,DATA!$M:$M,J$9,DATA!$N:$N,$L$1,DATA!$E:$E,"&lt;=7"),4)&gt;MASTER!$B$4/100,"B",IF(ROUND(AVERAGEIFS(DATA!$K:$K,DATA!$F:$F,$B28,DATA!$M:$M,J$9,DATA!$N:$N,$L$1,DATA!$E:$E,"&lt;=7"),4)&gt;MASTER!$B$5/100,"C","K")))," ")</f>
        <v> </v>
      </c>
      <c r="K28" s="52"/>
      <c r="L28" s="18" t="str">
        <f ca="1">IFERROR(IF(ROUND(AVERAGEIFS(DATA!$K:$K,DATA!$F:$F,$B28,DATA!$M:$M,L$9,DATA!$N:$N,$L$1,DATA!$E:$E,"&lt;=7"),4)&gt;MASTER!$B$3/100,"SB",IF(ROUND(AVERAGEIFS(DATA!$K:$K,DATA!$F:$F,$B28,DATA!$M:$M,L$9,DATA!$N:$N,$L$1,DATA!$E:$E,"&lt;=7"),4)&gt;MASTER!$B$4/100,"B",IF(ROUND(AVERAGEIFS(DATA!$K:$K,DATA!$F:$F,$B28,DATA!$M:$M,L$9,DATA!$N:$N,$L$1,DATA!$E:$E,"&lt;=7"),4)&gt;MASTER!$B$5/100,"C","K")))," ")</f>
        <v> </v>
      </c>
      <c r="M28" s="52"/>
      <c r="N28" s="18" t="str">
        <f ca="1">IFERROR(IF(ROUND(AVERAGEIFS(DATA!$K:$K,DATA!$F:$F,$B28,DATA!$M:$M,N$9,DATA!$N:$N,$L$1,DATA!$E:$E,"&lt;=7"),4)&gt;MASTER!$B$3/100,"SB",IF(ROUND(AVERAGEIFS(DATA!$K:$K,DATA!$F:$F,$B28,DATA!$M:$M,N$9,DATA!$N:$N,$L$1,DATA!$E:$E,"&lt;=7"),4)&gt;MASTER!$B$4/100,"B",IF(ROUND(AVERAGEIFS(DATA!$K:$K,DATA!$F:$F,$B28,DATA!$M:$M,N$9,DATA!$N:$N,$L$1,DATA!$E:$E,"&lt;=7"),4)&gt;MASTER!$B$5/100,"C","K")))," ")</f>
        <v> 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</row>
    <row r="29" customHeight="1" spans="1:50">
      <c r="A29" s="1"/>
      <c r="B29" s="33" t="s">
        <v>18</v>
      </c>
      <c r="C29" s="52"/>
      <c r="D29" s="18" t="str">
        <f ca="1">IFERROR(IF(ROUND(AVERAGEIFS(DATA!$K:$K,DATA!$F:$F,$B29,DATA!$M:$M,D$9,DATA!$N:$N,$L$1,DATA!$E:$E,"&lt;=7"),4)&gt;MASTER!$B$3/100,"SB",IF(ROUND(AVERAGEIFS(DATA!$K:$K,DATA!$F:$F,$B29,DATA!$M:$M,D$9,DATA!$N:$N,$L$1,DATA!$E:$E,"&lt;=7"),4)&gt;MASTER!$B$4/100,"B",IF(ROUND(AVERAGEIFS(DATA!$K:$K,DATA!$F:$F,$B29,DATA!$M:$M,D$9,DATA!$N:$N,$L$1,DATA!$E:$E,"&lt;=7"),4)&gt;MASTER!$B$5/100,"C","K")))," ")</f>
        <v> </v>
      </c>
      <c r="E29" s="52"/>
      <c r="F29" s="18" t="str">
        <f ca="1">IFERROR(IF(ROUND(AVERAGEIFS(DATA!$K:$K,DATA!$F:$F,$B29,DATA!$M:$M,F$9,DATA!$N:$N,$L$1,DATA!$E:$E,"&lt;=7"),4)&gt;MASTER!$B$3/100,"SB",IF(ROUND(AVERAGEIFS(DATA!$K:$K,DATA!$F:$F,$B29,DATA!$M:$M,F$9,DATA!$N:$N,$L$1,DATA!$E:$E,"&lt;=7"),4)&gt;MASTER!$B$4/100,"B",IF(ROUND(AVERAGEIFS(DATA!$K:$K,DATA!$F:$F,$B29,DATA!$M:$M,F$9,DATA!$N:$N,$L$1,DATA!$E:$E,"&lt;=7"),4)&gt;MASTER!$B$5/100,"C","K")))," ")</f>
        <v> </v>
      </c>
      <c r="G29" s="52"/>
      <c r="H29" s="18" t="str">
        <f ca="1">IFERROR(IF(ROUND(AVERAGEIFS(DATA!$K:$K,DATA!$F:$F,$B29,DATA!$M:$M,H$9,DATA!$N:$N,$L$1,DATA!$E:$E,"&lt;=7"),4)&gt;MASTER!$B$3/100,"SB",IF(ROUND(AVERAGEIFS(DATA!$K:$K,DATA!$F:$F,$B29,DATA!$M:$M,H$9,DATA!$N:$N,$L$1,DATA!$E:$E,"&lt;=7"),4)&gt;MASTER!$B$4/100,"B",IF(ROUND(AVERAGEIFS(DATA!$K:$K,DATA!$F:$F,$B29,DATA!$M:$M,H$9,DATA!$N:$N,$L$1,DATA!$E:$E,"&lt;=7"),4)&gt;MASTER!$B$5/100,"C","K")))," ")</f>
        <v> </v>
      </c>
      <c r="I29" s="52"/>
      <c r="J29" s="18" t="str">
        <f ca="1">IFERROR(IF(ROUND(AVERAGEIFS(DATA!$K:$K,DATA!$F:$F,$B29,DATA!$M:$M,J$9,DATA!$N:$N,$L$1,DATA!$E:$E,"&lt;=7"),4)&gt;MASTER!$B$3/100,"SB",IF(ROUND(AVERAGEIFS(DATA!$K:$K,DATA!$F:$F,$B29,DATA!$M:$M,J$9,DATA!$N:$N,$L$1,DATA!$E:$E,"&lt;=7"),4)&gt;MASTER!$B$4/100,"B",IF(ROUND(AVERAGEIFS(DATA!$K:$K,DATA!$F:$F,$B29,DATA!$M:$M,J$9,DATA!$N:$N,$L$1,DATA!$E:$E,"&lt;=7"),4)&gt;MASTER!$B$5/100,"C","K")))," ")</f>
        <v> </v>
      </c>
      <c r="K29" s="52"/>
      <c r="L29" s="18" t="str">
        <f ca="1">IFERROR(IF(ROUND(AVERAGEIFS(DATA!$K:$K,DATA!$F:$F,$B29,DATA!$M:$M,L$9,DATA!$N:$N,$L$1,DATA!$E:$E,"&lt;=7"),4)&gt;MASTER!$B$3/100,"SB",IF(ROUND(AVERAGEIFS(DATA!$K:$K,DATA!$F:$F,$B29,DATA!$M:$M,L$9,DATA!$N:$N,$L$1,DATA!$E:$E,"&lt;=7"),4)&gt;MASTER!$B$4/100,"B",IF(ROUND(AVERAGEIFS(DATA!$K:$K,DATA!$F:$F,$B29,DATA!$M:$M,L$9,DATA!$N:$N,$L$1,DATA!$E:$E,"&lt;=7"),4)&gt;MASTER!$B$5/100,"C","K")))," ")</f>
        <v> </v>
      </c>
      <c r="M29" s="52"/>
      <c r="N29" s="18" t="str">
        <f ca="1">IFERROR(IF(ROUND(AVERAGEIFS(DATA!$K:$K,DATA!$F:$F,$B29,DATA!$M:$M,N$9,DATA!$N:$N,$L$1,DATA!$E:$E,"&lt;=7"),4)&gt;MASTER!$B$3/100,"SB",IF(ROUND(AVERAGEIFS(DATA!$K:$K,DATA!$F:$F,$B29,DATA!$M:$M,N$9,DATA!$N:$N,$L$1,DATA!$E:$E,"&lt;=7"),4)&gt;MASTER!$B$4/100,"B",IF(ROUND(AVERAGEIFS(DATA!$K:$K,DATA!$F:$F,$B29,DATA!$M:$M,N$9,DATA!$N:$N,$L$1,DATA!$E:$E,"&lt;=7"),4)&gt;MASTER!$B$5/100,"C","K")))," ")</f>
        <v> 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</row>
    <row r="30" customHeight="1" spans="1:50">
      <c r="A30" s="1"/>
      <c r="B30" s="33" t="s">
        <v>19</v>
      </c>
      <c r="C30" s="52"/>
      <c r="D30" s="18" t="str">
        <f ca="1">IFERROR(IF(ROUND(AVERAGEIFS(DATA!$K:$K,DATA!$F:$F,$B30,DATA!$M:$M,D$9,DATA!$N:$N,$L$1,DATA!$E:$E,"&lt;=7"),4)&gt;MASTER!$B$3/100,"SB",IF(ROUND(AVERAGEIFS(DATA!$K:$K,DATA!$F:$F,$B30,DATA!$M:$M,D$9,DATA!$N:$N,$L$1,DATA!$E:$E,"&lt;=7"),4)&gt;MASTER!$B$4/100,"B",IF(ROUND(AVERAGEIFS(DATA!$K:$K,DATA!$F:$F,$B30,DATA!$M:$M,D$9,DATA!$N:$N,$L$1,DATA!$E:$E,"&lt;=7"),4)&gt;MASTER!$B$5/100,"C","K")))," ")</f>
        <v> </v>
      </c>
      <c r="E30" s="52"/>
      <c r="F30" s="18" t="str">
        <f ca="1">IFERROR(IF(ROUND(AVERAGEIFS(DATA!$K:$K,DATA!$F:$F,$B30,DATA!$M:$M,F$9,DATA!$N:$N,$L$1,DATA!$E:$E,"&lt;=7"),4)&gt;MASTER!$B$3/100,"SB",IF(ROUND(AVERAGEIFS(DATA!$K:$K,DATA!$F:$F,$B30,DATA!$M:$M,F$9,DATA!$N:$N,$L$1,DATA!$E:$E,"&lt;=7"),4)&gt;MASTER!$B$4/100,"B",IF(ROUND(AVERAGEIFS(DATA!$K:$K,DATA!$F:$F,$B30,DATA!$M:$M,F$9,DATA!$N:$N,$L$1,DATA!$E:$E,"&lt;=7"),4)&gt;MASTER!$B$5/100,"C","K")))," ")</f>
        <v> </v>
      </c>
      <c r="G30" s="52"/>
      <c r="H30" s="18" t="str">
        <f ca="1">IFERROR(IF(ROUND(AVERAGEIFS(DATA!$K:$K,DATA!$F:$F,$B30,DATA!$M:$M,H$9,DATA!$N:$N,$L$1,DATA!$E:$E,"&lt;=7"),4)&gt;MASTER!$B$3/100,"SB",IF(ROUND(AVERAGEIFS(DATA!$K:$K,DATA!$F:$F,$B30,DATA!$M:$M,H$9,DATA!$N:$N,$L$1,DATA!$E:$E,"&lt;=7"),4)&gt;MASTER!$B$4/100,"B",IF(ROUND(AVERAGEIFS(DATA!$K:$K,DATA!$F:$F,$B30,DATA!$M:$M,H$9,DATA!$N:$N,$L$1,DATA!$E:$E,"&lt;=7"),4)&gt;MASTER!$B$5/100,"C","K")))," ")</f>
        <v> </v>
      </c>
      <c r="I30" s="52"/>
      <c r="J30" s="18" t="str">
        <f ca="1">IFERROR(IF(ROUND(AVERAGEIFS(DATA!$K:$K,DATA!$F:$F,$B30,DATA!$M:$M,J$9,DATA!$N:$N,$L$1,DATA!$E:$E,"&lt;=7"),4)&gt;MASTER!$B$3/100,"SB",IF(ROUND(AVERAGEIFS(DATA!$K:$K,DATA!$F:$F,$B30,DATA!$M:$M,J$9,DATA!$N:$N,$L$1,DATA!$E:$E,"&lt;=7"),4)&gt;MASTER!$B$4/100,"B",IF(ROUND(AVERAGEIFS(DATA!$K:$K,DATA!$F:$F,$B30,DATA!$M:$M,J$9,DATA!$N:$N,$L$1,DATA!$E:$E,"&lt;=7"),4)&gt;MASTER!$B$5/100,"C","K")))," ")</f>
        <v> </v>
      </c>
      <c r="K30" s="52"/>
      <c r="L30" s="18" t="str">
        <f ca="1">IFERROR(IF(ROUND(AVERAGEIFS(DATA!$K:$K,DATA!$F:$F,$B30,DATA!$M:$M,L$9,DATA!$N:$N,$L$1,DATA!$E:$E,"&lt;=7"),4)&gt;MASTER!$B$3/100,"SB",IF(ROUND(AVERAGEIFS(DATA!$K:$K,DATA!$F:$F,$B30,DATA!$M:$M,L$9,DATA!$N:$N,$L$1,DATA!$E:$E,"&lt;=7"),4)&gt;MASTER!$B$4/100,"B",IF(ROUND(AVERAGEIFS(DATA!$K:$K,DATA!$F:$F,$B30,DATA!$M:$M,L$9,DATA!$N:$N,$L$1,DATA!$E:$E,"&lt;=7"),4)&gt;MASTER!$B$5/100,"C","K")))," ")</f>
        <v> </v>
      </c>
      <c r="M30" s="52"/>
      <c r="N30" s="18" t="str">
        <f ca="1">IFERROR(IF(ROUND(AVERAGEIFS(DATA!$K:$K,DATA!$F:$F,$B30,DATA!$M:$M,N$9,DATA!$N:$N,$L$1,DATA!$E:$E,"&lt;=7"),4)&gt;MASTER!$B$3/100,"SB",IF(ROUND(AVERAGEIFS(DATA!$K:$K,DATA!$F:$F,$B30,DATA!$M:$M,N$9,DATA!$N:$N,$L$1,DATA!$E:$E,"&lt;=7"),4)&gt;MASTER!$B$4/100,"B",IF(ROUND(AVERAGEIFS(DATA!$K:$K,DATA!$F:$F,$B30,DATA!$M:$M,N$9,DATA!$N:$N,$L$1,DATA!$E:$E,"&lt;=7"),4)&gt;MASTER!$B$5/100,"C","K")))," ")</f>
        <v> 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</row>
    <row r="31" customHeight="1" spans="1:50">
      <c r="A31" s="1"/>
      <c r="B31" s="33" t="s">
        <v>20</v>
      </c>
      <c r="C31" s="52"/>
      <c r="D31" s="18" t="str">
        <f ca="1">IFERROR(IF(ROUND(AVERAGEIFS(DATA!$K:$K,DATA!$F:$F,$B31,DATA!$M:$M,D$9,DATA!$N:$N,$L$1,DATA!$E:$E,"&lt;=7"),4)&gt;MASTER!$B$3/100,"SB",IF(ROUND(AVERAGEIFS(DATA!$K:$K,DATA!$F:$F,$B31,DATA!$M:$M,D$9,DATA!$N:$N,$L$1,DATA!$E:$E,"&lt;=7"),4)&gt;MASTER!$B$4/100,"B",IF(ROUND(AVERAGEIFS(DATA!$K:$K,DATA!$F:$F,$B31,DATA!$M:$M,D$9,DATA!$N:$N,$L$1,DATA!$E:$E,"&lt;=7"),4)&gt;MASTER!$B$5/100,"C","K")))," ")</f>
        <v> </v>
      </c>
      <c r="E31" s="52"/>
      <c r="F31" s="18" t="str">
        <f ca="1">IFERROR(IF(ROUND(AVERAGEIFS(DATA!$K:$K,DATA!$F:$F,$B31,DATA!$M:$M,F$9,DATA!$N:$N,$L$1,DATA!$E:$E,"&lt;=7"),4)&gt;MASTER!$B$3/100,"SB",IF(ROUND(AVERAGEIFS(DATA!$K:$K,DATA!$F:$F,$B31,DATA!$M:$M,F$9,DATA!$N:$N,$L$1,DATA!$E:$E,"&lt;=7"),4)&gt;MASTER!$B$4/100,"B",IF(ROUND(AVERAGEIFS(DATA!$K:$K,DATA!$F:$F,$B31,DATA!$M:$M,F$9,DATA!$N:$N,$L$1,DATA!$E:$E,"&lt;=7"),4)&gt;MASTER!$B$5/100,"C","K")))," ")</f>
        <v> </v>
      </c>
      <c r="G31" s="52"/>
      <c r="H31" s="18" t="str">
        <f ca="1">IFERROR(IF(ROUND(AVERAGEIFS(DATA!$K:$K,DATA!$F:$F,$B31,DATA!$M:$M,H$9,DATA!$N:$N,$L$1,DATA!$E:$E,"&lt;=7"),4)&gt;MASTER!$B$3/100,"SB",IF(ROUND(AVERAGEIFS(DATA!$K:$K,DATA!$F:$F,$B31,DATA!$M:$M,H$9,DATA!$N:$N,$L$1,DATA!$E:$E,"&lt;=7"),4)&gt;MASTER!$B$4/100,"B",IF(ROUND(AVERAGEIFS(DATA!$K:$K,DATA!$F:$F,$B31,DATA!$M:$M,H$9,DATA!$N:$N,$L$1,DATA!$E:$E,"&lt;=7"),4)&gt;MASTER!$B$5/100,"C","K")))," ")</f>
        <v> </v>
      </c>
      <c r="I31" s="52"/>
      <c r="J31" s="18" t="str">
        <f ca="1">IFERROR(IF(ROUND(AVERAGEIFS(DATA!$K:$K,DATA!$F:$F,$B31,DATA!$M:$M,J$9,DATA!$N:$N,$L$1,DATA!$E:$E,"&lt;=7"),4)&gt;MASTER!$B$3/100,"SB",IF(ROUND(AVERAGEIFS(DATA!$K:$K,DATA!$F:$F,$B31,DATA!$M:$M,J$9,DATA!$N:$N,$L$1,DATA!$E:$E,"&lt;=7"),4)&gt;MASTER!$B$4/100,"B",IF(ROUND(AVERAGEIFS(DATA!$K:$K,DATA!$F:$F,$B31,DATA!$M:$M,J$9,DATA!$N:$N,$L$1,DATA!$E:$E,"&lt;=7"),4)&gt;MASTER!$B$5/100,"C","K")))," ")</f>
        <v> </v>
      </c>
      <c r="K31" s="52"/>
      <c r="L31" s="18" t="str">
        <f ca="1">IFERROR(IF(ROUND(AVERAGEIFS(DATA!$K:$K,DATA!$F:$F,$B31,DATA!$M:$M,L$9,DATA!$N:$N,$L$1,DATA!$E:$E,"&lt;=7"),4)&gt;MASTER!$B$3/100,"SB",IF(ROUND(AVERAGEIFS(DATA!$K:$K,DATA!$F:$F,$B31,DATA!$M:$M,L$9,DATA!$N:$N,$L$1,DATA!$E:$E,"&lt;=7"),4)&gt;MASTER!$B$4/100,"B",IF(ROUND(AVERAGEIFS(DATA!$K:$K,DATA!$F:$F,$B31,DATA!$M:$M,L$9,DATA!$N:$N,$L$1,DATA!$E:$E,"&lt;=7"),4)&gt;MASTER!$B$5/100,"C","K")))," ")</f>
        <v> </v>
      </c>
      <c r="M31" s="52"/>
      <c r="N31" s="18" t="str">
        <f ca="1">IFERROR(IF(ROUND(AVERAGEIFS(DATA!$K:$K,DATA!$F:$F,$B31,DATA!$M:$M,N$9,DATA!$N:$N,$L$1,DATA!$E:$E,"&lt;=7"),4)&gt;MASTER!$B$3/100,"SB",IF(ROUND(AVERAGEIFS(DATA!$K:$K,DATA!$F:$F,$B31,DATA!$M:$M,N$9,DATA!$N:$N,$L$1,DATA!$E:$E,"&lt;=7"),4)&gt;MASTER!$B$4/100,"B",IF(ROUND(AVERAGEIFS(DATA!$K:$K,DATA!$F:$F,$B31,DATA!$M:$M,N$9,DATA!$N:$N,$L$1,DATA!$E:$E,"&lt;=7"),4)&gt;MASTER!$B$5/100,"C","K")))," ")</f>
        <v> 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</row>
    <row r="32" customHeight="1" spans="1:50">
      <c r="A32" s="1"/>
      <c r="B32" s="33" t="s">
        <v>21</v>
      </c>
      <c r="C32" s="52"/>
      <c r="D32" s="18" t="str">
        <f ca="1">IFERROR(IF(ROUND(AVERAGEIFS(DATA!$K:$K,DATA!$F:$F,$B32,DATA!$M:$M,D$9,DATA!$N:$N,$L$1,DATA!$E:$E,"&lt;=7"),4)&gt;MASTER!$B$3/100,"SB",IF(ROUND(AVERAGEIFS(DATA!$K:$K,DATA!$F:$F,$B32,DATA!$M:$M,D$9,DATA!$N:$N,$L$1,DATA!$E:$E,"&lt;=7"),4)&gt;MASTER!$B$4/100,"B",IF(ROUND(AVERAGEIFS(DATA!$K:$K,DATA!$F:$F,$B32,DATA!$M:$M,D$9,DATA!$N:$N,$L$1,DATA!$E:$E,"&lt;=7"),4)&gt;MASTER!$B$5/100,"C","K")))," ")</f>
        <v> </v>
      </c>
      <c r="E32" s="52"/>
      <c r="F32" s="18" t="str">
        <f ca="1">IFERROR(IF(ROUND(AVERAGEIFS(DATA!$K:$K,DATA!$F:$F,$B32,DATA!$M:$M,F$9,DATA!$N:$N,$L$1,DATA!$E:$E,"&lt;=7"),4)&gt;MASTER!$B$3/100,"SB",IF(ROUND(AVERAGEIFS(DATA!$K:$K,DATA!$F:$F,$B32,DATA!$M:$M,F$9,DATA!$N:$N,$L$1,DATA!$E:$E,"&lt;=7"),4)&gt;MASTER!$B$4/100,"B",IF(ROUND(AVERAGEIFS(DATA!$K:$K,DATA!$F:$F,$B32,DATA!$M:$M,F$9,DATA!$N:$N,$L$1,DATA!$E:$E,"&lt;=7"),4)&gt;MASTER!$B$5/100,"C","K")))," ")</f>
        <v> </v>
      </c>
      <c r="G32" s="52"/>
      <c r="H32" s="18" t="str">
        <f ca="1">IFERROR(IF(ROUND(AVERAGEIFS(DATA!$K:$K,DATA!$F:$F,$B32,DATA!$M:$M,H$9,DATA!$N:$N,$L$1,DATA!$E:$E,"&lt;=7"),4)&gt;MASTER!$B$3/100,"SB",IF(ROUND(AVERAGEIFS(DATA!$K:$K,DATA!$F:$F,$B32,DATA!$M:$M,H$9,DATA!$N:$N,$L$1,DATA!$E:$E,"&lt;=7"),4)&gt;MASTER!$B$4/100,"B",IF(ROUND(AVERAGEIFS(DATA!$K:$K,DATA!$F:$F,$B32,DATA!$M:$M,H$9,DATA!$N:$N,$L$1,DATA!$E:$E,"&lt;=7"),4)&gt;MASTER!$B$5/100,"C","K")))," ")</f>
        <v> </v>
      </c>
      <c r="I32" s="52"/>
      <c r="J32" s="18" t="str">
        <f ca="1">IFERROR(IF(ROUND(AVERAGEIFS(DATA!$K:$K,DATA!$F:$F,$B32,DATA!$M:$M,J$9,DATA!$N:$N,$L$1,DATA!$E:$E,"&lt;=7"),4)&gt;MASTER!$B$3/100,"SB",IF(ROUND(AVERAGEIFS(DATA!$K:$K,DATA!$F:$F,$B32,DATA!$M:$M,J$9,DATA!$N:$N,$L$1,DATA!$E:$E,"&lt;=7"),4)&gt;MASTER!$B$4/100,"B",IF(ROUND(AVERAGEIFS(DATA!$K:$K,DATA!$F:$F,$B32,DATA!$M:$M,J$9,DATA!$N:$N,$L$1,DATA!$E:$E,"&lt;=7"),4)&gt;MASTER!$B$5/100,"C","K")))," ")</f>
        <v> </v>
      </c>
      <c r="K32" s="52"/>
      <c r="L32" s="18" t="str">
        <f ca="1">IFERROR(IF(ROUND(AVERAGEIFS(DATA!$K:$K,DATA!$F:$F,$B32,DATA!$M:$M,L$9,DATA!$N:$N,$L$1,DATA!$E:$E,"&lt;=7"),4)&gt;MASTER!$B$3/100,"SB",IF(ROUND(AVERAGEIFS(DATA!$K:$K,DATA!$F:$F,$B32,DATA!$M:$M,L$9,DATA!$N:$N,$L$1,DATA!$E:$E,"&lt;=7"),4)&gt;MASTER!$B$4/100,"B",IF(ROUND(AVERAGEIFS(DATA!$K:$K,DATA!$F:$F,$B32,DATA!$M:$M,L$9,DATA!$N:$N,$L$1,DATA!$E:$E,"&lt;=7"),4)&gt;MASTER!$B$5/100,"C","K")))," ")</f>
        <v> </v>
      </c>
      <c r="M32" s="52"/>
      <c r="N32" s="18" t="str">
        <f ca="1">IFERROR(IF(ROUND(AVERAGEIFS(DATA!$K:$K,DATA!$F:$F,$B32,DATA!$M:$M,N$9,DATA!$N:$N,$L$1,DATA!$E:$E,"&lt;=7"),4)&gt;MASTER!$B$3/100,"SB",IF(ROUND(AVERAGEIFS(DATA!$K:$K,DATA!$F:$F,$B32,DATA!$M:$M,N$9,DATA!$N:$N,$L$1,DATA!$E:$E,"&lt;=7"),4)&gt;MASTER!$B$4/100,"B",IF(ROUND(AVERAGEIFS(DATA!$K:$K,DATA!$F:$F,$B32,DATA!$M:$M,N$9,DATA!$N:$N,$L$1,DATA!$E:$E,"&lt;=7"),4)&gt;MASTER!$B$5/100,"C","K")))," ")</f>
        <v> 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customHeight="1" spans="1:50">
      <c r="A33" s="1"/>
      <c r="B33" s="33" t="s">
        <v>22</v>
      </c>
      <c r="C33" s="52"/>
      <c r="D33" s="18" t="str">
        <f ca="1">IFERROR(IF(ROUND(AVERAGEIFS(DATA!$K:$K,DATA!$F:$F,$B33,DATA!$M:$M,D$9,DATA!$N:$N,$L$1,DATA!$E:$E,"&lt;=7"),4)&gt;MASTER!$B$3/100,"SB",IF(ROUND(AVERAGEIFS(DATA!$K:$K,DATA!$F:$F,$B33,DATA!$M:$M,D$9,DATA!$N:$N,$L$1,DATA!$E:$E,"&lt;=7"),4)&gt;MASTER!$B$4/100,"B",IF(ROUND(AVERAGEIFS(DATA!$K:$K,DATA!$F:$F,$B33,DATA!$M:$M,D$9,DATA!$N:$N,$L$1,DATA!$E:$E,"&lt;=7"),4)&gt;MASTER!$B$5/100,"C","K")))," ")</f>
        <v> </v>
      </c>
      <c r="E33" s="52"/>
      <c r="F33" s="18" t="str">
        <f ca="1">IFERROR(IF(ROUND(AVERAGEIFS(DATA!$K:$K,DATA!$F:$F,$B33,DATA!$M:$M,F$9,DATA!$N:$N,$L$1,DATA!$E:$E,"&lt;=7"),4)&gt;MASTER!$B$3/100,"SB",IF(ROUND(AVERAGEIFS(DATA!$K:$K,DATA!$F:$F,$B33,DATA!$M:$M,F$9,DATA!$N:$N,$L$1,DATA!$E:$E,"&lt;=7"),4)&gt;MASTER!$B$4/100,"B",IF(ROUND(AVERAGEIFS(DATA!$K:$K,DATA!$F:$F,$B33,DATA!$M:$M,F$9,DATA!$N:$N,$L$1,DATA!$E:$E,"&lt;=7"),4)&gt;MASTER!$B$5/100,"C","K")))," ")</f>
        <v> </v>
      </c>
      <c r="G33" s="52"/>
      <c r="H33" s="18" t="str">
        <f ca="1">IFERROR(IF(ROUND(AVERAGEIFS(DATA!$K:$K,DATA!$F:$F,$B33,DATA!$M:$M,H$9,DATA!$N:$N,$L$1,DATA!$E:$E,"&lt;=7"),4)&gt;MASTER!$B$3/100,"SB",IF(ROUND(AVERAGEIFS(DATA!$K:$K,DATA!$F:$F,$B33,DATA!$M:$M,H$9,DATA!$N:$N,$L$1,DATA!$E:$E,"&lt;=7"),4)&gt;MASTER!$B$4/100,"B",IF(ROUND(AVERAGEIFS(DATA!$K:$K,DATA!$F:$F,$B33,DATA!$M:$M,H$9,DATA!$N:$N,$L$1,DATA!$E:$E,"&lt;=7"),4)&gt;MASTER!$B$5/100,"C","K")))," ")</f>
        <v> </v>
      </c>
      <c r="I33" s="52"/>
      <c r="J33" s="18" t="str">
        <f ca="1">IFERROR(IF(ROUND(AVERAGEIFS(DATA!$K:$K,DATA!$F:$F,$B33,DATA!$M:$M,J$9,DATA!$N:$N,$L$1,DATA!$E:$E,"&lt;=7"),4)&gt;MASTER!$B$3/100,"SB",IF(ROUND(AVERAGEIFS(DATA!$K:$K,DATA!$F:$F,$B33,DATA!$M:$M,J$9,DATA!$N:$N,$L$1,DATA!$E:$E,"&lt;=7"),4)&gt;MASTER!$B$4/100,"B",IF(ROUND(AVERAGEIFS(DATA!$K:$K,DATA!$F:$F,$B33,DATA!$M:$M,J$9,DATA!$N:$N,$L$1,DATA!$E:$E,"&lt;=7"),4)&gt;MASTER!$B$5/100,"C","K")))," ")</f>
        <v> </v>
      </c>
      <c r="K33" s="52"/>
      <c r="L33" s="18" t="str">
        <f ca="1">IFERROR(IF(ROUND(AVERAGEIFS(DATA!$K:$K,DATA!$F:$F,$B33,DATA!$M:$M,L$9,DATA!$N:$N,$L$1,DATA!$E:$E,"&lt;=7"),4)&gt;MASTER!$B$3/100,"SB",IF(ROUND(AVERAGEIFS(DATA!$K:$K,DATA!$F:$F,$B33,DATA!$M:$M,L$9,DATA!$N:$N,$L$1,DATA!$E:$E,"&lt;=7"),4)&gt;MASTER!$B$4/100,"B",IF(ROUND(AVERAGEIFS(DATA!$K:$K,DATA!$F:$F,$B33,DATA!$M:$M,L$9,DATA!$N:$N,$L$1,DATA!$E:$E,"&lt;=7"),4)&gt;MASTER!$B$5/100,"C","K")))," ")</f>
        <v> </v>
      </c>
      <c r="M33" s="52"/>
      <c r="N33" s="18" t="str">
        <f ca="1">IFERROR(IF(ROUND(AVERAGEIFS(DATA!$K:$K,DATA!$F:$F,$B33,DATA!$M:$M,N$9,DATA!$N:$N,$L$1,DATA!$E:$E,"&lt;=7"),4)&gt;MASTER!$B$3/100,"SB",IF(ROUND(AVERAGEIFS(DATA!$K:$K,DATA!$F:$F,$B33,DATA!$M:$M,N$9,DATA!$N:$N,$L$1,DATA!$E:$E,"&lt;=7"),4)&gt;MASTER!$B$4/100,"B",IF(ROUND(AVERAGEIFS(DATA!$K:$K,DATA!$F:$F,$B33,DATA!$M:$M,N$9,DATA!$N:$N,$L$1,DATA!$E:$E,"&lt;=7"),4)&gt;MASTER!$B$5/100,"C","K")))," ")</f>
        <v> 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customHeight="1" spans="1:50">
      <c r="A34" s="1"/>
      <c r="B34" s="33" t="s">
        <v>23</v>
      </c>
      <c r="C34" s="52"/>
      <c r="D34" s="18" t="str">
        <f ca="1">IFERROR(IF(ROUND(AVERAGEIFS(DATA!$K:$K,DATA!$F:$F,$B34,DATA!$M:$M,D$9,DATA!$N:$N,$L$1,DATA!$E:$E,"&lt;=7"),4)&gt;MASTER!$B$3/100,"SB",IF(ROUND(AVERAGEIFS(DATA!$K:$K,DATA!$F:$F,$B34,DATA!$M:$M,D$9,DATA!$N:$N,$L$1,DATA!$E:$E,"&lt;=7"),4)&gt;MASTER!$B$4/100,"B",IF(ROUND(AVERAGEIFS(DATA!$K:$K,DATA!$F:$F,$B34,DATA!$M:$M,D$9,DATA!$N:$N,$L$1,DATA!$E:$E,"&lt;=7"),4)&gt;MASTER!$B$5/100,"C","K")))," ")</f>
        <v> </v>
      </c>
      <c r="E34" s="52"/>
      <c r="F34" s="18" t="str">
        <f ca="1">IFERROR(IF(ROUND(AVERAGEIFS(DATA!$K:$K,DATA!$F:$F,$B34,DATA!$M:$M,F$9,DATA!$N:$N,$L$1,DATA!$E:$E,"&lt;=7"),4)&gt;MASTER!$B$3/100,"SB",IF(ROUND(AVERAGEIFS(DATA!$K:$K,DATA!$F:$F,$B34,DATA!$M:$M,F$9,DATA!$N:$N,$L$1,DATA!$E:$E,"&lt;=7"),4)&gt;MASTER!$B$4/100,"B",IF(ROUND(AVERAGEIFS(DATA!$K:$K,DATA!$F:$F,$B34,DATA!$M:$M,F$9,DATA!$N:$N,$L$1,DATA!$E:$E,"&lt;=7"),4)&gt;MASTER!$B$5/100,"C","K")))," ")</f>
        <v> </v>
      </c>
      <c r="G34" s="52"/>
      <c r="H34" s="18" t="str">
        <f ca="1">IFERROR(IF(ROUND(AVERAGEIFS(DATA!$K:$K,DATA!$F:$F,$B34,DATA!$M:$M,H$9,DATA!$N:$N,$L$1,DATA!$E:$E,"&lt;=7"),4)&gt;MASTER!$B$3/100,"SB",IF(ROUND(AVERAGEIFS(DATA!$K:$K,DATA!$F:$F,$B34,DATA!$M:$M,H$9,DATA!$N:$N,$L$1,DATA!$E:$E,"&lt;=7"),4)&gt;MASTER!$B$4/100,"B",IF(ROUND(AVERAGEIFS(DATA!$K:$K,DATA!$F:$F,$B34,DATA!$M:$M,H$9,DATA!$N:$N,$L$1,DATA!$E:$E,"&lt;=7"),4)&gt;MASTER!$B$5/100,"C","K")))," ")</f>
        <v> </v>
      </c>
      <c r="I34" s="52"/>
      <c r="J34" s="18" t="str">
        <f ca="1">IFERROR(IF(ROUND(AVERAGEIFS(DATA!$K:$K,DATA!$F:$F,$B34,DATA!$M:$M,J$9,DATA!$N:$N,$L$1,DATA!$E:$E,"&lt;=7"),4)&gt;MASTER!$B$3/100,"SB",IF(ROUND(AVERAGEIFS(DATA!$K:$K,DATA!$F:$F,$B34,DATA!$M:$M,J$9,DATA!$N:$N,$L$1,DATA!$E:$E,"&lt;=7"),4)&gt;MASTER!$B$4/100,"B",IF(ROUND(AVERAGEIFS(DATA!$K:$K,DATA!$F:$F,$B34,DATA!$M:$M,J$9,DATA!$N:$N,$L$1,DATA!$E:$E,"&lt;=7"),4)&gt;MASTER!$B$5/100,"C","K")))," ")</f>
        <v> </v>
      </c>
      <c r="K34" s="52"/>
      <c r="L34" s="18" t="str">
        <f ca="1">IFERROR(IF(ROUND(AVERAGEIFS(DATA!$K:$K,DATA!$F:$F,$B34,DATA!$M:$M,L$9,DATA!$N:$N,$L$1,DATA!$E:$E,"&lt;=7"),4)&gt;MASTER!$B$3/100,"SB",IF(ROUND(AVERAGEIFS(DATA!$K:$K,DATA!$F:$F,$B34,DATA!$M:$M,L$9,DATA!$N:$N,$L$1,DATA!$E:$E,"&lt;=7"),4)&gt;MASTER!$B$4/100,"B",IF(ROUND(AVERAGEIFS(DATA!$K:$K,DATA!$F:$F,$B34,DATA!$M:$M,L$9,DATA!$N:$N,$L$1,DATA!$E:$E,"&lt;=7"),4)&gt;MASTER!$B$5/100,"C","K")))," ")</f>
        <v> </v>
      </c>
      <c r="M34" s="52"/>
      <c r="N34" s="18" t="str">
        <f ca="1">IFERROR(IF(ROUND(AVERAGEIFS(DATA!$K:$K,DATA!$F:$F,$B34,DATA!$M:$M,N$9,DATA!$N:$N,$L$1,DATA!$E:$E,"&lt;=7"),4)&gt;MASTER!$B$3/100,"SB",IF(ROUND(AVERAGEIFS(DATA!$K:$K,DATA!$F:$F,$B34,DATA!$M:$M,N$9,DATA!$N:$N,$L$1,DATA!$E:$E,"&lt;=7"),4)&gt;MASTER!$B$4/100,"B",IF(ROUND(AVERAGEIFS(DATA!$K:$K,DATA!$F:$F,$B34,DATA!$M:$M,N$9,DATA!$N:$N,$L$1,DATA!$E:$E,"&lt;=7"),4)&gt;MASTER!$B$5/100,"C","K")))," ")</f>
        <v> 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</row>
    <row r="35" customHeight="1" spans="1:50">
      <c r="A35" s="1"/>
      <c r="B35" s="33" t="s">
        <v>24</v>
      </c>
      <c r="C35" s="52"/>
      <c r="D35" s="18" t="str">
        <f ca="1">IFERROR(IF(ROUND(AVERAGEIFS(DATA!$K:$K,DATA!$F:$F,$B35,DATA!$M:$M,D$9,DATA!$N:$N,$L$1,DATA!$E:$E,"&lt;=7"),4)&gt;MASTER!$B$3/100,"SB",IF(ROUND(AVERAGEIFS(DATA!$K:$K,DATA!$F:$F,$B35,DATA!$M:$M,D$9,DATA!$N:$N,$L$1,DATA!$E:$E,"&lt;=7"),4)&gt;MASTER!$B$4/100,"B",IF(ROUND(AVERAGEIFS(DATA!$K:$K,DATA!$F:$F,$B35,DATA!$M:$M,D$9,DATA!$N:$N,$L$1,DATA!$E:$E,"&lt;=7"),4)&gt;MASTER!$B$5/100,"C","K")))," ")</f>
        <v> </v>
      </c>
      <c r="E35" s="52"/>
      <c r="F35" s="18" t="str">
        <f ca="1">IFERROR(IF(ROUND(AVERAGEIFS(DATA!$K:$K,DATA!$F:$F,$B35,DATA!$M:$M,F$9,DATA!$N:$N,$L$1,DATA!$E:$E,"&lt;=7"),4)&gt;MASTER!$B$3/100,"SB",IF(ROUND(AVERAGEIFS(DATA!$K:$K,DATA!$F:$F,$B35,DATA!$M:$M,F$9,DATA!$N:$N,$L$1,DATA!$E:$E,"&lt;=7"),4)&gt;MASTER!$B$4/100,"B",IF(ROUND(AVERAGEIFS(DATA!$K:$K,DATA!$F:$F,$B35,DATA!$M:$M,F$9,DATA!$N:$N,$L$1,DATA!$E:$E,"&lt;=7"),4)&gt;MASTER!$B$5/100,"C","K")))," ")</f>
        <v> </v>
      </c>
      <c r="G35" s="52"/>
      <c r="H35" s="18" t="str">
        <f ca="1">IFERROR(IF(ROUND(AVERAGEIFS(DATA!$K:$K,DATA!$F:$F,$B35,DATA!$M:$M,H$9,DATA!$N:$N,$L$1,DATA!$E:$E,"&lt;=7"),4)&gt;MASTER!$B$3/100,"SB",IF(ROUND(AVERAGEIFS(DATA!$K:$K,DATA!$F:$F,$B35,DATA!$M:$M,H$9,DATA!$N:$N,$L$1,DATA!$E:$E,"&lt;=7"),4)&gt;MASTER!$B$4/100,"B",IF(ROUND(AVERAGEIFS(DATA!$K:$K,DATA!$F:$F,$B35,DATA!$M:$M,H$9,DATA!$N:$N,$L$1,DATA!$E:$E,"&lt;=7"),4)&gt;MASTER!$B$5/100,"C","K")))," ")</f>
        <v> </v>
      </c>
      <c r="I35" s="52"/>
      <c r="J35" s="18" t="str">
        <f ca="1">IFERROR(IF(ROUND(AVERAGEIFS(DATA!$K:$K,DATA!$F:$F,$B35,DATA!$M:$M,J$9,DATA!$N:$N,$L$1,DATA!$E:$E,"&lt;=7"),4)&gt;MASTER!$B$3/100,"SB",IF(ROUND(AVERAGEIFS(DATA!$K:$K,DATA!$F:$F,$B35,DATA!$M:$M,J$9,DATA!$N:$N,$L$1,DATA!$E:$E,"&lt;=7"),4)&gt;MASTER!$B$4/100,"B",IF(ROUND(AVERAGEIFS(DATA!$K:$K,DATA!$F:$F,$B35,DATA!$M:$M,J$9,DATA!$N:$N,$L$1,DATA!$E:$E,"&lt;=7"),4)&gt;MASTER!$B$5/100,"C","K")))," ")</f>
        <v> </v>
      </c>
      <c r="K35" s="52"/>
      <c r="L35" s="18" t="str">
        <f ca="1">IFERROR(IF(ROUND(AVERAGEIFS(DATA!$K:$K,DATA!$F:$F,$B35,DATA!$M:$M,L$9,DATA!$N:$N,$L$1,DATA!$E:$E,"&lt;=7"),4)&gt;MASTER!$B$3/100,"SB",IF(ROUND(AVERAGEIFS(DATA!$K:$K,DATA!$F:$F,$B35,DATA!$M:$M,L$9,DATA!$N:$N,$L$1,DATA!$E:$E,"&lt;=7"),4)&gt;MASTER!$B$4/100,"B",IF(ROUND(AVERAGEIFS(DATA!$K:$K,DATA!$F:$F,$B35,DATA!$M:$M,L$9,DATA!$N:$N,$L$1,DATA!$E:$E,"&lt;=7"),4)&gt;MASTER!$B$5/100,"C","K")))," ")</f>
        <v> </v>
      </c>
      <c r="M35" s="52"/>
      <c r="N35" s="18" t="str">
        <f ca="1">IFERROR(IF(ROUND(AVERAGEIFS(DATA!$K:$K,DATA!$F:$F,$B35,DATA!$M:$M,N$9,DATA!$N:$N,$L$1,DATA!$E:$E,"&lt;=7"),4)&gt;MASTER!$B$3/100,"SB",IF(ROUND(AVERAGEIFS(DATA!$K:$K,DATA!$F:$F,$B35,DATA!$M:$M,N$9,DATA!$N:$N,$L$1,DATA!$E:$E,"&lt;=7"),4)&gt;MASTER!$B$4/100,"B",IF(ROUND(AVERAGEIFS(DATA!$K:$K,DATA!$F:$F,$B35,DATA!$M:$M,N$9,DATA!$N:$N,$L$1,DATA!$E:$E,"&lt;=7"),4)&gt;MASTER!$B$5/100,"C","K")))," ")</f>
        <v> 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</row>
    <row r="36" customHeight="1" spans="1:50">
      <c r="A36" s="1"/>
      <c r="B36" s="33" t="s">
        <v>25</v>
      </c>
      <c r="C36" s="52"/>
      <c r="D36" s="18" t="str">
        <f ca="1">IFERROR(IF(ROUND(AVERAGEIFS(DATA!$K:$K,DATA!$F:$F,$B36,DATA!$M:$M,D$9,DATA!$N:$N,$L$1,DATA!$E:$E,"&lt;=7"),4)&gt;MASTER!$B$3/100,"SB",IF(ROUND(AVERAGEIFS(DATA!$K:$K,DATA!$F:$F,$B36,DATA!$M:$M,D$9,DATA!$N:$N,$L$1,DATA!$E:$E,"&lt;=7"),4)&gt;MASTER!$B$4/100,"B",IF(ROUND(AVERAGEIFS(DATA!$K:$K,DATA!$F:$F,$B36,DATA!$M:$M,D$9,DATA!$N:$N,$L$1,DATA!$E:$E,"&lt;=7"),4)&gt;MASTER!$B$5/100,"C","K")))," ")</f>
        <v> </v>
      </c>
      <c r="E36" s="52"/>
      <c r="F36" s="18" t="str">
        <f ca="1">IFERROR(IF(ROUND(AVERAGEIFS(DATA!$K:$K,DATA!$F:$F,$B36,DATA!$M:$M,F$9,DATA!$N:$N,$L$1,DATA!$E:$E,"&lt;=7"),4)&gt;MASTER!$B$3/100,"SB",IF(ROUND(AVERAGEIFS(DATA!$K:$K,DATA!$F:$F,$B36,DATA!$M:$M,F$9,DATA!$N:$N,$L$1,DATA!$E:$E,"&lt;=7"),4)&gt;MASTER!$B$4/100,"B",IF(ROUND(AVERAGEIFS(DATA!$K:$K,DATA!$F:$F,$B36,DATA!$M:$M,F$9,DATA!$N:$N,$L$1,DATA!$E:$E,"&lt;=7"),4)&gt;MASTER!$B$5/100,"C","K")))," ")</f>
        <v> </v>
      </c>
      <c r="G36" s="52"/>
      <c r="H36" s="18" t="str">
        <f ca="1">IFERROR(IF(ROUND(AVERAGEIFS(DATA!$K:$K,DATA!$F:$F,$B36,DATA!$M:$M,H$9,DATA!$N:$N,$L$1,DATA!$E:$E,"&lt;=7"),4)&gt;MASTER!$B$3/100,"SB",IF(ROUND(AVERAGEIFS(DATA!$K:$K,DATA!$F:$F,$B36,DATA!$M:$M,H$9,DATA!$N:$N,$L$1,DATA!$E:$E,"&lt;=7"),4)&gt;MASTER!$B$4/100,"B",IF(ROUND(AVERAGEIFS(DATA!$K:$K,DATA!$F:$F,$B36,DATA!$M:$M,H$9,DATA!$N:$N,$L$1,DATA!$E:$E,"&lt;=7"),4)&gt;MASTER!$B$5/100,"C","K")))," ")</f>
        <v> </v>
      </c>
      <c r="I36" s="52"/>
      <c r="J36" s="18" t="str">
        <f ca="1">IFERROR(IF(ROUND(AVERAGEIFS(DATA!$K:$K,DATA!$F:$F,$B36,DATA!$M:$M,J$9,DATA!$N:$N,$L$1,DATA!$E:$E,"&lt;=7"),4)&gt;MASTER!$B$3/100,"SB",IF(ROUND(AVERAGEIFS(DATA!$K:$K,DATA!$F:$F,$B36,DATA!$M:$M,J$9,DATA!$N:$N,$L$1,DATA!$E:$E,"&lt;=7"),4)&gt;MASTER!$B$4/100,"B",IF(ROUND(AVERAGEIFS(DATA!$K:$K,DATA!$F:$F,$B36,DATA!$M:$M,J$9,DATA!$N:$N,$L$1,DATA!$E:$E,"&lt;=7"),4)&gt;MASTER!$B$5/100,"C","K")))," ")</f>
        <v> </v>
      </c>
      <c r="K36" s="52"/>
      <c r="L36" s="18" t="str">
        <f ca="1">IFERROR(IF(ROUND(AVERAGEIFS(DATA!$K:$K,DATA!$F:$F,$B36,DATA!$M:$M,L$9,DATA!$N:$N,$L$1,DATA!$E:$E,"&lt;=7"),4)&gt;MASTER!$B$3/100,"SB",IF(ROUND(AVERAGEIFS(DATA!$K:$K,DATA!$F:$F,$B36,DATA!$M:$M,L$9,DATA!$N:$N,$L$1,DATA!$E:$E,"&lt;=7"),4)&gt;MASTER!$B$4/100,"B",IF(ROUND(AVERAGEIFS(DATA!$K:$K,DATA!$F:$F,$B36,DATA!$M:$M,L$9,DATA!$N:$N,$L$1,DATA!$E:$E,"&lt;=7"),4)&gt;MASTER!$B$5/100,"C","K")))," ")</f>
        <v> </v>
      </c>
      <c r="M36" s="52"/>
      <c r="N36" s="18" t="str">
        <f ca="1">IFERROR(IF(ROUND(AVERAGEIFS(DATA!$K:$K,DATA!$F:$F,$B36,DATA!$M:$M,N$9,DATA!$N:$N,$L$1,DATA!$E:$E,"&lt;=7"),4)&gt;MASTER!$B$3/100,"SB",IF(ROUND(AVERAGEIFS(DATA!$K:$K,DATA!$F:$F,$B36,DATA!$M:$M,N$9,DATA!$N:$N,$L$1,DATA!$E:$E,"&lt;=7"),4)&gt;MASTER!$B$4/100,"B",IF(ROUND(AVERAGEIFS(DATA!$K:$K,DATA!$F:$F,$B36,DATA!$M:$M,N$9,DATA!$N:$N,$L$1,DATA!$E:$E,"&lt;=7"),4)&gt;MASTER!$B$5/100,"C","K")))," ")</f>
        <v> 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customHeight="1" spans="1:50">
      <c r="A37" s="1"/>
      <c r="B37" s="33" t="s">
        <v>26</v>
      </c>
      <c r="C37" s="52"/>
      <c r="D37" s="18" t="str">
        <f ca="1">IFERROR(IF(ROUND(AVERAGEIFS(DATA!$K:$K,DATA!$F:$F,$B37,DATA!$M:$M,D$9,DATA!$N:$N,$L$1,DATA!$E:$E,"&lt;=7"),4)&gt;MASTER!$B$3/100,"SB",IF(ROUND(AVERAGEIFS(DATA!$K:$K,DATA!$F:$F,$B37,DATA!$M:$M,D$9,DATA!$N:$N,$L$1,DATA!$E:$E,"&lt;=7"),4)&gt;MASTER!$B$4/100,"B",IF(ROUND(AVERAGEIFS(DATA!$K:$K,DATA!$F:$F,$B37,DATA!$M:$M,D$9,DATA!$N:$N,$L$1,DATA!$E:$E,"&lt;=7"),4)&gt;MASTER!$B$5/100,"C","K")))," ")</f>
        <v> </v>
      </c>
      <c r="E37" s="52"/>
      <c r="F37" s="18" t="str">
        <f ca="1">IFERROR(IF(ROUND(AVERAGEIFS(DATA!$K:$K,DATA!$F:$F,$B37,DATA!$M:$M,F$9,DATA!$N:$N,$L$1,DATA!$E:$E,"&lt;=7"),4)&gt;MASTER!$B$3/100,"SB",IF(ROUND(AVERAGEIFS(DATA!$K:$K,DATA!$F:$F,$B37,DATA!$M:$M,F$9,DATA!$N:$N,$L$1,DATA!$E:$E,"&lt;=7"),4)&gt;MASTER!$B$4/100,"B",IF(ROUND(AVERAGEIFS(DATA!$K:$K,DATA!$F:$F,$B37,DATA!$M:$M,F$9,DATA!$N:$N,$L$1,DATA!$E:$E,"&lt;=7"),4)&gt;MASTER!$B$5/100,"C","K")))," ")</f>
        <v> </v>
      </c>
      <c r="G37" s="52"/>
      <c r="H37" s="18" t="str">
        <f ca="1">IFERROR(IF(ROUND(AVERAGEIFS(DATA!$K:$K,DATA!$F:$F,$B37,DATA!$M:$M,H$9,DATA!$N:$N,$L$1,DATA!$E:$E,"&lt;=7"),4)&gt;MASTER!$B$3/100,"SB",IF(ROUND(AVERAGEIFS(DATA!$K:$K,DATA!$F:$F,$B37,DATA!$M:$M,H$9,DATA!$N:$N,$L$1,DATA!$E:$E,"&lt;=7"),4)&gt;MASTER!$B$4/100,"B",IF(ROUND(AVERAGEIFS(DATA!$K:$K,DATA!$F:$F,$B37,DATA!$M:$M,H$9,DATA!$N:$N,$L$1,DATA!$E:$E,"&lt;=7"),4)&gt;MASTER!$B$5/100,"C","K")))," ")</f>
        <v> </v>
      </c>
      <c r="I37" s="52"/>
      <c r="J37" s="18" t="str">
        <f ca="1">IFERROR(IF(ROUND(AVERAGEIFS(DATA!$K:$K,DATA!$F:$F,$B37,DATA!$M:$M,J$9,DATA!$N:$N,$L$1,DATA!$E:$E,"&lt;=7"),4)&gt;MASTER!$B$3/100,"SB",IF(ROUND(AVERAGEIFS(DATA!$K:$K,DATA!$F:$F,$B37,DATA!$M:$M,J$9,DATA!$N:$N,$L$1,DATA!$E:$E,"&lt;=7"),4)&gt;MASTER!$B$4/100,"B",IF(ROUND(AVERAGEIFS(DATA!$K:$K,DATA!$F:$F,$B37,DATA!$M:$M,J$9,DATA!$N:$N,$L$1,DATA!$E:$E,"&lt;=7"),4)&gt;MASTER!$B$5/100,"C","K")))," ")</f>
        <v> </v>
      </c>
      <c r="K37" s="52"/>
      <c r="L37" s="18" t="str">
        <f ca="1">IFERROR(IF(ROUND(AVERAGEIFS(DATA!$K:$K,DATA!$F:$F,$B37,DATA!$M:$M,L$9,DATA!$N:$N,$L$1,DATA!$E:$E,"&lt;=7"),4)&gt;MASTER!$B$3/100,"SB",IF(ROUND(AVERAGEIFS(DATA!$K:$K,DATA!$F:$F,$B37,DATA!$M:$M,L$9,DATA!$N:$N,$L$1,DATA!$E:$E,"&lt;=7"),4)&gt;MASTER!$B$4/100,"B",IF(ROUND(AVERAGEIFS(DATA!$K:$K,DATA!$F:$F,$B37,DATA!$M:$M,L$9,DATA!$N:$N,$L$1,DATA!$E:$E,"&lt;=7"),4)&gt;MASTER!$B$5/100,"C","K")))," ")</f>
        <v> </v>
      </c>
      <c r="M37" s="52"/>
      <c r="N37" s="18" t="str">
        <f ca="1">IFERROR(IF(ROUND(AVERAGEIFS(DATA!$K:$K,DATA!$F:$F,$B37,DATA!$M:$M,N$9,DATA!$N:$N,$L$1,DATA!$E:$E,"&lt;=7"),4)&gt;MASTER!$B$3/100,"SB",IF(ROUND(AVERAGEIFS(DATA!$K:$K,DATA!$F:$F,$B37,DATA!$M:$M,N$9,DATA!$N:$N,$L$1,DATA!$E:$E,"&lt;=7"),4)&gt;MASTER!$B$4/100,"B",IF(ROUND(AVERAGEIFS(DATA!$K:$K,DATA!$F:$F,$B37,DATA!$M:$M,N$9,DATA!$N:$N,$L$1,DATA!$E:$E,"&lt;=7"),4)&gt;MASTER!$B$5/100,"C","K")))," ")</f>
        <v> 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customHeight="1" spans="1:50">
      <c r="A38" s="1"/>
      <c r="B38" s="33" t="s">
        <v>27</v>
      </c>
      <c r="C38" s="52"/>
      <c r="D38" s="18" t="str">
        <f ca="1">IFERROR(IF(ROUND(AVERAGEIFS(DATA!$K:$K,DATA!$F:$F,$B38,DATA!$M:$M,D$9,DATA!$N:$N,$L$1,DATA!$E:$E,"&lt;=7"),4)&gt;MASTER!$B$3/100,"SB",IF(ROUND(AVERAGEIFS(DATA!$K:$K,DATA!$F:$F,$B38,DATA!$M:$M,D$9,DATA!$N:$N,$L$1,DATA!$E:$E,"&lt;=7"),4)&gt;MASTER!$B$4/100,"B",IF(ROUND(AVERAGEIFS(DATA!$K:$K,DATA!$F:$F,$B38,DATA!$M:$M,D$9,DATA!$N:$N,$L$1,DATA!$E:$E,"&lt;=7"),4)&gt;MASTER!$B$5/100,"C","K")))," ")</f>
        <v> </v>
      </c>
      <c r="E38" s="52"/>
      <c r="F38" s="18" t="str">
        <f ca="1">IFERROR(IF(ROUND(AVERAGEIFS(DATA!$K:$K,DATA!$F:$F,$B38,DATA!$M:$M,F$9,DATA!$N:$N,$L$1,DATA!$E:$E,"&lt;=7"),4)&gt;MASTER!$B$3/100,"SB",IF(ROUND(AVERAGEIFS(DATA!$K:$K,DATA!$F:$F,$B38,DATA!$M:$M,F$9,DATA!$N:$N,$L$1,DATA!$E:$E,"&lt;=7"),4)&gt;MASTER!$B$4/100,"B",IF(ROUND(AVERAGEIFS(DATA!$K:$K,DATA!$F:$F,$B38,DATA!$M:$M,F$9,DATA!$N:$N,$L$1,DATA!$E:$E,"&lt;=7"),4)&gt;MASTER!$B$5/100,"C","K")))," ")</f>
        <v> </v>
      </c>
      <c r="G38" s="52"/>
      <c r="H38" s="18" t="str">
        <f ca="1">IFERROR(IF(ROUND(AVERAGEIFS(DATA!$K:$K,DATA!$F:$F,$B38,DATA!$M:$M,H$9,DATA!$N:$N,$L$1,DATA!$E:$E,"&lt;=7"),4)&gt;MASTER!$B$3/100,"SB",IF(ROUND(AVERAGEIFS(DATA!$K:$K,DATA!$F:$F,$B38,DATA!$M:$M,H$9,DATA!$N:$N,$L$1,DATA!$E:$E,"&lt;=7"),4)&gt;MASTER!$B$4/100,"B",IF(ROUND(AVERAGEIFS(DATA!$K:$K,DATA!$F:$F,$B38,DATA!$M:$M,H$9,DATA!$N:$N,$L$1,DATA!$E:$E,"&lt;=7"),4)&gt;MASTER!$B$5/100,"C","K")))," ")</f>
        <v> </v>
      </c>
      <c r="I38" s="52"/>
      <c r="J38" s="18" t="str">
        <f ca="1">IFERROR(IF(ROUND(AVERAGEIFS(DATA!$K:$K,DATA!$F:$F,$B38,DATA!$M:$M,J$9,DATA!$N:$N,$L$1,DATA!$E:$E,"&lt;=7"),4)&gt;MASTER!$B$3/100,"SB",IF(ROUND(AVERAGEIFS(DATA!$K:$K,DATA!$F:$F,$B38,DATA!$M:$M,J$9,DATA!$N:$N,$L$1,DATA!$E:$E,"&lt;=7"),4)&gt;MASTER!$B$4/100,"B",IF(ROUND(AVERAGEIFS(DATA!$K:$K,DATA!$F:$F,$B38,DATA!$M:$M,J$9,DATA!$N:$N,$L$1,DATA!$E:$E,"&lt;=7"),4)&gt;MASTER!$B$5/100,"C","K")))," ")</f>
        <v> </v>
      </c>
      <c r="K38" s="52"/>
      <c r="L38" s="18" t="str">
        <f ca="1">IFERROR(IF(ROUND(AVERAGEIFS(DATA!$K:$K,DATA!$F:$F,$B38,DATA!$M:$M,L$9,DATA!$N:$N,$L$1,DATA!$E:$E,"&lt;=7"),4)&gt;MASTER!$B$3/100,"SB",IF(ROUND(AVERAGEIFS(DATA!$K:$K,DATA!$F:$F,$B38,DATA!$M:$M,L$9,DATA!$N:$N,$L$1,DATA!$E:$E,"&lt;=7"),4)&gt;MASTER!$B$4/100,"B",IF(ROUND(AVERAGEIFS(DATA!$K:$K,DATA!$F:$F,$B38,DATA!$M:$M,L$9,DATA!$N:$N,$L$1,DATA!$E:$E,"&lt;=7"),4)&gt;MASTER!$B$5/100,"C","K")))," ")</f>
        <v> </v>
      </c>
      <c r="M38" s="52"/>
      <c r="N38" s="18" t="str">
        <f ca="1">IFERROR(IF(ROUND(AVERAGEIFS(DATA!$K:$K,DATA!$F:$F,$B38,DATA!$M:$M,N$9,DATA!$N:$N,$L$1,DATA!$E:$E,"&lt;=7"),4)&gt;MASTER!$B$3/100,"SB",IF(ROUND(AVERAGEIFS(DATA!$K:$K,DATA!$F:$F,$B38,DATA!$M:$M,N$9,DATA!$N:$N,$L$1,DATA!$E:$E,"&lt;=7"),4)&gt;MASTER!$B$4/100,"B",IF(ROUND(AVERAGEIFS(DATA!$K:$K,DATA!$F:$F,$B38,DATA!$M:$M,N$9,DATA!$N:$N,$L$1,DATA!$E:$E,"&lt;=7"),4)&gt;MASTER!$B$5/100,"C","K")))," ")</f>
        <v> 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customHeight="1" spans="1:50">
      <c r="A39" s="1"/>
      <c r="B39" s="33" t="s">
        <v>28</v>
      </c>
      <c r="C39" s="52"/>
      <c r="D39" s="18" t="str">
        <f ca="1">IFERROR(IF(ROUND(AVERAGEIFS(DATA!$K:$K,DATA!$F:$F,$B39,DATA!$M:$M,D$9,DATA!$N:$N,$L$1,DATA!$E:$E,"&lt;=7"),4)&gt;MASTER!$B$3/100,"SB",IF(ROUND(AVERAGEIFS(DATA!$K:$K,DATA!$F:$F,$B39,DATA!$M:$M,D$9,DATA!$N:$N,$L$1,DATA!$E:$E,"&lt;=7"),4)&gt;MASTER!$B$4/100,"B",IF(ROUND(AVERAGEIFS(DATA!$K:$K,DATA!$F:$F,$B39,DATA!$M:$M,D$9,DATA!$N:$N,$L$1,DATA!$E:$E,"&lt;=7"),4)&gt;MASTER!$B$5/100,"C","K")))," ")</f>
        <v> </v>
      </c>
      <c r="E39" s="52"/>
      <c r="F39" s="18" t="str">
        <f ca="1">IFERROR(IF(ROUND(AVERAGEIFS(DATA!$K:$K,DATA!$F:$F,$B39,DATA!$M:$M,F$9,DATA!$N:$N,$L$1,DATA!$E:$E,"&lt;=7"),4)&gt;MASTER!$B$3/100,"SB",IF(ROUND(AVERAGEIFS(DATA!$K:$K,DATA!$F:$F,$B39,DATA!$M:$M,F$9,DATA!$N:$N,$L$1,DATA!$E:$E,"&lt;=7"),4)&gt;MASTER!$B$4/100,"B",IF(ROUND(AVERAGEIFS(DATA!$K:$K,DATA!$F:$F,$B39,DATA!$M:$M,F$9,DATA!$N:$N,$L$1,DATA!$E:$E,"&lt;=7"),4)&gt;MASTER!$B$5/100,"C","K")))," ")</f>
        <v> </v>
      </c>
      <c r="G39" s="52"/>
      <c r="H39" s="18" t="str">
        <f ca="1">IFERROR(IF(ROUND(AVERAGEIFS(DATA!$K:$K,DATA!$F:$F,$B39,DATA!$M:$M,H$9,DATA!$N:$N,$L$1,DATA!$E:$E,"&lt;=7"),4)&gt;MASTER!$B$3/100,"SB",IF(ROUND(AVERAGEIFS(DATA!$K:$K,DATA!$F:$F,$B39,DATA!$M:$M,H$9,DATA!$N:$N,$L$1,DATA!$E:$E,"&lt;=7"),4)&gt;MASTER!$B$4/100,"B",IF(ROUND(AVERAGEIFS(DATA!$K:$K,DATA!$F:$F,$B39,DATA!$M:$M,H$9,DATA!$N:$N,$L$1,DATA!$E:$E,"&lt;=7"),4)&gt;MASTER!$B$5/100,"C","K")))," ")</f>
        <v> </v>
      </c>
      <c r="I39" s="52"/>
      <c r="J39" s="18" t="str">
        <f ca="1">IFERROR(IF(ROUND(AVERAGEIFS(DATA!$K:$K,DATA!$F:$F,$B39,DATA!$M:$M,J$9,DATA!$N:$N,$L$1,DATA!$E:$E,"&lt;=7"),4)&gt;MASTER!$B$3/100,"SB",IF(ROUND(AVERAGEIFS(DATA!$K:$K,DATA!$F:$F,$B39,DATA!$M:$M,J$9,DATA!$N:$N,$L$1,DATA!$E:$E,"&lt;=7"),4)&gt;MASTER!$B$4/100,"B",IF(ROUND(AVERAGEIFS(DATA!$K:$K,DATA!$F:$F,$B39,DATA!$M:$M,J$9,DATA!$N:$N,$L$1,DATA!$E:$E,"&lt;=7"),4)&gt;MASTER!$B$5/100,"C","K")))," ")</f>
        <v> </v>
      </c>
      <c r="K39" s="52"/>
      <c r="L39" s="18" t="str">
        <f ca="1">IFERROR(IF(ROUND(AVERAGEIFS(DATA!$K:$K,DATA!$F:$F,$B39,DATA!$M:$M,L$9,DATA!$N:$N,$L$1,DATA!$E:$E,"&lt;=7"),4)&gt;MASTER!$B$3/100,"SB",IF(ROUND(AVERAGEIFS(DATA!$K:$K,DATA!$F:$F,$B39,DATA!$M:$M,L$9,DATA!$N:$N,$L$1,DATA!$E:$E,"&lt;=7"),4)&gt;MASTER!$B$4/100,"B",IF(ROUND(AVERAGEIFS(DATA!$K:$K,DATA!$F:$F,$B39,DATA!$M:$M,L$9,DATA!$N:$N,$L$1,DATA!$E:$E,"&lt;=7"),4)&gt;MASTER!$B$5/100,"C","K")))," ")</f>
        <v> </v>
      </c>
      <c r="M39" s="52"/>
      <c r="N39" s="18" t="str">
        <f ca="1">IFERROR(IF(ROUND(AVERAGEIFS(DATA!$K:$K,DATA!$F:$F,$B39,DATA!$M:$M,N$9,DATA!$N:$N,$L$1,DATA!$E:$E,"&lt;=7"),4)&gt;MASTER!$B$3/100,"SB",IF(ROUND(AVERAGEIFS(DATA!$K:$K,DATA!$F:$F,$B39,DATA!$M:$M,N$9,DATA!$N:$N,$L$1,DATA!$E:$E,"&lt;=7"),4)&gt;MASTER!$B$4/100,"B",IF(ROUND(AVERAGEIFS(DATA!$K:$K,DATA!$F:$F,$B39,DATA!$M:$M,N$9,DATA!$N:$N,$L$1,DATA!$E:$E,"&lt;=7"),4)&gt;MASTER!$B$5/100,"C","K")))," ")</f>
        <v> 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customHeight="1" spans="1:50">
      <c r="A40" s="1"/>
      <c r="B40" s="33" t="s">
        <v>29</v>
      </c>
      <c r="C40" s="52"/>
      <c r="D40" s="18" t="str">
        <f ca="1">IFERROR(IF(ROUND(AVERAGEIFS(DATA!$K:$K,DATA!$F:$F,$B40,DATA!$M:$M,D$9,DATA!$N:$N,$L$1,DATA!$E:$E,"&lt;=7"),4)&gt;MASTER!$B$3/100,"SB",IF(ROUND(AVERAGEIFS(DATA!$K:$K,DATA!$F:$F,$B40,DATA!$M:$M,D$9,DATA!$N:$N,$L$1,DATA!$E:$E,"&lt;=7"),4)&gt;MASTER!$B$4/100,"B",IF(ROUND(AVERAGEIFS(DATA!$K:$K,DATA!$F:$F,$B40,DATA!$M:$M,D$9,DATA!$N:$N,$L$1,DATA!$E:$E,"&lt;=7"),4)&gt;MASTER!$B$5/100,"C","K")))," ")</f>
        <v> </v>
      </c>
      <c r="E40" s="52"/>
      <c r="F40" s="18" t="str">
        <f ca="1">IFERROR(IF(ROUND(AVERAGEIFS(DATA!$K:$K,DATA!$F:$F,$B40,DATA!$M:$M,F$9,DATA!$N:$N,$L$1,DATA!$E:$E,"&lt;=7"),4)&gt;MASTER!$B$3/100,"SB",IF(ROUND(AVERAGEIFS(DATA!$K:$K,DATA!$F:$F,$B40,DATA!$M:$M,F$9,DATA!$N:$N,$L$1,DATA!$E:$E,"&lt;=7"),4)&gt;MASTER!$B$4/100,"B",IF(ROUND(AVERAGEIFS(DATA!$K:$K,DATA!$F:$F,$B40,DATA!$M:$M,F$9,DATA!$N:$N,$L$1,DATA!$E:$E,"&lt;=7"),4)&gt;MASTER!$B$5/100,"C","K")))," ")</f>
        <v> </v>
      </c>
      <c r="G40" s="52"/>
      <c r="H40" s="18" t="str">
        <f ca="1">IFERROR(IF(ROUND(AVERAGEIFS(DATA!$K:$K,DATA!$F:$F,$B40,DATA!$M:$M,H$9,DATA!$N:$N,$L$1,DATA!$E:$E,"&lt;=7"),4)&gt;MASTER!$B$3/100,"SB",IF(ROUND(AVERAGEIFS(DATA!$K:$K,DATA!$F:$F,$B40,DATA!$M:$M,H$9,DATA!$N:$N,$L$1,DATA!$E:$E,"&lt;=7"),4)&gt;MASTER!$B$4/100,"B",IF(ROUND(AVERAGEIFS(DATA!$K:$K,DATA!$F:$F,$B40,DATA!$M:$M,H$9,DATA!$N:$N,$L$1,DATA!$E:$E,"&lt;=7"),4)&gt;MASTER!$B$5/100,"C","K")))," ")</f>
        <v> </v>
      </c>
      <c r="I40" s="52"/>
      <c r="J40" s="18" t="str">
        <f ca="1">IFERROR(IF(ROUND(AVERAGEIFS(DATA!$K:$K,DATA!$F:$F,$B40,DATA!$M:$M,J$9,DATA!$N:$N,$L$1,DATA!$E:$E,"&lt;=7"),4)&gt;MASTER!$B$3/100,"SB",IF(ROUND(AVERAGEIFS(DATA!$K:$K,DATA!$F:$F,$B40,DATA!$M:$M,J$9,DATA!$N:$N,$L$1,DATA!$E:$E,"&lt;=7"),4)&gt;MASTER!$B$4/100,"B",IF(ROUND(AVERAGEIFS(DATA!$K:$K,DATA!$F:$F,$B40,DATA!$M:$M,J$9,DATA!$N:$N,$L$1,DATA!$E:$E,"&lt;=7"),4)&gt;MASTER!$B$5/100,"C","K")))," ")</f>
        <v> </v>
      </c>
      <c r="K40" s="52"/>
      <c r="L40" s="18" t="str">
        <f ca="1">IFERROR(IF(ROUND(AVERAGEIFS(DATA!$K:$K,DATA!$F:$F,$B40,DATA!$M:$M,L$9,DATA!$N:$N,$L$1,DATA!$E:$E,"&lt;=7"),4)&gt;MASTER!$B$3/100,"SB",IF(ROUND(AVERAGEIFS(DATA!$K:$K,DATA!$F:$F,$B40,DATA!$M:$M,L$9,DATA!$N:$N,$L$1,DATA!$E:$E,"&lt;=7"),4)&gt;MASTER!$B$4/100,"B",IF(ROUND(AVERAGEIFS(DATA!$K:$K,DATA!$F:$F,$B40,DATA!$M:$M,L$9,DATA!$N:$N,$L$1,DATA!$E:$E,"&lt;=7"),4)&gt;MASTER!$B$5/100,"C","K")))," ")</f>
        <v> </v>
      </c>
      <c r="M40" s="52"/>
      <c r="N40" s="18" t="str">
        <f ca="1">IFERROR(IF(ROUND(AVERAGEIFS(DATA!$K:$K,DATA!$F:$F,$B40,DATA!$M:$M,N$9,DATA!$N:$N,$L$1,DATA!$E:$E,"&lt;=7"),4)&gt;MASTER!$B$3/100,"SB",IF(ROUND(AVERAGEIFS(DATA!$K:$K,DATA!$F:$F,$B40,DATA!$M:$M,N$9,DATA!$N:$N,$L$1,DATA!$E:$E,"&lt;=7"),4)&gt;MASTER!$B$4/100,"B",IF(ROUND(AVERAGEIFS(DATA!$K:$K,DATA!$F:$F,$B40,DATA!$M:$M,N$9,DATA!$N:$N,$L$1,DATA!$E:$E,"&lt;=7"),4)&gt;MASTER!$B$5/100,"C","K")))," ")</f>
        <v> 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customHeight="1" spans="1:50">
      <c r="A41" s="1"/>
      <c r="B41" s="33" t="s">
        <v>30</v>
      </c>
      <c r="C41" s="52"/>
      <c r="D41" s="18" t="str">
        <f ca="1">IFERROR(IF(ROUND(AVERAGEIFS(DATA!$K:$K,DATA!$F:$F,$B41,DATA!$M:$M,D$9,DATA!$N:$N,$L$1,DATA!$E:$E,"&lt;=7"),4)&gt;MASTER!$B$3/100,"SB",IF(ROUND(AVERAGEIFS(DATA!$K:$K,DATA!$F:$F,$B41,DATA!$M:$M,D$9,DATA!$N:$N,$L$1,DATA!$E:$E,"&lt;=7"),4)&gt;MASTER!$B$4/100,"B",IF(ROUND(AVERAGEIFS(DATA!$K:$K,DATA!$F:$F,$B41,DATA!$M:$M,D$9,DATA!$N:$N,$L$1,DATA!$E:$E,"&lt;=7"),4)&gt;MASTER!$B$5/100,"C","K")))," ")</f>
        <v> </v>
      </c>
      <c r="E41" s="52"/>
      <c r="F41" s="18" t="str">
        <f ca="1">IFERROR(IF(ROUND(AVERAGEIFS(DATA!$K:$K,DATA!$F:$F,$B41,DATA!$M:$M,F$9,DATA!$N:$N,$L$1,DATA!$E:$E,"&lt;=7"),4)&gt;MASTER!$B$3/100,"SB",IF(ROUND(AVERAGEIFS(DATA!$K:$K,DATA!$F:$F,$B41,DATA!$M:$M,F$9,DATA!$N:$N,$L$1,DATA!$E:$E,"&lt;=7"),4)&gt;MASTER!$B$4/100,"B",IF(ROUND(AVERAGEIFS(DATA!$K:$K,DATA!$F:$F,$B41,DATA!$M:$M,F$9,DATA!$N:$N,$L$1,DATA!$E:$E,"&lt;=7"),4)&gt;MASTER!$B$5/100,"C","K")))," ")</f>
        <v> </v>
      </c>
      <c r="G41" s="52"/>
      <c r="H41" s="18" t="str">
        <f ca="1">IFERROR(IF(ROUND(AVERAGEIFS(DATA!$K:$K,DATA!$F:$F,$B41,DATA!$M:$M,H$9,DATA!$N:$N,$L$1,DATA!$E:$E,"&lt;=7"),4)&gt;MASTER!$B$3/100,"SB",IF(ROUND(AVERAGEIFS(DATA!$K:$K,DATA!$F:$F,$B41,DATA!$M:$M,H$9,DATA!$N:$N,$L$1,DATA!$E:$E,"&lt;=7"),4)&gt;MASTER!$B$4/100,"B",IF(ROUND(AVERAGEIFS(DATA!$K:$K,DATA!$F:$F,$B41,DATA!$M:$M,H$9,DATA!$N:$N,$L$1,DATA!$E:$E,"&lt;=7"),4)&gt;MASTER!$B$5/100,"C","K")))," ")</f>
        <v> </v>
      </c>
      <c r="I41" s="52"/>
      <c r="J41" s="18" t="str">
        <f ca="1">IFERROR(IF(ROUND(AVERAGEIFS(DATA!$K:$K,DATA!$F:$F,$B41,DATA!$M:$M,J$9,DATA!$N:$N,$L$1,DATA!$E:$E,"&lt;=7"),4)&gt;MASTER!$B$3/100,"SB",IF(ROUND(AVERAGEIFS(DATA!$K:$K,DATA!$F:$F,$B41,DATA!$M:$M,J$9,DATA!$N:$N,$L$1,DATA!$E:$E,"&lt;=7"),4)&gt;MASTER!$B$4/100,"B",IF(ROUND(AVERAGEIFS(DATA!$K:$K,DATA!$F:$F,$B41,DATA!$M:$M,J$9,DATA!$N:$N,$L$1,DATA!$E:$E,"&lt;=7"),4)&gt;MASTER!$B$5/100,"C","K")))," ")</f>
        <v> </v>
      </c>
      <c r="K41" s="52"/>
      <c r="L41" s="18" t="str">
        <f ca="1">IFERROR(IF(ROUND(AVERAGEIFS(DATA!$K:$K,DATA!$F:$F,$B41,DATA!$M:$M,L$9,DATA!$N:$N,$L$1,DATA!$E:$E,"&lt;=7"),4)&gt;MASTER!$B$3/100,"SB",IF(ROUND(AVERAGEIFS(DATA!$K:$K,DATA!$F:$F,$B41,DATA!$M:$M,L$9,DATA!$N:$N,$L$1,DATA!$E:$E,"&lt;=7"),4)&gt;MASTER!$B$4/100,"B",IF(ROUND(AVERAGEIFS(DATA!$K:$K,DATA!$F:$F,$B41,DATA!$M:$M,L$9,DATA!$N:$N,$L$1,DATA!$E:$E,"&lt;=7"),4)&gt;MASTER!$B$5/100,"C","K")))," ")</f>
        <v> </v>
      </c>
      <c r="M41" s="52"/>
      <c r="N41" s="18" t="str">
        <f ca="1">IFERROR(IF(ROUND(AVERAGEIFS(DATA!$K:$K,DATA!$F:$F,$B41,DATA!$M:$M,N$9,DATA!$N:$N,$L$1,DATA!$E:$E,"&lt;=7"),4)&gt;MASTER!$B$3/100,"SB",IF(ROUND(AVERAGEIFS(DATA!$K:$K,DATA!$F:$F,$B41,DATA!$M:$M,N$9,DATA!$N:$N,$L$1,DATA!$E:$E,"&lt;=7"),4)&gt;MASTER!$B$4/100,"B",IF(ROUND(AVERAGEIFS(DATA!$K:$K,DATA!$F:$F,$B41,DATA!$M:$M,N$9,DATA!$N:$N,$L$1,DATA!$E:$E,"&lt;=7"),4)&gt;MASTER!$B$5/100,"C","K")))," ")</f>
        <v> 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customHeight="1" spans="1:50">
      <c r="A42" s="1"/>
      <c r="B42" s="33" t="s">
        <v>31</v>
      </c>
      <c r="C42" s="52"/>
      <c r="D42" s="18" t="str">
        <f ca="1">IFERROR(IF(ROUND(AVERAGEIFS(DATA!$K:$K,DATA!$F:$F,$B42,DATA!$M:$M,D$9,DATA!$N:$N,$L$1,DATA!$E:$E,"&lt;=7"),4)&gt;MASTER!$B$3/100,"SB",IF(ROUND(AVERAGEIFS(DATA!$K:$K,DATA!$F:$F,$B42,DATA!$M:$M,D$9,DATA!$N:$N,$L$1,DATA!$E:$E,"&lt;=7"),4)&gt;MASTER!$B$4/100,"B",IF(ROUND(AVERAGEIFS(DATA!$K:$K,DATA!$F:$F,$B42,DATA!$M:$M,D$9,DATA!$N:$N,$L$1,DATA!$E:$E,"&lt;=7"),4)&gt;MASTER!$B$5/100,"C","K")))," ")</f>
        <v> </v>
      </c>
      <c r="E42" s="52"/>
      <c r="F42" s="18" t="str">
        <f ca="1">IFERROR(IF(ROUND(AVERAGEIFS(DATA!$K:$K,DATA!$F:$F,$B42,DATA!$M:$M,F$9,DATA!$N:$N,$L$1,DATA!$E:$E,"&lt;=7"),4)&gt;MASTER!$B$3/100,"SB",IF(ROUND(AVERAGEIFS(DATA!$K:$K,DATA!$F:$F,$B42,DATA!$M:$M,F$9,DATA!$N:$N,$L$1,DATA!$E:$E,"&lt;=7"),4)&gt;MASTER!$B$4/100,"B",IF(ROUND(AVERAGEIFS(DATA!$K:$K,DATA!$F:$F,$B42,DATA!$M:$M,F$9,DATA!$N:$N,$L$1,DATA!$E:$E,"&lt;=7"),4)&gt;MASTER!$B$5/100,"C","K")))," ")</f>
        <v> </v>
      </c>
      <c r="G42" s="52"/>
      <c r="H42" s="18" t="str">
        <f ca="1">IFERROR(IF(ROUND(AVERAGEIFS(DATA!$K:$K,DATA!$F:$F,$B42,DATA!$M:$M,H$9,DATA!$N:$N,$L$1,DATA!$E:$E,"&lt;=7"),4)&gt;MASTER!$B$3/100,"SB",IF(ROUND(AVERAGEIFS(DATA!$K:$K,DATA!$F:$F,$B42,DATA!$M:$M,H$9,DATA!$N:$N,$L$1,DATA!$E:$E,"&lt;=7"),4)&gt;MASTER!$B$4/100,"B",IF(ROUND(AVERAGEIFS(DATA!$K:$K,DATA!$F:$F,$B42,DATA!$M:$M,H$9,DATA!$N:$N,$L$1,DATA!$E:$E,"&lt;=7"),4)&gt;MASTER!$B$5/100,"C","K")))," ")</f>
        <v> </v>
      </c>
      <c r="I42" s="52"/>
      <c r="J42" s="18" t="str">
        <f ca="1">IFERROR(IF(ROUND(AVERAGEIFS(DATA!$K:$K,DATA!$F:$F,$B42,DATA!$M:$M,J$9,DATA!$N:$N,$L$1,DATA!$E:$E,"&lt;=7"),4)&gt;MASTER!$B$3/100,"SB",IF(ROUND(AVERAGEIFS(DATA!$K:$K,DATA!$F:$F,$B42,DATA!$M:$M,J$9,DATA!$N:$N,$L$1,DATA!$E:$E,"&lt;=7"),4)&gt;MASTER!$B$4/100,"B",IF(ROUND(AVERAGEIFS(DATA!$K:$K,DATA!$F:$F,$B42,DATA!$M:$M,J$9,DATA!$N:$N,$L$1,DATA!$E:$E,"&lt;=7"),4)&gt;MASTER!$B$5/100,"C","K")))," ")</f>
        <v> </v>
      </c>
      <c r="K42" s="52"/>
      <c r="L42" s="18" t="str">
        <f ca="1">IFERROR(IF(ROUND(AVERAGEIFS(DATA!$K:$K,DATA!$F:$F,$B42,DATA!$M:$M,L$9,DATA!$N:$N,$L$1,DATA!$E:$E,"&lt;=7"),4)&gt;MASTER!$B$3/100,"SB",IF(ROUND(AVERAGEIFS(DATA!$K:$K,DATA!$F:$F,$B42,DATA!$M:$M,L$9,DATA!$N:$N,$L$1,DATA!$E:$E,"&lt;=7"),4)&gt;MASTER!$B$4/100,"B",IF(ROUND(AVERAGEIFS(DATA!$K:$K,DATA!$F:$F,$B42,DATA!$M:$M,L$9,DATA!$N:$N,$L$1,DATA!$E:$E,"&lt;=7"),4)&gt;MASTER!$B$5/100,"C","K")))," ")</f>
        <v> </v>
      </c>
      <c r="M42" s="52"/>
      <c r="N42" s="18" t="str">
        <f ca="1">IFERROR(IF(ROUND(AVERAGEIFS(DATA!$K:$K,DATA!$F:$F,$B42,DATA!$M:$M,N$9,DATA!$N:$N,$L$1,DATA!$E:$E,"&lt;=7"),4)&gt;MASTER!$B$3/100,"SB",IF(ROUND(AVERAGEIFS(DATA!$K:$K,DATA!$F:$F,$B42,DATA!$M:$M,N$9,DATA!$N:$N,$L$1,DATA!$E:$E,"&lt;=7"),4)&gt;MASTER!$B$4/100,"B",IF(ROUND(AVERAGEIFS(DATA!$K:$K,DATA!$F:$F,$B42,DATA!$M:$M,N$9,DATA!$N:$N,$L$1,DATA!$E:$E,"&lt;=7"),4)&gt;MASTER!$B$5/100,"C","K")))," ")</f>
        <v> 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customHeight="1" spans="1:50">
      <c r="A43" s="1"/>
      <c r="B43" s="33" t="s">
        <v>32</v>
      </c>
      <c r="C43" s="52"/>
      <c r="D43" s="18" t="str">
        <f ca="1">IFERROR(IF(ROUND(AVERAGEIFS(DATA!$K:$K,DATA!$F:$F,$B43,DATA!$M:$M,D$9,DATA!$N:$N,$L$1,DATA!$E:$E,"&lt;=7"),4)&gt;MASTER!$B$3/100,"SB",IF(ROUND(AVERAGEIFS(DATA!$K:$K,DATA!$F:$F,$B43,DATA!$M:$M,D$9,DATA!$N:$N,$L$1,DATA!$E:$E,"&lt;=7"),4)&gt;MASTER!$B$4/100,"B",IF(ROUND(AVERAGEIFS(DATA!$K:$K,DATA!$F:$F,$B43,DATA!$M:$M,D$9,DATA!$N:$N,$L$1,DATA!$E:$E,"&lt;=7"),4)&gt;MASTER!$B$5/100,"C","K")))," ")</f>
        <v> </v>
      </c>
      <c r="E43" s="52"/>
      <c r="F43" s="18" t="str">
        <f ca="1">IFERROR(IF(ROUND(AVERAGEIFS(DATA!$K:$K,DATA!$F:$F,$B43,DATA!$M:$M,F$9,DATA!$N:$N,$L$1,DATA!$E:$E,"&lt;=7"),4)&gt;MASTER!$B$3/100,"SB",IF(ROUND(AVERAGEIFS(DATA!$K:$K,DATA!$F:$F,$B43,DATA!$M:$M,F$9,DATA!$N:$N,$L$1,DATA!$E:$E,"&lt;=7"),4)&gt;MASTER!$B$4/100,"B",IF(ROUND(AVERAGEIFS(DATA!$K:$K,DATA!$F:$F,$B43,DATA!$M:$M,F$9,DATA!$N:$N,$L$1,DATA!$E:$E,"&lt;=7"),4)&gt;MASTER!$B$5/100,"C","K")))," ")</f>
        <v> </v>
      </c>
      <c r="G43" s="52"/>
      <c r="H43" s="18" t="str">
        <f ca="1">IFERROR(IF(ROUND(AVERAGEIFS(DATA!$K:$K,DATA!$F:$F,$B43,DATA!$M:$M,H$9,DATA!$N:$N,$L$1,DATA!$E:$E,"&lt;=7"),4)&gt;MASTER!$B$3/100,"SB",IF(ROUND(AVERAGEIFS(DATA!$K:$K,DATA!$F:$F,$B43,DATA!$M:$M,H$9,DATA!$N:$N,$L$1,DATA!$E:$E,"&lt;=7"),4)&gt;MASTER!$B$4/100,"B",IF(ROUND(AVERAGEIFS(DATA!$K:$K,DATA!$F:$F,$B43,DATA!$M:$M,H$9,DATA!$N:$N,$L$1,DATA!$E:$E,"&lt;=7"),4)&gt;MASTER!$B$5/100,"C","K")))," ")</f>
        <v> </v>
      </c>
      <c r="I43" s="52"/>
      <c r="J43" s="18" t="str">
        <f ca="1">IFERROR(IF(ROUND(AVERAGEIFS(DATA!$K:$K,DATA!$F:$F,$B43,DATA!$M:$M,J$9,DATA!$N:$N,$L$1,DATA!$E:$E,"&lt;=7"),4)&gt;MASTER!$B$3/100,"SB",IF(ROUND(AVERAGEIFS(DATA!$K:$K,DATA!$F:$F,$B43,DATA!$M:$M,J$9,DATA!$N:$N,$L$1,DATA!$E:$E,"&lt;=7"),4)&gt;MASTER!$B$4/100,"B",IF(ROUND(AVERAGEIFS(DATA!$K:$K,DATA!$F:$F,$B43,DATA!$M:$M,J$9,DATA!$N:$N,$L$1,DATA!$E:$E,"&lt;=7"),4)&gt;MASTER!$B$5/100,"C","K")))," ")</f>
        <v> </v>
      </c>
      <c r="K43" s="52"/>
      <c r="L43" s="18" t="str">
        <f ca="1">IFERROR(IF(ROUND(AVERAGEIFS(DATA!$K:$K,DATA!$F:$F,$B43,DATA!$M:$M,L$9,DATA!$N:$N,$L$1,DATA!$E:$E,"&lt;=7"),4)&gt;MASTER!$B$3/100,"SB",IF(ROUND(AVERAGEIFS(DATA!$K:$K,DATA!$F:$F,$B43,DATA!$M:$M,L$9,DATA!$N:$N,$L$1,DATA!$E:$E,"&lt;=7"),4)&gt;MASTER!$B$4/100,"B",IF(ROUND(AVERAGEIFS(DATA!$K:$K,DATA!$F:$F,$B43,DATA!$M:$M,L$9,DATA!$N:$N,$L$1,DATA!$E:$E,"&lt;=7"),4)&gt;MASTER!$B$5/100,"C","K")))," ")</f>
        <v> </v>
      </c>
      <c r="M43" s="52"/>
      <c r="N43" s="18" t="str">
        <f ca="1">IFERROR(IF(ROUND(AVERAGEIFS(DATA!$K:$K,DATA!$F:$F,$B43,DATA!$M:$M,N$9,DATA!$N:$N,$L$1,DATA!$E:$E,"&lt;=7"),4)&gt;MASTER!$B$3/100,"SB",IF(ROUND(AVERAGEIFS(DATA!$K:$K,DATA!$F:$F,$B43,DATA!$M:$M,N$9,DATA!$N:$N,$L$1,DATA!$E:$E,"&lt;=7"),4)&gt;MASTER!$B$4/100,"B",IF(ROUND(AVERAGEIFS(DATA!$K:$K,DATA!$F:$F,$B43,DATA!$M:$M,N$9,DATA!$N:$N,$L$1,DATA!$E:$E,"&lt;=7"),4)&gt;MASTER!$B$5/100,"C","K")))," ")</f>
        <v> 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customHeight="1" spans="1:50">
      <c r="A44" s="1"/>
      <c r="B44" s="33" t="s">
        <v>33</v>
      </c>
      <c r="C44" s="52"/>
      <c r="D44" s="18" t="str">
        <f ca="1">IFERROR(IF(ROUND(AVERAGEIFS(DATA!$K:$K,DATA!$F:$F,$B44,DATA!$M:$M,D$9,DATA!$N:$N,$L$1,DATA!$E:$E,"&lt;=7"),4)&gt;MASTER!$B$3/100,"SB",IF(ROUND(AVERAGEIFS(DATA!$K:$K,DATA!$F:$F,$B44,DATA!$M:$M,D$9,DATA!$N:$N,$L$1,DATA!$E:$E,"&lt;=7"),4)&gt;MASTER!$B$4/100,"B",IF(ROUND(AVERAGEIFS(DATA!$K:$K,DATA!$F:$F,$B44,DATA!$M:$M,D$9,DATA!$N:$N,$L$1,DATA!$E:$E,"&lt;=7"),4)&gt;MASTER!$B$5/100,"C","K")))," ")</f>
        <v> </v>
      </c>
      <c r="E44" s="52"/>
      <c r="F44" s="18" t="str">
        <f ca="1">IFERROR(IF(ROUND(AVERAGEIFS(DATA!$K:$K,DATA!$F:$F,$B44,DATA!$M:$M,F$9,DATA!$N:$N,$L$1,DATA!$E:$E,"&lt;=7"),4)&gt;MASTER!$B$3/100,"SB",IF(ROUND(AVERAGEIFS(DATA!$K:$K,DATA!$F:$F,$B44,DATA!$M:$M,F$9,DATA!$N:$N,$L$1,DATA!$E:$E,"&lt;=7"),4)&gt;MASTER!$B$4/100,"B",IF(ROUND(AVERAGEIFS(DATA!$K:$K,DATA!$F:$F,$B44,DATA!$M:$M,F$9,DATA!$N:$N,$L$1,DATA!$E:$E,"&lt;=7"),4)&gt;MASTER!$B$5/100,"C","K")))," ")</f>
        <v> </v>
      </c>
      <c r="G44" s="52"/>
      <c r="H44" s="18" t="str">
        <f ca="1">IFERROR(IF(ROUND(AVERAGEIFS(DATA!$K:$K,DATA!$F:$F,$B44,DATA!$M:$M,H$9,DATA!$N:$N,$L$1,DATA!$E:$E,"&lt;=7"),4)&gt;MASTER!$B$3/100,"SB",IF(ROUND(AVERAGEIFS(DATA!$K:$K,DATA!$F:$F,$B44,DATA!$M:$M,H$9,DATA!$N:$N,$L$1,DATA!$E:$E,"&lt;=7"),4)&gt;MASTER!$B$4/100,"B",IF(ROUND(AVERAGEIFS(DATA!$K:$K,DATA!$F:$F,$B44,DATA!$M:$M,H$9,DATA!$N:$N,$L$1,DATA!$E:$E,"&lt;=7"),4)&gt;MASTER!$B$5/100,"C","K")))," ")</f>
        <v> </v>
      </c>
      <c r="I44" s="52"/>
      <c r="J44" s="18" t="str">
        <f ca="1">IFERROR(IF(ROUND(AVERAGEIFS(DATA!$K:$K,DATA!$F:$F,$B44,DATA!$M:$M,J$9,DATA!$N:$N,$L$1,DATA!$E:$E,"&lt;=7"),4)&gt;MASTER!$B$3/100,"SB",IF(ROUND(AVERAGEIFS(DATA!$K:$K,DATA!$F:$F,$B44,DATA!$M:$M,J$9,DATA!$N:$N,$L$1,DATA!$E:$E,"&lt;=7"),4)&gt;MASTER!$B$4/100,"B",IF(ROUND(AVERAGEIFS(DATA!$K:$K,DATA!$F:$F,$B44,DATA!$M:$M,J$9,DATA!$N:$N,$L$1,DATA!$E:$E,"&lt;=7"),4)&gt;MASTER!$B$5/100,"C","K")))," ")</f>
        <v> </v>
      </c>
      <c r="K44" s="52"/>
      <c r="L44" s="18" t="str">
        <f ca="1">IFERROR(IF(ROUND(AVERAGEIFS(DATA!$K:$K,DATA!$F:$F,$B44,DATA!$M:$M,L$9,DATA!$N:$N,$L$1,DATA!$E:$E,"&lt;=7"),4)&gt;MASTER!$B$3/100,"SB",IF(ROUND(AVERAGEIFS(DATA!$K:$K,DATA!$F:$F,$B44,DATA!$M:$M,L$9,DATA!$N:$N,$L$1,DATA!$E:$E,"&lt;=7"),4)&gt;MASTER!$B$4/100,"B",IF(ROUND(AVERAGEIFS(DATA!$K:$K,DATA!$F:$F,$B44,DATA!$M:$M,L$9,DATA!$N:$N,$L$1,DATA!$E:$E,"&lt;=7"),4)&gt;MASTER!$B$5/100,"C","K")))," ")</f>
        <v> </v>
      </c>
      <c r="M44" s="52"/>
      <c r="N44" s="18" t="str">
        <f ca="1">IFERROR(IF(ROUND(AVERAGEIFS(DATA!$K:$K,DATA!$F:$F,$B44,DATA!$M:$M,N$9,DATA!$N:$N,$L$1,DATA!$E:$E,"&lt;=7"),4)&gt;MASTER!$B$3/100,"SB",IF(ROUND(AVERAGEIFS(DATA!$K:$K,DATA!$F:$F,$B44,DATA!$M:$M,N$9,DATA!$N:$N,$L$1,DATA!$E:$E,"&lt;=7"),4)&gt;MASTER!$B$4/100,"B",IF(ROUND(AVERAGEIFS(DATA!$K:$K,DATA!$F:$F,$B44,DATA!$M:$M,N$9,DATA!$N:$N,$L$1,DATA!$E:$E,"&lt;=7"),4)&gt;MASTER!$B$5/100,"C","K")))," ")</f>
        <v> 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customHeight="1" spans="1:50">
      <c r="A45" s="1"/>
      <c r="B45" s="33" t="s">
        <v>34</v>
      </c>
      <c r="C45" s="52"/>
      <c r="D45" s="18" t="str">
        <f ca="1">IFERROR(IF(ROUND(AVERAGEIFS(DATA!$K:$K,DATA!$F:$F,$B45,DATA!$M:$M,D$9,DATA!$N:$N,$L$1,DATA!$E:$E,"&lt;=7"),4)&gt;MASTER!$B$3/100,"SB",IF(ROUND(AVERAGEIFS(DATA!$K:$K,DATA!$F:$F,$B45,DATA!$M:$M,D$9,DATA!$N:$N,$L$1,DATA!$E:$E,"&lt;=7"),4)&gt;MASTER!$B$4/100,"B",IF(ROUND(AVERAGEIFS(DATA!$K:$K,DATA!$F:$F,$B45,DATA!$M:$M,D$9,DATA!$N:$N,$L$1,DATA!$E:$E,"&lt;=7"),4)&gt;MASTER!$B$5/100,"C","K")))," ")</f>
        <v> </v>
      </c>
      <c r="E45" s="52"/>
      <c r="F45" s="18" t="str">
        <f ca="1">IFERROR(IF(ROUND(AVERAGEIFS(DATA!$K:$K,DATA!$F:$F,$B45,DATA!$M:$M,F$9,DATA!$N:$N,$L$1,DATA!$E:$E,"&lt;=7"),4)&gt;MASTER!$B$3/100,"SB",IF(ROUND(AVERAGEIFS(DATA!$K:$K,DATA!$F:$F,$B45,DATA!$M:$M,F$9,DATA!$N:$N,$L$1,DATA!$E:$E,"&lt;=7"),4)&gt;MASTER!$B$4/100,"B",IF(ROUND(AVERAGEIFS(DATA!$K:$K,DATA!$F:$F,$B45,DATA!$M:$M,F$9,DATA!$N:$N,$L$1,DATA!$E:$E,"&lt;=7"),4)&gt;MASTER!$B$5/100,"C","K")))," ")</f>
        <v> </v>
      </c>
      <c r="G45" s="52"/>
      <c r="H45" s="18" t="str">
        <f ca="1">IFERROR(IF(ROUND(AVERAGEIFS(DATA!$K:$K,DATA!$F:$F,$B45,DATA!$M:$M,H$9,DATA!$N:$N,$L$1,DATA!$E:$E,"&lt;=7"),4)&gt;MASTER!$B$3/100,"SB",IF(ROUND(AVERAGEIFS(DATA!$K:$K,DATA!$F:$F,$B45,DATA!$M:$M,H$9,DATA!$N:$N,$L$1,DATA!$E:$E,"&lt;=7"),4)&gt;MASTER!$B$4/100,"B",IF(ROUND(AVERAGEIFS(DATA!$K:$K,DATA!$F:$F,$B45,DATA!$M:$M,H$9,DATA!$N:$N,$L$1,DATA!$E:$E,"&lt;=7"),4)&gt;MASTER!$B$5/100,"C","K")))," ")</f>
        <v> </v>
      </c>
      <c r="I45" s="52"/>
      <c r="J45" s="18" t="str">
        <f ca="1">IFERROR(IF(ROUND(AVERAGEIFS(DATA!$K:$K,DATA!$F:$F,$B45,DATA!$M:$M,J$9,DATA!$N:$N,$L$1,DATA!$E:$E,"&lt;=7"),4)&gt;MASTER!$B$3/100,"SB",IF(ROUND(AVERAGEIFS(DATA!$K:$K,DATA!$F:$F,$B45,DATA!$M:$M,J$9,DATA!$N:$N,$L$1,DATA!$E:$E,"&lt;=7"),4)&gt;MASTER!$B$4/100,"B",IF(ROUND(AVERAGEIFS(DATA!$K:$K,DATA!$F:$F,$B45,DATA!$M:$M,J$9,DATA!$N:$N,$L$1,DATA!$E:$E,"&lt;=7"),4)&gt;MASTER!$B$5/100,"C","K")))," ")</f>
        <v> </v>
      </c>
      <c r="K45" s="52"/>
      <c r="L45" s="18" t="str">
        <f ca="1">IFERROR(IF(ROUND(AVERAGEIFS(DATA!$K:$K,DATA!$F:$F,$B45,DATA!$M:$M,L$9,DATA!$N:$N,$L$1,DATA!$E:$E,"&lt;=7"),4)&gt;MASTER!$B$3/100,"SB",IF(ROUND(AVERAGEIFS(DATA!$K:$K,DATA!$F:$F,$B45,DATA!$M:$M,L$9,DATA!$N:$N,$L$1,DATA!$E:$E,"&lt;=7"),4)&gt;MASTER!$B$4/100,"B",IF(ROUND(AVERAGEIFS(DATA!$K:$K,DATA!$F:$F,$B45,DATA!$M:$M,L$9,DATA!$N:$N,$L$1,DATA!$E:$E,"&lt;=7"),4)&gt;MASTER!$B$5/100,"C","K")))," ")</f>
        <v> </v>
      </c>
      <c r="M45" s="52"/>
      <c r="N45" s="18" t="str">
        <f ca="1">IFERROR(IF(ROUND(AVERAGEIFS(DATA!$K:$K,DATA!$F:$F,$B45,DATA!$M:$M,N$9,DATA!$N:$N,$L$1,DATA!$E:$E,"&lt;=7"),4)&gt;MASTER!$B$3/100,"SB",IF(ROUND(AVERAGEIFS(DATA!$K:$K,DATA!$F:$F,$B45,DATA!$M:$M,N$9,DATA!$N:$N,$L$1,DATA!$E:$E,"&lt;=7"),4)&gt;MASTER!$B$4/100,"B",IF(ROUND(AVERAGEIFS(DATA!$K:$K,DATA!$F:$F,$B45,DATA!$M:$M,N$9,DATA!$N:$N,$L$1,DATA!$E:$E,"&lt;=7"),4)&gt;MASTER!$B$5/100,"C","K")))," ")</f>
        <v> 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customHeight="1" spans="1:50">
      <c r="A46" s="1"/>
      <c r="B46" s="33" t="s">
        <v>35</v>
      </c>
      <c r="C46" s="52"/>
      <c r="D46" s="18" t="str">
        <f ca="1">IFERROR(IF(ROUND(AVERAGEIFS(DATA!$K:$K,DATA!$F:$F,$B46,DATA!$M:$M,D$9,DATA!$N:$N,$L$1,DATA!$E:$E,"&lt;=7"),4)&gt;MASTER!$B$3/100,"SB",IF(ROUND(AVERAGEIFS(DATA!$K:$K,DATA!$F:$F,$B46,DATA!$M:$M,D$9,DATA!$N:$N,$L$1,DATA!$E:$E,"&lt;=7"),4)&gt;MASTER!$B$4/100,"B",IF(ROUND(AVERAGEIFS(DATA!$K:$K,DATA!$F:$F,$B46,DATA!$M:$M,D$9,DATA!$N:$N,$L$1,DATA!$E:$E,"&lt;=7"),4)&gt;MASTER!$B$5/100,"C","K")))," ")</f>
        <v> </v>
      </c>
      <c r="E46" s="52"/>
      <c r="F46" s="18" t="str">
        <f ca="1">IFERROR(IF(ROUND(AVERAGEIFS(DATA!$K:$K,DATA!$F:$F,$B46,DATA!$M:$M,F$9,DATA!$N:$N,$L$1,DATA!$E:$E,"&lt;=7"),4)&gt;MASTER!$B$3/100,"SB",IF(ROUND(AVERAGEIFS(DATA!$K:$K,DATA!$F:$F,$B46,DATA!$M:$M,F$9,DATA!$N:$N,$L$1,DATA!$E:$E,"&lt;=7"),4)&gt;MASTER!$B$4/100,"B",IF(ROUND(AVERAGEIFS(DATA!$K:$K,DATA!$F:$F,$B46,DATA!$M:$M,F$9,DATA!$N:$N,$L$1,DATA!$E:$E,"&lt;=7"),4)&gt;MASTER!$B$5/100,"C","K")))," ")</f>
        <v> </v>
      </c>
      <c r="G46" s="52"/>
      <c r="H46" s="18" t="str">
        <f ca="1">IFERROR(IF(ROUND(AVERAGEIFS(DATA!$K:$K,DATA!$F:$F,$B46,DATA!$M:$M,H$9,DATA!$N:$N,$L$1,DATA!$E:$E,"&lt;=7"),4)&gt;MASTER!$B$3/100,"SB",IF(ROUND(AVERAGEIFS(DATA!$K:$K,DATA!$F:$F,$B46,DATA!$M:$M,H$9,DATA!$N:$N,$L$1,DATA!$E:$E,"&lt;=7"),4)&gt;MASTER!$B$4/100,"B",IF(ROUND(AVERAGEIFS(DATA!$K:$K,DATA!$F:$F,$B46,DATA!$M:$M,H$9,DATA!$N:$N,$L$1,DATA!$E:$E,"&lt;=7"),4)&gt;MASTER!$B$5/100,"C","K")))," ")</f>
        <v> </v>
      </c>
      <c r="I46" s="52"/>
      <c r="J46" s="18" t="str">
        <f ca="1">IFERROR(IF(ROUND(AVERAGEIFS(DATA!$K:$K,DATA!$F:$F,$B46,DATA!$M:$M,J$9,DATA!$N:$N,$L$1,DATA!$E:$E,"&lt;=7"),4)&gt;MASTER!$B$3/100,"SB",IF(ROUND(AVERAGEIFS(DATA!$K:$K,DATA!$F:$F,$B46,DATA!$M:$M,J$9,DATA!$N:$N,$L$1,DATA!$E:$E,"&lt;=7"),4)&gt;MASTER!$B$4/100,"B",IF(ROUND(AVERAGEIFS(DATA!$K:$K,DATA!$F:$F,$B46,DATA!$M:$M,J$9,DATA!$N:$N,$L$1,DATA!$E:$E,"&lt;=7"),4)&gt;MASTER!$B$5/100,"C","K")))," ")</f>
        <v> </v>
      </c>
      <c r="K46" s="52"/>
      <c r="L46" s="18" t="str">
        <f ca="1">IFERROR(IF(ROUND(AVERAGEIFS(DATA!$K:$K,DATA!$F:$F,$B46,DATA!$M:$M,L$9,DATA!$N:$N,$L$1,DATA!$E:$E,"&lt;=7"),4)&gt;MASTER!$B$3/100,"SB",IF(ROUND(AVERAGEIFS(DATA!$K:$K,DATA!$F:$F,$B46,DATA!$M:$M,L$9,DATA!$N:$N,$L$1,DATA!$E:$E,"&lt;=7"),4)&gt;MASTER!$B$4/100,"B",IF(ROUND(AVERAGEIFS(DATA!$K:$K,DATA!$F:$F,$B46,DATA!$M:$M,L$9,DATA!$N:$N,$L$1,DATA!$E:$E,"&lt;=7"),4)&gt;MASTER!$B$5/100,"C","K")))," ")</f>
        <v> </v>
      </c>
      <c r="M46" s="52"/>
      <c r="N46" s="18" t="str">
        <f ca="1">IFERROR(IF(ROUND(AVERAGEIFS(DATA!$K:$K,DATA!$F:$F,$B46,DATA!$M:$M,N$9,DATA!$N:$N,$L$1,DATA!$E:$E,"&lt;=7"),4)&gt;MASTER!$B$3/100,"SB",IF(ROUND(AVERAGEIFS(DATA!$K:$K,DATA!$F:$F,$B46,DATA!$M:$M,N$9,DATA!$N:$N,$L$1,DATA!$E:$E,"&lt;=7"),4)&gt;MASTER!$B$4/100,"B",IF(ROUND(AVERAGEIFS(DATA!$K:$K,DATA!$F:$F,$B46,DATA!$M:$M,N$9,DATA!$N:$N,$L$1,DATA!$E:$E,"&lt;=7"),4)&gt;MASTER!$B$5/100,"C","K")))," ")</f>
        <v> 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customHeight="1" spans="1:50">
      <c r="A47" s="1"/>
      <c r="B47" s="33" t="s">
        <v>36</v>
      </c>
      <c r="C47" s="52"/>
      <c r="D47" s="18" t="str">
        <f ca="1">IFERROR(IF(ROUND(AVERAGEIFS(DATA!$K:$K,DATA!$F:$F,$B47,DATA!$M:$M,D$9,DATA!$N:$N,$L$1,DATA!$E:$E,"&lt;=7"),4)&gt;MASTER!$B$3/100,"SB",IF(ROUND(AVERAGEIFS(DATA!$K:$K,DATA!$F:$F,$B47,DATA!$M:$M,D$9,DATA!$N:$N,$L$1,DATA!$E:$E,"&lt;=7"),4)&gt;MASTER!$B$4/100,"B",IF(ROUND(AVERAGEIFS(DATA!$K:$K,DATA!$F:$F,$B47,DATA!$M:$M,D$9,DATA!$N:$N,$L$1,DATA!$E:$E,"&lt;=7"),4)&gt;MASTER!$B$5/100,"C","K")))," ")</f>
        <v> </v>
      </c>
      <c r="E47" s="52"/>
      <c r="F47" s="18" t="str">
        <f ca="1">IFERROR(IF(ROUND(AVERAGEIFS(DATA!$K:$K,DATA!$F:$F,$B47,DATA!$M:$M,F$9,DATA!$N:$N,$L$1,DATA!$E:$E,"&lt;=7"),4)&gt;MASTER!$B$3/100,"SB",IF(ROUND(AVERAGEIFS(DATA!$K:$K,DATA!$F:$F,$B47,DATA!$M:$M,F$9,DATA!$N:$N,$L$1,DATA!$E:$E,"&lt;=7"),4)&gt;MASTER!$B$4/100,"B",IF(ROUND(AVERAGEIFS(DATA!$K:$K,DATA!$F:$F,$B47,DATA!$M:$M,F$9,DATA!$N:$N,$L$1,DATA!$E:$E,"&lt;=7"),4)&gt;MASTER!$B$5/100,"C","K")))," ")</f>
        <v> </v>
      </c>
      <c r="G47" s="52"/>
      <c r="H47" s="18" t="str">
        <f ca="1">IFERROR(IF(ROUND(AVERAGEIFS(DATA!$K:$K,DATA!$F:$F,$B47,DATA!$M:$M,H$9,DATA!$N:$N,$L$1,DATA!$E:$E,"&lt;=7"),4)&gt;MASTER!$B$3/100,"SB",IF(ROUND(AVERAGEIFS(DATA!$K:$K,DATA!$F:$F,$B47,DATA!$M:$M,H$9,DATA!$N:$N,$L$1,DATA!$E:$E,"&lt;=7"),4)&gt;MASTER!$B$4/100,"B",IF(ROUND(AVERAGEIFS(DATA!$K:$K,DATA!$F:$F,$B47,DATA!$M:$M,H$9,DATA!$N:$N,$L$1,DATA!$E:$E,"&lt;=7"),4)&gt;MASTER!$B$5/100,"C","K")))," ")</f>
        <v> </v>
      </c>
      <c r="I47" s="52"/>
      <c r="J47" s="18" t="str">
        <f ca="1">IFERROR(IF(ROUND(AVERAGEIFS(DATA!$K:$K,DATA!$F:$F,$B47,DATA!$M:$M,J$9,DATA!$N:$N,$L$1,DATA!$E:$E,"&lt;=7"),4)&gt;MASTER!$B$3/100,"SB",IF(ROUND(AVERAGEIFS(DATA!$K:$K,DATA!$F:$F,$B47,DATA!$M:$M,J$9,DATA!$N:$N,$L$1,DATA!$E:$E,"&lt;=7"),4)&gt;MASTER!$B$4/100,"B",IF(ROUND(AVERAGEIFS(DATA!$K:$K,DATA!$F:$F,$B47,DATA!$M:$M,J$9,DATA!$N:$N,$L$1,DATA!$E:$E,"&lt;=7"),4)&gt;MASTER!$B$5/100,"C","K")))," ")</f>
        <v> </v>
      </c>
      <c r="K47" s="52"/>
      <c r="L47" s="18" t="str">
        <f ca="1">IFERROR(IF(ROUND(AVERAGEIFS(DATA!$K:$K,DATA!$F:$F,$B47,DATA!$M:$M,L$9,DATA!$N:$N,$L$1,DATA!$E:$E,"&lt;=7"),4)&gt;MASTER!$B$3/100,"SB",IF(ROUND(AVERAGEIFS(DATA!$K:$K,DATA!$F:$F,$B47,DATA!$M:$M,L$9,DATA!$N:$N,$L$1,DATA!$E:$E,"&lt;=7"),4)&gt;MASTER!$B$4/100,"B",IF(ROUND(AVERAGEIFS(DATA!$K:$K,DATA!$F:$F,$B47,DATA!$M:$M,L$9,DATA!$N:$N,$L$1,DATA!$E:$E,"&lt;=7"),4)&gt;MASTER!$B$5/100,"C","K")))," ")</f>
        <v> </v>
      </c>
      <c r="M47" s="52"/>
      <c r="N47" s="18" t="str">
        <f ca="1">IFERROR(IF(ROUND(AVERAGEIFS(DATA!$K:$K,DATA!$F:$F,$B47,DATA!$M:$M,N$9,DATA!$N:$N,$L$1,DATA!$E:$E,"&lt;=7"),4)&gt;MASTER!$B$3/100,"SB",IF(ROUND(AVERAGEIFS(DATA!$K:$K,DATA!$F:$F,$B47,DATA!$M:$M,N$9,DATA!$N:$N,$L$1,DATA!$E:$E,"&lt;=7"),4)&gt;MASTER!$B$4/100,"B",IF(ROUND(AVERAGEIFS(DATA!$K:$K,DATA!$F:$F,$B47,DATA!$M:$M,N$9,DATA!$N:$N,$L$1,DATA!$E:$E,"&lt;=7"),4)&gt;MASTER!$B$5/100,"C","K")))," ")</f>
        <v> 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customHeight="1" spans="1:50">
      <c r="A48" s="1"/>
      <c r="B48" s="33" t="s">
        <v>37</v>
      </c>
      <c r="C48" s="52"/>
      <c r="D48" s="18" t="str">
        <f ca="1">IFERROR(IF(ROUND(AVERAGEIFS(DATA!$K:$K,DATA!$F:$F,$B48,DATA!$M:$M,D$9,DATA!$N:$N,$L$1,DATA!$E:$E,"&lt;=7"),4)&gt;MASTER!$B$3/100,"SB",IF(ROUND(AVERAGEIFS(DATA!$K:$K,DATA!$F:$F,$B48,DATA!$M:$M,D$9,DATA!$N:$N,$L$1,DATA!$E:$E,"&lt;=7"),4)&gt;MASTER!$B$4/100,"B",IF(ROUND(AVERAGEIFS(DATA!$K:$K,DATA!$F:$F,$B48,DATA!$M:$M,D$9,DATA!$N:$N,$L$1,DATA!$E:$E,"&lt;=7"),4)&gt;MASTER!$B$5/100,"C","K")))," ")</f>
        <v> </v>
      </c>
      <c r="E48" s="52"/>
      <c r="F48" s="18" t="str">
        <f ca="1">IFERROR(IF(ROUND(AVERAGEIFS(DATA!$K:$K,DATA!$F:$F,$B48,DATA!$M:$M,F$9,DATA!$N:$N,$L$1,DATA!$E:$E,"&lt;=7"),4)&gt;MASTER!$B$3/100,"SB",IF(ROUND(AVERAGEIFS(DATA!$K:$K,DATA!$F:$F,$B48,DATA!$M:$M,F$9,DATA!$N:$N,$L$1,DATA!$E:$E,"&lt;=7"),4)&gt;MASTER!$B$4/100,"B",IF(ROUND(AVERAGEIFS(DATA!$K:$K,DATA!$F:$F,$B48,DATA!$M:$M,F$9,DATA!$N:$N,$L$1,DATA!$E:$E,"&lt;=7"),4)&gt;MASTER!$B$5/100,"C","K")))," ")</f>
        <v> </v>
      </c>
      <c r="G48" s="52"/>
      <c r="H48" s="18" t="str">
        <f ca="1">IFERROR(IF(ROUND(AVERAGEIFS(DATA!$K:$K,DATA!$F:$F,$B48,DATA!$M:$M,H$9,DATA!$N:$N,$L$1,DATA!$E:$E,"&lt;=7"),4)&gt;MASTER!$B$3/100,"SB",IF(ROUND(AVERAGEIFS(DATA!$K:$K,DATA!$F:$F,$B48,DATA!$M:$M,H$9,DATA!$N:$N,$L$1,DATA!$E:$E,"&lt;=7"),4)&gt;MASTER!$B$4/100,"B",IF(ROUND(AVERAGEIFS(DATA!$K:$K,DATA!$F:$F,$B48,DATA!$M:$M,H$9,DATA!$N:$N,$L$1,DATA!$E:$E,"&lt;=7"),4)&gt;MASTER!$B$5/100,"C","K")))," ")</f>
        <v> </v>
      </c>
      <c r="I48" s="52"/>
      <c r="J48" s="18" t="str">
        <f ca="1">IFERROR(IF(ROUND(AVERAGEIFS(DATA!$K:$K,DATA!$F:$F,$B48,DATA!$M:$M,J$9,DATA!$N:$N,$L$1,DATA!$E:$E,"&lt;=7"),4)&gt;MASTER!$B$3/100,"SB",IF(ROUND(AVERAGEIFS(DATA!$K:$K,DATA!$F:$F,$B48,DATA!$M:$M,J$9,DATA!$N:$N,$L$1,DATA!$E:$E,"&lt;=7"),4)&gt;MASTER!$B$4/100,"B",IF(ROUND(AVERAGEIFS(DATA!$K:$K,DATA!$F:$F,$B48,DATA!$M:$M,J$9,DATA!$N:$N,$L$1,DATA!$E:$E,"&lt;=7"),4)&gt;MASTER!$B$5/100,"C","K")))," ")</f>
        <v> </v>
      </c>
      <c r="K48" s="52"/>
      <c r="L48" s="18" t="str">
        <f ca="1">IFERROR(IF(ROUND(AVERAGEIFS(DATA!$K:$K,DATA!$F:$F,$B48,DATA!$M:$M,L$9,DATA!$N:$N,$L$1,DATA!$E:$E,"&lt;=7"),4)&gt;MASTER!$B$3/100,"SB",IF(ROUND(AVERAGEIFS(DATA!$K:$K,DATA!$F:$F,$B48,DATA!$M:$M,L$9,DATA!$N:$N,$L$1,DATA!$E:$E,"&lt;=7"),4)&gt;MASTER!$B$4/100,"B",IF(ROUND(AVERAGEIFS(DATA!$K:$K,DATA!$F:$F,$B48,DATA!$M:$M,L$9,DATA!$N:$N,$L$1,DATA!$E:$E,"&lt;=7"),4)&gt;MASTER!$B$5/100,"C","K")))," ")</f>
        <v> </v>
      </c>
      <c r="M48" s="52"/>
      <c r="N48" s="18" t="str">
        <f ca="1">IFERROR(IF(ROUND(AVERAGEIFS(DATA!$K:$K,DATA!$F:$F,$B48,DATA!$M:$M,N$9,DATA!$N:$N,$L$1,DATA!$E:$E,"&lt;=7"),4)&gt;MASTER!$B$3/100,"SB",IF(ROUND(AVERAGEIFS(DATA!$K:$K,DATA!$F:$F,$B48,DATA!$M:$M,N$9,DATA!$N:$N,$L$1,DATA!$E:$E,"&lt;=7"),4)&gt;MASTER!$B$4/100,"B",IF(ROUND(AVERAGEIFS(DATA!$K:$K,DATA!$F:$F,$B48,DATA!$M:$M,N$9,DATA!$N:$N,$L$1,DATA!$E:$E,"&lt;=7"),4)&gt;MASTER!$B$5/100,"C","K")))," ")</f>
        <v> 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customHeight="1" spans="1:50">
      <c r="A49" s="1"/>
      <c r="B49" s="33" t="s">
        <v>38</v>
      </c>
      <c r="C49" s="52"/>
      <c r="D49" s="18" t="str">
        <f ca="1">IFERROR(IF(ROUND(AVERAGEIFS(DATA!$K:$K,DATA!$F:$F,$B49,DATA!$M:$M,D$9,DATA!$N:$N,$L$1,DATA!$E:$E,"&lt;=7"),4)&gt;MASTER!$B$3/100,"SB",IF(ROUND(AVERAGEIFS(DATA!$K:$K,DATA!$F:$F,$B49,DATA!$M:$M,D$9,DATA!$N:$N,$L$1,DATA!$E:$E,"&lt;=7"),4)&gt;MASTER!$B$4/100,"B",IF(ROUND(AVERAGEIFS(DATA!$K:$K,DATA!$F:$F,$B49,DATA!$M:$M,D$9,DATA!$N:$N,$L$1,DATA!$E:$E,"&lt;=7"),4)&gt;MASTER!$B$5/100,"C","K")))," ")</f>
        <v> </v>
      </c>
      <c r="E49" s="52"/>
      <c r="F49" s="18" t="str">
        <f ca="1">IFERROR(IF(ROUND(AVERAGEIFS(DATA!$K:$K,DATA!$F:$F,$B49,DATA!$M:$M,F$9,DATA!$N:$N,$L$1,DATA!$E:$E,"&lt;=7"),4)&gt;MASTER!$B$3/100,"SB",IF(ROUND(AVERAGEIFS(DATA!$K:$K,DATA!$F:$F,$B49,DATA!$M:$M,F$9,DATA!$N:$N,$L$1,DATA!$E:$E,"&lt;=7"),4)&gt;MASTER!$B$4/100,"B",IF(ROUND(AVERAGEIFS(DATA!$K:$K,DATA!$F:$F,$B49,DATA!$M:$M,F$9,DATA!$N:$N,$L$1,DATA!$E:$E,"&lt;=7"),4)&gt;MASTER!$B$5/100,"C","K")))," ")</f>
        <v> </v>
      </c>
      <c r="G49" s="52"/>
      <c r="H49" s="18" t="str">
        <f ca="1">IFERROR(IF(ROUND(AVERAGEIFS(DATA!$K:$K,DATA!$F:$F,$B49,DATA!$M:$M,H$9,DATA!$N:$N,$L$1,DATA!$E:$E,"&lt;=7"),4)&gt;MASTER!$B$3/100,"SB",IF(ROUND(AVERAGEIFS(DATA!$K:$K,DATA!$F:$F,$B49,DATA!$M:$M,H$9,DATA!$N:$N,$L$1,DATA!$E:$E,"&lt;=7"),4)&gt;MASTER!$B$4/100,"B",IF(ROUND(AVERAGEIFS(DATA!$K:$K,DATA!$F:$F,$B49,DATA!$M:$M,H$9,DATA!$N:$N,$L$1,DATA!$E:$E,"&lt;=7"),4)&gt;MASTER!$B$5/100,"C","K")))," ")</f>
        <v> </v>
      </c>
      <c r="I49" s="52"/>
      <c r="J49" s="18" t="str">
        <f ca="1">IFERROR(IF(ROUND(AVERAGEIFS(DATA!$K:$K,DATA!$F:$F,$B49,DATA!$M:$M,J$9,DATA!$N:$N,$L$1,DATA!$E:$E,"&lt;=7"),4)&gt;MASTER!$B$3/100,"SB",IF(ROUND(AVERAGEIFS(DATA!$K:$K,DATA!$F:$F,$B49,DATA!$M:$M,J$9,DATA!$N:$N,$L$1,DATA!$E:$E,"&lt;=7"),4)&gt;MASTER!$B$4/100,"B",IF(ROUND(AVERAGEIFS(DATA!$K:$K,DATA!$F:$F,$B49,DATA!$M:$M,J$9,DATA!$N:$N,$L$1,DATA!$E:$E,"&lt;=7"),4)&gt;MASTER!$B$5/100,"C","K")))," ")</f>
        <v> </v>
      </c>
      <c r="K49" s="52"/>
      <c r="L49" s="18" t="str">
        <f ca="1">IFERROR(IF(ROUND(AVERAGEIFS(DATA!$K:$K,DATA!$F:$F,$B49,DATA!$M:$M,L$9,DATA!$N:$N,$L$1,DATA!$E:$E,"&lt;=7"),4)&gt;MASTER!$B$3/100,"SB",IF(ROUND(AVERAGEIFS(DATA!$K:$K,DATA!$F:$F,$B49,DATA!$M:$M,L$9,DATA!$N:$N,$L$1,DATA!$E:$E,"&lt;=7"),4)&gt;MASTER!$B$4/100,"B",IF(ROUND(AVERAGEIFS(DATA!$K:$K,DATA!$F:$F,$B49,DATA!$M:$M,L$9,DATA!$N:$N,$L$1,DATA!$E:$E,"&lt;=7"),4)&gt;MASTER!$B$5/100,"C","K")))," ")</f>
        <v> </v>
      </c>
      <c r="M49" s="52"/>
      <c r="N49" s="18" t="str">
        <f ca="1">IFERROR(IF(ROUND(AVERAGEIFS(DATA!$K:$K,DATA!$F:$F,$B49,DATA!$M:$M,N$9,DATA!$N:$N,$L$1,DATA!$E:$E,"&lt;=7"),4)&gt;MASTER!$B$3/100,"SB",IF(ROUND(AVERAGEIFS(DATA!$K:$K,DATA!$F:$F,$B49,DATA!$M:$M,N$9,DATA!$N:$N,$L$1,DATA!$E:$E,"&lt;=7"),4)&gt;MASTER!$B$4/100,"B",IF(ROUND(AVERAGEIFS(DATA!$K:$K,DATA!$F:$F,$B49,DATA!$M:$M,N$9,DATA!$N:$N,$L$1,DATA!$E:$E,"&lt;=7"),4)&gt;MASTER!$B$5/100,"C","K")))," ")</f>
        <v> 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customHeight="1" spans="1:50">
      <c r="A50" s="1"/>
      <c r="B50" s="33" t="s">
        <v>39</v>
      </c>
      <c r="C50" s="52"/>
      <c r="D50" s="18" t="str">
        <f ca="1">IFERROR(IF(ROUND(AVERAGEIFS(DATA!$K:$K,DATA!$F:$F,$B50,DATA!$M:$M,D$9,DATA!$N:$N,$L$1,DATA!$E:$E,"&lt;=7"),4)&gt;MASTER!$B$3/100,"SB",IF(ROUND(AVERAGEIFS(DATA!$K:$K,DATA!$F:$F,$B50,DATA!$M:$M,D$9,DATA!$N:$N,$L$1,DATA!$E:$E,"&lt;=7"),4)&gt;MASTER!$B$4/100,"B",IF(ROUND(AVERAGEIFS(DATA!$K:$K,DATA!$F:$F,$B50,DATA!$M:$M,D$9,DATA!$N:$N,$L$1,DATA!$E:$E,"&lt;=7"),4)&gt;MASTER!$B$5/100,"C","K")))," ")</f>
        <v> </v>
      </c>
      <c r="E50" s="52"/>
      <c r="F50" s="18" t="str">
        <f ca="1">IFERROR(IF(ROUND(AVERAGEIFS(DATA!$K:$K,DATA!$F:$F,$B50,DATA!$M:$M,F$9,DATA!$N:$N,$L$1,DATA!$E:$E,"&lt;=7"),4)&gt;MASTER!$B$3/100,"SB",IF(ROUND(AVERAGEIFS(DATA!$K:$K,DATA!$F:$F,$B50,DATA!$M:$M,F$9,DATA!$N:$N,$L$1,DATA!$E:$E,"&lt;=7"),4)&gt;MASTER!$B$4/100,"B",IF(ROUND(AVERAGEIFS(DATA!$K:$K,DATA!$F:$F,$B50,DATA!$M:$M,F$9,DATA!$N:$N,$L$1,DATA!$E:$E,"&lt;=7"),4)&gt;MASTER!$B$5/100,"C","K")))," ")</f>
        <v> </v>
      </c>
      <c r="G50" s="52"/>
      <c r="H50" s="18" t="str">
        <f ca="1">IFERROR(IF(ROUND(AVERAGEIFS(DATA!$K:$K,DATA!$F:$F,$B50,DATA!$M:$M,H$9,DATA!$N:$N,$L$1,DATA!$E:$E,"&lt;=7"),4)&gt;MASTER!$B$3/100,"SB",IF(ROUND(AVERAGEIFS(DATA!$K:$K,DATA!$F:$F,$B50,DATA!$M:$M,H$9,DATA!$N:$N,$L$1,DATA!$E:$E,"&lt;=7"),4)&gt;MASTER!$B$4/100,"B",IF(ROUND(AVERAGEIFS(DATA!$K:$K,DATA!$F:$F,$B50,DATA!$M:$M,H$9,DATA!$N:$N,$L$1,DATA!$E:$E,"&lt;=7"),4)&gt;MASTER!$B$5/100,"C","K")))," ")</f>
        <v> </v>
      </c>
      <c r="I50" s="52"/>
      <c r="J50" s="18" t="str">
        <f ca="1">IFERROR(IF(ROUND(AVERAGEIFS(DATA!$K:$K,DATA!$F:$F,$B50,DATA!$M:$M,J$9,DATA!$N:$N,$L$1,DATA!$E:$E,"&lt;=7"),4)&gt;MASTER!$B$3/100,"SB",IF(ROUND(AVERAGEIFS(DATA!$K:$K,DATA!$F:$F,$B50,DATA!$M:$M,J$9,DATA!$N:$N,$L$1,DATA!$E:$E,"&lt;=7"),4)&gt;MASTER!$B$4/100,"B",IF(ROUND(AVERAGEIFS(DATA!$K:$K,DATA!$F:$F,$B50,DATA!$M:$M,J$9,DATA!$N:$N,$L$1,DATA!$E:$E,"&lt;=7"),4)&gt;MASTER!$B$5/100,"C","K")))," ")</f>
        <v> </v>
      </c>
      <c r="K50" s="52"/>
      <c r="L50" s="18" t="str">
        <f ca="1">IFERROR(IF(ROUND(AVERAGEIFS(DATA!$K:$K,DATA!$F:$F,$B50,DATA!$M:$M,L$9,DATA!$N:$N,$L$1,DATA!$E:$E,"&lt;=7"),4)&gt;MASTER!$B$3/100,"SB",IF(ROUND(AVERAGEIFS(DATA!$K:$K,DATA!$F:$F,$B50,DATA!$M:$M,L$9,DATA!$N:$N,$L$1,DATA!$E:$E,"&lt;=7"),4)&gt;MASTER!$B$4/100,"B",IF(ROUND(AVERAGEIFS(DATA!$K:$K,DATA!$F:$F,$B50,DATA!$M:$M,L$9,DATA!$N:$N,$L$1,DATA!$E:$E,"&lt;=7"),4)&gt;MASTER!$B$5/100,"C","K")))," ")</f>
        <v> </v>
      </c>
      <c r="M50" s="52"/>
      <c r="N50" s="18" t="str">
        <f ca="1">IFERROR(IF(ROUND(AVERAGEIFS(DATA!$K:$K,DATA!$F:$F,$B50,DATA!$M:$M,N$9,DATA!$N:$N,$L$1,DATA!$E:$E,"&lt;=7"),4)&gt;MASTER!$B$3/100,"SB",IF(ROUND(AVERAGEIFS(DATA!$K:$K,DATA!$F:$F,$B50,DATA!$M:$M,N$9,DATA!$N:$N,$L$1,DATA!$E:$E,"&lt;=7"),4)&gt;MASTER!$B$4/100,"B",IF(ROUND(AVERAGEIFS(DATA!$K:$K,DATA!$F:$F,$B50,DATA!$M:$M,N$9,DATA!$N:$N,$L$1,DATA!$E:$E,"&lt;=7"),4)&gt;MASTER!$B$5/100,"C","K")))," ")</f>
        <v> 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customHeight="1" spans="1:50">
      <c r="A51" s="1"/>
      <c r="B51" s="33" t="s">
        <v>40</v>
      </c>
      <c r="C51" s="52"/>
      <c r="D51" s="18" t="str">
        <f ca="1">IFERROR(IF(ROUND(AVERAGEIFS(DATA!$K:$K,DATA!$F:$F,$B51,DATA!$M:$M,D$9,DATA!$N:$N,$L$1,DATA!$E:$E,"&lt;=7"),4)&gt;MASTER!$B$3/100,"SB",IF(ROUND(AVERAGEIFS(DATA!$K:$K,DATA!$F:$F,$B51,DATA!$M:$M,D$9,DATA!$N:$N,$L$1,DATA!$E:$E,"&lt;=7"),4)&gt;MASTER!$B$4/100,"B",IF(ROUND(AVERAGEIFS(DATA!$K:$K,DATA!$F:$F,$B51,DATA!$M:$M,D$9,DATA!$N:$N,$L$1,DATA!$E:$E,"&lt;=7"),4)&gt;MASTER!$B$5/100,"C","K")))," ")</f>
        <v> </v>
      </c>
      <c r="E51" s="52"/>
      <c r="F51" s="18" t="str">
        <f ca="1">IFERROR(IF(ROUND(AVERAGEIFS(DATA!$K:$K,DATA!$F:$F,$B51,DATA!$M:$M,F$9,DATA!$N:$N,$L$1,DATA!$E:$E,"&lt;=7"),4)&gt;MASTER!$B$3/100,"SB",IF(ROUND(AVERAGEIFS(DATA!$K:$K,DATA!$F:$F,$B51,DATA!$M:$M,F$9,DATA!$N:$N,$L$1,DATA!$E:$E,"&lt;=7"),4)&gt;MASTER!$B$4/100,"B",IF(ROUND(AVERAGEIFS(DATA!$K:$K,DATA!$F:$F,$B51,DATA!$M:$M,F$9,DATA!$N:$N,$L$1,DATA!$E:$E,"&lt;=7"),4)&gt;MASTER!$B$5/100,"C","K")))," ")</f>
        <v> </v>
      </c>
      <c r="G51" s="52"/>
      <c r="H51" s="18" t="str">
        <f ca="1">IFERROR(IF(ROUND(AVERAGEIFS(DATA!$K:$K,DATA!$F:$F,$B51,DATA!$M:$M,H$9,DATA!$N:$N,$L$1,DATA!$E:$E,"&lt;=7"),4)&gt;MASTER!$B$3/100,"SB",IF(ROUND(AVERAGEIFS(DATA!$K:$K,DATA!$F:$F,$B51,DATA!$M:$M,H$9,DATA!$N:$N,$L$1,DATA!$E:$E,"&lt;=7"),4)&gt;MASTER!$B$4/100,"B",IF(ROUND(AVERAGEIFS(DATA!$K:$K,DATA!$F:$F,$B51,DATA!$M:$M,H$9,DATA!$N:$N,$L$1,DATA!$E:$E,"&lt;=7"),4)&gt;MASTER!$B$5/100,"C","K")))," ")</f>
        <v> </v>
      </c>
      <c r="I51" s="52"/>
      <c r="J51" s="18" t="str">
        <f ca="1">IFERROR(IF(ROUND(AVERAGEIFS(DATA!$K:$K,DATA!$F:$F,$B51,DATA!$M:$M,J$9,DATA!$N:$N,$L$1,DATA!$E:$E,"&lt;=7"),4)&gt;MASTER!$B$3/100,"SB",IF(ROUND(AVERAGEIFS(DATA!$K:$K,DATA!$F:$F,$B51,DATA!$M:$M,J$9,DATA!$N:$N,$L$1,DATA!$E:$E,"&lt;=7"),4)&gt;MASTER!$B$4/100,"B",IF(ROUND(AVERAGEIFS(DATA!$K:$K,DATA!$F:$F,$B51,DATA!$M:$M,J$9,DATA!$N:$N,$L$1,DATA!$E:$E,"&lt;=7"),4)&gt;MASTER!$B$5/100,"C","K")))," ")</f>
        <v> </v>
      </c>
      <c r="K51" s="52"/>
      <c r="L51" s="18" t="str">
        <f ca="1">IFERROR(IF(ROUND(AVERAGEIFS(DATA!$K:$K,DATA!$F:$F,$B51,DATA!$M:$M,L$9,DATA!$N:$N,$L$1,DATA!$E:$E,"&lt;=7"),4)&gt;MASTER!$B$3/100,"SB",IF(ROUND(AVERAGEIFS(DATA!$K:$K,DATA!$F:$F,$B51,DATA!$M:$M,L$9,DATA!$N:$N,$L$1,DATA!$E:$E,"&lt;=7"),4)&gt;MASTER!$B$4/100,"B",IF(ROUND(AVERAGEIFS(DATA!$K:$K,DATA!$F:$F,$B51,DATA!$M:$M,L$9,DATA!$N:$N,$L$1,DATA!$E:$E,"&lt;=7"),4)&gt;MASTER!$B$5/100,"C","K")))," ")</f>
        <v> </v>
      </c>
      <c r="M51" s="52"/>
      <c r="N51" s="18" t="str">
        <f ca="1">IFERROR(IF(ROUND(AVERAGEIFS(DATA!$K:$K,DATA!$F:$F,$B51,DATA!$M:$M,N$9,DATA!$N:$N,$L$1,DATA!$E:$E,"&lt;=7"),4)&gt;MASTER!$B$3/100,"SB",IF(ROUND(AVERAGEIFS(DATA!$K:$K,DATA!$F:$F,$B51,DATA!$M:$M,N$9,DATA!$N:$N,$L$1,DATA!$E:$E,"&lt;=7"),4)&gt;MASTER!$B$4/100,"B",IF(ROUND(AVERAGEIFS(DATA!$K:$K,DATA!$F:$F,$B51,DATA!$M:$M,N$9,DATA!$N:$N,$L$1,DATA!$E:$E,"&lt;=7"),4)&gt;MASTER!$B$5/100,"C","K")))," ")</f>
        <v> 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customHeight="1" spans="1:50">
      <c r="A52" s="1"/>
      <c r="B52" s="33" t="s">
        <v>41</v>
      </c>
      <c r="C52" s="52"/>
      <c r="D52" s="18" t="str">
        <f ca="1">IFERROR(IF(ROUND(AVERAGEIFS(DATA!$K:$K,DATA!$F:$F,$B52,DATA!$M:$M,D$9,DATA!$N:$N,$L$1,DATA!$E:$E,"&lt;=7"),4)&gt;MASTER!$B$3/100,"SB",IF(ROUND(AVERAGEIFS(DATA!$K:$K,DATA!$F:$F,$B52,DATA!$M:$M,D$9,DATA!$N:$N,$L$1,DATA!$E:$E,"&lt;=7"),4)&gt;MASTER!$B$4/100,"B",IF(ROUND(AVERAGEIFS(DATA!$K:$K,DATA!$F:$F,$B52,DATA!$M:$M,D$9,DATA!$N:$N,$L$1,DATA!$E:$E,"&lt;=7"),4)&gt;MASTER!$B$5/100,"C","K")))," ")</f>
        <v> </v>
      </c>
      <c r="E52" s="52"/>
      <c r="F52" s="18" t="str">
        <f ca="1">IFERROR(IF(ROUND(AVERAGEIFS(DATA!$K:$K,DATA!$F:$F,$B52,DATA!$M:$M,F$9,DATA!$N:$N,$L$1,DATA!$E:$E,"&lt;=7"),4)&gt;MASTER!$B$3/100,"SB",IF(ROUND(AVERAGEIFS(DATA!$K:$K,DATA!$F:$F,$B52,DATA!$M:$M,F$9,DATA!$N:$N,$L$1,DATA!$E:$E,"&lt;=7"),4)&gt;MASTER!$B$4/100,"B",IF(ROUND(AVERAGEIFS(DATA!$K:$K,DATA!$F:$F,$B52,DATA!$M:$M,F$9,DATA!$N:$N,$L$1,DATA!$E:$E,"&lt;=7"),4)&gt;MASTER!$B$5/100,"C","K")))," ")</f>
        <v> </v>
      </c>
      <c r="G52" s="52"/>
      <c r="H52" s="18" t="str">
        <f ca="1">IFERROR(IF(ROUND(AVERAGEIFS(DATA!$K:$K,DATA!$F:$F,$B52,DATA!$M:$M,H$9,DATA!$N:$N,$L$1,DATA!$E:$E,"&lt;=7"),4)&gt;MASTER!$B$3/100,"SB",IF(ROUND(AVERAGEIFS(DATA!$K:$K,DATA!$F:$F,$B52,DATA!$M:$M,H$9,DATA!$N:$N,$L$1,DATA!$E:$E,"&lt;=7"),4)&gt;MASTER!$B$4/100,"B",IF(ROUND(AVERAGEIFS(DATA!$K:$K,DATA!$F:$F,$B52,DATA!$M:$M,H$9,DATA!$N:$N,$L$1,DATA!$E:$E,"&lt;=7"),4)&gt;MASTER!$B$5/100,"C","K")))," ")</f>
        <v> </v>
      </c>
      <c r="I52" s="52"/>
      <c r="J52" s="18" t="str">
        <f ca="1">IFERROR(IF(ROUND(AVERAGEIFS(DATA!$K:$K,DATA!$F:$F,$B52,DATA!$M:$M,J$9,DATA!$N:$N,$L$1,DATA!$E:$E,"&lt;=7"),4)&gt;MASTER!$B$3/100,"SB",IF(ROUND(AVERAGEIFS(DATA!$K:$K,DATA!$F:$F,$B52,DATA!$M:$M,J$9,DATA!$N:$N,$L$1,DATA!$E:$E,"&lt;=7"),4)&gt;MASTER!$B$4/100,"B",IF(ROUND(AVERAGEIFS(DATA!$K:$K,DATA!$F:$F,$B52,DATA!$M:$M,J$9,DATA!$N:$N,$L$1,DATA!$E:$E,"&lt;=7"),4)&gt;MASTER!$B$5/100,"C","K")))," ")</f>
        <v> </v>
      </c>
      <c r="K52" s="52"/>
      <c r="L52" s="18" t="str">
        <f ca="1">IFERROR(IF(ROUND(AVERAGEIFS(DATA!$K:$K,DATA!$F:$F,$B52,DATA!$M:$M,L$9,DATA!$N:$N,$L$1,DATA!$E:$E,"&lt;=7"),4)&gt;MASTER!$B$3/100,"SB",IF(ROUND(AVERAGEIFS(DATA!$K:$K,DATA!$F:$F,$B52,DATA!$M:$M,L$9,DATA!$N:$N,$L$1,DATA!$E:$E,"&lt;=7"),4)&gt;MASTER!$B$4/100,"B",IF(ROUND(AVERAGEIFS(DATA!$K:$K,DATA!$F:$F,$B52,DATA!$M:$M,L$9,DATA!$N:$N,$L$1,DATA!$E:$E,"&lt;=7"),4)&gt;MASTER!$B$5/100,"C","K")))," ")</f>
        <v> </v>
      </c>
      <c r="M52" s="52"/>
      <c r="N52" s="18" t="str">
        <f ca="1">IFERROR(IF(ROUND(AVERAGEIFS(DATA!$K:$K,DATA!$F:$F,$B52,DATA!$M:$M,N$9,DATA!$N:$N,$L$1,DATA!$E:$E,"&lt;=7"),4)&gt;MASTER!$B$3/100,"SB",IF(ROUND(AVERAGEIFS(DATA!$K:$K,DATA!$F:$F,$B52,DATA!$M:$M,N$9,DATA!$N:$N,$L$1,DATA!$E:$E,"&lt;=7"),4)&gt;MASTER!$B$4/100,"B",IF(ROUND(AVERAGEIFS(DATA!$K:$K,DATA!$F:$F,$B52,DATA!$M:$M,N$9,DATA!$N:$N,$L$1,DATA!$E:$E,"&lt;=7"),4)&gt;MASTER!$B$5/100,"C","K")))," ")</f>
        <v> 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customHeight="1" spans="1:50">
      <c r="A53" s="1"/>
      <c r="B53" s="33" t="s">
        <v>42</v>
      </c>
      <c r="C53" s="52"/>
      <c r="D53" s="18" t="str">
        <f ca="1">IFERROR(IF(ROUND(AVERAGEIFS(DATA!$K:$K,DATA!$F:$F,$B53,DATA!$M:$M,D$9,DATA!$N:$N,$L$1,DATA!$E:$E,"&lt;=7"),4)&gt;MASTER!$B$3/100,"SB",IF(ROUND(AVERAGEIFS(DATA!$K:$K,DATA!$F:$F,$B53,DATA!$M:$M,D$9,DATA!$N:$N,$L$1,DATA!$E:$E,"&lt;=7"),4)&gt;MASTER!$B$4/100,"B",IF(ROUND(AVERAGEIFS(DATA!$K:$K,DATA!$F:$F,$B53,DATA!$M:$M,D$9,DATA!$N:$N,$L$1,DATA!$E:$E,"&lt;=7"),4)&gt;MASTER!$B$5/100,"C","K")))," ")</f>
        <v> </v>
      </c>
      <c r="E53" s="52"/>
      <c r="F53" s="18" t="str">
        <f ca="1">IFERROR(IF(ROUND(AVERAGEIFS(DATA!$K:$K,DATA!$F:$F,$B53,DATA!$M:$M,F$9,DATA!$N:$N,$L$1,DATA!$E:$E,"&lt;=7"),4)&gt;MASTER!$B$3/100,"SB",IF(ROUND(AVERAGEIFS(DATA!$K:$K,DATA!$F:$F,$B53,DATA!$M:$M,F$9,DATA!$N:$N,$L$1,DATA!$E:$E,"&lt;=7"),4)&gt;MASTER!$B$4/100,"B",IF(ROUND(AVERAGEIFS(DATA!$K:$K,DATA!$F:$F,$B53,DATA!$M:$M,F$9,DATA!$N:$N,$L$1,DATA!$E:$E,"&lt;=7"),4)&gt;MASTER!$B$5/100,"C","K")))," ")</f>
        <v> </v>
      </c>
      <c r="G53" s="52"/>
      <c r="H53" s="18" t="str">
        <f ca="1">IFERROR(IF(ROUND(AVERAGEIFS(DATA!$K:$K,DATA!$F:$F,$B53,DATA!$M:$M,H$9,DATA!$N:$N,$L$1,DATA!$E:$E,"&lt;=7"),4)&gt;MASTER!$B$3/100,"SB",IF(ROUND(AVERAGEIFS(DATA!$K:$K,DATA!$F:$F,$B53,DATA!$M:$M,H$9,DATA!$N:$N,$L$1,DATA!$E:$E,"&lt;=7"),4)&gt;MASTER!$B$4/100,"B",IF(ROUND(AVERAGEIFS(DATA!$K:$K,DATA!$F:$F,$B53,DATA!$M:$M,H$9,DATA!$N:$N,$L$1,DATA!$E:$E,"&lt;=7"),4)&gt;MASTER!$B$5/100,"C","K")))," ")</f>
        <v> </v>
      </c>
      <c r="I53" s="52"/>
      <c r="J53" s="18" t="str">
        <f ca="1">IFERROR(IF(ROUND(AVERAGEIFS(DATA!$K:$K,DATA!$F:$F,$B53,DATA!$M:$M,J$9,DATA!$N:$N,$L$1,DATA!$E:$E,"&lt;=7"),4)&gt;MASTER!$B$3/100,"SB",IF(ROUND(AVERAGEIFS(DATA!$K:$K,DATA!$F:$F,$B53,DATA!$M:$M,J$9,DATA!$N:$N,$L$1,DATA!$E:$E,"&lt;=7"),4)&gt;MASTER!$B$4/100,"B",IF(ROUND(AVERAGEIFS(DATA!$K:$K,DATA!$F:$F,$B53,DATA!$M:$M,J$9,DATA!$N:$N,$L$1,DATA!$E:$E,"&lt;=7"),4)&gt;MASTER!$B$5/100,"C","K")))," ")</f>
        <v> </v>
      </c>
      <c r="K53" s="52"/>
      <c r="L53" s="18" t="str">
        <f ca="1">IFERROR(IF(ROUND(AVERAGEIFS(DATA!$K:$K,DATA!$F:$F,$B53,DATA!$M:$M,L$9,DATA!$N:$N,$L$1,DATA!$E:$E,"&lt;=7"),4)&gt;MASTER!$B$3/100,"SB",IF(ROUND(AVERAGEIFS(DATA!$K:$K,DATA!$F:$F,$B53,DATA!$M:$M,L$9,DATA!$N:$N,$L$1,DATA!$E:$E,"&lt;=7"),4)&gt;MASTER!$B$4/100,"B",IF(ROUND(AVERAGEIFS(DATA!$K:$K,DATA!$F:$F,$B53,DATA!$M:$M,L$9,DATA!$N:$N,$L$1,DATA!$E:$E,"&lt;=7"),4)&gt;MASTER!$B$5/100,"C","K")))," ")</f>
        <v> </v>
      </c>
      <c r="M53" s="52"/>
      <c r="N53" s="18" t="str">
        <f ca="1">IFERROR(IF(ROUND(AVERAGEIFS(DATA!$K:$K,DATA!$F:$F,$B53,DATA!$M:$M,N$9,DATA!$N:$N,$L$1,DATA!$E:$E,"&lt;=7"),4)&gt;MASTER!$B$3/100,"SB",IF(ROUND(AVERAGEIFS(DATA!$K:$K,DATA!$F:$F,$B53,DATA!$M:$M,N$9,DATA!$N:$N,$L$1,DATA!$E:$E,"&lt;=7"),4)&gt;MASTER!$B$4/100,"B",IF(ROUND(AVERAGEIFS(DATA!$K:$K,DATA!$F:$F,$B53,DATA!$M:$M,N$9,DATA!$N:$N,$L$1,DATA!$E:$E,"&lt;=7"),4)&gt;MASTER!$B$5/100,"C","K")))," ")</f>
        <v> 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customHeight="1" spans="1:50">
      <c r="A54" s="1"/>
      <c r="B54" s="33" t="s">
        <v>43</v>
      </c>
      <c r="C54" s="52"/>
      <c r="D54" s="18" t="str">
        <f ca="1">IFERROR(IF(ROUND(AVERAGEIFS(DATA!$K:$K,DATA!$F:$F,$B54,DATA!$M:$M,D$9,DATA!$N:$N,$L$1,DATA!$E:$E,"&lt;=7"),4)&gt;MASTER!$B$3/100,"SB",IF(ROUND(AVERAGEIFS(DATA!$K:$K,DATA!$F:$F,$B54,DATA!$M:$M,D$9,DATA!$N:$N,$L$1,DATA!$E:$E,"&lt;=7"),4)&gt;MASTER!$B$4/100,"B",IF(ROUND(AVERAGEIFS(DATA!$K:$K,DATA!$F:$F,$B54,DATA!$M:$M,D$9,DATA!$N:$N,$L$1,DATA!$E:$E,"&lt;=7"),4)&gt;MASTER!$B$5/100,"C","K")))," ")</f>
        <v> </v>
      </c>
      <c r="E54" s="52"/>
      <c r="F54" s="18" t="str">
        <f ca="1">IFERROR(IF(ROUND(AVERAGEIFS(DATA!$K:$K,DATA!$F:$F,$B54,DATA!$M:$M,F$9,DATA!$N:$N,$L$1,DATA!$E:$E,"&lt;=7"),4)&gt;MASTER!$B$3/100,"SB",IF(ROUND(AVERAGEIFS(DATA!$K:$K,DATA!$F:$F,$B54,DATA!$M:$M,F$9,DATA!$N:$N,$L$1,DATA!$E:$E,"&lt;=7"),4)&gt;MASTER!$B$4/100,"B",IF(ROUND(AVERAGEIFS(DATA!$K:$K,DATA!$F:$F,$B54,DATA!$M:$M,F$9,DATA!$N:$N,$L$1,DATA!$E:$E,"&lt;=7"),4)&gt;MASTER!$B$5/100,"C","K")))," ")</f>
        <v> </v>
      </c>
      <c r="G54" s="52"/>
      <c r="H54" s="18" t="str">
        <f ca="1">IFERROR(IF(ROUND(AVERAGEIFS(DATA!$K:$K,DATA!$F:$F,$B54,DATA!$M:$M,H$9,DATA!$N:$N,$L$1,DATA!$E:$E,"&lt;=7"),4)&gt;MASTER!$B$3/100,"SB",IF(ROUND(AVERAGEIFS(DATA!$K:$K,DATA!$F:$F,$B54,DATA!$M:$M,H$9,DATA!$N:$N,$L$1,DATA!$E:$E,"&lt;=7"),4)&gt;MASTER!$B$4/100,"B",IF(ROUND(AVERAGEIFS(DATA!$K:$K,DATA!$F:$F,$B54,DATA!$M:$M,H$9,DATA!$N:$N,$L$1,DATA!$E:$E,"&lt;=7"),4)&gt;MASTER!$B$5/100,"C","K")))," ")</f>
        <v> </v>
      </c>
      <c r="I54" s="52"/>
      <c r="J54" s="18" t="str">
        <f ca="1">IFERROR(IF(ROUND(AVERAGEIFS(DATA!$K:$K,DATA!$F:$F,$B54,DATA!$M:$M,J$9,DATA!$N:$N,$L$1,DATA!$E:$E,"&lt;=7"),4)&gt;MASTER!$B$3/100,"SB",IF(ROUND(AVERAGEIFS(DATA!$K:$K,DATA!$F:$F,$B54,DATA!$M:$M,J$9,DATA!$N:$N,$L$1,DATA!$E:$E,"&lt;=7"),4)&gt;MASTER!$B$4/100,"B",IF(ROUND(AVERAGEIFS(DATA!$K:$K,DATA!$F:$F,$B54,DATA!$M:$M,J$9,DATA!$N:$N,$L$1,DATA!$E:$E,"&lt;=7"),4)&gt;MASTER!$B$5/100,"C","K")))," ")</f>
        <v> </v>
      </c>
      <c r="K54" s="52"/>
      <c r="L54" s="18" t="str">
        <f ca="1">IFERROR(IF(ROUND(AVERAGEIFS(DATA!$K:$K,DATA!$F:$F,$B54,DATA!$M:$M,L$9,DATA!$N:$N,$L$1,DATA!$E:$E,"&lt;=7"),4)&gt;MASTER!$B$3/100,"SB",IF(ROUND(AVERAGEIFS(DATA!$K:$K,DATA!$F:$F,$B54,DATA!$M:$M,L$9,DATA!$N:$N,$L$1,DATA!$E:$E,"&lt;=7"),4)&gt;MASTER!$B$4/100,"B",IF(ROUND(AVERAGEIFS(DATA!$K:$K,DATA!$F:$F,$B54,DATA!$M:$M,L$9,DATA!$N:$N,$L$1,DATA!$E:$E,"&lt;=7"),4)&gt;MASTER!$B$5/100,"C","K")))," ")</f>
        <v> </v>
      </c>
      <c r="M54" s="52"/>
      <c r="N54" s="18" t="str">
        <f ca="1">IFERROR(IF(ROUND(AVERAGEIFS(DATA!$K:$K,DATA!$F:$F,$B54,DATA!$M:$M,N$9,DATA!$N:$N,$L$1,DATA!$E:$E,"&lt;=7"),4)&gt;MASTER!$B$3/100,"SB",IF(ROUND(AVERAGEIFS(DATA!$K:$K,DATA!$F:$F,$B54,DATA!$M:$M,N$9,DATA!$N:$N,$L$1,DATA!$E:$E,"&lt;=7"),4)&gt;MASTER!$B$4/100,"B",IF(ROUND(AVERAGEIFS(DATA!$K:$K,DATA!$F:$F,$B54,DATA!$M:$M,N$9,DATA!$N:$N,$L$1,DATA!$E:$E,"&lt;=7"),4)&gt;MASTER!$B$5/100,"C","K")))," ")</f>
        <v> 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customHeight="1" spans="1:50">
      <c r="A55" s="1"/>
      <c r="B55" s="33" t="s">
        <v>44</v>
      </c>
      <c r="C55" s="52"/>
      <c r="D55" s="18" t="str">
        <f ca="1">IFERROR(IF(ROUND(AVERAGEIFS(DATA!$K:$K,DATA!$F:$F,$B55,DATA!$M:$M,D$9,DATA!$N:$N,$L$1,DATA!$E:$E,"&lt;=7"),4)&gt;MASTER!$B$3/100,"SB",IF(ROUND(AVERAGEIFS(DATA!$K:$K,DATA!$F:$F,$B55,DATA!$M:$M,D$9,DATA!$N:$N,$L$1,DATA!$E:$E,"&lt;=7"),4)&gt;MASTER!$B$4/100,"B",IF(ROUND(AVERAGEIFS(DATA!$K:$K,DATA!$F:$F,$B55,DATA!$M:$M,D$9,DATA!$N:$N,$L$1,DATA!$E:$E,"&lt;=7"),4)&gt;MASTER!$B$5/100,"C","K")))," ")</f>
        <v> </v>
      </c>
      <c r="E55" s="52"/>
      <c r="F55" s="18" t="str">
        <f ca="1">IFERROR(IF(ROUND(AVERAGEIFS(DATA!$K:$K,DATA!$F:$F,$B55,DATA!$M:$M,F$9,DATA!$N:$N,$L$1,DATA!$E:$E,"&lt;=7"),4)&gt;MASTER!$B$3/100,"SB",IF(ROUND(AVERAGEIFS(DATA!$K:$K,DATA!$F:$F,$B55,DATA!$M:$M,F$9,DATA!$N:$N,$L$1,DATA!$E:$E,"&lt;=7"),4)&gt;MASTER!$B$4/100,"B",IF(ROUND(AVERAGEIFS(DATA!$K:$K,DATA!$F:$F,$B55,DATA!$M:$M,F$9,DATA!$N:$N,$L$1,DATA!$E:$E,"&lt;=7"),4)&gt;MASTER!$B$5/100,"C","K")))," ")</f>
        <v> </v>
      </c>
      <c r="G55" s="52"/>
      <c r="H55" s="18" t="str">
        <f ca="1">IFERROR(IF(ROUND(AVERAGEIFS(DATA!$K:$K,DATA!$F:$F,$B55,DATA!$M:$M,H$9,DATA!$N:$N,$L$1,DATA!$E:$E,"&lt;=7"),4)&gt;MASTER!$B$3/100,"SB",IF(ROUND(AVERAGEIFS(DATA!$K:$K,DATA!$F:$F,$B55,DATA!$M:$M,H$9,DATA!$N:$N,$L$1,DATA!$E:$E,"&lt;=7"),4)&gt;MASTER!$B$4/100,"B",IF(ROUND(AVERAGEIFS(DATA!$K:$K,DATA!$F:$F,$B55,DATA!$M:$M,H$9,DATA!$N:$N,$L$1,DATA!$E:$E,"&lt;=7"),4)&gt;MASTER!$B$5/100,"C","K")))," ")</f>
        <v> </v>
      </c>
      <c r="I55" s="52"/>
      <c r="J55" s="18" t="str">
        <f ca="1">IFERROR(IF(ROUND(AVERAGEIFS(DATA!$K:$K,DATA!$F:$F,$B55,DATA!$M:$M,J$9,DATA!$N:$N,$L$1,DATA!$E:$E,"&lt;=7"),4)&gt;MASTER!$B$3/100,"SB",IF(ROUND(AVERAGEIFS(DATA!$K:$K,DATA!$F:$F,$B55,DATA!$M:$M,J$9,DATA!$N:$N,$L$1,DATA!$E:$E,"&lt;=7"),4)&gt;MASTER!$B$4/100,"B",IF(ROUND(AVERAGEIFS(DATA!$K:$K,DATA!$F:$F,$B55,DATA!$M:$M,J$9,DATA!$N:$N,$L$1,DATA!$E:$E,"&lt;=7"),4)&gt;MASTER!$B$5/100,"C","K")))," ")</f>
        <v> </v>
      </c>
      <c r="K55" s="52"/>
      <c r="L55" s="18" t="str">
        <f ca="1">IFERROR(IF(ROUND(AVERAGEIFS(DATA!$K:$K,DATA!$F:$F,$B55,DATA!$M:$M,L$9,DATA!$N:$N,$L$1,DATA!$E:$E,"&lt;=7"),4)&gt;MASTER!$B$3/100,"SB",IF(ROUND(AVERAGEIFS(DATA!$K:$K,DATA!$F:$F,$B55,DATA!$M:$M,L$9,DATA!$N:$N,$L$1,DATA!$E:$E,"&lt;=7"),4)&gt;MASTER!$B$4/100,"B",IF(ROUND(AVERAGEIFS(DATA!$K:$K,DATA!$F:$F,$B55,DATA!$M:$M,L$9,DATA!$N:$N,$L$1,DATA!$E:$E,"&lt;=7"),4)&gt;MASTER!$B$5/100,"C","K")))," ")</f>
        <v> </v>
      </c>
      <c r="M55" s="52"/>
      <c r="N55" s="18" t="str">
        <f ca="1">IFERROR(IF(ROUND(AVERAGEIFS(DATA!$K:$K,DATA!$F:$F,$B55,DATA!$M:$M,N$9,DATA!$N:$N,$L$1,DATA!$E:$E,"&lt;=7"),4)&gt;MASTER!$B$3/100,"SB",IF(ROUND(AVERAGEIFS(DATA!$K:$K,DATA!$F:$F,$B55,DATA!$M:$M,N$9,DATA!$N:$N,$L$1,DATA!$E:$E,"&lt;=7"),4)&gt;MASTER!$B$4/100,"B",IF(ROUND(AVERAGEIFS(DATA!$K:$K,DATA!$F:$F,$B55,DATA!$M:$M,N$9,DATA!$N:$N,$L$1,DATA!$E:$E,"&lt;=7"),4)&gt;MASTER!$B$5/100,"C","K")))," ")</f>
        <v> 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customHeight="1" spans="1:50">
      <c r="A56" s="1"/>
      <c r="B56" s="33" t="s">
        <v>45</v>
      </c>
      <c r="C56" s="52"/>
      <c r="D56" s="18" t="str">
        <f ca="1">IFERROR(IF(ROUND(AVERAGEIFS(DATA!$K:$K,DATA!$F:$F,$B56,DATA!$M:$M,D$9,DATA!$N:$N,$L$1,DATA!$E:$E,"&lt;=7"),4)&gt;MASTER!$B$3/100,"SB",IF(ROUND(AVERAGEIFS(DATA!$K:$K,DATA!$F:$F,$B56,DATA!$M:$M,D$9,DATA!$N:$N,$L$1,DATA!$E:$E,"&lt;=7"),4)&gt;MASTER!$B$4/100,"B",IF(ROUND(AVERAGEIFS(DATA!$K:$K,DATA!$F:$F,$B56,DATA!$M:$M,D$9,DATA!$N:$N,$L$1,DATA!$E:$E,"&lt;=7"),4)&gt;MASTER!$B$5/100,"C","K")))," ")</f>
        <v> </v>
      </c>
      <c r="E56" s="52"/>
      <c r="F56" s="18" t="str">
        <f ca="1">IFERROR(IF(ROUND(AVERAGEIFS(DATA!$K:$K,DATA!$F:$F,$B56,DATA!$M:$M,F$9,DATA!$N:$N,$L$1,DATA!$E:$E,"&lt;=7"),4)&gt;MASTER!$B$3/100,"SB",IF(ROUND(AVERAGEIFS(DATA!$K:$K,DATA!$F:$F,$B56,DATA!$M:$M,F$9,DATA!$N:$N,$L$1,DATA!$E:$E,"&lt;=7"),4)&gt;MASTER!$B$4/100,"B",IF(ROUND(AVERAGEIFS(DATA!$K:$K,DATA!$F:$F,$B56,DATA!$M:$M,F$9,DATA!$N:$N,$L$1,DATA!$E:$E,"&lt;=7"),4)&gt;MASTER!$B$5/100,"C","K")))," ")</f>
        <v> </v>
      </c>
      <c r="G56" s="52"/>
      <c r="H56" s="18" t="str">
        <f ca="1">IFERROR(IF(ROUND(AVERAGEIFS(DATA!$K:$K,DATA!$F:$F,$B56,DATA!$M:$M,H$9,DATA!$N:$N,$L$1,DATA!$E:$E,"&lt;=7"),4)&gt;MASTER!$B$3/100,"SB",IF(ROUND(AVERAGEIFS(DATA!$K:$K,DATA!$F:$F,$B56,DATA!$M:$M,H$9,DATA!$N:$N,$L$1,DATA!$E:$E,"&lt;=7"),4)&gt;MASTER!$B$4/100,"B",IF(ROUND(AVERAGEIFS(DATA!$K:$K,DATA!$F:$F,$B56,DATA!$M:$M,H$9,DATA!$N:$N,$L$1,DATA!$E:$E,"&lt;=7"),4)&gt;MASTER!$B$5/100,"C","K")))," ")</f>
        <v> </v>
      </c>
      <c r="I56" s="52"/>
      <c r="J56" s="18" t="str">
        <f ca="1">IFERROR(IF(ROUND(AVERAGEIFS(DATA!$K:$K,DATA!$F:$F,$B56,DATA!$M:$M,J$9,DATA!$N:$N,$L$1,DATA!$E:$E,"&lt;=7"),4)&gt;MASTER!$B$3/100,"SB",IF(ROUND(AVERAGEIFS(DATA!$K:$K,DATA!$F:$F,$B56,DATA!$M:$M,J$9,DATA!$N:$N,$L$1,DATA!$E:$E,"&lt;=7"),4)&gt;MASTER!$B$4/100,"B",IF(ROUND(AVERAGEIFS(DATA!$K:$K,DATA!$F:$F,$B56,DATA!$M:$M,J$9,DATA!$N:$N,$L$1,DATA!$E:$E,"&lt;=7"),4)&gt;MASTER!$B$5/100,"C","K")))," ")</f>
        <v> </v>
      </c>
      <c r="K56" s="52"/>
      <c r="L56" s="18" t="str">
        <f ca="1">IFERROR(IF(ROUND(AVERAGEIFS(DATA!$K:$K,DATA!$F:$F,$B56,DATA!$M:$M,L$9,DATA!$N:$N,$L$1,DATA!$E:$E,"&lt;=7"),4)&gt;MASTER!$B$3/100,"SB",IF(ROUND(AVERAGEIFS(DATA!$K:$K,DATA!$F:$F,$B56,DATA!$M:$M,L$9,DATA!$N:$N,$L$1,DATA!$E:$E,"&lt;=7"),4)&gt;MASTER!$B$4/100,"B",IF(ROUND(AVERAGEIFS(DATA!$K:$K,DATA!$F:$F,$B56,DATA!$M:$M,L$9,DATA!$N:$N,$L$1,DATA!$E:$E,"&lt;=7"),4)&gt;MASTER!$B$5/100,"C","K")))," ")</f>
        <v> </v>
      </c>
      <c r="M56" s="52"/>
      <c r="N56" s="18" t="str">
        <f ca="1">IFERROR(IF(ROUND(AVERAGEIFS(DATA!$K:$K,DATA!$F:$F,$B56,DATA!$M:$M,N$9,DATA!$N:$N,$L$1,DATA!$E:$E,"&lt;=7"),4)&gt;MASTER!$B$3/100,"SB",IF(ROUND(AVERAGEIFS(DATA!$K:$K,DATA!$F:$F,$B56,DATA!$M:$M,N$9,DATA!$N:$N,$L$1,DATA!$E:$E,"&lt;=7"),4)&gt;MASTER!$B$4/100,"B",IF(ROUND(AVERAGEIFS(DATA!$K:$K,DATA!$F:$F,$B56,DATA!$M:$M,N$9,DATA!$N:$N,$L$1,DATA!$E:$E,"&lt;=7"),4)&gt;MASTER!$B$5/100,"C","K")))," ")</f>
        <v> 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</row>
    <row r="57" customHeight="1" spans="1:50">
      <c r="A57" s="1"/>
      <c r="B57" s="33" t="s">
        <v>46</v>
      </c>
      <c r="C57" s="52"/>
      <c r="D57" s="18" t="str">
        <f ca="1">IFERROR(IF(ROUND(AVERAGEIFS(DATA!$K:$K,DATA!$F:$F,$B57,DATA!$M:$M,D$9,DATA!$N:$N,$L$1,DATA!$E:$E,"&lt;=7"),4)&gt;MASTER!$B$3/100,"SB",IF(ROUND(AVERAGEIFS(DATA!$K:$K,DATA!$F:$F,$B57,DATA!$M:$M,D$9,DATA!$N:$N,$L$1,DATA!$E:$E,"&lt;=7"),4)&gt;MASTER!$B$4/100,"B",IF(ROUND(AVERAGEIFS(DATA!$K:$K,DATA!$F:$F,$B57,DATA!$M:$M,D$9,DATA!$N:$N,$L$1,DATA!$E:$E,"&lt;=7"),4)&gt;MASTER!$B$5/100,"C","K")))," ")</f>
        <v> </v>
      </c>
      <c r="E57" s="52"/>
      <c r="F57" s="18" t="str">
        <f ca="1">IFERROR(IF(ROUND(AVERAGEIFS(DATA!$K:$K,DATA!$F:$F,$B57,DATA!$M:$M,F$9,DATA!$N:$N,$L$1,DATA!$E:$E,"&lt;=7"),4)&gt;MASTER!$B$3/100,"SB",IF(ROUND(AVERAGEIFS(DATA!$K:$K,DATA!$F:$F,$B57,DATA!$M:$M,F$9,DATA!$N:$N,$L$1,DATA!$E:$E,"&lt;=7"),4)&gt;MASTER!$B$4/100,"B",IF(ROUND(AVERAGEIFS(DATA!$K:$K,DATA!$F:$F,$B57,DATA!$M:$M,F$9,DATA!$N:$N,$L$1,DATA!$E:$E,"&lt;=7"),4)&gt;MASTER!$B$5/100,"C","K")))," ")</f>
        <v> </v>
      </c>
      <c r="G57" s="52"/>
      <c r="H57" s="18" t="str">
        <f ca="1">IFERROR(IF(ROUND(AVERAGEIFS(DATA!$K:$K,DATA!$F:$F,$B57,DATA!$M:$M,H$9,DATA!$N:$N,$L$1,DATA!$E:$E,"&lt;=7"),4)&gt;MASTER!$B$3/100,"SB",IF(ROUND(AVERAGEIFS(DATA!$K:$K,DATA!$F:$F,$B57,DATA!$M:$M,H$9,DATA!$N:$N,$L$1,DATA!$E:$E,"&lt;=7"),4)&gt;MASTER!$B$4/100,"B",IF(ROUND(AVERAGEIFS(DATA!$K:$K,DATA!$F:$F,$B57,DATA!$M:$M,H$9,DATA!$N:$N,$L$1,DATA!$E:$E,"&lt;=7"),4)&gt;MASTER!$B$5/100,"C","K")))," ")</f>
        <v> </v>
      </c>
      <c r="I57" s="52"/>
      <c r="J57" s="18" t="str">
        <f ca="1">IFERROR(IF(ROUND(AVERAGEIFS(DATA!$K:$K,DATA!$F:$F,$B57,DATA!$M:$M,J$9,DATA!$N:$N,$L$1,DATA!$E:$E,"&lt;=7"),4)&gt;MASTER!$B$3/100,"SB",IF(ROUND(AVERAGEIFS(DATA!$K:$K,DATA!$F:$F,$B57,DATA!$M:$M,J$9,DATA!$N:$N,$L$1,DATA!$E:$E,"&lt;=7"),4)&gt;MASTER!$B$4/100,"B",IF(ROUND(AVERAGEIFS(DATA!$K:$K,DATA!$F:$F,$B57,DATA!$M:$M,J$9,DATA!$N:$N,$L$1,DATA!$E:$E,"&lt;=7"),4)&gt;MASTER!$B$5/100,"C","K")))," ")</f>
        <v> </v>
      </c>
      <c r="K57" s="52"/>
      <c r="L57" s="18" t="str">
        <f ca="1">IFERROR(IF(ROUND(AVERAGEIFS(DATA!$K:$K,DATA!$F:$F,$B57,DATA!$M:$M,L$9,DATA!$N:$N,$L$1,DATA!$E:$E,"&lt;=7"),4)&gt;MASTER!$B$3/100,"SB",IF(ROUND(AVERAGEIFS(DATA!$K:$K,DATA!$F:$F,$B57,DATA!$M:$M,L$9,DATA!$N:$N,$L$1,DATA!$E:$E,"&lt;=7"),4)&gt;MASTER!$B$4/100,"B",IF(ROUND(AVERAGEIFS(DATA!$K:$K,DATA!$F:$F,$B57,DATA!$M:$M,L$9,DATA!$N:$N,$L$1,DATA!$E:$E,"&lt;=7"),4)&gt;MASTER!$B$5/100,"C","K")))," ")</f>
        <v> </v>
      </c>
      <c r="M57" s="52"/>
      <c r="N57" s="18" t="str">
        <f ca="1">IFERROR(IF(ROUND(AVERAGEIFS(DATA!$K:$K,DATA!$F:$F,$B57,DATA!$M:$M,N$9,DATA!$N:$N,$L$1,DATA!$E:$E,"&lt;=7"),4)&gt;MASTER!$B$3/100,"SB",IF(ROUND(AVERAGEIFS(DATA!$K:$K,DATA!$F:$F,$B57,DATA!$M:$M,N$9,DATA!$N:$N,$L$1,DATA!$E:$E,"&lt;=7"),4)&gt;MASTER!$B$4/100,"B",IF(ROUND(AVERAGEIFS(DATA!$K:$K,DATA!$F:$F,$B57,DATA!$M:$M,N$9,DATA!$N:$N,$L$1,DATA!$E:$E,"&lt;=7"),4)&gt;MASTER!$B$5/100,"C","K")))," ")</f>
        <v> 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 customHeight="1" spans="1:50">
      <c r="A58" s="1"/>
      <c r="B58" s="33" t="s">
        <v>47</v>
      </c>
      <c r="C58" s="52"/>
      <c r="D58" s="18" t="str">
        <f ca="1">IFERROR(IF(ROUND(AVERAGEIFS(DATA!$K:$K,DATA!$F:$F,$B58,DATA!$M:$M,D$9,DATA!$N:$N,$L$1,DATA!$E:$E,"&lt;=7"),4)&gt;MASTER!$B$3/100,"SB",IF(ROUND(AVERAGEIFS(DATA!$K:$K,DATA!$F:$F,$B58,DATA!$M:$M,D$9,DATA!$N:$N,$L$1,DATA!$E:$E,"&lt;=7"),4)&gt;MASTER!$B$4/100,"B",IF(ROUND(AVERAGEIFS(DATA!$K:$K,DATA!$F:$F,$B58,DATA!$M:$M,D$9,DATA!$N:$N,$L$1,DATA!$E:$E,"&lt;=7"),4)&gt;MASTER!$B$5/100,"C","K")))," ")</f>
        <v> </v>
      </c>
      <c r="E58" s="52"/>
      <c r="F58" s="18" t="str">
        <f ca="1">IFERROR(IF(ROUND(AVERAGEIFS(DATA!$K:$K,DATA!$F:$F,$B58,DATA!$M:$M,F$9,DATA!$N:$N,$L$1,DATA!$E:$E,"&lt;=7"),4)&gt;MASTER!$B$3/100,"SB",IF(ROUND(AVERAGEIFS(DATA!$K:$K,DATA!$F:$F,$B58,DATA!$M:$M,F$9,DATA!$N:$N,$L$1,DATA!$E:$E,"&lt;=7"),4)&gt;MASTER!$B$4/100,"B",IF(ROUND(AVERAGEIFS(DATA!$K:$K,DATA!$F:$F,$B58,DATA!$M:$M,F$9,DATA!$N:$N,$L$1,DATA!$E:$E,"&lt;=7"),4)&gt;MASTER!$B$5/100,"C","K")))," ")</f>
        <v> </v>
      </c>
      <c r="G58" s="52"/>
      <c r="H58" s="18" t="str">
        <f ca="1">IFERROR(IF(ROUND(AVERAGEIFS(DATA!$K:$K,DATA!$F:$F,$B58,DATA!$M:$M,H$9,DATA!$N:$N,$L$1,DATA!$E:$E,"&lt;=7"),4)&gt;MASTER!$B$3/100,"SB",IF(ROUND(AVERAGEIFS(DATA!$K:$K,DATA!$F:$F,$B58,DATA!$M:$M,H$9,DATA!$N:$N,$L$1,DATA!$E:$E,"&lt;=7"),4)&gt;MASTER!$B$4/100,"B",IF(ROUND(AVERAGEIFS(DATA!$K:$K,DATA!$F:$F,$B58,DATA!$M:$M,H$9,DATA!$N:$N,$L$1,DATA!$E:$E,"&lt;=7"),4)&gt;MASTER!$B$5/100,"C","K")))," ")</f>
        <v> </v>
      </c>
      <c r="I58" s="52"/>
      <c r="J58" s="18" t="str">
        <f ca="1">IFERROR(IF(ROUND(AVERAGEIFS(DATA!$K:$K,DATA!$F:$F,$B58,DATA!$M:$M,J$9,DATA!$N:$N,$L$1,DATA!$E:$E,"&lt;=7"),4)&gt;MASTER!$B$3/100,"SB",IF(ROUND(AVERAGEIFS(DATA!$K:$K,DATA!$F:$F,$B58,DATA!$M:$M,J$9,DATA!$N:$N,$L$1,DATA!$E:$E,"&lt;=7"),4)&gt;MASTER!$B$4/100,"B",IF(ROUND(AVERAGEIFS(DATA!$K:$K,DATA!$F:$F,$B58,DATA!$M:$M,J$9,DATA!$N:$N,$L$1,DATA!$E:$E,"&lt;=7"),4)&gt;MASTER!$B$5/100,"C","K")))," ")</f>
        <v> </v>
      </c>
      <c r="K58" s="52"/>
      <c r="L58" s="18" t="str">
        <f ca="1">IFERROR(IF(ROUND(AVERAGEIFS(DATA!$K:$K,DATA!$F:$F,$B58,DATA!$M:$M,L$9,DATA!$N:$N,$L$1,DATA!$E:$E,"&lt;=7"),4)&gt;MASTER!$B$3/100,"SB",IF(ROUND(AVERAGEIFS(DATA!$K:$K,DATA!$F:$F,$B58,DATA!$M:$M,L$9,DATA!$N:$N,$L$1,DATA!$E:$E,"&lt;=7"),4)&gt;MASTER!$B$4/100,"B",IF(ROUND(AVERAGEIFS(DATA!$K:$K,DATA!$F:$F,$B58,DATA!$M:$M,L$9,DATA!$N:$N,$L$1,DATA!$E:$E,"&lt;=7"),4)&gt;MASTER!$B$5/100,"C","K")))," ")</f>
        <v> </v>
      </c>
      <c r="M58" s="52"/>
      <c r="N58" s="18" t="str">
        <f ca="1">IFERROR(IF(ROUND(AVERAGEIFS(DATA!$K:$K,DATA!$F:$F,$B58,DATA!$M:$M,N$9,DATA!$N:$N,$L$1,DATA!$E:$E,"&lt;=7"),4)&gt;MASTER!$B$3/100,"SB",IF(ROUND(AVERAGEIFS(DATA!$K:$K,DATA!$F:$F,$B58,DATA!$M:$M,N$9,DATA!$N:$N,$L$1,DATA!$E:$E,"&lt;=7"),4)&gt;MASTER!$B$4/100,"B",IF(ROUND(AVERAGEIFS(DATA!$K:$K,DATA!$F:$F,$B58,DATA!$M:$M,N$9,DATA!$N:$N,$L$1,DATA!$E:$E,"&lt;=7"),4)&gt;MASTER!$B$5/100,"C","K")))," ")</f>
        <v> 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</row>
    <row r="59" customHeight="1" spans="1:50">
      <c r="A59" s="1"/>
      <c r="B59" s="33" t="s">
        <v>48</v>
      </c>
      <c r="C59" s="52"/>
      <c r="D59" s="18" t="str">
        <f ca="1">IFERROR(IF(ROUND(AVERAGEIFS(DATA!$K:$K,DATA!$F:$F,$B59,DATA!$M:$M,D$9,DATA!$N:$N,$L$1,DATA!$E:$E,"&lt;=7"),4)&gt;MASTER!$B$3/100,"SB",IF(ROUND(AVERAGEIFS(DATA!$K:$K,DATA!$F:$F,$B59,DATA!$M:$M,D$9,DATA!$N:$N,$L$1,DATA!$E:$E,"&lt;=7"),4)&gt;MASTER!$B$4/100,"B",IF(ROUND(AVERAGEIFS(DATA!$K:$K,DATA!$F:$F,$B59,DATA!$M:$M,D$9,DATA!$N:$N,$L$1,DATA!$E:$E,"&lt;=7"),4)&gt;MASTER!$B$5/100,"C","K")))," ")</f>
        <v> </v>
      </c>
      <c r="E59" s="52"/>
      <c r="F59" s="18" t="str">
        <f ca="1">IFERROR(IF(ROUND(AVERAGEIFS(DATA!$K:$K,DATA!$F:$F,$B59,DATA!$M:$M,F$9,DATA!$N:$N,$L$1,DATA!$E:$E,"&lt;=7"),4)&gt;MASTER!$B$3/100,"SB",IF(ROUND(AVERAGEIFS(DATA!$K:$K,DATA!$F:$F,$B59,DATA!$M:$M,F$9,DATA!$N:$N,$L$1,DATA!$E:$E,"&lt;=7"),4)&gt;MASTER!$B$4/100,"B",IF(ROUND(AVERAGEIFS(DATA!$K:$K,DATA!$F:$F,$B59,DATA!$M:$M,F$9,DATA!$N:$N,$L$1,DATA!$E:$E,"&lt;=7"),4)&gt;MASTER!$B$5/100,"C","K")))," ")</f>
        <v> </v>
      </c>
      <c r="G59" s="52"/>
      <c r="H59" s="18" t="str">
        <f ca="1">IFERROR(IF(ROUND(AVERAGEIFS(DATA!$K:$K,DATA!$F:$F,$B59,DATA!$M:$M,H$9,DATA!$N:$N,$L$1,DATA!$E:$E,"&lt;=7"),4)&gt;MASTER!$B$3/100,"SB",IF(ROUND(AVERAGEIFS(DATA!$K:$K,DATA!$F:$F,$B59,DATA!$M:$M,H$9,DATA!$N:$N,$L$1,DATA!$E:$E,"&lt;=7"),4)&gt;MASTER!$B$4/100,"B",IF(ROUND(AVERAGEIFS(DATA!$K:$K,DATA!$F:$F,$B59,DATA!$M:$M,H$9,DATA!$N:$N,$L$1,DATA!$E:$E,"&lt;=7"),4)&gt;MASTER!$B$5/100,"C","K")))," ")</f>
        <v> </v>
      </c>
      <c r="I59" s="52"/>
      <c r="J59" s="18" t="str">
        <f ca="1">IFERROR(IF(ROUND(AVERAGEIFS(DATA!$K:$K,DATA!$F:$F,$B59,DATA!$M:$M,J$9,DATA!$N:$N,$L$1,DATA!$E:$E,"&lt;=7"),4)&gt;MASTER!$B$3/100,"SB",IF(ROUND(AVERAGEIFS(DATA!$K:$K,DATA!$F:$F,$B59,DATA!$M:$M,J$9,DATA!$N:$N,$L$1,DATA!$E:$E,"&lt;=7"),4)&gt;MASTER!$B$4/100,"B",IF(ROUND(AVERAGEIFS(DATA!$K:$K,DATA!$F:$F,$B59,DATA!$M:$M,J$9,DATA!$N:$N,$L$1,DATA!$E:$E,"&lt;=7"),4)&gt;MASTER!$B$5/100,"C","K")))," ")</f>
        <v> </v>
      </c>
      <c r="K59" s="52"/>
      <c r="L59" s="18" t="str">
        <f ca="1">IFERROR(IF(ROUND(AVERAGEIFS(DATA!$K:$K,DATA!$F:$F,$B59,DATA!$M:$M,L$9,DATA!$N:$N,$L$1,DATA!$E:$E,"&lt;=7"),4)&gt;MASTER!$B$3/100,"SB",IF(ROUND(AVERAGEIFS(DATA!$K:$K,DATA!$F:$F,$B59,DATA!$M:$M,L$9,DATA!$N:$N,$L$1,DATA!$E:$E,"&lt;=7"),4)&gt;MASTER!$B$4/100,"B",IF(ROUND(AVERAGEIFS(DATA!$K:$K,DATA!$F:$F,$B59,DATA!$M:$M,L$9,DATA!$N:$N,$L$1,DATA!$E:$E,"&lt;=7"),4)&gt;MASTER!$B$5/100,"C","K")))," ")</f>
        <v> </v>
      </c>
      <c r="M59" s="52"/>
      <c r="N59" s="18" t="str">
        <f ca="1">IFERROR(IF(ROUND(AVERAGEIFS(DATA!$K:$K,DATA!$F:$F,$B59,DATA!$M:$M,N$9,DATA!$N:$N,$L$1,DATA!$E:$E,"&lt;=7"),4)&gt;MASTER!$B$3/100,"SB",IF(ROUND(AVERAGEIFS(DATA!$K:$K,DATA!$F:$F,$B59,DATA!$M:$M,N$9,DATA!$N:$N,$L$1,DATA!$E:$E,"&lt;=7"),4)&gt;MASTER!$B$4/100,"B",IF(ROUND(AVERAGEIFS(DATA!$K:$K,DATA!$F:$F,$B59,DATA!$M:$M,N$9,DATA!$N:$N,$L$1,DATA!$E:$E,"&lt;=7"),4)&gt;MASTER!$B$5/100,"C","K")))," ")</f>
        <v> 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 customHeight="1" spans="1:50">
      <c r="A60" s="1"/>
      <c r="B60" s="33" t="s">
        <v>49</v>
      </c>
      <c r="C60" s="52"/>
      <c r="D60" s="18" t="str">
        <f ca="1">IFERROR(IF(ROUND(AVERAGEIFS(DATA!$K:$K,DATA!$F:$F,$B60,DATA!$M:$M,D$9,DATA!$N:$N,$L$1,DATA!$E:$E,"&lt;=7"),4)&gt;MASTER!$B$3/100,"SB",IF(ROUND(AVERAGEIFS(DATA!$K:$K,DATA!$F:$F,$B60,DATA!$M:$M,D$9,DATA!$N:$N,$L$1,DATA!$E:$E,"&lt;=7"),4)&gt;MASTER!$B$4/100,"B",IF(ROUND(AVERAGEIFS(DATA!$K:$K,DATA!$F:$F,$B60,DATA!$M:$M,D$9,DATA!$N:$N,$L$1,DATA!$E:$E,"&lt;=7"),4)&gt;MASTER!$B$5/100,"C","K")))," ")</f>
        <v> </v>
      </c>
      <c r="E60" s="52"/>
      <c r="F60" s="18" t="str">
        <f ca="1">IFERROR(IF(ROUND(AVERAGEIFS(DATA!$K:$K,DATA!$F:$F,$B60,DATA!$M:$M,F$9,DATA!$N:$N,$L$1,DATA!$E:$E,"&lt;=7"),4)&gt;MASTER!$B$3/100,"SB",IF(ROUND(AVERAGEIFS(DATA!$K:$K,DATA!$F:$F,$B60,DATA!$M:$M,F$9,DATA!$N:$N,$L$1,DATA!$E:$E,"&lt;=7"),4)&gt;MASTER!$B$4/100,"B",IF(ROUND(AVERAGEIFS(DATA!$K:$K,DATA!$F:$F,$B60,DATA!$M:$M,F$9,DATA!$N:$N,$L$1,DATA!$E:$E,"&lt;=7"),4)&gt;MASTER!$B$5/100,"C","K")))," ")</f>
        <v> </v>
      </c>
      <c r="G60" s="52"/>
      <c r="H60" s="18" t="str">
        <f ca="1">IFERROR(IF(ROUND(AVERAGEIFS(DATA!$K:$K,DATA!$F:$F,$B60,DATA!$M:$M,H$9,DATA!$N:$N,$L$1,DATA!$E:$E,"&lt;=7"),4)&gt;MASTER!$B$3/100,"SB",IF(ROUND(AVERAGEIFS(DATA!$K:$K,DATA!$F:$F,$B60,DATA!$M:$M,H$9,DATA!$N:$N,$L$1,DATA!$E:$E,"&lt;=7"),4)&gt;MASTER!$B$4/100,"B",IF(ROUND(AVERAGEIFS(DATA!$K:$K,DATA!$F:$F,$B60,DATA!$M:$M,H$9,DATA!$N:$N,$L$1,DATA!$E:$E,"&lt;=7"),4)&gt;MASTER!$B$5/100,"C","K")))," ")</f>
        <v> </v>
      </c>
      <c r="I60" s="52"/>
      <c r="J60" s="18" t="str">
        <f ca="1">IFERROR(IF(ROUND(AVERAGEIFS(DATA!$K:$K,DATA!$F:$F,$B60,DATA!$M:$M,J$9,DATA!$N:$N,$L$1,DATA!$E:$E,"&lt;=7"),4)&gt;MASTER!$B$3/100,"SB",IF(ROUND(AVERAGEIFS(DATA!$K:$K,DATA!$F:$F,$B60,DATA!$M:$M,J$9,DATA!$N:$N,$L$1,DATA!$E:$E,"&lt;=7"),4)&gt;MASTER!$B$4/100,"B",IF(ROUND(AVERAGEIFS(DATA!$K:$K,DATA!$F:$F,$B60,DATA!$M:$M,J$9,DATA!$N:$N,$L$1,DATA!$E:$E,"&lt;=7"),4)&gt;MASTER!$B$5/100,"C","K")))," ")</f>
        <v> </v>
      </c>
      <c r="K60" s="52"/>
      <c r="L60" s="18" t="str">
        <f ca="1">IFERROR(IF(ROUND(AVERAGEIFS(DATA!$K:$K,DATA!$F:$F,$B60,DATA!$M:$M,L$9,DATA!$N:$N,$L$1,DATA!$E:$E,"&lt;=7"),4)&gt;MASTER!$B$3/100,"SB",IF(ROUND(AVERAGEIFS(DATA!$K:$K,DATA!$F:$F,$B60,DATA!$M:$M,L$9,DATA!$N:$N,$L$1,DATA!$E:$E,"&lt;=7"),4)&gt;MASTER!$B$4/100,"B",IF(ROUND(AVERAGEIFS(DATA!$K:$K,DATA!$F:$F,$B60,DATA!$M:$M,L$9,DATA!$N:$N,$L$1,DATA!$E:$E,"&lt;=7"),4)&gt;MASTER!$B$5/100,"C","K")))," ")</f>
        <v> </v>
      </c>
      <c r="M60" s="52"/>
      <c r="N60" s="18" t="str">
        <f ca="1">IFERROR(IF(ROUND(AVERAGEIFS(DATA!$K:$K,DATA!$F:$F,$B60,DATA!$M:$M,N$9,DATA!$N:$N,$L$1,DATA!$E:$E,"&lt;=7"),4)&gt;MASTER!$B$3/100,"SB",IF(ROUND(AVERAGEIFS(DATA!$K:$K,DATA!$F:$F,$B60,DATA!$M:$M,N$9,DATA!$N:$N,$L$1,DATA!$E:$E,"&lt;=7"),4)&gt;MASTER!$B$4/100,"B",IF(ROUND(AVERAGEIFS(DATA!$K:$K,DATA!$F:$F,$B60,DATA!$M:$M,N$9,DATA!$N:$N,$L$1,DATA!$E:$E,"&lt;=7"),4)&gt;MASTER!$B$5/100,"C","K")))," ")</f>
        <v> 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</row>
    <row r="61" customHeight="1" spans="1:50">
      <c r="A61" s="1"/>
      <c r="B61" s="33" t="s">
        <v>50</v>
      </c>
      <c r="C61" s="52"/>
      <c r="D61" s="18" t="str">
        <f ca="1">IFERROR(IF(ROUND(AVERAGEIFS(DATA!$K:$K,DATA!$F:$F,$B61,DATA!$M:$M,D$9,DATA!$N:$N,$L$1,DATA!$E:$E,"&lt;=7"),4)&gt;MASTER!$B$3/100,"SB",IF(ROUND(AVERAGEIFS(DATA!$K:$K,DATA!$F:$F,$B61,DATA!$M:$M,D$9,DATA!$N:$N,$L$1,DATA!$E:$E,"&lt;=7"),4)&gt;MASTER!$B$4/100,"B",IF(ROUND(AVERAGEIFS(DATA!$K:$K,DATA!$F:$F,$B61,DATA!$M:$M,D$9,DATA!$N:$N,$L$1,DATA!$E:$E,"&lt;=7"),4)&gt;MASTER!$B$5/100,"C","K")))," ")</f>
        <v> </v>
      </c>
      <c r="E61" s="52"/>
      <c r="F61" s="18" t="str">
        <f ca="1">IFERROR(IF(ROUND(AVERAGEIFS(DATA!$K:$K,DATA!$F:$F,$B61,DATA!$M:$M,F$9,DATA!$N:$N,$L$1,DATA!$E:$E,"&lt;=7"),4)&gt;MASTER!$B$3/100,"SB",IF(ROUND(AVERAGEIFS(DATA!$K:$K,DATA!$F:$F,$B61,DATA!$M:$M,F$9,DATA!$N:$N,$L$1,DATA!$E:$E,"&lt;=7"),4)&gt;MASTER!$B$4/100,"B",IF(ROUND(AVERAGEIFS(DATA!$K:$K,DATA!$F:$F,$B61,DATA!$M:$M,F$9,DATA!$N:$N,$L$1,DATA!$E:$E,"&lt;=7"),4)&gt;MASTER!$B$5/100,"C","K")))," ")</f>
        <v> </v>
      </c>
      <c r="G61" s="52"/>
      <c r="H61" s="18" t="str">
        <f ca="1">IFERROR(IF(ROUND(AVERAGEIFS(DATA!$K:$K,DATA!$F:$F,$B61,DATA!$M:$M,H$9,DATA!$N:$N,$L$1,DATA!$E:$E,"&lt;=7"),4)&gt;MASTER!$B$3/100,"SB",IF(ROUND(AVERAGEIFS(DATA!$K:$K,DATA!$F:$F,$B61,DATA!$M:$M,H$9,DATA!$N:$N,$L$1,DATA!$E:$E,"&lt;=7"),4)&gt;MASTER!$B$4/100,"B",IF(ROUND(AVERAGEIFS(DATA!$K:$K,DATA!$F:$F,$B61,DATA!$M:$M,H$9,DATA!$N:$N,$L$1,DATA!$E:$E,"&lt;=7"),4)&gt;MASTER!$B$5/100,"C","K")))," ")</f>
        <v> </v>
      </c>
      <c r="I61" s="52"/>
      <c r="J61" s="18" t="str">
        <f ca="1">IFERROR(IF(ROUND(AVERAGEIFS(DATA!$K:$K,DATA!$F:$F,$B61,DATA!$M:$M,J$9,DATA!$N:$N,$L$1,DATA!$E:$E,"&lt;=7"),4)&gt;MASTER!$B$3/100,"SB",IF(ROUND(AVERAGEIFS(DATA!$K:$K,DATA!$F:$F,$B61,DATA!$M:$M,J$9,DATA!$N:$N,$L$1,DATA!$E:$E,"&lt;=7"),4)&gt;MASTER!$B$4/100,"B",IF(ROUND(AVERAGEIFS(DATA!$K:$K,DATA!$F:$F,$B61,DATA!$M:$M,J$9,DATA!$N:$N,$L$1,DATA!$E:$E,"&lt;=7"),4)&gt;MASTER!$B$5/100,"C","K")))," ")</f>
        <v> </v>
      </c>
      <c r="K61" s="52"/>
      <c r="L61" s="18" t="str">
        <f ca="1">IFERROR(IF(ROUND(AVERAGEIFS(DATA!$K:$K,DATA!$F:$F,$B61,DATA!$M:$M,L$9,DATA!$N:$N,$L$1,DATA!$E:$E,"&lt;=7"),4)&gt;MASTER!$B$3/100,"SB",IF(ROUND(AVERAGEIFS(DATA!$K:$K,DATA!$F:$F,$B61,DATA!$M:$M,L$9,DATA!$N:$N,$L$1,DATA!$E:$E,"&lt;=7"),4)&gt;MASTER!$B$4/100,"B",IF(ROUND(AVERAGEIFS(DATA!$K:$K,DATA!$F:$F,$B61,DATA!$M:$M,L$9,DATA!$N:$N,$L$1,DATA!$E:$E,"&lt;=7"),4)&gt;MASTER!$B$5/100,"C","K")))," ")</f>
        <v> </v>
      </c>
      <c r="M61" s="52"/>
      <c r="N61" s="18" t="str">
        <f ca="1">IFERROR(IF(ROUND(AVERAGEIFS(DATA!$K:$K,DATA!$F:$F,$B61,DATA!$M:$M,N$9,DATA!$N:$N,$L$1,DATA!$E:$E,"&lt;=7"),4)&gt;MASTER!$B$3/100,"SB",IF(ROUND(AVERAGEIFS(DATA!$K:$K,DATA!$F:$F,$B61,DATA!$M:$M,N$9,DATA!$N:$N,$L$1,DATA!$E:$E,"&lt;=7"),4)&gt;MASTER!$B$4/100,"B",IF(ROUND(AVERAGEIFS(DATA!$K:$K,DATA!$F:$F,$B61,DATA!$M:$M,N$9,DATA!$N:$N,$L$1,DATA!$E:$E,"&lt;=7"),4)&gt;MASTER!$B$5/100,"C","K")))," ")</f>
        <v> 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</row>
    <row r="62" customHeight="1" spans="1:50">
      <c r="A62" s="1"/>
      <c r="B62" s="33" t="s">
        <v>51</v>
      </c>
      <c r="C62" s="52"/>
      <c r="D62" s="18" t="str">
        <f ca="1">IFERROR(IF(ROUND(AVERAGEIFS(DATA!$K:$K,DATA!$F:$F,$B62,DATA!$M:$M,D$9,DATA!$N:$N,$L$1,DATA!$E:$E,"&lt;=7"),4)&gt;MASTER!$B$3/100,"SB",IF(ROUND(AVERAGEIFS(DATA!$K:$K,DATA!$F:$F,$B62,DATA!$M:$M,D$9,DATA!$N:$N,$L$1,DATA!$E:$E,"&lt;=7"),4)&gt;MASTER!$B$4/100,"B",IF(ROUND(AVERAGEIFS(DATA!$K:$K,DATA!$F:$F,$B62,DATA!$M:$M,D$9,DATA!$N:$N,$L$1,DATA!$E:$E,"&lt;=7"),4)&gt;MASTER!$B$5/100,"C","K")))," ")</f>
        <v> </v>
      </c>
      <c r="E62" s="52"/>
      <c r="F62" s="18" t="str">
        <f ca="1">IFERROR(IF(ROUND(AVERAGEIFS(DATA!$K:$K,DATA!$F:$F,$B62,DATA!$M:$M,F$9,DATA!$N:$N,$L$1,DATA!$E:$E,"&lt;=7"),4)&gt;MASTER!$B$3/100,"SB",IF(ROUND(AVERAGEIFS(DATA!$K:$K,DATA!$F:$F,$B62,DATA!$M:$M,F$9,DATA!$N:$N,$L$1,DATA!$E:$E,"&lt;=7"),4)&gt;MASTER!$B$4/100,"B",IF(ROUND(AVERAGEIFS(DATA!$K:$K,DATA!$F:$F,$B62,DATA!$M:$M,F$9,DATA!$N:$N,$L$1,DATA!$E:$E,"&lt;=7"),4)&gt;MASTER!$B$5/100,"C","K")))," ")</f>
        <v> </v>
      </c>
      <c r="G62" s="52"/>
      <c r="H62" s="18" t="str">
        <f ca="1">IFERROR(IF(ROUND(AVERAGEIFS(DATA!$K:$K,DATA!$F:$F,$B62,DATA!$M:$M,H$9,DATA!$N:$N,$L$1,DATA!$E:$E,"&lt;=7"),4)&gt;MASTER!$B$3/100,"SB",IF(ROUND(AVERAGEIFS(DATA!$K:$K,DATA!$F:$F,$B62,DATA!$M:$M,H$9,DATA!$N:$N,$L$1,DATA!$E:$E,"&lt;=7"),4)&gt;MASTER!$B$4/100,"B",IF(ROUND(AVERAGEIFS(DATA!$K:$K,DATA!$F:$F,$B62,DATA!$M:$M,H$9,DATA!$N:$N,$L$1,DATA!$E:$E,"&lt;=7"),4)&gt;MASTER!$B$5/100,"C","K")))," ")</f>
        <v> </v>
      </c>
      <c r="I62" s="52"/>
      <c r="J62" s="18" t="str">
        <f ca="1">IFERROR(IF(ROUND(AVERAGEIFS(DATA!$K:$K,DATA!$F:$F,$B62,DATA!$M:$M,J$9,DATA!$N:$N,$L$1,DATA!$E:$E,"&lt;=7"),4)&gt;MASTER!$B$3/100,"SB",IF(ROUND(AVERAGEIFS(DATA!$K:$K,DATA!$F:$F,$B62,DATA!$M:$M,J$9,DATA!$N:$N,$L$1,DATA!$E:$E,"&lt;=7"),4)&gt;MASTER!$B$4/100,"B",IF(ROUND(AVERAGEIFS(DATA!$K:$K,DATA!$F:$F,$B62,DATA!$M:$M,J$9,DATA!$N:$N,$L$1,DATA!$E:$E,"&lt;=7"),4)&gt;MASTER!$B$5/100,"C","K")))," ")</f>
        <v> </v>
      </c>
      <c r="K62" s="52"/>
      <c r="L62" s="18" t="str">
        <f ca="1">IFERROR(IF(ROUND(AVERAGEIFS(DATA!$K:$K,DATA!$F:$F,$B62,DATA!$M:$M,L$9,DATA!$N:$N,$L$1,DATA!$E:$E,"&lt;=7"),4)&gt;MASTER!$B$3/100,"SB",IF(ROUND(AVERAGEIFS(DATA!$K:$K,DATA!$F:$F,$B62,DATA!$M:$M,L$9,DATA!$N:$N,$L$1,DATA!$E:$E,"&lt;=7"),4)&gt;MASTER!$B$4/100,"B",IF(ROUND(AVERAGEIFS(DATA!$K:$K,DATA!$F:$F,$B62,DATA!$M:$M,L$9,DATA!$N:$N,$L$1,DATA!$E:$E,"&lt;=7"),4)&gt;MASTER!$B$5/100,"C","K")))," ")</f>
        <v> </v>
      </c>
      <c r="M62" s="52"/>
      <c r="N62" s="18" t="str">
        <f ca="1">IFERROR(IF(ROUND(AVERAGEIFS(DATA!$K:$K,DATA!$F:$F,$B62,DATA!$M:$M,N$9,DATA!$N:$N,$L$1,DATA!$E:$E,"&lt;=7"),4)&gt;MASTER!$B$3/100,"SB",IF(ROUND(AVERAGEIFS(DATA!$K:$K,DATA!$F:$F,$B62,DATA!$M:$M,N$9,DATA!$N:$N,$L$1,DATA!$E:$E,"&lt;=7"),4)&gt;MASTER!$B$4/100,"B",IF(ROUND(AVERAGEIFS(DATA!$K:$K,DATA!$F:$F,$B62,DATA!$M:$M,N$9,DATA!$N:$N,$L$1,DATA!$E:$E,"&lt;=7"),4)&gt;MASTER!$B$5/100,"C","K")))," ")</f>
        <v> 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</row>
    <row r="63" customHeight="1" spans="1:50">
      <c r="A63" s="1"/>
      <c r="B63" s="33" t="s">
        <v>52</v>
      </c>
      <c r="C63" s="52"/>
      <c r="D63" s="18" t="str">
        <f ca="1">IFERROR(IF(ROUND(AVERAGEIFS(DATA!$K:$K,DATA!$F:$F,$B63,DATA!$M:$M,D$9,DATA!$N:$N,$L$1,DATA!$E:$E,"&lt;=7"),4)&gt;MASTER!$B$3/100,"SB",IF(ROUND(AVERAGEIFS(DATA!$K:$K,DATA!$F:$F,$B63,DATA!$M:$M,D$9,DATA!$N:$N,$L$1,DATA!$E:$E,"&lt;=7"),4)&gt;MASTER!$B$4/100,"B",IF(ROUND(AVERAGEIFS(DATA!$K:$K,DATA!$F:$F,$B63,DATA!$M:$M,D$9,DATA!$N:$N,$L$1,DATA!$E:$E,"&lt;=7"),4)&gt;MASTER!$B$5/100,"C","K")))," ")</f>
        <v> </v>
      </c>
      <c r="E63" s="52"/>
      <c r="F63" s="18" t="str">
        <f ca="1">IFERROR(IF(ROUND(AVERAGEIFS(DATA!$K:$K,DATA!$F:$F,$B63,DATA!$M:$M,F$9,DATA!$N:$N,$L$1,DATA!$E:$E,"&lt;=7"),4)&gt;MASTER!$B$3/100,"SB",IF(ROUND(AVERAGEIFS(DATA!$K:$K,DATA!$F:$F,$B63,DATA!$M:$M,F$9,DATA!$N:$N,$L$1,DATA!$E:$E,"&lt;=7"),4)&gt;MASTER!$B$4/100,"B",IF(ROUND(AVERAGEIFS(DATA!$K:$K,DATA!$F:$F,$B63,DATA!$M:$M,F$9,DATA!$N:$N,$L$1,DATA!$E:$E,"&lt;=7"),4)&gt;MASTER!$B$5/100,"C","K")))," ")</f>
        <v> </v>
      </c>
      <c r="G63" s="52"/>
      <c r="H63" s="18" t="str">
        <f ca="1">IFERROR(IF(ROUND(AVERAGEIFS(DATA!$K:$K,DATA!$F:$F,$B63,DATA!$M:$M,H$9,DATA!$N:$N,$L$1,DATA!$E:$E,"&lt;=7"),4)&gt;MASTER!$B$3/100,"SB",IF(ROUND(AVERAGEIFS(DATA!$K:$K,DATA!$F:$F,$B63,DATA!$M:$M,H$9,DATA!$N:$N,$L$1,DATA!$E:$E,"&lt;=7"),4)&gt;MASTER!$B$4/100,"B",IF(ROUND(AVERAGEIFS(DATA!$K:$K,DATA!$F:$F,$B63,DATA!$M:$M,H$9,DATA!$N:$N,$L$1,DATA!$E:$E,"&lt;=7"),4)&gt;MASTER!$B$5/100,"C","K")))," ")</f>
        <v> </v>
      </c>
      <c r="I63" s="52"/>
      <c r="J63" s="18" t="str">
        <f ca="1">IFERROR(IF(ROUND(AVERAGEIFS(DATA!$K:$K,DATA!$F:$F,$B63,DATA!$M:$M,J$9,DATA!$N:$N,$L$1,DATA!$E:$E,"&lt;=7"),4)&gt;MASTER!$B$3/100,"SB",IF(ROUND(AVERAGEIFS(DATA!$K:$K,DATA!$F:$F,$B63,DATA!$M:$M,J$9,DATA!$N:$N,$L$1,DATA!$E:$E,"&lt;=7"),4)&gt;MASTER!$B$4/100,"B",IF(ROUND(AVERAGEIFS(DATA!$K:$K,DATA!$F:$F,$B63,DATA!$M:$M,J$9,DATA!$N:$N,$L$1,DATA!$E:$E,"&lt;=7"),4)&gt;MASTER!$B$5/100,"C","K")))," ")</f>
        <v> </v>
      </c>
      <c r="K63" s="52"/>
      <c r="L63" s="18" t="str">
        <f ca="1">IFERROR(IF(ROUND(AVERAGEIFS(DATA!$K:$K,DATA!$F:$F,$B63,DATA!$M:$M,L$9,DATA!$N:$N,$L$1,DATA!$E:$E,"&lt;=7"),4)&gt;MASTER!$B$3/100,"SB",IF(ROUND(AVERAGEIFS(DATA!$K:$K,DATA!$F:$F,$B63,DATA!$M:$M,L$9,DATA!$N:$N,$L$1,DATA!$E:$E,"&lt;=7"),4)&gt;MASTER!$B$4/100,"B",IF(ROUND(AVERAGEIFS(DATA!$K:$K,DATA!$F:$F,$B63,DATA!$M:$M,L$9,DATA!$N:$N,$L$1,DATA!$E:$E,"&lt;=7"),4)&gt;MASTER!$B$5/100,"C","K")))," ")</f>
        <v> </v>
      </c>
      <c r="M63" s="52"/>
      <c r="N63" s="18" t="str">
        <f ca="1">IFERROR(IF(ROUND(AVERAGEIFS(DATA!$K:$K,DATA!$F:$F,$B63,DATA!$M:$M,N$9,DATA!$N:$N,$L$1,DATA!$E:$E,"&lt;=7"),4)&gt;MASTER!$B$3/100,"SB",IF(ROUND(AVERAGEIFS(DATA!$K:$K,DATA!$F:$F,$B63,DATA!$M:$M,N$9,DATA!$N:$N,$L$1,DATA!$E:$E,"&lt;=7"),4)&gt;MASTER!$B$4/100,"B",IF(ROUND(AVERAGEIFS(DATA!$K:$K,DATA!$F:$F,$B63,DATA!$M:$M,N$9,DATA!$N:$N,$L$1,DATA!$E:$E,"&lt;=7"),4)&gt;MASTER!$B$5/100,"C","K")))," ")</f>
        <v> 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</row>
    <row r="64" customHeight="1" spans="1:50">
      <c r="A64" s="1"/>
      <c r="B64" s="33" t="s">
        <v>53</v>
      </c>
      <c r="C64" s="52"/>
      <c r="D64" s="18" t="str">
        <f ca="1">IFERROR(IF(ROUND(AVERAGEIFS(DATA!$K:$K,DATA!$F:$F,$B64,DATA!$M:$M,D$9,DATA!$N:$N,$L$1,DATA!$E:$E,"&lt;=7"),4)&gt;MASTER!$B$3/100,"SB",IF(ROUND(AVERAGEIFS(DATA!$K:$K,DATA!$F:$F,$B64,DATA!$M:$M,D$9,DATA!$N:$N,$L$1,DATA!$E:$E,"&lt;=7"),4)&gt;MASTER!$B$4/100,"B",IF(ROUND(AVERAGEIFS(DATA!$K:$K,DATA!$F:$F,$B64,DATA!$M:$M,D$9,DATA!$N:$N,$L$1,DATA!$E:$E,"&lt;=7"),4)&gt;MASTER!$B$5/100,"C","K")))," ")</f>
        <v> </v>
      </c>
      <c r="E64" s="52"/>
      <c r="F64" s="18" t="str">
        <f ca="1">IFERROR(IF(ROUND(AVERAGEIFS(DATA!$K:$K,DATA!$F:$F,$B64,DATA!$M:$M,F$9,DATA!$N:$N,$L$1,DATA!$E:$E,"&lt;=7"),4)&gt;MASTER!$B$3/100,"SB",IF(ROUND(AVERAGEIFS(DATA!$K:$K,DATA!$F:$F,$B64,DATA!$M:$M,F$9,DATA!$N:$N,$L$1,DATA!$E:$E,"&lt;=7"),4)&gt;MASTER!$B$4/100,"B",IF(ROUND(AVERAGEIFS(DATA!$K:$K,DATA!$F:$F,$B64,DATA!$M:$M,F$9,DATA!$N:$N,$L$1,DATA!$E:$E,"&lt;=7"),4)&gt;MASTER!$B$5/100,"C","K")))," ")</f>
        <v> </v>
      </c>
      <c r="G64" s="52"/>
      <c r="H64" s="18" t="str">
        <f ca="1">IFERROR(IF(ROUND(AVERAGEIFS(DATA!$K:$K,DATA!$F:$F,$B64,DATA!$M:$M,H$9,DATA!$N:$N,$L$1,DATA!$E:$E,"&lt;=7"),4)&gt;MASTER!$B$3/100,"SB",IF(ROUND(AVERAGEIFS(DATA!$K:$K,DATA!$F:$F,$B64,DATA!$M:$M,H$9,DATA!$N:$N,$L$1,DATA!$E:$E,"&lt;=7"),4)&gt;MASTER!$B$4/100,"B",IF(ROUND(AVERAGEIFS(DATA!$K:$K,DATA!$F:$F,$B64,DATA!$M:$M,H$9,DATA!$N:$N,$L$1,DATA!$E:$E,"&lt;=7"),4)&gt;MASTER!$B$5/100,"C","K")))," ")</f>
        <v> </v>
      </c>
      <c r="I64" s="52"/>
      <c r="J64" s="18" t="str">
        <f ca="1">IFERROR(IF(ROUND(AVERAGEIFS(DATA!$K:$K,DATA!$F:$F,$B64,DATA!$M:$M,J$9,DATA!$N:$N,$L$1,DATA!$E:$E,"&lt;=7"),4)&gt;MASTER!$B$3/100,"SB",IF(ROUND(AVERAGEIFS(DATA!$K:$K,DATA!$F:$F,$B64,DATA!$M:$M,J$9,DATA!$N:$N,$L$1,DATA!$E:$E,"&lt;=7"),4)&gt;MASTER!$B$4/100,"B",IF(ROUND(AVERAGEIFS(DATA!$K:$K,DATA!$F:$F,$B64,DATA!$M:$M,J$9,DATA!$N:$N,$L$1,DATA!$E:$E,"&lt;=7"),4)&gt;MASTER!$B$5/100,"C","K")))," ")</f>
        <v> </v>
      </c>
      <c r="K64" s="52"/>
      <c r="L64" s="18" t="str">
        <f ca="1">IFERROR(IF(ROUND(AVERAGEIFS(DATA!$K:$K,DATA!$F:$F,$B64,DATA!$M:$M,L$9,DATA!$N:$N,$L$1,DATA!$E:$E,"&lt;=7"),4)&gt;MASTER!$B$3/100,"SB",IF(ROUND(AVERAGEIFS(DATA!$K:$K,DATA!$F:$F,$B64,DATA!$M:$M,L$9,DATA!$N:$N,$L$1,DATA!$E:$E,"&lt;=7"),4)&gt;MASTER!$B$4/100,"B",IF(ROUND(AVERAGEIFS(DATA!$K:$K,DATA!$F:$F,$B64,DATA!$M:$M,L$9,DATA!$N:$N,$L$1,DATA!$E:$E,"&lt;=7"),4)&gt;MASTER!$B$5/100,"C","K")))," ")</f>
        <v> </v>
      </c>
      <c r="M64" s="52"/>
      <c r="N64" s="18" t="str">
        <f ca="1">IFERROR(IF(ROUND(AVERAGEIFS(DATA!$K:$K,DATA!$F:$F,$B64,DATA!$M:$M,N$9,DATA!$N:$N,$L$1,DATA!$E:$E,"&lt;=7"),4)&gt;MASTER!$B$3/100,"SB",IF(ROUND(AVERAGEIFS(DATA!$K:$K,DATA!$F:$F,$B64,DATA!$M:$M,N$9,DATA!$N:$N,$L$1,DATA!$E:$E,"&lt;=7"),4)&gt;MASTER!$B$4/100,"B",IF(ROUND(AVERAGEIFS(DATA!$K:$K,DATA!$F:$F,$B64,DATA!$M:$M,N$9,DATA!$N:$N,$L$1,DATA!$E:$E,"&lt;=7"),4)&gt;MASTER!$B$5/100,"C","K")))," ")</f>
        <v> 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</row>
    <row r="65" customHeight="1" spans="1:50">
      <c r="A65" s="1"/>
      <c r="B65" s="33" t="s">
        <v>54</v>
      </c>
      <c r="C65" s="52"/>
      <c r="D65" s="18" t="str">
        <f ca="1">IFERROR(IF(ROUND(AVERAGEIFS(DATA!$K:$K,DATA!$F:$F,$B65,DATA!$M:$M,D$9,DATA!$N:$N,$L$1,DATA!$E:$E,"&lt;=7"),4)&gt;MASTER!$B$3/100,"SB",IF(ROUND(AVERAGEIFS(DATA!$K:$K,DATA!$F:$F,$B65,DATA!$M:$M,D$9,DATA!$N:$N,$L$1,DATA!$E:$E,"&lt;=7"),4)&gt;MASTER!$B$4/100,"B",IF(ROUND(AVERAGEIFS(DATA!$K:$K,DATA!$F:$F,$B65,DATA!$M:$M,D$9,DATA!$N:$N,$L$1,DATA!$E:$E,"&lt;=7"),4)&gt;MASTER!$B$5/100,"C","K")))," ")</f>
        <v> </v>
      </c>
      <c r="E65" s="52"/>
      <c r="F65" s="18" t="str">
        <f ca="1">IFERROR(IF(ROUND(AVERAGEIFS(DATA!$K:$K,DATA!$F:$F,$B65,DATA!$M:$M,F$9,DATA!$N:$N,$L$1,DATA!$E:$E,"&lt;=7"),4)&gt;MASTER!$B$3/100,"SB",IF(ROUND(AVERAGEIFS(DATA!$K:$K,DATA!$F:$F,$B65,DATA!$M:$M,F$9,DATA!$N:$N,$L$1,DATA!$E:$E,"&lt;=7"),4)&gt;MASTER!$B$4/100,"B",IF(ROUND(AVERAGEIFS(DATA!$K:$K,DATA!$F:$F,$B65,DATA!$M:$M,F$9,DATA!$N:$N,$L$1,DATA!$E:$E,"&lt;=7"),4)&gt;MASTER!$B$5/100,"C","K")))," ")</f>
        <v> </v>
      </c>
      <c r="G65" s="52"/>
      <c r="H65" s="18" t="str">
        <f ca="1">IFERROR(IF(ROUND(AVERAGEIFS(DATA!$K:$K,DATA!$F:$F,$B65,DATA!$M:$M,H$9,DATA!$N:$N,$L$1,DATA!$E:$E,"&lt;=7"),4)&gt;MASTER!$B$3/100,"SB",IF(ROUND(AVERAGEIFS(DATA!$K:$K,DATA!$F:$F,$B65,DATA!$M:$M,H$9,DATA!$N:$N,$L$1,DATA!$E:$E,"&lt;=7"),4)&gt;MASTER!$B$4/100,"B",IF(ROUND(AVERAGEIFS(DATA!$K:$K,DATA!$F:$F,$B65,DATA!$M:$M,H$9,DATA!$N:$N,$L$1,DATA!$E:$E,"&lt;=7"),4)&gt;MASTER!$B$5/100,"C","K")))," ")</f>
        <v> </v>
      </c>
      <c r="I65" s="52"/>
      <c r="J65" s="18" t="str">
        <f ca="1">IFERROR(IF(ROUND(AVERAGEIFS(DATA!$K:$K,DATA!$F:$F,$B65,DATA!$M:$M,J$9,DATA!$N:$N,$L$1,DATA!$E:$E,"&lt;=7"),4)&gt;MASTER!$B$3/100,"SB",IF(ROUND(AVERAGEIFS(DATA!$K:$K,DATA!$F:$F,$B65,DATA!$M:$M,J$9,DATA!$N:$N,$L$1,DATA!$E:$E,"&lt;=7"),4)&gt;MASTER!$B$4/100,"B",IF(ROUND(AVERAGEIFS(DATA!$K:$K,DATA!$F:$F,$B65,DATA!$M:$M,J$9,DATA!$N:$N,$L$1,DATA!$E:$E,"&lt;=7"),4)&gt;MASTER!$B$5/100,"C","K")))," ")</f>
        <v> </v>
      </c>
      <c r="K65" s="52"/>
      <c r="L65" s="18" t="str">
        <f ca="1">IFERROR(IF(ROUND(AVERAGEIFS(DATA!$K:$K,DATA!$F:$F,$B65,DATA!$M:$M,L$9,DATA!$N:$N,$L$1,DATA!$E:$E,"&lt;=7"),4)&gt;MASTER!$B$3/100,"SB",IF(ROUND(AVERAGEIFS(DATA!$K:$K,DATA!$F:$F,$B65,DATA!$M:$M,L$9,DATA!$N:$N,$L$1,DATA!$E:$E,"&lt;=7"),4)&gt;MASTER!$B$4/100,"B",IF(ROUND(AVERAGEIFS(DATA!$K:$K,DATA!$F:$F,$B65,DATA!$M:$M,L$9,DATA!$N:$N,$L$1,DATA!$E:$E,"&lt;=7"),4)&gt;MASTER!$B$5/100,"C","K")))," ")</f>
        <v> </v>
      </c>
      <c r="M65" s="52"/>
      <c r="N65" s="18" t="str">
        <f ca="1">IFERROR(IF(ROUND(AVERAGEIFS(DATA!$K:$K,DATA!$F:$F,$B65,DATA!$M:$M,N$9,DATA!$N:$N,$L$1,DATA!$E:$E,"&lt;=7"),4)&gt;MASTER!$B$3/100,"SB",IF(ROUND(AVERAGEIFS(DATA!$K:$K,DATA!$F:$F,$B65,DATA!$M:$M,N$9,DATA!$N:$N,$L$1,DATA!$E:$E,"&lt;=7"),4)&gt;MASTER!$B$4/100,"B",IF(ROUND(AVERAGEIFS(DATA!$K:$K,DATA!$F:$F,$B65,DATA!$M:$M,N$9,DATA!$N:$N,$L$1,DATA!$E:$E,"&lt;=7"),4)&gt;MASTER!$B$5/100,"C","K")))," ")</f>
        <v> 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</row>
    <row r="66" customHeight="1" spans="1:50">
      <c r="A66" s="1"/>
      <c r="B66" s="33" t="s">
        <v>55</v>
      </c>
      <c r="C66" s="52"/>
      <c r="D66" s="18" t="str">
        <f ca="1">IFERROR(IF(ROUND(AVERAGEIFS(DATA!$K:$K,DATA!$F:$F,$B66,DATA!$M:$M,D$9,DATA!$N:$N,$L$1,DATA!$E:$E,"&lt;=7"),4)&gt;MASTER!$B$3/100,"SB",IF(ROUND(AVERAGEIFS(DATA!$K:$K,DATA!$F:$F,$B66,DATA!$M:$M,D$9,DATA!$N:$N,$L$1,DATA!$E:$E,"&lt;=7"),4)&gt;MASTER!$B$4/100,"B",IF(ROUND(AVERAGEIFS(DATA!$K:$K,DATA!$F:$F,$B66,DATA!$M:$M,D$9,DATA!$N:$N,$L$1,DATA!$E:$E,"&lt;=7"),4)&gt;MASTER!$B$5/100,"C","K")))," ")</f>
        <v> </v>
      </c>
      <c r="E66" s="52"/>
      <c r="F66" s="18" t="str">
        <f ca="1">IFERROR(IF(ROUND(AVERAGEIFS(DATA!$K:$K,DATA!$F:$F,$B66,DATA!$M:$M,F$9,DATA!$N:$N,$L$1,DATA!$E:$E,"&lt;=7"),4)&gt;MASTER!$B$3/100,"SB",IF(ROUND(AVERAGEIFS(DATA!$K:$K,DATA!$F:$F,$B66,DATA!$M:$M,F$9,DATA!$N:$N,$L$1,DATA!$E:$E,"&lt;=7"),4)&gt;MASTER!$B$4/100,"B",IF(ROUND(AVERAGEIFS(DATA!$K:$K,DATA!$F:$F,$B66,DATA!$M:$M,F$9,DATA!$N:$N,$L$1,DATA!$E:$E,"&lt;=7"),4)&gt;MASTER!$B$5/100,"C","K")))," ")</f>
        <v> </v>
      </c>
      <c r="G66" s="52"/>
      <c r="H66" s="18" t="str">
        <f ca="1">IFERROR(IF(ROUND(AVERAGEIFS(DATA!$K:$K,DATA!$F:$F,$B66,DATA!$M:$M,H$9,DATA!$N:$N,$L$1,DATA!$E:$E,"&lt;=7"),4)&gt;MASTER!$B$3/100,"SB",IF(ROUND(AVERAGEIFS(DATA!$K:$K,DATA!$F:$F,$B66,DATA!$M:$M,H$9,DATA!$N:$N,$L$1,DATA!$E:$E,"&lt;=7"),4)&gt;MASTER!$B$4/100,"B",IF(ROUND(AVERAGEIFS(DATA!$K:$K,DATA!$F:$F,$B66,DATA!$M:$M,H$9,DATA!$N:$N,$L$1,DATA!$E:$E,"&lt;=7"),4)&gt;MASTER!$B$5/100,"C","K")))," ")</f>
        <v> </v>
      </c>
      <c r="I66" s="52"/>
      <c r="J66" s="18" t="str">
        <f ca="1">IFERROR(IF(ROUND(AVERAGEIFS(DATA!$K:$K,DATA!$F:$F,$B66,DATA!$M:$M,J$9,DATA!$N:$N,$L$1,DATA!$E:$E,"&lt;=7"),4)&gt;MASTER!$B$3/100,"SB",IF(ROUND(AVERAGEIFS(DATA!$K:$K,DATA!$F:$F,$B66,DATA!$M:$M,J$9,DATA!$N:$N,$L$1,DATA!$E:$E,"&lt;=7"),4)&gt;MASTER!$B$4/100,"B",IF(ROUND(AVERAGEIFS(DATA!$K:$K,DATA!$F:$F,$B66,DATA!$M:$M,J$9,DATA!$N:$N,$L$1,DATA!$E:$E,"&lt;=7"),4)&gt;MASTER!$B$5/100,"C","K")))," ")</f>
        <v> </v>
      </c>
      <c r="K66" s="52"/>
      <c r="L66" s="18" t="str">
        <f ca="1">IFERROR(IF(ROUND(AVERAGEIFS(DATA!$K:$K,DATA!$F:$F,$B66,DATA!$M:$M,L$9,DATA!$N:$N,$L$1,DATA!$E:$E,"&lt;=7"),4)&gt;MASTER!$B$3/100,"SB",IF(ROUND(AVERAGEIFS(DATA!$K:$K,DATA!$F:$F,$B66,DATA!$M:$M,L$9,DATA!$N:$N,$L$1,DATA!$E:$E,"&lt;=7"),4)&gt;MASTER!$B$4/100,"B",IF(ROUND(AVERAGEIFS(DATA!$K:$K,DATA!$F:$F,$B66,DATA!$M:$M,L$9,DATA!$N:$N,$L$1,DATA!$E:$E,"&lt;=7"),4)&gt;MASTER!$B$5/100,"C","K")))," ")</f>
        <v> </v>
      </c>
      <c r="M66" s="52"/>
      <c r="N66" s="18" t="str">
        <f ca="1">IFERROR(IF(ROUND(AVERAGEIFS(DATA!$K:$K,DATA!$F:$F,$B66,DATA!$M:$M,N$9,DATA!$N:$N,$L$1,DATA!$E:$E,"&lt;=7"),4)&gt;MASTER!$B$3/100,"SB",IF(ROUND(AVERAGEIFS(DATA!$K:$K,DATA!$F:$F,$B66,DATA!$M:$M,N$9,DATA!$N:$N,$L$1,DATA!$E:$E,"&lt;=7"),4)&gt;MASTER!$B$4/100,"B",IF(ROUND(AVERAGEIFS(DATA!$K:$K,DATA!$F:$F,$B66,DATA!$M:$M,N$9,DATA!$N:$N,$L$1,DATA!$E:$E,"&lt;=7"),4)&gt;MASTER!$B$5/100,"C","K")))," ")</f>
        <v> 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customHeight="1" spans="1:50">
      <c r="A67" s="1"/>
      <c r="B67" s="33" t="s">
        <v>56</v>
      </c>
      <c r="C67" s="52"/>
      <c r="D67" s="18" t="str">
        <f ca="1">IFERROR(IF(ROUND(AVERAGEIFS(DATA!$K:$K,DATA!$F:$F,$B67,DATA!$M:$M,D$9,DATA!$N:$N,$L$1,DATA!$E:$E,"&lt;=7"),4)&gt;MASTER!$B$3/100,"SB",IF(ROUND(AVERAGEIFS(DATA!$K:$K,DATA!$F:$F,$B67,DATA!$M:$M,D$9,DATA!$N:$N,$L$1,DATA!$E:$E,"&lt;=7"),4)&gt;MASTER!$B$4/100,"B",IF(ROUND(AVERAGEIFS(DATA!$K:$K,DATA!$F:$F,$B67,DATA!$M:$M,D$9,DATA!$N:$N,$L$1,DATA!$E:$E,"&lt;=7"),4)&gt;MASTER!$B$5/100,"C","K")))," ")</f>
        <v> </v>
      </c>
      <c r="E67" s="52"/>
      <c r="F67" s="18" t="str">
        <f ca="1">IFERROR(IF(ROUND(AVERAGEIFS(DATA!$K:$K,DATA!$F:$F,$B67,DATA!$M:$M,F$9,DATA!$N:$N,$L$1,DATA!$E:$E,"&lt;=7"),4)&gt;MASTER!$B$3/100,"SB",IF(ROUND(AVERAGEIFS(DATA!$K:$K,DATA!$F:$F,$B67,DATA!$M:$M,F$9,DATA!$N:$N,$L$1,DATA!$E:$E,"&lt;=7"),4)&gt;MASTER!$B$4/100,"B",IF(ROUND(AVERAGEIFS(DATA!$K:$K,DATA!$F:$F,$B67,DATA!$M:$M,F$9,DATA!$N:$N,$L$1,DATA!$E:$E,"&lt;=7"),4)&gt;MASTER!$B$5/100,"C","K")))," ")</f>
        <v> </v>
      </c>
      <c r="G67" s="52"/>
      <c r="H67" s="18" t="str">
        <f ca="1">IFERROR(IF(ROUND(AVERAGEIFS(DATA!$K:$K,DATA!$F:$F,$B67,DATA!$M:$M,H$9,DATA!$N:$N,$L$1,DATA!$E:$E,"&lt;=7"),4)&gt;MASTER!$B$3/100,"SB",IF(ROUND(AVERAGEIFS(DATA!$K:$K,DATA!$F:$F,$B67,DATA!$M:$M,H$9,DATA!$N:$N,$L$1,DATA!$E:$E,"&lt;=7"),4)&gt;MASTER!$B$4/100,"B",IF(ROUND(AVERAGEIFS(DATA!$K:$K,DATA!$F:$F,$B67,DATA!$M:$M,H$9,DATA!$N:$N,$L$1,DATA!$E:$E,"&lt;=7"),4)&gt;MASTER!$B$5/100,"C","K")))," ")</f>
        <v> </v>
      </c>
      <c r="I67" s="52"/>
      <c r="J67" s="18" t="str">
        <f ca="1">IFERROR(IF(ROUND(AVERAGEIFS(DATA!$K:$K,DATA!$F:$F,$B67,DATA!$M:$M,J$9,DATA!$N:$N,$L$1,DATA!$E:$E,"&lt;=7"),4)&gt;MASTER!$B$3/100,"SB",IF(ROUND(AVERAGEIFS(DATA!$K:$K,DATA!$F:$F,$B67,DATA!$M:$M,J$9,DATA!$N:$N,$L$1,DATA!$E:$E,"&lt;=7"),4)&gt;MASTER!$B$4/100,"B",IF(ROUND(AVERAGEIFS(DATA!$K:$K,DATA!$F:$F,$B67,DATA!$M:$M,J$9,DATA!$N:$N,$L$1,DATA!$E:$E,"&lt;=7"),4)&gt;MASTER!$B$5/100,"C","K")))," ")</f>
        <v> </v>
      </c>
      <c r="K67" s="52"/>
      <c r="L67" s="18" t="str">
        <f ca="1">IFERROR(IF(ROUND(AVERAGEIFS(DATA!$K:$K,DATA!$F:$F,$B67,DATA!$M:$M,L$9,DATA!$N:$N,$L$1,DATA!$E:$E,"&lt;=7"),4)&gt;MASTER!$B$3/100,"SB",IF(ROUND(AVERAGEIFS(DATA!$K:$K,DATA!$F:$F,$B67,DATA!$M:$M,L$9,DATA!$N:$N,$L$1,DATA!$E:$E,"&lt;=7"),4)&gt;MASTER!$B$4/100,"B",IF(ROUND(AVERAGEIFS(DATA!$K:$K,DATA!$F:$F,$B67,DATA!$M:$M,L$9,DATA!$N:$N,$L$1,DATA!$E:$E,"&lt;=7"),4)&gt;MASTER!$B$5/100,"C","K")))," ")</f>
        <v> </v>
      </c>
      <c r="M67" s="52"/>
      <c r="N67" s="18" t="str">
        <f ca="1">IFERROR(IF(ROUND(AVERAGEIFS(DATA!$K:$K,DATA!$F:$F,$B67,DATA!$M:$M,N$9,DATA!$N:$N,$L$1,DATA!$E:$E,"&lt;=7"),4)&gt;MASTER!$B$3/100,"SB",IF(ROUND(AVERAGEIFS(DATA!$K:$K,DATA!$F:$F,$B67,DATA!$M:$M,N$9,DATA!$N:$N,$L$1,DATA!$E:$E,"&lt;=7"),4)&gt;MASTER!$B$4/100,"B",IF(ROUND(AVERAGEIFS(DATA!$K:$K,DATA!$F:$F,$B67,DATA!$M:$M,N$9,DATA!$N:$N,$L$1,DATA!$E:$E,"&lt;=7"),4)&gt;MASTER!$B$5/100,"C","K")))," ")</f>
        <v> 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customHeight="1" spans="1:50">
      <c r="A68" s="1"/>
      <c r="B68" s="33" t="s">
        <v>57</v>
      </c>
      <c r="C68" s="52"/>
      <c r="D68" s="18" t="str">
        <f ca="1">IFERROR(IF(ROUND(AVERAGEIFS(DATA!$K:$K,DATA!$F:$F,$B68,DATA!$M:$M,D$9,DATA!$N:$N,$L$1,DATA!$E:$E,"&lt;=7"),4)&gt;MASTER!$B$3/100,"SB",IF(ROUND(AVERAGEIFS(DATA!$K:$K,DATA!$F:$F,$B68,DATA!$M:$M,D$9,DATA!$N:$N,$L$1,DATA!$E:$E,"&lt;=7"),4)&gt;MASTER!$B$4/100,"B",IF(ROUND(AVERAGEIFS(DATA!$K:$K,DATA!$F:$F,$B68,DATA!$M:$M,D$9,DATA!$N:$N,$L$1,DATA!$E:$E,"&lt;=7"),4)&gt;MASTER!$B$5/100,"C","K")))," ")</f>
        <v> </v>
      </c>
      <c r="E68" s="52"/>
      <c r="F68" s="18" t="str">
        <f ca="1">IFERROR(IF(ROUND(AVERAGEIFS(DATA!$K:$K,DATA!$F:$F,$B68,DATA!$M:$M,F$9,DATA!$N:$N,$L$1,DATA!$E:$E,"&lt;=7"),4)&gt;MASTER!$B$3/100,"SB",IF(ROUND(AVERAGEIFS(DATA!$K:$K,DATA!$F:$F,$B68,DATA!$M:$M,F$9,DATA!$N:$N,$L$1,DATA!$E:$E,"&lt;=7"),4)&gt;MASTER!$B$4/100,"B",IF(ROUND(AVERAGEIFS(DATA!$K:$K,DATA!$F:$F,$B68,DATA!$M:$M,F$9,DATA!$N:$N,$L$1,DATA!$E:$E,"&lt;=7"),4)&gt;MASTER!$B$5/100,"C","K")))," ")</f>
        <v> </v>
      </c>
      <c r="G68" s="52"/>
      <c r="H68" s="18" t="str">
        <f ca="1">IFERROR(IF(ROUND(AVERAGEIFS(DATA!$K:$K,DATA!$F:$F,$B68,DATA!$M:$M,H$9,DATA!$N:$N,$L$1,DATA!$E:$E,"&lt;=7"),4)&gt;MASTER!$B$3/100,"SB",IF(ROUND(AVERAGEIFS(DATA!$K:$K,DATA!$F:$F,$B68,DATA!$M:$M,H$9,DATA!$N:$N,$L$1,DATA!$E:$E,"&lt;=7"),4)&gt;MASTER!$B$4/100,"B",IF(ROUND(AVERAGEIFS(DATA!$K:$K,DATA!$F:$F,$B68,DATA!$M:$M,H$9,DATA!$N:$N,$L$1,DATA!$E:$E,"&lt;=7"),4)&gt;MASTER!$B$5/100,"C","K")))," ")</f>
        <v> </v>
      </c>
      <c r="I68" s="52"/>
      <c r="J68" s="18" t="str">
        <f ca="1">IFERROR(IF(ROUND(AVERAGEIFS(DATA!$K:$K,DATA!$F:$F,$B68,DATA!$M:$M,J$9,DATA!$N:$N,$L$1,DATA!$E:$E,"&lt;=7"),4)&gt;MASTER!$B$3/100,"SB",IF(ROUND(AVERAGEIFS(DATA!$K:$K,DATA!$F:$F,$B68,DATA!$M:$M,J$9,DATA!$N:$N,$L$1,DATA!$E:$E,"&lt;=7"),4)&gt;MASTER!$B$4/100,"B",IF(ROUND(AVERAGEIFS(DATA!$K:$K,DATA!$F:$F,$B68,DATA!$M:$M,J$9,DATA!$N:$N,$L$1,DATA!$E:$E,"&lt;=7"),4)&gt;MASTER!$B$5/100,"C","K")))," ")</f>
        <v> </v>
      </c>
      <c r="K68" s="52"/>
      <c r="L68" s="18" t="str">
        <f ca="1">IFERROR(IF(ROUND(AVERAGEIFS(DATA!$K:$K,DATA!$F:$F,$B68,DATA!$M:$M,L$9,DATA!$N:$N,$L$1,DATA!$E:$E,"&lt;=7"),4)&gt;MASTER!$B$3/100,"SB",IF(ROUND(AVERAGEIFS(DATA!$K:$K,DATA!$F:$F,$B68,DATA!$M:$M,L$9,DATA!$N:$N,$L$1,DATA!$E:$E,"&lt;=7"),4)&gt;MASTER!$B$4/100,"B",IF(ROUND(AVERAGEIFS(DATA!$K:$K,DATA!$F:$F,$B68,DATA!$M:$M,L$9,DATA!$N:$N,$L$1,DATA!$E:$E,"&lt;=7"),4)&gt;MASTER!$B$5/100,"C","K")))," ")</f>
        <v> </v>
      </c>
      <c r="M68" s="52"/>
      <c r="N68" s="18" t="str">
        <f ca="1">IFERROR(IF(ROUND(AVERAGEIFS(DATA!$K:$K,DATA!$F:$F,$B68,DATA!$M:$M,N$9,DATA!$N:$N,$L$1,DATA!$E:$E,"&lt;=7"),4)&gt;MASTER!$B$3/100,"SB",IF(ROUND(AVERAGEIFS(DATA!$K:$K,DATA!$F:$F,$B68,DATA!$M:$M,N$9,DATA!$N:$N,$L$1,DATA!$E:$E,"&lt;=7"),4)&gt;MASTER!$B$4/100,"B",IF(ROUND(AVERAGEIFS(DATA!$K:$K,DATA!$F:$F,$B68,DATA!$M:$M,N$9,DATA!$N:$N,$L$1,DATA!$E:$E,"&lt;=7"),4)&gt;MASTER!$B$5/100,"C","K")))," ")</f>
        <v> 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customHeight="1" spans="1:50">
      <c r="A69" s="1"/>
      <c r="B69" s="33" t="s">
        <v>58</v>
      </c>
      <c r="C69" s="52"/>
      <c r="D69" s="18" t="str">
        <f ca="1">IFERROR(IF(ROUND(AVERAGEIFS(DATA!$K:$K,DATA!$F:$F,$B69,DATA!$M:$M,D$9,DATA!$N:$N,$L$1,DATA!$E:$E,"&lt;=7"),4)&gt;MASTER!$B$3/100,"SB",IF(ROUND(AVERAGEIFS(DATA!$K:$K,DATA!$F:$F,$B69,DATA!$M:$M,D$9,DATA!$N:$N,$L$1,DATA!$E:$E,"&lt;=7"),4)&gt;MASTER!$B$4/100,"B",IF(ROUND(AVERAGEIFS(DATA!$K:$K,DATA!$F:$F,$B69,DATA!$M:$M,D$9,DATA!$N:$N,$L$1,DATA!$E:$E,"&lt;=7"),4)&gt;MASTER!$B$5/100,"C","K")))," ")</f>
        <v> </v>
      </c>
      <c r="E69" s="52"/>
      <c r="F69" s="18" t="str">
        <f ca="1">IFERROR(IF(ROUND(AVERAGEIFS(DATA!$K:$K,DATA!$F:$F,$B69,DATA!$M:$M,F$9,DATA!$N:$N,$L$1,DATA!$E:$E,"&lt;=7"),4)&gt;MASTER!$B$3/100,"SB",IF(ROUND(AVERAGEIFS(DATA!$K:$K,DATA!$F:$F,$B69,DATA!$M:$M,F$9,DATA!$N:$N,$L$1,DATA!$E:$E,"&lt;=7"),4)&gt;MASTER!$B$4/100,"B",IF(ROUND(AVERAGEIFS(DATA!$K:$K,DATA!$F:$F,$B69,DATA!$M:$M,F$9,DATA!$N:$N,$L$1,DATA!$E:$E,"&lt;=7"),4)&gt;MASTER!$B$5/100,"C","K")))," ")</f>
        <v> </v>
      </c>
      <c r="G69" s="52"/>
      <c r="H69" s="18" t="str">
        <f ca="1">IFERROR(IF(ROUND(AVERAGEIFS(DATA!$K:$K,DATA!$F:$F,$B69,DATA!$M:$M,H$9,DATA!$N:$N,$L$1,DATA!$E:$E,"&lt;=7"),4)&gt;MASTER!$B$3/100,"SB",IF(ROUND(AVERAGEIFS(DATA!$K:$K,DATA!$F:$F,$B69,DATA!$M:$M,H$9,DATA!$N:$N,$L$1,DATA!$E:$E,"&lt;=7"),4)&gt;MASTER!$B$4/100,"B",IF(ROUND(AVERAGEIFS(DATA!$K:$K,DATA!$F:$F,$B69,DATA!$M:$M,H$9,DATA!$N:$N,$L$1,DATA!$E:$E,"&lt;=7"),4)&gt;MASTER!$B$5/100,"C","K")))," ")</f>
        <v> </v>
      </c>
      <c r="I69" s="52"/>
      <c r="J69" s="18" t="str">
        <f ca="1">IFERROR(IF(ROUND(AVERAGEIFS(DATA!$K:$K,DATA!$F:$F,$B69,DATA!$M:$M,J$9,DATA!$N:$N,$L$1,DATA!$E:$E,"&lt;=7"),4)&gt;MASTER!$B$3/100,"SB",IF(ROUND(AVERAGEIFS(DATA!$K:$K,DATA!$F:$F,$B69,DATA!$M:$M,J$9,DATA!$N:$N,$L$1,DATA!$E:$E,"&lt;=7"),4)&gt;MASTER!$B$4/100,"B",IF(ROUND(AVERAGEIFS(DATA!$K:$K,DATA!$F:$F,$B69,DATA!$M:$M,J$9,DATA!$N:$N,$L$1,DATA!$E:$E,"&lt;=7"),4)&gt;MASTER!$B$5/100,"C","K")))," ")</f>
        <v> </v>
      </c>
      <c r="K69" s="52"/>
      <c r="L69" s="18" t="str">
        <f ca="1">IFERROR(IF(ROUND(AVERAGEIFS(DATA!$K:$K,DATA!$F:$F,$B69,DATA!$M:$M,L$9,DATA!$N:$N,$L$1,DATA!$E:$E,"&lt;=7"),4)&gt;MASTER!$B$3/100,"SB",IF(ROUND(AVERAGEIFS(DATA!$K:$K,DATA!$F:$F,$B69,DATA!$M:$M,L$9,DATA!$N:$N,$L$1,DATA!$E:$E,"&lt;=7"),4)&gt;MASTER!$B$4/100,"B",IF(ROUND(AVERAGEIFS(DATA!$K:$K,DATA!$F:$F,$B69,DATA!$M:$M,L$9,DATA!$N:$N,$L$1,DATA!$E:$E,"&lt;=7"),4)&gt;MASTER!$B$5/100,"C","K")))," ")</f>
        <v> </v>
      </c>
      <c r="M69" s="52"/>
      <c r="N69" s="18" t="str">
        <f ca="1">IFERROR(IF(ROUND(AVERAGEIFS(DATA!$K:$K,DATA!$F:$F,$B69,DATA!$M:$M,N$9,DATA!$N:$N,$L$1,DATA!$E:$E,"&lt;=7"),4)&gt;MASTER!$B$3/100,"SB",IF(ROUND(AVERAGEIFS(DATA!$K:$K,DATA!$F:$F,$B69,DATA!$M:$M,N$9,DATA!$N:$N,$L$1,DATA!$E:$E,"&lt;=7"),4)&gt;MASTER!$B$4/100,"B",IF(ROUND(AVERAGEIFS(DATA!$K:$K,DATA!$F:$F,$B69,DATA!$M:$M,N$9,DATA!$N:$N,$L$1,DATA!$E:$E,"&lt;=7"),4)&gt;MASTER!$B$5/100,"C","K")))," ")</f>
        <v> 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customHeight="1" spans="1:50">
      <c r="A70" s="1"/>
      <c r="B70" s="33" t="s">
        <v>59</v>
      </c>
      <c r="C70" s="52"/>
      <c r="D70" s="18" t="str">
        <f ca="1">IFERROR(IF(ROUND(AVERAGEIFS(DATA!$K:$K,DATA!$F:$F,$B70,DATA!$M:$M,D$9,DATA!$N:$N,$L$1,DATA!$E:$E,"&lt;=7"),4)&gt;MASTER!$B$3/100,"SB",IF(ROUND(AVERAGEIFS(DATA!$K:$K,DATA!$F:$F,$B70,DATA!$M:$M,D$9,DATA!$N:$N,$L$1,DATA!$E:$E,"&lt;=7"),4)&gt;MASTER!$B$4/100,"B",IF(ROUND(AVERAGEIFS(DATA!$K:$K,DATA!$F:$F,$B70,DATA!$M:$M,D$9,DATA!$N:$N,$L$1,DATA!$E:$E,"&lt;=7"),4)&gt;MASTER!$B$5/100,"C","K")))," ")</f>
        <v> </v>
      </c>
      <c r="E70" s="52"/>
      <c r="F70" s="18" t="str">
        <f ca="1">IFERROR(IF(ROUND(AVERAGEIFS(DATA!$K:$K,DATA!$F:$F,$B70,DATA!$M:$M,F$9,DATA!$N:$N,$L$1,DATA!$E:$E,"&lt;=7"),4)&gt;MASTER!$B$3/100,"SB",IF(ROUND(AVERAGEIFS(DATA!$K:$K,DATA!$F:$F,$B70,DATA!$M:$M,F$9,DATA!$N:$N,$L$1,DATA!$E:$E,"&lt;=7"),4)&gt;MASTER!$B$4/100,"B",IF(ROUND(AVERAGEIFS(DATA!$K:$K,DATA!$F:$F,$B70,DATA!$M:$M,F$9,DATA!$N:$N,$L$1,DATA!$E:$E,"&lt;=7"),4)&gt;MASTER!$B$5/100,"C","K")))," ")</f>
        <v> </v>
      </c>
      <c r="G70" s="52"/>
      <c r="H70" s="18" t="str">
        <f ca="1">IFERROR(IF(ROUND(AVERAGEIFS(DATA!$K:$K,DATA!$F:$F,$B70,DATA!$M:$M,H$9,DATA!$N:$N,$L$1,DATA!$E:$E,"&lt;=7"),4)&gt;MASTER!$B$3/100,"SB",IF(ROUND(AVERAGEIFS(DATA!$K:$K,DATA!$F:$F,$B70,DATA!$M:$M,H$9,DATA!$N:$N,$L$1,DATA!$E:$E,"&lt;=7"),4)&gt;MASTER!$B$4/100,"B",IF(ROUND(AVERAGEIFS(DATA!$K:$K,DATA!$F:$F,$B70,DATA!$M:$M,H$9,DATA!$N:$N,$L$1,DATA!$E:$E,"&lt;=7"),4)&gt;MASTER!$B$5/100,"C","K")))," ")</f>
        <v> </v>
      </c>
      <c r="I70" s="52"/>
      <c r="J70" s="18" t="str">
        <f ca="1">IFERROR(IF(ROUND(AVERAGEIFS(DATA!$K:$K,DATA!$F:$F,$B70,DATA!$M:$M,J$9,DATA!$N:$N,$L$1,DATA!$E:$E,"&lt;=7"),4)&gt;MASTER!$B$3/100,"SB",IF(ROUND(AVERAGEIFS(DATA!$K:$K,DATA!$F:$F,$B70,DATA!$M:$M,J$9,DATA!$N:$N,$L$1,DATA!$E:$E,"&lt;=7"),4)&gt;MASTER!$B$4/100,"B",IF(ROUND(AVERAGEIFS(DATA!$K:$K,DATA!$F:$F,$B70,DATA!$M:$M,J$9,DATA!$N:$N,$L$1,DATA!$E:$E,"&lt;=7"),4)&gt;MASTER!$B$5/100,"C","K")))," ")</f>
        <v> </v>
      </c>
      <c r="K70" s="52"/>
      <c r="L70" s="18" t="str">
        <f ca="1">IFERROR(IF(ROUND(AVERAGEIFS(DATA!$K:$K,DATA!$F:$F,$B70,DATA!$M:$M,L$9,DATA!$N:$N,$L$1,DATA!$E:$E,"&lt;=7"),4)&gt;MASTER!$B$3/100,"SB",IF(ROUND(AVERAGEIFS(DATA!$K:$K,DATA!$F:$F,$B70,DATA!$M:$M,L$9,DATA!$N:$N,$L$1,DATA!$E:$E,"&lt;=7"),4)&gt;MASTER!$B$4/100,"B",IF(ROUND(AVERAGEIFS(DATA!$K:$K,DATA!$F:$F,$B70,DATA!$M:$M,L$9,DATA!$N:$N,$L$1,DATA!$E:$E,"&lt;=7"),4)&gt;MASTER!$B$5/100,"C","K")))," ")</f>
        <v> </v>
      </c>
      <c r="M70" s="52"/>
      <c r="N70" s="18" t="str">
        <f ca="1">IFERROR(IF(ROUND(AVERAGEIFS(DATA!$K:$K,DATA!$F:$F,$B70,DATA!$M:$M,N$9,DATA!$N:$N,$L$1,DATA!$E:$E,"&lt;=7"),4)&gt;MASTER!$B$3/100,"SB",IF(ROUND(AVERAGEIFS(DATA!$K:$K,DATA!$F:$F,$B70,DATA!$M:$M,N$9,DATA!$N:$N,$L$1,DATA!$E:$E,"&lt;=7"),4)&gt;MASTER!$B$4/100,"B",IF(ROUND(AVERAGEIFS(DATA!$K:$K,DATA!$F:$F,$B70,DATA!$M:$M,N$9,DATA!$N:$N,$L$1,DATA!$E:$E,"&lt;=7"),4)&gt;MASTER!$B$5/100,"C","K")))," ")</f>
        <v> 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customHeight="1" spans="1:50">
      <c r="A71" s="1"/>
      <c r="B71" s="33" t="s">
        <v>60</v>
      </c>
      <c r="C71" s="52"/>
      <c r="D71" s="18" t="str">
        <f ca="1">IFERROR(IF(ROUND(AVERAGEIFS(DATA!$K:$K,DATA!$F:$F,$B71,DATA!$M:$M,D$9,DATA!$N:$N,$L$1,DATA!$E:$E,"&lt;=7"),4)&gt;MASTER!$B$3/100,"SB",IF(ROUND(AVERAGEIFS(DATA!$K:$K,DATA!$F:$F,$B71,DATA!$M:$M,D$9,DATA!$N:$N,$L$1,DATA!$E:$E,"&lt;=7"),4)&gt;MASTER!$B$4/100,"B",IF(ROUND(AVERAGEIFS(DATA!$K:$K,DATA!$F:$F,$B71,DATA!$M:$M,D$9,DATA!$N:$N,$L$1,DATA!$E:$E,"&lt;=7"),4)&gt;MASTER!$B$5/100,"C","K")))," ")</f>
        <v> </v>
      </c>
      <c r="E71" s="52"/>
      <c r="F71" s="18" t="str">
        <f ca="1">IFERROR(IF(ROUND(AVERAGEIFS(DATA!$K:$K,DATA!$F:$F,$B71,DATA!$M:$M,F$9,DATA!$N:$N,$L$1,DATA!$E:$E,"&lt;=7"),4)&gt;MASTER!$B$3/100,"SB",IF(ROUND(AVERAGEIFS(DATA!$K:$K,DATA!$F:$F,$B71,DATA!$M:$M,F$9,DATA!$N:$N,$L$1,DATA!$E:$E,"&lt;=7"),4)&gt;MASTER!$B$4/100,"B",IF(ROUND(AVERAGEIFS(DATA!$K:$K,DATA!$F:$F,$B71,DATA!$M:$M,F$9,DATA!$N:$N,$L$1,DATA!$E:$E,"&lt;=7"),4)&gt;MASTER!$B$5/100,"C","K")))," ")</f>
        <v> </v>
      </c>
      <c r="G71" s="52"/>
      <c r="H71" s="18" t="str">
        <f ca="1">IFERROR(IF(ROUND(AVERAGEIFS(DATA!$K:$K,DATA!$F:$F,$B71,DATA!$M:$M,H$9,DATA!$N:$N,$L$1,DATA!$E:$E,"&lt;=7"),4)&gt;MASTER!$B$3/100,"SB",IF(ROUND(AVERAGEIFS(DATA!$K:$K,DATA!$F:$F,$B71,DATA!$M:$M,H$9,DATA!$N:$N,$L$1,DATA!$E:$E,"&lt;=7"),4)&gt;MASTER!$B$4/100,"B",IF(ROUND(AVERAGEIFS(DATA!$K:$K,DATA!$F:$F,$B71,DATA!$M:$M,H$9,DATA!$N:$N,$L$1,DATA!$E:$E,"&lt;=7"),4)&gt;MASTER!$B$5/100,"C","K")))," ")</f>
        <v> </v>
      </c>
      <c r="I71" s="52"/>
      <c r="J71" s="18" t="str">
        <f ca="1">IFERROR(IF(ROUND(AVERAGEIFS(DATA!$K:$K,DATA!$F:$F,$B71,DATA!$M:$M,J$9,DATA!$N:$N,$L$1,DATA!$E:$E,"&lt;=7"),4)&gt;MASTER!$B$3/100,"SB",IF(ROUND(AVERAGEIFS(DATA!$K:$K,DATA!$F:$F,$B71,DATA!$M:$M,J$9,DATA!$N:$N,$L$1,DATA!$E:$E,"&lt;=7"),4)&gt;MASTER!$B$4/100,"B",IF(ROUND(AVERAGEIFS(DATA!$K:$K,DATA!$F:$F,$B71,DATA!$M:$M,J$9,DATA!$N:$N,$L$1,DATA!$E:$E,"&lt;=7"),4)&gt;MASTER!$B$5/100,"C","K")))," ")</f>
        <v> </v>
      </c>
      <c r="K71" s="52"/>
      <c r="L71" s="18" t="str">
        <f ca="1">IFERROR(IF(ROUND(AVERAGEIFS(DATA!$K:$K,DATA!$F:$F,$B71,DATA!$M:$M,L$9,DATA!$N:$N,$L$1,DATA!$E:$E,"&lt;=7"),4)&gt;MASTER!$B$3/100,"SB",IF(ROUND(AVERAGEIFS(DATA!$K:$K,DATA!$F:$F,$B71,DATA!$M:$M,L$9,DATA!$N:$N,$L$1,DATA!$E:$E,"&lt;=7"),4)&gt;MASTER!$B$4/100,"B",IF(ROUND(AVERAGEIFS(DATA!$K:$K,DATA!$F:$F,$B71,DATA!$M:$M,L$9,DATA!$N:$N,$L$1,DATA!$E:$E,"&lt;=7"),4)&gt;MASTER!$B$5/100,"C","K")))," ")</f>
        <v> </v>
      </c>
      <c r="M71" s="52"/>
      <c r="N71" s="18" t="str">
        <f ca="1">IFERROR(IF(ROUND(AVERAGEIFS(DATA!$K:$K,DATA!$F:$F,$B71,DATA!$M:$M,N$9,DATA!$N:$N,$L$1,DATA!$E:$E,"&lt;=7"),4)&gt;MASTER!$B$3/100,"SB",IF(ROUND(AVERAGEIFS(DATA!$K:$K,DATA!$F:$F,$B71,DATA!$M:$M,N$9,DATA!$N:$N,$L$1,DATA!$E:$E,"&lt;=7"),4)&gt;MASTER!$B$4/100,"B",IF(ROUND(AVERAGEIFS(DATA!$K:$K,DATA!$F:$F,$B71,DATA!$M:$M,N$9,DATA!$N:$N,$L$1,DATA!$E:$E,"&lt;=7"),4)&gt;MASTER!$B$5/100,"C","K")))," ")</f>
        <v> 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customHeight="1" spans="1:50">
      <c r="A72" s="1"/>
      <c r="B72" s="33" t="s">
        <v>61</v>
      </c>
      <c r="C72" s="52"/>
      <c r="D72" s="18" t="str">
        <f ca="1">IFERROR(IF(ROUND(AVERAGEIFS(DATA!$K:$K,DATA!$F:$F,$B72,DATA!$M:$M,D$9,DATA!$N:$N,$L$1,DATA!$E:$E,"&lt;=7"),4)&gt;MASTER!$B$3/100,"SB",IF(ROUND(AVERAGEIFS(DATA!$K:$K,DATA!$F:$F,$B72,DATA!$M:$M,D$9,DATA!$N:$N,$L$1,DATA!$E:$E,"&lt;=7"),4)&gt;MASTER!$B$4/100,"B",IF(ROUND(AVERAGEIFS(DATA!$K:$K,DATA!$F:$F,$B72,DATA!$M:$M,D$9,DATA!$N:$N,$L$1,DATA!$E:$E,"&lt;=7"),4)&gt;MASTER!$B$5/100,"C","K")))," ")</f>
        <v> </v>
      </c>
      <c r="E72" s="52"/>
      <c r="F72" s="18" t="str">
        <f ca="1">IFERROR(IF(ROUND(AVERAGEIFS(DATA!$K:$K,DATA!$F:$F,$B72,DATA!$M:$M,F$9,DATA!$N:$N,$L$1,DATA!$E:$E,"&lt;=7"),4)&gt;MASTER!$B$3/100,"SB",IF(ROUND(AVERAGEIFS(DATA!$K:$K,DATA!$F:$F,$B72,DATA!$M:$M,F$9,DATA!$N:$N,$L$1,DATA!$E:$E,"&lt;=7"),4)&gt;MASTER!$B$4/100,"B",IF(ROUND(AVERAGEIFS(DATA!$K:$K,DATA!$F:$F,$B72,DATA!$M:$M,F$9,DATA!$N:$N,$L$1,DATA!$E:$E,"&lt;=7"),4)&gt;MASTER!$B$5/100,"C","K")))," ")</f>
        <v> </v>
      </c>
      <c r="G72" s="52"/>
      <c r="H72" s="18" t="str">
        <f ca="1">IFERROR(IF(ROUND(AVERAGEIFS(DATA!$K:$K,DATA!$F:$F,$B72,DATA!$M:$M,H$9,DATA!$N:$N,$L$1,DATA!$E:$E,"&lt;=7"),4)&gt;MASTER!$B$3/100,"SB",IF(ROUND(AVERAGEIFS(DATA!$K:$K,DATA!$F:$F,$B72,DATA!$M:$M,H$9,DATA!$N:$N,$L$1,DATA!$E:$E,"&lt;=7"),4)&gt;MASTER!$B$4/100,"B",IF(ROUND(AVERAGEIFS(DATA!$K:$K,DATA!$F:$F,$B72,DATA!$M:$M,H$9,DATA!$N:$N,$L$1,DATA!$E:$E,"&lt;=7"),4)&gt;MASTER!$B$5/100,"C","K")))," ")</f>
        <v> </v>
      </c>
      <c r="I72" s="52"/>
      <c r="J72" s="18" t="str">
        <f ca="1">IFERROR(IF(ROUND(AVERAGEIFS(DATA!$K:$K,DATA!$F:$F,$B72,DATA!$M:$M,J$9,DATA!$N:$N,$L$1,DATA!$E:$E,"&lt;=7"),4)&gt;MASTER!$B$3/100,"SB",IF(ROUND(AVERAGEIFS(DATA!$K:$K,DATA!$F:$F,$B72,DATA!$M:$M,J$9,DATA!$N:$N,$L$1,DATA!$E:$E,"&lt;=7"),4)&gt;MASTER!$B$4/100,"B",IF(ROUND(AVERAGEIFS(DATA!$K:$K,DATA!$F:$F,$B72,DATA!$M:$M,J$9,DATA!$N:$N,$L$1,DATA!$E:$E,"&lt;=7"),4)&gt;MASTER!$B$5/100,"C","K")))," ")</f>
        <v> </v>
      </c>
      <c r="K72" s="52"/>
      <c r="L72" s="18" t="str">
        <f ca="1">IFERROR(IF(ROUND(AVERAGEIFS(DATA!$K:$K,DATA!$F:$F,$B72,DATA!$M:$M,L$9,DATA!$N:$N,$L$1,DATA!$E:$E,"&lt;=7"),4)&gt;MASTER!$B$3/100,"SB",IF(ROUND(AVERAGEIFS(DATA!$K:$K,DATA!$F:$F,$B72,DATA!$M:$M,L$9,DATA!$N:$N,$L$1,DATA!$E:$E,"&lt;=7"),4)&gt;MASTER!$B$4/100,"B",IF(ROUND(AVERAGEIFS(DATA!$K:$K,DATA!$F:$F,$B72,DATA!$M:$M,L$9,DATA!$N:$N,$L$1,DATA!$E:$E,"&lt;=7"),4)&gt;MASTER!$B$5/100,"C","K")))," ")</f>
        <v> </v>
      </c>
      <c r="M72" s="52"/>
      <c r="N72" s="18" t="str">
        <f ca="1">IFERROR(IF(ROUND(AVERAGEIFS(DATA!$K:$K,DATA!$F:$F,$B72,DATA!$M:$M,N$9,DATA!$N:$N,$L$1,DATA!$E:$E,"&lt;=7"),4)&gt;MASTER!$B$3/100,"SB",IF(ROUND(AVERAGEIFS(DATA!$K:$K,DATA!$F:$F,$B72,DATA!$M:$M,N$9,DATA!$N:$N,$L$1,DATA!$E:$E,"&lt;=7"),4)&gt;MASTER!$B$4/100,"B",IF(ROUND(AVERAGEIFS(DATA!$K:$K,DATA!$F:$F,$B72,DATA!$M:$M,N$9,DATA!$N:$N,$L$1,DATA!$E:$E,"&lt;=7"),4)&gt;MASTER!$B$5/100,"C","K")))," ")</f>
        <v> 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customHeight="1" spans="1:50">
      <c r="A73" s="1"/>
      <c r="B73" s="33" t="s">
        <v>62</v>
      </c>
      <c r="C73" s="52"/>
      <c r="D73" s="18" t="str">
        <f ca="1">IFERROR(IF(ROUND(AVERAGEIFS(DATA!$K:$K,DATA!$F:$F,$B73,DATA!$M:$M,D$9,DATA!$N:$N,$L$1,DATA!$E:$E,"&lt;=7"),4)&gt;MASTER!$B$3/100,"SB",IF(ROUND(AVERAGEIFS(DATA!$K:$K,DATA!$F:$F,$B73,DATA!$M:$M,D$9,DATA!$N:$N,$L$1,DATA!$E:$E,"&lt;=7"),4)&gt;MASTER!$B$4/100,"B",IF(ROUND(AVERAGEIFS(DATA!$K:$K,DATA!$F:$F,$B73,DATA!$M:$M,D$9,DATA!$N:$N,$L$1,DATA!$E:$E,"&lt;=7"),4)&gt;MASTER!$B$5/100,"C","K")))," ")</f>
        <v> </v>
      </c>
      <c r="E73" s="52"/>
      <c r="F73" s="18" t="str">
        <f ca="1">IFERROR(IF(ROUND(AVERAGEIFS(DATA!$K:$K,DATA!$F:$F,$B73,DATA!$M:$M,F$9,DATA!$N:$N,$L$1,DATA!$E:$E,"&lt;=7"),4)&gt;MASTER!$B$3/100,"SB",IF(ROUND(AVERAGEIFS(DATA!$K:$K,DATA!$F:$F,$B73,DATA!$M:$M,F$9,DATA!$N:$N,$L$1,DATA!$E:$E,"&lt;=7"),4)&gt;MASTER!$B$4/100,"B",IF(ROUND(AVERAGEIFS(DATA!$K:$K,DATA!$F:$F,$B73,DATA!$M:$M,F$9,DATA!$N:$N,$L$1,DATA!$E:$E,"&lt;=7"),4)&gt;MASTER!$B$5/100,"C","K")))," ")</f>
        <v> </v>
      </c>
      <c r="G73" s="52"/>
      <c r="H73" s="18" t="str">
        <f ca="1">IFERROR(IF(ROUND(AVERAGEIFS(DATA!$K:$K,DATA!$F:$F,$B73,DATA!$M:$M,H$9,DATA!$N:$N,$L$1,DATA!$E:$E,"&lt;=7"),4)&gt;MASTER!$B$3/100,"SB",IF(ROUND(AVERAGEIFS(DATA!$K:$K,DATA!$F:$F,$B73,DATA!$M:$M,H$9,DATA!$N:$N,$L$1,DATA!$E:$E,"&lt;=7"),4)&gt;MASTER!$B$4/100,"B",IF(ROUND(AVERAGEIFS(DATA!$K:$K,DATA!$F:$F,$B73,DATA!$M:$M,H$9,DATA!$N:$N,$L$1,DATA!$E:$E,"&lt;=7"),4)&gt;MASTER!$B$5/100,"C","K")))," ")</f>
        <v> </v>
      </c>
      <c r="I73" s="52"/>
      <c r="J73" s="18" t="str">
        <f ca="1">IFERROR(IF(ROUND(AVERAGEIFS(DATA!$K:$K,DATA!$F:$F,$B73,DATA!$M:$M,J$9,DATA!$N:$N,$L$1,DATA!$E:$E,"&lt;=7"),4)&gt;MASTER!$B$3/100,"SB",IF(ROUND(AVERAGEIFS(DATA!$K:$K,DATA!$F:$F,$B73,DATA!$M:$M,J$9,DATA!$N:$N,$L$1,DATA!$E:$E,"&lt;=7"),4)&gt;MASTER!$B$4/100,"B",IF(ROUND(AVERAGEIFS(DATA!$K:$K,DATA!$F:$F,$B73,DATA!$M:$M,J$9,DATA!$N:$N,$L$1,DATA!$E:$E,"&lt;=7"),4)&gt;MASTER!$B$5/100,"C","K")))," ")</f>
        <v> </v>
      </c>
      <c r="K73" s="52"/>
      <c r="L73" s="18" t="str">
        <f ca="1">IFERROR(IF(ROUND(AVERAGEIFS(DATA!$K:$K,DATA!$F:$F,$B73,DATA!$M:$M,L$9,DATA!$N:$N,$L$1,DATA!$E:$E,"&lt;=7"),4)&gt;MASTER!$B$3/100,"SB",IF(ROUND(AVERAGEIFS(DATA!$K:$K,DATA!$F:$F,$B73,DATA!$M:$M,L$9,DATA!$N:$N,$L$1,DATA!$E:$E,"&lt;=7"),4)&gt;MASTER!$B$4/100,"B",IF(ROUND(AVERAGEIFS(DATA!$K:$K,DATA!$F:$F,$B73,DATA!$M:$M,L$9,DATA!$N:$N,$L$1,DATA!$E:$E,"&lt;=7"),4)&gt;MASTER!$B$5/100,"C","K")))," ")</f>
        <v> </v>
      </c>
      <c r="M73" s="52"/>
      <c r="N73" s="18" t="str">
        <f ca="1">IFERROR(IF(ROUND(AVERAGEIFS(DATA!$K:$K,DATA!$F:$F,$B73,DATA!$M:$M,N$9,DATA!$N:$N,$L$1,DATA!$E:$E,"&lt;=7"),4)&gt;MASTER!$B$3/100,"SB",IF(ROUND(AVERAGEIFS(DATA!$K:$K,DATA!$F:$F,$B73,DATA!$M:$M,N$9,DATA!$N:$N,$L$1,DATA!$E:$E,"&lt;=7"),4)&gt;MASTER!$B$4/100,"B",IF(ROUND(AVERAGEIFS(DATA!$K:$K,DATA!$F:$F,$B73,DATA!$M:$M,N$9,DATA!$N:$N,$L$1,DATA!$E:$E,"&lt;=7"),4)&gt;MASTER!$B$5/100,"C","K")))," ")</f>
        <v> 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customHeight="1" spans="1:50">
      <c r="A74" s="1"/>
      <c r="B74" s="33" t="s">
        <v>63</v>
      </c>
      <c r="C74" s="52"/>
      <c r="D74" s="18" t="str">
        <f ca="1">IFERROR(IF(ROUND(AVERAGEIFS(DATA!$K:$K,DATA!$F:$F,$B74,DATA!$M:$M,D$9,DATA!$N:$N,$L$1,DATA!$E:$E,"&lt;=7"),4)&gt;MASTER!$B$3/100,"SB",IF(ROUND(AVERAGEIFS(DATA!$K:$K,DATA!$F:$F,$B74,DATA!$M:$M,D$9,DATA!$N:$N,$L$1,DATA!$E:$E,"&lt;=7"),4)&gt;MASTER!$B$4/100,"B",IF(ROUND(AVERAGEIFS(DATA!$K:$K,DATA!$F:$F,$B74,DATA!$M:$M,D$9,DATA!$N:$N,$L$1,DATA!$E:$E,"&lt;=7"),4)&gt;MASTER!$B$5/100,"C","K")))," ")</f>
        <v> </v>
      </c>
      <c r="E74" s="52"/>
      <c r="F74" s="18" t="str">
        <f ca="1">IFERROR(IF(ROUND(AVERAGEIFS(DATA!$K:$K,DATA!$F:$F,$B74,DATA!$M:$M,F$9,DATA!$N:$N,$L$1,DATA!$E:$E,"&lt;=7"),4)&gt;MASTER!$B$3/100,"SB",IF(ROUND(AVERAGEIFS(DATA!$K:$K,DATA!$F:$F,$B74,DATA!$M:$M,F$9,DATA!$N:$N,$L$1,DATA!$E:$E,"&lt;=7"),4)&gt;MASTER!$B$4/100,"B",IF(ROUND(AVERAGEIFS(DATA!$K:$K,DATA!$F:$F,$B74,DATA!$M:$M,F$9,DATA!$N:$N,$L$1,DATA!$E:$E,"&lt;=7"),4)&gt;MASTER!$B$5/100,"C","K")))," ")</f>
        <v> </v>
      </c>
      <c r="G74" s="52"/>
      <c r="H74" s="18" t="str">
        <f ca="1">IFERROR(IF(ROUND(AVERAGEIFS(DATA!$K:$K,DATA!$F:$F,$B74,DATA!$M:$M,H$9,DATA!$N:$N,$L$1,DATA!$E:$E,"&lt;=7"),4)&gt;MASTER!$B$3/100,"SB",IF(ROUND(AVERAGEIFS(DATA!$K:$K,DATA!$F:$F,$B74,DATA!$M:$M,H$9,DATA!$N:$N,$L$1,DATA!$E:$E,"&lt;=7"),4)&gt;MASTER!$B$4/100,"B",IF(ROUND(AVERAGEIFS(DATA!$K:$K,DATA!$F:$F,$B74,DATA!$M:$M,H$9,DATA!$N:$N,$L$1,DATA!$E:$E,"&lt;=7"),4)&gt;MASTER!$B$5/100,"C","K")))," ")</f>
        <v> </v>
      </c>
      <c r="I74" s="52"/>
      <c r="J74" s="18" t="str">
        <f ca="1">IFERROR(IF(ROUND(AVERAGEIFS(DATA!$K:$K,DATA!$F:$F,$B74,DATA!$M:$M,J$9,DATA!$N:$N,$L$1,DATA!$E:$E,"&lt;=7"),4)&gt;MASTER!$B$3/100,"SB",IF(ROUND(AVERAGEIFS(DATA!$K:$K,DATA!$F:$F,$B74,DATA!$M:$M,J$9,DATA!$N:$N,$L$1,DATA!$E:$E,"&lt;=7"),4)&gt;MASTER!$B$4/100,"B",IF(ROUND(AVERAGEIFS(DATA!$K:$K,DATA!$F:$F,$B74,DATA!$M:$M,J$9,DATA!$N:$N,$L$1,DATA!$E:$E,"&lt;=7"),4)&gt;MASTER!$B$5/100,"C","K")))," ")</f>
        <v> </v>
      </c>
      <c r="K74" s="52"/>
      <c r="L74" s="18" t="str">
        <f ca="1">IFERROR(IF(ROUND(AVERAGEIFS(DATA!$K:$K,DATA!$F:$F,$B74,DATA!$M:$M,L$9,DATA!$N:$N,$L$1,DATA!$E:$E,"&lt;=7"),4)&gt;MASTER!$B$3/100,"SB",IF(ROUND(AVERAGEIFS(DATA!$K:$K,DATA!$F:$F,$B74,DATA!$M:$M,L$9,DATA!$N:$N,$L$1,DATA!$E:$E,"&lt;=7"),4)&gt;MASTER!$B$4/100,"B",IF(ROUND(AVERAGEIFS(DATA!$K:$K,DATA!$F:$F,$B74,DATA!$M:$M,L$9,DATA!$N:$N,$L$1,DATA!$E:$E,"&lt;=7"),4)&gt;MASTER!$B$5/100,"C","K")))," ")</f>
        <v> </v>
      </c>
      <c r="M74" s="52"/>
      <c r="N74" s="18" t="str">
        <f ca="1">IFERROR(IF(ROUND(AVERAGEIFS(DATA!$K:$K,DATA!$F:$F,$B74,DATA!$M:$M,N$9,DATA!$N:$N,$L$1,DATA!$E:$E,"&lt;=7"),4)&gt;MASTER!$B$3/100,"SB",IF(ROUND(AVERAGEIFS(DATA!$K:$K,DATA!$F:$F,$B74,DATA!$M:$M,N$9,DATA!$N:$N,$L$1,DATA!$E:$E,"&lt;=7"),4)&gt;MASTER!$B$4/100,"B",IF(ROUND(AVERAGEIFS(DATA!$K:$K,DATA!$F:$F,$B74,DATA!$M:$M,N$9,DATA!$N:$N,$L$1,DATA!$E:$E,"&lt;=7"),4)&gt;MASTER!$B$5/100,"C","K")))," ")</f>
        <v> 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customHeight="1" spans="1:50">
      <c r="A75" s="1"/>
      <c r="B75" s="33" t="s">
        <v>64</v>
      </c>
      <c r="C75" s="52"/>
      <c r="D75" s="18" t="str">
        <f ca="1">IFERROR(IF(ROUND(AVERAGEIFS(DATA!$K:$K,DATA!$F:$F,$B75,DATA!$M:$M,D$9,DATA!$N:$N,$L$1,DATA!$E:$E,"&lt;=7"),4)&gt;MASTER!$B$3/100,"SB",IF(ROUND(AVERAGEIFS(DATA!$K:$K,DATA!$F:$F,$B75,DATA!$M:$M,D$9,DATA!$N:$N,$L$1,DATA!$E:$E,"&lt;=7"),4)&gt;MASTER!$B$4/100,"B",IF(ROUND(AVERAGEIFS(DATA!$K:$K,DATA!$F:$F,$B75,DATA!$M:$M,D$9,DATA!$N:$N,$L$1,DATA!$E:$E,"&lt;=7"),4)&gt;MASTER!$B$5/100,"C","K")))," ")</f>
        <v> </v>
      </c>
      <c r="E75" s="52"/>
      <c r="F75" s="18" t="str">
        <f ca="1">IFERROR(IF(ROUND(AVERAGEIFS(DATA!$K:$K,DATA!$F:$F,$B75,DATA!$M:$M,F$9,DATA!$N:$N,$L$1,DATA!$E:$E,"&lt;=7"),4)&gt;MASTER!$B$3/100,"SB",IF(ROUND(AVERAGEIFS(DATA!$K:$K,DATA!$F:$F,$B75,DATA!$M:$M,F$9,DATA!$N:$N,$L$1,DATA!$E:$E,"&lt;=7"),4)&gt;MASTER!$B$4/100,"B",IF(ROUND(AVERAGEIFS(DATA!$K:$K,DATA!$F:$F,$B75,DATA!$M:$M,F$9,DATA!$N:$N,$L$1,DATA!$E:$E,"&lt;=7"),4)&gt;MASTER!$B$5/100,"C","K")))," ")</f>
        <v> </v>
      </c>
      <c r="G75" s="52"/>
      <c r="H75" s="18" t="str">
        <f ca="1">IFERROR(IF(ROUND(AVERAGEIFS(DATA!$K:$K,DATA!$F:$F,$B75,DATA!$M:$M,H$9,DATA!$N:$N,$L$1,DATA!$E:$E,"&lt;=7"),4)&gt;MASTER!$B$3/100,"SB",IF(ROUND(AVERAGEIFS(DATA!$K:$K,DATA!$F:$F,$B75,DATA!$M:$M,H$9,DATA!$N:$N,$L$1,DATA!$E:$E,"&lt;=7"),4)&gt;MASTER!$B$4/100,"B",IF(ROUND(AVERAGEIFS(DATA!$K:$K,DATA!$F:$F,$B75,DATA!$M:$M,H$9,DATA!$N:$N,$L$1,DATA!$E:$E,"&lt;=7"),4)&gt;MASTER!$B$5/100,"C","K")))," ")</f>
        <v> </v>
      </c>
      <c r="I75" s="52"/>
      <c r="J75" s="18" t="str">
        <f ca="1">IFERROR(IF(ROUND(AVERAGEIFS(DATA!$K:$K,DATA!$F:$F,$B75,DATA!$M:$M,J$9,DATA!$N:$N,$L$1,DATA!$E:$E,"&lt;=7"),4)&gt;MASTER!$B$3/100,"SB",IF(ROUND(AVERAGEIFS(DATA!$K:$K,DATA!$F:$F,$B75,DATA!$M:$M,J$9,DATA!$N:$N,$L$1,DATA!$E:$E,"&lt;=7"),4)&gt;MASTER!$B$4/100,"B",IF(ROUND(AVERAGEIFS(DATA!$K:$K,DATA!$F:$F,$B75,DATA!$M:$M,J$9,DATA!$N:$N,$L$1,DATA!$E:$E,"&lt;=7"),4)&gt;MASTER!$B$5/100,"C","K")))," ")</f>
        <v> </v>
      </c>
      <c r="K75" s="52"/>
      <c r="L75" s="18" t="str">
        <f ca="1">IFERROR(IF(ROUND(AVERAGEIFS(DATA!$K:$K,DATA!$F:$F,$B75,DATA!$M:$M,L$9,DATA!$N:$N,$L$1,DATA!$E:$E,"&lt;=7"),4)&gt;MASTER!$B$3/100,"SB",IF(ROUND(AVERAGEIFS(DATA!$K:$K,DATA!$F:$F,$B75,DATA!$M:$M,L$9,DATA!$N:$N,$L$1,DATA!$E:$E,"&lt;=7"),4)&gt;MASTER!$B$4/100,"B",IF(ROUND(AVERAGEIFS(DATA!$K:$K,DATA!$F:$F,$B75,DATA!$M:$M,L$9,DATA!$N:$N,$L$1,DATA!$E:$E,"&lt;=7"),4)&gt;MASTER!$B$5/100,"C","K")))," ")</f>
        <v> </v>
      </c>
      <c r="M75" s="52"/>
      <c r="N75" s="18" t="str">
        <f ca="1">IFERROR(IF(ROUND(AVERAGEIFS(DATA!$K:$K,DATA!$F:$F,$B75,DATA!$M:$M,N$9,DATA!$N:$N,$L$1,DATA!$E:$E,"&lt;=7"),4)&gt;MASTER!$B$3/100,"SB",IF(ROUND(AVERAGEIFS(DATA!$K:$K,DATA!$F:$F,$B75,DATA!$M:$M,N$9,DATA!$N:$N,$L$1,DATA!$E:$E,"&lt;=7"),4)&gt;MASTER!$B$4/100,"B",IF(ROUND(AVERAGEIFS(DATA!$K:$K,DATA!$F:$F,$B75,DATA!$M:$M,N$9,DATA!$N:$N,$L$1,DATA!$E:$E,"&lt;=7"),4)&gt;MASTER!$B$5/100,"C","K")))," ")</f>
        <v> 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customHeight="1" spans="1:50">
      <c r="A76" s="1"/>
      <c r="B76" s="33" t="s">
        <v>65</v>
      </c>
      <c r="C76" s="52"/>
      <c r="D76" s="18" t="str">
        <f ca="1">IFERROR(IF(ROUND(AVERAGEIFS(DATA!$K:$K,DATA!$F:$F,$B76,DATA!$M:$M,D$9,DATA!$N:$N,$L$1,DATA!$E:$E,"&lt;=7"),4)&gt;MASTER!$B$3/100,"SB",IF(ROUND(AVERAGEIFS(DATA!$K:$K,DATA!$F:$F,$B76,DATA!$M:$M,D$9,DATA!$N:$N,$L$1,DATA!$E:$E,"&lt;=7"),4)&gt;MASTER!$B$4/100,"B",IF(ROUND(AVERAGEIFS(DATA!$K:$K,DATA!$F:$F,$B76,DATA!$M:$M,D$9,DATA!$N:$N,$L$1,DATA!$E:$E,"&lt;=7"),4)&gt;MASTER!$B$5/100,"C","K")))," ")</f>
        <v> </v>
      </c>
      <c r="E76" s="52"/>
      <c r="F76" s="18" t="str">
        <f ca="1">IFERROR(IF(ROUND(AVERAGEIFS(DATA!$K:$K,DATA!$F:$F,$B76,DATA!$M:$M,F$9,DATA!$N:$N,$L$1,DATA!$E:$E,"&lt;=7"),4)&gt;MASTER!$B$3/100,"SB",IF(ROUND(AVERAGEIFS(DATA!$K:$K,DATA!$F:$F,$B76,DATA!$M:$M,F$9,DATA!$N:$N,$L$1,DATA!$E:$E,"&lt;=7"),4)&gt;MASTER!$B$4/100,"B",IF(ROUND(AVERAGEIFS(DATA!$K:$K,DATA!$F:$F,$B76,DATA!$M:$M,F$9,DATA!$N:$N,$L$1,DATA!$E:$E,"&lt;=7"),4)&gt;MASTER!$B$5/100,"C","K")))," ")</f>
        <v> </v>
      </c>
      <c r="G76" s="52"/>
      <c r="H76" s="18" t="str">
        <f ca="1">IFERROR(IF(ROUND(AVERAGEIFS(DATA!$K:$K,DATA!$F:$F,$B76,DATA!$M:$M,H$9,DATA!$N:$N,$L$1,DATA!$E:$E,"&lt;=7"),4)&gt;MASTER!$B$3/100,"SB",IF(ROUND(AVERAGEIFS(DATA!$K:$K,DATA!$F:$F,$B76,DATA!$M:$M,H$9,DATA!$N:$N,$L$1,DATA!$E:$E,"&lt;=7"),4)&gt;MASTER!$B$4/100,"B",IF(ROUND(AVERAGEIFS(DATA!$K:$K,DATA!$F:$F,$B76,DATA!$M:$M,H$9,DATA!$N:$N,$L$1,DATA!$E:$E,"&lt;=7"),4)&gt;MASTER!$B$5/100,"C","K")))," ")</f>
        <v> </v>
      </c>
      <c r="I76" s="52"/>
      <c r="J76" s="18" t="str">
        <f ca="1">IFERROR(IF(ROUND(AVERAGEIFS(DATA!$K:$K,DATA!$F:$F,$B76,DATA!$M:$M,J$9,DATA!$N:$N,$L$1,DATA!$E:$E,"&lt;=7"),4)&gt;MASTER!$B$3/100,"SB",IF(ROUND(AVERAGEIFS(DATA!$K:$K,DATA!$F:$F,$B76,DATA!$M:$M,J$9,DATA!$N:$N,$L$1,DATA!$E:$E,"&lt;=7"),4)&gt;MASTER!$B$4/100,"B",IF(ROUND(AVERAGEIFS(DATA!$K:$K,DATA!$F:$F,$B76,DATA!$M:$M,J$9,DATA!$N:$N,$L$1,DATA!$E:$E,"&lt;=7"),4)&gt;MASTER!$B$5/100,"C","K")))," ")</f>
        <v> </v>
      </c>
      <c r="K76" s="52"/>
      <c r="L76" s="18" t="str">
        <f ca="1">IFERROR(IF(ROUND(AVERAGEIFS(DATA!$K:$K,DATA!$F:$F,$B76,DATA!$M:$M,L$9,DATA!$N:$N,$L$1,DATA!$E:$E,"&lt;=7"),4)&gt;MASTER!$B$3/100,"SB",IF(ROUND(AVERAGEIFS(DATA!$K:$K,DATA!$F:$F,$B76,DATA!$M:$M,L$9,DATA!$N:$N,$L$1,DATA!$E:$E,"&lt;=7"),4)&gt;MASTER!$B$4/100,"B",IF(ROUND(AVERAGEIFS(DATA!$K:$K,DATA!$F:$F,$B76,DATA!$M:$M,L$9,DATA!$N:$N,$L$1,DATA!$E:$E,"&lt;=7"),4)&gt;MASTER!$B$5/100,"C","K")))," ")</f>
        <v> </v>
      </c>
      <c r="M76" s="52"/>
      <c r="N76" s="18" t="str">
        <f ca="1">IFERROR(IF(ROUND(AVERAGEIFS(DATA!$K:$K,DATA!$F:$F,$B76,DATA!$M:$M,N$9,DATA!$N:$N,$L$1,DATA!$E:$E,"&lt;=7"),4)&gt;MASTER!$B$3/100,"SB",IF(ROUND(AVERAGEIFS(DATA!$K:$K,DATA!$F:$F,$B76,DATA!$M:$M,N$9,DATA!$N:$N,$L$1,DATA!$E:$E,"&lt;=7"),4)&gt;MASTER!$B$4/100,"B",IF(ROUND(AVERAGEIFS(DATA!$K:$K,DATA!$F:$F,$B76,DATA!$M:$M,N$9,DATA!$N:$N,$L$1,DATA!$E:$E,"&lt;=7"),4)&gt;MASTER!$B$5/100,"C","K")))," ")</f>
        <v> 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customHeight="1" spans="1:50">
      <c r="A77" s="1"/>
      <c r="B77" s="33" t="s">
        <v>66</v>
      </c>
      <c r="C77" s="52"/>
      <c r="D77" s="18" t="str">
        <f ca="1">IFERROR(IF(ROUND(AVERAGEIFS(DATA!$K:$K,DATA!$F:$F,$B77,DATA!$M:$M,D$9,DATA!$N:$N,$L$1,DATA!$E:$E,"&lt;=7"),4)&gt;MASTER!$B$3/100,"SB",IF(ROUND(AVERAGEIFS(DATA!$K:$K,DATA!$F:$F,$B77,DATA!$M:$M,D$9,DATA!$N:$N,$L$1,DATA!$E:$E,"&lt;=7"),4)&gt;MASTER!$B$4/100,"B",IF(ROUND(AVERAGEIFS(DATA!$K:$K,DATA!$F:$F,$B77,DATA!$M:$M,D$9,DATA!$N:$N,$L$1,DATA!$E:$E,"&lt;=7"),4)&gt;MASTER!$B$5/100,"C","K")))," ")</f>
        <v> </v>
      </c>
      <c r="E77" s="52"/>
      <c r="F77" s="18" t="str">
        <f ca="1">IFERROR(IF(ROUND(AVERAGEIFS(DATA!$K:$K,DATA!$F:$F,$B77,DATA!$M:$M,F$9,DATA!$N:$N,$L$1,DATA!$E:$E,"&lt;=7"),4)&gt;MASTER!$B$3/100,"SB",IF(ROUND(AVERAGEIFS(DATA!$K:$K,DATA!$F:$F,$B77,DATA!$M:$M,F$9,DATA!$N:$N,$L$1,DATA!$E:$E,"&lt;=7"),4)&gt;MASTER!$B$4/100,"B",IF(ROUND(AVERAGEIFS(DATA!$K:$K,DATA!$F:$F,$B77,DATA!$M:$M,F$9,DATA!$N:$N,$L$1,DATA!$E:$E,"&lt;=7"),4)&gt;MASTER!$B$5/100,"C","K")))," ")</f>
        <v> </v>
      </c>
      <c r="G77" s="52"/>
      <c r="H77" s="18" t="str">
        <f ca="1">IFERROR(IF(ROUND(AVERAGEIFS(DATA!$K:$K,DATA!$F:$F,$B77,DATA!$M:$M,H$9,DATA!$N:$N,$L$1,DATA!$E:$E,"&lt;=7"),4)&gt;MASTER!$B$3/100,"SB",IF(ROUND(AVERAGEIFS(DATA!$K:$K,DATA!$F:$F,$B77,DATA!$M:$M,H$9,DATA!$N:$N,$L$1,DATA!$E:$E,"&lt;=7"),4)&gt;MASTER!$B$4/100,"B",IF(ROUND(AVERAGEIFS(DATA!$K:$K,DATA!$F:$F,$B77,DATA!$M:$M,H$9,DATA!$N:$N,$L$1,DATA!$E:$E,"&lt;=7"),4)&gt;MASTER!$B$5/100,"C","K")))," ")</f>
        <v> </v>
      </c>
      <c r="I77" s="52"/>
      <c r="J77" s="18" t="str">
        <f ca="1">IFERROR(IF(ROUND(AVERAGEIFS(DATA!$K:$K,DATA!$F:$F,$B77,DATA!$M:$M,J$9,DATA!$N:$N,$L$1,DATA!$E:$E,"&lt;=7"),4)&gt;MASTER!$B$3/100,"SB",IF(ROUND(AVERAGEIFS(DATA!$K:$K,DATA!$F:$F,$B77,DATA!$M:$M,J$9,DATA!$N:$N,$L$1,DATA!$E:$E,"&lt;=7"),4)&gt;MASTER!$B$4/100,"B",IF(ROUND(AVERAGEIFS(DATA!$K:$K,DATA!$F:$F,$B77,DATA!$M:$M,J$9,DATA!$N:$N,$L$1,DATA!$E:$E,"&lt;=7"),4)&gt;MASTER!$B$5/100,"C","K")))," ")</f>
        <v> </v>
      </c>
      <c r="K77" s="52"/>
      <c r="L77" s="18" t="str">
        <f ca="1">IFERROR(IF(ROUND(AVERAGEIFS(DATA!$K:$K,DATA!$F:$F,$B77,DATA!$M:$M,L$9,DATA!$N:$N,$L$1,DATA!$E:$E,"&lt;=7"),4)&gt;MASTER!$B$3/100,"SB",IF(ROUND(AVERAGEIFS(DATA!$K:$K,DATA!$F:$F,$B77,DATA!$M:$M,L$9,DATA!$N:$N,$L$1,DATA!$E:$E,"&lt;=7"),4)&gt;MASTER!$B$4/100,"B",IF(ROUND(AVERAGEIFS(DATA!$K:$K,DATA!$F:$F,$B77,DATA!$M:$M,L$9,DATA!$N:$N,$L$1,DATA!$E:$E,"&lt;=7"),4)&gt;MASTER!$B$5/100,"C","K")))," ")</f>
        <v> </v>
      </c>
      <c r="M77" s="52"/>
      <c r="N77" s="18" t="str">
        <f ca="1">IFERROR(IF(ROUND(AVERAGEIFS(DATA!$K:$K,DATA!$F:$F,$B77,DATA!$M:$M,N$9,DATA!$N:$N,$L$1,DATA!$E:$E,"&lt;=7"),4)&gt;MASTER!$B$3/100,"SB",IF(ROUND(AVERAGEIFS(DATA!$K:$K,DATA!$F:$F,$B77,DATA!$M:$M,N$9,DATA!$N:$N,$L$1,DATA!$E:$E,"&lt;=7"),4)&gt;MASTER!$B$4/100,"B",IF(ROUND(AVERAGEIFS(DATA!$K:$K,DATA!$F:$F,$B77,DATA!$M:$M,N$9,DATA!$N:$N,$L$1,DATA!$E:$E,"&lt;=7"),4)&gt;MASTER!$B$5/100,"C","K")))," ")</f>
        <v> 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customHeight="1" spans="1:50">
      <c r="A78" s="1"/>
      <c r="B78" s="33" t="s">
        <v>67</v>
      </c>
      <c r="C78" s="52"/>
      <c r="D78" s="18" t="str">
        <f ca="1">IFERROR(IF(ROUND(AVERAGEIFS(DATA!$K:$K,DATA!$F:$F,$B78,DATA!$M:$M,D$9,DATA!$N:$N,$L$1,DATA!$E:$E,"&lt;=7"),4)&gt;MASTER!$B$3/100,"SB",IF(ROUND(AVERAGEIFS(DATA!$K:$K,DATA!$F:$F,$B78,DATA!$M:$M,D$9,DATA!$N:$N,$L$1,DATA!$E:$E,"&lt;=7"),4)&gt;MASTER!$B$4/100,"B",IF(ROUND(AVERAGEIFS(DATA!$K:$K,DATA!$F:$F,$B78,DATA!$M:$M,D$9,DATA!$N:$N,$L$1,DATA!$E:$E,"&lt;=7"),4)&gt;MASTER!$B$5/100,"C","K")))," ")</f>
        <v> </v>
      </c>
      <c r="E78" s="52"/>
      <c r="F78" s="18" t="str">
        <f ca="1">IFERROR(IF(ROUND(AVERAGEIFS(DATA!$K:$K,DATA!$F:$F,$B78,DATA!$M:$M,F$9,DATA!$N:$N,$L$1,DATA!$E:$E,"&lt;=7"),4)&gt;MASTER!$B$3/100,"SB",IF(ROUND(AVERAGEIFS(DATA!$K:$K,DATA!$F:$F,$B78,DATA!$M:$M,F$9,DATA!$N:$N,$L$1,DATA!$E:$E,"&lt;=7"),4)&gt;MASTER!$B$4/100,"B",IF(ROUND(AVERAGEIFS(DATA!$K:$K,DATA!$F:$F,$B78,DATA!$M:$M,F$9,DATA!$N:$N,$L$1,DATA!$E:$E,"&lt;=7"),4)&gt;MASTER!$B$5/100,"C","K")))," ")</f>
        <v> </v>
      </c>
      <c r="G78" s="52"/>
      <c r="H78" s="18" t="str">
        <f ca="1">IFERROR(IF(ROUND(AVERAGEIFS(DATA!$K:$K,DATA!$F:$F,$B78,DATA!$M:$M,H$9,DATA!$N:$N,$L$1,DATA!$E:$E,"&lt;=7"),4)&gt;MASTER!$B$3/100,"SB",IF(ROUND(AVERAGEIFS(DATA!$K:$K,DATA!$F:$F,$B78,DATA!$M:$M,H$9,DATA!$N:$N,$L$1,DATA!$E:$E,"&lt;=7"),4)&gt;MASTER!$B$4/100,"B",IF(ROUND(AVERAGEIFS(DATA!$K:$K,DATA!$F:$F,$B78,DATA!$M:$M,H$9,DATA!$N:$N,$L$1,DATA!$E:$E,"&lt;=7"),4)&gt;MASTER!$B$5/100,"C","K")))," ")</f>
        <v> </v>
      </c>
      <c r="I78" s="52"/>
      <c r="J78" s="18" t="str">
        <f ca="1">IFERROR(IF(ROUND(AVERAGEIFS(DATA!$K:$K,DATA!$F:$F,$B78,DATA!$M:$M,J$9,DATA!$N:$N,$L$1,DATA!$E:$E,"&lt;=7"),4)&gt;MASTER!$B$3/100,"SB",IF(ROUND(AVERAGEIFS(DATA!$K:$K,DATA!$F:$F,$B78,DATA!$M:$M,J$9,DATA!$N:$N,$L$1,DATA!$E:$E,"&lt;=7"),4)&gt;MASTER!$B$4/100,"B",IF(ROUND(AVERAGEIFS(DATA!$K:$K,DATA!$F:$F,$B78,DATA!$M:$M,J$9,DATA!$N:$N,$L$1,DATA!$E:$E,"&lt;=7"),4)&gt;MASTER!$B$5/100,"C","K")))," ")</f>
        <v> </v>
      </c>
      <c r="K78" s="52"/>
      <c r="L78" s="18" t="str">
        <f ca="1">IFERROR(IF(ROUND(AVERAGEIFS(DATA!$K:$K,DATA!$F:$F,$B78,DATA!$M:$M,L$9,DATA!$N:$N,$L$1,DATA!$E:$E,"&lt;=7"),4)&gt;MASTER!$B$3/100,"SB",IF(ROUND(AVERAGEIFS(DATA!$K:$K,DATA!$F:$F,$B78,DATA!$M:$M,L$9,DATA!$N:$N,$L$1,DATA!$E:$E,"&lt;=7"),4)&gt;MASTER!$B$4/100,"B",IF(ROUND(AVERAGEIFS(DATA!$K:$K,DATA!$F:$F,$B78,DATA!$M:$M,L$9,DATA!$N:$N,$L$1,DATA!$E:$E,"&lt;=7"),4)&gt;MASTER!$B$5/100,"C","K")))," ")</f>
        <v> </v>
      </c>
      <c r="M78" s="52"/>
      <c r="N78" s="18" t="str">
        <f ca="1">IFERROR(IF(ROUND(AVERAGEIFS(DATA!$K:$K,DATA!$F:$F,$B78,DATA!$M:$M,N$9,DATA!$N:$N,$L$1,DATA!$E:$E,"&lt;=7"),4)&gt;MASTER!$B$3/100,"SB",IF(ROUND(AVERAGEIFS(DATA!$K:$K,DATA!$F:$F,$B78,DATA!$M:$M,N$9,DATA!$N:$N,$L$1,DATA!$E:$E,"&lt;=7"),4)&gt;MASTER!$B$4/100,"B",IF(ROUND(AVERAGEIFS(DATA!$K:$K,DATA!$F:$F,$B78,DATA!$M:$M,N$9,DATA!$N:$N,$L$1,DATA!$E:$E,"&lt;=7"),4)&gt;MASTER!$B$5/100,"C","K")))," ")</f>
        <v> 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customHeight="1" spans="1:50">
      <c r="A79" s="1"/>
      <c r="B79" s="33" t="s">
        <v>68</v>
      </c>
      <c r="C79" s="52"/>
      <c r="D79" s="18" t="str">
        <f ca="1">IFERROR(IF(ROUND(AVERAGEIFS(DATA!$K:$K,DATA!$F:$F,$B79,DATA!$M:$M,D$9,DATA!$N:$N,$L$1,DATA!$E:$E,"&lt;=7"),4)&gt;MASTER!$B$3/100,"SB",IF(ROUND(AVERAGEIFS(DATA!$K:$K,DATA!$F:$F,$B79,DATA!$M:$M,D$9,DATA!$N:$N,$L$1,DATA!$E:$E,"&lt;=7"),4)&gt;MASTER!$B$4/100,"B",IF(ROUND(AVERAGEIFS(DATA!$K:$K,DATA!$F:$F,$B79,DATA!$M:$M,D$9,DATA!$N:$N,$L$1,DATA!$E:$E,"&lt;=7"),4)&gt;MASTER!$B$5/100,"C","K")))," ")</f>
        <v> </v>
      </c>
      <c r="E79" s="52"/>
      <c r="F79" s="18" t="str">
        <f ca="1">IFERROR(IF(ROUND(AVERAGEIFS(DATA!$K:$K,DATA!$F:$F,$B79,DATA!$M:$M,F$9,DATA!$N:$N,$L$1,DATA!$E:$E,"&lt;=7"),4)&gt;MASTER!$B$3/100,"SB",IF(ROUND(AVERAGEIFS(DATA!$K:$K,DATA!$F:$F,$B79,DATA!$M:$M,F$9,DATA!$N:$N,$L$1,DATA!$E:$E,"&lt;=7"),4)&gt;MASTER!$B$4/100,"B",IF(ROUND(AVERAGEIFS(DATA!$K:$K,DATA!$F:$F,$B79,DATA!$M:$M,F$9,DATA!$N:$N,$L$1,DATA!$E:$E,"&lt;=7"),4)&gt;MASTER!$B$5/100,"C","K")))," ")</f>
        <v> </v>
      </c>
      <c r="G79" s="52"/>
      <c r="H79" s="18" t="str">
        <f ca="1">IFERROR(IF(ROUND(AVERAGEIFS(DATA!$K:$K,DATA!$F:$F,$B79,DATA!$M:$M,H$9,DATA!$N:$N,$L$1,DATA!$E:$E,"&lt;=7"),4)&gt;MASTER!$B$3/100,"SB",IF(ROUND(AVERAGEIFS(DATA!$K:$K,DATA!$F:$F,$B79,DATA!$M:$M,H$9,DATA!$N:$N,$L$1,DATA!$E:$E,"&lt;=7"),4)&gt;MASTER!$B$4/100,"B",IF(ROUND(AVERAGEIFS(DATA!$K:$K,DATA!$F:$F,$B79,DATA!$M:$M,H$9,DATA!$N:$N,$L$1,DATA!$E:$E,"&lt;=7"),4)&gt;MASTER!$B$5/100,"C","K")))," ")</f>
        <v> </v>
      </c>
      <c r="I79" s="52"/>
      <c r="J79" s="18" t="str">
        <f ca="1">IFERROR(IF(ROUND(AVERAGEIFS(DATA!$K:$K,DATA!$F:$F,$B79,DATA!$M:$M,J$9,DATA!$N:$N,$L$1,DATA!$E:$E,"&lt;=7"),4)&gt;MASTER!$B$3/100,"SB",IF(ROUND(AVERAGEIFS(DATA!$K:$K,DATA!$F:$F,$B79,DATA!$M:$M,J$9,DATA!$N:$N,$L$1,DATA!$E:$E,"&lt;=7"),4)&gt;MASTER!$B$4/100,"B",IF(ROUND(AVERAGEIFS(DATA!$K:$K,DATA!$F:$F,$B79,DATA!$M:$M,J$9,DATA!$N:$N,$L$1,DATA!$E:$E,"&lt;=7"),4)&gt;MASTER!$B$5/100,"C","K")))," ")</f>
        <v> </v>
      </c>
      <c r="K79" s="52"/>
      <c r="L79" s="18" t="str">
        <f ca="1">IFERROR(IF(ROUND(AVERAGEIFS(DATA!$K:$K,DATA!$F:$F,$B79,DATA!$M:$M,L$9,DATA!$N:$N,$L$1,DATA!$E:$E,"&lt;=7"),4)&gt;MASTER!$B$3/100,"SB",IF(ROUND(AVERAGEIFS(DATA!$K:$K,DATA!$F:$F,$B79,DATA!$M:$M,L$9,DATA!$N:$N,$L$1,DATA!$E:$E,"&lt;=7"),4)&gt;MASTER!$B$4/100,"B",IF(ROUND(AVERAGEIFS(DATA!$K:$K,DATA!$F:$F,$B79,DATA!$M:$M,L$9,DATA!$N:$N,$L$1,DATA!$E:$E,"&lt;=7"),4)&gt;MASTER!$B$5/100,"C","K")))," ")</f>
        <v> </v>
      </c>
      <c r="M79" s="52"/>
      <c r="N79" s="18" t="str">
        <f ca="1">IFERROR(IF(ROUND(AVERAGEIFS(DATA!$K:$K,DATA!$F:$F,$B79,DATA!$M:$M,N$9,DATA!$N:$N,$L$1,DATA!$E:$E,"&lt;=7"),4)&gt;MASTER!$B$3/100,"SB",IF(ROUND(AVERAGEIFS(DATA!$K:$K,DATA!$F:$F,$B79,DATA!$M:$M,N$9,DATA!$N:$N,$L$1,DATA!$E:$E,"&lt;=7"),4)&gt;MASTER!$B$4/100,"B",IF(ROUND(AVERAGEIFS(DATA!$K:$K,DATA!$F:$F,$B79,DATA!$M:$M,N$9,DATA!$N:$N,$L$1,DATA!$E:$E,"&lt;=7"),4)&gt;MASTER!$B$5/100,"C","K")))," ")</f>
        <v> 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customHeight="1" spans="1:50">
      <c r="A80" s="1"/>
      <c r="B80" s="33" t="s">
        <v>69</v>
      </c>
      <c r="C80" s="52"/>
      <c r="D80" s="18" t="str">
        <f ca="1">IFERROR(IF(ROUND(AVERAGEIFS(DATA!$K:$K,DATA!$F:$F,$B80,DATA!$M:$M,D$9,DATA!$N:$N,$L$1,DATA!$E:$E,"&lt;=7"),4)&gt;MASTER!$B$3/100,"SB",IF(ROUND(AVERAGEIFS(DATA!$K:$K,DATA!$F:$F,$B80,DATA!$M:$M,D$9,DATA!$N:$N,$L$1,DATA!$E:$E,"&lt;=7"),4)&gt;MASTER!$B$4/100,"B",IF(ROUND(AVERAGEIFS(DATA!$K:$K,DATA!$F:$F,$B80,DATA!$M:$M,D$9,DATA!$N:$N,$L$1,DATA!$E:$E,"&lt;=7"),4)&gt;MASTER!$B$5/100,"C","K")))," ")</f>
        <v> </v>
      </c>
      <c r="E80" s="52"/>
      <c r="F80" s="18" t="str">
        <f ca="1">IFERROR(IF(ROUND(AVERAGEIFS(DATA!$K:$K,DATA!$F:$F,$B80,DATA!$M:$M,F$9,DATA!$N:$N,$L$1,DATA!$E:$E,"&lt;=7"),4)&gt;MASTER!$B$3/100,"SB",IF(ROUND(AVERAGEIFS(DATA!$K:$K,DATA!$F:$F,$B80,DATA!$M:$M,F$9,DATA!$N:$N,$L$1,DATA!$E:$E,"&lt;=7"),4)&gt;MASTER!$B$4/100,"B",IF(ROUND(AVERAGEIFS(DATA!$K:$K,DATA!$F:$F,$B80,DATA!$M:$M,F$9,DATA!$N:$N,$L$1,DATA!$E:$E,"&lt;=7"),4)&gt;MASTER!$B$5/100,"C","K")))," ")</f>
        <v> </v>
      </c>
      <c r="G80" s="52"/>
      <c r="H80" s="18" t="str">
        <f ca="1">IFERROR(IF(ROUND(AVERAGEIFS(DATA!$K:$K,DATA!$F:$F,$B80,DATA!$M:$M,H$9,DATA!$N:$N,$L$1,DATA!$E:$E,"&lt;=7"),4)&gt;MASTER!$B$3/100,"SB",IF(ROUND(AVERAGEIFS(DATA!$K:$K,DATA!$F:$F,$B80,DATA!$M:$M,H$9,DATA!$N:$N,$L$1,DATA!$E:$E,"&lt;=7"),4)&gt;MASTER!$B$4/100,"B",IF(ROUND(AVERAGEIFS(DATA!$K:$K,DATA!$F:$F,$B80,DATA!$M:$M,H$9,DATA!$N:$N,$L$1,DATA!$E:$E,"&lt;=7"),4)&gt;MASTER!$B$5/100,"C","K")))," ")</f>
        <v> </v>
      </c>
      <c r="I80" s="52"/>
      <c r="J80" s="18" t="str">
        <f ca="1">IFERROR(IF(ROUND(AVERAGEIFS(DATA!$K:$K,DATA!$F:$F,$B80,DATA!$M:$M,J$9,DATA!$N:$N,$L$1,DATA!$E:$E,"&lt;=7"),4)&gt;MASTER!$B$3/100,"SB",IF(ROUND(AVERAGEIFS(DATA!$K:$K,DATA!$F:$F,$B80,DATA!$M:$M,J$9,DATA!$N:$N,$L$1,DATA!$E:$E,"&lt;=7"),4)&gt;MASTER!$B$4/100,"B",IF(ROUND(AVERAGEIFS(DATA!$K:$K,DATA!$F:$F,$B80,DATA!$M:$M,J$9,DATA!$N:$N,$L$1,DATA!$E:$E,"&lt;=7"),4)&gt;MASTER!$B$5/100,"C","K")))," ")</f>
        <v> </v>
      </c>
      <c r="K80" s="52"/>
      <c r="L80" s="18" t="str">
        <f ca="1">IFERROR(IF(ROUND(AVERAGEIFS(DATA!$K:$K,DATA!$F:$F,$B80,DATA!$M:$M,L$9,DATA!$N:$N,$L$1,DATA!$E:$E,"&lt;=7"),4)&gt;MASTER!$B$3/100,"SB",IF(ROUND(AVERAGEIFS(DATA!$K:$K,DATA!$F:$F,$B80,DATA!$M:$M,L$9,DATA!$N:$N,$L$1,DATA!$E:$E,"&lt;=7"),4)&gt;MASTER!$B$4/100,"B",IF(ROUND(AVERAGEIFS(DATA!$K:$K,DATA!$F:$F,$B80,DATA!$M:$M,L$9,DATA!$N:$N,$L$1,DATA!$E:$E,"&lt;=7"),4)&gt;MASTER!$B$5/100,"C","K")))," ")</f>
        <v> </v>
      </c>
      <c r="M80" s="52"/>
      <c r="N80" s="18" t="str">
        <f ca="1">IFERROR(IF(ROUND(AVERAGEIFS(DATA!$K:$K,DATA!$F:$F,$B80,DATA!$M:$M,N$9,DATA!$N:$N,$L$1,DATA!$E:$E,"&lt;=7"),4)&gt;MASTER!$B$3/100,"SB",IF(ROUND(AVERAGEIFS(DATA!$K:$K,DATA!$F:$F,$B80,DATA!$M:$M,N$9,DATA!$N:$N,$L$1,DATA!$E:$E,"&lt;=7"),4)&gt;MASTER!$B$4/100,"B",IF(ROUND(AVERAGEIFS(DATA!$K:$K,DATA!$F:$F,$B80,DATA!$M:$M,N$9,DATA!$N:$N,$L$1,DATA!$E:$E,"&lt;=7"),4)&gt;MASTER!$B$5/100,"C","K")))," ")</f>
        <v> 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customHeight="1" spans="1:50">
      <c r="A81" s="1"/>
      <c r="B81" s="33" t="s">
        <v>70</v>
      </c>
      <c r="C81" s="52"/>
      <c r="D81" s="18" t="str">
        <f ca="1">IFERROR(IF(ROUND(AVERAGEIFS(DATA!$K:$K,DATA!$F:$F,$B81,DATA!$M:$M,D$9,DATA!$N:$N,$L$1,DATA!$E:$E,"&lt;=7"),4)&gt;MASTER!$B$3/100,"SB",IF(ROUND(AVERAGEIFS(DATA!$K:$K,DATA!$F:$F,$B81,DATA!$M:$M,D$9,DATA!$N:$N,$L$1,DATA!$E:$E,"&lt;=7"),4)&gt;MASTER!$B$4/100,"B",IF(ROUND(AVERAGEIFS(DATA!$K:$K,DATA!$F:$F,$B81,DATA!$M:$M,D$9,DATA!$N:$N,$L$1,DATA!$E:$E,"&lt;=7"),4)&gt;MASTER!$B$5/100,"C","K")))," ")</f>
        <v> </v>
      </c>
      <c r="E81" s="52"/>
      <c r="F81" s="18" t="str">
        <f ca="1">IFERROR(IF(ROUND(AVERAGEIFS(DATA!$K:$K,DATA!$F:$F,$B81,DATA!$M:$M,F$9,DATA!$N:$N,$L$1,DATA!$E:$E,"&lt;=7"),4)&gt;MASTER!$B$3/100,"SB",IF(ROUND(AVERAGEIFS(DATA!$K:$K,DATA!$F:$F,$B81,DATA!$M:$M,F$9,DATA!$N:$N,$L$1,DATA!$E:$E,"&lt;=7"),4)&gt;MASTER!$B$4/100,"B",IF(ROUND(AVERAGEIFS(DATA!$K:$K,DATA!$F:$F,$B81,DATA!$M:$M,F$9,DATA!$N:$N,$L$1,DATA!$E:$E,"&lt;=7"),4)&gt;MASTER!$B$5/100,"C","K")))," ")</f>
        <v> </v>
      </c>
      <c r="G81" s="52"/>
      <c r="H81" s="18" t="str">
        <f ca="1">IFERROR(IF(ROUND(AVERAGEIFS(DATA!$K:$K,DATA!$F:$F,$B81,DATA!$M:$M,H$9,DATA!$N:$N,$L$1,DATA!$E:$E,"&lt;=7"),4)&gt;MASTER!$B$3/100,"SB",IF(ROUND(AVERAGEIFS(DATA!$K:$K,DATA!$F:$F,$B81,DATA!$M:$M,H$9,DATA!$N:$N,$L$1,DATA!$E:$E,"&lt;=7"),4)&gt;MASTER!$B$4/100,"B",IF(ROUND(AVERAGEIFS(DATA!$K:$K,DATA!$F:$F,$B81,DATA!$M:$M,H$9,DATA!$N:$N,$L$1,DATA!$E:$E,"&lt;=7"),4)&gt;MASTER!$B$5/100,"C","K")))," ")</f>
        <v> </v>
      </c>
      <c r="I81" s="52"/>
      <c r="J81" s="18" t="str">
        <f ca="1">IFERROR(IF(ROUND(AVERAGEIFS(DATA!$K:$K,DATA!$F:$F,$B81,DATA!$M:$M,J$9,DATA!$N:$N,$L$1,DATA!$E:$E,"&lt;=7"),4)&gt;MASTER!$B$3/100,"SB",IF(ROUND(AVERAGEIFS(DATA!$K:$K,DATA!$F:$F,$B81,DATA!$M:$M,J$9,DATA!$N:$N,$L$1,DATA!$E:$E,"&lt;=7"),4)&gt;MASTER!$B$4/100,"B",IF(ROUND(AVERAGEIFS(DATA!$K:$K,DATA!$F:$F,$B81,DATA!$M:$M,J$9,DATA!$N:$N,$L$1,DATA!$E:$E,"&lt;=7"),4)&gt;MASTER!$B$5/100,"C","K")))," ")</f>
        <v> </v>
      </c>
      <c r="K81" s="52"/>
      <c r="L81" s="18" t="str">
        <f ca="1">IFERROR(IF(ROUND(AVERAGEIFS(DATA!$K:$K,DATA!$F:$F,$B81,DATA!$M:$M,L$9,DATA!$N:$N,$L$1,DATA!$E:$E,"&lt;=7"),4)&gt;MASTER!$B$3/100,"SB",IF(ROUND(AVERAGEIFS(DATA!$K:$K,DATA!$F:$F,$B81,DATA!$M:$M,L$9,DATA!$N:$N,$L$1,DATA!$E:$E,"&lt;=7"),4)&gt;MASTER!$B$4/100,"B",IF(ROUND(AVERAGEIFS(DATA!$K:$K,DATA!$F:$F,$B81,DATA!$M:$M,L$9,DATA!$N:$N,$L$1,DATA!$E:$E,"&lt;=7"),4)&gt;MASTER!$B$5/100,"C","K")))," ")</f>
        <v> </v>
      </c>
      <c r="M81" s="52"/>
      <c r="N81" s="18" t="str">
        <f ca="1">IFERROR(IF(ROUND(AVERAGEIFS(DATA!$K:$K,DATA!$F:$F,$B81,DATA!$M:$M,N$9,DATA!$N:$N,$L$1,DATA!$E:$E,"&lt;=7"),4)&gt;MASTER!$B$3/100,"SB",IF(ROUND(AVERAGEIFS(DATA!$K:$K,DATA!$F:$F,$B81,DATA!$M:$M,N$9,DATA!$N:$N,$L$1,DATA!$E:$E,"&lt;=7"),4)&gt;MASTER!$B$4/100,"B",IF(ROUND(AVERAGEIFS(DATA!$K:$K,DATA!$F:$F,$B81,DATA!$M:$M,N$9,DATA!$N:$N,$L$1,DATA!$E:$E,"&lt;=7"),4)&gt;MASTER!$B$5/100,"C","K")))," ")</f>
        <v> 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customHeight="1" spans="1:50">
      <c r="A82" s="1"/>
      <c r="B82" s="33" t="s">
        <v>71</v>
      </c>
      <c r="C82" s="52"/>
      <c r="D82" s="18" t="str">
        <f ca="1">IFERROR(IF(ROUND(AVERAGEIFS(DATA!$K:$K,DATA!$F:$F,$B82,DATA!$M:$M,D$9,DATA!$N:$N,$L$1,DATA!$E:$E,"&lt;=7"),4)&gt;MASTER!$B$3/100,"SB",IF(ROUND(AVERAGEIFS(DATA!$K:$K,DATA!$F:$F,$B82,DATA!$M:$M,D$9,DATA!$N:$N,$L$1,DATA!$E:$E,"&lt;=7"),4)&gt;MASTER!$B$4/100,"B",IF(ROUND(AVERAGEIFS(DATA!$K:$K,DATA!$F:$F,$B82,DATA!$M:$M,D$9,DATA!$N:$N,$L$1,DATA!$E:$E,"&lt;=7"),4)&gt;MASTER!$B$5/100,"C","K")))," ")</f>
        <v> </v>
      </c>
      <c r="E82" s="52"/>
      <c r="F82" s="18" t="str">
        <f ca="1">IFERROR(IF(ROUND(AVERAGEIFS(DATA!$K:$K,DATA!$F:$F,$B82,DATA!$M:$M,F$9,DATA!$N:$N,$L$1,DATA!$E:$E,"&lt;=7"),4)&gt;MASTER!$B$3/100,"SB",IF(ROUND(AVERAGEIFS(DATA!$K:$K,DATA!$F:$F,$B82,DATA!$M:$M,F$9,DATA!$N:$N,$L$1,DATA!$E:$E,"&lt;=7"),4)&gt;MASTER!$B$4/100,"B",IF(ROUND(AVERAGEIFS(DATA!$K:$K,DATA!$F:$F,$B82,DATA!$M:$M,F$9,DATA!$N:$N,$L$1,DATA!$E:$E,"&lt;=7"),4)&gt;MASTER!$B$5/100,"C","K")))," ")</f>
        <v> </v>
      </c>
      <c r="G82" s="52"/>
      <c r="H82" s="18" t="str">
        <f ca="1">IFERROR(IF(ROUND(AVERAGEIFS(DATA!$K:$K,DATA!$F:$F,$B82,DATA!$M:$M,H$9,DATA!$N:$N,$L$1,DATA!$E:$E,"&lt;=7"),4)&gt;MASTER!$B$3/100,"SB",IF(ROUND(AVERAGEIFS(DATA!$K:$K,DATA!$F:$F,$B82,DATA!$M:$M,H$9,DATA!$N:$N,$L$1,DATA!$E:$E,"&lt;=7"),4)&gt;MASTER!$B$4/100,"B",IF(ROUND(AVERAGEIFS(DATA!$K:$K,DATA!$F:$F,$B82,DATA!$M:$M,H$9,DATA!$N:$N,$L$1,DATA!$E:$E,"&lt;=7"),4)&gt;MASTER!$B$5/100,"C","K")))," ")</f>
        <v> </v>
      </c>
      <c r="I82" s="52"/>
      <c r="J82" s="18" t="str">
        <f ca="1">IFERROR(IF(ROUND(AVERAGEIFS(DATA!$K:$K,DATA!$F:$F,$B82,DATA!$M:$M,J$9,DATA!$N:$N,$L$1,DATA!$E:$E,"&lt;=7"),4)&gt;MASTER!$B$3/100,"SB",IF(ROUND(AVERAGEIFS(DATA!$K:$K,DATA!$F:$F,$B82,DATA!$M:$M,J$9,DATA!$N:$N,$L$1,DATA!$E:$E,"&lt;=7"),4)&gt;MASTER!$B$4/100,"B",IF(ROUND(AVERAGEIFS(DATA!$K:$K,DATA!$F:$F,$B82,DATA!$M:$M,J$9,DATA!$N:$N,$L$1,DATA!$E:$E,"&lt;=7"),4)&gt;MASTER!$B$5/100,"C","K")))," ")</f>
        <v> </v>
      </c>
      <c r="K82" s="52"/>
      <c r="L82" s="18" t="str">
        <f ca="1">IFERROR(IF(ROUND(AVERAGEIFS(DATA!$K:$K,DATA!$F:$F,$B82,DATA!$M:$M,L$9,DATA!$N:$N,$L$1,DATA!$E:$E,"&lt;=7"),4)&gt;MASTER!$B$3/100,"SB",IF(ROUND(AVERAGEIFS(DATA!$K:$K,DATA!$F:$F,$B82,DATA!$M:$M,L$9,DATA!$N:$N,$L$1,DATA!$E:$E,"&lt;=7"),4)&gt;MASTER!$B$4/100,"B",IF(ROUND(AVERAGEIFS(DATA!$K:$K,DATA!$F:$F,$B82,DATA!$M:$M,L$9,DATA!$N:$N,$L$1,DATA!$E:$E,"&lt;=7"),4)&gt;MASTER!$B$5/100,"C","K")))," ")</f>
        <v> </v>
      </c>
      <c r="M82" s="52"/>
      <c r="N82" s="18" t="str">
        <f ca="1">IFERROR(IF(ROUND(AVERAGEIFS(DATA!$K:$K,DATA!$F:$F,$B82,DATA!$M:$M,N$9,DATA!$N:$N,$L$1,DATA!$E:$E,"&lt;=7"),4)&gt;MASTER!$B$3/100,"SB",IF(ROUND(AVERAGEIFS(DATA!$K:$K,DATA!$F:$F,$B82,DATA!$M:$M,N$9,DATA!$N:$N,$L$1,DATA!$E:$E,"&lt;=7"),4)&gt;MASTER!$B$4/100,"B",IF(ROUND(AVERAGEIFS(DATA!$K:$K,DATA!$F:$F,$B82,DATA!$M:$M,N$9,DATA!$N:$N,$L$1,DATA!$E:$E,"&lt;=7"),4)&gt;MASTER!$B$5/100,"C","K")))," ")</f>
        <v> 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customHeight="1" spans="1:50">
      <c r="A83" s="1"/>
      <c r="B83" s="33" t="s">
        <v>72</v>
      </c>
      <c r="C83" s="52"/>
      <c r="D83" s="18" t="str">
        <f ca="1">IFERROR(IF(ROUND(AVERAGEIFS(DATA!$K:$K,DATA!$F:$F,$B83,DATA!$M:$M,D$9,DATA!$N:$N,$L$1,DATA!$E:$E,"&lt;=7"),4)&gt;MASTER!$B$3/100,"SB",IF(ROUND(AVERAGEIFS(DATA!$K:$K,DATA!$F:$F,$B83,DATA!$M:$M,D$9,DATA!$N:$N,$L$1,DATA!$E:$E,"&lt;=7"),4)&gt;MASTER!$B$4/100,"B",IF(ROUND(AVERAGEIFS(DATA!$K:$K,DATA!$F:$F,$B83,DATA!$M:$M,D$9,DATA!$N:$N,$L$1,DATA!$E:$E,"&lt;=7"),4)&gt;MASTER!$B$5/100,"C","K")))," ")</f>
        <v> </v>
      </c>
      <c r="E83" s="52"/>
      <c r="F83" s="18" t="str">
        <f ca="1">IFERROR(IF(ROUND(AVERAGEIFS(DATA!$K:$K,DATA!$F:$F,$B83,DATA!$M:$M,F$9,DATA!$N:$N,$L$1,DATA!$E:$E,"&lt;=7"),4)&gt;MASTER!$B$3/100,"SB",IF(ROUND(AVERAGEIFS(DATA!$K:$K,DATA!$F:$F,$B83,DATA!$M:$M,F$9,DATA!$N:$N,$L$1,DATA!$E:$E,"&lt;=7"),4)&gt;MASTER!$B$4/100,"B",IF(ROUND(AVERAGEIFS(DATA!$K:$K,DATA!$F:$F,$B83,DATA!$M:$M,F$9,DATA!$N:$N,$L$1,DATA!$E:$E,"&lt;=7"),4)&gt;MASTER!$B$5/100,"C","K")))," ")</f>
        <v> </v>
      </c>
      <c r="G83" s="52"/>
      <c r="H83" s="18" t="str">
        <f ca="1">IFERROR(IF(ROUND(AVERAGEIFS(DATA!$K:$K,DATA!$F:$F,$B83,DATA!$M:$M,H$9,DATA!$N:$N,$L$1,DATA!$E:$E,"&lt;=7"),4)&gt;MASTER!$B$3/100,"SB",IF(ROUND(AVERAGEIFS(DATA!$K:$K,DATA!$F:$F,$B83,DATA!$M:$M,H$9,DATA!$N:$N,$L$1,DATA!$E:$E,"&lt;=7"),4)&gt;MASTER!$B$4/100,"B",IF(ROUND(AVERAGEIFS(DATA!$K:$K,DATA!$F:$F,$B83,DATA!$M:$M,H$9,DATA!$N:$N,$L$1,DATA!$E:$E,"&lt;=7"),4)&gt;MASTER!$B$5/100,"C","K")))," ")</f>
        <v> </v>
      </c>
      <c r="I83" s="52"/>
      <c r="J83" s="18" t="str">
        <f ca="1">IFERROR(IF(ROUND(AVERAGEIFS(DATA!$K:$K,DATA!$F:$F,$B83,DATA!$M:$M,J$9,DATA!$N:$N,$L$1,DATA!$E:$E,"&lt;=7"),4)&gt;MASTER!$B$3/100,"SB",IF(ROUND(AVERAGEIFS(DATA!$K:$K,DATA!$F:$F,$B83,DATA!$M:$M,J$9,DATA!$N:$N,$L$1,DATA!$E:$E,"&lt;=7"),4)&gt;MASTER!$B$4/100,"B",IF(ROUND(AVERAGEIFS(DATA!$K:$K,DATA!$F:$F,$B83,DATA!$M:$M,J$9,DATA!$N:$N,$L$1,DATA!$E:$E,"&lt;=7"),4)&gt;MASTER!$B$5/100,"C","K")))," ")</f>
        <v> </v>
      </c>
      <c r="K83" s="52"/>
      <c r="L83" s="18" t="str">
        <f ca="1">IFERROR(IF(ROUND(AVERAGEIFS(DATA!$K:$K,DATA!$F:$F,$B83,DATA!$M:$M,L$9,DATA!$N:$N,$L$1,DATA!$E:$E,"&lt;=7"),4)&gt;MASTER!$B$3/100,"SB",IF(ROUND(AVERAGEIFS(DATA!$K:$K,DATA!$F:$F,$B83,DATA!$M:$M,L$9,DATA!$N:$N,$L$1,DATA!$E:$E,"&lt;=7"),4)&gt;MASTER!$B$4/100,"B",IF(ROUND(AVERAGEIFS(DATA!$K:$K,DATA!$F:$F,$B83,DATA!$M:$M,L$9,DATA!$N:$N,$L$1,DATA!$E:$E,"&lt;=7"),4)&gt;MASTER!$B$5/100,"C","K")))," ")</f>
        <v> </v>
      </c>
      <c r="M83" s="52"/>
      <c r="N83" s="18" t="str">
        <f ca="1">IFERROR(IF(ROUND(AVERAGEIFS(DATA!$K:$K,DATA!$F:$F,$B83,DATA!$M:$M,N$9,DATA!$N:$N,$L$1,DATA!$E:$E,"&lt;=7"),4)&gt;MASTER!$B$3/100,"SB",IF(ROUND(AVERAGEIFS(DATA!$K:$K,DATA!$F:$F,$B83,DATA!$M:$M,N$9,DATA!$N:$N,$L$1,DATA!$E:$E,"&lt;=7"),4)&gt;MASTER!$B$4/100,"B",IF(ROUND(AVERAGEIFS(DATA!$K:$K,DATA!$F:$F,$B83,DATA!$M:$M,N$9,DATA!$N:$N,$L$1,DATA!$E:$E,"&lt;=7"),4)&gt;MASTER!$B$5/100,"C","K")))," ")</f>
        <v> 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customHeight="1" spans="1:50">
      <c r="A84" s="1"/>
      <c r="B84" s="33" t="s">
        <v>73</v>
      </c>
      <c r="C84" s="52"/>
      <c r="D84" s="18" t="str">
        <f ca="1">IFERROR(IF(ROUND(AVERAGEIFS(DATA!$K:$K,DATA!$F:$F,$B84,DATA!$M:$M,D$9,DATA!$N:$N,$L$1,DATA!$E:$E,"&lt;=7"),4)&gt;MASTER!$B$3/100,"SB",IF(ROUND(AVERAGEIFS(DATA!$K:$K,DATA!$F:$F,$B84,DATA!$M:$M,D$9,DATA!$N:$N,$L$1,DATA!$E:$E,"&lt;=7"),4)&gt;MASTER!$B$4/100,"B",IF(ROUND(AVERAGEIFS(DATA!$K:$K,DATA!$F:$F,$B84,DATA!$M:$M,D$9,DATA!$N:$N,$L$1,DATA!$E:$E,"&lt;=7"),4)&gt;MASTER!$B$5/100,"C","K")))," ")</f>
        <v> </v>
      </c>
      <c r="E84" s="52"/>
      <c r="F84" s="18" t="str">
        <f ca="1">IFERROR(IF(ROUND(AVERAGEIFS(DATA!$K:$K,DATA!$F:$F,$B84,DATA!$M:$M,F$9,DATA!$N:$N,$L$1,DATA!$E:$E,"&lt;=7"),4)&gt;MASTER!$B$3/100,"SB",IF(ROUND(AVERAGEIFS(DATA!$K:$K,DATA!$F:$F,$B84,DATA!$M:$M,F$9,DATA!$N:$N,$L$1,DATA!$E:$E,"&lt;=7"),4)&gt;MASTER!$B$4/100,"B",IF(ROUND(AVERAGEIFS(DATA!$K:$K,DATA!$F:$F,$B84,DATA!$M:$M,F$9,DATA!$N:$N,$L$1,DATA!$E:$E,"&lt;=7"),4)&gt;MASTER!$B$5/100,"C","K")))," ")</f>
        <v> </v>
      </c>
      <c r="G84" s="52"/>
      <c r="H84" s="18" t="str">
        <f ca="1">IFERROR(IF(ROUND(AVERAGEIFS(DATA!$K:$K,DATA!$F:$F,$B84,DATA!$M:$M,H$9,DATA!$N:$N,$L$1,DATA!$E:$E,"&lt;=7"),4)&gt;MASTER!$B$3/100,"SB",IF(ROUND(AVERAGEIFS(DATA!$K:$K,DATA!$F:$F,$B84,DATA!$M:$M,H$9,DATA!$N:$N,$L$1,DATA!$E:$E,"&lt;=7"),4)&gt;MASTER!$B$4/100,"B",IF(ROUND(AVERAGEIFS(DATA!$K:$K,DATA!$F:$F,$B84,DATA!$M:$M,H$9,DATA!$N:$N,$L$1,DATA!$E:$E,"&lt;=7"),4)&gt;MASTER!$B$5/100,"C","K")))," ")</f>
        <v> </v>
      </c>
      <c r="I84" s="52"/>
      <c r="J84" s="18" t="str">
        <f ca="1">IFERROR(IF(ROUND(AVERAGEIFS(DATA!$K:$K,DATA!$F:$F,$B84,DATA!$M:$M,J$9,DATA!$N:$N,$L$1,DATA!$E:$E,"&lt;=7"),4)&gt;MASTER!$B$3/100,"SB",IF(ROUND(AVERAGEIFS(DATA!$K:$K,DATA!$F:$F,$B84,DATA!$M:$M,J$9,DATA!$N:$N,$L$1,DATA!$E:$E,"&lt;=7"),4)&gt;MASTER!$B$4/100,"B",IF(ROUND(AVERAGEIFS(DATA!$K:$K,DATA!$F:$F,$B84,DATA!$M:$M,J$9,DATA!$N:$N,$L$1,DATA!$E:$E,"&lt;=7"),4)&gt;MASTER!$B$5/100,"C","K")))," ")</f>
        <v> </v>
      </c>
      <c r="K84" s="52"/>
      <c r="L84" s="18" t="str">
        <f ca="1">IFERROR(IF(ROUND(AVERAGEIFS(DATA!$K:$K,DATA!$F:$F,$B84,DATA!$M:$M,L$9,DATA!$N:$N,$L$1,DATA!$E:$E,"&lt;=7"),4)&gt;MASTER!$B$3/100,"SB",IF(ROUND(AVERAGEIFS(DATA!$K:$K,DATA!$F:$F,$B84,DATA!$M:$M,L$9,DATA!$N:$N,$L$1,DATA!$E:$E,"&lt;=7"),4)&gt;MASTER!$B$4/100,"B",IF(ROUND(AVERAGEIFS(DATA!$K:$K,DATA!$F:$F,$B84,DATA!$M:$M,L$9,DATA!$N:$N,$L$1,DATA!$E:$E,"&lt;=7"),4)&gt;MASTER!$B$5/100,"C","K")))," ")</f>
        <v> </v>
      </c>
      <c r="M84" s="52"/>
      <c r="N84" s="18" t="str">
        <f ca="1">IFERROR(IF(ROUND(AVERAGEIFS(DATA!$K:$K,DATA!$F:$F,$B84,DATA!$M:$M,N$9,DATA!$N:$N,$L$1,DATA!$E:$E,"&lt;=7"),4)&gt;MASTER!$B$3/100,"SB",IF(ROUND(AVERAGEIFS(DATA!$K:$K,DATA!$F:$F,$B84,DATA!$M:$M,N$9,DATA!$N:$N,$L$1,DATA!$E:$E,"&lt;=7"),4)&gt;MASTER!$B$4/100,"B",IF(ROUND(AVERAGEIFS(DATA!$K:$K,DATA!$F:$F,$B84,DATA!$M:$M,N$9,DATA!$N:$N,$L$1,DATA!$E:$E,"&lt;=7"),4)&gt;MASTER!$B$5/100,"C","K")))," ")</f>
        <v> 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customHeight="1" spans="1:50">
      <c r="A85" s="1"/>
      <c r="B85" s="33" t="s">
        <v>74</v>
      </c>
      <c r="C85" s="52"/>
      <c r="D85" s="18" t="str">
        <f ca="1">IFERROR(IF(ROUND(AVERAGEIFS(DATA!$K:$K,DATA!$F:$F,$B85,DATA!$M:$M,D$9,DATA!$N:$N,$L$1,DATA!$E:$E,"&lt;=7"),4)&gt;MASTER!$B$3/100,"SB",IF(ROUND(AVERAGEIFS(DATA!$K:$K,DATA!$F:$F,$B85,DATA!$M:$M,D$9,DATA!$N:$N,$L$1,DATA!$E:$E,"&lt;=7"),4)&gt;MASTER!$B$4/100,"B",IF(ROUND(AVERAGEIFS(DATA!$K:$K,DATA!$F:$F,$B85,DATA!$M:$M,D$9,DATA!$N:$N,$L$1,DATA!$E:$E,"&lt;=7"),4)&gt;MASTER!$B$5/100,"C","K")))," ")</f>
        <v> </v>
      </c>
      <c r="E85" s="52"/>
      <c r="F85" s="18" t="str">
        <f ca="1">IFERROR(IF(ROUND(AVERAGEIFS(DATA!$K:$K,DATA!$F:$F,$B85,DATA!$M:$M,F$9,DATA!$N:$N,$L$1,DATA!$E:$E,"&lt;=7"),4)&gt;MASTER!$B$3/100,"SB",IF(ROUND(AVERAGEIFS(DATA!$K:$K,DATA!$F:$F,$B85,DATA!$M:$M,F$9,DATA!$N:$N,$L$1,DATA!$E:$E,"&lt;=7"),4)&gt;MASTER!$B$4/100,"B",IF(ROUND(AVERAGEIFS(DATA!$K:$K,DATA!$F:$F,$B85,DATA!$M:$M,F$9,DATA!$N:$N,$L$1,DATA!$E:$E,"&lt;=7"),4)&gt;MASTER!$B$5/100,"C","K")))," ")</f>
        <v> </v>
      </c>
      <c r="G85" s="52"/>
      <c r="H85" s="18" t="str">
        <f ca="1">IFERROR(IF(ROUND(AVERAGEIFS(DATA!$K:$K,DATA!$F:$F,$B85,DATA!$M:$M,H$9,DATA!$N:$N,$L$1,DATA!$E:$E,"&lt;=7"),4)&gt;MASTER!$B$3/100,"SB",IF(ROUND(AVERAGEIFS(DATA!$K:$K,DATA!$F:$F,$B85,DATA!$M:$M,H$9,DATA!$N:$N,$L$1,DATA!$E:$E,"&lt;=7"),4)&gt;MASTER!$B$4/100,"B",IF(ROUND(AVERAGEIFS(DATA!$K:$K,DATA!$F:$F,$B85,DATA!$M:$M,H$9,DATA!$N:$N,$L$1,DATA!$E:$E,"&lt;=7"),4)&gt;MASTER!$B$5/100,"C","K")))," ")</f>
        <v> </v>
      </c>
      <c r="I85" s="52"/>
      <c r="J85" s="18" t="str">
        <f ca="1">IFERROR(IF(ROUND(AVERAGEIFS(DATA!$K:$K,DATA!$F:$F,$B85,DATA!$M:$M,J$9,DATA!$N:$N,$L$1,DATA!$E:$E,"&lt;=7"),4)&gt;MASTER!$B$3/100,"SB",IF(ROUND(AVERAGEIFS(DATA!$K:$K,DATA!$F:$F,$B85,DATA!$M:$M,J$9,DATA!$N:$N,$L$1,DATA!$E:$E,"&lt;=7"),4)&gt;MASTER!$B$4/100,"B",IF(ROUND(AVERAGEIFS(DATA!$K:$K,DATA!$F:$F,$B85,DATA!$M:$M,J$9,DATA!$N:$N,$L$1,DATA!$E:$E,"&lt;=7"),4)&gt;MASTER!$B$5/100,"C","K")))," ")</f>
        <v> </v>
      </c>
      <c r="K85" s="52"/>
      <c r="L85" s="18" t="str">
        <f ca="1">IFERROR(IF(ROUND(AVERAGEIFS(DATA!$K:$K,DATA!$F:$F,$B85,DATA!$M:$M,L$9,DATA!$N:$N,$L$1,DATA!$E:$E,"&lt;=7"),4)&gt;MASTER!$B$3/100,"SB",IF(ROUND(AVERAGEIFS(DATA!$K:$K,DATA!$F:$F,$B85,DATA!$M:$M,L$9,DATA!$N:$N,$L$1,DATA!$E:$E,"&lt;=7"),4)&gt;MASTER!$B$4/100,"B",IF(ROUND(AVERAGEIFS(DATA!$K:$K,DATA!$F:$F,$B85,DATA!$M:$M,L$9,DATA!$N:$N,$L$1,DATA!$E:$E,"&lt;=7"),4)&gt;MASTER!$B$5/100,"C","K")))," ")</f>
        <v> </v>
      </c>
      <c r="M85" s="52"/>
      <c r="N85" s="18" t="str">
        <f ca="1">IFERROR(IF(ROUND(AVERAGEIFS(DATA!$K:$K,DATA!$F:$F,$B85,DATA!$M:$M,N$9,DATA!$N:$N,$L$1,DATA!$E:$E,"&lt;=7"),4)&gt;MASTER!$B$3/100,"SB",IF(ROUND(AVERAGEIFS(DATA!$K:$K,DATA!$F:$F,$B85,DATA!$M:$M,N$9,DATA!$N:$N,$L$1,DATA!$E:$E,"&lt;=7"),4)&gt;MASTER!$B$4/100,"B",IF(ROUND(AVERAGEIFS(DATA!$K:$K,DATA!$F:$F,$B85,DATA!$M:$M,N$9,DATA!$N:$N,$L$1,DATA!$E:$E,"&lt;=7"),4)&gt;MASTER!$B$5/100,"C","K")))," ")</f>
        <v> 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customHeight="1" spans="1:50">
      <c r="A86" s="1"/>
      <c r="B86" s="33" t="s">
        <v>75</v>
      </c>
      <c r="C86" s="52"/>
      <c r="D86" s="18" t="str">
        <f ca="1">IFERROR(IF(ROUND(AVERAGEIFS(DATA!$K:$K,DATA!$F:$F,$B86,DATA!$M:$M,D$9,DATA!$N:$N,$L$1,DATA!$E:$E,"&lt;=7"),4)&gt;MASTER!$B$3/100,"SB",IF(ROUND(AVERAGEIFS(DATA!$K:$K,DATA!$F:$F,$B86,DATA!$M:$M,D$9,DATA!$N:$N,$L$1,DATA!$E:$E,"&lt;=7"),4)&gt;MASTER!$B$4/100,"B",IF(ROUND(AVERAGEIFS(DATA!$K:$K,DATA!$F:$F,$B86,DATA!$M:$M,D$9,DATA!$N:$N,$L$1,DATA!$E:$E,"&lt;=7"),4)&gt;MASTER!$B$5/100,"C","K")))," ")</f>
        <v> </v>
      </c>
      <c r="E86" s="52"/>
      <c r="F86" s="18" t="str">
        <f ca="1">IFERROR(IF(ROUND(AVERAGEIFS(DATA!$K:$K,DATA!$F:$F,$B86,DATA!$M:$M,F$9,DATA!$N:$N,$L$1,DATA!$E:$E,"&lt;=7"),4)&gt;MASTER!$B$3/100,"SB",IF(ROUND(AVERAGEIFS(DATA!$K:$K,DATA!$F:$F,$B86,DATA!$M:$M,F$9,DATA!$N:$N,$L$1,DATA!$E:$E,"&lt;=7"),4)&gt;MASTER!$B$4/100,"B",IF(ROUND(AVERAGEIFS(DATA!$K:$K,DATA!$F:$F,$B86,DATA!$M:$M,F$9,DATA!$N:$N,$L$1,DATA!$E:$E,"&lt;=7"),4)&gt;MASTER!$B$5/100,"C","K")))," ")</f>
        <v> </v>
      </c>
      <c r="G86" s="52"/>
      <c r="H86" s="18" t="str">
        <f ca="1">IFERROR(IF(ROUND(AVERAGEIFS(DATA!$K:$K,DATA!$F:$F,$B86,DATA!$M:$M,H$9,DATA!$N:$N,$L$1,DATA!$E:$E,"&lt;=7"),4)&gt;MASTER!$B$3/100,"SB",IF(ROUND(AVERAGEIFS(DATA!$K:$K,DATA!$F:$F,$B86,DATA!$M:$M,H$9,DATA!$N:$N,$L$1,DATA!$E:$E,"&lt;=7"),4)&gt;MASTER!$B$4/100,"B",IF(ROUND(AVERAGEIFS(DATA!$K:$K,DATA!$F:$F,$B86,DATA!$M:$M,H$9,DATA!$N:$N,$L$1,DATA!$E:$E,"&lt;=7"),4)&gt;MASTER!$B$5/100,"C","K")))," ")</f>
        <v> </v>
      </c>
      <c r="I86" s="52"/>
      <c r="J86" s="18" t="str">
        <f ca="1">IFERROR(IF(ROUND(AVERAGEIFS(DATA!$K:$K,DATA!$F:$F,$B86,DATA!$M:$M,J$9,DATA!$N:$N,$L$1,DATA!$E:$E,"&lt;=7"),4)&gt;MASTER!$B$3/100,"SB",IF(ROUND(AVERAGEIFS(DATA!$K:$K,DATA!$F:$F,$B86,DATA!$M:$M,J$9,DATA!$N:$N,$L$1,DATA!$E:$E,"&lt;=7"),4)&gt;MASTER!$B$4/100,"B",IF(ROUND(AVERAGEIFS(DATA!$K:$K,DATA!$F:$F,$B86,DATA!$M:$M,J$9,DATA!$N:$N,$L$1,DATA!$E:$E,"&lt;=7"),4)&gt;MASTER!$B$5/100,"C","K")))," ")</f>
        <v> </v>
      </c>
      <c r="K86" s="52"/>
      <c r="L86" s="18" t="str">
        <f ca="1">IFERROR(IF(ROUND(AVERAGEIFS(DATA!$K:$K,DATA!$F:$F,$B86,DATA!$M:$M,L$9,DATA!$N:$N,$L$1,DATA!$E:$E,"&lt;=7"),4)&gt;MASTER!$B$3/100,"SB",IF(ROUND(AVERAGEIFS(DATA!$K:$K,DATA!$F:$F,$B86,DATA!$M:$M,L$9,DATA!$N:$N,$L$1,DATA!$E:$E,"&lt;=7"),4)&gt;MASTER!$B$4/100,"B",IF(ROUND(AVERAGEIFS(DATA!$K:$K,DATA!$F:$F,$B86,DATA!$M:$M,L$9,DATA!$N:$N,$L$1,DATA!$E:$E,"&lt;=7"),4)&gt;MASTER!$B$5/100,"C","K")))," ")</f>
        <v> </v>
      </c>
      <c r="M86" s="52"/>
      <c r="N86" s="18" t="str">
        <f ca="1">IFERROR(IF(ROUND(AVERAGEIFS(DATA!$K:$K,DATA!$F:$F,$B86,DATA!$M:$M,N$9,DATA!$N:$N,$L$1,DATA!$E:$E,"&lt;=7"),4)&gt;MASTER!$B$3/100,"SB",IF(ROUND(AVERAGEIFS(DATA!$K:$K,DATA!$F:$F,$B86,DATA!$M:$M,N$9,DATA!$N:$N,$L$1,DATA!$E:$E,"&lt;=7"),4)&gt;MASTER!$B$4/100,"B",IF(ROUND(AVERAGEIFS(DATA!$K:$K,DATA!$F:$F,$B86,DATA!$M:$M,N$9,DATA!$N:$N,$L$1,DATA!$E:$E,"&lt;=7"),4)&gt;MASTER!$B$5/100,"C","K")))," ")</f>
        <v> 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customHeight="1" spans="1:50">
      <c r="A87" s="1"/>
      <c r="B87" s="33" t="s">
        <v>76</v>
      </c>
      <c r="C87" s="52"/>
      <c r="D87" s="18" t="str">
        <f ca="1">IFERROR(IF(ROUND(AVERAGEIFS(DATA!$K:$K,DATA!$F:$F,$B87,DATA!$M:$M,D$9,DATA!$N:$N,$L$1,DATA!$E:$E,"&lt;=7"),4)&gt;MASTER!$B$3/100,"SB",IF(ROUND(AVERAGEIFS(DATA!$K:$K,DATA!$F:$F,$B87,DATA!$M:$M,D$9,DATA!$N:$N,$L$1,DATA!$E:$E,"&lt;=7"),4)&gt;MASTER!$B$4/100,"B",IF(ROUND(AVERAGEIFS(DATA!$K:$K,DATA!$F:$F,$B87,DATA!$M:$M,D$9,DATA!$N:$N,$L$1,DATA!$E:$E,"&lt;=7"),4)&gt;MASTER!$B$5/100,"C","K")))," ")</f>
        <v> </v>
      </c>
      <c r="E87" s="52"/>
      <c r="F87" s="18" t="str">
        <f ca="1">IFERROR(IF(ROUND(AVERAGEIFS(DATA!$K:$K,DATA!$F:$F,$B87,DATA!$M:$M,F$9,DATA!$N:$N,$L$1,DATA!$E:$E,"&lt;=7"),4)&gt;MASTER!$B$3/100,"SB",IF(ROUND(AVERAGEIFS(DATA!$K:$K,DATA!$F:$F,$B87,DATA!$M:$M,F$9,DATA!$N:$N,$L$1,DATA!$E:$E,"&lt;=7"),4)&gt;MASTER!$B$4/100,"B",IF(ROUND(AVERAGEIFS(DATA!$K:$K,DATA!$F:$F,$B87,DATA!$M:$M,F$9,DATA!$N:$N,$L$1,DATA!$E:$E,"&lt;=7"),4)&gt;MASTER!$B$5/100,"C","K")))," ")</f>
        <v> </v>
      </c>
      <c r="G87" s="52"/>
      <c r="H87" s="18" t="str">
        <f ca="1">IFERROR(IF(ROUND(AVERAGEIFS(DATA!$K:$K,DATA!$F:$F,$B87,DATA!$M:$M,H$9,DATA!$N:$N,$L$1,DATA!$E:$E,"&lt;=7"),4)&gt;MASTER!$B$3/100,"SB",IF(ROUND(AVERAGEIFS(DATA!$K:$K,DATA!$F:$F,$B87,DATA!$M:$M,H$9,DATA!$N:$N,$L$1,DATA!$E:$E,"&lt;=7"),4)&gt;MASTER!$B$4/100,"B",IF(ROUND(AVERAGEIFS(DATA!$K:$K,DATA!$F:$F,$B87,DATA!$M:$M,H$9,DATA!$N:$N,$L$1,DATA!$E:$E,"&lt;=7"),4)&gt;MASTER!$B$5/100,"C","K")))," ")</f>
        <v> </v>
      </c>
      <c r="I87" s="52"/>
      <c r="J87" s="18" t="str">
        <f ca="1">IFERROR(IF(ROUND(AVERAGEIFS(DATA!$K:$K,DATA!$F:$F,$B87,DATA!$M:$M,J$9,DATA!$N:$N,$L$1,DATA!$E:$E,"&lt;=7"),4)&gt;MASTER!$B$3/100,"SB",IF(ROUND(AVERAGEIFS(DATA!$K:$K,DATA!$F:$F,$B87,DATA!$M:$M,J$9,DATA!$N:$N,$L$1,DATA!$E:$E,"&lt;=7"),4)&gt;MASTER!$B$4/100,"B",IF(ROUND(AVERAGEIFS(DATA!$K:$K,DATA!$F:$F,$B87,DATA!$M:$M,J$9,DATA!$N:$N,$L$1,DATA!$E:$E,"&lt;=7"),4)&gt;MASTER!$B$5/100,"C","K")))," ")</f>
        <v> </v>
      </c>
      <c r="K87" s="52"/>
      <c r="L87" s="18" t="str">
        <f ca="1">IFERROR(IF(ROUND(AVERAGEIFS(DATA!$K:$K,DATA!$F:$F,$B87,DATA!$M:$M,L$9,DATA!$N:$N,$L$1,DATA!$E:$E,"&lt;=7"),4)&gt;MASTER!$B$3/100,"SB",IF(ROUND(AVERAGEIFS(DATA!$K:$K,DATA!$F:$F,$B87,DATA!$M:$M,L$9,DATA!$N:$N,$L$1,DATA!$E:$E,"&lt;=7"),4)&gt;MASTER!$B$4/100,"B",IF(ROUND(AVERAGEIFS(DATA!$K:$K,DATA!$F:$F,$B87,DATA!$M:$M,L$9,DATA!$N:$N,$L$1,DATA!$E:$E,"&lt;=7"),4)&gt;MASTER!$B$5/100,"C","K")))," ")</f>
        <v> </v>
      </c>
      <c r="M87" s="52"/>
      <c r="N87" s="18" t="str">
        <f ca="1">IFERROR(IF(ROUND(AVERAGEIFS(DATA!$K:$K,DATA!$F:$F,$B87,DATA!$M:$M,N$9,DATA!$N:$N,$L$1,DATA!$E:$E,"&lt;=7"),4)&gt;MASTER!$B$3/100,"SB",IF(ROUND(AVERAGEIFS(DATA!$K:$K,DATA!$F:$F,$B87,DATA!$M:$M,N$9,DATA!$N:$N,$L$1,DATA!$E:$E,"&lt;=7"),4)&gt;MASTER!$B$4/100,"B",IF(ROUND(AVERAGEIFS(DATA!$K:$K,DATA!$F:$F,$B87,DATA!$M:$M,N$9,DATA!$N:$N,$L$1,DATA!$E:$E,"&lt;=7"),4)&gt;MASTER!$B$5/100,"C","K")))," ")</f>
        <v> 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customHeight="1" spans="1:50">
      <c r="A88" s="1"/>
      <c r="B88" s="33" t="s">
        <v>77</v>
      </c>
      <c r="C88" s="52"/>
      <c r="D88" s="18" t="str">
        <f ca="1">IFERROR(IF(ROUND(AVERAGEIFS(DATA!$K:$K,DATA!$F:$F,$B88,DATA!$M:$M,D$9,DATA!$N:$N,$L$1,DATA!$E:$E,"&lt;=7"),4)&gt;MASTER!$B$3/100,"SB",IF(ROUND(AVERAGEIFS(DATA!$K:$K,DATA!$F:$F,$B88,DATA!$M:$M,D$9,DATA!$N:$N,$L$1,DATA!$E:$E,"&lt;=7"),4)&gt;MASTER!$B$4/100,"B",IF(ROUND(AVERAGEIFS(DATA!$K:$K,DATA!$F:$F,$B88,DATA!$M:$M,D$9,DATA!$N:$N,$L$1,DATA!$E:$E,"&lt;=7"),4)&gt;MASTER!$B$5/100,"C","K")))," ")</f>
        <v> </v>
      </c>
      <c r="E88" s="52"/>
      <c r="F88" s="18" t="str">
        <f ca="1">IFERROR(IF(ROUND(AVERAGEIFS(DATA!$K:$K,DATA!$F:$F,$B88,DATA!$M:$M,F$9,DATA!$N:$N,$L$1,DATA!$E:$E,"&lt;=7"),4)&gt;MASTER!$B$3/100,"SB",IF(ROUND(AVERAGEIFS(DATA!$K:$K,DATA!$F:$F,$B88,DATA!$M:$M,F$9,DATA!$N:$N,$L$1,DATA!$E:$E,"&lt;=7"),4)&gt;MASTER!$B$4/100,"B",IF(ROUND(AVERAGEIFS(DATA!$K:$K,DATA!$F:$F,$B88,DATA!$M:$M,F$9,DATA!$N:$N,$L$1,DATA!$E:$E,"&lt;=7"),4)&gt;MASTER!$B$5/100,"C","K")))," ")</f>
        <v> </v>
      </c>
      <c r="G88" s="52"/>
      <c r="H88" s="18" t="str">
        <f ca="1">IFERROR(IF(ROUND(AVERAGEIFS(DATA!$K:$K,DATA!$F:$F,$B88,DATA!$M:$M,H$9,DATA!$N:$N,$L$1,DATA!$E:$E,"&lt;=7"),4)&gt;MASTER!$B$3/100,"SB",IF(ROUND(AVERAGEIFS(DATA!$K:$K,DATA!$F:$F,$B88,DATA!$M:$M,H$9,DATA!$N:$N,$L$1,DATA!$E:$E,"&lt;=7"),4)&gt;MASTER!$B$4/100,"B",IF(ROUND(AVERAGEIFS(DATA!$K:$K,DATA!$F:$F,$B88,DATA!$M:$M,H$9,DATA!$N:$N,$L$1,DATA!$E:$E,"&lt;=7"),4)&gt;MASTER!$B$5/100,"C","K")))," ")</f>
        <v> </v>
      </c>
      <c r="I88" s="52"/>
      <c r="J88" s="18" t="str">
        <f ca="1">IFERROR(IF(ROUND(AVERAGEIFS(DATA!$K:$K,DATA!$F:$F,$B88,DATA!$M:$M,J$9,DATA!$N:$N,$L$1,DATA!$E:$E,"&lt;=7"),4)&gt;MASTER!$B$3/100,"SB",IF(ROUND(AVERAGEIFS(DATA!$K:$K,DATA!$F:$F,$B88,DATA!$M:$M,J$9,DATA!$N:$N,$L$1,DATA!$E:$E,"&lt;=7"),4)&gt;MASTER!$B$4/100,"B",IF(ROUND(AVERAGEIFS(DATA!$K:$K,DATA!$F:$F,$B88,DATA!$M:$M,J$9,DATA!$N:$N,$L$1,DATA!$E:$E,"&lt;=7"),4)&gt;MASTER!$B$5/100,"C","K")))," ")</f>
        <v> </v>
      </c>
      <c r="K88" s="52"/>
      <c r="L88" s="18" t="str">
        <f ca="1">IFERROR(IF(ROUND(AVERAGEIFS(DATA!$K:$K,DATA!$F:$F,$B88,DATA!$M:$M,L$9,DATA!$N:$N,$L$1,DATA!$E:$E,"&lt;=7"),4)&gt;MASTER!$B$3/100,"SB",IF(ROUND(AVERAGEIFS(DATA!$K:$K,DATA!$F:$F,$B88,DATA!$M:$M,L$9,DATA!$N:$N,$L$1,DATA!$E:$E,"&lt;=7"),4)&gt;MASTER!$B$4/100,"B",IF(ROUND(AVERAGEIFS(DATA!$K:$K,DATA!$F:$F,$B88,DATA!$M:$M,L$9,DATA!$N:$N,$L$1,DATA!$E:$E,"&lt;=7"),4)&gt;MASTER!$B$5/100,"C","K")))," ")</f>
        <v> </v>
      </c>
      <c r="M88" s="52"/>
      <c r="N88" s="18" t="str">
        <f ca="1">IFERROR(IF(ROUND(AVERAGEIFS(DATA!$K:$K,DATA!$F:$F,$B88,DATA!$M:$M,N$9,DATA!$N:$N,$L$1,DATA!$E:$E,"&lt;=7"),4)&gt;MASTER!$B$3/100,"SB",IF(ROUND(AVERAGEIFS(DATA!$K:$K,DATA!$F:$F,$B88,DATA!$M:$M,N$9,DATA!$N:$N,$L$1,DATA!$E:$E,"&lt;=7"),4)&gt;MASTER!$B$4/100,"B",IF(ROUND(AVERAGEIFS(DATA!$K:$K,DATA!$F:$F,$B88,DATA!$M:$M,N$9,DATA!$N:$N,$L$1,DATA!$E:$E,"&lt;=7"),4)&gt;MASTER!$B$5/100,"C","K")))," ")</f>
        <v> 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customHeight="1" spans="1:50">
      <c r="A89" s="1"/>
      <c r="B89" s="33" t="s">
        <v>78</v>
      </c>
      <c r="C89" s="52"/>
      <c r="D89" s="18" t="str">
        <f ca="1">IFERROR(IF(ROUND(AVERAGEIFS(DATA!$K:$K,DATA!$F:$F,$B89,DATA!$M:$M,D$9,DATA!$N:$N,$L$1,DATA!$E:$E,"&lt;=7"),4)&gt;MASTER!$B$3/100,"SB",IF(ROUND(AVERAGEIFS(DATA!$K:$K,DATA!$F:$F,$B89,DATA!$M:$M,D$9,DATA!$N:$N,$L$1,DATA!$E:$E,"&lt;=7"),4)&gt;MASTER!$B$4/100,"B",IF(ROUND(AVERAGEIFS(DATA!$K:$K,DATA!$F:$F,$B89,DATA!$M:$M,D$9,DATA!$N:$N,$L$1,DATA!$E:$E,"&lt;=7"),4)&gt;MASTER!$B$5/100,"C","K")))," ")</f>
        <v> </v>
      </c>
      <c r="E89" s="52"/>
      <c r="F89" s="18" t="str">
        <f ca="1">IFERROR(IF(ROUND(AVERAGEIFS(DATA!$K:$K,DATA!$F:$F,$B89,DATA!$M:$M,F$9,DATA!$N:$N,$L$1,DATA!$E:$E,"&lt;=7"),4)&gt;MASTER!$B$3/100,"SB",IF(ROUND(AVERAGEIFS(DATA!$K:$K,DATA!$F:$F,$B89,DATA!$M:$M,F$9,DATA!$N:$N,$L$1,DATA!$E:$E,"&lt;=7"),4)&gt;MASTER!$B$4/100,"B",IF(ROUND(AVERAGEIFS(DATA!$K:$K,DATA!$F:$F,$B89,DATA!$M:$M,F$9,DATA!$N:$N,$L$1,DATA!$E:$E,"&lt;=7"),4)&gt;MASTER!$B$5/100,"C","K")))," ")</f>
        <v> </v>
      </c>
      <c r="G89" s="52"/>
      <c r="H89" s="18" t="str">
        <f ca="1">IFERROR(IF(ROUND(AVERAGEIFS(DATA!$K:$K,DATA!$F:$F,$B89,DATA!$M:$M,H$9,DATA!$N:$N,$L$1,DATA!$E:$E,"&lt;=7"),4)&gt;MASTER!$B$3/100,"SB",IF(ROUND(AVERAGEIFS(DATA!$K:$K,DATA!$F:$F,$B89,DATA!$M:$M,H$9,DATA!$N:$N,$L$1,DATA!$E:$E,"&lt;=7"),4)&gt;MASTER!$B$4/100,"B",IF(ROUND(AVERAGEIFS(DATA!$K:$K,DATA!$F:$F,$B89,DATA!$M:$M,H$9,DATA!$N:$N,$L$1,DATA!$E:$E,"&lt;=7"),4)&gt;MASTER!$B$5/100,"C","K")))," ")</f>
        <v> </v>
      </c>
      <c r="I89" s="52"/>
      <c r="J89" s="18" t="str">
        <f ca="1">IFERROR(IF(ROUND(AVERAGEIFS(DATA!$K:$K,DATA!$F:$F,$B89,DATA!$M:$M,J$9,DATA!$N:$N,$L$1,DATA!$E:$E,"&lt;=7"),4)&gt;MASTER!$B$3/100,"SB",IF(ROUND(AVERAGEIFS(DATA!$K:$K,DATA!$F:$F,$B89,DATA!$M:$M,J$9,DATA!$N:$N,$L$1,DATA!$E:$E,"&lt;=7"),4)&gt;MASTER!$B$4/100,"B",IF(ROUND(AVERAGEIFS(DATA!$K:$K,DATA!$F:$F,$B89,DATA!$M:$M,J$9,DATA!$N:$N,$L$1,DATA!$E:$E,"&lt;=7"),4)&gt;MASTER!$B$5/100,"C","K")))," ")</f>
        <v> </v>
      </c>
      <c r="K89" s="52"/>
      <c r="L89" s="18" t="str">
        <f ca="1">IFERROR(IF(ROUND(AVERAGEIFS(DATA!$K:$K,DATA!$F:$F,$B89,DATA!$M:$M,L$9,DATA!$N:$N,$L$1,DATA!$E:$E,"&lt;=7"),4)&gt;MASTER!$B$3/100,"SB",IF(ROUND(AVERAGEIFS(DATA!$K:$K,DATA!$F:$F,$B89,DATA!$M:$M,L$9,DATA!$N:$N,$L$1,DATA!$E:$E,"&lt;=7"),4)&gt;MASTER!$B$4/100,"B",IF(ROUND(AVERAGEIFS(DATA!$K:$K,DATA!$F:$F,$B89,DATA!$M:$M,L$9,DATA!$N:$N,$L$1,DATA!$E:$E,"&lt;=7"),4)&gt;MASTER!$B$5/100,"C","K")))," ")</f>
        <v> </v>
      </c>
      <c r="M89" s="52"/>
      <c r="N89" s="18" t="str">
        <f ca="1">IFERROR(IF(ROUND(AVERAGEIFS(DATA!$K:$K,DATA!$F:$F,$B89,DATA!$M:$M,N$9,DATA!$N:$N,$L$1,DATA!$E:$E,"&lt;=7"),4)&gt;MASTER!$B$3/100,"SB",IF(ROUND(AVERAGEIFS(DATA!$K:$K,DATA!$F:$F,$B89,DATA!$M:$M,N$9,DATA!$N:$N,$L$1,DATA!$E:$E,"&lt;=7"),4)&gt;MASTER!$B$4/100,"B",IF(ROUND(AVERAGEIFS(DATA!$K:$K,DATA!$F:$F,$B89,DATA!$M:$M,N$9,DATA!$N:$N,$L$1,DATA!$E:$E,"&lt;=7"),4)&gt;MASTER!$B$5/100,"C","K")))," ")</f>
        <v> 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customHeight="1" spans="1:50">
      <c r="A90" s="1"/>
      <c r="B90" s="33" t="s">
        <v>79</v>
      </c>
      <c r="C90" s="52"/>
      <c r="D90" s="18" t="str">
        <f ca="1">IFERROR(IF(ROUND(AVERAGEIFS(DATA!$K:$K,DATA!$F:$F,$B90,DATA!$M:$M,D$9,DATA!$N:$N,$L$1,DATA!$E:$E,"&lt;=7"),4)&gt;MASTER!$B$3/100,"SB",IF(ROUND(AVERAGEIFS(DATA!$K:$K,DATA!$F:$F,$B90,DATA!$M:$M,D$9,DATA!$N:$N,$L$1,DATA!$E:$E,"&lt;=7"),4)&gt;MASTER!$B$4/100,"B",IF(ROUND(AVERAGEIFS(DATA!$K:$K,DATA!$F:$F,$B90,DATA!$M:$M,D$9,DATA!$N:$N,$L$1,DATA!$E:$E,"&lt;=7"),4)&gt;MASTER!$B$5/100,"C","K")))," ")</f>
        <v> </v>
      </c>
      <c r="E90" s="52"/>
      <c r="F90" s="18" t="str">
        <f ca="1">IFERROR(IF(ROUND(AVERAGEIFS(DATA!$K:$K,DATA!$F:$F,$B90,DATA!$M:$M,F$9,DATA!$N:$N,$L$1,DATA!$E:$E,"&lt;=7"),4)&gt;MASTER!$B$3/100,"SB",IF(ROUND(AVERAGEIFS(DATA!$K:$K,DATA!$F:$F,$B90,DATA!$M:$M,F$9,DATA!$N:$N,$L$1,DATA!$E:$E,"&lt;=7"),4)&gt;MASTER!$B$4/100,"B",IF(ROUND(AVERAGEIFS(DATA!$K:$K,DATA!$F:$F,$B90,DATA!$M:$M,F$9,DATA!$N:$N,$L$1,DATA!$E:$E,"&lt;=7"),4)&gt;MASTER!$B$5/100,"C","K")))," ")</f>
        <v> </v>
      </c>
      <c r="G90" s="52"/>
      <c r="H90" s="18" t="str">
        <f ca="1">IFERROR(IF(ROUND(AVERAGEIFS(DATA!$K:$K,DATA!$F:$F,$B90,DATA!$M:$M,H$9,DATA!$N:$N,$L$1,DATA!$E:$E,"&lt;=7"),4)&gt;MASTER!$B$3/100,"SB",IF(ROUND(AVERAGEIFS(DATA!$K:$K,DATA!$F:$F,$B90,DATA!$M:$M,H$9,DATA!$N:$N,$L$1,DATA!$E:$E,"&lt;=7"),4)&gt;MASTER!$B$4/100,"B",IF(ROUND(AVERAGEIFS(DATA!$K:$K,DATA!$F:$F,$B90,DATA!$M:$M,H$9,DATA!$N:$N,$L$1,DATA!$E:$E,"&lt;=7"),4)&gt;MASTER!$B$5/100,"C","K")))," ")</f>
        <v> </v>
      </c>
      <c r="I90" s="52"/>
      <c r="J90" s="18" t="str">
        <f ca="1">IFERROR(IF(ROUND(AVERAGEIFS(DATA!$K:$K,DATA!$F:$F,$B90,DATA!$M:$M,J$9,DATA!$N:$N,$L$1,DATA!$E:$E,"&lt;=7"),4)&gt;MASTER!$B$3/100,"SB",IF(ROUND(AVERAGEIFS(DATA!$K:$K,DATA!$F:$F,$B90,DATA!$M:$M,J$9,DATA!$N:$N,$L$1,DATA!$E:$E,"&lt;=7"),4)&gt;MASTER!$B$4/100,"B",IF(ROUND(AVERAGEIFS(DATA!$K:$K,DATA!$F:$F,$B90,DATA!$M:$M,J$9,DATA!$N:$N,$L$1,DATA!$E:$E,"&lt;=7"),4)&gt;MASTER!$B$5/100,"C","K")))," ")</f>
        <v> </v>
      </c>
      <c r="K90" s="52"/>
      <c r="L90" s="18" t="str">
        <f ca="1">IFERROR(IF(ROUND(AVERAGEIFS(DATA!$K:$K,DATA!$F:$F,$B90,DATA!$M:$M,L$9,DATA!$N:$N,$L$1,DATA!$E:$E,"&lt;=7"),4)&gt;MASTER!$B$3/100,"SB",IF(ROUND(AVERAGEIFS(DATA!$K:$K,DATA!$F:$F,$B90,DATA!$M:$M,L$9,DATA!$N:$N,$L$1,DATA!$E:$E,"&lt;=7"),4)&gt;MASTER!$B$4/100,"B",IF(ROUND(AVERAGEIFS(DATA!$K:$K,DATA!$F:$F,$B90,DATA!$M:$M,L$9,DATA!$N:$N,$L$1,DATA!$E:$E,"&lt;=7"),4)&gt;MASTER!$B$5/100,"C","K")))," ")</f>
        <v> </v>
      </c>
      <c r="M90" s="52"/>
      <c r="N90" s="18" t="str">
        <f ca="1">IFERROR(IF(ROUND(AVERAGEIFS(DATA!$K:$K,DATA!$F:$F,$B90,DATA!$M:$M,N$9,DATA!$N:$N,$L$1,DATA!$E:$E,"&lt;=7"),4)&gt;MASTER!$B$3/100,"SB",IF(ROUND(AVERAGEIFS(DATA!$K:$K,DATA!$F:$F,$B90,DATA!$M:$M,N$9,DATA!$N:$N,$L$1,DATA!$E:$E,"&lt;=7"),4)&gt;MASTER!$B$4/100,"B",IF(ROUND(AVERAGEIFS(DATA!$K:$K,DATA!$F:$F,$B90,DATA!$M:$M,N$9,DATA!$N:$N,$L$1,DATA!$E:$E,"&lt;=7"),4)&gt;MASTER!$B$5/100,"C","K")))," ")</f>
        <v> 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customHeight="1" spans="1:50">
      <c r="A91" s="1"/>
      <c r="B91" s="33" t="s">
        <v>80</v>
      </c>
      <c r="C91" s="52"/>
      <c r="D91" s="18" t="str">
        <f ca="1">IFERROR(IF(ROUND(AVERAGEIFS(DATA!$K:$K,DATA!$F:$F,$B91,DATA!$M:$M,D$9,DATA!$N:$N,$L$1,DATA!$E:$E,"&lt;=7"),4)&gt;MASTER!$B$3/100,"SB",IF(ROUND(AVERAGEIFS(DATA!$K:$K,DATA!$F:$F,$B91,DATA!$M:$M,D$9,DATA!$N:$N,$L$1,DATA!$E:$E,"&lt;=7"),4)&gt;MASTER!$B$4/100,"B",IF(ROUND(AVERAGEIFS(DATA!$K:$K,DATA!$F:$F,$B91,DATA!$M:$M,D$9,DATA!$N:$N,$L$1,DATA!$E:$E,"&lt;=7"),4)&gt;MASTER!$B$5/100,"C","K")))," ")</f>
        <v> </v>
      </c>
      <c r="E91" s="52"/>
      <c r="F91" s="18" t="str">
        <f ca="1">IFERROR(IF(ROUND(AVERAGEIFS(DATA!$K:$K,DATA!$F:$F,$B91,DATA!$M:$M,F$9,DATA!$N:$N,$L$1,DATA!$E:$E,"&lt;=7"),4)&gt;MASTER!$B$3/100,"SB",IF(ROUND(AVERAGEIFS(DATA!$K:$K,DATA!$F:$F,$B91,DATA!$M:$M,F$9,DATA!$N:$N,$L$1,DATA!$E:$E,"&lt;=7"),4)&gt;MASTER!$B$4/100,"B",IF(ROUND(AVERAGEIFS(DATA!$K:$K,DATA!$F:$F,$B91,DATA!$M:$M,F$9,DATA!$N:$N,$L$1,DATA!$E:$E,"&lt;=7"),4)&gt;MASTER!$B$5/100,"C","K")))," ")</f>
        <v> </v>
      </c>
      <c r="G91" s="52"/>
      <c r="H91" s="18" t="str">
        <f ca="1">IFERROR(IF(ROUND(AVERAGEIFS(DATA!$K:$K,DATA!$F:$F,$B91,DATA!$M:$M,H$9,DATA!$N:$N,$L$1,DATA!$E:$E,"&lt;=7"),4)&gt;MASTER!$B$3/100,"SB",IF(ROUND(AVERAGEIFS(DATA!$K:$K,DATA!$F:$F,$B91,DATA!$M:$M,H$9,DATA!$N:$N,$L$1,DATA!$E:$E,"&lt;=7"),4)&gt;MASTER!$B$4/100,"B",IF(ROUND(AVERAGEIFS(DATA!$K:$K,DATA!$F:$F,$B91,DATA!$M:$M,H$9,DATA!$N:$N,$L$1,DATA!$E:$E,"&lt;=7"),4)&gt;MASTER!$B$5/100,"C","K")))," ")</f>
        <v> </v>
      </c>
      <c r="I91" s="52"/>
      <c r="J91" s="18" t="str">
        <f ca="1">IFERROR(IF(ROUND(AVERAGEIFS(DATA!$K:$K,DATA!$F:$F,$B91,DATA!$M:$M,J$9,DATA!$N:$N,$L$1,DATA!$E:$E,"&lt;=7"),4)&gt;MASTER!$B$3/100,"SB",IF(ROUND(AVERAGEIFS(DATA!$K:$K,DATA!$F:$F,$B91,DATA!$M:$M,J$9,DATA!$N:$N,$L$1,DATA!$E:$E,"&lt;=7"),4)&gt;MASTER!$B$4/100,"B",IF(ROUND(AVERAGEIFS(DATA!$K:$K,DATA!$F:$F,$B91,DATA!$M:$M,J$9,DATA!$N:$N,$L$1,DATA!$E:$E,"&lt;=7"),4)&gt;MASTER!$B$5/100,"C","K")))," ")</f>
        <v> </v>
      </c>
      <c r="K91" s="52"/>
      <c r="L91" s="18" t="str">
        <f ca="1">IFERROR(IF(ROUND(AVERAGEIFS(DATA!$K:$K,DATA!$F:$F,$B91,DATA!$M:$M,L$9,DATA!$N:$N,$L$1,DATA!$E:$E,"&lt;=7"),4)&gt;MASTER!$B$3/100,"SB",IF(ROUND(AVERAGEIFS(DATA!$K:$K,DATA!$F:$F,$B91,DATA!$M:$M,L$9,DATA!$N:$N,$L$1,DATA!$E:$E,"&lt;=7"),4)&gt;MASTER!$B$4/100,"B",IF(ROUND(AVERAGEIFS(DATA!$K:$K,DATA!$F:$F,$B91,DATA!$M:$M,L$9,DATA!$N:$N,$L$1,DATA!$E:$E,"&lt;=7"),4)&gt;MASTER!$B$5/100,"C","K")))," ")</f>
        <v> </v>
      </c>
      <c r="M91" s="52"/>
      <c r="N91" s="18" t="str">
        <f ca="1">IFERROR(IF(ROUND(AVERAGEIFS(DATA!$K:$K,DATA!$F:$F,$B91,DATA!$M:$M,N$9,DATA!$N:$N,$L$1,DATA!$E:$E,"&lt;=7"),4)&gt;MASTER!$B$3/100,"SB",IF(ROUND(AVERAGEIFS(DATA!$K:$K,DATA!$F:$F,$B91,DATA!$M:$M,N$9,DATA!$N:$N,$L$1,DATA!$E:$E,"&lt;=7"),4)&gt;MASTER!$B$4/100,"B",IF(ROUND(AVERAGEIFS(DATA!$K:$K,DATA!$F:$F,$B91,DATA!$M:$M,N$9,DATA!$N:$N,$L$1,DATA!$E:$E,"&lt;=7"),4)&gt;MASTER!$B$5/100,"C","K")))," ")</f>
        <v> 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customHeight="1" spans="1:50">
      <c r="A92" s="1"/>
      <c r="B92" s="33" t="s">
        <v>81</v>
      </c>
      <c r="C92" s="52"/>
      <c r="D92" s="18" t="str">
        <f ca="1">IFERROR(IF(ROUND(AVERAGEIFS(DATA!$K:$K,DATA!$F:$F,$B92,DATA!$M:$M,D$9,DATA!$N:$N,$L$1,DATA!$E:$E,"&lt;=7"),4)&gt;MASTER!$B$3/100,"SB",IF(ROUND(AVERAGEIFS(DATA!$K:$K,DATA!$F:$F,$B92,DATA!$M:$M,D$9,DATA!$N:$N,$L$1,DATA!$E:$E,"&lt;=7"),4)&gt;MASTER!$B$4/100,"B",IF(ROUND(AVERAGEIFS(DATA!$K:$K,DATA!$F:$F,$B92,DATA!$M:$M,D$9,DATA!$N:$N,$L$1,DATA!$E:$E,"&lt;=7"),4)&gt;MASTER!$B$5/100,"C","K")))," ")</f>
        <v> </v>
      </c>
      <c r="E92" s="52"/>
      <c r="F92" s="18" t="str">
        <f ca="1">IFERROR(IF(ROUND(AVERAGEIFS(DATA!$K:$K,DATA!$F:$F,$B92,DATA!$M:$M,F$9,DATA!$N:$N,$L$1,DATA!$E:$E,"&lt;=7"),4)&gt;MASTER!$B$3/100,"SB",IF(ROUND(AVERAGEIFS(DATA!$K:$K,DATA!$F:$F,$B92,DATA!$M:$M,F$9,DATA!$N:$N,$L$1,DATA!$E:$E,"&lt;=7"),4)&gt;MASTER!$B$4/100,"B",IF(ROUND(AVERAGEIFS(DATA!$K:$K,DATA!$F:$F,$B92,DATA!$M:$M,F$9,DATA!$N:$N,$L$1,DATA!$E:$E,"&lt;=7"),4)&gt;MASTER!$B$5/100,"C","K")))," ")</f>
        <v> </v>
      </c>
      <c r="G92" s="52"/>
      <c r="H92" s="18" t="str">
        <f ca="1">IFERROR(IF(ROUND(AVERAGEIFS(DATA!$K:$K,DATA!$F:$F,$B92,DATA!$M:$M,H$9,DATA!$N:$N,$L$1,DATA!$E:$E,"&lt;=7"),4)&gt;MASTER!$B$3/100,"SB",IF(ROUND(AVERAGEIFS(DATA!$K:$K,DATA!$F:$F,$B92,DATA!$M:$M,H$9,DATA!$N:$N,$L$1,DATA!$E:$E,"&lt;=7"),4)&gt;MASTER!$B$4/100,"B",IF(ROUND(AVERAGEIFS(DATA!$K:$K,DATA!$F:$F,$B92,DATA!$M:$M,H$9,DATA!$N:$N,$L$1,DATA!$E:$E,"&lt;=7"),4)&gt;MASTER!$B$5/100,"C","K")))," ")</f>
        <v> </v>
      </c>
      <c r="I92" s="52"/>
      <c r="J92" s="18" t="str">
        <f ca="1">IFERROR(IF(ROUND(AVERAGEIFS(DATA!$K:$K,DATA!$F:$F,$B92,DATA!$M:$M,J$9,DATA!$N:$N,$L$1,DATA!$E:$E,"&lt;=7"),4)&gt;MASTER!$B$3/100,"SB",IF(ROUND(AVERAGEIFS(DATA!$K:$K,DATA!$F:$F,$B92,DATA!$M:$M,J$9,DATA!$N:$N,$L$1,DATA!$E:$E,"&lt;=7"),4)&gt;MASTER!$B$4/100,"B",IF(ROUND(AVERAGEIFS(DATA!$K:$K,DATA!$F:$F,$B92,DATA!$M:$M,J$9,DATA!$N:$N,$L$1,DATA!$E:$E,"&lt;=7"),4)&gt;MASTER!$B$5/100,"C","K")))," ")</f>
        <v> </v>
      </c>
      <c r="K92" s="52"/>
      <c r="L92" s="18" t="str">
        <f ca="1">IFERROR(IF(ROUND(AVERAGEIFS(DATA!$K:$K,DATA!$F:$F,$B92,DATA!$M:$M,L$9,DATA!$N:$N,$L$1,DATA!$E:$E,"&lt;=7"),4)&gt;MASTER!$B$3/100,"SB",IF(ROUND(AVERAGEIFS(DATA!$K:$K,DATA!$F:$F,$B92,DATA!$M:$M,L$9,DATA!$N:$N,$L$1,DATA!$E:$E,"&lt;=7"),4)&gt;MASTER!$B$4/100,"B",IF(ROUND(AVERAGEIFS(DATA!$K:$K,DATA!$F:$F,$B92,DATA!$M:$M,L$9,DATA!$N:$N,$L$1,DATA!$E:$E,"&lt;=7"),4)&gt;MASTER!$B$5/100,"C","K")))," ")</f>
        <v> </v>
      </c>
      <c r="M92" s="52"/>
      <c r="N92" s="18" t="str">
        <f ca="1">IFERROR(IF(ROUND(AVERAGEIFS(DATA!$K:$K,DATA!$F:$F,$B92,DATA!$M:$M,N$9,DATA!$N:$N,$L$1,DATA!$E:$E,"&lt;=7"),4)&gt;MASTER!$B$3/100,"SB",IF(ROUND(AVERAGEIFS(DATA!$K:$K,DATA!$F:$F,$B92,DATA!$M:$M,N$9,DATA!$N:$N,$L$1,DATA!$E:$E,"&lt;=7"),4)&gt;MASTER!$B$4/100,"B",IF(ROUND(AVERAGEIFS(DATA!$K:$K,DATA!$F:$F,$B92,DATA!$M:$M,N$9,DATA!$N:$N,$L$1,DATA!$E:$E,"&lt;=7"),4)&gt;MASTER!$B$5/100,"C","K")))," ")</f>
        <v> 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customHeight="1" spans="1:50">
      <c r="A93" s="1"/>
      <c r="B93" s="33" t="s">
        <v>82</v>
      </c>
      <c r="C93" s="52"/>
      <c r="D93" s="18" t="str">
        <f ca="1">IFERROR(IF(ROUND(AVERAGEIFS(DATA!$K:$K,DATA!$F:$F,$B93,DATA!$M:$M,D$9,DATA!$N:$N,$L$1,DATA!$E:$E,"&lt;=7"),4)&gt;MASTER!$B$3/100,"SB",IF(ROUND(AVERAGEIFS(DATA!$K:$K,DATA!$F:$F,$B93,DATA!$M:$M,D$9,DATA!$N:$N,$L$1,DATA!$E:$E,"&lt;=7"),4)&gt;MASTER!$B$4/100,"B",IF(ROUND(AVERAGEIFS(DATA!$K:$K,DATA!$F:$F,$B93,DATA!$M:$M,D$9,DATA!$N:$N,$L$1,DATA!$E:$E,"&lt;=7"),4)&gt;MASTER!$B$5/100,"C","K")))," ")</f>
        <v> </v>
      </c>
      <c r="E93" s="52"/>
      <c r="F93" s="18" t="str">
        <f ca="1">IFERROR(IF(ROUND(AVERAGEIFS(DATA!$K:$K,DATA!$F:$F,$B93,DATA!$M:$M,F$9,DATA!$N:$N,$L$1,DATA!$E:$E,"&lt;=7"),4)&gt;MASTER!$B$3/100,"SB",IF(ROUND(AVERAGEIFS(DATA!$K:$K,DATA!$F:$F,$B93,DATA!$M:$M,F$9,DATA!$N:$N,$L$1,DATA!$E:$E,"&lt;=7"),4)&gt;MASTER!$B$4/100,"B",IF(ROUND(AVERAGEIFS(DATA!$K:$K,DATA!$F:$F,$B93,DATA!$M:$M,F$9,DATA!$N:$N,$L$1,DATA!$E:$E,"&lt;=7"),4)&gt;MASTER!$B$5/100,"C","K")))," ")</f>
        <v> </v>
      </c>
      <c r="G93" s="52"/>
      <c r="H93" s="18" t="str">
        <f ca="1">IFERROR(IF(ROUND(AVERAGEIFS(DATA!$K:$K,DATA!$F:$F,$B93,DATA!$M:$M,H$9,DATA!$N:$N,$L$1,DATA!$E:$E,"&lt;=7"),4)&gt;MASTER!$B$3/100,"SB",IF(ROUND(AVERAGEIFS(DATA!$K:$K,DATA!$F:$F,$B93,DATA!$M:$M,H$9,DATA!$N:$N,$L$1,DATA!$E:$E,"&lt;=7"),4)&gt;MASTER!$B$4/100,"B",IF(ROUND(AVERAGEIFS(DATA!$K:$K,DATA!$F:$F,$B93,DATA!$M:$M,H$9,DATA!$N:$N,$L$1,DATA!$E:$E,"&lt;=7"),4)&gt;MASTER!$B$5/100,"C","K")))," ")</f>
        <v> </v>
      </c>
      <c r="I93" s="52"/>
      <c r="J93" s="18" t="str">
        <f ca="1">IFERROR(IF(ROUND(AVERAGEIFS(DATA!$K:$K,DATA!$F:$F,$B93,DATA!$M:$M,J$9,DATA!$N:$N,$L$1,DATA!$E:$E,"&lt;=7"),4)&gt;MASTER!$B$3/100,"SB",IF(ROUND(AVERAGEIFS(DATA!$K:$K,DATA!$F:$F,$B93,DATA!$M:$M,J$9,DATA!$N:$N,$L$1,DATA!$E:$E,"&lt;=7"),4)&gt;MASTER!$B$4/100,"B",IF(ROUND(AVERAGEIFS(DATA!$K:$K,DATA!$F:$F,$B93,DATA!$M:$M,J$9,DATA!$N:$N,$L$1,DATA!$E:$E,"&lt;=7"),4)&gt;MASTER!$B$5/100,"C","K")))," ")</f>
        <v> </v>
      </c>
      <c r="K93" s="52"/>
      <c r="L93" s="18" t="str">
        <f ca="1">IFERROR(IF(ROUND(AVERAGEIFS(DATA!$K:$K,DATA!$F:$F,$B93,DATA!$M:$M,L$9,DATA!$N:$N,$L$1,DATA!$E:$E,"&lt;=7"),4)&gt;MASTER!$B$3/100,"SB",IF(ROUND(AVERAGEIFS(DATA!$K:$K,DATA!$F:$F,$B93,DATA!$M:$M,L$9,DATA!$N:$N,$L$1,DATA!$E:$E,"&lt;=7"),4)&gt;MASTER!$B$4/100,"B",IF(ROUND(AVERAGEIFS(DATA!$K:$K,DATA!$F:$F,$B93,DATA!$M:$M,L$9,DATA!$N:$N,$L$1,DATA!$E:$E,"&lt;=7"),4)&gt;MASTER!$B$5/100,"C","K")))," ")</f>
        <v> </v>
      </c>
      <c r="M93" s="52"/>
      <c r="N93" s="18" t="str">
        <f ca="1">IFERROR(IF(ROUND(AVERAGEIFS(DATA!$K:$K,DATA!$F:$F,$B93,DATA!$M:$M,N$9,DATA!$N:$N,$L$1,DATA!$E:$E,"&lt;=7"),4)&gt;MASTER!$B$3/100,"SB",IF(ROUND(AVERAGEIFS(DATA!$K:$K,DATA!$F:$F,$B93,DATA!$M:$M,N$9,DATA!$N:$N,$L$1,DATA!$E:$E,"&lt;=7"),4)&gt;MASTER!$B$4/100,"B",IF(ROUND(AVERAGEIFS(DATA!$K:$K,DATA!$F:$F,$B93,DATA!$M:$M,N$9,DATA!$N:$N,$L$1,DATA!$E:$E,"&lt;=7"),4)&gt;MASTER!$B$5/100,"C","K")))," ")</f>
        <v> 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customHeight="1" spans="1:50">
      <c r="A94" s="1"/>
      <c r="B94" s="33" t="s">
        <v>83</v>
      </c>
      <c r="C94" s="52"/>
      <c r="D94" s="18" t="str">
        <f ca="1">IFERROR(IF(ROUND(AVERAGEIFS(DATA!$K:$K,DATA!$F:$F,$B94,DATA!$M:$M,D$9,DATA!$N:$N,$L$1,DATA!$E:$E,"&lt;=7"),4)&gt;MASTER!$B$3/100,"SB",IF(ROUND(AVERAGEIFS(DATA!$K:$K,DATA!$F:$F,$B94,DATA!$M:$M,D$9,DATA!$N:$N,$L$1,DATA!$E:$E,"&lt;=7"),4)&gt;MASTER!$B$4/100,"B",IF(ROUND(AVERAGEIFS(DATA!$K:$K,DATA!$F:$F,$B94,DATA!$M:$M,D$9,DATA!$N:$N,$L$1,DATA!$E:$E,"&lt;=7"),4)&gt;MASTER!$B$5/100,"C","K")))," ")</f>
        <v> </v>
      </c>
      <c r="E94" s="52"/>
      <c r="F94" s="18" t="str">
        <f ca="1">IFERROR(IF(ROUND(AVERAGEIFS(DATA!$K:$K,DATA!$F:$F,$B94,DATA!$M:$M,F$9,DATA!$N:$N,$L$1,DATA!$E:$E,"&lt;=7"),4)&gt;MASTER!$B$3/100,"SB",IF(ROUND(AVERAGEIFS(DATA!$K:$K,DATA!$F:$F,$B94,DATA!$M:$M,F$9,DATA!$N:$N,$L$1,DATA!$E:$E,"&lt;=7"),4)&gt;MASTER!$B$4/100,"B",IF(ROUND(AVERAGEIFS(DATA!$K:$K,DATA!$F:$F,$B94,DATA!$M:$M,F$9,DATA!$N:$N,$L$1,DATA!$E:$E,"&lt;=7"),4)&gt;MASTER!$B$5/100,"C","K")))," ")</f>
        <v> </v>
      </c>
      <c r="G94" s="52"/>
      <c r="H94" s="18" t="str">
        <f ca="1">IFERROR(IF(ROUND(AVERAGEIFS(DATA!$K:$K,DATA!$F:$F,$B94,DATA!$M:$M,H$9,DATA!$N:$N,$L$1,DATA!$E:$E,"&lt;=7"),4)&gt;MASTER!$B$3/100,"SB",IF(ROUND(AVERAGEIFS(DATA!$K:$K,DATA!$F:$F,$B94,DATA!$M:$M,H$9,DATA!$N:$N,$L$1,DATA!$E:$E,"&lt;=7"),4)&gt;MASTER!$B$4/100,"B",IF(ROUND(AVERAGEIFS(DATA!$K:$K,DATA!$F:$F,$B94,DATA!$M:$M,H$9,DATA!$N:$N,$L$1,DATA!$E:$E,"&lt;=7"),4)&gt;MASTER!$B$5/100,"C","K")))," ")</f>
        <v> </v>
      </c>
      <c r="I94" s="52"/>
      <c r="J94" s="18" t="str">
        <f ca="1">IFERROR(IF(ROUND(AVERAGEIFS(DATA!$K:$K,DATA!$F:$F,$B94,DATA!$M:$M,J$9,DATA!$N:$N,$L$1,DATA!$E:$E,"&lt;=7"),4)&gt;MASTER!$B$3/100,"SB",IF(ROUND(AVERAGEIFS(DATA!$K:$K,DATA!$F:$F,$B94,DATA!$M:$M,J$9,DATA!$N:$N,$L$1,DATA!$E:$E,"&lt;=7"),4)&gt;MASTER!$B$4/100,"B",IF(ROUND(AVERAGEIFS(DATA!$K:$K,DATA!$F:$F,$B94,DATA!$M:$M,J$9,DATA!$N:$N,$L$1,DATA!$E:$E,"&lt;=7"),4)&gt;MASTER!$B$5/100,"C","K")))," ")</f>
        <v> </v>
      </c>
      <c r="K94" s="52"/>
      <c r="L94" s="18" t="str">
        <f ca="1">IFERROR(IF(ROUND(AVERAGEIFS(DATA!$K:$K,DATA!$F:$F,$B94,DATA!$M:$M,L$9,DATA!$N:$N,$L$1,DATA!$E:$E,"&lt;=7"),4)&gt;MASTER!$B$3/100,"SB",IF(ROUND(AVERAGEIFS(DATA!$K:$K,DATA!$F:$F,$B94,DATA!$M:$M,L$9,DATA!$N:$N,$L$1,DATA!$E:$E,"&lt;=7"),4)&gt;MASTER!$B$4/100,"B",IF(ROUND(AVERAGEIFS(DATA!$K:$K,DATA!$F:$F,$B94,DATA!$M:$M,L$9,DATA!$N:$N,$L$1,DATA!$E:$E,"&lt;=7"),4)&gt;MASTER!$B$5/100,"C","K")))," ")</f>
        <v> </v>
      </c>
      <c r="M94" s="52"/>
      <c r="N94" s="18" t="str">
        <f ca="1">IFERROR(IF(ROUND(AVERAGEIFS(DATA!$K:$K,DATA!$F:$F,$B94,DATA!$M:$M,N$9,DATA!$N:$N,$L$1,DATA!$E:$E,"&lt;=7"),4)&gt;MASTER!$B$3/100,"SB",IF(ROUND(AVERAGEIFS(DATA!$K:$K,DATA!$F:$F,$B94,DATA!$M:$M,N$9,DATA!$N:$N,$L$1,DATA!$E:$E,"&lt;=7"),4)&gt;MASTER!$B$4/100,"B",IF(ROUND(AVERAGEIFS(DATA!$K:$K,DATA!$F:$F,$B94,DATA!$M:$M,N$9,DATA!$N:$N,$L$1,DATA!$E:$E,"&lt;=7"),4)&gt;MASTER!$B$5/100,"C","K")))," ")</f>
        <v> 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customHeight="1" spans="1:50">
      <c r="A95" s="1"/>
      <c r="B95" s="33" t="s">
        <v>84</v>
      </c>
      <c r="C95" s="52"/>
      <c r="D95" s="18" t="str">
        <f ca="1">IFERROR(IF(ROUND(AVERAGEIFS(DATA!$K:$K,DATA!$F:$F,$B95,DATA!$M:$M,D$9,DATA!$N:$N,$L$1,DATA!$E:$E,"&lt;=7"),4)&gt;MASTER!$B$3/100,"SB",IF(ROUND(AVERAGEIFS(DATA!$K:$K,DATA!$F:$F,$B95,DATA!$M:$M,D$9,DATA!$N:$N,$L$1,DATA!$E:$E,"&lt;=7"),4)&gt;MASTER!$B$4/100,"B",IF(ROUND(AVERAGEIFS(DATA!$K:$K,DATA!$F:$F,$B95,DATA!$M:$M,D$9,DATA!$N:$N,$L$1,DATA!$E:$E,"&lt;=7"),4)&gt;MASTER!$B$5/100,"C","K")))," ")</f>
        <v> </v>
      </c>
      <c r="E95" s="52"/>
      <c r="F95" s="18" t="str">
        <f ca="1">IFERROR(IF(ROUND(AVERAGEIFS(DATA!$K:$K,DATA!$F:$F,$B95,DATA!$M:$M,F$9,DATA!$N:$N,$L$1,DATA!$E:$E,"&lt;=7"),4)&gt;MASTER!$B$3/100,"SB",IF(ROUND(AVERAGEIFS(DATA!$K:$K,DATA!$F:$F,$B95,DATA!$M:$M,F$9,DATA!$N:$N,$L$1,DATA!$E:$E,"&lt;=7"),4)&gt;MASTER!$B$4/100,"B",IF(ROUND(AVERAGEIFS(DATA!$K:$K,DATA!$F:$F,$B95,DATA!$M:$M,F$9,DATA!$N:$N,$L$1,DATA!$E:$E,"&lt;=7"),4)&gt;MASTER!$B$5/100,"C","K")))," ")</f>
        <v> </v>
      </c>
      <c r="G95" s="52"/>
      <c r="H95" s="18" t="str">
        <f ca="1">IFERROR(IF(ROUND(AVERAGEIFS(DATA!$K:$K,DATA!$F:$F,$B95,DATA!$M:$M,H$9,DATA!$N:$N,$L$1,DATA!$E:$E,"&lt;=7"),4)&gt;MASTER!$B$3/100,"SB",IF(ROUND(AVERAGEIFS(DATA!$K:$K,DATA!$F:$F,$B95,DATA!$M:$M,H$9,DATA!$N:$N,$L$1,DATA!$E:$E,"&lt;=7"),4)&gt;MASTER!$B$4/100,"B",IF(ROUND(AVERAGEIFS(DATA!$K:$K,DATA!$F:$F,$B95,DATA!$M:$M,H$9,DATA!$N:$N,$L$1,DATA!$E:$E,"&lt;=7"),4)&gt;MASTER!$B$5/100,"C","K")))," ")</f>
        <v> </v>
      </c>
      <c r="I95" s="52"/>
      <c r="J95" s="18" t="str">
        <f ca="1">IFERROR(IF(ROUND(AVERAGEIFS(DATA!$K:$K,DATA!$F:$F,$B95,DATA!$M:$M,J$9,DATA!$N:$N,$L$1,DATA!$E:$E,"&lt;=7"),4)&gt;MASTER!$B$3/100,"SB",IF(ROUND(AVERAGEIFS(DATA!$K:$K,DATA!$F:$F,$B95,DATA!$M:$M,J$9,DATA!$N:$N,$L$1,DATA!$E:$E,"&lt;=7"),4)&gt;MASTER!$B$4/100,"B",IF(ROUND(AVERAGEIFS(DATA!$K:$K,DATA!$F:$F,$B95,DATA!$M:$M,J$9,DATA!$N:$N,$L$1,DATA!$E:$E,"&lt;=7"),4)&gt;MASTER!$B$5/100,"C","K")))," ")</f>
        <v> </v>
      </c>
      <c r="K95" s="52"/>
      <c r="L95" s="18" t="str">
        <f ca="1">IFERROR(IF(ROUND(AVERAGEIFS(DATA!$K:$K,DATA!$F:$F,$B95,DATA!$M:$M,L$9,DATA!$N:$N,$L$1,DATA!$E:$E,"&lt;=7"),4)&gt;MASTER!$B$3/100,"SB",IF(ROUND(AVERAGEIFS(DATA!$K:$K,DATA!$F:$F,$B95,DATA!$M:$M,L$9,DATA!$N:$N,$L$1,DATA!$E:$E,"&lt;=7"),4)&gt;MASTER!$B$4/100,"B",IF(ROUND(AVERAGEIFS(DATA!$K:$K,DATA!$F:$F,$B95,DATA!$M:$M,L$9,DATA!$N:$N,$L$1,DATA!$E:$E,"&lt;=7"),4)&gt;MASTER!$B$5/100,"C","K")))," ")</f>
        <v> </v>
      </c>
      <c r="M95" s="52"/>
      <c r="N95" s="18" t="str">
        <f ca="1">IFERROR(IF(ROUND(AVERAGEIFS(DATA!$K:$K,DATA!$F:$F,$B95,DATA!$M:$M,N$9,DATA!$N:$N,$L$1,DATA!$E:$E,"&lt;=7"),4)&gt;MASTER!$B$3/100,"SB",IF(ROUND(AVERAGEIFS(DATA!$K:$K,DATA!$F:$F,$B95,DATA!$M:$M,N$9,DATA!$N:$N,$L$1,DATA!$E:$E,"&lt;=7"),4)&gt;MASTER!$B$4/100,"B",IF(ROUND(AVERAGEIFS(DATA!$K:$K,DATA!$F:$F,$B95,DATA!$M:$M,N$9,DATA!$N:$N,$L$1,DATA!$E:$E,"&lt;=7"),4)&gt;MASTER!$B$5/100,"C","K")))," ")</f>
        <v> 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customHeight="1" spans="1:50">
      <c r="A96" s="1"/>
      <c r="B96" s="33" t="s">
        <v>85</v>
      </c>
      <c r="C96" s="52"/>
      <c r="D96" s="18" t="str">
        <f ca="1">IFERROR(IF(ROUND(AVERAGEIFS(DATA!$K:$K,DATA!$F:$F,$B96,DATA!$M:$M,D$9,DATA!$N:$N,$L$1,DATA!$E:$E,"&lt;=7"),4)&gt;MASTER!$B$3/100,"SB",IF(ROUND(AVERAGEIFS(DATA!$K:$K,DATA!$F:$F,$B96,DATA!$M:$M,D$9,DATA!$N:$N,$L$1,DATA!$E:$E,"&lt;=7"),4)&gt;MASTER!$B$4/100,"B",IF(ROUND(AVERAGEIFS(DATA!$K:$K,DATA!$F:$F,$B96,DATA!$M:$M,D$9,DATA!$N:$N,$L$1,DATA!$E:$E,"&lt;=7"),4)&gt;MASTER!$B$5/100,"C","K")))," ")</f>
        <v> </v>
      </c>
      <c r="E96" s="52"/>
      <c r="F96" s="18" t="str">
        <f ca="1">IFERROR(IF(ROUND(AVERAGEIFS(DATA!$K:$K,DATA!$F:$F,$B96,DATA!$M:$M,F$9,DATA!$N:$N,$L$1,DATA!$E:$E,"&lt;=7"),4)&gt;MASTER!$B$3/100,"SB",IF(ROUND(AVERAGEIFS(DATA!$K:$K,DATA!$F:$F,$B96,DATA!$M:$M,F$9,DATA!$N:$N,$L$1,DATA!$E:$E,"&lt;=7"),4)&gt;MASTER!$B$4/100,"B",IF(ROUND(AVERAGEIFS(DATA!$K:$K,DATA!$F:$F,$B96,DATA!$M:$M,F$9,DATA!$N:$N,$L$1,DATA!$E:$E,"&lt;=7"),4)&gt;MASTER!$B$5/100,"C","K")))," ")</f>
        <v> </v>
      </c>
      <c r="G96" s="52"/>
      <c r="H96" s="18" t="str">
        <f ca="1">IFERROR(IF(ROUND(AVERAGEIFS(DATA!$K:$K,DATA!$F:$F,$B96,DATA!$M:$M,H$9,DATA!$N:$N,$L$1,DATA!$E:$E,"&lt;=7"),4)&gt;MASTER!$B$3/100,"SB",IF(ROUND(AVERAGEIFS(DATA!$K:$K,DATA!$F:$F,$B96,DATA!$M:$M,H$9,DATA!$N:$N,$L$1,DATA!$E:$E,"&lt;=7"),4)&gt;MASTER!$B$4/100,"B",IF(ROUND(AVERAGEIFS(DATA!$K:$K,DATA!$F:$F,$B96,DATA!$M:$M,H$9,DATA!$N:$N,$L$1,DATA!$E:$E,"&lt;=7"),4)&gt;MASTER!$B$5/100,"C","K")))," ")</f>
        <v> </v>
      </c>
      <c r="I96" s="52"/>
      <c r="J96" s="18" t="str">
        <f ca="1">IFERROR(IF(ROUND(AVERAGEIFS(DATA!$K:$K,DATA!$F:$F,$B96,DATA!$M:$M,J$9,DATA!$N:$N,$L$1,DATA!$E:$E,"&lt;=7"),4)&gt;MASTER!$B$3/100,"SB",IF(ROUND(AVERAGEIFS(DATA!$K:$K,DATA!$F:$F,$B96,DATA!$M:$M,J$9,DATA!$N:$N,$L$1,DATA!$E:$E,"&lt;=7"),4)&gt;MASTER!$B$4/100,"B",IF(ROUND(AVERAGEIFS(DATA!$K:$K,DATA!$F:$F,$B96,DATA!$M:$M,J$9,DATA!$N:$N,$L$1,DATA!$E:$E,"&lt;=7"),4)&gt;MASTER!$B$5/100,"C","K")))," ")</f>
        <v> </v>
      </c>
      <c r="K96" s="52"/>
      <c r="L96" s="18" t="str">
        <f ca="1">IFERROR(IF(ROUND(AVERAGEIFS(DATA!$K:$K,DATA!$F:$F,$B96,DATA!$M:$M,L$9,DATA!$N:$N,$L$1,DATA!$E:$E,"&lt;=7"),4)&gt;MASTER!$B$3/100,"SB",IF(ROUND(AVERAGEIFS(DATA!$K:$K,DATA!$F:$F,$B96,DATA!$M:$M,L$9,DATA!$N:$N,$L$1,DATA!$E:$E,"&lt;=7"),4)&gt;MASTER!$B$4/100,"B",IF(ROUND(AVERAGEIFS(DATA!$K:$K,DATA!$F:$F,$B96,DATA!$M:$M,L$9,DATA!$N:$N,$L$1,DATA!$E:$E,"&lt;=7"),4)&gt;MASTER!$B$5/100,"C","K")))," ")</f>
        <v> </v>
      </c>
      <c r="M96" s="52"/>
      <c r="N96" s="18" t="str">
        <f ca="1">IFERROR(IF(ROUND(AVERAGEIFS(DATA!$K:$K,DATA!$F:$F,$B96,DATA!$M:$M,N$9,DATA!$N:$N,$L$1,DATA!$E:$E,"&lt;=7"),4)&gt;MASTER!$B$3/100,"SB",IF(ROUND(AVERAGEIFS(DATA!$K:$K,DATA!$F:$F,$B96,DATA!$M:$M,N$9,DATA!$N:$N,$L$1,DATA!$E:$E,"&lt;=7"),4)&gt;MASTER!$B$4/100,"B",IF(ROUND(AVERAGEIFS(DATA!$K:$K,DATA!$F:$F,$B96,DATA!$M:$M,N$9,DATA!$N:$N,$L$1,DATA!$E:$E,"&lt;=7"),4)&gt;MASTER!$B$5/100,"C","K")))," ")</f>
        <v> 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customHeight="1" spans="1:50">
      <c r="A97" s="1"/>
      <c r="B97" s="33" t="s">
        <v>86</v>
      </c>
      <c r="C97" s="52"/>
      <c r="D97" s="18" t="str">
        <f ca="1">IFERROR(IF(ROUND(AVERAGEIFS(DATA!$K:$K,DATA!$F:$F,$B97,DATA!$M:$M,D$9,DATA!$N:$N,$L$1,DATA!$E:$E,"&lt;=7"),4)&gt;MASTER!$B$3/100,"SB",IF(ROUND(AVERAGEIFS(DATA!$K:$K,DATA!$F:$F,$B97,DATA!$M:$M,D$9,DATA!$N:$N,$L$1,DATA!$E:$E,"&lt;=7"),4)&gt;MASTER!$B$4/100,"B",IF(ROUND(AVERAGEIFS(DATA!$K:$K,DATA!$F:$F,$B97,DATA!$M:$M,D$9,DATA!$N:$N,$L$1,DATA!$E:$E,"&lt;=7"),4)&gt;MASTER!$B$5/100,"C","K")))," ")</f>
        <v> </v>
      </c>
      <c r="E97" s="52"/>
      <c r="F97" s="18" t="str">
        <f ca="1">IFERROR(IF(ROUND(AVERAGEIFS(DATA!$K:$K,DATA!$F:$F,$B97,DATA!$M:$M,F$9,DATA!$N:$N,$L$1,DATA!$E:$E,"&lt;=7"),4)&gt;MASTER!$B$3/100,"SB",IF(ROUND(AVERAGEIFS(DATA!$K:$K,DATA!$F:$F,$B97,DATA!$M:$M,F$9,DATA!$N:$N,$L$1,DATA!$E:$E,"&lt;=7"),4)&gt;MASTER!$B$4/100,"B",IF(ROUND(AVERAGEIFS(DATA!$K:$K,DATA!$F:$F,$B97,DATA!$M:$M,F$9,DATA!$N:$N,$L$1,DATA!$E:$E,"&lt;=7"),4)&gt;MASTER!$B$5/100,"C","K")))," ")</f>
        <v> </v>
      </c>
      <c r="G97" s="52"/>
      <c r="H97" s="18" t="str">
        <f ca="1">IFERROR(IF(ROUND(AVERAGEIFS(DATA!$K:$K,DATA!$F:$F,$B97,DATA!$M:$M,H$9,DATA!$N:$N,$L$1,DATA!$E:$E,"&lt;=7"),4)&gt;MASTER!$B$3/100,"SB",IF(ROUND(AVERAGEIFS(DATA!$K:$K,DATA!$F:$F,$B97,DATA!$M:$M,H$9,DATA!$N:$N,$L$1,DATA!$E:$E,"&lt;=7"),4)&gt;MASTER!$B$4/100,"B",IF(ROUND(AVERAGEIFS(DATA!$K:$K,DATA!$F:$F,$B97,DATA!$M:$M,H$9,DATA!$N:$N,$L$1,DATA!$E:$E,"&lt;=7"),4)&gt;MASTER!$B$5/100,"C","K")))," ")</f>
        <v> </v>
      </c>
      <c r="I97" s="52"/>
      <c r="J97" s="18" t="str">
        <f ca="1">IFERROR(IF(ROUND(AVERAGEIFS(DATA!$K:$K,DATA!$F:$F,$B97,DATA!$M:$M,J$9,DATA!$N:$N,$L$1,DATA!$E:$E,"&lt;=7"),4)&gt;MASTER!$B$3/100,"SB",IF(ROUND(AVERAGEIFS(DATA!$K:$K,DATA!$F:$F,$B97,DATA!$M:$M,J$9,DATA!$N:$N,$L$1,DATA!$E:$E,"&lt;=7"),4)&gt;MASTER!$B$4/100,"B",IF(ROUND(AVERAGEIFS(DATA!$K:$K,DATA!$F:$F,$B97,DATA!$M:$M,J$9,DATA!$N:$N,$L$1,DATA!$E:$E,"&lt;=7"),4)&gt;MASTER!$B$5/100,"C","K")))," ")</f>
        <v> </v>
      </c>
      <c r="K97" s="52"/>
      <c r="L97" s="18" t="str">
        <f ca="1">IFERROR(IF(ROUND(AVERAGEIFS(DATA!$K:$K,DATA!$F:$F,$B97,DATA!$M:$M,L$9,DATA!$N:$N,$L$1,DATA!$E:$E,"&lt;=7"),4)&gt;MASTER!$B$3/100,"SB",IF(ROUND(AVERAGEIFS(DATA!$K:$K,DATA!$F:$F,$B97,DATA!$M:$M,L$9,DATA!$N:$N,$L$1,DATA!$E:$E,"&lt;=7"),4)&gt;MASTER!$B$4/100,"B",IF(ROUND(AVERAGEIFS(DATA!$K:$K,DATA!$F:$F,$B97,DATA!$M:$M,L$9,DATA!$N:$N,$L$1,DATA!$E:$E,"&lt;=7"),4)&gt;MASTER!$B$5/100,"C","K")))," ")</f>
        <v> </v>
      </c>
      <c r="M97" s="52"/>
      <c r="N97" s="18" t="str">
        <f ca="1">IFERROR(IF(ROUND(AVERAGEIFS(DATA!$K:$K,DATA!$F:$F,$B97,DATA!$M:$M,N$9,DATA!$N:$N,$L$1,DATA!$E:$E,"&lt;=7"),4)&gt;MASTER!$B$3/100,"SB",IF(ROUND(AVERAGEIFS(DATA!$K:$K,DATA!$F:$F,$B97,DATA!$M:$M,N$9,DATA!$N:$N,$L$1,DATA!$E:$E,"&lt;=7"),4)&gt;MASTER!$B$4/100,"B",IF(ROUND(AVERAGEIFS(DATA!$K:$K,DATA!$F:$F,$B97,DATA!$M:$M,N$9,DATA!$N:$N,$L$1,DATA!$E:$E,"&lt;=7"),4)&gt;MASTER!$B$5/100,"C","K")))," ")</f>
        <v> 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customHeight="1" spans="1:50">
      <c r="A98" s="1"/>
      <c r="B98" s="33" t="s">
        <v>87</v>
      </c>
      <c r="C98" s="52"/>
      <c r="D98" s="18" t="str">
        <f ca="1">IFERROR(IF(ROUND(AVERAGEIFS(DATA!$K:$K,DATA!$F:$F,$B98,DATA!$M:$M,D$9,DATA!$N:$N,$L$1,DATA!$E:$E,"&lt;=7"),4)&gt;MASTER!$B$3/100,"SB",IF(ROUND(AVERAGEIFS(DATA!$K:$K,DATA!$F:$F,$B98,DATA!$M:$M,D$9,DATA!$N:$N,$L$1,DATA!$E:$E,"&lt;=7"),4)&gt;MASTER!$B$4/100,"B",IF(ROUND(AVERAGEIFS(DATA!$K:$K,DATA!$F:$F,$B98,DATA!$M:$M,D$9,DATA!$N:$N,$L$1,DATA!$E:$E,"&lt;=7"),4)&gt;MASTER!$B$5/100,"C","K")))," ")</f>
        <v> </v>
      </c>
      <c r="E98" s="52"/>
      <c r="F98" s="18" t="str">
        <f ca="1">IFERROR(IF(ROUND(AVERAGEIFS(DATA!$K:$K,DATA!$F:$F,$B98,DATA!$M:$M,F$9,DATA!$N:$N,$L$1,DATA!$E:$E,"&lt;=7"),4)&gt;MASTER!$B$3/100,"SB",IF(ROUND(AVERAGEIFS(DATA!$K:$K,DATA!$F:$F,$B98,DATA!$M:$M,F$9,DATA!$N:$N,$L$1,DATA!$E:$E,"&lt;=7"),4)&gt;MASTER!$B$4/100,"B",IF(ROUND(AVERAGEIFS(DATA!$K:$K,DATA!$F:$F,$B98,DATA!$M:$M,F$9,DATA!$N:$N,$L$1,DATA!$E:$E,"&lt;=7"),4)&gt;MASTER!$B$5/100,"C","K")))," ")</f>
        <v> </v>
      </c>
      <c r="G98" s="52"/>
      <c r="H98" s="18" t="str">
        <f ca="1">IFERROR(IF(ROUND(AVERAGEIFS(DATA!$K:$K,DATA!$F:$F,$B98,DATA!$M:$M,H$9,DATA!$N:$N,$L$1,DATA!$E:$E,"&lt;=7"),4)&gt;MASTER!$B$3/100,"SB",IF(ROUND(AVERAGEIFS(DATA!$K:$K,DATA!$F:$F,$B98,DATA!$M:$M,H$9,DATA!$N:$N,$L$1,DATA!$E:$E,"&lt;=7"),4)&gt;MASTER!$B$4/100,"B",IF(ROUND(AVERAGEIFS(DATA!$K:$K,DATA!$F:$F,$B98,DATA!$M:$M,H$9,DATA!$N:$N,$L$1,DATA!$E:$E,"&lt;=7"),4)&gt;MASTER!$B$5/100,"C","K")))," ")</f>
        <v> </v>
      </c>
      <c r="I98" s="52"/>
      <c r="J98" s="18" t="str">
        <f ca="1">IFERROR(IF(ROUND(AVERAGEIFS(DATA!$K:$K,DATA!$F:$F,$B98,DATA!$M:$M,J$9,DATA!$N:$N,$L$1,DATA!$E:$E,"&lt;=7"),4)&gt;MASTER!$B$3/100,"SB",IF(ROUND(AVERAGEIFS(DATA!$K:$K,DATA!$F:$F,$B98,DATA!$M:$M,J$9,DATA!$N:$N,$L$1,DATA!$E:$E,"&lt;=7"),4)&gt;MASTER!$B$4/100,"B",IF(ROUND(AVERAGEIFS(DATA!$K:$K,DATA!$F:$F,$B98,DATA!$M:$M,J$9,DATA!$N:$N,$L$1,DATA!$E:$E,"&lt;=7"),4)&gt;MASTER!$B$5/100,"C","K")))," ")</f>
        <v> </v>
      </c>
      <c r="K98" s="52"/>
      <c r="L98" s="18" t="str">
        <f ca="1">IFERROR(IF(ROUND(AVERAGEIFS(DATA!$K:$K,DATA!$F:$F,$B98,DATA!$M:$M,L$9,DATA!$N:$N,$L$1,DATA!$E:$E,"&lt;=7"),4)&gt;MASTER!$B$3/100,"SB",IF(ROUND(AVERAGEIFS(DATA!$K:$K,DATA!$F:$F,$B98,DATA!$M:$M,L$9,DATA!$N:$N,$L$1,DATA!$E:$E,"&lt;=7"),4)&gt;MASTER!$B$4/100,"B",IF(ROUND(AVERAGEIFS(DATA!$K:$K,DATA!$F:$F,$B98,DATA!$M:$M,L$9,DATA!$N:$N,$L$1,DATA!$E:$E,"&lt;=7"),4)&gt;MASTER!$B$5/100,"C","K")))," ")</f>
        <v> </v>
      </c>
      <c r="M98" s="52"/>
      <c r="N98" s="18" t="str">
        <f ca="1">IFERROR(IF(ROUND(AVERAGEIFS(DATA!$K:$K,DATA!$F:$F,$B98,DATA!$M:$M,N$9,DATA!$N:$N,$L$1,DATA!$E:$E,"&lt;=7"),4)&gt;MASTER!$B$3/100,"SB",IF(ROUND(AVERAGEIFS(DATA!$K:$K,DATA!$F:$F,$B98,DATA!$M:$M,N$9,DATA!$N:$N,$L$1,DATA!$E:$E,"&lt;=7"),4)&gt;MASTER!$B$4/100,"B",IF(ROUND(AVERAGEIFS(DATA!$K:$K,DATA!$F:$F,$B98,DATA!$M:$M,N$9,DATA!$N:$N,$L$1,DATA!$E:$E,"&lt;=7"),4)&gt;MASTER!$B$5/100,"C","K")))," ")</f>
        <v> 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customHeight="1" spans="1:50">
      <c r="A99" s="1"/>
      <c r="B99" s="33" t="s">
        <v>88</v>
      </c>
      <c r="C99" s="52"/>
      <c r="D99" s="18" t="str">
        <f ca="1">IFERROR(IF(ROUND(AVERAGEIFS(DATA!$K:$K,DATA!$F:$F,$B99,DATA!$M:$M,D$9,DATA!$N:$N,$L$1,DATA!$E:$E,"&lt;=7"),4)&gt;MASTER!$B$3/100,"SB",IF(ROUND(AVERAGEIFS(DATA!$K:$K,DATA!$F:$F,$B99,DATA!$M:$M,D$9,DATA!$N:$N,$L$1,DATA!$E:$E,"&lt;=7"),4)&gt;MASTER!$B$4/100,"B",IF(ROUND(AVERAGEIFS(DATA!$K:$K,DATA!$F:$F,$B99,DATA!$M:$M,D$9,DATA!$N:$N,$L$1,DATA!$E:$E,"&lt;=7"),4)&gt;MASTER!$B$5/100,"C","K")))," ")</f>
        <v> </v>
      </c>
      <c r="E99" s="52"/>
      <c r="F99" s="18" t="str">
        <f ca="1">IFERROR(IF(ROUND(AVERAGEIFS(DATA!$K:$K,DATA!$F:$F,$B99,DATA!$M:$M,F$9,DATA!$N:$N,$L$1,DATA!$E:$E,"&lt;=7"),4)&gt;MASTER!$B$3/100,"SB",IF(ROUND(AVERAGEIFS(DATA!$K:$K,DATA!$F:$F,$B99,DATA!$M:$M,F$9,DATA!$N:$N,$L$1,DATA!$E:$E,"&lt;=7"),4)&gt;MASTER!$B$4/100,"B",IF(ROUND(AVERAGEIFS(DATA!$K:$K,DATA!$F:$F,$B99,DATA!$M:$M,F$9,DATA!$N:$N,$L$1,DATA!$E:$E,"&lt;=7"),4)&gt;MASTER!$B$5/100,"C","K")))," ")</f>
        <v> </v>
      </c>
      <c r="G99" s="52"/>
      <c r="H99" s="18" t="str">
        <f ca="1">IFERROR(IF(ROUND(AVERAGEIFS(DATA!$K:$K,DATA!$F:$F,$B99,DATA!$M:$M,H$9,DATA!$N:$N,$L$1,DATA!$E:$E,"&lt;=7"),4)&gt;MASTER!$B$3/100,"SB",IF(ROUND(AVERAGEIFS(DATA!$K:$K,DATA!$F:$F,$B99,DATA!$M:$M,H$9,DATA!$N:$N,$L$1,DATA!$E:$E,"&lt;=7"),4)&gt;MASTER!$B$4/100,"B",IF(ROUND(AVERAGEIFS(DATA!$K:$K,DATA!$F:$F,$B99,DATA!$M:$M,H$9,DATA!$N:$N,$L$1,DATA!$E:$E,"&lt;=7"),4)&gt;MASTER!$B$5/100,"C","K")))," ")</f>
        <v> </v>
      </c>
      <c r="I99" s="52"/>
      <c r="J99" s="18" t="str">
        <f ca="1">IFERROR(IF(ROUND(AVERAGEIFS(DATA!$K:$K,DATA!$F:$F,$B99,DATA!$M:$M,J$9,DATA!$N:$N,$L$1,DATA!$E:$E,"&lt;=7"),4)&gt;MASTER!$B$3/100,"SB",IF(ROUND(AVERAGEIFS(DATA!$K:$K,DATA!$F:$F,$B99,DATA!$M:$M,J$9,DATA!$N:$N,$L$1,DATA!$E:$E,"&lt;=7"),4)&gt;MASTER!$B$4/100,"B",IF(ROUND(AVERAGEIFS(DATA!$K:$K,DATA!$F:$F,$B99,DATA!$M:$M,J$9,DATA!$N:$N,$L$1,DATA!$E:$E,"&lt;=7"),4)&gt;MASTER!$B$5/100,"C","K")))," ")</f>
        <v> </v>
      </c>
      <c r="K99" s="52"/>
      <c r="L99" s="18" t="str">
        <f ca="1">IFERROR(IF(ROUND(AVERAGEIFS(DATA!$K:$K,DATA!$F:$F,$B99,DATA!$M:$M,L$9,DATA!$N:$N,$L$1,DATA!$E:$E,"&lt;=7"),4)&gt;MASTER!$B$3/100,"SB",IF(ROUND(AVERAGEIFS(DATA!$K:$K,DATA!$F:$F,$B99,DATA!$M:$M,L$9,DATA!$N:$N,$L$1,DATA!$E:$E,"&lt;=7"),4)&gt;MASTER!$B$4/100,"B",IF(ROUND(AVERAGEIFS(DATA!$K:$K,DATA!$F:$F,$B99,DATA!$M:$M,L$9,DATA!$N:$N,$L$1,DATA!$E:$E,"&lt;=7"),4)&gt;MASTER!$B$5/100,"C","K")))," ")</f>
        <v> </v>
      </c>
      <c r="M99" s="52"/>
      <c r="N99" s="18" t="str">
        <f ca="1">IFERROR(IF(ROUND(AVERAGEIFS(DATA!$K:$K,DATA!$F:$F,$B99,DATA!$M:$M,N$9,DATA!$N:$N,$L$1,DATA!$E:$E,"&lt;=7"),4)&gt;MASTER!$B$3/100,"SB",IF(ROUND(AVERAGEIFS(DATA!$K:$K,DATA!$F:$F,$B99,DATA!$M:$M,N$9,DATA!$N:$N,$L$1,DATA!$E:$E,"&lt;=7"),4)&gt;MASTER!$B$4/100,"B",IF(ROUND(AVERAGEIFS(DATA!$K:$K,DATA!$F:$F,$B99,DATA!$M:$M,N$9,DATA!$N:$N,$L$1,DATA!$E:$E,"&lt;=7"),4)&gt;MASTER!$B$5/100,"C","K")))," ")</f>
        <v> 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customHeight="1" spans="1:50">
      <c r="A100" s="1"/>
      <c r="B100" s="33" t="s">
        <v>89</v>
      </c>
      <c r="C100" s="52"/>
      <c r="D100" s="18" t="str">
        <f ca="1">IFERROR(IF(ROUND(AVERAGEIFS(DATA!$K:$K,DATA!$F:$F,$B100,DATA!$M:$M,D$9,DATA!$N:$N,$L$1,DATA!$E:$E,"&lt;=7"),4)&gt;MASTER!$B$3/100,"SB",IF(ROUND(AVERAGEIFS(DATA!$K:$K,DATA!$F:$F,$B100,DATA!$M:$M,D$9,DATA!$N:$N,$L$1,DATA!$E:$E,"&lt;=7"),4)&gt;MASTER!$B$4/100,"B",IF(ROUND(AVERAGEIFS(DATA!$K:$K,DATA!$F:$F,$B100,DATA!$M:$M,D$9,DATA!$N:$N,$L$1,DATA!$E:$E,"&lt;=7"),4)&gt;MASTER!$B$5/100,"C","K")))," ")</f>
        <v> </v>
      </c>
      <c r="E100" s="52"/>
      <c r="F100" s="18" t="str">
        <f ca="1">IFERROR(IF(ROUND(AVERAGEIFS(DATA!$K:$K,DATA!$F:$F,$B100,DATA!$M:$M,F$9,DATA!$N:$N,$L$1,DATA!$E:$E,"&lt;=7"),4)&gt;MASTER!$B$3/100,"SB",IF(ROUND(AVERAGEIFS(DATA!$K:$K,DATA!$F:$F,$B100,DATA!$M:$M,F$9,DATA!$N:$N,$L$1,DATA!$E:$E,"&lt;=7"),4)&gt;MASTER!$B$4/100,"B",IF(ROUND(AVERAGEIFS(DATA!$K:$K,DATA!$F:$F,$B100,DATA!$M:$M,F$9,DATA!$N:$N,$L$1,DATA!$E:$E,"&lt;=7"),4)&gt;MASTER!$B$5/100,"C","K")))," ")</f>
        <v> </v>
      </c>
      <c r="G100" s="52"/>
      <c r="H100" s="18" t="str">
        <f ca="1">IFERROR(IF(ROUND(AVERAGEIFS(DATA!$K:$K,DATA!$F:$F,$B100,DATA!$M:$M,H$9,DATA!$N:$N,$L$1,DATA!$E:$E,"&lt;=7"),4)&gt;MASTER!$B$3/100,"SB",IF(ROUND(AVERAGEIFS(DATA!$K:$K,DATA!$F:$F,$B100,DATA!$M:$M,H$9,DATA!$N:$N,$L$1,DATA!$E:$E,"&lt;=7"),4)&gt;MASTER!$B$4/100,"B",IF(ROUND(AVERAGEIFS(DATA!$K:$K,DATA!$F:$F,$B100,DATA!$M:$M,H$9,DATA!$N:$N,$L$1,DATA!$E:$E,"&lt;=7"),4)&gt;MASTER!$B$5/100,"C","K")))," ")</f>
        <v> </v>
      </c>
      <c r="I100" s="52"/>
      <c r="J100" s="18" t="str">
        <f ca="1">IFERROR(IF(ROUND(AVERAGEIFS(DATA!$K:$K,DATA!$F:$F,$B100,DATA!$M:$M,J$9,DATA!$N:$N,$L$1,DATA!$E:$E,"&lt;=7"),4)&gt;MASTER!$B$3/100,"SB",IF(ROUND(AVERAGEIFS(DATA!$K:$K,DATA!$F:$F,$B100,DATA!$M:$M,J$9,DATA!$N:$N,$L$1,DATA!$E:$E,"&lt;=7"),4)&gt;MASTER!$B$4/100,"B",IF(ROUND(AVERAGEIFS(DATA!$K:$K,DATA!$F:$F,$B100,DATA!$M:$M,J$9,DATA!$N:$N,$L$1,DATA!$E:$E,"&lt;=7"),4)&gt;MASTER!$B$5/100,"C","K")))," ")</f>
        <v> </v>
      </c>
      <c r="K100" s="52"/>
      <c r="L100" s="18" t="str">
        <f ca="1">IFERROR(IF(ROUND(AVERAGEIFS(DATA!$K:$K,DATA!$F:$F,$B100,DATA!$M:$M,L$9,DATA!$N:$N,$L$1,DATA!$E:$E,"&lt;=7"),4)&gt;MASTER!$B$3/100,"SB",IF(ROUND(AVERAGEIFS(DATA!$K:$K,DATA!$F:$F,$B100,DATA!$M:$M,L$9,DATA!$N:$N,$L$1,DATA!$E:$E,"&lt;=7"),4)&gt;MASTER!$B$4/100,"B",IF(ROUND(AVERAGEIFS(DATA!$K:$K,DATA!$F:$F,$B100,DATA!$M:$M,L$9,DATA!$N:$N,$L$1,DATA!$E:$E,"&lt;=7"),4)&gt;MASTER!$B$5/100,"C","K")))," ")</f>
        <v> </v>
      </c>
      <c r="M100" s="52"/>
      <c r="N100" s="18" t="str">
        <f ca="1">IFERROR(IF(ROUND(AVERAGEIFS(DATA!$K:$K,DATA!$F:$F,$B100,DATA!$M:$M,N$9,DATA!$N:$N,$L$1,DATA!$E:$E,"&lt;=7"),4)&gt;MASTER!$B$3/100,"SB",IF(ROUND(AVERAGEIFS(DATA!$K:$K,DATA!$F:$F,$B100,DATA!$M:$M,N$9,DATA!$N:$N,$L$1,DATA!$E:$E,"&lt;=7"),4)&gt;MASTER!$B$4/100,"B",IF(ROUND(AVERAGEIFS(DATA!$K:$K,DATA!$F:$F,$B100,DATA!$M:$M,N$9,DATA!$N:$N,$L$1,DATA!$E:$E,"&lt;=7"),4)&gt;MASTER!$B$5/100,"C","K")))," ")</f>
        <v> 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customHeight="1" spans="1:50">
      <c r="A101" s="1"/>
      <c r="B101" s="33" t="s">
        <v>90</v>
      </c>
      <c r="C101" s="52"/>
      <c r="D101" s="18" t="str">
        <f ca="1">IFERROR(IF(ROUND(AVERAGEIFS(DATA!$K:$K,DATA!$F:$F,$B101,DATA!$M:$M,D$9,DATA!$N:$N,$L$1,DATA!$E:$E,"&lt;=7"),4)&gt;MASTER!$B$3/100,"SB",IF(ROUND(AVERAGEIFS(DATA!$K:$K,DATA!$F:$F,$B101,DATA!$M:$M,D$9,DATA!$N:$N,$L$1,DATA!$E:$E,"&lt;=7"),4)&gt;MASTER!$B$4/100,"B",IF(ROUND(AVERAGEIFS(DATA!$K:$K,DATA!$F:$F,$B101,DATA!$M:$M,D$9,DATA!$N:$N,$L$1,DATA!$E:$E,"&lt;=7"),4)&gt;MASTER!$B$5/100,"C","K")))," ")</f>
        <v> </v>
      </c>
      <c r="E101" s="52"/>
      <c r="F101" s="18" t="str">
        <f ca="1">IFERROR(IF(ROUND(AVERAGEIFS(DATA!$K:$K,DATA!$F:$F,$B101,DATA!$M:$M,F$9,DATA!$N:$N,$L$1,DATA!$E:$E,"&lt;=7"),4)&gt;MASTER!$B$3/100,"SB",IF(ROUND(AVERAGEIFS(DATA!$K:$K,DATA!$F:$F,$B101,DATA!$M:$M,F$9,DATA!$N:$N,$L$1,DATA!$E:$E,"&lt;=7"),4)&gt;MASTER!$B$4/100,"B",IF(ROUND(AVERAGEIFS(DATA!$K:$K,DATA!$F:$F,$B101,DATA!$M:$M,F$9,DATA!$N:$N,$L$1,DATA!$E:$E,"&lt;=7"),4)&gt;MASTER!$B$5/100,"C","K")))," ")</f>
        <v> </v>
      </c>
      <c r="G101" s="52"/>
      <c r="H101" s="18" t="str">
        <f ca="1">IFERROR(IF(ROUND(AVERAGEIFS(DATA!$K:$K,DATA!$F:$F,$B101,DATA!$M:$M,H$9,DATA!$N:$N,$L$1,DATA!$E:$E,"&lt;=7"),4)&gt;MASTER!$B$3/100,"SB",IF(ROUND(AVERAGEIFS(DATA!$K:$K,DATA!$F:$F,$B101,DATA!$M:$M,H$9,DATA!$N:$N,$L$1,DATA!$E:$E,"&lt;=7"),4)&gt;MASTER!$B$4/100,"B",IF(ROUND(AVERAGEIFS(DATA!$K:$K,DATA!$F:$F,$B101,DATA!$M:$M,H$9,DATA!$N:$N,$L$1,DATA!$E:$E,"&lt;=7"),4)&gt;MASTER!$B$5/100,"C","K")))," ")</f>
        <v> </v>
      </c>
      <c r="I101" s="52"/>
      <c r="J101" s="18" t="str">
        <f ca="1">IFERROR(IF(ROUND(AVERAGEIFS(DATA!$K:$K,DATA!$F:$F,$B101,DATA!$M:$M,J$9,DATA!$N:$N,$L$1,DATA!$E:$E,"&lt;=7"),4)&gt;MASTER!$B$3/100,"SB",IF(ROUND(AVERAGEIFS(DATA!$K:$K,DATA!$F:$F,$B101,DATA!$M:$M,J$9,DATA!$N:$N,$L$1,DATA!$E:$E,"&lt;=7"),4)&gt;MASTER!$B$4/100,"B",IF(ROUND(AVERAGEIFS(DATA!$K:$K,DATA!$F:$F,$B101,DATA!$M:$M,J$9,DATA!$N:$N,$L$1,DATA!$E:$E,"&lt;=7"),4)&gt;MASTER!$B$5/100,"C","K")))," ")</f>
        <v> </v>
      </c>
      <c r="K101" s="52"/>
      <c r="L101" s="18" t="str">
        <f ca="1">IFERROR(IF(ROUND(AVERAGEIFS(DATA!$K:$K,DATA!$F:$F,$B101,DATA!$M:$M,L$9,DATA!$N:$N,$L$1,DATA!$E:$E,"&lt;=7"),4)&gt;MASTER!$B$3/100,"SB",IF(ROUND(AVERAGEIFS(DATA!$K:$K,DATA!$F:$F,$B101,DATA!$M:$M,L$9,DATA!$N:$N,$L$1,DATA!$E:$E,"&lt;=7"),4)&gt;MASTER!$B$4/100,"B",IF(ROUND(AVERAGEIFS(DATA!$K:$K,DATA!$F:$F,$B101,DATA!$M:$M,L$9,DATA!$N:$N,$L$1,DATA!$E:$E,"&lt;=7"),4)&gt;MASTER!$B$5/100,"C","K")))," ")</f>
        <v> </v>
      </c>
      <c r="M101" s="52"/>
      <c r="N101" s="18" t="str">
        <f ca="1">IFERROR(IF(ROUND(AVERAGEIFS(DATA!$K:$K,DATA!$F:$F,$B101,DATA!$M:$M,N$9,DATA!$N:$N,$L$1,DATA!$E:$E,"&lt;=7"),4)&gt;MASTER!$B$3/100,"SB",IF(ROUND(AVERAGEIFS(DATA!$K:$K,DATA!$F:$F,$B101,DATA!$M:$M,N$9,DATA!$N:$N,$L$1,DATA!$E:$E,"&lt;=7"),4)&gt;MASTER!$B$4/100,"B",IF(ROUND(AVERAGEIFS(DATA!$K:$K,DATA!$F:$F,$B101,DATA!$M:$M,N$9,DATA!$N:$N,$L$1,DATA!$E:$E,"&lt;=7"),4)&gt;MASTER!$B$5/100,"C","K")))," ")</f>
        <v> 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customHeight="1" spans="1:50">
      <c r="A102" s="1"/>
      <c r="B102" s="33" t="s">
        <v>91</v>
      </c>
      <c r="C102" s="52"/>
      <c r="D102" s="18" t="str">
        <f ca="1">IFERROR(IF(ROUND(AVERAGEIFS(DATA!$K:$K,DATA!$F:$F,$B102,DATA!$M:$M,D$9,DATA!$N:$N,$L$1,DATA!$E:$E,"&lt;=7"),4)&gt;MASTER!$B$3/100,"SB",IF(ROUND(AVERAGEIFS(DATA!$K:$K,DATA!$F:$F,$B102,DATA!$M:$M,D$9,DATA!$N:$N,$L$1,DATA!$E:$E,"&lt;=7"),4)&gt;MASTER!$B$4/100,"B",IF(ROUND(AVERAGEIFS(DATA!$K:$K,DATA!$F:$F,$B102,DATA!$M:$M,D$9,DATA!$N:$N,$L$1,DATA!$E:$E,"&lt;=7"),4)&gt;MASTER!$B$5/100,"C","K")))," ")</f>
        <v> </v>
      </c>
      <c r="E102" s="52"/>
      <c r="F102" s="18" t="str">
        <f ca="1">IFERROR(IF(ROUND(AVERAGEIFS(DATA!$K:$K,DATA!$F:$F,$B102,DATA!$M:$M,F$9,DATA!$N:$N,$L$1,DATA!$E:$E,"&lt;=7"),4)&gt;MASTER!$B$3/100,"SB",IF(ROUND(AVERAGEIFS(DATA!$K:$K,DATA!$F:$F,$B102,DATA!$M:$M,F$9,DATA!$N:$N,$L$1,DATA!$E:$E,"&lt;=7"),4)&gt;MASTER!$B$4/100,"B",IF(ROUND(AVERAGEIFS(DATA!$K:$K,DATA!$F:$F,$B102,DATA!$M:$M,F$9,DATA!$N:$N,$L$1,DATA!$E:$E,"&lt;=7"),4)&gt;MASTER!$B$5/100,"C","K")))," ")</f>
        <v> </v>
      </c>
      <c r="G102" s="52"/>
      <c r="H102" s="18" t="str">
        <f ca="1">IFERROR(IF(ROUND(AVERAGEIFS(DATA!$K:$K,DATA!$F:$F,$B102,DATA!$M:$M,H$9,DATA!$N:$N,$L$1,DATA!$E:$E,"&lt;=7"),4)&gt;MASTER!$B$3/100,"SB",IF(ROUND(AVERAGEIFS(DATA!$K:$K,DATA!$F:$F,$B102,DATA!$M:$M,H$9,DATA!$N:$N,$L$1,DATA!$E:$E,"&lt;=7"),4)&gt;MASTER!$B$4/100,"B",IF(ROUND(AVERAGEIFS(DATA!$K:$K,DATA!$F:$F,$B102,DATA!$M:$M,H$9,DATA!$N:$N,$L$1,DATA!$E:$E,"&lt;=7"),4)&gt;MASTER!$B$5/100,"C","K")))," ")</f>
        <v> </v>
      </c>
      <c r="I102" s="52"/>
      <c r="J102" s="18" t="str">
        <f ca="1">IFERROR(IF(ROUND(AVERAGEIFS(DATA!$K:$K,DATA!$F:$F,$B102,DATA!$M:$M,J$9,DATA!$N:$N,$L$1,DATA!$E:$E,"&lt;=7"),4)&gt;MASTER!$B$3/100,"SB",IF(ROUND(AVERAGEIFS(DATA!$K:$K,DATA!$F:$F,$B102,DATA!$M:$M,J$9,DATA!$N:$N,$L$1,DATA!$E:$E,"&lt;=7"),4)&gt;MASTER!$B$4/100,"B",IF(ROUND(AVERAGEIFS(DATA!$K:$K,DATA!$F:$F,$B102,DATA!$M:$M,J$9,DATA!$N:$N,$L$1,DATA!$E:$E,"&lt;=7"),4)&gt;MASTER!$B$5/100,"C","K")))," ")</f>
        <v> </v>
      </c>
      <c r="K102" s="52"/>
      <c r="L102" s="18" t="str">
        <f ca="1">IFERROR(IF(ROUND(AVERAGEIFS(DATA!$K:$K,DATA!$F:$F,$B102,DATA!$M:$M,L$9,DATA!$N:$N,$L$1,DATA!$E:$E,"&lt;=7"),4)&gt;MASTER!$B$3/100,"SB",IF(ROUND(AVERAGEIFS(DATA!$K:$K,DATA!$F:$F,$B102,DATA!$M:$M,L$9,DATA!$N:$N,$L$1,DATA!$E:$E,"&lt;=7"),4)&gt;MASTER!$B$4/100,"B",IF(ROUND(AVERAGEIFS(DATA!$K:$K,DATA!$F:$F,$B102,DATA!$M:$M,L$9,DATA!$N:$N,$L$1,DATA!$E:$E,"&lt;=7"),4)&gt;MASTER!$B$5/100,"C","K")))," ")</f>
        <v> </v>
      </c>
      <c r="M102" s="52"/>
      <c r="N102" s="18" t="str">
        <f ca="1">IFERROR(IF(ROUND(AVERAGEIFS(DATA!$K:$K,DATA!$F:$F,$B102,DATA!$M:$M,N$9,DATA!$N:$N,$L$1,DATA!$E:$E,"&lt;=7"),4)&gt;MASTER!$B$3/100,"SB",IF(ROUND(AVERAGEIFS(DATA!$K:$K,DATA!$F:$F,$B102,DATA!$M:$M,N$9,DATA!$N:$N,$L$1,DATA!$E:$E,"&lt;=7"),4)&gt;MASTER!$B$4/100,"B",IF(ROUND(AVERAGEIFS(DATA!$K:$K,DATA!$F:$F,$B102,DATA!$M:$M,N$9,DATA!$N:$N,$L$1,DATA!$E:$E,"&lt;=7"),4)&gt;MASTER!$B$5/100,"C","K")))," ")</f>
        <v> 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customHeight="1" spans="1:50">
      <c r="A103" s="1"/>
      <c r="B103" s="33" t="s">
        <v>92</v>
      </c>
      <c r="C103" s="52"/>
      <c r="D103" s="18" t="str">
        <f ca="1">IFERROR(IF(ROUND(AVERAGEIFS(DATA!$K:$K,DATA!$F:$F,$B103,DATA!$M:$M,D$9,DATA!$N:$N,$L$1,DATA!$E:$E,"&lt;=7"),4)&gt;MASTER!$B$3/100,"SB",IF(ROUND(AVERAGEIFS(DATA!$K:$K,DATA!$F:$F,$B103,DATA!$M:$M,D$9,DATA!$N:$N,$L$1,DATA!$E:$E,"&lt;=7"),4)&gt;MASTER!$B$4/100,"B",IF(ROUND(AVERAGEIFS(DATA!$K:$K,DATA!$F:$F,$B103,DATA!$M:$M,D$9,DATA!$N:$N,$L$1,DATA!$E:$E,"&lt;=7"),4)&gt;MASTER!$B$5/100,"C","K")))," ")</f>
        <v> </v>
      </c>
      <c r="E103" s="52"/>
      <c r="F103" s="18" t="str">
        <f ca="1">IFERROR(IF(ROUND(AVERAGEIFS(DATA!$K:$K,DATA!$F:$F,$B103,DATA!$M:$M,F$9,DATA!$N:$N,$L$1,DATA!$E:$E,"&lt;=7"),4)&gt;MASTER!$B$3/100,"SB",IF(ROUND(AVERAGEIFS(DATA!$K:$K,DATA!$F:$F,$B103,DATA!$M:$M,F$9,DATA!$N:$N,$L$1,DATA!$E:$E,"&lt;=7"),4)&gt;MASTER!$B$4/100,"B",IF(ROUND(AVERAGEIFS(DATA!$K:$K,DATA!$F:$F,$B103,DATA!$M:$M,F$9,DATA!$N:$N,$L$1,DATA!$E:$E,"&lt;=7"),4)&gt;MASTER!$B$5/100,"C","K")))," ")</f>
        <v> </v>
      </c>
      <c r="G103" s="52"/>
      <c r="H103" s="18" t="str">
        <f ca="1">IFERROR(IF(ROUND(AVERAGEIFS(DATA!$K:$K,DATA!$F:$F,$B103,DATA!$M:$M,H$9,DATA!$N:$N,$L$1,DATA!$E:$E,"&lt;=7"),4)&gt;MASTER!$B$3/100,"SB",IF(ROUND(AVERAGEIFS(DATA!$K:$K,DATA!$F:$F,$B103,DATA!$M:$M,H$9,DATA!$N:$N,$L$1,DATA!$E:$E,"&lt;=7"),4)&gt;MASTER!$B$4/100,"B",IF(ROUND(AVERAGEIFS(DATA!$K:$K,DATA!$F:$F,$B103,DATA!$M:$M,H$9,DATA!$N:$N,$L$1,DATA!$E:$E,"&lt;=7"),4)&gt;MASTER!$B$5/100,"C","K")))," ")</f>
        <v> </v>
      </c>
      <c r="I103" s="52"/>
      <c r="J103" s="18" t="str">
        <f ca="1">IFERROR(IF(ROUND(AVERAGEIFS(DATA!$K:$K,DATA!$F:$F,$B103,DATA!$M:$M,J$9,DATA!$N:$N,$L$1,DATA!$E:$E,"&lt;=7"),4)&gt;MASTER!$B$3/100,"SB",IF(ROUND(AVERAGEIFS(DATA!$K:$K,DATA!$F:$F,$B103,DATA!$M:$M,J$9,DATA!$N:$N,$L$1,DATA!$E:$E,"&lt;=7"),4)&gt;MASTER!$B$4/100,"B",IF(ROUND(AVERAGEIFS(DATA!$K:$K,DATA!$F:$F,$B103,DATA!$M:$M,J$9,DATA!$N:$N,$L$1,DATA!$E:$E,"&lt;=7"),4)&gt;MASTER!$B$5/100,"C","K")))," ")</f>
        <v> </v>
      </c>
      <c r="K103" s="52"/>
      <c r="L103" s="18" t="str">
        <f ca="1">IFERROR(IF(ROUND(AVERAGEIFS(DATA!$K:$K,DATA!$F:$F,$B103,DATA!$M:$M,L$9,DATA!$N:$N,$L$1,DATA!$E:$E,"&lt;=7"),4)&gt;MASTER!$B$3/100,"SB",IF(ROUND(AVERAGEIFS(DATA!$K:$K,DATA!$F:$F,$B103,DATA!$M:$M,L$9,DATA!$N:$N,$L$1,DATA!$E:$E,"&lt;=7"),4)&gt;MASTER!$B$4/100,"B",IF(ROUND(AVERAGEIFS(DATA!$K:$K,DATA!$F:$F,$B103,DATA!$M:$M,L$9,DATA!$N:$N,$L$1,DATA!$E:$E,"&lt;=7"),4)&gt;MASTER!$B$5/100,"C","K")))," ")</f>
        <v> </v>
      </c>
      <c r="M103" s="52"/>
      <c r="N103" s="18" t="str">
        <f ca="1">IFERROR(IF(ROUND(AVERAGEIFS(DATA!$K:$K,DATA!$F:$F,$B103,DATA!$M:$M,N$9,DATA!$N:$N,$L$1,DATA!$E:$E,"&lt;=7"),4)&gt;MASTER!$B$3/100,"SB",IF(ROUND(AVERAGEIFS(DATA!$K:$K,DATA!$F:$F,$B103,DATA!$M:$M,N$9,DATA!$N:$N,$L$1,DATA!$E:$E,"&lt;=7"),4)&gt;MASTER!$B$4/100,"B",IF(ROUND(AVERAGEIFS(DATA!$K:$K,DATA!$F:$F,$B103,DATA!$M:$M,N$9,DATA!$N:$N,$L$1,DATA!$E:$E,"&lt;=7"),4)&gt;MASTER!$B$5/100,"C","K")))," ")</f>
        <v> 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customHeight="1" spans="1:50">
      <c r="A104" s="1"/>
      <c r="B104" s="33" t="s">
        <v>93</v>
      </c>
      <c r="C104" s="52"/>
      <c r="D104" s="18" t="str">
        <f ca="1">IFERROR(IF(ROUND(AVERAGEIFS(DATA!$K:$K,DATA!$F:$F,$B104,DATA!$M:$M,D$9,DATA!$N:$N,$L$1,DATA!$E:$E,"&lt;=7"),4)&gt;MASTER!$B$3/100,"SB",IF(ROUND(AVERAGEIFS(DATA!$K:$K,DATA!$F:$F,$B104,DATA!$M:$M,D$9,DATA!$N:$N,$L$1,DATA!$E:$E,"&lt;=7"),4)&gt;MASTER!$B$4/100,"B",IF(ROUND(AVERAGEIFS(DATA!$K:$K,DATA!$F:$F,$B104,DATA!$M:$M,D$9,DATA!$N:$N,$L$1,DATA!$E:$E,"&lt;=7"),4)&gt;MASTER!$B$5/100,"C","K")))," ")</f>
        <v> </v>
      </c>
      <c r="E104" s="52"/>
      <c r="F104" s="18" t="str">
        <f ca="1">IFERROR(IF(ROUND(AVERAGEIFS(DATA!$K:$K,DATA!$F:$F,$B104,DATA!$M:$M,F$9,DATA!$N:$N,$L$1,DATA!$E:$E,"&lt;=7"),4)&gt;MASTER!$B$3/100,"SB",IF(ROUND(AVERAGEIFS(DATA!$K:$K,DATA!$F:$F,$B104,DATA!$M:$M,F$9,DATA!$N:$N,$L$1,DATA!$E:$E,"&lt;=7"),4)&gt;MASTER!$B$4/100,"B",IF(ROUND(AVERAGEIFS(DATA!$K:$K,DATA!$F:$F,$B104,DATA!$M:$M,F$9,DATA!$N:$N,$L$1,DATA!$E:$E,"&lt;=7"),4)&gt;MASTER!$B$5/100,"C","K")))," ")</f>
        <v> </v>
      </c>
      <c r="G104" s="52"/>
      <c r="H104" s="18" t="str">
        <f ca="1">IFERROR(IF(ROUND(AVERAGEIFS(DATA!$K:$K,DATA!$F:$F,$B104,DATA!$M:$M,H$9,DATA!$N:$N,$L$1,DATA!$E:$E,"&lt;=7"),4)&gt;MASTER!$B$3/100,"SB",IF(ROUND(AVERAGEIFS(DATA!$K:$K,DATA!$F:$F,$B104,DATA!$M:$M,H$9,DATA!$N:$N,$L$1,DATA!$E:$E,"&lt;=7"),4)&gt;MASTER!$B$4/100,"B",IF(ROUND(AVERAGEIFS(DATA!$K:$K,DATA!$F:$F,$B104,DATA!$M:$M,H$9,DATA!$N:$N,$L$1,DATA!$E:$E,"&lt;=7"),4)&gt;MASTER!$B$5/100,"C","K")))," ")</f>
        <v> </v>
      </c>
      <c r="I104" s="52"/>
      <c r="J104" s="18" t="str">
        <f ca="1">IFERROR(IF(ROUND(AVERAGEIFS(DATA!$K:$K,DATA!$F:$F,$B104,DATA!$M:$M,J$9,DATA!$N:$N,$L$1,DATA!$E:$E,"&lt;=7"),4)&gt;MASTER!$B$3/100,"SB",IF(ROUND(AVERAGEIFS(DATA!$K:$K,DATA!$F:$F,$B104,DATA!$M:$M,J$9,DATA!$N:$N,$L$1,DATA!$E:$E,"&lt;=7"),4)&gt;MASTER!$B$4/100,"B",IF(ROUND(AVERAGEIFS(DATA!$K:$K,DATA!$F:$F,$B104,DATA!$M:$M,J$9,DATA!$N:$N,$L$1,DATA!$E:$E,"&lt;=7"),4)&gt;MASTER!$B$5/100,"C","K")))," ")</f>
        <v> </v>
      </c>
      <c r="K104" s="52"/>
      <c r="L104" s="18" t="str">
        <f ca="1">IFERROR(IF(ROUND(AVERAGEIFS(DATA!$K:$K,DATA!$F:$F,$B104,DATA!$M:$M,L$9,DATA!$N:$N,$L$1,DATA!$E:$E,"&lt;=7"),4)&gt;MASTER!$B$3/100,"SB",IF(ROUND(AVERAGEIFS(DATA!$K:$K,DATA!$F:$F,$B104,DATA!$M:$M,L$9,DATA!$N:$N,$L$1,DATA!$E:$E,"&lt;=7"),4)&gt;MASTER!$B$4/100,"B",IF(ROUND(AVERAGEIFS(DATA!$K:$K,DATA!$F:$F,$B104,DATA!$M:$M,L$9,DATA!$N:$N,$L$1,DATA!$E:$E,"&lt;=7"),4)&gt;MASTER!$B$5/100,"C","K")))," ")</f>
        <v> </v>
      </c>
      <c r="M104" s="52"/>
      <c r="N104" s="18" t="str">
        <f ca="1">IFERROR(IF(ROUND(AVERAGEIFS(DATA!$K:$K,DATA!$F:$F,$B104,DATA!$M:$M,N$9,DATA!$N:$N,$L$1,DATA!$E:$E,"&lt;=7"),4)&gt;MASTER!$B$3/100,"SB",IF(ROUND(AVERAGEIFS(DATA!$K:$K,DATA!$F:$F,$B104,DATA!$M:$M,N$9,DATA!$N:$N,$L$1,DATA!$E:$E,"&lt;=7"),4)&gt;MASTER!$B$4/100,"B",IF(ROUND(AVERAGEIFS(DATA!$K:$K,DATA!$F:$F,$B104,DATA!$M:$M,N$9,DATA!$N:$N,$L$1,DATA!$E:$E,"&lt;=7"),4)&gt;MASTER!$B$5/100,"C","K")))," ")</f>
        <v> 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customHeight="1" spans="1:50">
      <c r="A105" s="1"/>
      <c r="B105" s="33" t="s">
        <v>94</v>
      </c>
      <c r="C105" s="52"/>
      <c r="D105" s="18" t="str">
        <f ca="1">IFERROR(IF(ROUND(AVERAGEIFS(DATA!$K:$K,DATA!$F:$F,$B105,DATA!$M:$M,D$9,DATA!$N:$N,$L$1,DATA!$E:$E,"&lt;=7"),4)&gt;MASTER!$B$3/100,"SB",IF(ROUND(AVERAGEIFS(DATA!$K:$K,DATA!$F:$F,$B105,DATA!$M:$M,D$9,DATA!$N:$N,$L$1,DATA!$E:$E,"&lt;=7"),4)&gt;MASTER!$B$4/100,"B",IF(ROUND(AVERAGEIFS(DATA!$K:$K,DATA!$F:$F,$B105,DATA!$M:$M,D$9,DATA!$N:$N,$L$1,DATA!$E:$E,"&lt;=7"),4)&gt;MASTER!$B$5/100,"C","K")))," ")</f>
        <v> </v>
      </c>
      <c r="E105" s="52"/>
      <c r="F105" s="18" t="str">
        <f ca="1">IFERROR(IF(ROUND(AVERAGEIFS(DATA!$K:$K,DATA!$F:$F,$B105,DATA!$M:$M,F$9,DATA!$N:$N,$L$1,DATA!$E:$E,"&lt;=7"),4)&gt;MASTER!$B$3/100,"SB",IF(ROUND(AVERAGEIFS(DATA!$K:$K,DATA!$F:$F,$B105,DATA!$M:$M,F$9,DATA!$N:$N,$L$1,DATA!$E:$E,"&lt;=7"),4)&gt;MASTER!$B$4/100,"B",IF(ROUND(AVERAGEIFS(DATA!$K:$K,DATA!$F:$F,$B105,DATA!$M:$M,F$9,DATA!$N:$N,$L$1,DATA!$E:$E,"&lt;=7"),4)&gt;MASTER!$B$5/100,"C","K")))," ")</f>
        <v> </v>
      </c>
      <c r="G105" s="52"/>
      <c r="H105" s="18" t="str">
        <f ca="1">IFERROR(IF(ROUND(AVERAGEIFS(DATA!$K:$K,DATA!$F:$F,$B105,DATA!$M:$M,H$9,DATA!$N:$N,$L$1,DATA!$E:$E,"&lt;=7"),4)&gt;MASTER!$B$3/100,"SB",IF(ROUND(AVERAGEIFS(DATA!$K:$K,DATA!$F:$F,$B105,DATA!$M:$M,H$9,DATA!$N:$N,$L$1,DATA!$E:$E,"&lt;=7"),4)&gt;MASTER!$B$4/100,"B",IF(ROUND(AVERAGEIFS(DATA!$K:$K,DATA!$F:$F,$B105,DATA!$M:$M,H$9,DATA!$N:$N,$L$1,DATA!$E:$E,"&lt;=7"),4)&gt;MASTER!$B$5/100,"C","K")))," ")</f>
        <v> </v>
      </c>
      <c r="I105" s="52"/>
      <c r="J105" s="18" t="str">
        <f ca="1">IFERROR(IF(ROUND(AVERAGEIFS(DATA!$K:$K,DATA!$F:$F,$B105,DATA!$M:$M,J$9,DATA!$N:$N,$L$1,DATA!$E:$E,"&lt;=7"),4)&gt;MASTER!$B$3/100,"SB",IF(ROUND(AVERAGEIFS(DATA!$K:$K,DATA!$F:$F,$B105,DATA!$M:$M,J$9,DATA!$N:$N,$L$1,DATA!$E:$E,"&lt;=7"),4)&gt;MASTER!$B$4/100,"B",IF(ROUND(AVERAGEIFS(DATA!$K:$K,DATA!$F:$F,$B105,DATA!$M:$M,J$9,DATA!$N:$N,$L$1,DATA!$E:$E,"&lt;=7"),4)&gt;MASTER!$B$5/100,"C","K")))," ")</f>
        <v> </v>
      </c>
      <c r="K105" s="52"/>
      <c r="L105" s="18" t="str">
        <f ca="1">IFERROR(IF(ROUND(AVERAGEIFS(DATA!$K:$K,DATA!$F:$F,$B105,DATA!$M:$M,L$9,DATA!$N:$N,$L$1,DATA!$E:$E,"&lt;=7"),4)&gt;MASTER!$B$3/100,"SB",IF(ROUND(AVERAGEIFS(DATA!$K:$K,DATA!$F:$F,$B105,DATA!$M:$M,L$9,DATA!$N:$N,$L$1,DATA!$E:$E,"&lt;=7"),4)&gt;MASTER!$B$4/100,"B",IF(ROUND(AVERAGEIFS(DATA!$K:$K,DATA!$F:$F,$B105,DATA!$M:$M,L$9,DATA!$N:$N,$L$1,DATA!$E:$E,"&lt;=7"),4)&gt;MASTER!$B$5/100,"C","K")))," ")</f>
        <v> </v>
      </c>
      <c r="M105" s="52"/>
      <c r="N105" s="18" t="str">
        <f ca="1">IFERROR(IF(ROUND(AVERAGEIFS(DATA!$K:$K,DATA!$F:$F,$B105,DATA!$M:$M,N$9,DATA!$N:$N,$L$1,DATA!$E:$E,"&lt;=7"),4)&gt;MASTER!$B$3/100,"SB",IF(ROUND(AVERAGEIFS(DATA!$K:$K,DATA!$F:$F,$B105,DATA!$M:$M,N$9,DATA!$N:$N,$L$1,DATA!$E:$E,"&lt;=7"),4)&gt;MASTER!$B$4/100,"B",IF(ROUND(AVERAGEIFS(DATA!$K:$K,DATA!$F:$F,$B105,DATA!$M:$M,N$9,DATA!$N:$N,$L$1,DATA!$E:$E,"&lt;=7"),4)&gt;MASTER!$B$5/100,"C","K")))," ")</f>
        <v> 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customHeight="1" spans="1:50">
      <c r="A106" s="1"/>
      <c r="B106" s="33" t="s">
        <v>95</v>
      </c>
      <c r="C106" s="52"/>
      <c r="D106" s="18" t="str">
        <f ca="1">IFERROR(IF(ROUND(AVERAGEIFS(DATA!$K:$K,DATA!$F:$F,$B106,DATA!$M:$M,D$9,DATA!$N:$N,$L$1,DATA!$E:$E,"&lt;=7"),4)&gt;MASTER!$B$3/100,"SB",IF(ROUND(AVERAGEIFS(DATA!$K:$K,DATA!$F:$F,$B106,DATA!$M:$M,D$9,DATA!$N:$N,$L$1,DATA!$E:$E,"&lt;=7"),4)&gt;MASTER!$B$4/100,"B",IF(ROUND(AVERAGEIFS(DATA!$K:$K,DATA!$F:$F,$B106,DATA!$M:$M,D$9,DATA!$N:$N,$L$1,DATA!$E:$E,"&lt;=7"),4)&gt;MASTER!$B$5/100,"C","K")))," ")</f>
        <v> </v>
      </c>
      <c r="E106" s="52"/>
      <c r="F106" s="18" t="str">
        <f ca="1">IFERROR(IF(ROUND(AVERAGEIFS(DATA!$K:$K,DATA!$F:$F,$B106,DATA!$M:$M,F$9,DATA!$N:$N,$L$1,DATA!$E:$E,"&lt;=7"),4)&gt;MASTER!$B$3/100,"SB",IF(ROUND(AVERAGEIFS(DATA!$K:$K,DATA!$F:$F,$B106,DATA!$M:$M,F$9,DATA!$N:$N,$L$1,DATA!$E:$E,"&lt;=7"),4)&gt;MASTER!$B$4/100,"B",IF(ROUND(AVERAGEIFS(DATA!$K:$K,DATA!$F:$F,$B106,DATA!$M:$M,F$9,DATA!$N:$N,$L$1,DATA!$E:$E,"&lt;=7"),4)&gt;MASTER!$B$5/100,"C","K")))," ")</f>
        <v> </v>
      </c>
      <c r="G106" s="52"/>
      <c r="H106" s="18" t="str">
        <f ca="1">IFERROR(IF(ROUND(AVERAGEIFS(DATA!$K:$K,DATA!$F:$F,$B106,DATA!$M:$M,H$9,DATA!$N:$N,$L$1,DATA!$E:$E,"&lt;=7"),4)&gt;MASTER!$B$3/100,"SB",IF(ROUND(AVERAGEIFS(DATA!$K:$K,DATA!$F:$F,$B106,DATA!$M:$M,H$9,DATA!$N:$N,$L$1,DATA!$E:$E,"&lt;=7"),4)&gt;MASTER!$B$4/100,"B",IF(ROUND(AVERAGEIFS(DATA!$K:$K,DATA!$F:$F,$B106,DATA!$M:$M,H$9,DATA!$N:$N,$L$1,DATA!$E:$E,"&lt;=7"),4)&gt;MASTER!$B$5/100,"C","K")))," ")</f>
        <v> </v>
      </c>
      <c r="I106" s="52"/>
      <c r="J106" s="18" t="str">
        <f ca="1">IFERROR(IF(ROUND(AVERAGEIFS(DATA!$K:$K,DATA!$F:$F,$B106,DATA!$M:$M,J$9,DATA!$N:$N,$L$1,DATA!$E:$E,"&lt;=7"),4)&gt;MASTER!$B$3/100,"SB",IF(ROUND(AVERAGEIFS(DATA!$K:$K,DATA!$F:$F,$B106,DATA!$M:$M,J$9,DATA!$N:$N,$L$1,DATA!$E:$E,"&lt;=7"),4)&gt;MASTER!$B$4/100,"B",IF(ROUND(AVERAGEIFS(DATA!$K:$K,DATA!$F:$F,$B106,DATA!$M:$M,J$9,DATA!$N:$N,$L$1,DATA!$E:$E,"&lt;=7"),4)&gt;MASTER!$B$5/100,"C","K")))," ")</f>
        <v> </v>
      </c>
      <c r="K106" s="52"/>
      <c r="L106" s="18" t="str">
        <f ca="1">IFERROR(IF(ROUND(AVERAGEIFS(DATA!$K:$K,DATA!$F:$F,$B106,DATA!$M:$M,L$9,DATA!$N:$N,$L$1,DATA!$E:$E,"&lt;=7"),4)&gt;MASTER!$B$3/100,"SB",IF(ROUND(AVERAGEIFS(DATA!$K:$K,DATA!$F:$F,$B106,DATA!$M:$M,L$9,DATA!$N:$N,$L$1,DATA!$E:$E,"&lt;=7"),4)&gt;MASTER!$B$4/100,"B",IF(ROUND(AVERAGEIFS(DATA!$K:$K,DATA!$F:$F,$B106,DATA!$M:$M,L$9,DATA!$N:$N,$L$1,DATA!$E:$E,"&lt;=7"),4)&gt;MASTER!$B$5/100,"C","K")))," ")</f>
        <v> </v>
      </c>
      <c r="M106" s="52"/>
      <c r="N106" s="18" t="str">
        <f ca="1">IFERROR(IF(ROUND(AVERAGEIFS(DATA!$K:$K,DATA!$F:$F,$B106,DATA!$M:$M,N$9,DATA!$N:$N,$L$1,DATA!$E:$E,"&lt;=7"),4)&gt;MASTER!$B$3/100,"SB",IF(ROUND(AVERAGEIFS(DATA!$K:$K,DATA!$F:$F,$B106,DATA!$M:$M,N$9,DATA!$N:$N,$L$1,DATA!$E:$E,"&lt;=7"),4)&gt;MASTER!$B$4/100,"B",IF(ROUND(AVERAGEIFS(DATA!$K:$K,DATA!$F:$F,$B106,DATA!$M:$M,N$9,DATA!$N:$N,$L$1,DATA!$E:$E,"&lt;=7"),4)&gt;MASTER!$B$5/100,"C","K")))," ")</f>
        <v> 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customHeight="1" spans="1:50">
      <c r="A107" s="1"/>
      <c r="B107" s="33" t="s">
        <v>96</v>
      </c>
      <c r="C107" s="52"/>
      <c r="D107" s="18" t="str">
        <f ca="1">IFERROR(IF(ROUND(AVERAGEIFS(DATA!$K:$K,DATA!$F:$F,$B107,DATA!$M:$M,D$9,DATA!$N:$N,$L$1,DATA!$E:$E,"&lt;=7"),4)&gt;MASTER!$B$3/100,"SB",IF(ROUND(AVERAGEIFS(DATA!$K:$K,DATA!$F:$F,$B107,DATA!$M:$M,D$9,DATA!$N:$N,$L$1,DATA!$E:$E,"&lt;=7"),4)&gt;MASTER!$B$4/100,"B",IF(ROUND(AVERAGEIFS(DATA!$K:$K,DATA!$F:$F,$B107,DATA!$M:$M,D$9,DATA!$N:$N,$L$1,DATA!$E:$E,"&lt;=7"),4)&gt;MASTER!$B$5/100,"C","K")))," ")</f>
        <v> </v>
      </c>
      <c r="E107" s="52"/>
      <c r="F107" s="18" t="str">
        <f ca="1">IFERROR(IF(ROUND(AVERAGEIFS(DATA!$K:$K,DATA!$F:$F,$B107,DATA!$M:$M,F$9,DATA!$N:$N,$L$1,DATA!$E:$E,"&lt;=7"),4)&gt;MASTER!$B$3/100,"SB",IF(ROUND(AVERAGEIFS(DATA!$K:$K,DATA!$F:$F,$B107,DATA!$M:$M,F$9,DATA!$N:$N,$L$1,DATA!$E:$E,"&lt;=7"),4)&gt;MASTER!$B$4/100,"B",IF(ROUND(AVERAGEIFS(DATA!$K:$K,DATA!$F:$F,$B107,DATA!$M:$M,F$9,DATA!$N:$N,$L$1,DATA!$E:$E,"&lt;=7"),4)&gt;MASTER!$B$5/100,"C","K")))," ")</f>
        <v> </v>
      </c>
      <c r="G107" s="52"/>
      <c r="H107" s="18" t="str">
        <f ca="1">IFERROR(IF(ROUND(AVERAGEIFS(DATA!$K:$K,DATA!$F:$F,$B107,DATA!$M:$M,H$9,DATA!$N:$N,$L$1,DATA!$E:$E,"&lt;=7"),4)&gt;MASTER!$B$3/100,"SB",IF(ROUND(AVERAGEIFS(DATA!$K:$K,DATA!$F:$F,$B107,DATA!$M:$M,H$9,DATA!$N:$N,$L$1,DATA!$E:$E,"&lt;=7"),4)&gt;MASTER!$B$4/100,"B",IF(ROUND(AVERAGEIFS(DATA!$K:$K,DATA!$F:$F,$B107,DATA!$M:$M,H$9,DATA!$N:$N,$L$1,DATA!$E:$E,"&lt;=7"),4)&gt;MASTER!$B$5/100,"C","K")))," ")</f>
        <v> </v>
      </c>
      <c r="I107" s="52"/>
      <c r="J107" s="18" t="str">
        <f ca="1">IFERROR(IF(ROUND(AVERAGEIFS(DATA!$K:$K,DATA!$F:$F,$B107,DATA!$M:$M,J$9,DATA!$N:$N,$L$1,DATA!$E:$E,"&lt;=7"),4)&gt;MASTER!$B$3/100,"SB",IF(ROUND(AVERAGEIFS(DATA!$K:$K,DATA!$F:$F,$B107,DATA!$M:$M,J$9,DATA!$N:$N,$L$1,DATA!$E:$E,"&lt;=7"),4)&gt;MASTER!$B$4/100,"B",IF(ROUND(AVERAGEIFS(DATA!$K:$K,DATA!$F:$F,$B107,DATA!$M:$M,J$9,DATA!$N:$N,$L$1,DATA!$E:$E,"&lt;=7"),4)&gt;MASTER!$B$5/100,"C","K")))," ")</f>
        <v> </v>
      </c>
      <c r="K107" s="52"/>
      <c r="L107" s="18" t="str">
        <f ca="1">IFERROR(IF(ROUND(AVERAGEIFS(DATA!$K:$K,DATA!$F:$F,$B107,DATA!$M:$M,L$9,DATA!$N:$N,$L$1,DATA!$E:$E,"&lt;=7"),4)&gt;MASTER!$B$3/100,"SB",IF(ROUND(AVERAGEIFS(DATA!$K:$K,DATA!$F:$F,$B107,DATA!$M:$M,L$9,DATA!$N:$N,$L$1,DATA!$E:$E,"&lt;=7"),4)&gt;MASTER!$B$4/100,"B",IF(ROUND(AVERAGEIFS(DATA!$K:$K,DATA!$F:$F,$B107,DATA!$M:$M,L$9,DATA!$N:$N,$L$1,DATA!$E:$E,"&lt;=7"),4)&gt;MASTER!$B$5/100,"C","K")))," ")</f>
        <v> </v>
      </c>
      <c r="M107" s="52"/>
      <c r="N107" s="18" t="str">
        <f ca="1">IFERROR(IF(ROUND(AVERAGEIFS(DATA!$K:$K,DATA!$F:$F,$B107,DATA!$M:$M,N$9,DATA!$N:$N,$L$1,DATA!$E:$E,"&lt;=7"),4)&gt;MASTER!$B$3/100,"SB",IF(ROUND(AVERAGEIFS(DATA!$K:$K,DATA!$F:$F,$B107,DATA!$M:$M,N$9,DATA!$N:$N,$L$1,DATA!$E:$E,"&lt;=7"),4)&gt;MASTER!$B$4/100,"B",IF(ROUND(AVERAGEIFS(DATA!$K:$K,DATA!$F:$F,$B107,DATA!$M:$M,N$9,DATA!$N:$N,$L$1,DATA!$E:$E,"&lt;=7"),4)&gt;MASTER!$B$5/100,"C","K")))," ")</f>
        <v> 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customHeight="1" spans="1:50">
      <c r="A108" s="1"/>
      <c r="B108" s="33" t="s">
        <v>97</v>
      </c>
      <c r="C108" s="52"/>
      <c r="D108" s="18" t="str">
        <f ca="1">IFERROR(IF(ROUND(AVERAGEIFS(DATA!$K:$K,DATA!$F:$F,$B108,DATA!$M:$M,D$9,DATA!$N:$N,$L$1,DATA!$E:$E,"&lt;=7"),4)&gt;MASTER!$B$3/100,"SB",IF(ROUND(AVERAGEIFS(DATA!$K:$K,DATA!$F:$F,$B108,DATA!$M:$M,D$9,DATA!$N:$N,$L$1,DATA!$E:$E,"&lt;=7"),4)&gt;MASTER!$B$4/100,"B",IF(ROUND(AVERAGEIFS(DATA!$K:$K,DATA!$F:$F,$B108,DATA!$M:$M,D$9,DATA!$N:$N,$L$1,DATA!$E:$E,"&lt;=7"),4)&gt;MASTER!$B$5/100,"C","K")))," ")</f>
        <v> </v>
      </c>
      <c r="E108" s="52"/>
      <c r="F108" s="18" t="str">
        <f ca="1">IFERROR(IF(ROUND(AVERAGEIFS(DATA!$K:$K,DATA!$F:$F,$B108,DATA!$M:$M,F$9,DATA!$N:$N,$L$1,DATA!$E:$E,"&lt;=7"),4)&gt;MASTER!$B$3/100,"SB",IF(ROUND(AVERAGEIFS(DATA!$K:$K,DATA!$F:$F,$B108,DATA!$M:$M,F$9,DATA!$N:$N,$L$1,DATA!$E:$E,"&lt;=7"),4)&gt;MASTER!$B$4/100,"B",IF(ROUND(AVERAGEIFS(DATA!$K:$K,DATA!$F:$F,$B108,DATA!$M:$M,F$9,DATA!$N:$N,$L$1,DATA!$E:$E,"&lt;=7"),4)&gt;MASTER!$B$5/100,"C","K")))," ")</f>
        <v> </v>
      </c>
      <c r="G108" s="52"/>
      <c r="H108" s="18" t="str">
        <f ca="1">IFERROR(IF(ROUND(AVERAGEIFS(DATA!$K:$K,DATA!$F:$F,$B108,DATA!$M:$M,H$9,DATA!$N:$N,$L$1,DATA!$E:$E,"&lt;=7"),4)&gt;MASTER!$B$3/100,"SB",IF(ROUND(AVERAGEIFS(DATA!$K:$K,DATA!$F:$F,$B108,DATA!$M:$M,H$9,DATA!$N:$N,$L$1,DATA!$E:$E,"&lt;=7"),4)&gt;MASTER!$B$4/100,"B",IF(ROUND(AVERAGEIFS(DATA!$K:$K,DATA!$F:$F,$B108,DATA!$M:$M,H$9,DATA!$N:$N,$L$1,DATA!$E:$E,"&lt;=7"),4)&gt;MASTER!$B$5/100,"C","K")))," ")</f>
        <v> </v>
      </c>
      <c r="I108" s="52"/>
      <c r="J108" s="18" t="str">
        <f ca="1">IFERROR(IF(ROUND(AVERAGEIFS(DATA!$K:$K,DATA!$F:$F,$B108,DATA!$M:$M,J$9,DATA!$N:$N,$L$1,DATA!$E:$E,"&lt;=7"),4)&gt;MASTER!$B$3/100,"SB",IF(ROUND(AVERAGEIFS(DATA!$K:$K,DATA!$F:$F,$B108,DATA!$M:$M,J$9,DATA!$N:$N,$L$1,DATA!$E:$E,"&lt;=7"),4)&gt;MASTER!$B$4/100,"B",IF(ROUND(AVERAGEIFS(DATA!$K:$K,DATA!$F:$F,$B108,DATA!$M:$M,J$9,DATA!$N:$N,$L$1,DATA!$E:$E,"&lt;=7"),4)&gt;MASTER!$B$5/100,"C","K")))," ")</f>
        <v> </v>
      </c>
      <c r="K108" s="52"/>
      <c r="L108" s="18" t="str">
        <f ca="1">IFERROR(IF(ROUND(AVERAGEIFS(DATA!$K:$K,DATA!$F:$F,$B108,DATA!$M:$M,L$9,DATA!$N:$N,$L$1,DATA!$E:$E,"&lt;=7"),4)&gt;MASTER!$B$3/100,"SB",IF(ROUND(AVERAGEIFS(DATA!$K:$K,DATA!$F:$F,$B108,DATA!$M:$M,L$9,DATA!$N:$N,$L$1,DATA!$E:$E,"&lt;=7"),4)&gt;MASTER!$B$4/100,"B",IF(ROUND(AVERAGEIFS(DATA!$K:$K,DATA!$F:$F,$B108,DATA!$M:$M,L$9,DATA!$N:$N,$L$1,DATA!$E:$E,"&lt;=7"),4)&gt;MASTER!$B$5/100,"C","K")))," ")</f>
        <v> </v>
      </c>
      <c r="M108" s="52"/>
      <c r="N108" s="18" t="str">
        <f ca="1">IFERROR(IF(ROUND(AVERAGEIFS(DATA!$K:$K,DATA!$F:$F,$B108,DATA!$M:$M,N$9,DATA!$N:$N,$L$1,DATA!$E:$E,"&lt;=7"),4)&gt;MASTER!$B$3/100,"SB",IF(ROUND(AVERAGEIFS(DATA!$K:$K,DATA!$F:$F,$B108,DATA!$M:$M,N$9,DATA!$N:$N,$L$1,DATA!$E:$E,"&lt;=7"),4)&gt;MASTER!$B$4/100,"B",IF(ROUND(AVERAGEIFS(DATA!$K:$K,DATA!$F:$F,$B108,DATA!$M:$M,N$9,DATA!$N:$N,$L$1,DATA!$E:$E,"&lt;=7"),4)&gt;MASTER!$B$5/100,"C","K")))," ")</f>
        <v> 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customHeight="1" spans="1:50">
      <c r="A109" s="1"/>
      <c r="B109" s="33" t="s">
        <v>98</v>
      </c>
      <c r="C109" s="52"/>
      <c r="D109" s="18" t="str">
        <f ca="1">IFERROR(IF(ROUND(AVERAGEIFS(DATA!$K:$K,DATA!$F:$F,$B109,DATA!$M:$M,D$9,DATA!$N:$N,$L$1,DATA!$E:$E,"&lt;=7"),4)&gt;MASTER!$B$3/100,"SB",IF(ROUND(AVERAGEIFS(DATA!$K:$K,DATA!$F:$F,$B109,DATA!$M:$M,D$9,DATA!$N:$N,$L$1,DATA!$E:$E,"&lt;=7"),4)&gt;MASTER!$B$4/100,"B",IF(ROUND(AVERAGEIFS(DATA!$K:$K,DATA!$F:$F,$B109,DATA!$M:$M,D$9,DATA!$N:$N,$L$1,DATA!$E:$E,"&lt;=7"),4)&gt;MASTER!$B$5/100,"C","K")))," ")</f>
        <v> </v>
      </c>
      <c r="E109" s="52"/>
      <c r="F109" s="18" t="str">
        <f ca="1">IFERROR(IF(ROUND(AVERAGEIFS(DATA!$K:$K,DATA!$F:$F,$B109,DATA!$M:$M,F$9,DATA!$N:$N,$L$1,DATA!$E:$E,"&lt;=7"),4)&gt;MASTER!$B$3/100,"SB",IF(ROUND(AVERAGEIFS(DATA!$K:$K,DATA!$F:$F,$B109,DATA!$M:$M,F$9,DATA!$N:$N,$L$1,DATA!$E:$E,"&lt;=7"),4)&gt;MASTER!$B$4/100,"B",IF(ROUND(AVERAGEIFS(DATA!$K:$K,DATA!$F:$F,$B109,DATA!$M:$M,F$9,DATA!$N:$N,$L$1,DATA!$E:$E,"&lt;=7"),4)&gt;MASTER!$B$5/100,"C","K")))," ")</f>
        <v> </v>
      </c>
      <c r="G109" s="52"/>
      <c r="H109" s="18" t="str">
        <f ca="1">IFERROR(IF(ROUND(AVERAGEIFS(DATA!$K:$K,DATA!$F:$F,$B109,DATA!$M:$M,H$9,DATA!$N:$N,$L$1,DATA!$E:$E,"&lt;=7"),4)&gt;MASTER!$B$3/100,"SB",IF(ROUND(AVERAGEIFS(DATA!$K:$K,DATA!$F:$F,$B109,DATA!$M:$M,H$9,DATA!$N:$N,$L$1,DATA!$E:$E,"&lt;=7"),4)&gt;MASTER!$B$4/100,"B",IF(ROUND(AVERAGEIFS(DATA!$K:$K,DATA!$F:$F,$B109,DATA!$M:$M,H$9,DATA!$N:$N,$L$1,DATA!$E:$E,"&lt;=7"),4)&gt;MASTER!$B$5/100,"C","K")))," ")</f>
        <v> </v>
      </c>
      <c r="I109" s="52"/>
      <c r="J109" s="18" t="str">
        <f ca="1">IFERROR(IF(ROUND(AVERAGEIFS(DATA!$K:$K,DATA!$F:$F,$B109,DATA!$M:$M,J$9,DATA!$N:$N,$L$1,DATA!$E:$E,"&lt;=7"),4)&gt;MASTER!$B$3/100,"SB",IF(ROUND(AVERAGEIFS(DATA!$K:$K,DATA!$F:$F,$B109,DATA!$M:$M,J$9,DATA!$N:$N,$L$1,DATA!$E:$E,"&lt;=7"),4)&gt;MASTER!$B$4/100,"B",IF(ROUND(AVERAGEIFS(DATA!$K:$K,DATA!$F:$F,$B109,DATA!$M:$M,J$9,DATA!$N:$N,$L$1,DATA!$E:$E,"&lt;=7"),4)&gt;MASTER!$B$5/100,"C","K")))," ")</f>
        <v> </v>
      </c>
      <c r="K109" s="52"/>
      <c r="L109" s="18" t="str">
        <f ca="1">IFERROR(IF(ROUND(AVERAGEIFS(DATA!$K:$K,DATA!$F:$F,$B109,DATA!$M:$M,L$9,DATA!$N:$N,$L$1,DATA!$E:$E,"&lt;=7"),4)&gt;MASTER!$B$3/100,"SB",IF(ROUND(AVERAGEIFS(DATA!$K:$K,DATA!$F:$F,$B109,DATA!$M:$M,L$9,DATA!$N:$N,$L$1,DATA!$E:$E,"&lt;=7"),4)&gt;MASTER!$B$4/100,"B",IF(ROUND(AVERAGEIFS(DATA!$K:$K,DATA!$F:$F,$B109,DATA!$M:$M,L$9,DATA!$N:$N,$L$1,DATA!$E:$E,"&lt;=7"),4)&gt;MASTER!$B$5/100,"C","K")))," ")</f>
        <v> </v>
      </c>
      <c r="M109" s="52"/>
      <c r="N109" s="18" t="str">
        <f ca="1">IFERROR(IF(ROUND(AVERAGEIFS(DATA!$K:$K,DATA!$F:$F,$B109,DATA!$M:$M,N$9,DATA!$N:$N,$L$1,DATA!$E:$E,"&lt;=7"),4)&gt;MASTER!$B$3/100,"SB",IF(ROUND(AVERAGEIFS(DATA!$K:$K,DATA!$F:$F,$B109,DATA!$M:$M,N$9,DATA!$N:$N,$L$1,DATA!$E:$E,"&lt;=7"),4)&gt;MASTER!$B$4/100,"B",IF(ROUND(AVERAGEIFS(DATA!$K:$K,DATA!$F:$F,$B109,DATA!$M:$M,N$9,DATA!$N:$N,$L$1,DATA!$E:$E,"&lt;=7"),4)&gt;MASTER!$B$5/100,"C","K")))," ")</f>
        <v> 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customHeight="1" spans="1:50">
      <c r="A110" s="1"/>
      <c r="B110" s="33" t="s">
        <v>99</v>
      </c>
      <c r="C110" s="52"/>
      <c r="D110" s="18" t="str">
        <f ca="1">IFERROR(IF(ROUND(AVERAGEIFS(DATA!$K:$K,DATA!$F:$F,$B110,DATA!$M:$M,D$9,DATA!$N:$N,$L$1,DATA!$E:$E,"&lt;=7"),4)&gt;MASTER!$B$3/100,"SB",IF(ROUND(AVERAGEIFS(DATA!$K:$K,DATA!$F:$F,$B110,DATA!$M:$M,D$9,DATA!$N:$N,$L$1,DATA!$E:$E,"&lt;=7"),4)&gt;MASTER!$B$4/100,"B",IF(ROUND(AVERAGEIFS(DATA!$K:$K,DATA!$F:$F,$B110,DATA!$M:$M,D$9,DATA!$N:$N,$L$1,DATA!$E:$E,"&lt;=7"),4)&gt;MASTER!$B$5/100,"C","K")))," ")</f>
        <v> </v>
      </c>
      <c r="E110" s="52"/>
      <c r="F110" s="18" t="str">
        <f ca="1">IFERROR(IF(ROUND(AVERAGEIFS(DATA!$K:$K,DATA!$F:$F,$B110,DATA!$M:$M,F$9,DATA!$N:$N,$L$1,DATA!$E:$E,"&lt;=7"),4)&gt;MASTER!$B$3/100,"SB",IF(ROUND(AVERAGEIFS(DATA!$K:$K,DATA!$F:$F,$B110,DATA!$M:$M,F$9,DATA!$N:$N,$L$1,DATA!$E:$E,"&lt;=7"),4)&gt;MASTER!$B$4/100,"B",IF(ROUND(AVERAGEIFS(DATA!$K:$K,DATA!$F:$F,$B110,DATA!$M:$M,F$9,DATA!$N:$N,$L$1,DATA!$E:$E,"&lt;=7"),4)&gt;MASTER!$B$5/100,"C","K")))," ")</f>
        <v> </v>
      </c>
      <c r="G110" s="52"/>
      <c r="H110" s="18" t="str">
        <f ca="1">IFERROR(IF(ROUND(AVERAGEIFS(DATA!$K:$K,DATA!$F:$F,$B110,DATA!$M:$M,H$9,DATA!$N:$N,$L$1,DATA!$E:$E,"&lt;=7"),4)&gt;MASTER!$B$3/100,"SB",IF(ROUND(AVERAGEIFS(DATA!$K:$K,DATA!$F:$F,$B110,DATA!$M:$M,H$9,DATA!$N:$N,$L$1,DATA!$E:$E,"&lt;=7"),4)&gt;MASTER!$B$4/100,"B",IF(ROUND(AVERAGEIFS(DATA!$K:$K,DATA!$F:$F,$B110,DATA!$M:$M,H$9,DATA!$N:$N,$L$1,DATA!$E:$E,"&lt;=7"),4)&gt;MASTER!$B$5/100,"C","K")))," ")</f>
        <v> </v>
      </c>
      <c r="I110" s="52"/>
      <c r="J110" s="18" t="str">
        <f ca="1">IFERROR(IF(ROUND(AVERAGEIFS(DATA!$K:$K,DATA!$F:$F,$B110,DATA!$M:$M,J$9,DATA!$N:$N,$L$1,DATA!$E:$E,"&lt;=7"),4)&gt;MASTER!$B$3/100,"SB",IF(ROUND(AVERAGEIFS(DATA!$K:$K,DATA!$F:$F,$B110,DATA!$M:$M,J$9,DATA!$N:$N,$L$1,DATA!$E:$E,"&lt;=7"),4)&gt;MASTER!$B$4/100,"B",IF(ROUND(AVERAGEIFS(DATA!$K:$K,DATA!$F:$F,$B110,DATA!$M:$M,J$9,DATA!$N:$N,$L$1,DATA!$E:$E,"&lt;=7"),4)&gt;MASTER!$B$5/100,"C","K")))," ")</f>
        <v> </v>
      </c>
      <c r="K110" s="52"/>
      <c r="L110" s="18" t="str">
        <f ca="1">IFERROR(IF(ROUND(AVERAGEIFS(DATA!$K:$K,DATA!$F:$F,$B110,DATA!$M:$M,L$9,DATA!$N:$N,$L$1,DATA!$E:$E,"&lt;=7"),4)&gt;MASTER!$B$3/100,"SB",IF(ROUND(AVERAGEIFS(DATA!$K:$K,DATA!$F:$F,$B110,DATA!$M:$M,L$9,DATA!$N:$N,$L$1,DATA!$E:$E,"&lt;=7"),4)&gt;MASTER!$B$4/100,"B",IF(ROUND(AVERAGEIFS(DATA!$K:$K,DATA!$F:$F,$B110,DATA!$M:$M,L$9,DATA!$N:$N,$L$1,DATA!$E:$E,"&lt;=7"),4)&gt;MASTER!$B$5/100,"C","K")))," ")</f>
        <v> </v>
      </c>
      <c r="M110" s="52"/>
      <c r="N110" s="18" t="str">
        <f ca="1">IFERROR(IF(ROUND(AVERAGEIFS(DATA!$K:$K,DATA!$F:$F,$B110,DATA!$M:$M,N$9,DATA!$N:$N,$L$1,DATA!$E:$E,"&lt;=7"),4)&gt;MASTER!$B$3/100,"SB",IF(ROUND(AVERAGEIFS(DATA!$K:$K,DATA!$F:$F,$B110,DATA!$M:$M,N$9,DATA!$N:$N,$L$1,DATA!$E:$E,"&lt;=7"),4)&gt;MASTER!$B$4/100,"B",IF(ROUND(AVERAGEIFS(DATA!$K:$K,DATA!$F:$F,$B110,DATA!$M:$M,N$9,DATA!$N:$N,$L$1,DATA!$E:$E,"&lt;=7"),4)&gt;MASTER!$B$5/100,"C","K")))," ")</f>
        <v> 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customHeight="1" spans="1:50">
      <c r="A111" s="1"/>
      <c r="B111" s="33" t="s">
        <v>100</v>
      </c>
      <c r="C111" s="52"/>
      <c r="D111" s="18" t="str">
        <f ca="1">IFERROR(IF(ROUND(AVERAGEIFS(DATA!$K:$K,DATA!$F:$F,$B111,DATA!$M:$M,D$9,DATA!$N:$N,$L$1,DATA!$E:$E,"&lt;=7"),4)&gt;MASTER!$B$3/100,"SB",IF(ROUND(AVERAGEIFS(DATA!$K:$K,DATA!$F:$F,$B111,DATA!$M:$M,D$9,DATA!$N:$N,$L$1,DATA!$E:$E,"&lt;=7"),4)&gt;MASTER!$B$4/100,"B",IF(ROUND(AVERAGEIFS(DATA!$K:$K,DATA!$F:$F,$B111,DATA!$M:$M,D$9,DATA!$N:$N,$L$1,DATA!$E:$E,"&lt;=7"),4)&gt;MASTER!$B$5/100,"C","K")))," ")</f>
        <v> </v>
      </c>
      <c r="E111" s="52"/>
      <c r="F111" s="18" t="str">
        <f ca="1">IFERROR(IF(ROUND(AVERAGEIFS(DATA!$K:$K,DATA!$F:$F,$B111,DATA!$M:$M,F$9,DATA!$N:$N,$L$1,DATA!$E:$E,"&lt;=7"),4)&gt;MASTER!$B$3/100,"SB",IF(ROUND(AVERAGEIFS(DATA!$K:$K,DATA!$F:$F,$B111,DATA!$M:$M,F$9,DATA!$N:$N,$L$1,DATA!$E:$E,"&lt;=7"),4)&gt;MASTER!$B$4/100,"B",IF(ROUND(AVERAGEIFS(DATA!$K:$K,DATA!$F:$F,$B111,DATA!$M:$M,F$9,DATA!$N:$N,$L$1,DATA!$E:$E,"&lt;=7"),4)&gt;MASTER!$B$5/100,"C","K")))," ")</f>
        <v> </v>
      </c>
      <c r="G111" s="52"/>
      <c r="H111" s="18" t="str">
        <f ca="1">IFERROR(IF(ROUND(AVERAGEIFS(DATA!$K:$K,DATA!$F:$F,$B111,DATA!$M:$M,H$9,DATA!$N:$N,$L$1,DATA!$E:$E,"&lt;=7"),4)&gt;MASTER!$B$3/100,"SB",IF(ROUND(AVERAGEIFS(DATA!$K:$K,DATA!$F:$F,$B111,DATA!$M:$M,H$9,DATA!$N:$N,$L$1,DATA!$E:$E,"&lt;=7"),4)&gt;MASTER!$B$4/100,"B",IF(ROUND(AVERAGEIFS(DATA!$K:$K,DATA!$F:$F,$B111,DATA!$M:$M,H$9,DATA!$N:$N,$L$1,DATA!$E:$E,"&lt;=7"),4)&gt;MASTER!$B$5/100,"C","K")))," ")</f>
        <v> </v>
      </c>
      <c r="I111" s="52"/>
      <c r="J111" s="18" t="str">
        <f ca="1">IFERROR(IF(ROUND(AVERAGEIFS(DATA!$K:$K,DATA!$F:$F,$B111,DATA!$M:$M,J$9,DATA!$N:$N,$L$1,DATA!$E:$E,"&lt;=7"),4)&gt;MASTER!$B$3/100,"SB",IF(ROUND(AVERAGEIFS(DATA!$K:$K,DATA!$F:$F,$B111,DATA!$M:$M,J$9,DATA!$N:$N,$L$1,DATA!$E:$E,"&lt;=7"),4)&gt;MASTER!$B$4/100,"B",IF(ROUND(AVERAGEIFS(DATA!$K:$K,DATA!$F:$F,$B111,DATA!$M:$M,J$9,DATA!$N:$N,$L$1,DATA!$E:$E,"&lt;=7"),4)&gt;MASTER!$B$5/100,"C","K")))," ")</f>
        <v> </v>
      </c>
      <c r="K111" s="52"/>
      <c r="L111" s="18" t="str">
        <f ca="1">IFERROR(IF(ROUND(AVERAGEIFS(DATA!$K:$K,DATA!$F:$F,$B111,DATA!$M:$M,L$9,DATA!$N:$N,$L$1,DATA!$E:$E,"&lt;=7"),4)&gt;MASTER!$B$3/100,"SB",IF(ROUND(AVERAGEIFS(DATA!$K:$K,DATA!$F:$F,$B111,DATA!$M:$M,L$9,DATA!$N:$N,$L$1,DATA!$E:$E,"&lt;=7"),4)&gt;MASTER!$B$4/100,"B",IF(ROUND(AVERAGEIFS(DATA!$K:$K,DATA!$F:$F,$B111,DATA!$M:$M,L$9,DATA!$N:$N,$L$1,DATA!$E:$E,"&lt;=7"),4)&gt;MASTER!$B$5/100,"C","K")))," ")</f>
        <v> </v>
      </c>
      <c r="M111" s="52"/>
      <c r="N111" s="18" t="str">
        <f ca="1">IFERROR(IF(ROUND(AVERAGEIFS(DATA!$K:$K,DATA!$F:$F,$B111,DATA!$M:$M,N$9,DATA!$N:$N,$L$1,DATA!$E:$E,"&lt;=7"),4)&gt;MASTER!$B$3/100,"SB",IF(ROUND(AVERAGEIFS(DATA!$K:$K,DATA!$F:$F,$B111,DATA!$M:$M,N$9,DATA!$N:$N,$L$1,DATA!$E:$E,"&lt;=7"),4)&gt;MASTER!$B$4/100,"B",IF(ROUND(AVERAGEIFS(DATA!$K:$K,DATA!$F:$F,$B111,DATA!$M:$M,N$9,DATA!$N:$N,$L$1,DATA!$E:$E,"&lt;=7"),4)&gt;MASTER!$B$5/100,"C","K")))," ")</f>
        <v> 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customHeight="1" spans="1:50">
      <c r="A112" s="1"/>
      <c r="B112" s="33" t="s">
        <v>101</v>
      </c>
      <c r="C112" s="52"/>
      <c r="D112" s="18" t="str">
        <f ca="1">IFERROR(IF(ROUND(AVERAGEIFS(DATA!$K:$K,DATA!$F:$F,$B112,DATA!$M:$M,D$9,DATA!$N:$N,$L$1,DATA!$E:$E,"&lt;=7"),4)&gt;MASTER!$B$3/100,"SB",IF(ROUND(AVERAGEIFS(DATA!$K:$K,DATA!$F:$F,$B112,DATA!$M:$M,D$9,DATA!$N:$N,$L$1,DATA!$E:$E,"&lt;=7"),4)&gt;MASTER!$B$4/100,"B",IF(ROUND(AVERAGEIFS(DATA!$K:$K,DATA!$F:$F,$B112,DATA!$M:$M,D$9,DATA!$N:$N,$L$1,DATA!$E:$E,"&lt;=7"),4)&gt;MASTER!$B$5/100,"C","K")))," ")</f>
        <v> </v>
      </c>
      <c r="E112" s="52"/>
      <c r="F112" s="18" t="str">
        <f ca="1">IFERROR(IF(ROUND(AVERAGEIFS(DATA!$K:$K,DATA!$F:$F,$B112,DATA!$M:$M,F$9,DATA!$N:$N,$L$1,DATA!$E:$E,"&lt;=7"),4)&gt;MASTER!$B$3/100,"SB",IF(ROUND(AVERAGEIFS(DATA!$K:$K,DATA!$F:$F,$B112,DATA!$M:$M,F$9,DATA!$N:$N,$L$1,DATA!$E:$E,"&lt;=7"),4)&gt;MASTER!$B$4/100,"B",IF(ROUND(AVERAGEIFS(DATA!$K:$K,DATA!$F:$F,$B112,DATA!$M:$M,F$9,DATA!$N:$N,$L$1,DATA!$E:$E,"&lt;=7"),4)&gt;MASTER!$B$5/100,"C","K")))," ")</f>
        <v> </v>
      </c>
      <c r="G112" s="52"/>
      <c r="H112" s="18" t="str">
        <f ca="1">IFERROR(IF(ROUND(AVERAGEIFS(DATA!$K:$K,DATA!$F:$F,$B112,DATA!$M:$M,H$9,DATA!$N:$N,$L$1,DATA!$E:$E,"&lt;=7"),4)&gt;MASTER!$B$3/100,"SB",IF(ROUND(AVERAGEIFS(DATA!$K:$K,DATA!$F:$F,$B112,DATA!$M:$M,H$9,DATA!$N:$N,$L$1,DATA!$E:$E,"&lt;=7"),4)&gt;MASTER!$B$4/100,"B",IF(ROUND(AVERAGEIFS(DATA!$K:$K,DATA!$F:$F,$B112,DATA!$M:$M,H$9,DATA!$N:$N,$L$1,DATA!$E:$E,"&lt;=7"),4)&gt;MASTER!$B$5/100,"C","K")))," ")</f>
        <v> </v>
      </c>
      <c r="I112" s="52"/>
      <c r="J112" s="18" t="str">
        <f ca="1">IFERROR(IF(ROUND(AVERAGEIFS(DATA!$K:$K,DATA!$F:$F,$B112,DATA!$M:$M,J$9,DATA!$N:$N,$L$1,DATA!$E:$E,"&lt;=7"),4)&gt;MASTER!$B$3/100,"SB",IF(ROUND(AVERAGEIFS(DATA!$K:$K,DATA!$F:$F,$B112,DATA!$M:$M,J$9,DATA!$N:$N,$L$1,DATA!$E:$E,"&lt;=7"),4)&gt;MASTER!$B$4/100,"B",IF(ROUND(AVERAGEIFS(DATA!$K:$K,DATA!$F:$F,$B112,DATA!$M:$M,J$9,DATA!$N:$N,$L$1,DATA!$E:$E,"&lt;=7"),4)&gt;MASTER!$B$5/100,"C","K")))," ")</f>
        <v> </v>
      </c>
      <c r="K112" s="52"/>
      <c r="L112" s="18" t="str">
        <f ca="1">IFERROR(IF(ROUND(AVERAGEIFS(DATA!$K:$K,DATA!$F:$F,$B112,DATA!$M:$M,L$9,DATA!$N:$N,$L$1,DATA!$E:$E,"&lt;=7"),4)&gt;MASTER!$B$3/100,"SB",IF(ROUND(AVERAGEIFS(DATA!$K:$K,DATA!$F:$F,$B112,DATA!$M:$M,L$9,DATA!$N:$N,$L$1,DATA!$E:$E,"&lt;=7"),4)&gt;MASTER!$B$4/100,"B",IF(ROUND(AVERAGEIFS(DATA!$K:$K,DATA!$F:$F,$B112,DATA!$M:$M,L$9,DATA!$N:$N,$L$1,DATA!$E:$E,"&lt;=7"),4)&gt;MASTER!$B$5/100,"C","K")))," ")</f>
        <v> </v>
      </c>
      <c r="M112" s="52"/>
      <c r="N112" s="18" t="str">
        <f ca="1">IFERROR(IF(ROUND(AVERAGEIFS(DATA!$K:$K,DATA!$F:$F,$B112,DATA!$M:$M,N$9,DATA!$N:$N,$L$1,DATA!$E:$E,"&lt;=7"),4)&gt;MASTER!$B$3/100,"SB",IF(ROUND(AVERAGEIFS(DATA!$K:$K,DATA!$F:$F,$B112,DATA!$M:$M,N$9,DATA!$N:$N,$L$1,DATA!$E:$E,"&lt;=7"),4)&gt;MASTER!$B$4/100,"B",IF(ROUND(AVERAGEIFS(DATA!$K:$K,DATA!$F:$F,$B112,DATA!$M:$M,N$9,DATA!$N:$N,$L$1,DATA!$E:$E,"&lt;=7"),4)&gt;MASTER!$B$5/100,"C","K")))," ")</f>
        <v> 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customHeight="1" spans="1:50">
      <c r="A113" s="1"/>
      <c r="B113" s="33" t="s">
        <v>102</v>
      </c>
      <c r="C113" s="52"/>
      <c r="D113" s="18" t="str">
        <f ca="1">IFERROR(IF(ROUND(AVERAGEIFS(DATA!$K:$K,DATA!$F:$F,$B113,DATA!$M:$M,D$9,DATA!$N:$N,$L$1,DATA!$E:$E,"&lt;=7"),4)&gt;MASTER!$B$3/100,"SB",IF(ROUND(AVERAGEIFS(DATA!$K:$K,DATA!$F:$F,$B113,DATA!$M:$M,D$9,DATA!$N:$N,$L$1,DATA!$E:$E,"&lt;=7"),4)&gt;MASTER!$B$4/100,"B",IF(ROUND(AVERAGEIFS(DATA!$K:$K,DATA!$F:$F,$B113,DATA!$M:$M,D$9,DATA!$N:$N,$L$1,DATA!$E:$E,"&lt;=7"),4)&gt;MASTER!$B$5/100,"C","K")))," ")</f>
        <v> </v>
      </c>
      <c r="E113" s="52"/>
      <c r="F113" s="18" t="str">
        <f ca="1">IFERROR(IF(ROUND(AVERAGEIFS(DATA!$K:$K,DATA!$F:$F,$B113,DATA!$M:$M,F$9,DATA!$N:$N,$L$1,DATA!$E:$E,"&lt;=7"),4)&gt;MASTER!$B$3/100,"SB",IF(ROUND(AVERAGEIFS(DATA!$K:$K,DATA!$F:$F,$B113,DATA!$M:$M,F$9,DATA!$N:$N,$L$1,DATA!$E:$E,"&lt;=7"),4)&gt;MASTER!$B$4/100,"B",IF(ROUND(AVERAGEIFS(DATA!$K:$K,DATA!$F:$F,$B113,DATA!$M:$M,F$9,DATA!$N:$N,$L$1,DATA!$E:$E,"&lt;=7"),4)&gt;MASTER!$B$5/100,"C","K")))," ")</f>
        <v> </v>
      </c>
      <c r="G113" s="52"/>
      <c r="H113" s="18" t="str">
        <f ca="1">IFERROR(IF(ROUND(AVERAGEIFS(DATA!$K:$K,DATA!$F:$F,$B113,DATA!$M:$M,H$9,DATA!$N:$N,$L$1,DATA!$E:$E,"&lt;=7"),4)&gt;MASTER!$B$3/100,"SB",IF(ROUND(AVERAGEIFS(DATA!$K:$K,DATA!$F:$F,$B113,DATA!$M:$M,H$9,DATA!$N:$N,$L$1,DATA!$E:$E,"&lt;=7"),4)&gt;MASTER!$B$4/100,"B",IF(ROUND(AVERAGEIFS(DATA!$K:$K,DATA!$F:$F,$B113,DATA!$M:$M,H$9,DATA!$N:$N,$L$1,DATA!$E:$E,"&lt;=7"),4)&gt;MASTER!$B$5/100,"C","K")))," ")</f>
        <v> </v>
      </c>
      <c r="I113" s="52"/>
      <c r="J113" s="18" t="str">
        <f ca="1">IFERROR(IF(ROUND(AVERAGEIFS(DATA!$K:$K,DATA!$F:$F,$B113,DATA!$M:$M,J$9,DATA!$N:$N,$L$1,DATA!$E:$E,"&lt;=7"),4)&gt;MASTER!$B$3/100,"SB",IF(ROUND(AVERAGEIFS(DATA!$K:$K,DATA!$F:$F,$B113,DATA!$M:$M,J$9,DATA!$N:$N,$L$1,DATA!$E:$E,"&lt;=7"),4)&gt;MASTER!$B$4/100,"B",IF(ROUND(AVERAGEIFS(DATA!$K:$K,DATA!$F:$F,$B113,DATA!$M:$M,J$9,DATA!$N:$N,$L$1,DATA!$E:$E,"&lt;=7"),4)&gt;MASTER!$B$5/100,"C","K")))," ")</f>
        <v> </v>
      </c>
      <c r="K113" s="52"/>
      <c r="L113" s="18" t="str">
        <f ca="1">IFERROR(IF(ROUND(AVERAGEIFS(DATA!$K:$K,DATA!$F:$F,$B113,DATA!$M:$M,L$9,DATA!$N:$N,$L$1,DATA!$E:$E,"&lt;=7"),4)&gt;MASTER!$B$3/100,"SB",IF(ROUND(AVERAGEIFS(DATA!$K:$K,DATA!$F:$F,$B113,DATA!$M:$M,L$9,DATA!$N:$N,$L$1,DATA!$E:$E,"&lt;=7"),4)&gt;MASTER!$B$4/100,"B",IF(ROUND(AVERAGEIFS(DATA!$K:$K,DATA!$F:$F,$B113,DATA!$M:$M,L$9,DATA!$N:$N,$L$1,DATA!$E:$E,"&lt;=7"),4)&gt;MASTER!$B$5/100,"C","K")))," ")</f>
        <v> </v>
      </c>
      <c r="M113" s="52"/>
      <c r="N113" s="18" t="str">
        <f ca="1">IFERROR(IF(ROUND(AVERAGEIFS(DATA!$K:$K,DATA!$F:$F,$B113,DATA!$M:$M,N$9,DATA!$N:$N,$L$1,DATA!$E:$E,"&lt;=7"),4)&gt;MASTER!$B$3/100,"SB",IF(ROUND(AVERAGEIFS(DATA!$K:$K,DATA!$F:$F,$B113,DATA!$M:$M,N$9,DATA!$N:$N,$L$1,DATA!$E:$E,"&lt;=7"),4)&gt;MASTER!$B$4/100,"B",IF(ROUND(AVERAGEIFS(DATA!$K:$K,DATA!$F:$F,$B113,DATA!$M:$M,N$9,DATA!$N:$N,$L$1,DATA!$E:$E,"&lt;=7"),4)&gt;MASTER!$B$5/100,"C","K")))," ")</f>
        <v> 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customHeight="1" spans="1:50">
      <c r="A114" s="1"/>
      <c r="B114" s="33" t="s">
        <v>103</v>
      </c>
      <c r="C114" s="52"/>
      <c r="D114" s="18" t="str">
        <f ca="1">IFERROR(IF(ROUND(AVERAGEIFS(DATA!$K:$K,DATA!$F:$F,$B114,DATA!$M:$M,D$9,DATA!$N:$N,$L$1,DATA!$E:$E,"&lt;=7"),4)&gt;MASTER!$B$3/100,"SB",IF(ROUND(AVERAGEIFS(DATA!$K:$K,DATA!$F:$F,$B114,DATA!$M:$M,D$9,DATA!$N:$N,$L$1,DATA!$E:$E,"&lt;=7"),4)&gt;MASTER!$B$4/100,"B",IF(ROUND(AVERAGEIFS(DATA!$K:$K,DATA!$F:$F,$B114,DATA!$M:$M,D$9,DATA!$N:$N,$L$1,DATA!$E:$E,"&lt;=7"),4)&gt;MASTER!$B$5/100,"C","K")))," ")</f>
        <v> </v>
      </c>
      <c r="E114" s="52"/>
      <c r="F114" s="18" t="str">
        <f ca="1">IFERROR(IF(ROUND(AVERAGEIFS(DATA!$K:$K,DATA!$F:$F,$B114,DATA!$M:$M,F$9,DATA!$N:$N,$L$1,DATA!$E:$E,"&lt;=7"),4)&gt;MASTER!$B$3/100,"SB",IF(ROUND(AVERAGEIFS(DATA!$K:$K,DATA!$F:$F,$B114,DATA!$M:$M,F$9,DATA!$N:$N,$L$1,DATA!$E:$E,"&lt;=7"),4)&gt;MASTER!$B$4/100,"B",IF(ROUND(AVERAGEIFS(DATA!$K:$K,DATA!$F:$F,$B114,DATA!$M:$M,F$9,DATA!$N:$N,$L$1,DATA!$E:$E,"&lt;=7"),4)&gt;MASTER!$B$5/100,"C","K")))," ")</f>
        <v> </v>
      </c>
      <c r="G114" s="52"/>
      <c r="H114" s="18" t="str">
        <f ca="1">IFERROR(IF(ROUND(AVERAGEIFS(DATA!$K:$K,DATA!$F:$F,$B114,DATA!$M:$M,H$9,DATA!$N:$N,$L$1,DATA!$E:$E,"&lt;=7"),4)&gt;MASTER!$B$3/100,"SB",IF(ROUND(AVERAGEIFS(DATA!$K:$K,DATA!$F:$F,$B114,DATA!$M:$M,H$9,DATA!$N:$N,$L$1,DATA!$E:$E,"&lt;=7"),4)&gt;MASTER!$B$4/100,"B",IF(ROUND(AVERAGEIFS(DATA!$K:$K,DATA!$F:$F,$B114,DATA!$M:$M,H$9,DATA!$N:$N,$L$1,DATA!$E:$E,"&lt;=7"),4)&gt;MASTER!$B$5/100,"C","K")))," ")</f>
        <v> </v>
      </c>
      <c r="I114" s="52"/>
      <c r="J114" s="18" t="str">
        <f ca="1">IFERROR(IF(ROUND(AVERAGEIFS(DATA!$K:$K,DATA!$F:$F,$B114,DATA!$M:$M,J$9,DATA!$N:$N,$L$1,DATA!$E:$E,"&lt;=7"),4)&gt;MASTER!$B$3/100,"SB",IF(ROUND(AVERAGEIFS(DATA!$K:$K,DATA!$F:$F,$B114,DATA!$M:$M,J$9,DATA!$N:$N,$L$1,DATA!$E:$E,"&lt;=7"),4)&gt;MASTER!$B$4/100,"B",IF(ROUND(AVERAGEIFS(DATA!$K:$K,DATA!$F:$F,$B114,DATA!$M:$M,J$9,DATA!$N:$N,$L$1,DATA!$E:$E,"&lt;=7"),4)&gt;MASTER!$B$5/100,"C","K")))," ")</f>
        <v> </v>
      </c>
      <c r="K114" s="52"/>
      <c r="L114" s="18" t="str">
        <f ca="1">IFERROR(IF(ROUND(AVERAGEIFS(DATA!$K:$K,DATA!$F:$F,$B114,DATA!$M:$M,L$9,DATA!$N:$N,$L$1,DATA!$E:$E,"&lt;=7"),4)&gt;MASTER!$B$3/100,"SB",IF(ROUND(AVERAGEIFS(DATA!$K:$K,DATA!$F:$F,$B114,DATA!$M:$M,L$9,DATA!$N:$N,$L$1,DATA!$E:$E,"&lt;=7"),4)&gt;MASTER!$B$4/100,"B",IF(ROUND(AVERAGEIFS(DATA!$K:$K,DATA!$F:$F,$B114,DATA!$M:$M,L$9,DATA!$N:$N,$L$1,DATA!$E:$E,"&lt;=7"),4)&gt;MASTER!$B$5/100,"C","K")))," ")</f>
        <v> </v>
      </c>
      <c r="M114" s="52"/>
      <c r="N114" s="18" t="str">
        <f ca="1">IFERROR(IF(ROUND(AVERAGEIFS(DATA!$K:$K,DATA!$F:$F,$B114,DATA!$M:$M,N$9,DATA!$N:$N,$L$1,DATA!$E:$E,"&lt;=7"),4)&gt;MASTER!$B$3/100,"SB",IF(ROUND(AVERAGEIFS(DATA!$K:$K,DATA!$F:$F,$B114,DATA!$M:$M,N$9,DATA!$N:$N,$L$1,DATA!$E:$E,"&lt;=7"),4)&gt;MASTER!$B$4/100,"B",IF(ROUND(AVERAGEIFS(DATA!$K:$K,DATA!$F:$F,$B114,DATA!$M:$M,N$9,DATA!$N:$N,$L$1,DATA!$E:$E,"&lt;=7"),4)&gt;MASTER!$B$5/100,"C","K")))," ")</f>
        <v> 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customHeight="1" spans="1:50">
      <c r="A115" s="1"/>
      <c r="B115" s="33" t="s">
        <v>104</v>
      </c>
      <c r="C115" s="52"/>
      <c r="D115" s="18" t="str">
        <f ca="1">IFERROR(IF(ROUND(AVERAGEIFS(DATA!$K:$K,DATA!$F:$F,$B115,DATA!$M:$M,D$9,DATA!$N:$N,$L$1,DATA!$E:$E,"&lt;=7"),4)&gt;MASTER!$B$3/100,"SB",IF(ROUND(AVERAGEIFS(DATA!$K:$K,DATA!$F:$F,$B115,DATA!$M:$M,D$9,DATA!$N:$N,$L$1,DATA!$E:$E,"&lt;=7"),4)&gt;MASTER!$B$4/100,"B",IF(ROUND(AVERAGEIFS(DATA!$K:$K,DATA!$F:$F,$B115,DATA!$M:$M,D$9,DATA!$N:$N,$L$1,DATA!$E:$E,"&lt;=7"),4)&gt;MASTER!$B$5/100,"C","K")))," ")</f>
        <v> </v>
      </c>
      <c r="E115" s="52"/>
      <c r="F115" s="18" t="str">
        <f ca="1">IFERROR(IF(ROUND(AVERAGEIFS(DATA!$K:$K,DATA!$F:$F,$B115,DATA!$M:$M,F$9,DATA!$N:$N,$L$1,DATA!$E:$E,"&lt;=7"),4)&gt;MASTER!$B$3/100,"SB",IF(ROUND(AVERAGEIFS(DATA!$K:$K,DATA!$F:$F,$B115,DATA!$M:$M,F$9,DATA!$N:$N,$L$1,DATA!$E:$E,"&lt;=7"),4)&gt;MASTER!$B$4/100,"B",IF(ROUND(AVERAGEIFS(DATA!$K:$K,DATA!$F:$F,$B115,DATA!$M:$M,F$9,DATA!$N:$N,$L$1,DATA!$E:$E,"&lt;=7"),4)&gt;MASTER!$B$5/100,"C","K")))," ")</f>
        <v> </v>
      </c>
      <c r="G115" s="52"/>
      <c r="H115" s="18" t="str">
        <f ca="1">IFERROR(IF(ROUND(AVERAGEIFS(DATA!$K:$K,DATA!$F:$F,$B115,DATA!$M:$M,H$9,DATA!$N:$N,$L$1,DATA!$E:$E,"&lt;=7"),4)&gt;MASTER!$B$3/100,"SB",IF(ROUND(AVERAGEIFS(DATA!$K:$K,DATA!$F:$F,$B115,DATA!$M:$M,H$9,DATA!$N:$N,$L$1,DATA!$E:$E,"&lt;=7"),4)&gt;MASTER!$B$4/100,"B",IF(ROUND(AVERAGEIFS(DATA!$K:$K,DATA!$F:$F,$B115,DATA!$M:$M,H$9,DATA!$N:$N,$L$1,DATA!$E:$E,"&lt;=7"),4)&gt;MASTER!$B$5/100,"C","K")))," ")</f>
        <v> </v>
      </c>
      <c r="I115" s="52"/>
      <c r="J115" s="18" t="str">
        <f ca="1">IFERROR(IF(ROUND(AVERAGEIFS(DATA!$K:$K,DATA!$F:$F,$B115,DATA!$M:$M,J$9,DATA!$N:$N,$L$1,DATA!$E:$E,"&lt;=7"),4)&gt;MASTER!$B$3/100,"SB",IF(ROUND(AVERAGEIFS(DATA!$K:$K,DATA!$F:$F,$B115,DATA!$M:$M,J$9,DATA!$N:$N,$L$1,DATA!$E:$E,"&lt;=7"),4)&gt;MASTER!$B$4/100,"B",IF(ROUND(AVERAGEIFS(DATA!$K:$K,DATA!$F:$F,$B115,DATA!$M:$M,J$9,DATA!$N:$N,$L$1,DATA!$E:$E,"&lt;=7"),4)&gt;MASTER!$B$5/100,"C","K")))," ")</f>
        <v> </v>
      </c>
      <c r="K115" s="52"/>
      <c r="L115" s="18" t="str">
        <f ca="1">IFERROR(IF(ROUND(AVERAGEIFS(DATA!$K:$K,DATA!$F:$F,$B115,DATA!$M:$M,L$9,DATA!$N:$N,$L$1,DATA!$E:$E,"&lt;=7"),4)&gt;MASTER!$B$3/100,"SB",IF(ROUND(AVERAGEIFS(DATA!$K:$K,DATA!$F:$F,$B115,DATA!$M:$M,L$9,DATA!$N:$N,$L$1,DATA!$E:$E,"&lt;=7"),4)&gt;MASTER!$B$4/100,"B",IF(ROUND(AVERAGEIFS(DATA!$K:$K,DATA!$F:$F,$B115,DATA!$M:$M,L$9,DATA!$N:$N,$L$1,DATA!$E:$E,"&lt;=7"),4)&gt;MASTER!$B$5/100,"C","K")))," ")</f>
        <v> </v>
      </c>
      <c r="M115" s="52"/>
      <c r="N115" s="18" t="str">
        <f ca="1">IFERROR(IF(ROUND(AVERAGEIFS(DATA!$K:$K,DATA!$F:$F,$B115,DATA!$M:$M,N$9,DATA!$N:$N,$L$1,DATA!$E:$E,"&lt;=7"),4)&gt;MASTER!$B$3/100,"SB",IF(ROUND(AVERAGEIFS(DATA!$K:$K,DATA!$F:$F,$B115,DATA!$M:$M,N$9,DATA!$N:$N,$L$1,DATA!$E:$E,"&lt;=7"),4)&gt;MASTER!$B$4/100,"B",IF(ROUND(AVERAGEIFS(DATA!$K:$K,DATA!$F:$F,$B115,DATA!$M:$M,N$9,DATA!$N:$N,$L$1,DATA!$E:$E,"&lt;=7"),4)&gt;MASTER!$B$5/100,"C","K")))," ")</f>
        <v> 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customHeight="1" spans="1:50">
      <c r="A116" s="1"/>
      <c r="B116" s="33" t="s">
        <v>105</v>
      </c>
      <c r="C116" s="52"/>
      <c r="D116" s="18" t="str">
        <f ca="1">IFERROR(IF(ROUND(AVERAGEIFS(DATA!$K:$K,DATA!$F:$F,$B116,DATA!$M:$M,D$9,DATA!$N:$N,$L$1,DATA!$E:$E,"&lt;=7"),4)&gt;MASTER!$B$3/100,"SB",IF(ROUND(AVERAGEIFS(DATA!$K:$K,DATA!$F:$F,$B116,DATA!$M:$M,D$9,DATA!$N:$N,$L$1,DATA!$E:$E,"&lt;=7"),4)&gt;MASTER!$B$4/100,"B",IF(ROUND(AVERAGEIFS(DATA!$K:$K,DATA!$F:$F,$B116,DATA!$M:$M,D$9,DATA!$N:$N,$L$1,DATA!$E:$E,"&lt;=7"),4)&gt;MASTER!$B$5/100,"C","K")))," ")</f>
        <v> </v>
      </c>
      <c r="E116" s="52"/>
      <c r="F116" s="18" t="str">
        <f ca="1">IFERROR(IF(ROUND(AVERAGEIFS(DATA!$K:$K,DATA!$F:$F,$B116,DATA!$M:$M,F$9,DATA!$N:$N,$L$1,DATA!$E:$E,"&lt;=7"),4)&gt;MASTER!$B$3/100,"SB",IF(ROUND(AVERAGEIFS(DATA!$K:$K,DATA!$F:$F,$B116,DATA!$M:$M,F$9,DATA!$N:$N,$L$1,DATA!$E:$E,"&lt;=7"),4)&gt;MASTER!$B$4/100,"B",IF(ROUND(AVERAGEIFS(DATA!$K:$K,DATA!$F:$F,$B116,DATA!$M:$M,F$9,DATA!$N:$N,$L$1,DATA!$E:$E,"&lt;=7"),4)&gt;MASTER!$B$5/100,"C","K")))," ")</f>
        <v> </v>
      </c>
      <c r="G116" s="52"/>
      <c r="H116" s="18" t="str">
        <f ca="1">IFERROR(IF(ROUND(AVERAGEIFS(DATA!$K:$K,DATA!$F:$F,$B116,DATA!$M:$M,H$9,DATA!$N:$N,$L$1,DATA!$E:$E,"&lt;=7"),4)&gt;MASTER!$B$3/100,"SB",IF(ROUND(AVERAGEIFS(DATA!$K:$K,DATA!$F:$F,$B116,DATA!$M:$M,H$9,DATA!$N:$N,$L$1,DATA!$E:$E,"&lt;=7"),4)&gt;MASTER!$B$4/100,"B",IF(ROUND(AVERAGEIFS(DATA!$K:$K,DATA!$F:$F,$B116,DATA!$M:$M,H$9,DATA!$N:$N,$L$1,DATA!$E:$E,"&lt;=7"),4)&gt;MASTER!$B$5/100,"C","K")))," ")</f>
        <v> </v>
      </c>
      <c r="I116" s="52"/>
      <c r="J116" s="18" t="str">
        <f ca="1">IFERROR(IF(ROUND(AVERAGEIFS(DATA!$K:$K,DATA!$F:$F,$B116,DATA!$M:$M,J$9,DATA!$N:$N,$L$1,DATA!$E:$E,"&lt;=7"),4)&gt;MASTER!$B$3/100,"SB",IF(ROUND(AVERAGEIFS(DATA!$K:$K,DATA!$F:$F,$B116,DATA!$M:$M,J$9,DATA!$N:$N,$L$1,DATA!$E:$E,"&lt;=7"),4)&gt;MASTER!$B$4/100,"B",IF(ROUND(AVERAGEIFS(DATA!$K:$K,DATA!$F:$F,$B116,DATA!$M:$M,J$9,DATA!$N:$N,$L$1,DATA!$E:$E,"&lt;=7"),4)&gt;MASTER!$B$5/100,"C","K")))," ")</f>
        <v> </v>
      </c>
      <c r="K116" s="52"/>
      <c r="L116" s="18" t="str">
        <f ca="1">IFERROR(IF(ROUND(AVERAGEIFS(DATA!$K:$K,DATA!$F:$F,$B116,DATA!$M:$M,L$9,DATA!$N:$N,$L$1,DATA!$E:$E,"&lt;=7"),4)&gt;MASTER!$B$3/100,"SB",IF(ROUND(AVERAGEIFS(DATA!$K:$K,DATA!$F:$F,$B116,DATA!$M:$M,L$9,DATA!$N:$N,$L$1,DATA!$E:$E,"&lt;=7"),4)&gt;MASTER!$B$4/100,"B",IF(ROUND(AVERAGEIFS(DATA!$K:$K,DATA!$F:$F,$B116,DATA!$M:$M,L$9,DATA!$N:$N,$L$1,DATA!$E:$E,"&lt;=7"),4)&gt;MASTER!$B$5/100,"C","K")))," ")</f>
        <v> </v>
      </c>
      <c r="M116" s="52"/>
      <c r="N116" s="18" t="str">
        <f ca="1">IFERROR(IF(ROUND(AVERAGEIFS(DATA!$K:$K,DATA!$F:$F,$B116,DATA!$M:$M,N$9,DATA!$N:$N,$L$1,DATA!$E:$E,"&lt;=7"),4)&gt;MASTER!$B$3/100,"SB",IF(ROUND(AVERAGEIFS(DATA!$K:$K,DATA!$F:$F,$B116,DATA!$M:$M,N$9,DATA!$N:$N,$L$1,DATA!$E:$E,"&lt;=7"),4)&gt;MASTER!$B$4/100,"B",IF(ROUND(AVERAGEIFS(DATA!$K:$K,DATA!$F:$F,$B116,DATA!$M:$M,N$9,DATA!$N:$N,$L$1,DATA!$E:$E,"&lt;=7"),4)&gt;MASTER!$B$5/100,"C","K")))," ")</f>
        <v> 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customHeight="1" spans="1:50">
      <c r="A117" s="1"/>
      <c r="B117" s="33" t="s">
        <v>106</v>
      </c>
      <c r="C117" s="52"/>
      <c r="D117" s="18" t="str">
        <f ca="1">IFERROR(IF(ROUND(AVERAGEIFS(DATA!$K:$K,DATA!$F:$F,$B117,DATA!$M:$M,D$9,DATA!$N:$N,$L$1,DATA!$E:$E,"&lt;=7"),4)&gt;MASTER!$B$3/100,"SB",IF(ROUND(AVERAGEIFS(DATA!$K:$K,DATA!$F:$F,$B117,DATA!$M:$M,D$9,DATA!$N:$N,$L$1,DATA!$E:$E,"&lt;=7"),4)&gt;MASTER!$B$4/100,"B",IF(ROUND(AVERAGEIFS(DATA!$K:$K,DATA!$F:$F,$B117,DATA!$M:$M,D$9,DATA!$N:$N,$L$1,DATA!$E:$E,"&lt;=7"),4)&gt;MASTER!$B$5/100,"C","K")))," ")</f>
        <v> </v>
      </c>
      <c r="E117" s="52"/>
      <c r="F117" s="18" t="str">
        <f ca="1">IFERROR(IF(ROUND(AVERAGEIFS(DATA!$K:$K,DATA!$F:$F,$B117,DATA!$M:$M,F$9,DATA!$N:$N,$L$1,DATA!$E:$E,"&lt;=7"),4)&gt;MASTER!$B$3/100,"SB",IF(ROUND(AVERAGEIFS(DATA!$K:$K,DATA!$F:$F,$B117,DATA!$M:$M,F$9,DATA!$N:$N,$L$1,DATA!$E:$E,"&lt;=7"),4)&gt;MASTER!$B$4/100,"B",IF(ROUND(AVERAGEIFS(DATA!$K:$K,DATA!$F:$F,$B117,DATA!$M:$M,F$9,DATA!$N:$N,$L$1,DATA!$E:$E,"&lt;=7"),4)&gt;MASTER!$B$5/100,"C","K")))," ")</f>
        <v> </v>
      </c>
      <c r="G117" s="52"/>
      <c r="H117" s="18" t="str">
        <f ca="1">IFERROR(IF(ROUND(AVERAGEIFS(DATA!$K:$K,DATA!$F:$F,$B117,DATA!$M:$M,H$9,DATA!$N:$N,$L$1,DATA!$E:$E,"&lt;=7"),4)&gt;MASTER!$B$3/100,"SB",IF(ROUND(AVERAGEIFS(DATA!$K:$K,DATA!$F:$F,$B117,DATA!$M:$M,H$9,DATA!$N:$N,$L$1,DATA!$E:$E,"&lt;=7"),4)&gt;MASTER!$B$4/100,"B",IF(ROUND(AVERAGEIFS(DATA!$K:$K,DATA!$F:$F,$B117,DATA!$M:$M,H$9,DATA!$N:$N,$L$1,DATA!$E:$E,"&lt;=7"),4)&gt;MASTER!$B$5/100,"C","K")))," ")</f>
        <v> </v>
      </c>
      <c r="I117" s="52"/>
      <c r="J117" s="18" t="str">
        <f ca="1">IFERROR(IF(ROUND(AVERAGEIFS(DATA!$K:$K,DATA!$F:$F,$B117,DATA!$M:$M,J$9,DATA!$N:$N,$L$1,DATA!$E:$E,"&lt;=7"),4)&gt;MASTER!$B$3/100,"SB",IF(ROUND(AVERAGEIFS(DATA!$K:$K,DATA!$F:$F,$B117,DATA!$M:$M,J$9,DATA!$N:$N,$L$1,DATA!$E:$E,"&lt;=7"),4)&gt;MASTER!$B$4/100,"B",IF(ROUND(AVERAGEIFS(DATA!$K:$K,DATA!$F:$F,$B117,DATA!$M:$M,J$9,DATA!$N:$N,$L$1,DATA!$E:$E,"&lt;=7"),4)&gt;MASTER!$B$5/100,"C","K")))," ")</f>
        <v> </v>
      </c>
      <c r="K117" s="52"/>
      <c r="L117" s="18" t="str">
        <f ca="1">IFERROR(IF(ROUND(AVERAGEIFS(DATA!$K:$K,DATA!$F:$F,$B117,DATA!$M:$M,L$9,DATA!$N:$N,$L$1,DATA!$E:$E,"&lt;=7"),4)&gt;MASTER!$B$3/100,"SB",IF(ROUND(AVERAGEIFS(DATA!$K:$K,DATA!$F:$F,$B117,DATA!$M:$M,L$9,DATA!$N:$N,$L$1,DATA!$E:$E,"&lt;=7"),4)&gt;MASTER!$B$4/100,"B",IF(ROUND(AVERAGEIFS(DATA!$K:$K,DATA!$F:$F,$B117,DATA!$M:$M,L$9,DATA!$N:$N,$L$1,DATA!$E:$E,"&lt;=7"),4)&gt;MASTER!$B$5/100,"C","K")))," ")</f>
        <v> </v>
      </c>
      <c r="M117" s="52"/>
      <c r="N117" s="18" t="str">
        <f ca="1">IFERROR(IF(ROUND(AVERAGEIFS(DATA!$K:$K,DATA!$F:$F,$B117,DATA!$M:$M,N$9,DATA!$N:$N,$L$1,DATA!$E:$E,"&lt;=7"),4)&gt;MASTER!$B$3/100,"SB",IF(ROUND(AVERAGEIFS(DATA!$K:$K,DATA!$F:$F,$B117,DATA!$M:$M,N$9,DATA!$N:$N,$L$1,DATA!$E:$E,"&lt;=7"),4)&gt;MASTER!$B$4/100,"B",IF(ROUND(AVERAGEIFS(DATA!$K:$K,DATA!$F:$F,$B117,DATA!$M:$M,N$9,DATA!$N:$N,$L$1,DATA!$E:$E,"&lt;=7"),4)&gt;MASTER!$B$5/100,"C","K")))," ")</f>
        <v> 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customHeight="1" spans="1:50">
      <c r="A118" s="1"/>
      <c r="B118" s="33" t="s">
        <v>107</v>
      </c>
      <c r="C118" s="52"/>
      <c r="D118" s="18" t="str">
        <f ca="1">IFERROR(IF(ROUND(AVERAGEIFS(DATA!$K:$K,DATA!$F:$F,$B118,DATA!$M:$M,D$9,DATA!$N:$N,$L$1,DATA!$E:$E,"&lt;=7"),4)&gt;MASTER!$B$3/100,"SB",IF(ROUND(AVERAGEIFS(DATA!$K:$K,DATA!$F:$F,$B118,DATA!$M:$M,D$9,DATA!$N:$N,$L$1,DATA!$E:$E,"&lt;=7"),4)&gt;MASTER!$B$4/100,"B",IF(ROUND(AVERAGEIFS(DATA!$K:$K,DATA!$F:$F,$B118,DATA!$M:$M,D$9,DATA!$N:$N,$L$1,DATA!$E:$E,"&lt;=7"),4)&gt;MASTER!$B$5/100,"C","K")))," ")</f>
        <v> </v>
      </c>
      <c r="E118" s="52"/>
      <c r="F118" s="18" t="str">
        <f ca="1">IFERROR(IF(ROUND(AVERAGEIFS(DATA!$K:$K,DATA!$F:$F,$B118,DATA!$M:$M,F$9,DATA!$N:$N,$L$1,DATA!$E:$E,"&lt;=7"),4)&gt;MASTER!$B$3/100,"SB",IF(ROUND(AVERAGEIFS(DATA!$K:$K,DATA!$F:$F,$B118,DATA!$M:$M,F$9,DATA!$N:$N,$L$1,DATA!$E:$E,"&lt;=7"),4)&gt;MASTER!$B$4/100,"B",IF(ROUND(AVERAGEIFS(DATA!$K:$K,DATA!$F:$F,$B118,DATA!$M:$M,F$9,DATA!$N:$N,$L$1,DATA!$E:$E,"&lt;=7"),4)&gt;MASTER!$B$5/100,"C","K")))," ")</f>
        <v> </v>
      </c>
      <c r="G118" s="52"/>
      <c r="H118" s="18" t="str">
        <f ca="1">IFERROR(IF(ROUND(AVERAGEIFS(DATA!$K:$K,DATA!$F:$F,$B118,DATA!$M:$M,H$9,DATA!$N:$N,$L$1,DATA!$E:$E,"&lt;=7"),4)&gt;MASTER!$B$3/100,"SB",IF(ROUND(AVERAGEIFS(DATA!$K:$K,DATA!$F:$F,$B118,DATA!$M:$M,H$9,DATA!$N:$N,$L$1,DATA!$E:$E,"&lt;=7"),4)&gt;MASTER!$B$4/100,"B",IF(ROUND(AVERAGEIFS(DATA!$K:$K,DATA!$F:$F,$B118,DATA!$M:$M,H$9,DATA!$N:$N,$L$1,DATA!$E:$E,"&lt;=7"),4)&gt;MASTER!$B$5/100,"C","K")))," ")</f>
        <v> </v>
      </c>
      <c r="I118" s="52"/>
      <c r="J118" s="18" t="str">
        <f ca="1">IFERROR(IF(ROUND(AVERAGEIFS(DATA!$K:$K,DATA!$F:$F,$B118,DATA!$M:$M,J$9,DATA!$N:$N,$L$1,DATA!$E:$E,"&lt;=7"),4)&gt;MASTER!$B$3/100,"SB",IF(ROUND(AVERAGEIFS(DATA!$K:$K,DATA!$F:$F,$B118,DATA!$M:$M,J$9,DATA!$N:$N,$L$1,DATA!$E:$E,"&lt;=7"),4)&gt;MASTER!$B$4/100,"B",IF(ROUND(AVERAGEIFS(DATA!$K:$K,DATA!$F:$F,$B118,DATA!$M:$M,J$9,DATA!$N:$N,$L$1,DATA!$E:$E,"&lt;=7"),4)&gt;MASTER!$B$5/100,"C","K")))," ")</f>
        <v> </v>
      </c>
      <c r="K118" s="52"/>
      <c r="L118" s="18" t="str">
        <f ca="1">IFERROR(IF(ROUND(AVERAGEIFS(DATA!$K:$K,DATA!$F:$F,$B118,DATA!$M:$M,L$9,DATA!$N:$N,$L$1,DATA!$E:$E,"&lt;=7"),4)&gt;MASTER!$B$3/100,"SB",IF(ROUND(AVERAGEIFS(DATA!$K:$K,DATA!$F:$F,$B118,DATA!$M:$M,L$9,DATA!$N:$N,$L$1,DATA!$E:$E,"&lt;=7"),4)&gt;MASTER!$B$4/100,"B",IF(ROUND(AVERAGEIFS(DATA!$K:$K,DATA!$F:$F,$B118,DATA!$M:$M,L$9,DATA!$N:$N,$L$1,DATA!$E:$E,"&lt;=7"),4)&gt;MASTER!$B$5/100,"C","K")))," ")</f>
        <v> </v>
      </c>
      <c r="M118" s="52"/>
      <c r="N118" s="18" t="str">
        <f ca="1">IFERROR(IF(ROUND(AVERAGEIFS(DATA!$K:$K,DATA!$F:$F,$B118,DATA!$M:$M,N$9,DATA!$N:$N,$L$1,DATA!$E:$E,"&lt;=7"),4)&gt;MASTER!$B$3/100,"SB",IF(ROUND(AVERAGEIFS(DATA!$K:$K,DATA!$F:$F,$B118,DATA!$M:$M,N$9,DATA!$N:$N,$L$1,DATA!$E:$E,"&lt;=7"),4)&gt;MASTER!$B$4/100,"B",IF(ROUND(AVERAGEIFS(DATA!$K:$K,DATA!$F:$F,$B118,DATA!$M:$M,N$9,DATA!$N:$N,$L$1,DATA!$E:$E,"&lt;=7"),4)&gt;MASTER!$B$5/100,"C","K")))," ")</f>
        <v> 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customHeight="1" spans="1:50">
      <c r="A119" s="1"/>
      <c r="B119" s="33" t="s">
        <v>108</v>
      </c>
      <c r="C119" s="52"/>
      <c r="D119" s="18" t="str">
        <f ca="1">IFERROR(IF(ROUND(AVERAGEIFS(DATA!$K:$K,DATA!$F:$F,$B119,DATA!$M:$M,D$9,DATA!$N:$N,$L$1,DATA!$E:$E,"&lt;=7"),4)&gt;MASTER!$B$3/100,"SB",IF(ROUND(AVERAGEIFS(DATA!$K:$K,DATA!$F:$F,$B119,DATA!$M:$M,D$9,DATA!$N:$N,$L$1,DATA!$E:$E,"&lt;=7"),4)&gt;MASTER!$B$4/100,"B",IF(ROUND(AVERAGEIFS(DATA!$K:$K,DATA!$F:$F,$B119,DATA!$M:$M,D$9,DATA!$N:$N,$L$1,DATA!$E:$E,"&lt;=7"),4)&gt;MASTER!$B$5/100,"C","K")))," ")</f>
        <v> </v>
      </c>
      <c r="E119" s="52"/>
      <c r="F119" s="18" t="str">
        <f ca="1">IFERROR(IF(ROUND(AVERAGEIFS(DATA!$K:$K,DATA!$F:$F,$B119,DATA!$M:$M,F$9,DATA!$N:$N,$L$1,DATA!$E:$E,"&lt;=7"),4)&gt;MASTER!$B$3/100,"SB",IF(ROUND(AVERAGEIFS(DATA!$K:$K,DATA!$F:$F,$B119,DATA!$M:$M,F$9,DATA!$N:$N,$L$1,DATA!$E:$E,"&lt;=7"),4)&gt;MASTER!$B$4/100,"B",IF(ROUND(AVERAGEIFS(DATA!$K:$K,DATA!$F:$F,$B119,DATA!$M:$M,F$9,DATA!$N:$N,$L$1,DATA!$E:$E,"&lt;=7"),4)&gt;MASTER!$B$5/100,"C","K")))," ")</f>
        <v> </v>
      </c>
      <c r="G119" s="52"/>
      <c r="H119" s="18" t="str">
        <f ca="1">IFERROR(IF(ROUND(AVERAGEIFS(DATA!$K:$K,DATA!$F:$F,$B119,DATA!$M:$M,H$9,DATA!$N:$N,$L$1,DATA!$E:$E,"&lt;=7"),4)&gt;MASTER!$B$3/100,"SB",IF(ROUND(AVERAGEIFS(DATA!$K:$K,DATA!$F:$F,$B119,DATA!$M:$M,H$9,DATA!$N:$N,$L$1,DATA!$E:$E,"&lt;=7"),4)&gt;MASTER!$B$4/100,"B",IF(ROUND(AVERAGEIFS(DATA!$K:$K,DATA!$F:$F,$B119,DATA!$M:$M,H$9,DATA!$N:$N,$L$1,DATA!$E:$E,"&lt;=7"),4)&gt;MASTER!$B$5/100,"C","K")))," ")</f>
        <v> </v>
      </c>
      <c r="I119" s="52"/>
      <c r="J119" s="18" t="str">
        <f ca="1">IFERROR(IF(ROUND(AVERAGEIFS(DATA!$K:$K,DATA!$F:$F,$B119,DATA!$M:$M,J$9,DATA!$N:$N,$L$1,DATA!$E:$E,"&lt;=7"),4)&gt;MASTER!$B$3/100,"SB",IF(ROUND(AVERAGEIFS(DATA!$K:$K,DATA!$F:$F,$B119,DATA!$M:$M,J$9,DATA!$N:$N,$L$1,DATA!$E:$E,"&lt;=7"),4)&gt;MASTER!$B$4/100,"B",IF(ROUND(AVERAGEIFS(DATA!$K:$K,DATA!$F:$F,$B119,DATA!$M:$M,J$9,DATA!$N:$N,$L$1,DATA!$E:$E,"&lt;=7"),4)&gt;MASTER!$B$5/100,"C","K")))," ")</f>
        <v> </v>
      </c>
      <c r="K119" s="52"/>
      <c r="L119" s="18" t="str">
        <f ca="1">IFERROR(IF(ROUND(AVERAGEIFS(DATA!$K:$K,DATA!$F:$F,$B119,DATA!$M:$M,L$9,DATA!$N:$N,$L$1,DATA!$E:$E,"&lt;=7"),4)&gt;MASTER!$B$3/100,"SB",IF(ROUND(AVERAGEIFS(DATA!$K:$K,DATA!$F:$F,$B119,DATA!$M:$M,L$9,DATA!$N:$N,$L$1,DATA!$E:$E,"&lt;=7"),4)&gt;MASTER!$B$4/100,"B",IF(ROUND(AVERAGEIFS(DATA!$K:$K,DATA!$F:$F,$B119,DATA!$M:$M,L$9,DATA!$N:$N,$L$1,DATA!$E:$E,"&lt;=7"),4)&gt;MASTER!$B$5/100,"C","K")))," ")</f>
        <v> </v>
      </c>
      <c r="M119" s="52"/>
      <c r="N119" s="18" t="str">
        <f ca="1">IFERROR(IF(ROUND(AVERAGEIFS(DATA!$K:$K,DATA!$F:$F,$B119,DATA!$M:$M,N$9,DATA!$N:$N,$L$1,DATA!$E:$E,"&lt;=7"),4)&gt;MASTER!$B$3/100,"SB",IF(ROUND(AVERAGEIFS(DATA!$K:$K,DATA!$F:$F,$B119,DATA!$M:$M,N$9,DATA!$N:$N,$L$1,DATA!$E:$E,"&lt;=7"),4)&gt;MASTER!$B$4/100,"B",IF(ROUND(AVERAGEIFS(DATA!$K:$K,DATA!$F:$F,$B119,DATA!$M:$M,N$9,DATA!$N:$N,$L$1,DATA!$E:$E,"&lt;=7"),4)&gt;MASTER!$B$5/100,"C","K")))," ")</f>
        <v> 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customHeight="1" spans="1:50">
      <c r="A120" s="1"/>
      <c r="B120" s="33" t="s">
        <v>109</v>
      </c>
      <c r="C120" s="52"/>
      <c r="D120" s="18" t="str">
        <f ca="1">IFERROR(IF(ROUND(AVERAGEIFS(DATA!$K:$K,DATA!$F:$F,$B120,DATA!$M:$M,D$9,DATA!$N:$N,$L$1,DATA!$E:$E,"&lt;=7"),4)&gt;MASTER!$B$3/100,"SB",IF(ROUND(AVERAGEIFS(DATA!$K:$K,DATA!$F:$F,$B120,DATA!$M:$M,D$9,DATA!$N:$N,$L$1,DATA!$E:$E,"&lt;=7"),4)&gt;MASTER!$B$4/100,"B",IF(ROUND(AVERAGEIFS(DATA!$K:$K,DATA!$F:$F,$B120,DATA!$M:$M,D$9,DATA!$N:$N,$L$1,DATA!$E:$E,"&lt;=7"),4)&gt;MASTER!$B$5/100,"C","K")))," ")</f>
        <v> </v>
      </c>
      <c r="E120" s="52"/>
      <c r="F120" s="18" t="str">
        <f ca="1">IFERROR(IF(ROUND(AVERAGEIFS(DATA!$K:$K,DATA!$F:$F,$B120,DATA!$M:$M,F$9,DATA!$N:$N,$L$1,DATA!$E:$E,"&lt;=7"),4)&gt;MASTER!$B$3/100,"SB",IF(ROUND(AVERAGEIFS(DATA!$K:$K,DATA!$F:$F,$B120,DATA!$M:$M,F$9,DATA!$N:$N,$L$1,DATA!$E:$E,"&lt;=7"),4)&gt;MASTER!$B$4/100,"B",IF(ROUND(AVERAGEIFS(DATA!$K:$K,DATA!$F:$F,$B120,DATA!$M:$M,F$9,DATA!$N:$N,$L$1,DATA!$E:$E,"&lt;=7"),4)&gt;MASTER!$B$5/100,"C","K")))," ")</f>
        <v> </v>
      </c>
      <c r="G120" s="52"/>
      <c r="H120" s="18" t="str">
        <f ca="1">IFERROR(IF(ROUND(AVERAGEIFS(DATA!$K:$K,DATA!$F:$F,$B120,DATA!$M:$M,H$9,DATA!$N:$N,$L$1,DATA!$E:$E,"&lt;=7"),4)&gt;MASTER!$B$3/100,"SB",IF(ROUND(AVERAGEIFS(DATA!$K:$K,DATA!$F:$F,$B120,DATA!$M:$M,H$9,DATA!$N:$N,$L$1,DATA!$E:$E,"&lt;=7"),4)&gt;MASTER!$B$4/100,"B",IF(ROUND(AVERAGEIFS(DATA!$K:$K,DATA!$F:$F,$B120,DATA!$M:$M,H$9,DATA!$N:$N,$L$1,DATA!$E:$E,"&lt;=7"),4)&gt;MASTER!$B$5/100,"C","K")))," ")</f>
        <v> </v>
      </c>
      <c r="I120" s="52"/>
      <c r="J120" s="18" t="str">
        <f ca="1">IFERROR(IF(ROUND(AVERAGEIFS(DATA!$K:$K,DATA!$F:$F,$B120,DATA!$M:$M,J$9,DATA!$N:$N,$L$1,DATA!$E:$E,"&lt;=7"),4)&gt;MASTER!$B$3/100,"SB",IF(ROUND(AVERAGEIFS(DATA!$K:$K,DATA!$F:$F,$B120,DATA!$M:$M,J$9,DATA!$N:$N,$L$1,DATA!$E:$E,"&lt;=7"),4)&gt;MASTER!$B$4/100,"B",IF(ROUND(AVERAGEIFS(DATA!$K:$K,DATA!$F:$F,$B120,DATA!$M:$M,J$9,DATA!$N:$N,$L$1,DATA!$E:$E,"&lt;=7"),4)&gt;MASTER!$B$5/100,"C","K")))," ")</f>
        <v> </v>
      </c>
      <c r="K120" s="52"/>
      <c r="L120" s="18" t="str">
        <f ca="1">IFERROR(IF(ROUND(AVERAGEIFS(DATA!$K:$K,DATA!$F:$F,$B120,DATA!$M:$M,L$9,DATA!$N:$N,$L$1,DATA!$E:$E,"&lt;=7"),4)&gt;MASTER!$B$3/100,"SB",IF(ROUND(AVERAGEIFS(DATA!$K:$K,DATA!$F:$F,$B120,DATA!$M:$M,L$9,DATA!$N:$N,$L$1,DATA!$E:$E,"&lt;=7"),4)&gt;MASTER!$B$4/100,"B",IF(ROUND(AVERAGEIFS(DATA!$K:$K,DATA!$F:$F,$B120,DATA!$M:$M,L$9,DATA!$N:$N,$L$1,DATA!$E:$E,"&lt;=7"),4)&gt;MASTER!$B$5/100,"C","K")))," ")</f>
        <v> </v>
      </c>
      <c r="M120" s="52"/>
      <c r="N120" s="18" t="str">
        <f ca="1">IFERROR(IF(ROUND(AVERAGEIFS(DATA!$K:$K,DATA!$F:$F,$B120,DATA!$M:$M,N$9,DATA!$N:$N,$L$1,DATA!$E:$E,"&lt;=7"),4)&gt;MASTER!$B$3/100,"SB",IF(ROUND(AVERAGEIFS(DATA!$K:$K,DATA!$F:$F,$B120,DATA!$M:$M,N$9,DATA!$N:$N,$L$1,DATA!$E:$E,"&lt;=7"),4)&gt;MASTER!$B$4/100,"B",IF(ROUND(AVERAGEIFS(DATA!$K:$K,DATA!$F:$F,$B120,DATA!$M:$M,N$9,DATA!$N:$N,$L$1,DATA!$E:$E,"&lt;=7"),4)&gt;MASTER!$B$5/100,"C","K")))," ")</f>
        <v> 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customHeight="1" spans="1:50">
      <c r="A121" s="1"/>
      <c r="B121" s="33" t="s">
        <v>110</v>
      </c>
      <c r="C121" s="52"/>
      <c r="D121" s="18" t="str">
        <f ca="1">IFERROR(IF(ROUND(AVERAGEIFS(DATA!$K:$K,DATA!$F:$F,$B121,DATA!$M:$M,D$9,DATA!$N:$N,$L$1,DATA!$E:$E,"&lt;=7"),4)&gt;MASTER!$B$3/100,"SB",IF(ROUND(AVERAGEIFS(DATA!$K:$K,DATA!$F:$F,$B121,DATA!$M:$M,D$9,DATA!$N:$N,$L$1,DATA!$E:$E,"&lt;=7"),4)&gt;MASTER!$B$4/100,"B",IF(ROUND(AVERAGEIFS(DATA!$K:$K,DATA!$F:$F,$B121,DATA!$M:$M,D$9,DATA!$N:$N,$L$1,DATA!$E:$E,"&lt;=7"),4)&gt;MASTER!$B$5/100,"C","K")))," ")</f>
        <v> </v>
      </c>
      <c r="E121" s="52"/>
      <c r="F121" s="18" t="str">
        <f ca="1">IFERROR(IF(ROUND(AVERAGEIFS(DATA!$K:$K,DATA!$F:$F,$B121,DATA!$M:$M,F$9,DATA!$N:$N,$L$1,DATA!$E:$E,"&lt;=7"),4)&gt;MASTER!$B$3/100,"SB",IF(ROUND(AVERAGEIFS(DATA!$K:$K,DATA!$F:$F,$B121,DATA!$M:$M,F$9,DATA!$N:$N,$L$1,DATA!$E:$E,"&lt;=7"),4)&gt;MASTER!$B$4/100,"B",IF(ROUND(AVERAGEIFS(DATA!$K:$K,DATA!$F:$F,$B121,DATA!$M:$M,F$9,DATA!$N:$N,$L$1,DATA!$E:$E,"&lt;=7"),4)&gt;MASTER!$B$5/100,"C","K")))," ")</f>
        <v> </v>
      </c>
      <c r="G121" s="52"/>
      <c r="H121" s="18" t="str">
        <f ca="1">IFERROR(IF(ROUND(AVERAGEIFS(DATA!$K:$K,DATA!$F:$F,$B121,DATA!$M:$M,H$9,DATA!$N:$N,$L$1,DATA!$E:$E,"&lt;=7"),4)&gt;MASTER!$B$3/100,"SB",IF(ROUND(AVERAGEIFS(DATA!$K:$K,DATA!$F:$F,$B121,DATA!$M:$M,H$9,DATA!$N:$N,$L$1,DATA!$E:$E,"&lt;=7"),4)&gt;MASTER!$B$4/100,"B",IF(ROUND(AVERAGEIFS(DATA!$K:$K,DATA!$F:$F,$B121,DATA!$M:$M,H$9,DATA!$N:$N,$L$1,DATA!$E:$E,"&lt;=7"),4)&gt;MASTER!$B$5/100,"C","K")))," ")</f>
        <v> </v>
      </c>
      <c r="I121" s="52"/>
      <c r="J121" s="18" t="str">
        <f ca="1">IFERROR(IF(ROUND(AVERAGEIFS(DATA!$K:$K,DATA!$F:$F,$B121,DATA!$M:$M,J$9,DATA!$N:$N,$L$1,DATA!$E:$E,"&lt;=7"),4)&gt;MASTER!$B$3/100,"SB",IF(ROUND(AVERAGEIFS(DATA!$K:$K,DATA!$F:$F,$B121,DATA!$M:$M,J$9,DATA!$N:$N,$L$1,DATA!$E:$E,"&lt;=7"),4)&gt;MASTER!$B$4/100,"B",IF(ROUND(AVERAGEIFS(DATA!$K:$K,DATA!$F:$F,$B121,DATA!$M:$M,J$9,DATA!$N:$N,$L$1,DATA!$E:$E,"&lt;=7"),4)&gt;MASTER!$B$5/100,"C","K")))," ")</f>
        <v> </v>
      </c>
      <c r="K121" s="52"/>
      <c r="L121" s="18" t="str">
        <f ca="1">IFERROR(IF(ROUND(AVERAGEIFS(DATA!$K:$K,DATA!$F:$F,$B121,DATA!$M:$M,L$9,DATA!$N:$N,$L$1,DATA!$E:$E,"&lt;=7"),4)&gt;MASTER!$B$3/100,"SB",IF(ROUND(AVERAGEIFS(DATA!$K:$K,DATA!$F:$F,$B121,DATA!$M:$M,L$9,DATA!$N:$N,$L$1,DATA!$E:$E,"&lt;=7"),4)&gt;MASTER!$B$4/100,"B",IF(ROUND(AVERAGEIFS(DATA!$K:$K,DATA!$F:$F,$B121,DATA!$M:$M,L$9,DATA!$N:$N,$L$1,DATA!$E:$E,"&lt;=7"),4)&gt;MASTER!$B$5/100,"C","K")))," ")</f>
        <v> </v>
      </c>
      <c r="M121" s="52"/>
      <c r="N121" s="18" t="str">
        <f ca="1">IFERROR(IF(ROUND(AVERAGEIFS(DATA!$K:$K,DATA!$F:$F,$B121,DATA!$M:$M,N$9,DATA!$N:$N,$L$1,DATA!$E:$E,"&lt;=7"),4)&gt;MASTER!$B$3/100,"SB",IF(ROUND(AVERAGEIFS(DATA!$K:$K,DATA!$F:$F,$B121,DATA!$M:$M,N$9,DATA!$N:$N,$L$1,DATA!$E:$E,"&lt;=7"),4)&gt;MASTER!$B$4/100,"B",IF(ROUND(AVERAGEIFS(DATA!$K:$K,DATA!$F:$F,$B121,DATA!$M:$M,N$9,DATA!$N:$N,$L$1,DATA!$E:$E,"&lt;=7"),4)&gt;MASTER!$B$5/100,"C","K")))," ")</f>
        <v> 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customHeight="1" spans="1:50">
      <c r="A122" s="1"/>
      <c r="B122" s="33" t="s">
        <v>111</v>
      </c>
      <c r="C122" s="52"/>
      <c r="D122" s="18" t="str">
        <f ca="1">IFERROR(IF(ROUND(AVERAGEIFS(DATA!$K:$K,DATA!$F:$F,$B122,DATA!$M:$M,D$9,DATA!$N:$N,$L$1,DATA!$E:$E,"&lt;=7"),4)&gt;MASTER!$B$3/100,"SB",IF(ROUND(AVERAGEIFS(DATA!$K:$K,DATA!$F:$F,$B122,DATA!$M:$M,D$9,DATA!$N:$N,$L$1,DATA!$E:$E,"&lt;=7"),4)&gt;MASTER!$B$4/100,"B",IF(ROUND(AVERAGEIFS(DATA!$K:$K,DATA!$F:$F,$B122,DATA!$M:$M,D$9,DATA!$N:$N,$L$1,DATA!$E:$E,"&lt;=7"),4)&gt;MASTER!$B$5/100,"C","K")))," ")</f>
        <v> </v>
      </c>
      <c r="E122" s="52"/>
      <c r="F122" s="18" t="str">
        <f ca="1">IFERROR(IF(ROUND(AVERAGEIFS(DATA!$K:$K,DATA!$F:$F,$B122,DATA!$M:$M,F$9,DATA!$N:$N,$L$1,DATA!$E:$E,"&lt;=7"),4)&gt;MASTER!$B$3/100,"SB",IF(ROUND(AVERAGEIFS(DATA!$K:$K,DATA!$F:$F,$B122,DATA!$M:$M,F$9,DATA!$N:$N,$L$1,DATA!$E:$E,"&lt;=7"),4)&gt;MASTER!$B$4/100,"B",IF(ROUND(AVERAGEIFS(DATA!$K:$K,DATA!$F:$F,$B122,DATA!$M:$M,F$9,DATA!$N:$N,$L$1,DATA!$E:$E,"&lt;=7"),4)&gt;MASTER!$B$5/100,"C","K")))," ")</f>
        <v> </v>
      </c>
      <c r="G122" s="52"/>
      <c r="H122" s="18" t="str">
        <f ca="1">IFERROR(IF(ROUND(AVERAGEIFS(DATA!$K:$K,DATA!$F:$F,$B122,DATA!$M:$M,H$9,DATA!$N:$N,$L$1,DATA!$E:$E,"&lt;=7"),4)&gt;MASTER!$B$3/100,"SB",IF(ROUND(AVERAGEIFS(DATA!$K:$K,DATA!$F:$F,$B122,DATA!$M:$M,H$9,DATA!$N:$N,$L$1,DATA!$E:$E,"&lt;=7"),4)&gt;MASTER!$B$4/100,"B",IF(ROUND(AVERAGEIFS(DATA!$K:$K,DATA!$F:$F,$B122,DATA!$M:$M,H$9,DATA!$N:$N,$L$1,DATA!$E:$E,"&lt;=7"),4)&gt;MASTER!$B$5/100,"C","K")))," ")</f>
        <v> </v>
      </c>
      <c r="I122" s="52"/>
      <c r="J122" s="18" t="str">
        <f ca="1">IFERROR(IF(ROUND(AVERAGEIFS(DATA!$K:$K,DATA!$F:$F,$B122,DATA!$M:$M,J$9,DATA!$N:$N,$L$1,DATA!$E:$E,"&lt;=7"),4)&gt;MASTER!$B$3/100,"SB",IF(ROUND(AVERAGEIFS(DATA!$K:$K,DATA!$F:$F,$B122,DATA!$M:$M,J$9,DATA!$N:$N,$L$1,DATA!$E:$E,"&lt;=7"),4)&gt;MASTER!$B$4/100,"B",IF(ROUND(AVERAGEIFS(DATA!$K:$K,DATA!$F:$F,$B122,DATA!$M:$M,J$9,DATA!$N:$N,$L$1,DATA!$E:$E,"&lt;=7"),4)&gt;MASTER!$B$5/100,"C","K")))," ")</f>
        <v> </v>
      </c>
      <c r="K122" s="52"/>
      <c r="L122" s="18" t="str">
        <f ca="1">IFERROR(IF(ROUND(AVERAGEIFS(DATA!$K:$K,DATA!$F:$F,$B122,DATA!$M:$M,L$9,DATA!$N:$N,$L$1,DATA!$E:$E,"&lt;=7"),4)&gt;MASTER!$B$3/100,"SB",IF(ROUND(AVERAGEIFS(DATA!$K:$K,DATA!$F:$F,$B122,DATA!$M:$M,L$9,DATA!$N:$N,$L$1,DATA!$E:$E,"&lt;=7"),4)&gt;MASTER!$B$4/100,"B",IF(ROUND(AVERAGEIFS(DATA!$K:$K,DATA!$F:$F,$B122,DATA!$M:$M,L$9,DATA!$N:$N,$L$1,DATA!$E:$E,"&lt;=7"),4)&gt;MASTER!$B$5/100,"C","K")))," ")</f>
        <v> </v>
      </c>
      <c r="M122" s="52"/>
      <c r="N122" s="18" t="str">
        <f ca="1">IFERROR(IF(ROUND(AVERAGEIFS(DATA!$K:$K,DATA!$F:$F,$B122,DATA!$M:$M,N$9,DATA!$N:$N,$L$1,DATA!$E:$E,"&lt;=7"),4)&gt;MASTER!$B$3/100,"SB",IF(ROUND(AVERAGEIFS(DATA!$K:$K,DATA!$F:$F,$B122,DATA!$M:$M,N$9,DATA!$N:$N,$L$1,DATA!$E:$E,"&lt;=7"),4)&gt;MASTER!$B$4/100,"B",IF(ROUND(AVERAGEIFS(DATA!$K:$K,DATA!$F:$F,$B122,DATA!$M:$M,N$9,DATA!$N:$N,$L$1,DATA!$E:$E,"&lt;=7"),4)&gt;MASTER!$B$5/100,"C","K")))," ")</f>
        <v> 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customHeight="1" spans="1:50">
      <c r="A123" s="1"/>
      <c r="B123" s="33" t="s">
        <v>112</v>
      </c>
      <c r="C123" s="52"/>
      <c r="D123" s="18" t="str">
        <f ca="1">IFERROR(IF(ROUND(AVERAGEIFS(DATA!$K:$K,DATA!$F:$F,$B123,DATA!$M:$M,D$9,DATA!$N:$N,$L$1,DATA!$E:$E,"&lt;=7"),4)&gt;MASTER!$B$3/100,"SB",IF(ROUND(AVERAGEIFS(DATA!$K:$K,DATA!$F:$F,$B123,DATA!$M:$M,D$9,DATA!$N:$N,$L$1,DATA!$E:$E,"&lt;=7"),4)&gt;MASTER!$B$4/100,"B",IF(ROUND(AVERAGEIFS(DATA!$K:$K,DATA!$F:$F,$B123,DATA!$M:$M,D$9,DATA!$N:$N,$L$1,DATA!$E:$E,"&lt;=7"),4)&gt;MASTER!$B$5/100,"C","K")))," ")</f>
        <v> </v>
      </c>
      <c r="E123" s="52"/>
      <c r="F123" s="18" t="str">
        <f ca="1">IFERROR(IF(ROUND(AVERAGEIFS(DATA!$K:$K,DATA!$F:$F,$B123,DATA!$M:$M,F$9,DATA!$N:$N,$L$1,DATA!$E:$E,"&lt;=7"),4)&gt;MASTER!$B$3/100,"SB",IF(ROUND(AVERAGEIFS(DATA!$K:$K,DATA!$F:$F,$B123,DATA!$M:$M,F$9,DATA!$N:$N,$L$1,DATA!$E:$E,"&lt;=7"),4)&gt;MASTER!$B$4/100,"B",IF(ROUND(AVERAGEIFS(DATA!$K:$K,DATA!$F:$F,$B123,DATA!$M:$M,F$9,DATA!$N:$N,$L$1,DATA!$E:$E,"&lt;=7"),4)&gt;MASTER!$B$5/100,"C","K")))," ")</f>
        <v> </v>
      </c>
      <c r="G123" s="52"/>
      <c r="H123" s="18" t="str">
        <f ca="1">IFERROR(IF(ROUND(AVERAGEIFS(DATA!$K:$K,DATA!$F:$F,$B123,DATA!$M:$M,H$9,DATA!$N:$N,$L$1,DATA!$E:$E,"&lt;=7"),4)&gt;MASTER!$B$3/100,"SB",IF(ROUND(AVERAGEIFS(DATA!$K:$K,DATA!$F:$F,$B123,DATA!$M:$M,H$9,DATA!$N:$N,$L$1,DATA!$E:$E,"&lt;=7"),4)&gt;MASTER!$B$4/100,"B",IF(ROUND(AVERAGEIFS(DATA!$K:$K,DATA!$F:$F,$B123,DATA!$M:$M,H$9,DATA!$N:$N,$L$1,DATA!$E:$E,"&lt;=7"),4)&gt;MASTER!$B$5/100,"C","K")))," ")</f>
        <v> </v>
      </c>
      <c r="I123" s="52"/>
      <c r="J123" s="18" t="str">
        <f ca="1">IFERROR(IF(ROUND(AVERAGEIFS(DATA!$K:$K,DATA!$F:$F,$B123,DATA!$M:$M,J$9,DATA!$N:$N,$L$1,DATA!$E:$E,"&lt;=7"),4)&gt;MASTER!$B$3/100,"SB",IF(ROUND(AVERAGEIFS(DATA!$K:$K,DATA!$F:$F,$B123,DATA!$M:$M,J$9,DATA!$N:$N,$L$1,DATA!$E:$E,"&lt;=7"),4)&gt;MASTER!$B$4/100,"B",IF(ROUND(AVERAGEIFS(DATA!$K:$K,DATA!$F:$F,$B123,DATA!$M:$M,J$9,DATA!$N:$N,$L$1,DATA!$E:$E,"&lt;=7"),4)&gt;MASTER!$B$5/100,"C","K")))," ")</f>
        <v> </v>
      </c>
      <c r="K123" s="52"/>
      <c r="L123" s="18" t="str">
        <f ca="1">IFERROR(IF(ROUND(AVERAGEIFS(DATA!$K:$K,DATA!$F:$F,$B123,DATA!$M:$M,L$9,DATA!$N:$N,$L$1,DATA!$E:$E,"&lt;=7"),4)&gt;MASTER!$B$3/100,"SB",IF(ROUND(AVERAGEIFS(DATA!$K:$K,DATA!$F:$F,$B123,DATA!$M:$M,L$9,DATA!$N:$N,$L$1,DATA!$E:$E,"&lt;=7"),4)&gt;MASTER!$B$4/100,"B",IF(ROUND(AVERAGEIFS(DATA!$K:$K,DATA!$F:$F,$B123,DATA!$M:$M,L$9,DATA!$N:$N,$L$1,DATA!$E:$E,"&lt;=7"),4)&gt;MASTER!$B$5/100,"C","K")))," ")</f>
        <v> </v>
      </c>
      <c r="M123" s="52"/>
      <c r="N123" s="18" t="str">
        <f ca="1">IFERROR(IF(ROUND(AVERAGEIFS(DATA!$K:$K,DATA!$F:$F,$B123,DATA!$M:$M,N$9,DATA!$N:$N,$L$1,DATA!$E:$E,"&lt;=7"),4)&gt;MASTER!$B$3/100,"SB",IF(ROUND(AVERAGEIFS(DATA!$K:$K,DATA!$F:$F,$B123,DATA!$M:$M,N$9,DATA!$N:$N,$L$1,DATA!$E:$E,"&lt;=7"),4)&gt;MASTER!$B$4/100,"B",IF(ROUND(AVERAGEIFS(DATA!$K:$K,DATA!$F:$F,$B123,DATA!$M:$M,N$9,DATA!$N:$N,$L$1,DATA!$E:$E,"&lt;=7"),4)&gt;MASTER!$B$5/100,"C","K")))," ")</f>
        <v> 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customHeight="1" spans="1:50">
      <c r="A124" s="1"/>
      <c r="B124" s="33" t="s">
        <v>113</v>
      </c>
      <c r="C124" s="52"/>
      <c r="D124" s="18" t="str">
        <f ca="1">IFERROR(IF(ROUND(AVERAGEIFS(DATA!$K:$K,DATA!$F:$F,$B124,DATA!$M:$M,D$9,DATA!$N:$N,$L$1,DATA!$E:$E,"&lt;=7"),4)&gt;MASTER!$B$3/100,"SB",IF(ROUND(AVERAGEIFS(DATA!$K:$K,DATA!$F:$F,$B124,DATA!$M:$M,D$9,DATA!$N:$N,$L$1,DATA!$E:$E,"&lt;=7"),4)&gt;MASTER!$B$4/100,"B",IF(ROUND(AVERAGEIFS(DATA!$K:$K,DATA!$F:$F,$B124,DATA!$M:$M,D$9,DATA!$N:$N,$L$1,DATA!$E:$E,"&lt;=7"),4)&gt;MASTER!$B$5/100,"C","K")))," ")</f>
        <v> </v>
      </c>
      <c r="E124" s="52"/>
      <c r="F124" s="18" t="str">
        <f ca="1">IFERROR(IF(ROUND(AVERAGEIFS(DATA!$K:$K,DATA!$F:$F,$B124,DATA!$M:$M,F$9,DATA!$N:$N,$L$1,DATA!$E:$E,"&lt;=7"),4)&gt;MASTER!$B$3/100,"SB",IF(ROUND(AVERAGEIFS(DATA!$K:$K,DATA!$F:$F,$B124,DATA!$M:$M,F$9,DATA!$N:$N,$L$1,DATA!$E:$E,"&lt;=7"),4)&gt;MASTER!$B$4/100,"B",IF(ROUND(AVERAGEIFS(DATA!$K:$K,DATA!$F:$F,$B124,DATA!$M:$M,F$9,DATA!$N:$N,$L$1,DATA!$E:$E,"&lt;=7"),4)&gt;MASTER!$B$5/100,"C","K")))," ")</f>
        <v> </v>
      </c>
      <c r="G124" s="52"/>
      <c r="H124" s="18" t="str">
        <f ca="1">IFERROR(IF(ROUND(AVERAGEIFS(DATA!$K:$K,DATA!$F:$F,$B124,DATA!$M:$M,H$9,DATA!$N:$N,$L$1,DATA!$E:$E,"&lt;=7"),4)&gt;MASTER!$B$3/100,"SB",IF(ROUND(AVERAGEIFS(DATA!$K:$K,DATA!$F:$F,$B124,DATA!$M:$M,H$9,DATA!$N:$N,$L$1,DATA!$E:$E,"&lt;=7"),4)&gt;MASTER!$B$4/100,"B",IF(ROUND(AVERAGEIFS(DATA!$K:$K,DATA!$F:$F,$B124,DATA!$M:$M,H$9,DATA!$N:$N,$L$1,DATA!$E:$E,"&lt;=7"),4)&gt;MASTER!$B$5/100,"C","K")))," ")</f>
        <v> </v>
      </c>
      <c r="I124" s="52"/>
      <c r="J124" s="18" t="str">
        <f ca="1">IFERROR(IF(ROUND(AVERAGEIFS(DATA!$K:$K,DATA!$F:$F,$B124,DATA!$M:$M,J$9,DATA!$N:$N,$L$1,DATA!$E:$E,"&lt;=7"),4)&gt;MASTER!$B$3/100,"SB",IF(ROUND(AVERAGEIFS(DATA!$K:$K,DATA!$F:$F,$B124,DATA!$M:$M,J$9,DATA!$N:$N,$L$1,DATA!$E:$E,"&lt;=7"),4)&gt;MASTER!$B$4/100,"B",IF(ROUND(AVERAGEIFS(DATA!$K:$K,DATA!$F:$F,$B124,DATA!$M:$M,J$9,DATA!$N:$N,$L$1,DATA!$E:$E,"&lt;=7"),4)&gt;MASTER!$B$5/100,"C","K")))," ")</f>
        <v> </v>
      </c>
      <c r="K124" s="52"/>
      <c r="L124" s="18" t="str">
        <f ca="1">IFERROR(IF(ROUND(AVERAGEIFS(DATA!$K:$K,DATA!$F:$F,$B124,DATA!$M:$M,L$9,DATA!$N:$N,$L$1,DATA!$E:$E,"&lt;=7"),4)&gt;MASTER!$B$3/100,"SB",IF(ROUND(AVERAGEIFS(DATA!$K:$K,DATA!$F:$F,$B124,DATA!$M:$M,L$9,DATA!$N:$N,$L$1,DATA!$E:$E,"&lt;=7"),4)&gt;MASTER!$B$4/100,"B",IF(ROUND(AVERAGEIFS(DATA!$K:$K,DATA!$F:$F,$B124,DATA!$M:$M,L$9,DATA!$N:$N,$L$1,DATA!$E:$E,"&lt;=7"),4)&gt;MASTER!$B$5/100,"C","K")))," ")</f>
        <v> </v>
      </c>
      <c r="M124" s="52"/>
      <c r="N124" s="18" t="str">
        <f ca="1">IFERROR(IF(ROUND(AVERAGEIFS(DATA!$K:$K,DATA!$F:$F,$B124,DATA!$M:$M,N$9,DATA!$N:$N,$L$1,DATA!$E:$E,"&lt;=7"),4)&gt;MASTER!$B$3/100,"SB",IF(ROUND(AVERAGEIFS(DATA!$K:$K,DATA!$F:$F,$B124,DATA!$M:$M,N$9,DATA!$N:$N,$L$1,DATA!$E:$E,"&lt;=7"),4)&gt;MASTER!$B$4/100,"B",IF(ROUND(AVERAGEIFS(DATA!$K:$K,DATA!$F:$F,$B124,DATA!$M:$M,N$9,DATA!$N:$N,$L$1,DATA!$E:$E,"&lt;=7"),4)&gt;MASTER!$B$5/100,"C","K")))," ")</f>
        <v> 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customHeight="1" spans="1:50">
      <c r="A125" s="1"/>
      <c r="B125" s="33" t="s">
        <v>114</v>
      </c>
      <c r="C125" s="52"/>
      <c r="D125" s="18" t="str">
        <f ca="1">IFERROR(IF(ROUND(AVERAGEIFS(DATA!$K:$K,DATA!$F:$F,$B125,DATA!$M:$M,D$9,DATA!$N:$N,$L$1,DATA!$E:$E,"&lt;=7"),4)&gt;MASTER!$B$3/100,"SB",IF(ROUND(AVERAGEIFS(DATA!$K:$K,DATA!$F:$F,$B125,DATA!$M:$M,D$9,DATA!$N:$N,$L$1,DATA!$E:$E,"&lt;=7"),4)&gt;MASTER!$B$4/100,"B",IF(ROUND(AVERAGEIFS(DATA!$K:$K,DATA!$F:$F,$B125,DATA!$M:$M,D$9,DATA!$N:$N,$L$1,DATA!$E:$E,"&lt;=7"),4)&gt;MASTER!$B$5/100,"C","K")))," ")</f>
        <v> </v>
      </c>
      <c r="E125" s="52"/>
      <c r="F125" s="18" t="str">
        <f ca="1">IFERROR(IF(ROUND(AVERAGEIFS(DATA!$K:$K,DATA!$F:$F,$B125,DATA!$M:$M,F$9,DATA!$N:$N,$L$1,DATA!$E:$E,"&lt;=7"),4)&gt;MASTER!$B$3/100,"SB",IF(ROUND(AVERAGEIFS(DATA!$K:$K,DATA!$F:$F,$B125,DATA!$M:$M,F$9,DATA!$N:$N,$L$1,DATA!$E:$E,"&lt;=7"),4)&gt;MASTER!$B$4/100,"B",IF(ROUND(AVERAGEIFS(DATA!$K:$K,DATA!$F:$F,$B125,DATA!$M:$M,F$9,DATA!$N:$N,$L$1,DATA!$E:$E,"&lt;=7"),4)&gt;MASTER!$B$5/100,"C","K")))," ")</f>
        <v> </v>
      </c>
      <c r="G125" s="52"/>
      <c r="H125" s="18" t="str">
        <f ca="1">IFERROR(IF(ROUND(AVERAGEIFS(DATA!$K:$K,DATA!$F:$F,$B125,DATA!$M:$M,H$9,DATA!$N:$N,$L$1,DATA!$E:$E,"&lt;=7"),4)&gt;MASTER!$B$3/100,"SB",IF(ROUND(AVERAGEIFS(DATA!$K:$K,DATA!$F:$F,$B125,DATA!$M:$M,H$9,DATA!$N:$N,$L$1,DATA!$E:$E,"&lt;=7"),4)&gt;MASTER!$B$4/100,"B",IF(ROUND(AVERAGEIFS(DATA!$K:$K,DATA!$F:$F,$B125,DATA!$M:$M,H$9,DATA!$N:$N,$L$1,DATA!$E:$E,"&lt;=7"),4)&gt;MASTER!$B$5/100,"C","K")))," ")</f>
        <v> </v>
      </c>
      <c r="I125" s="52"/>
      <c r="J125" s="18" t="str">
        <f ca="1">IFERROR(IF(ROUND(AVERAGEIFS(DATA!$K:$K,DATA!$F:$F,$B125,DATA!$M:$M,J$9,DATA!$N:$N,$L$1,DATA!$E:$E,"&lt;=7"),4)&gt;MASTER!$B$3/100,"SB",IF(ROUND(AVERAGEIFS(DATA!$K:$K,DATA!$F:$F,$B125,DATA!$M:$M,J$9,DATA!$N:$N,$L$1,DATA!$E:$E,"&lt;=7"),4)&gt;MASTER!$B$4/100,"B",IF(ROUND(AVERAGEIFS(DATA!$K:$K,DATA!$F:$F,$B125,DATA!$M:$M,J$9,DATA!$N:$N,$L$1,DATA!$E:$E,"&lt;=7"),4)&gt;MASTER!$B$5/100,"C","K")))," ")</f>
        <v> </v>
      </c>
      <c r="K125" s="52"/>
      <c r="L125" s="18" t="str">
        <f ca="1">IFERROR(IF(ROUND(AVERAGEIFS(DATA!$K:$K,DATA!$F:$F,$B125,DATA!$M:$M,L$9,DATA!$N:$N,$L$1,DATA!$E:$E,"&lt;=7"),4)&gt;MASTER!$B$3/100,"SB",IF(ROUND(AVERAGEIFS(DATA!$K:$K,DATA!$F:$F,$B125,DATA!$M:$M,L$9,DATA!$N:$N,$L$1,DATA!$E:$E,"&lt;=7"),4)&gt;MASTER!$B$4/100,"B",IF(ROUND(AVERAGEIFS(DATA!$K:$K,DATA!$F:$F,$B125,DATA!$M:$M,L$9,DATA!$N:$N,$L$1,DATA!$E:$E,"&lt;=7"),4)&gt;MASTER!$B$5/100,"C","K")))," ")</f>
        <v> </v>
      </c>
      <c r="M125" s="52"/>
      <c r="N125" s="18" t="str">
        <f ca="1">IFERROR(IF(ROUND(AVERAGEIFS(DATA!$K:$K,DATA!$F:$F,$B125,DATA!$M:$M,N$9,DATA!$N:$N,$L$1,DATA!$E:$E,"&lt;=7"),4)&gt;MASTER!$B$3/100,"SB",IF(ROUND(AVERAGEIFS(DATA!$K:$K,DATA!$F:$F,$B125,DATA!$M:$M,N$9,DATA!$N:$N,$L$1,DATA!$E:$E,"&lt;=7"),4)&gt;MASTER!$B$4/100,"B",IF(ROUND(AVERAGEIFS(DATA!$K:$K,DATA!$F:$F,$B125,DATA!$M:$M,N$9,DATA!$N:$N,$L$1,DATA!$E:$E,"&lt;=7"),4)&gt;MASTER!$B$5/100,"C","K")))," ")</f>
        <v> 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customHeight="1" spans="1:50">
      <c r="A126" s="1"/>
      <c r="B126" s="33" t="s">
        <v>115</v>
      </c>
      <c r="C126" s="52"/>
      <c r="D126" s="18" t="str">
        <f ca="1">IFERROR(IF(ROUND(AVERAGEIFS(DATA!$K:$K,DATA!$F:$F,$B126,DATA!$M:$M,D$9,DATA!$N:$N,$L$1,DATA!$E:$E,"&lt;=7"),4)&gt;MASTER!$B$3/100,"SB",IF(ROUND(AVERAGEIFS(DATA!$K:$K,DATA!$F:$F,$B126,DATA!$M:$M,D$9,DATA!$N:$N,$L$1,DATA!$E:$E,"&lt;=7"),4)&gt;MASTER!$B$4/100,"B",IF(ROUND(AVERAGEIFS(DATA!$K:$K,DATA!$F:$F,$B126,DATA!$M:$M,D$9,DATA!$N:$N,$L$1,DATA!$E:$E,"&lt;=7"),4)&gt;MASTER!$B$5/100,"C","K")))," ")</f>
        <v> </v>
      </c>
      <c r="E126" s="52"/>
      <c r="F126" s="18" t="str">
        <f ca="1">IFERROR(IF(ROUND(AVERAGEIFS(DATA!$K:$K,DATA!$F:$F,$B126,DATA!$M:$M,F$9,DATA!$N:$N,$L$1,DATA!$E:$E,"&lt;=7"),4)&gt;MASTER!$B$3/100,"SB",IF(ROUND(AVERAGEIFS(DATA!$K:$K,DATA!$F:$F,$B126,DATA!$M:$M,F$9,DATA!$N:$N,$L$1,DATA!$E:$E,"&lt;=7"),4)&gt;MASTER!$B$4/100,"B",IF(ROUND(AVERAGEIFS(DATA!$K:$K,DATA!$F:$F,$B126,DATA!$M:$M,F$9,DATA!$N:$N,$L$1,DATA!$E:$E,"&lt;=7"),4)&gt;MASTER!$B$5/100,"C","K")))," ")</f>
        <v> </v>
      </c>
      <c r="G126" s="52"/>
      <c r="H126" s="18" t="str">
        <f ca="1">IFERROR(IF(ROUND(AVERAGEIFS(DATA!$K:$K,DATA!$F:$F,$B126,DATA!$M:$M,H$9,DATA!$N:$N,$L$1,DATA!$E:$E,"&lt;=7"),4)&gt;MASTER!$B$3/100,"SB",IF(ROUND(AVERAGEIFS(DATA!$K:$K,DATA!$F:$F,$B126,DATA!$M:$M,H$9,DATA!$N:$N,$L$1,DATA!$E:$E,"&lt;=7"),4)&gt;MASTER!$B$4/100,"B",IF(ROUND(AVERAGEIFS(DATA!$K:$K,DATA!$F:$F,$B126,DATA!$M:$M,H$9,DATA!$N:$N,$L$1,DATA!$E:$E,"&lt;=7"),4)&gt;MASTER!$B$5/100,"C","K")))," ")</f>
        <v> </v>
      </c>
      <c r="I126" s="52"/>
      <c r="J126" s="18" t="str">
        <f ca="1">IFERROR(IF(ROUND(AVERAGEIFS(DATA!$K:$K,DATA!$F:$F,$B126,DATA!$M:$M,J$9,DATA!$N:$N,$L$1,DATA!$E:$E,"&lt;=7"),4)&gt;MASTER!$B$3/100,"SB",IF(ROUND(AVERAGEIFS(DATA!$K:$K,DATA!$F:$F,$B126,DATA!$M:$M,J$9,DATA!$N:$N,$L$1,DATA!$E:$E,"&lt;=7"),4)&gt;MASTER!$B$4/100,"B",IF(ROUND(AVERAGEIFS(DATA!$K:$K,DATA!$F:$F,$B126,DATA!$M:$M,J$9,DATA!$N:$N,$L$1,DATA!$E:$E,"&lt;=7"),4)&gt;MASTER!$B$5/100,"C","K")))," ")</f>
        <v> </v>
      </c>
      <c r="K126" s="52"/>
      <c r="L126" s="18" t="str">
        <f ca="1">IFERROR(IF(ROUND(AVERAGEIFS(DATA!$K:$K,DATA!$F:$F,$B126,DATA!$M:$M,L$9,DATA!$N:$N,$L$1,DATA!$E:$E,"&lt;=7"),4)&gt;MASTER!$B$3/100,"SB",IF(ROUND(AVERAGEIFS(DATA!$K:$K,DATA!$F:$F,$B126,DATA!$M:$M,L$9,DATA!$N:$N,$L$1,DATA!$E:$E,"&lt;=7"),4)&gt;MASTER!$B$4/100,"B",IF(ROUND(AVERAGEIFS(DATA!$K:$K,DATA!$F:$F,$B126,DATA!$M:$M,L$9,DATA!$N:$N,$L$1,DATA!$E:$E,"&lt;=7"),4)&gt;MASTER!$B$5/100,"C","K")))," ")</f>
        <v> </v>
      </c>
      <c r="M126" s="52"/>
      <c r="N126" s="18" t="str">
        <f ca="1">IFERROR(IF(ROUND(AVERAGEIFS(DATA!$K:$K,DATA!$F:$F,$B126,DATA!$M:$M,N$9,DATA!$N:$N,$L$1,DATA!$E:$E,"&lt;=7"),4)&gt;MASTER!$B$3/100,"SB",IF(ROUND(AVERAGEIFS(DATA!$K:$K,DATA!$F:$F,$B126,DATA!$M:$M,N$9,DATA!$N:$N,$L$1,DATA!$E:$E,"&lt;=7"),4)&gt;MASTER!$B$4/100,"B",IF(ROUND(AVERAGEIFS(DATA!$K:$K,DATA!$F:$F,$B126,DATA!$M:$M,N$9,DATA!$N:$N,$L$1,DATA!$E:$E,"&lt;=7"),4)&gt;MASTER!$B$5/100,"C","K")))," ")</f>
        <v> 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customHeight="1" spans="1:50">
      <c r="A127" s="1"/>
      <c r="B127" s="33" t="s">
        <v>116</v>
      </c>
      <c r="C127" s="52"/>
      <c r="D127" s="18" t="str">
        <f ca="1">IFERROR(IF(ROUND(AVERAGEIFS(DATA!$K:$K,DATA!$F:$F,$B127,DATA!$M:$M,D$9,DATA!$N:$N,$L$1,DATA!$E:$E,"&lt;=7"),4)&gt;MASTER!$B$3/100,"SB",IF(ROUND(AVERAGEIFS(DATA!$K:$K,DATA!$F:$F,$B127,DATA!$M:$M,D$9,DATA!$N:$N,$L$1,DATA!$E:$E,"&lt;=7"),4)&gt;MASTER!$B$4/100,"B",IF(ROUND(AVERAGEIFS(DATA!$K:$K,DATA!$F:$F,$B127,DATA!$M:$M,D$9,DATA!$N:$N,$L$1,DATA!$E:$E,"&lt;=7"),4)&gt;MASTER!$B$5/100,"C","K")))," ")</f>
        <v> </v>
      </c>
      <c r="E127" s="52"/>
      <c r="F127" s="18" t="str">
        <f ca="1">IFERROR(IF(ROUND(AVERAGEIFS(DATA!$K:$K,DATA!$F:$F,$B127,DATA!$M:$M,F$9,DATA!$N:$N,$L$1,DATA!$E:$E,"&lt;=7"),4)&gt;MASTER!$B$3/100,"SB",IF(ROUND(AVERAGEIFS(DATA!$K:$K,DATA!$F:$F,$B127,DATA!$M:$M,F$9,DATA!$N:$N,$L$1,DATA!$E:$E,"&lt;=7"),4)&gt;MASTER!$B$4/100,"B",IF(ROUND(AVERAGEIFS(DATA!$K:$K,DATA!$F:$F,$B127,DATA!$M:$M,F$9,DATA!$N:$N,$L$1,DATA!$E:$E,"&lt;=7"),4)&gt;MASTER!$B$5/100,"C","K")))," ")</f>
        <v> </v>
      </c>
      <c r="G127" s="52"/>
      <c r="H127" s="18" t="str">
        <f ca="1">IFERROR(IF(ROUND(AVERAGEIFS(DATA!$K:$K,DATA!$F:$F,$B127,DATA!$M:$M,H$9,DATA!$N:$N,$L$1,DATA!$E:$E,"&lt;=7"),4)&gt;MASTER!$B$3/100,"SB",IF(ROUND(AVERAGEIFS(DATA!$K:$K,DATA!$F:$F,$B127,DATA!$M:$M,H$9,DATA!$N:$N,$L$1,DATA!$E:$E,"&lt;=7"),4)&gt;MASTER!$B$4/100,"B",IF(ROUND(AVERAGEIFS(DATA!$K:$K,DATA!$F:$F,$B127,DATA!$M:$M,H$9,DATA!$N:$N,$L$1,DATA!$E:$E,"&lt;=7"),4)&gt;MASTER!$B$5/100,"C","K")))," ")</f>
        <v> </v>
      </c>
      <c r="I127" s="52"/>
      <c r="J127" s="18" t="str">
        <f ca="1">IFERROR(IF(ROUND(AVERAGEIFS(DATA!$K:$K,DATA!$F:$F,$B127,DATA!$M:$M,J$9,DATA!$N:$N,$L$1,DATA!$E:$E,"&lt;=7"),4)&gt;MASTER!$B$3/100,"SB",IF(ROUND(AVERAGEIFS(DATA!$K:$K,DATA!$F:$F,$B127,DATA!$M:$M,J$9,DATA!$N:$N,$L$1,DATA!$E:$E,"&lt;=7"),4)&gt;MASTER!$B$4/100,"B",IF(ROUND(AVERAGEIFS(DATA!$K:$K,DATA!$F:$F,$B127,DATA!$M:$M,J$9,DATA!$N:$N,$L$1,DATA!$E:$E,"&lt;=7"),4)&gt;MASTER!$B$5/100,"C","K")))," ")</f>
        <v> </v>
      </c>
      <c r="K127" s="52"/>
      <c r="L127" s="18" t="str">
        <f ca="1">IFERROR(IF(ROUND(AVERAGEIFS(DATA!$K:$K,DATA!$F:$F,$B127,DATA!$M:$M,L$9,DATA!$N:$N,$L$1,DATA!$E:$E,"&lt;=7"),4)&gt;MASTER!$B$3/100,"SB",IF(ROUND(AVERAGEIFS(DATA!$K:$K,DATA!$F:$F,$B127,DATA!$M:$M,L$9,DATA!$N:$N,$L$1,DATA!$E:$E,"&lt;=7"),4)&gt;MASTER!$B$4/100,"B",IF(ROUND(AVERAGEIFS(DATA!$K:$K,DATA!$F:$F,$B127,DATA!$M:$M,L$9,DATA!$N:$N,$L$1,DATA!$E:$E,"&lt;=7"),4)&gt;MASTER!$B$5/100,"C","K")))," ")</f>
        <v> </v>
      </c>
      <c r="M127" s="52"/>
      <c r="N127" s="18" t="str">
        <f ca="1">IFERROR(IF(ROUND(AVERAGEIFS(DATA!$K:$K,DATA!$F:$F,$B127,DATA!$M:$M,N$9,DATA!$N:$N,$L$1,DATA!$E:$E,"&lt;=7"),4)&gt;MASTER!$B$3/100,"SB",IF(ROUND(AVERAGEIFS(DATA!$K:$K,DATA!$F:$F,$B127,DATA!$M:$M,N$9,DATA!$N:$N,$L$1,DATA!$E:$E,"&lt;=7"),4)&gt;MASTER!$B$4/100,"B",IF(ROUND(AVERAGEIFS(DATA!$K:$K,DATA!$F:$F,$B127,DATA!$M:$M,N$9,DATA!$N:$N,$L$1,DATA!$E:$E,"&lt;=7"),4)&gt;MASTER!$B$5/100,"C","K")))," ")</f>
        <v> 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customHeight="1" spans="1:50">
      <c r="A128" s="1"/>
      <c r="B128" s="33" t="s">
        <v>117</v>
      </c>
      <c r="C128" s="52"/>
      <c r="D128" s="18" t="str">
        <f ca="1">IFERROR(IF(ROUND(AVERAGEIFS(DATA!$K:$K,DATA!$F:$F,$B128,DATA!$M:$M,D$9,DATA!$N:$N,$L$1,DATA!$E:$E,"&lt;=7"),4)&gt;MASTER!$B$3/100,"SB",IF(ROUND(AVERAGEIFS(DATA!$K:$K,DATA!$F:$F,$B128,DATA!$M:$M,D$9,DATA!$N:$N,$L$1,DATA!$E:$E,"&lt;=7"),4)&gt;MASTER!$B$4/100,"B",IF(ROUND(AVERAGEIFS(DATA!$K:$K,DATA!$F:$F,$B128,DATA!$M:$M,D$9,DATA!$N:$N,$L$1,DATA!$E:$E,"&lt;=7"),4)&gt;MASTER!$B$5/100,"C","K")))," ")</f>
        <v> </v>
      </c>
      <c r="E128" s="52"/>
      <c r="F128" s="18" t="str">
        <f ca="1">IFERROR(IF(ROUND(AVERAGEIFS(DATA!$K:$K,DATA!$F:$F,$B128,DATA!$M:$M,F$9,DATA!$N:$N,$L$1,DATA!$E:$E,"&lt;=7"),4)&gt;MASTER!$B$3/100,"SB",IF(ROUND(AVERAGEIFS(DATA!$K:$K,DATA!$F:$F,$B128,DATA!$M:$M,F$9,DATA!$N:$N,$L$1,DATA!$E:$E,"&lt;=7"),4)&gt;MASTER!$B$4/100,"B",IF(ROUND(AVERAGEIFS(DATA!$K:$K,DATA!$F:$F,$B128,DATA!$M:$M,F$9,DATA!$N:$N,$L$1,DATA!$E:$E,"&lt;=7"),4)&gt;MASTER!$B$5/100,"C","K")))," ")</f>
        <v> </v>
      </c>
      <c r="G128" s="52"/>
      <c r="H128" s="18" t="str">
        <f ca="1">IFERROR(IF(ROUND(AVERAGEIFS(DATA!$K:$K,DATA!$F:$F,$B128,DATA!$M:$M,H$9,DATA!$N:$N,$L$1,DATA!$E:$E,"&lt;=7"),4)&gt;MASTER!$B$3/100,"SB",IF(ROUND(AVERAGEIFS(DATA!$K:$K,DATA!$F:$F,$B128,DATA!$M:$M,H$9,DATA!$N:$N,$L$1,DATA!$E:$E,"&lt;=7"),4)&gt;MASTER!$B$4/100,"B",IF(ROUND(AVERAGEIFS(DATA!$K:$K,DATA!$F:$F,$B128,DATA!$M:$M,H$9,DATA!$N:$N,$L$1,DATA!$E:$E,"&lt;=7"),4)&gt;MASTER!$B$5/100,"C","K")))," ")</f>
        <v> </v>
      </c>
      <c r="I128" s="52"/>
      <c r="J128" s="18" t="str">
        <f ca="1">IFERROR(IF(ROUND(AVERAGEIFS(DATA!$K:$K,DATA!$F:$F,$B128,DATA!$M:$M,J$9,DATA!$N:$N,$L$1,DATA!$E:$E,"&lt;=7"),4)&gt;MASTER!$B$3/100,"SB",IF(ROUND(AVERAGEIFS(DATA!$K:$K,DATA!$F:$F,$B128,DATA!$M:$M,J$9,DATA!$N:$N,$L$1,DATA!$E:$E,"&lt;=7"),4)&gt;MASTER!$B$4/100,"B",IF(ROUND(AVERAGEIFS(DATA!$K:$K,DATA!$F:$F,$B128,DATA!$M:$M,J$9,DATA!$N:$N,$L$1,DATA!$E:$E,"&lt;=7"),4)&gt;MASTER!$B$5/100,"C","K")))," ")</f>
        <v> </v>
      </c>
      <c r="K128" s="52"/>
      <c r="L128" s="18" t="str">
        <f ca="1">IFERROR(IF(ROUND(AVERAGEIFS(DATA!$K:$K,DATA!$F:$F,$B128,DATA!$M:$M,L$9,DATA!$N:$N,$L$1,DATA!$E:$E,"&lt;=7"),4)&gt;MASTER!$B$3/100,"SB",IF(ROUND(AVERAGEIFS(DATA!$K:$K,DATA!$F:$F,$B128,DATA!$M:$M,L$9,DATA!$N:$N,$L$1,DATA!$E:$E,"&lt;=7"),4)&gt;MASTER!$B$4/100,"B",IF(ROUND(AVERAGEIFS(DATA!$K:$K,DATA!$F:$F,$B128,DATA!$M:$M,L$9,DATA!$N:$N,$L$1,DATA!$E:$E,"&lt;=7"),4)&gt;MASTER!$B$5/100,"C","K")))," ")</f>
        <v> </v>
      </c>
      <c r="M128" s="52"/>
      <c r="N128" s="18" t="str">
        <f ca="1">IFERROR(IF(ROUND(AVERAGEIFS(DATA!$K:$K,DATA!$F:$F,$B128,DATA!$M:$M,N$9,DATA!$N:$N,$L$1,DATA!$E:$E,"&lt;=7"),4)&gt;MASTER!$B$3/100,"SB",IF(ROUND(AVERAGEIFS(DATA!$K:$K,DATA!$F:$F,$B128,DATA!$M:$M,N$9,DATA!$N:$N,$L$1,DATA!$E:$E,"&lt;=7"),4)&gt;MASTER!$B$4/100,"B",IF(ROUND(AVERAGEIFS(DATA!$K:$K,DATA!$F:$F,$B128,DATA!$M:$M,N$9,DATA!$N:$N,$L$1,DATA!$E:$E,"&lt;=7"),4)&gt;MASTER!$B$5/100,"C","K")))," ")</f>
        <v> 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customHeight="1" spans="1:50">
      <c r="A129" s="1"/>
      <c r="B129" s="33" t="s">
        <v>118</v>
      </c>
      <c r="C129" s="52"/>
      <c r="D129" s="18" t="str">
        <f ca="1">IFERROR(IF(ROUND(AVERAGEIFS(DATA!$K:$K,DATA!$F:$F,$B129,DATA!$M:$M,D$9,DATA!$N:$N,$L$1,DATA!$E:$E,"&lt;=7"),4)&gt;MASTER!$B$3/100,"SB",IF(ROUND(AVERAGEIFS(DATA!$K:$K,DATA!$F:$F,$B129,DATA!$M:$M,D$9,DATA!$N:$N,$L$1,DATA!$E:$E,"&lt;=7"),4)&gt;MASTER!$B$4/100,"B",IF(ROUND(AVERAGEIFS(DATA!$K:$K,DATA!$F:$F,$B129,DATA!$M:$M,D$9,DATA!$N:$N,$L$1,DATA!$E:$E,"&lt;=7"),4)&gt;MASTER!$B$5/100,"C","K")))," ")</f>
        <v> </v>
      </c>
      <c r="E129" s="52"/>
      <c r="F129" s="18" t="str">
        <f ca="1">IFERROR(IF(ROUND(AVERAGEIFS(DATA!$K:$K,DATA!$F:$F,$B129,DATA!$M:$M,F$9,DATA!$N:$N,$L$1,DATA!$E:$E,"&lt;=7"),4)&gt;MASTER!$B$3/100,"SB",IF(ROUND(AVERAGEIFS(DATA!$K:$K,DATA!$F:$F,$B129,DATA!$M:$M,F$9,DATA!$N:$N,$L$1,DATA!$E:$E,"&lt;=7"),4)&gt;MASTER!$B$4/100,"B",IF(ROUND(AVERAGEIFS(DATA!$K:$K,DATA!$F:$F,$B129,DATA!$M:$M,F$9,DATA!$N:$N,$L$1,DATA!$E:$E,"&lt;=7"),4)&gt;MASTER!$B$5/100,"C","K")))," ")</f>
        <v> </v>
      </c>
      <c r="G129" s="52"/>
      <c r="H129" s="18" t="str">
        <f ca="1">IFERROR(IF(ROUND(AVERAGEIFS(DATA!$K:$K,DATA!$F:$F,$B129,DATA!$M:$M,H$9,DATA!$N:$N,$L$1,DATA!$E:$E,"&lt;=7"),4)&gt;MASTER!$B$3/100,"SB",IF(ROUND(AVERAGEIFS(DATA!$K:$K,DATA!$F:$F,$B129,DATA!$M:$M,H$9,DATA!$N:$N,$L$1,DATA!$E:$E,"&lt;=7"),4)&gt;MASTER!$B$4/100,"B",IF(ROUND(AVERAGEIFS(DATA!$K:$K,DATA!$F:$F,$B129,DATA!$M:$M,H$9,DATA!$N:$N,$L$1,DATA!$E:$E,"&lt;=7"),4)&gt;MASTER!$B$5/100,"C","K")))," ")</f>
        <v> </v>
      </c>
      <c r="I129" s="52"/>
      <c r="J129" s="18" t="str">
        <f ca="1">IFERROR(IF(ROUND(AVERAGEIFS(DATA!$K:$K,DATA!$F:$F,$B129,DATA!$M:$M,J$9,DATA!$N:$N,$L$1,DATA!$E:$E,"&lt;=7"),4)&gt;MASTER!$B$3/100,"SB",IF(ROUND(AVERAGEIFS(DATA!$K:$K,DATA!$F:$F,$B129,DATA!$M:$M,J$9,DATA!$N:$N,$L$1,DATA!$E:$E,"&lt;=7"),4)&gt;MASTER!$B$4/100,"B",IF(ROUND(AVERAGEIFS(DATA!$K:$K,DATA!$F:$F,$B129,DATA!$M:$M,J$9,DATA!$N:$N,$L$1,DATA!$E:$E,"&lt;=7"),4)&gt;MASTER!$B$5/100,"C","K")))," ")</f>
        <v> </v>
      </c>
      <c r="K129" s="52"/>
      <c r="L129" s="18" t="str">
        <f ca="1">IFERROR(IF(ROUND(AVERAGEIFS(DATA!$K:$K,DATA!$F:$F,$B129,DATA!$M:$M,L$9,DATA!$N:$N,$L$1,DATA!$E:$E,"&lt;=7"),4)&gt;MASTER!$B$3/100,"SB",IF(ROUND(AVERAGEIFS(DATA!$K:$K,DATA!$F:$F,$B129,DATA!$M:$M,L$9,DATA!$N:$N,$L$1,DATA!$E:$E,"&lt;=7"),4)&gt;MASTER!$B$4/100,"B",IF(ROUND(AVERAGEIFS(DATA!$K:$K,DATA!$F:$F,$B129,DATA!$M:$M,L$9,DATA!$N:$N,$L$1,DATA!$E:$E,"&lt;=7"),4)&gt;MASTER!$B$5/100,"C","K")))," ")</f>
        <v> </v>
      </c>
      <c r="M129" s="52"/>
      <c r="N129" s="18" t="str">
        <f ca="1">IFERROR(IF(ROUND(AVERAGEIFS(DATA!$K:$K,DATA!$F:$F,$B129,DATA!$M:$M,N$9,DATA!$N:$N,$L$1,DATA!$E:$E,"&lt;=7"),4)&gt;MASTER!$B$3/100,"SB",IF(ROUND(AVERAGEIFS(DATA!$K:$K,DATA!$F:$F,$B129,DATA!$M:$M,N$9,DATA!$N:$N,$L$1,DATA!$E:$E,"&lt;=7"),4)&gt;MASTER!$B$4/100,"B",IF(ROUND(AVERAGEIFS(DATA!$K:$K,DATA!$F:$F,$B129,DATA!$M:$M,N$9,DATA!$N:$N,$L$1,DATA!$E:$E,"&lt;=7"),4)&gt;MASTER!$B$5/100,"C","K")))," ")</f>
        <v> 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customHeight="1" spans="1:50">
      <c r="A130" s="1"/>
      <c r="B130" s="33" t="s">
        <v>119</v>
      </c>
      <c r="C130" s="52"/>
      <c r="D130" s="18" t="str">
        <f ca="1">IFERROR(IF(ROUND(AVERAGEIFS(DATA!$K:$K,DATA!$F:$F,$B130,DATA!$M:$M,D$9,DATA!$N:$N,$L$1,DATA!$E:$E,"&lt;=7"),4)&gt;MASTER!$B$3/100,"SB",IF(ROUND(AVERAGEIFS(DATA!$K:$K,DATA!$F:$F,$B130,DATA!$M:$M,D$9,DATA!$N:$N,$L$1,DATA!$E:$E,"&lt;=7"),4)&gt;MASTER!$B$4/100,"B",IF(ROUND(AVERAGEIFS(DATA!$K:$K,DATA!$F:$F,$B130,DATA!$M:$M,D$9,DATA!$N:$N,$L$1,DATA!$E:$E,"&lt;=7"),4)&gt;MASTER!$B$5/100,"C","K")))," ")</f>
        <v> </v>
      </c>
      <c r="E130" s="52"/>
      <c r="F130" s="18" t="str">
        <f ca="1">IFERROR(IF(ROUND(AVERAGEIFS(DATA!$K:$K,DATA!$F:$F,$B130,DATA!$M:$M,F$9,DATA!$N:$N,$L$1,DATA!$E:$E,"&lt;=7"),4)&gt;MASTER!$B$3/100,"SB",IF(ROUND(AVERAGEIFS(DATA!$K:$K,DATA!$F:$F,$B130,DATA!$M:$M,F$9,DATA!$N:$N,$L$1,DATA!$E:$E,"&lt;=7"),4)&gt;MASTER!$B$4/100,"B",IF(ROUND(AVERAGEIFS(DATA!$K:$K,DATA!$F:$F,$B130,DATA!$M:$M,F$9,DATA!$N:$N,$L$1,DATA!$E:$E,"&lt;=7"),4)&gt;MASTER!$B$5/100,"C","K")))," ")</f>
        <v> </v>
      </c>
      <c r="G130" s="52"/>
      <c r="H130" s="18" t="str">
        <f ca="1">IFERROR(IF(ROUND(AVERAGEIFS(DATA!$K:$K,DATA!$F:$F,$B130,DATA!$M:$M,H$9,DATA!$N:$N,$L$1,DATA!$E:$E,"&lt;=7"),4)&gt;MASTER!$B$3/100,"SB",IF(ROUND(AVERAGEIFS(DATA!$K:$K,DATA!$F:$F,$B130,DATA!$M:$M,H$9,DATA!$N:$N,$L$1,DATA!$E:$E,"&lt;=7"),4)&gt;MASTER!$B$4/100,"B",IF(ROUND(AVERAGEIFS(DATA!$K:$K,DATA!$F:$F,$B130,DATA!$M:$M,H$9,DATA!$N:$N,$L$1,DATA!$E:$E,"&lt;=7"),4)&gt;MASTER!$B$5/100,"C","K")))," ")</f>
        <v> </v>
      </c>
      <c r="I130" s="52"/>
      <c r="J130" s="18" t="str">
        <f ca="1">IFERROR(IF(ROUND(AVERAGEIFS(DATA!$K:$K,DATA!$F:$F,$B130,DATA!$M:$M,J$9,DATA!$N:$N,$L$1,DATA!$E:$E,"&lt;=7"),4)&gt;MASTER!$B$3/100,"SB",IF(ROUND(AVERAGEIFS(DATA!$K:$K,DATA!$F:$F,$B130,DATA!$M:$M,J$9,DATA!$N:$N,$L$1,DATA!$E:$E,"&lt;=7"),4)&gt;MASTER!$B$4/100,"B",IF(ROUND(AVERAGEIFS(DATA!$K:$K,DATA!$F:$F,$B130,DATA!$M:$M,J$9,DATA!$N:$N,$L$1,DATA!$E:$E,"&lt;=7"),4)&gt;MASTER!$B$5/100,"C","K")))," ")</f>
        <v> </v>
      </c>
      <c r="K130" s="52"/>
      <c r="L130" s="18" t="str">
        <f ca="1">IFERROR(IF(ROUND(AVERAGEIFS(DATA!$K:$K,DATA!$F:$F,$B130,DATA!$M:$M,L$9,DATA!$N:$N,$L$1,DATA!$E:$E,"&lt;=7"),4)&gt;MASTER!$B$3/100,"SB",IF(ROUND(AVERAGEIFS(DATA!$K:$K,DATA!$F:$F,$B130,DATA!$M:$M,L$9,DATA!$N:$N,$L$1,DATA!$E:$E,"&lt;=7"),4)&gt;MASTER!$B$4/100,"B",IF(ROUND(AVERAGEIFS(DATA!$K:$K,DATA!$F:$F,$B130,DATA!$M:$M,L$9,DATA!$N:$N,$L$1,DATA!$E:$E,"&lt;=7"),4)&gt;MASTER!$B$5/100,"C","K")))," ")</f>
        <v> </v>
      </c>
      <c r="M130" s="52"/>
      <c r="N130" s="18" t="str">
        <f ca="1">IFERROR(IF(ROUND(AVERAGEIFS(DATA!$K:$K,DATA!$F:$F,$B130,DATA!$M:$M,N$9,DATA!$N:$N,$L$1,DATA!$E:$E,"&lt;=7"),4)&gt;MASTER!$B$3/100,"SB",IF(ROUND(AVERAGEIFS(DATA!$K:$K,DATA!$F:$F,$B130,DATA!$M:$M,N$9,DATA!$N:$N,$L$1,DATA!$E:$E,"&lt;=7"),4)&gt;MASTER!$B$4/100,"B",IF(ROUND(AVERAGEIFS(DATA!$K:$K,DATA!$F:$F,$B130,DATA!$M:$M,N$9,DATA!$N:$N,$L$1,DATA!$E:$E,"&lt;=7"),4)&gt;MASTER!$B$5/100,"C","K")))," ")</f>
        <v> 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customHeight="1" spans="1:50">
      <c r="A131" s="1"/>
      <c r="B131" s="33" t="s">
        <v>120</v>
      </c>
      <c r="C131" s="52"/>
      <c r="D131" s="18" t="str">
        <f ca="1">IFERROR(IF(ROUND(AVERAGEIFS(DATA!$K:$K,DATA!$F:$F,$B131,DATA!$M:$M,D$9,DATA!$N:$N,$L$1,DATA!$E:$E,"&lt;=7"),4)&gt;MASTER!$B$3/100,"SB",IF(ROUND(AVERAGEIFS(DATA!$K:$K,DATA!$F:$F,$B131,DATA!$M:$M,D$9,DATA!$N:$N,$L$1,DATA!$E:$E,"&lt;=7"),4)&gt;MASTER!$B$4/100,"B",IF(ROUND(AVERAGEIFS(DATA!$K:$K,DATA!$F:$F,$B131,DATA!$M:$M,D$9,DATA!$N:$N,$L$1,DATA!$E:$E,"&lt;=7"),4)&gt;MASTER!$B$5/100,"C","K")))," ")</f>
        <v> </v>
      </c>
      <c r="E131" s="52"/>
      <c r="F131" s="18" t="str">
        <f ca="1">IFERROR(IF(ROUND(AVERAGEIFS(DATA!$K:$K,DATA!$F:$F,$B131,DATA!$M:$M,F$9,DATA!$N:$N,$L$1,DATA!$E:$E,"&lt;=7"),4)&gt;MASTER!$B$3/100,"SB",IF(ROUND(AVERAGEIFS(DATA!$K:$K,DATA!$F:$F,$B131,DATA!$M:$M,F$9,DATA!$N:$N,$L$1,DATA!$E:$E,"&lt;=7"),4)&gt;MASTER!$B$4/100,"B",IF(ROUND(AVERAGEIFS(DATA!$K:$K,DATA!$F:$F,$B131,DATA!$M:$M,F$9,DATA!$N:$N,$L$1,DATA!$E:$E,"&lt;=7"),4)&gt;MASTER!$B$5/100,"C","K")))," ")</f>
        <v> </v>
      </c>
      <c r="G131" s="52"/>
      <c r="H131" s="18" t="str">
        <f ca="1">IFERROR(IF(ROUND(AVERAGEIFS(DATA!$K:$K,DATA!$F:$F,$B131,DATA!$M:$M,H$9,DATA!$N:$N,$L$1,DATA!$E:$E,"&lt;=7"),4)&gt;MASTER!$B$3/100,"SB",IF(ROUND(AVERAGEIFS(DATA!$K:$K,DATA!$F:$F,$B131,DATA!$M:$M,H$9,DATA!$N:$N,$L$1,DATA!$E:$E,"&lt;=7"),4)&gt;MASTER!$B$4/100,"B",IF(ROUND(AVERAGEIFS(DATA!$K:$K,DATA!$F:$F,$B131,DATA!$M:$M,H$9,DATA!$N:$N,$L$1,DATA!$E:$E,"&lt;=7"),4)&gt;MASTER!$B$5/100,"C","K")))," ")</f>
        <v> </v>
      </c>
      <c r="I131" s="52"/>
      <c r="J131" s="18" t="str">
        <f ca="1">IFERROR(IF(ROUND(AVERAGEIFS(DATA!$K:$K,DATA!$F:$F,$B131,DATA!$M:$M,J$9,DATA!$N:$N,$L$1,DATA!$E:$E,"&lt;=7"),4)&gt;MASTER!$B$3/100,"SB",IF(ROUND(AVERAGEIFS(DATA!$K:$K,DATA!$F:$F,$B131,DATA!$M:$M,J$9,DATA!$N:$N,$L$1,DATA!$E:$E,"&lt;=7"),4)&gt;MASTER!$B$4/100,"B",IF(ROUND(AVERAGEIFS(DATA!$K:$K,DATA!$F:$F,$B131,DATA!$M:$M,J$9,DATA!$N:$N,$L$1,DATA!$E:$E,"&lt;=7"),4)&gt;MASTER!$B$5/100,"C","K")))," ")</f>
        <v> </v>
      </c>
      <c r="K131" s="52"/>
      <c r="L131" s="18" t="str">
        <f ca="1">IFERROR(IF(ROUND(AVERAGEIFS(DATA!$K:$K,DATA!$F:$F,$B131,DATA!$M:$M,L$9,DATA!$N:$N,$L$1,DATA!$E:$E,"&lt;=7"),4)&gt;MASTER!$B$3/100,"SB",IF(ROUND(AVERAGEIFS(DATA!$K:$K,DATA!$F:$F,$B131,DATA!$M:$M,L$9,DATA!$N:$N,$L$1,DATA!$E:$E,"&lt;=7"),4)&gt;MASTER!$B$4/100,"B",IF(ROUND(AVERAGEIFS(DATA!$K:$K,DATA!$F:$F,$B131,DATA!$M:$M,L$9,DATA!$N:$N,$L$1,DATA!$E:$E,"&lt;=7"),4)&gt;MASTER!$B$5/100,"C","K")))," ")</f>
        <v> </v>
      </c>
      <c r="M131" s="52"/>
      <c r="N131" s="18" t="str">
        <f ca="1">IFERROR(IF(ROUND(AVERAGEIFS(DATA!$K:$K,DATA!$F:$F,$B131,DATA!$M:$M,N$9,DATA!$N:$N,$L$1,DATA!$E:$E,"&lt;=7"),4)&gt;MASTER!$B$3/100,"SB",IF(ROUND(AVERAGEIFS(DATA!$K:$K,DATA!$F:$F,$B131,DATA!$M:$M,N$9,DATA!$N:$N,$L$1,DATA!$E:$E,"&lt;=7"),4)&gt;MASTER!$B$4/100,"B",IF(ROUND(AVERAGEIFS(DATA!$K:$K,DATA!$F:$F,$B131,DATA!$M:$M,N$9,DATA!$N:$N,$L$1,DATA!$E:$E,"&lt;=7"),4)&gt;MASTER!$B$5/100,"C","K")))," ")</f>
        <v> 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customHeight="1" spans="1:50">
      <c r="A132" s="1"/>
      <c r="B132" s="33" t="s">
        <v>121</v>
      </c>
      <c r="C132" s="52"/>
      <c r="D132" s="18" t="str">
        <f ca="1">IFERROR(IF(ROUND(AVERAGEIFS(DATA!$K:$K,DATA!$F:$F,$B132,DATA!$M:$M,D$9,DATA!$N:$N,$L$1,DATA!$E:$E,"&lt;=7"),4)&gt;MASTER!$B$3/100,"SB",IF(ROUND(AVERAGEIFS(DATA!$K:$K,DATA!$F:$F,$B132,DATA!$M:$M,D$9,DATA!$N:$N,$L$1,DATA!$E:$E,"&lt;=7"),4)&gt;MASTER!$B$4/100,"B",IF(ROUND(AVERAGEIFS(DATA!$K:$K,DATA!$F:$F,$B132,DATA!$M:$M,D$9,DATA!$N:$N,$L$1,DATA!$E:$E,"&lt;=7"),4)&gt;MASTER!$B$5/100,"C","K")))," ")</f>
        <v> </v>
      </c>
      <c r="E132" s="52"/>
      <c r="F132" s="18" t="str">
        <f ca="1">IFERROR(IF(ROUND(AVERAGEIFS(DATA!$K:$K,DATA!$F:$F,$B132,DATA!$M:$M,F$9,DATA!$N:$N,$L$1,DATA!$E:$E,"&lt;=7"),4)&gt;MASTER!$B$3/100,"SB",IF(ROUND(AVERAGEIFS(DATA!$K:$K,DATA!$F:$F,$B132,DATA!$M:$M,F$9,DATA!$N:$N,$L$1,DATA!$E:$E,"&lt;=7"),4)&gt;MASTER!$B$4/100,"B",IF(ROUND(AVERAGEIFS(DATA!$K:$K,DATA!$F:$F,$B132,DATA!$M:$M,F$9,DATA!$N:$N,$L$1,DATA!$E:$E,"&lt;=7"),4)&gt;MASTER!$B$5/100,"C","K")))," ")</f>
        <v> </v>
      </c>
      <c r="G132" s="52"/>
      <c r="H132" s="18" t="str">
        <f ca="1">IFERROR(IF(ROUND(AVERAGEIFS(DATA!$K:$K,DATA!$F:$F,$B132,DATA!$M:$M,H$9,DATA!$N:$N,$L$1,DATA!$E:$E,"&lt;=7"),4)&gt;MASTER!$B$3/100,"SB",IF(ROUND(AVERAGEIFS(DATA!$K:$K,DATA!$F:$F,$B132,DATA!$M:$M,H$9,DATA!$N:$N,$L$1,DATA!$E:$E,"&lt;=7"),4)&gt;MASTER!$B$4/100,"B",IF(ROUND(AVERAGEIFS(DATA!$K:$K,DATA!$F:$F,$B132,DATA!$M:$M,H$9,DATA!$N:$N,$L$1,DATA!$E:$E,"&lt;=7"),4)&gt;MASTER!$B$5/100,"C","K")))," ")</f>
        <v> </v>
      </c>
      <c r="I132" s="52"/>
      <c r="J132" s="18" t="str">
        <f ca="1">IFERROR(IF(ROUND(AVERAGEIFS(DATA!$K:$K,DATA!$F:$F,$B132,DATA!$M:$M,J$9,DATA!$N:$N,$L$1,DATA!$E:$E,"&lt;=7"),4)&gt;MASTER!$B$3/100,"SB",IF(ROUND(AVERAGEIFS(DATA!$K:$K,DATA!$F:$F,$B132,DATA!$M:$M,J$9,DATA!$N:$N,$L$1,DATA!$E:$E,"&lt;=7"),4)&gt;MASTER!$B$4/100,"B",IF(ROUND(AVERAGEIFS(DATA!$K:$K,DATA!$F:$F,$B132,DATA!$M:$M,J$9,DATA!$N:$N,$L$1,DATA!$E:$E,"&lt;=7"),4)&gt;MASTER!$B$5/100,"C","K")))," ")</f>
        <v> </v>
      </c>
      <c r="K132" s="52"/>
      <c r="L132" s="18" t="str">
        <f ca="1">IFERROR(IF(ROUND(AVERAGEIFS(DATA!$K:$K,DATA!$F:$F,$B132,DATA!$M:$M,L$9,DATA!$N:$N,$L$1,DATA!$E:$E,"&lt;=7"),4)&gt;MASTER!$B$3/100,"SB",IF(ROUND(AVERAGEIFS(DATA!$K:$K,DATA!$F:$F,$B132,DATA!$M:$M,L$9,DATA!$N:$N,$L$1,DATA!$E:$E,"&lt;=7"),4)&gt;MASTER!$B$4/100,"B",IF(ROUND(AVERAGEIFS(DATA!$K:$K,DATA!$F:$F,$B132,DATA!$M:$M,L$9,DATA!$N:$N,$L$1,DATA!$E:$E,"&lt;=7"),4)&gt;MASTER!$B$5/100,"C","K")))," ")</f>
        <v> </v>
      </c>
      <c r="M132" s="52"/>
      <c r="N132" s="18" t="str">
        <f ca="1">IFERROR(IF(ROUND(AVERAGEIFS(DATA!$K:$K,DATA!$F:$F,$B132,DATA!$M:$M,N$9,DATA!$N:$N,$L$1,DATA!$E:$E,"&lt;=7"),4)&gt;MASTER!$B$3/100,"SB",IF(ROUND(AVERAGEIFS(DATA!$K:$K,DATA!$F:$F,$B132,DATA!$M:$M,N$9,DATA!$N:$N,$L$1,DATA!$E:$E,"&lt;=7"),4)&gt;MASTER!$B$4/100,"B",IF(ROUND(AVERAGEIFS(DATA!$K:$K,DATA!$F:$F,$B132,DATA!$M:$M,N$9,DATA!$N:$N,$L$1,DATA!$E:$E,"&lt;=7"),4)&gt;MASTER!$B$5/100,"C","K")))," ")</f>
        <v> 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customHeight="1" spans="1:50">
      <c r="A133" s="1"/>
      <c r="B133" s="33" t="s">
        <v>122</v>
      </c>
      <c r="C133" s="52"/>
      <c r="D133" s="18" t="str">
        <f ca="1">IFERROR(IF(ROUND(AVERAGEIFS(DATA!$K:$K,DATA!$F:$F,$B133,DATA!$M:$M,D$9,DATA!$N:$N,$L$1,DATA!$E:$E,"&lt;=7"),4)&gt;MASTER!$B$3/100,"SB",IF(ROUND(AVERAGEIFS(DATA!$K:$K,DATA!$F:$F,$B133,DATA!$M:$M,D$9,DATA!$N:$N,$L$1,DATA!$E:$E,"&lt;=7"),4)&gt;MASTER!$B$4/100,"B",IF(ROUND(AVERAGEIFS(DATA!$K:$K,DATA!$F:$F,$B133,DATA!$M:$M,D$9,DATA!$N:$N,$L$1,DATA!$E:$E,"&lt;=7"),4)&gt;MASTER!$B$5/100,"C","K")))," ")</f>
        <v> </v>
      </c>
      <c r="E133" s="52"/>
      <c r="F133" s="18" t="str">
        <f ca="1">IFERROR(IF(ROUND(AVERAGEIFS(DATA!$K:$K,DATA!$F:$F,$B133,DATA!$M:$M,F$9,DATA!$N:$N,$L$1,DATA!$E:$E,"&lt;=7"),4)&gt;MASTER!$B$3/100,"SB",IF(ROUND(AVERAGEIFS(DATA!$K:$K,DATA!$F:$F,$B133,DATA!$M:$M,F$9,DATA!$N:$N,$L$1,DATA!$E:$E,"&lt;=7"),4)&gt;MASTER!$B$4/100,"B",IF(ROUND(AVERAGEIFS(DATA!$K:$K,DATA!$F:$F,$B133,DATA!$M:$M,F$9,DATA!$N:$N,$L$1,DATA!$E:$E,"&lt;=7"),4)&gt;MASTER!$B$5/100,"C","K")))," ")</f>
        <v> </v>
      </c>
      <c r="G133" s="52"/>
      <c r="H133" s="18" t="str">
        <f ca="1">IFERROR(IF(ROUND(AVERAGEIFS(DATA!$K:$K,DATA!$F:$F,$B133,DATA!$M:$M,H$9,DATA!$N:$N,$L$1,DATA!$E:$E,"&lt;=7"),4)&gt;MASTER!$B$3/100,"SB",IF(ROUND(AVERAGEIFS(DATA!$K:$K,DATA!$F:$F,$B133,DATA!$M:$M,H$9,DATA!$N:$N,$L$1,DATA!$E:$E,"&lt;=7"),4)&gt;MASTER!$B$4/100,"B",IF(ROUND(AVERAGEIFS(DATA!$K:$K,DATA!$F:$F,$B133,DATA!$M:$M,H$9,DATA!$N:$N,$L$1,DATA!$E:$E,"&lt;=7"),4)&gt;MASTER!$B$5/100,"C","K")))," ")</f>
        <v> </v>
      </c>
      <c r="I133" s="52"/>
      <c r="J133" s="18" t="str">
        <f ca="1">IFERROR(IF(ROUND(AVERAGEIFS(DATA!$K:$K,DATA!$F:$F,$B133,DATA!$M:$M,J$9,DATA!$N:$N,$L$1,DATA!$E:$E,"&lt;=7"),4)&gt;MASTER!$B$3/100,"SB",IF(ROUND(AVERAGEIFS(DATA!$K:$K,DATA!$F:$F,$B133,DATA!$M:$M,J$9,DATA!$N:$N,$L$1,DATA!$E:$E,"&lt;=7"),4)&gt;MASTER!$B$4/100,"B",IF(ROUND(AVERAGEIFS(DATA!$K:$K,DATA!$F:$F,$B133,DATA!$M:$M,J$9,DATA!$N:$N,$L$1,DATA!$E:$E,"&lt;=7"),4)&gt;MASTER!$B$5/100,"C","K")))," ")</f>
        <v> </v>
      </c>
      <c r="K133" s="52"/>
      <c r="L133" s="18" t="str">
        <f ca="1">IFERROR(IF(ROUND(AVERAGEIFS(DATA!$K:$K,DATA!$F:$F,$B133,DATA!$M:$M,L$9,DATA!$N:$N,$L$1,DATA!$E:$E,"&lt;=7"),4)&gt;MASTER!$B$3/100,"SB",IF(ROUND(AVERAGEIFS(DATA!$K:$K,DATA!$F:$F,$B133,DATA!$M:$M,L$9,DATA!$N:$N,$L$1,DATA!$E:$E,"&lt;=7"),4)&gt;MASTER!$B$4/100,"B",IF(ROUND(AVERAGEIFS(DATA!$K:$K,DATA!$F:$F,$B133,DATA!$M:$M,L$9,DATA!$N:$N,$L$1,DATA!$E:$E,"&lt;=7"),4)&gt;MASTER!$B$5/100,"C","K")))," ")</f>
        <v> </v>
      </c>
      <c r="M133" s="52"/>
      <c r="N133" s="18" t="str">
        <f ca="1">IFERROR(IF(ROUND(AVERAGEIFS(DATA!$K:$K,DATA!$F:$F,$B133,DATA!$M:$M,N$9,DATA!$N:$N,$L$1,DATA!$E:$E,"&lt;=7"),4)&gt;MASTER!$B$3/100,"SB",IF(ROUND(AVERAGEIFS(DATA!$K:$K,DATA!$F:$F,$B133,DATA!$M:$M,N$9,DATA!$N:$N,$L$1,DATA!$E:$E,"&lt;=7"),4)&gt;MASTER!$B$4/100,"B",IF(ROUND(AVERAGEIFS(DATA!$K:$K,DATA!$F:$F,$B133,DATA!$M:$M,N$9,DATA!$N:$N,$L$1,DATA!$E:$E,"&lt;=7"),4)&gt;MASTER!$B$5/100,"C","K")))," ")</f>
        <v> 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customHeight="1" spans="1:50">
      <c r="A134" s="1"/>
      <c r="B134" s="33" t="s">
        <v>123</v>
      </c>
      <c r="C134" s="52"/>
      <c r="D134" s="18" t="str">
        <f ca="1">IFERROR(IF(ROUND(AVERAGEIFS(DATA!$K:$K,DATA!$F:$F,$B134,DATA!$M:$M,D$9,DATA!$N:$N,$L$1,DATA!$E:$E,"&lt;=7"),4)&gt;MASTER!$B$3/100,"SB",IF(ROUND(AVERAGEIFS(DATA!$K:$K,DATA!$F:$F,$B134,DATA!$M:$M,D$9,DATA!$N:$N,$L$1,DATA!$E:$E,"&lt;=7"),4)&gt;MASTER!$B$4/100,"B",IF(ROUND(AVERAGEIFS(DATA!$K:$K,DATA!$F:$F,$B134,DATA!$M:$M,D$9,DATA!$N:$N,$L$1,DATA!$E:$E,"&lt;=7"),4)&gt;MASTER!$B$5/100,"C","K")))," ")</f>
        <v> </v>
      </c>
      <c r="E134" s="52"/>
      <c r="F134" s="18" t="str">
        <f ca="1">IFERROR(IF(ROUND(AVERAGEIFS(DATA!$K:$K,DATA!$F:$F,$B134,DATA!$M:$M,F$9,DATA!$N:$N,$L$1,DATA!$E:$E,"&lt;=7"),4)&gt;MASTER!$B$3/100,"SB",IF(ROUND(AVERAGEIFS(DATA!$K:$K,DATA!$F:$F,$B134,DATA!$M:$M,F$9,DATA!$N:$N,$L$1,DATA!$E:$E,"&lt;=7"),4)&gt;MASTER!$B$4/100,"B",IF(ROUND(AVERAGEIFS(DATA!$K:$K,DATA!$F:$F,$B134,DATA!$M:$M,F$9,DATA!$N:$N,$L$1,DATA!$E:$E,"&lt;=7"),4)&gt;MASTER!$B$5/100,"C","K")))," ")</f>
        <v> </v>
      </c>
      <c r="G134" s="52"/>
      <c r="H134" s="18" t="str">
        <f ca="1">IFERROR(IF(ROUND(AVERAGEIFS(DATA!$K:$K,DATA!$F:$F,$B134,DATA!$M:$M,H$9,DATA!$N:$N,$L$1,DATA!$E:$E,"&lt;=7"),4)&gt;MASTER!$B$3/100,"SB",IF(ROUND(AVERAGEIFS(DATA!$K:$K,DATA!$F:$F,$B134,DATA!$M:$M,H$9,DATA!$N:$N,$L$1,DATA!$E:$E,"&lt;=7"),4)&gt;MASTER!$B$4/100,"B",IF(ROUND(AVERAGEIFS(DATA!$K:$K,DATA!$F:$F,$B134,DATA!$M:$M,H$9,DATA!$N:$N,$L$1,DATA!$E:$E,"&lt;=7"),4)&gt;MASTER!$B$5/100,"C","K")))," ")</f>
        <v> </v>
      </c>
      <c r="I134" s="52"/>
      <c r="J134" s="18" t="str">
        <f ca="1">IFERROR(IF(ROUND(AVERAGEIFS(DATA!$K:$K,DATA!$F:$F,$B134,DATA!$M:$M,J$9,DATA!$N:$N,$L$1,DATA!$E:$E,"&lt;=7"),4)&gt;MASTER!$B$3/100,"SB",IF(ROUND(AVERAGEIFS(DATA!$K:$K,DATA!$F:$F,$B134,DATA!$M:$M,J$9,DATA!$N:$N,$L$1,DATA!$E:$E,"&lt;=7"),4)&gt;MASTER!$B$4/100,"B",IF(ROUND(AVERAGEIFS(DATA!$K:$K,DATA!$F:$F,$B134,DATA!$M:$M,J$9,DATA!$N:$N,$L$1,DATA!$E:$E,"&lt;=7"),4)&gt;MASTER!$B$5/100,"C","K")))," ")</f>
        <v> </v>
      </c>
      <c r="K134" s="52"/>
      <c r="L134" s="18" t="str">
        <f ca="1">IFERROR(IF(ROUND(AVERAGEIFS(DATA!$K:$K,DATA!$F:$F,$B134,DATA!$M:$M,L$9,DATA!$N:$N,$L$1,DATA!$E:$E,"&lt;=7"),4)&gt;MASTER!$B$3/100,"SB",IF(ROUND(AVERAGEIFS(DATA!$K:$K,DATA!$F:$F,$B134,DATA!$M:$M,L$9,DATA!$N:$N,$L$1,DATA!$E:$E,"&lt;=7"),4)&gt;MASTER!$B$4/100,"B",IF(ROUND(AVERAGEIFS(DATA!$K:$K,DATA!$F:$F,$B134,DATA!$M:$M,L$9,DATA!$N:$N,$L$1,DATA!$E:$E,"&lt;=7"),4)&gt;MASTER!$B$5/100,"C","K")))," ")</f>
        <v> </v>
      </c>
      <c r="M134" s="52"/>
      <c r="N134" s="18" t="str">
        <f ca="1">IFERROR(IF(ROUND(AVERAGEIFS(DATA!$K:$K,DATA!$F:$F,$B134,DATA!$M:$M,N$9,DATA!$N:$N,$L$1,DATA!$E:$E,"&lt;=7"),4)&gt;MASTER!$B$3/100,"SB",IF(ROUND(AVERAGEIFS(DATA!$K:$K,DATA!$F:$F,$B134,DATA!$M:$M,N$9,DATA!$N:$N,$L$1,DATA!$E:$E,"&lt;=7"),4)&gt;MASTER!$B$4/100,"B",IF(ROUND(AVERAGEIFS(DATA!$K:$K,DATA!$F:$F,$B134,DATA!$M:$M,N$9,DATA!$N:$N,$L$1,DATA!$E:$E,"&lt;=7"),4)&gt;MASTER!$B$5/100,"C","K")))," ")</f>
        <v> 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customHeight="1" spans="1:50">
      <c r="A135" s="1"/>
      <c r="B135" s="33" t="s">
        <v>124</v>
      </c>
      <c r="C135" s="52"/>
      <c r="D135" s="18" t="str">
        <f ca="1">IFERROR(IF(ROUND(AVERAGEIFS(DATA!$K:$K,DATA!$F:$F,$B135,DATA!$M:$M,D$9,DATA!$N:$N,$L$1,DATA!$E:$E,"&lt;=7"),4)&gt;MASTER!$B$3/100,"SB",IF(ROUND(AVERAGEIFS(DATA!$K:$K,DATA!$F:$F,$B135,DATA!$M:$M,D$9,DATA!$N:$N,$L$1,DATA!$E:$E,"&lt;=7"),4)&gt;MASTER!$B$4/100,"B",IF(ROUND(AVERAGEIFS(DATA!$K:$K,DATA!$F:$F,$B135,DATA!$M:$M,D$9,DATA!$N:$N,$L$1,DATA!$E:$E,"&lt;=7"),4)&gt;MASTER!$B$5/100,"C","K")))," ")</f>
        <v> </v>
      </c>
      <c r="E135" s="52"/>
      <c r="F135" s="18" t="str">
        <f ca="1">IFERROR(IF(ROUND(AVERAGEIFS(DATA!$K:$K,DATA!$F:$F,$B135,DATA!$M:$M,F$9,DATA!$N:$N,$L$1,DATA!$E:$E,"&lt;=7"),4)&gt;MASTER!$B$3/100,"SB",IF(ROUND(AVERAGEIFS(DATA!$K:$K,DATA!$F:$F,$B135,DATA!$M:$M,F$9,DATA!$N:$N,$L$1,DATA!$E:$E,"&lt;=7"),4)&gt;MASTER!$B$4/100,"B",IF(ROUND(AVERAGEIFS(DATA!$K:$K,DATA!$F:$F,$B135,DATA!$M:$M,F$9,DATA!$N:$N,$L$1,DATA!$E:$E,"&lt;=7"),4)&gt;MASTER!$B$5/100,"C","K")))," ")</f>
        <v> </v>
      </c>
      <c r="G135" s="52"/>
      <c r="H135" s="18" t="str">
        <f ca="1">IFERROR(IF(ROUND(AVERAGEIFS(DATA!$K:$K,DATA!$F:$F,$B135,DATA!$M:$M,H$9,DATA!$N:$N,$L$1,DATA!$E:$E,"&lt;=7"),4)&gt;MASTER!$B$3/100,"SB",IF(ROUND(AVERAGEIFS(DATA!$K:$K,DATA!$F:$F,$B135,DATA!$M:$M,H$9,DATA!$N:$N,$L$1,DATA!$E:$E,"&lt;=7"),4)&gt;MASTER!$B$4/100,"B",IF(ROUND(AVERAGEIFS(DATA!$K:$K,DATA!$F:$F,$B135,DATA!$M:$M,H$9,DATA!$N:$N,$L$1,DATA!$E:$E,"&lt;=7"),4)&gt;MASTER!$B$5/100,"C","K")))," ")</f>
        <v> </v>
      </c>
      <c r="I135" s="52"/>
      <c r="J135" s="18" t="str">
        <f ca="1">IFERROR(IF(ROUND(AVERAGEIFS(DATA!$K:$K,DATA!$F:$F,$B135,DATA!$M:$M,J$9,DATA!$N:$N,$L$1,DATA!$E:$E,"&lt;=7"),4)&gt;MASTER!$B$3/100,"SB",IF(ROUND(AVERAGEIFS(DATA!$K:$K,DATA!$F:$F,$B135,DATA!$M:$M,J$9,DATA!$N:$N,$L$1,DATA!$E:$E,"&lt;=7"),4)&gt;MASTER!$B$4/100,"B",IF(ROUND(AVERAGEIFS(DATA!$K:$K,DATA!$F:$F,$B135,DATA!$M:$M,J$9,DATA!$N:$N,$L$1,DATA!$E:$E,"&lt;=7"),4)&gt;MASTER!$B$5/100,"C","K")))," ")</f>
        <v> </v>
      </c>
      <c r="K135" s="52"/>
      <c r="L135" s="18" t="str">
        <f ca="1">IFERROR(IF(ROUND(AVERAGEIFS(DATA!$K:$K,DATA!$F:$F,$B135,DATA!$M:$M,L$9,DATA!$N:$N,$L$1,DATA!$E:$E,"&lt;=7"),4)&gt;MASTER!$B$3/100,"SB",IF(ROUND(AVERAGEIFS(DATA!$K:$K,DATA!$F:$F,$B135,DATA!$M:$M,L$9,DATA!$N:$N,$L$1,DATA!$E:$E,"&lt;=7"),4)&gt;MASTER!$B$4/100,"B",IF(ROUND(AVERAGEIFS(DATA!$K:$K,DATA!$F:$F,$B135,DATA!$M:$M,L$9,DATA!$N:$N,$L$1,DATA!$E:$E,"&lt;=7"),4)&gt;MASTER!$B$5/100,"C","K")))," ")</f>
        <v> </v>
      </c>
      <c r="M135" s="52"/>
      <c r="N135" s="18" t="str">
        <f ca="1">IFERROR(IF(ROUND(AVERAGEIFS(DATA!$K:$K,DATA!$F:$F,$B135,DATA!$M:$M,N$9,DATA!$N:$N,$L$1,DATA!$E:$E,"&lt;=7"),4)&gt;MASTER!$B$3/100,"SB",IF(ROUND(AVERAGEIFS(DATA!$K:$K,DATA!$F:$F,$B135,DATA!$M:$M,N$9,DATA!$N:$N,$L$1,DATA!$E:$E,"&lt;=7"),4)&gt;MASTER!$B$4/100,"B",IF(ROUND(AVERAGEIFS(DATA!$K:$K,DATA!$F:$F,$B135,DATA!$M:$M,N$9,DATA!$N:$N,$L$1,DATA!$E:$E,"&lt;=7"),4)&gt;MASTER!$B$5/100,"C","K")))," ")</f>
        <v> </v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customHeight="1" spans="1:50">
      <c r="A136" s="1"/>
      <c r="B136" s="33" t="s">
        <v>125</v>
      </c>
      <c r="C136" s="52"/>
      <c r="D136" s="18" t="str">
        <f ca="1">IFERROR(IF(ROUND(AVERAGEIFS(DATA!$K:$K,DATA!$F:$F,$B136,DATA!$M:$M,D$9,DATA!$N:$N,$L$1,DATA!$E:$E,"&lt;=7"),4)&gt;MASTER!$B$3/100,"SB",IF(ROUND(AVERAGEIFS(DATA!$K:$K,DATA!$F:$F,$B136,DATA!$M:$M,D$9,DATA!$N:$N,$L$1,DATA!$E:$E,"&lt;=7"),4)&gt;MASTER!$B$4/100,"B",IF(ROUND(AVERAGEIFS(DATA!$K:$K,DATA!$F:$F,$B136,DATA!$M:$M,D$9,DATA!$N:$N,$L$1,DATA!$E:$E,"&lt;=7"),4)&gt;MASTER!$B$5/100,"C","K")))," ")</f>
        <v> </v>
      </c>
      <c r="E136" s="52"/>
      <c r="F136" s="18" t="str">
        <f ca="1">IFERROR(IF(ROUND(AVERAGEIFS(DATA!$K:$K,DATA!$F:$F,$B136,DATA!$M:$M,F$9,DATA!$N:$N,$L$1,DATA!$E:$E,"&lt;=7"),4)&gt;MASTER!$B$3/100,"SB",IF(ROUND(AVERAGEIFS(DATA!$K:$K,DATA!$F:$F,$B136,DATA!$M:$M,F$9,DATA!$N:$N,$L$1,DATA!$E:$E,"&lt;=7"),4)&gt;MASTER!$B$4/100,"B",IF(ROUND(AVERAGEIFS(DATA!$K:$K,DATA!$F:$F,$B136,DATA!$M:$M,F$9,DATA!$N:$N,$L$1,DATA!$E:$E,"&lt;=7"),4)&gt;MASTER!$B$5/100,"C","K")))," ")</f>
        <v> </v>
      </c>
      <c r="G136" s="52"/>
      <c r="H136" s="18" t="str">
        <f ca="1">IFERROR(IF(ROUND(AVERAGEIFS(DATA!$K:$K,DATA!$F:$F,$B136,DATA!$M:$M,H$9,DATA!$N:$N,$L$1,DATA!$E:$E,"&lt;=7"),4)&gt;MASTER!$B$3/100,"SB",IF(ROUND(AVERAGEIFS(DATA!$K:$K,DATA!$F:$F,$B136,DATA!$M:$M,H$9,DATA!$N:$N,$L$1,DATA!$E:$E,"&lt;=7"),4)&gt;MASTER!$B$4/100,"B",IF(ROUND(AVERAGEIFS(DATA!$K:$K,DATA!$F:$F,$B136,DATA!$M:$M,H$9,DATA!$N:$N,$L$1,DATA!$E:$E,"&lt;=7"),4)&gt;MASTER!$B$5/100,"C","K")))," ")</f>
        <v> </v>
      </c>
      <c r="I136" s="52"/>
      <c r="J136" s="18" t="str">
        <f ca="1">IFERROR(IF(ROUND(AVERAGEIFS(DATA!$K:$K,DATA!$F:$F,$B136,DATA!$M:$M,J$9,DATA!$N:$N,$L$1,DATA!$E:$E,"&lt;=7"),4)&gt;MASTER!$B$3/100,"SB",IF(ROUND(AVERAGEIFS(DATA!$K:$K,DATA!$F:$F,$B136,DATA!$M:$M,J$9,DATA!$N:$N,$L$1,DATA!$E:$E,"&lt;=7"),4)&gt;MASTER!$B$4/100,"B",IF(ROUND(AVERAGEIFS(DATA!$K:$K,DATA!$F:$F,$B136,DATA!$M:$M,J$9,DATA!$N:$N,$L$1,DATA!$E:$E,"&lt;=7"),4)&gt;MASTER!$B$5/100,"C","K")))," ")</f>
        <v> </v>
      </c>
      <c r="K136" s="52"/>
      <c r="L136" s="18" t="str">
        <f ca="1">IFERROR(IF(ROUND(AVERAGEIFS(DATA!$K:$K,DATA!$F:$F,$B136,DATA!$M:$M,L$9,DATA!$N:$N,$L$1,DATA!$E:$E,"&lt;=7"),4)&gt;MASTER!$B$3/100,"SB",IF(ROUND(AVERAGEIFS(DATA!$K:$K,DATA!$F:$F,$B136,DATA!$M:$M,L$9,DATA!$N:$N,$L$1,DATA!$E:$E,"&lt;=7"),4)&gt;MASTER!$B$4/100,"B",IF(ROUND(AVERAGEIFS(DATA!$K:$K,DATA!$F:$F,$B136,DATA!$M:$M,L$9,DATA!$N:$N,$L$1,DATA!$E:$E,"&lt;=7"),4)&gt;MASTER!$B$5/100,"C","K")))," ")</f>
        <v> </v>
      </c>
      <c r="M136" s="52"/>
      <c r="N136" s="18" t="str">
        <f ca="1">IFERROR(IF(ROUND(AVERAGEIFS(DATA!$K:$K,DATA!$F:$F,$B136,DATA!$M:$M,N$9,DATA!$N:$N,$L$1,DATA!$E:$E,"&lt;=7"),4)&gt;MASTER!$B$3/100,"SB",IF(ROUND(AVERAGEIFS(DATA!$K:$K,DATA!$F:$F,$B136,DATA!$M:$M,N$9,DATA!$N:$N,$L$1,DATA!$E:$E,"&lt;=7"),4)&gt;MASTER!$B$4/100,"B",IF(ROUND(AVERAGEIFS(DATA!$K:$K,DATA!$F:$F,$B136,DATA!$M:$M,N$9,DATA!$N:$N,$L$1,DATA!$E:$E,"&lt;=7"),4)&gt;MASTER!$B$5/100,"C","K")))," ")</f>
        <v> </v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customHeight="1" spans="1:50">
      <c r="A137" s="1"/>
      <c r="B137" s="33" t="s">
        <v>126</v>
      </c>
      <c r="C137" s="52"/>
      <c r="D137" s="18" t="str">
        <f ca="1">IFERROR(IF(ROUND(AVERAGEIFS(DATA!$K:$K,DATA!$F:$F,$B137,DATA!$M:$M,D$9,DATA!$N:$N,$L$1,DATA!$E:$E,"&lt;=7"),4)&gt;MASTER!$B$3/100,"SB",IF(ROUND(AVERAGEIFS(DATA!$K:$K,DATA!$F:$F,$B137,DATA!$M:$M,D$9,DATA!$N:$N,$L$1,DATA!$E:$E,"&lt;=7"),4)&gt;MASTER!$B$4/100,"B",IF(ROUND(AVERAGEIFS(DATA!$K:$K,DATA!$F:$F,$B137,DATA!$M:$M,D$9,DATA!$N:$N,$L$1,DATA!$E:$E,"&lt;=7"),4)&gt;MASTER!$B$5/100,"C","K")))," ")</f>
        <v> </v>
      </c>
      <c r="E137" s="52"/>
      <c r="F137" s="18" t="str">
        <f ca="1">IFERROR(IF(ROUND(AVERAGEIFS(DATA!$K:$K,DATA!$F:$F,$B137,DATA!$M:$M,F$9,DATA!$N:$N,$L$1,DATA!$E:$E,"&lt;=7"),4)&gt;MASTER!$B$3/100,"SB",IF(ROUND(AVERAGEIFS(DATA!$K:$K,DATA!$F:$F,$B137,DATA!$M:$M,F$9,DATA!$N:$N,$L$1,DATA!$E:$E,"&lt;=7"),4)&gt;MASTER!$B$4/100,"B",IF(ROUND(AVERAGEIFS(DATA!$K:$K,DATA!$F:$F,$B137,DATA!$M:$M,F$9,DATA!$N:$N,$L$1,DATA!$E:$E,"&lt;=7"),4)&gt;MASTER!$B$5/100,"C","K")))," ")</f>
        <v> </v>
      </c>
      <c r="G137" s="52"/>
      <c r="H137" s="18" t="str">
        <f ca="1">IFERROR(IF(ROUND(AVERAGEIFS(DATA!$K:$K,DATA!$F:$F,$B137,DATA!$M:$M,H$9,DATA!$N:$N,$L$1,DATA!$E:$E,"&lt;=7"),4)&gt;MASTER!$B$3/100,"SB",IF(ROUND(AVERAGEIFS(DATA!$K:$K,DATA!$F:$F,$B137,DATA!$M:$M,H$9,DATA!$N:$N,$L$1,DATA!$E:$E,"&lt;=7"),4)&gt;MASTER!$B$4/100,"B",IF(ROUND(AVERAGEIFS(DATA!$K:$K,DATA!$F:$F,$B137,DATA!$M:$M,H$9,DATA!$N:$N,$L$1,DATA!$E:$E,"&lt;=7"),4)&gt;MASTER!$B$5/100,"C","K")))," ")</f>
        <v> </v>
      </c>
      <c r="I137" s="52"/>
      <c r="J137" s="18" t="str">
        <f ca="1">IFERROR(IF(ROUND(AVERAGEIFS(DATA!$K:$K,DATA!$F:$F,$B137,DATA!$M:$M,J$9,DATA!$N:$N,$L$1,DATA!$E:$E,"&lt;=7"),4)&gt;MASTER!$B$3/100,"SB",IF(ROUND(AVERAGEIFS(DATA!$K:$K,DATA!$F:$F,$B137,DATA!$M:$M,J$9,DATA!$N:$N,$L$1,DATA!$E:$E,"&lt;=7"),4)&gt;MASTER!$B$4/100,"B",IF(ROUND(AVERAGEIFS(DATA!$K:$K,DATA!$F:$F,$B137,DATA!$M:$M,J$9,DATA!$N:$N,$L$1,DATA!$E:$E,"&lt;=7"),4)&gt;MASTER!$B$5/100,"C","K")))," ")</f>
        <v> </v>
      </c>
      <c r="K137" s="52"/>
      <c r="L137" s="18" t="str">
        <f ca="1">IFERROR(IF(ROUND(AVERAGEIFS(DATA!$K:$K,DATA!$F:$F,$B137,DATA!$M:$M,L$9,DATA!$N:$N,$L$1,DATA!$E:$E,"&lt;=7"),4)&gt;MASTER!$B$3/100,"SB",IF(ROUND(AVERAGEIFS(DATA!$K:$K,DATA!$F:$F,$B137,DATA!$M:$M,L$9,DATA!$N:$N,$L$1,DATA!$E:$E,"&lt;=7"),4)&gt;MASTER!$B$4/100,"B",IF(ROUND(AVERAGEIFS(DATA!$K:$K,DATA!$F:$F,$B137,DATA!$M:$M,L$9,DATA!$N:$N,$L$1,DATA!$E:$E,"&lt;=7"),4)&gt;MASTER!$B$5/100,"C","K")))," ")</f>
        <v> </v>
      </c>
      <c r="M137" s="52"/>
      <c r="N137" s="18" t="str">
        <f ca="1">IFERROR(IF(ROUND(AVERAGEIFS(DATA!$K:$K,DATA!$F:$F,$B137,DATA!$M:$M,N$9,DATA!$N:$N,$L$1,DATA!$E:$E,"&lt;=7"),4)&gt;MASTER!$B$3/100,"SB",IF(ROUND(AVERAGEIFS(DATA!$K:$K,DATA!$F:$F,$B137,DATA!$M:$M,N$9,DATA!$N:$N,$L$1,DATA!$E:$E,"&lt;=7"),4)&gt;MASTER!$B$4/100,"B",IF(ROUND(AVERAGEIFS(DATA!$K:$K,DATA!$F:$F,$B137,DATA!$M:$M,N$9,DATA!$N:$N,$L$1,DATA!$E:$E,"&lt;=7"),4)&gt;MASTER!$B$5/100,"C","K")))," ")</f>
        <v> 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customHeight="1" spans="1:50">
      <c r="A138" s="1"/>
      <c r="B138" s="33" t="s">
        <v>127</v>
      </c>
      <c r="C138" s="52"/>
      <c r="D138" s="18" t="str">
        <f ca="1">IFERROR(IF(ROUND(AVERAGEIFS(DATA!$K:$K,DATA!$F:$F,$B138,DATA!$M:$M,D$9,DATA!$N:$N,$L$1,DATA!$E:$E,"&lt;=7"),4)&gt;MASTER!$B$3/100,"SB",IF(ROUND(AVERAGEIFS(DATA!$K:$K,DATA!$F:$F,$B138,DATA!$M:$M,D$9,DATA!$N:$N,$L$1,DATA!$E:$E,"&lt;=7"),4)&gt;MASTER!$B$4/100,"B",IF(ROUND(AVERAGEIFS(DATA!$K:$K,DATA!$F:$F,$B138,DATA!$M:$M,D$9,DATA!$N:$N,$L$1,DATA!$E:$E,"&lt;=7"),4)&gt;MASTER!$B$5/100,"C","K")))," ")</f>
        <v> </v>
      </c>
      <c r="E138" s="52"/>
      <c r="F138" s="18" t="str">
        <f ca="1">IFERROR(IF(ROUND(AVERAGEIFS(DATA!$K:$K,DATA!$F:$F,$B138,DATA!$M:$M,F$9,DATA!$N:$N,$L$1,DATA!$E:$E,"&lt;=7"),4)&gt;MASTER!$B$3/100,"SB",IF(ROUND(AVERAGEIFS(DATA!$K:$K,DATA!$F:$F,$B138,DATA!$M:$M,F$9,DATA!$N:$N,$L$1,DATA!$E:$E,"&lt;=7"),4)&gt;MASTER!$B$4/100,"B",IF(ROUND(AVERAGEIFS(DATA!$K:$K,DATA!$F:$F,$B138,DATA!$M:$M,F$9,DATA!$N:$N,$L$1,DATA!$E:$E,"&lt;=7"),4)&gt;MASTER!$B$5/100,"C","K")))," ")</f>
        <v> </v>
      </c>
      <c r="G138" s="52"/>
      <c r="H138" s="18" t="str">
        <f ca="1">IFERROR(IF(ROUND(AVERAGEIFS(DATA!$K:$K,DATA!$F:$F,$B138,DATA!$M:$M,H$9,DATA!$N:$N,$L$1,DATA!$E:$E,"&lt;=7"),4)&gt;MASTER!$B$3/100,"SB",IF(ROUND(AVERAGEIFS(DATA!$K:$K,DATA!$F:$F,$B138,DATA!$M:$M,H$9,DATA!$N:$N,$L$1,DATA!$E:$E,"&lt;=7"),4)&gt;MASTER!$B$4/100,"B",IF(ROUND(AVERAGEIFS(DATA!$K:$K,DATA!$F:$F,$B138,DATA!$M:$M,H$9,DATA!$N:$N,$L$1,DATA!$E:$E,"&lt;=7"),4)&gt;MASTER!$B$5/100,"C","K")))," ")</f>
        <v> </v>
      </c>
      <c r="I138" s="52"/>
      <c r="J138" s="18" t="str">
        <f ca="1">IFERROR(IF(ROUND(AVERAGEIFS(DATA!$K:$K,DATA!$F:$F,$B138,DATA!$M:$M,J$9,DATA!$N:$N,$L$1,DATA!$E:$E,"&lt;=7"),4)&gt;MASTER!$B$3/100,"SB",IF(ROUND(AVERAGEIFS(DATA!$K:$K,DATA!$F:$F,$B138,DATA!$M:$M,J$9,DATA!$N:$N,$L$1,DATA!$E:$E,"&lt;=7"),4)&gt;MASTER!$B$4/100,"B",IF(ROUND(AVERAGEIFS(DATA!$K:$K,DATA!$F:$F,$B138,DATA!$M:$M,J$9,DATA!$N:$N,$L$1,DATA!$E:$E,"&lt;=7"),4)&gt;MASTER!$B$5/100,"C","K")))," ")</f>
        <v> </v>
      </c>
      <c r="K138" s="52"/>
      <c r="L138" s="18" t="str">
        <f ca="1">IFERROR(IF(ROUND(AVERAGEIFS(DATA!$K:$K,DATA!$F:$F,$B138,DATA!$M:$M,L$9,DATA!$N:$N,$L$1,DATA!$E:$E,"&lt;=7"),4)&gt;MASTER!$B$3/100,"SB",IF(ROUND(AVERAGEIFS(DATA!$K:$K,DATA!$F:$F,$B138,DATA!$M:$M,L$9,DATA!$N:$N,$L$1,DATA!$E:$E,"&lt;=7"),4)&gt;MASTER!$B$4/100,"B",IF(ROUND(AVERAGEIFS(DATA!$K:$K,DATA!$F:$F,$B138,DATA!$M:$M,L$9,DATA!$N:$N,$L$1,DATA!$E:$E,"&lt;=7"),4)&gt;MASTER!$B$5/100,"C","K")))," ")</f>
        <v> </v>
      </c>
      <c r="M138" s="52"/>
      <c r="N138" s="18" t="str">
        <f ca="1">IFERROR(IF(ROUND(AVERAGEIFS(DATA!$K:$K,DATA!$F:$F,$B138,DATA!$M:$M,N$9,DATA!$N:$N,$L$1,DATA!$E:$E,"&lt;=7"),4)&gt;MASTER!$B$3/100,"SB",IF(ROUND(AVERAGEIFS(DATA!$K:$K,DATA!$F:$F,$B138,DATA!$M:$M,N$9,DATA!$N:$N,$L$1,DATA!$E:$E,"&lt;=7"),4)&gt;MASTER!$B$4/100,"B",IF(ROUND(AVERAGEIFS(DATA!$K:$K,DATA!$F:$F,$B138,DATA!$M:$M,N$9,DATA!$N:$N,$L$1,DATA!$E:$E,"&lt;=7"),4)&gt;MASTER!$B$5/100,"C","K")))," ")</f>
        <v> 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customHeight="1" spans="1:50">
      <c r="A139" s="1"/>
      <c r="B139" s="33" t="s">
        <v>128</v>
      </c>
      <c r="C139" s="52"/>
      <c r="D139" s="18" t="str">
        <f ca="1">IFERROR(IF(ROUND(AVERAGEIFS(DATA!$K:$K,DATA!$F:$F,$B139,DATA!$M:$M,D$9,DATA!$N:$N,$L$1,DATA!$E:$E,"&lt;=7"),4)&gt;MASTER!$B$3/100,"SB",IF(ROUND(AVERAGEIFS(DATA!$K:$K,DATA!$F:$F,$B139,DATA!$M:$M,D$9,DATA!$N:$N,$L$1,DATA!$E:$E,"&lt;=7"),4)&gt;MASTER!$B$4/100,"B",IF(ROUND(AVERAGEIFS(DATA!$K:$K,DATA!$F:$F,$B139,DATA!$M:$M,D$9,DATA!$N:$N,$L$1,DATA!$E:$E,"&lt;=7"),4)&gt;MASTER!$B$5/100,"C","K")))," ")</f>
        <v> </v>
      </c>
      <c r="E139" s="52"/>
      <c r="F139" s="18" t="str">
        <f ca="1">IFERROR(IF(ROUND(AVERAGEIFS(DATA!$K:$K,DATA!$F:$F,$B139,DATA!$M:$M,F$9,DATA!$N:$N,$L$1,DATA!$E:$E,"&lt;=7"),4)&gt;MASTER!$B$3/100,"SB",IF(ROUND(AVERAGEIFS(DATA!$K:$K,DATA!$F:$F,$B139,DATA!$M:$M,F$9,DATA!$N:$N,$L$1,DATA!$E:$E,"&lt;=7"),4)&gt;MASTER!$B$4/100,"B",IF(ROUND(AVERAGEIFS(DATA!$K:$K,DATA!$F:$F,$B139,DATA!$M:$M,F$9,DATA!$N:$N,$L$1,DATA!$E:$E,"&lt;=7"),4)&gt;MASTER!$B$5/100,"C","K")))," ")</f>
        <v> </v>
      </c>
      <c r="G139" s="52"/>
      <c r="H139" s="18" t="str">
        <f ca="1">IFERROR(IF(ROUND(AVERAGEIFS(DATA!$K:$K,DATA!$F:$F,$B139,DATA!$M:$M,H$9,DATA!$N:$N,$L$1,DATA!$E:$E,"&lt;=7"),4)&gt;MASTER!$B$3/100,"SB",IF(ROUND(AVERAGEIFS(DATA!$K:$K,DATA!$F:$F,$B139,DATA!$M:$M,H$9,DATA!$N:$N,$L$1,DATA!$E:$E,"&lt;=7"),4)&gt;MASTER!$B$4/100,"B",IF(ROUND(AVERAGEIFS(DATA!$K:$K,DATA!$F:$F,$B139,DATA!$M:$M,H$9,DATA!$N:$N,$L$1,DATA!$E:$E,"&lt;=7"),4)&gt;MASTER!$B$5/100,"C","K")))," ")</f>
        <v> </v>
      </c>
      <c r="I139" s="52"/>
      <c r="J139" s="18" t="str">
        <f ca="1">IFERROR(IF(ROUND(AVERAGEIFS(DATA!$K:$K,DATA!$F:$F,$B139,DATA!$M:$M,J$9,DATA!$N:$N,$L$1,DATA!$E:$E,"&lt;=7"),4)&gt;MASTER!$B$3/100,"SB",IF(ROUND(AVERAGEIFS(DATA!$K:$K,DATA!$F:$F,$B139,DATA!$M:$M,J$9,DATA!$N:$N,$L$1,DATA!$E:$E,"&lt;=7"),4)&gt;MASTER!$B$4/100,"B",IF(ROUND(AVERAGEIFS(DATA!$K:$K,DATA!$F:$F,$B139,DATA!$M:$M,J$9,DATA!$N:$N,$L$1,DATA!$E:$E,"&lt;=7"),4)&gt;MASTER!$B$5/100,"C","K")))," ")</f>
        <v> </v>
      </c>
      <c r="K139" s="52"/>
      <c r="L139" s="18" t="str">
        <f ca="1">IFERROR(IF(ROUND(AVERAGEIFS(DATA!$K:$K,DATA!$F:$F,$B139,DATA!$M:$M,L$9,DATA!$N:$N,$L$1,DATA!$E:$E,"&lt;=7"),4)&gt;MASTER!$B$3/100,"SB",IF(ROUND(AVERAGEIFS(DATA!$K:$K,DATA!$F:$F,$B139,DATA!$M:$M,L$9,DATA!$N:$N,$L$1,DATA!$E:$E,"&lt;=7"),4)&gt;MASTER!$B$4/100,"B",IF(ROUND(AVERAGEIFS(DATA!$K:$K,DATA!$F:$F,$B139,DATA!$M:$M,L$9,DATA!$N:$N,$L$1,DATA!$E:$E,"&lt;=7"),4)&gt;MASTER!$B$5/100,"C","K")))," ")</f>
        <v> </v>
      </c>
      <c r="M139" s="52"/>
      <c r="N139" s="18" t="str">
        <f ca="1">IFERROR(IF(ROUND(AVERAGEIFS(DATA!$K:$K,DATA!$F:$F,$B139,DATA!$M:$M,N$9,DATA!$N:$N,$L$1,DATA!$E:$E,"&lt;=7"),4)&gt;MASTER!$B$3/100,"SB",IF(ROUND(AVERAGEIFS(DATA!$K:$K,DATA!$F:$F,$B139,DATA!$M:$M,N$9,DATA!$N:$N,$L$1,DATA!$E:$E,"&lt;=7"),4)&gt;MASTER!$B$4/100,"B",IF(ROUND(AVERAGEIFS(DATA!$K:$K,DATA!$F:$F,$B139,DATA!$M:$M,N$9,DATA!$N:$N,$L$1,DATA!$E:$E,"&lt;=7"),4)&gt;MASTER!$B$5/100,"C","K")))," ")</f>
        <v> 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customHeight="1" spans="1:50">
      <c r="A140" s="1"/>
      <c r="B140" s="33" t="s">
        <v>129</v>
      </c>
      <c r="C140" s="52"/>
      <c r="D140" s="18" t="str">
        <f ca="1">IFERROR(IF(ROUND(AVERAGEIFS(DATA!$K:$K,DATA!$F:$F,$B140,DATA!$M:$M,D$9,DATA!$N:$N,$L$1,DATA!$E:$E,"&lt;=7"),4)&gt;MASTER!$B$3/100,"SB",IF(ROUND(AVERAGEIFS(DATA!$K:$K,DATA!$F:$F,$B140,DATA!$M:$M,D$9,DATA!$N:$N,$L$1,DATA!$E:$E,"&lt;=7"),4)&gt;MASTER!$B$4/100,"B",IF(ROUND(AVERAGEIFS(DATA!$K:$K,DATA!$F:$F,$B140,DATA!$M:$M,D$9,DATA!$N:$N,$L$1,DATA!$E:$E,"&lt;=7"),4)&gt;MASTER!$B$5/100,"C","K")))," ")</f>
        <v> </v>
      </c>
      <c r="E140" s="52"/>
      <c r="F140" s="18" t="str">
        <f ca="1">IFERROR(IF(ROUND(AVERAGEIFS(DATA!$K:$K,DATA!$F:$F,$B140,DATA!$M:$M,F$9,DATA!$N:$N,$L$1,DATA!$E:$E,"&lt;=7"),4)&gt;MASTER!$B$3/100,"SB",IF(ROUND(AVERAGEIFS(DATA!$K:$K,DATA!$F:$F,$B140,DATA!$M:$M,F$9,DATA!$N:$N,$L$1,DATA!$E:$E,"&lt;=7"),4)&gt;MASTER!$B$4/100,"B",IF(ROUND(AVERAGEIFS(DATA!$K:$K,DATA!$F:$F,$B140,DATA!$M:$M,F$9,DATA!$N:$N,$L$1,DATA!$E:$E,"&lt;=7"),4)&gt;MASTER!$B$5/100,"C","K")))," ")</f>
        <v> </v>
      </c>
      <c r="G140" s="52"/>
      <c r="H140" s="18" t="str">
        <f ca="1">IFERROR(IF(ROUND(AVERAGEIFS(DATA!$K:$K,DATA!$F:$F,$B140,DATA!$M:$M,H$9,DATA!$N:$N,$L$1,DATA!$E:$E,"&lt;=7"),4)&gt;MASTER!$B$3/100,"SB",IF(ROUND(AVERAGEIFS(DATA!$K:$K,DATA!$F:$F,$B140,DATA!$M:$M,H$9,DATA!$N:$N,$L$1,DATA!$E:$E,"&lt;=7"),4)&gt;MASTER!$B$4/100,"B",IF(ROUND(AVERAGEIFS(DATA!$K:$K,DATA!$F:$F,$B140,DATA!$M:$M,H$9,DATA!$N:$N,$L$1,DATA!$E:$E,"&lt;=7"),4)&gt;MASTER!$B$5/100,"C","K")))," ")</f>
        <v> </v>
      </c>
      <c r="I140" s="52"/>
      <c r="J140" s="18" t="str">
        <f ca="1">IFERROR(IF(ROUND(AVERAGEIFS(DATA!$K:$K,DATA!$F:$F,$B140,DATA!$M:$M,J$9,DATA!$N:$N,$L$1,DATA!$E:$E,"&lt;=7"),4)&gt;MASTER!$B$3/100,"SB",IF(ROUND(AVERAGEIFS(DATA!$K:$K,DATA!$F:$F,$B140,DATA!$M:$M,J$9,DATA!$N:$N,$L$1,DATA!$E:$E,"&lt;=7"),4)&gt;MASTER!$B$4/100,"B",IF(ROUND(AVERAGEIFS(DATA!$K:$K,DATA!$F:$F,$B140,DATA!$M:$M,J$9,DATA!$N:$N,$L$1,DATA!$E:$E,"&lt;=7"),4)&gt;MASTER!$B$5/100,"C","K")))," ")</f>
        <v> </v>
      </c>
      <c r="K140" s="52"/>
      <c r="L140" s="18" t="str">
        <f ca="1">IFERROR(IF(ROUND(AVERAGEIFS(DATA!$K:$K,DATA!$F:$F,$B140,DATA!$M:$M,L$9,DATA!$N:$N,$L$1,DATA!$E:$E,"&lt;=7"),4)&gt;MASTER!$B$3/100,"SB",IF(ROUND(AVERAGEIFS(DATA!$K:$K,DATA!$F:$F,$B140,DATA!$M:$M,L$9,DATA!$N:$N,$L$1,DATA!$E:$E,"&lt;=7"),4)&gt;MASTER!$B$4/100,"B",IF(ROUND(AVERAGEIFS(DATA!$K:$K,DATA!$F:$F,$B140,DATA!$M:$M,L$9,DATA!$N:$N,$L$1,DATA!$E:$E,"&lt;=7"),4)&gt;MASTER!$B$5/100,"C","K")))," ")</f>
        <v> </v>
      </c>
      <c r="M140" s="52"/>
      <c r="N140" s="18" t="str">
        <f ca="1">IFERROR(IF(ROUND(AVERAGEIFS(DATA!$K:$K,DATA!$F:$F,$B140,DATA!$M:$M,N$9,DATA!$N:$N,$L$1,DATA!$E:$E,"&lt;=7"),4)&gt;MASTER!$B$3/100,"SB",IF(ROUND(AVERAGEIFS(DATA!$K:$K,DATA!$F:$F,$B140,DATA!$M:$M,N$9,DATA!$N:$N,$L$1,DATA!$E:$E,"&lt;=7"),4)&gt;MASTER!$B$4/100,"B",IF(ROUND(AVERAGEIFS(DATA!$K:$K,DATA!$F:$F,$B140,DATA!$M:$M,N$9,DATA!$N:$N,$L$1,DATA!$E:$E,"&lt;=7"),4)&gt;MASTER!$B$5/100,"C","K")))," ")</f>
        <v> 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customHeight="1" spans="1:50">
      <c r="A141" s="1"/>
      <c r="B141" s="33" t="s">
        <v>130</v>
      </c>
      <c r="C141" s="52"/>
      <c r="D141" s="18" t="str">
        <f ca="1">IFERROR(IF(ROUND(AVERAGEIFS(DATA!$K:$K,DATA!$F:$F,$B141,DATA!$M:$M,D$9,DATA!$N:$N,$L$1,DATA!$E:$E,"&lt;=7"),4)&gt;MASTER!$B$3/100,"SB",IF(ROUND(AVERAGEIFS(DATA!$K:$K,DATA!$F:$F,$B141,DATA!$M:$M,D$9,DATA!$N:$N,$L$1,DATA!$E:$E,"&lt;=7"),4)&gt;MASTER!$B$4/100,"B",IF(ROUND(AVERAGEIFS(DATA!$K:$K,DATA!$F:$F,$B141,DATA!$M:$M,D$9,DATA!$N:$N,$L$1,DATA!$E:$E,"&lt;=7"),4)&gt;MASTER!$B$5/100,"C","K")))," ")</f>
        <v> </v>
      </c>
      <c r="E141" s="52"/>
      <c r="F141" s="18" t="str">
        <f ca="1">IFERROR(IF(ROUND(AVERAGEIFS(DATA!$K:$K,DATA!$F:$F,$B141,DATA!$M:$M,F$9,DATA!$N:$N,$L$1,DATA!$E:$E,"&lt;=7"),4)&gt;MASTER!$B$3/100,"SB",IF(ROUND(AVERAGEIFS(DATA!$K:$K,DATA!$F:$F,$B141,DATA!$M:$M,F$9,DATA!$N:$N,$L$1,DATA!$E:$E,"&lt;=7"),4)&gt;MASTER!$B$4/100,"B",IF(ROUND(AVERAGEIFS(DATA!$K:$K,DATA!$F:$F,$B141,DATA!$M:$M,F$9,DATA!$N:$N,$L$1,DATA!$E:$E,"&lt;=7"),4)&gt;MASTER!$B$5/100,"C","K")))," ")</f>
        <v> </v>
      </c>
      <c r="G141" s="52"/>
      <c r="H141" s="18" t="str">
        <f ca="1">IFERROR(IF(ROUND(AVERAGEIFS(DATA!$K:$K,DATA!$F:$F,$B141,DATA!$M:$M,H$9,DATA!$N:$N,$L$1,DATA!$E:$E,"&lt;=7"),4)&gt;MASTER!$B$3/100,"SB",IF(ROUND(AVERAGEIFS(DATA!$K:$K,DATA!$F:$F,$B141,DATA!$M:$M,H$9,DATA!$N:$N,$L$1,DATA!$E:$E,"&lt;=7"),4)&gt;MASTER!$B$4/100,"B",IF(ROUND(AVERAGEIFS(DATA!$K:$K,DATA!$F:$F,$B141,DATA!$M:$M,H$9,DATA!$N:$N,$L$1,DATA!$E:$E,"&lt;=7"),4)&gt;MASTER!$B$5/100,"C","K")))," ")</f>
        <v> </v>
      </c>
      <c r="I141" s="52"/>
      <c r="J141" s="18" t="str">
        <f ca="1">IFERROR(IF(ROUND(AVERAGEIFS(DATA!$K:$K,DATA!$F:$F,$B141,DATA!$M:$M,J$9,DATA!$N:$N,$L$1,DATA!$E:$E,"&lt;=7"),4)&gt;MASTER!$B$3/100,"SB",IF(ROUND(AVERAGEIFS(DATA!$K:$K,DATA!$F:$F,$B141,DATA!$M:$M,J$9,DATA!$N:$N,$L$1,DATA!$E:$E,"&lt;=7"),4)&gt;MASTER!$B$4/100,"B",IF(ROUND(AVERAGEIFS(DATA!$K:$K,DATA!$F:$F,$B141,DATA!$M:$M,J$9,DATA!$N:$N,$L$1,DATA!$E:$E,"&lt;=7"),4)&gt;MASTER!$B$5/100,"C","K")))," ")</f>
        <v> </v>
      </c>
      <c r="K141" s="52"/>
      <c r="L141" s="18" t="str">
        <f ca="1">IFERROR(IF(ROUND(AVERAGEIFS(DATA!$K:$K,DATA!$F:$F,$B141,DATA!$M:$M,L$9,DATA!$N:$N,$L$1,DATA!$E:$E,"&lt;=7"),4)&gt;MASTER!$B$3/100,"SB",IF(ROUND(AVERAGEIFS(DATA!$K:$K,DATA!$F:$F,$B141,DATA!$M:$M,L$9,DATA!$N:$N,$L$1,DATA!$E:$E,"&lt;=7"),4)&gt;MASTER!$B$4/100,"B",IF(ROUND(AVERAGEIFS(DATA!$K:$K,DATA!$F:$F,$B141,DATA!$M:$M,L$9,DATA!$N:$N,$L$1,DATA!$E:$E,"&lt;=7"),4)&gt;MASTER!$B$5/100,"C","K")))," ")</f>
        <v> </v>
      </c>
      <c r="M141" s="52"/>
      <c r="N141" s="18" t="str">
        <f ca="1">IFERROR(IF(ROUND(AVERAGEIFS(DATA!$K:$K,DATA!$F:$F,$B141,DATA!$M:$M,N$9,DATA!$N:$N,$L$1,DATA!$E:$E,"&lt;=7"),4)&gt;MASTER!$B$3/100,"SB",IF(ROUND(AVERAGEIFS(DATA!$K:$K,DATA!$F:$F,$B141,DATA!$M:$M,N$9,DATA!$N:$N,$L$1,DATA!$E:$E,"&lt;=7"),4)&gt;MASTER!$B$4/100,"B",IF(ROUND(AVERAGEIFS(DATA!$K:$K,DATA!$F:$F,$B141,DATA!$M:$M,N$9,DATA!$N:$N,$L$1,DATA!$E:$E,"&lt;=7"),4)&gt;MASTER!$B$5/100,"C","K")))," ")</f>
        <v> 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customHeight="1" spans="1:50">
      <c r="A142" s="1"/>
      <c r="B142" s="33" t="s">
        <v>131</v>
      </c>
      <c r="C142" s="52"/>
      <c r="D142" s="18" t="str">
        <f ca="1">IFERROR(IF(ROUND(AVERAGEIFS(DATA!$K:$K,DATA!$F:$F,$B142,DATA!$M:$M,D$9,DATA!$N:$N,$L$1,DATA!$E:$E,"&lt;=7"),4)&gt;MASTER!$B$3/100,"SB",IF(ROUND(AVERAGEIFS(DATA!$K:$K,DATA!$F:$F,$B142,DATA!$M:$M,D$9,DATA!$N:$N,$L$1,DATA!$E:$E,"&lt;=7"),4)&gt;MASTER!$B$4/100,"B",IF(ROUND(AVERAGEIFS(DATA!$K:$K,DATA!$F:$F,$B142,DATA!$M:$M,D$9,DATA!$N:$N,$L$1,DATA!$E:$E,"&lt;=7"),4)&gt;MASTER!$B$5/100,"C","K")))," ")</f>
        <v> </v>
      </c>
      <c r="E142" s="52"/>
      <c r="F142" s="18" t="str">
        <f ca="1">IFERROR(IF(ROUND(AVERAGEIFS(DATA!$K:$K,DATA!$F:$F,$B142,DATA!$M:$M,F$9,DATA!$N:$N,$L$1,DATA!$E:$E,"&lt;=7"),4)&gt;MASTER!$B$3/100,"SB",IF(ROUND(AVERAGEIFS(DATA!$K:$K,DATA!$F:$F,$B142,DATA!$M:$M,F$9,DATA!$N:$N,$L$1,DATA!$E:$E,"&lt;=7"),4)&gt;MASTER!$B$4/100,"B",IF(ROUND(AVERAGEIFS(DATA!$K:$K,DATA!$F:$F,$B142,DATA!$M:$M,F$9,DATA!$N:$N,$L$1,DATA!$E:$E,"&lt;=7"),4)&gt;MASTER!$B$5/100,"C","K")))," ")</f>
        <v> </v>
      </c>
      <c r="G142" s="52"/>
      <c r="H142" s="18" t="str">
        <f ca="1">IFERROR(IF(ROUND(AVERAGEIFS(DATA!$K:$K,DATA!$F:$F,$B142,DATA!$M:$M,H$9,DATA!$N:$N,$L$1,DATA!$E:$E,"&lt;=7"),4)&gt;MASTER!$B$3/100,"SB",IF(ROUND(AVERAGEIFS(DATA!$K:$K,DATA!$F:$F,$B142,DATA!$M:$M,H$9,DATA!$N:$N,$L$1,DATA!$E:$E,"&lt;=7"),4)&gt;MASTER!$B$4/100,"B",IF(ROUND(AVERAGEIFS(DATA!$K:$K,DATA!$F:$F,$B142,DATA!$M:$M,H$9,DATA!$N:$N,$L$1,DATA!$E:$E,"&lt;=7"),4)&gt;MASTER!$B$5/100,"C","K")))," ")</f>
        <v> </v>
      </c>
      <c r="I142" s="52"/>
      <c r="J142" s="18" t="str">
        <f ca="1">IFERROR(IF(ROUND(AVERAGEIFS(DATA!$K:$K,DATA!$F:$F,$B142,DATA!$M:$M,J$9,DATA!$N:$N,$L$1,DATA!$E:$E,"&lt;=7"),4)&gt;MASTER!$B$3/100,"SB",IF(ROUND(AVERAGEIFS(DATA!$K:$K,DATA!$F:$F,$B142,DATA!$M:$M,J$9,DATA!$N:$N,$L$1,DATA!$E:$E,"&lt;=7"),4)&gt;MASTER!$B$4/100,"B",IF(ROUND(AVERAGEIFS(DATA!$K:$K,DATA!$F:$F,$B142,DATA!$M:$M,J$9,DATA!$N:$N,$L$1,DATA!$E:$E,"&lt;=7"),4)&gt;MASTER!$B$5/100,"C","K")))," ")</f>
        <v> </v>
      </c>
      <c r="K142" s="52"/>
      <c r="L142" s="18" t="str">
        <f ca="1">IFERROR(IF(ROUND(AVERAGEIFS(DATA!$K:$K,DATA!$F:$F,$B142,DATA!$M:$M,L$9,DATA!$N:$N,$L$1,DATA!$E:$E,"&lt;=7"),4)&gt;MASTER!$B$3/100,"SB",IF(ROUND(AVERAGEIFS(DATA!$K:$K,DATA!$F:$F,$B142,DATA!$M:$M,L$9,DATA!$N:$N,$L$1,DATA!$E:$E,"&lt;=7"),4)&gt;MASTER!$B$4/100,"B",IF(ROUND(AVERAGEIFS(DATA!$K:$K,DATA!$F:$F,$B142,DATA!$M:$M,L$9,DATA!$N:$N,$L$1,DATA!$E:$E,"&lt;=7"),4)&gt;MASTER!$B$5/100,"C","K")))," ")</f>
        <v> </v>
      </c>
      <c r="M142" s="52"/>
      <c r="N142" s="18" t="str">
        <f ca="1">IFERROR(IF(ROUND(AVERAGEIFS(DATA!$K:$K,DATA!$F:$F,$B142,DATA!$M:$M,N$9,DATA!$N:$N,$L$1,DATA!$E:$E,"&lt;=7"),4)&gt;MASTER!$B$3/100,"SB",IF(ROUND(AVERAGEIFS(DATA!$K:$K,DATA!$F:$F,$B142,DATA!$M:$M,N$9,DATA!$N:$N,$L$1,DATA!$E:$E,"&lt;=7"),4)&gt;MASTER!$B$4/100,"B",IF(ROUND(AVERAGEIFS(DATA!$K:$K,DATA!$F:$F,$B142,DATA!$M:$M,N$9,DATA!$N:$N,$L$1,DATA!$E:$E,"&lt;=7"),4)&gt;MASTER!$B$5/100,"C","K")))," ")</f>
        <v> </v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customHeight="1" spans="1:50">
      <c r="A143" s="1"/>
      <c r="B143" s="33" t="s">
        <v>132</v>
      </c>
      <c r="C143" s="52"/>
      <c r="D143" s="18" t="str">
        <f ca="1">IFERROR(IF(ROUND(AVERAGEIFS(DATA!$K:$K,DATA!$F:$F,$B143,DATA!$M:$M,D$9,DATA!$N:$N,$L$1,DATA!$E:$E,"&lt;=7"),4)&gt;MASTER!$B$3/100,"SB",IF(ROUND(AVERAGEIFS(DATA!$K:$K,DATA!$F:$F,$B143,DATA!$M:$M,D$9,DATA!$N:$N,$L$1,DATA!$E:$E,"&lt;=7"),4)&gt;MASTER!$B$4/100,"B",IF(ROUND(AVERAGEIFS(DATA!$K:$K,DATA!$F:$F,$B143,DATA!$M:$M,D$9,DATA!$N:$N,$L$1,DATA!$E:$E,"&lt;=7"),4)&gt;MASTER!$B$5/100,"C","K")))," ")</f>
        <v> </v>
      </c>
      <c r="E143" s="52"/>
      <c r="F143" s="18" t="str">
        <f ca="1">IFERROR(IF(ROUND(AVERAGEIFS(DATA!$K:$K,DATA!$F:$F,$B143,DATA!$M:$M,F$9,DATA!$N:$N,$L$1,DATA!$E:$E,"&lt;=7"),4)&gt;MASTER!$B$3/100,"SB",IF(ROUND(AVERAGEIFS(DATA!$K:$K,DATA!$F:$F,$B143,DATA!$M:$M,F$9,DATA!$N:$N,$L$1,DATA!$E:$E,"&lt;=7"),4)&gt;MASTER!$B$4/100,"B",IF(ROUND(AVERAGEIFS(DATA!$K:$K,DATA!$F:$F,$B143,DATA!$M:$M,F$9,DATA!$N:$N,$L$1,DATA!$E:$E,"&lt;=7"),4)&gt;MASTER!$B$5/100,"C","K")))," ")</f>
        <v> </v>
      </c>
      <c r="G143" s="52"/>
      <c r="H143" s="18" t="str">
        <f ca="1">IFERROR(IF(ROUND(AVERAGEIFS(DATA!$K:$K,DATA!$F:$F,$B143,DATA!$M:$M,H$9,DATA!$N:$N,$L$1,DATA!$E:$E,"&lt;=7"),4)&gt;MASTER!$B$3/100,"SB",IF(ROUND(AVERAGEIFS(DATA!$K:$K,DATA!$F:$F,$B143,DATA!$M:$M,H$9,DATA!$N:$N,$L$1,DATA!$E:$E,"&lt;=7"),4)&gt;MASTER!$B$4/100,"B",IF(ROUND(AVERAGEIFS(DATA!$K:$K,DATA!$F:$F,$B143,DATA!$M:$M,H$9,DATA!$N:$N,$L$1,DATA!$E:$E,"&lt;=7"),4)&gt;MASTER!$B$5/100,"C","K")))," ")</f>
        <v> </v>
      </c>
      <c r="I143" s="52"/>
      <c r="J143" s="18" t="str">
        <f ca="1">IFERROR(IF(ROUND(AVERAGEIFS(DATA!$K:$K,DATA!$F:$F,$B143,DATA!$M:$M,J$9,DATA!$N:$N,$L$1,DATA!$E:$E,"&lt;=7"),4)&gt;MASTER!$B$3/100,"SB",IF(ROUND(AVERAGEIFS(DATA!$K:$K,DATA!$F:$F,$B143,DATA!$M:$M,J$9,DATA!$N:$N,$L$1,DATA!$E:$E,"&lt;=7"),4)&gt;MASTER!$B$4/100,"B",IF(ROUND(AVERAGEIFS(DATA!$K:$K,DATA!$F:$F,$B143,DATA!$M:$M,J$9,DATA!$N:$N,$L$1,DATA!$E:$E,"&lt;=7"),4)&gt;MASTER!$B$5/100,"C","K")))," ")</f>
        <v> </v>
      </c>
      <c r="K143" s="52"/>
      <c r="L143" s="18" t="str">
        <f ca="1">IFERROR(IF(ROUND(AVERAGEIFS(DATA!$K:$K,DATA!$F:$F,$B143,DATA!$M:$M,L$9,DATA!$N:$N,$L$1,DATA!$E:$E,"&lt;=7"),4)&gt;MASTER!$B$3/100,"SB",IF(ROUND(AVERAGEIFS(DATA!$K:$K,DATA!$F:$F,$B143,DATA!$M:$M,L$9,DATA!$N:$N,$L$1,DATA!$E:$E,"&lt;=7"),4)&gt;MASTER!$B$4/100,"B",IF(ROUND(AVERAGEIFS(DATA!$K:$K,DATA!$F:$F,$B143,DATA!$M:$M,L$9,DATA!$N:$N,$L$1,DATA!$E:$E,"&lt;=7"),4)&gt;MASTER!$B$5/100,"C","K")))," ")</f>
        <v> </v>
      </c>
      <c r="M143" s="52"/>
      <c r="N143" s="18" t="str">
        <f ca="1">IFERROR(IF(ROUND(AVERAGEIFS(DATA!$K:$K,DATA!$F:$F,$B143,DATA!$M:$M,N$9,DATA!$N:$N,$L$1,DATA!$E:$E,"&lt;=7"),4)&gt;MASTER!$B$3/100,"SB",IF(ROUND(AVERAGEIFS(DATA!$K:$K,DATA!$F:$F,$B143,DATA!$M:$M,N$9,DATA!$N:$N,$L$1,DATA!$E:$E,"&lt;=7"),4)&gt;MASTER!$B$4/100,"B",IF(ROUND(AVERAGEIFS(DATA!$K:$K,DATA!$F:$F,$B143,DATA!$M:$M,N$9,DATA!$N:$N,$L$1,DATA!$E:$E,"&lt;=7"),4)&gt;MASTER!$B$5/100,"C","K")))," ")</f>
        <v> 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customHeight="1" spans="1:50">
      <c r="A144" s="1"/>
      <c r="B144" s="33" t="s">
        <v>133</v>
      </c>
      <c r="C144" s="52"/>
      <c r="D144" s="18" t="str">
        <f ca="1">IFERROR(IF(ROUND(AVERAGEIFS(DATA!$K:$K,DATA!$F:$F,$B144,DATA!$M:$M,D$9,DATA!$N:$N,$L$1,DATA!$E:$E,"&lt;=7"),4)&gt;MASTER!$B$3/100,"SB",IF(ROUND(AVERAGEIFS(DATA!$K:$K,DATA!$F:$F,$B144,DATA!$M:$M,D$9,DATA!$N:$N,$L$1,DATA!$E:$E,"&lt;=7"),4)&gt;MASTER!$B$4/100,"B",IF(ROUND(AVERAGEIFS(DATA!$K:$K,DATA!$F:$F,$B144,DATA!$M:$M,D$9,DATA!$N:$N,$L$1,DATA!$E:$E,"&lt;=7"),4)&gt;MASTER!$B$5/100,"C","K")))," ")</f>
        <v> </v>
      </c>
      <c r="E144" s="52"/>
      <c r="F144" s="18" t="str">
        <f ca="1">IFERROR(IF(ROUND(AVERAGEIFS(DATA!$K:$K,DATA!$F:$F,$B144,DATA!$M:$M,F$9,DATA!$N:$N,$L$1,DATA!$E:$E,"&lt;=7"),4)&gt;MASTER!$B$3/100,"SB",IF(ROUND(AVERAGEIFS(DATA!$K:$K,DATA!$F:$F,$B144,DATA!$M:$M,F$9,DATA!$N:$N,$L$1,DATA!$E:$E,"&lt;=7"),4)&gt;MASTER!$B$4/100,"B",IF(ROUND(AVERAGEIFS(DATA!$K:$K,DATA!$F:$F,$B144,DATA!$M:$M,F$9,DATA!$N:$N,$L$1,DATA!$E:$E,"&lt;=7"),4)&gt;MASTER!$B$5/100,"C","K")))," ")</f>
        <v> </v>
      </c>
      <c r="G144" s="52"/>
      <c r="H144" s="18" t="str">
        <f ca="1">IFERROR(IF(ROUND(AVERAGEIFS(DATA!$K:$K,DATA!$F:$F,$B144,DATA!$M:$M,H$9,DATA!$N:$N,$L$1,DATA!$E:$E,"&lt;=7"),4)&gt;MASTER!$B$3/100,"SB",IF(ROUND(AVERAGEIFS(DATA!$K:$K,DATA!$F:$F,$B144,DATA!$M:$M,H$9,DATA!$N:$N,$L$1,DATA!$E:$E,"&lt;=7"),4)&gt;MASTER!$B$4/100,"B",IF(ROUND(AVERAGEIFS(DATA!$K:$K,DATA!$F:$F,$B144,DATA!$M:$M,H$9,DATA!$N:$N,$L$1,DATA!$E:$E,"&lt;=7"),4)&gt;MASTER!$B$5/100,"C","K")))," ")</f>
        <v> </v>
      </c>
      <c r="I144" s="52"/>
      <c r="J144" s="18" t="str">
        <f ca="1">IFERROR(IF(ROUND(AVERAGEIFS(DATA!$K:$K,DATA!$F:$F,$B144,DATA!$M:$M,J$9,DATA!$N:$N,$L$1,DATA!$E:$E,"&lt;=7"),4)&gt;MASTER!$B$3/100,"SB",IF(ROUND(AVERAGEIFS(DATA!$K:$K,DATA!$F:$F,$B144,DATA!$M:$M,J$9,DATA!$N:$N,$L$1,DATA!$E:$E,"&lt;=7"),4)&gt;MASTER!$B$4/100,"B",IF(ROUND(AVERAGEIFS(DATA!$K:$K,DATA!$F:$F,$B144,DATA!$M:$M,J$9,DATA!$N:$N,$L$1,DATA!$E:$E,"&lt;=7"),4)&gt;MASTER!$B$5/100,"C","K")))," ")</f>
        <v> </v>
      </c>
      <c r="K144" s="52"/>
      <c r="L144" s="18" t="str">
        <f ca="1">IFERROR(IF(ROUND(AVERAGEIFS(DATA!$K:$K,DATA!$F:$F,$B144,DATA!$M:$M,L$9,DATA!$N:$N,$L$1,DATA!$E:$E,"&lt;=7"),4)&gt;MASTER!$B$3/100,"SB",IF(ROUND(AVERAGEIFS(DATA!$K:$K,DATA!$F:$F,$B144,DATA!$M:$M,L$9,DATA!$N:$N,$L$1,DATA!$E:$E,"&lt;=7"),4)&gt;MASTER!$B$4/100,"B",IF(ROUND(AVERAGEIFS(DATA!$K:$K,DATA!$F:$F,$B144,DATA!$M:$M,L$9,DATA!$N:$N,$L$1,DATA!$E:$E,"&lt;=7"),4)&gt;MASTER!$B$5/100,"C","K")))," ")</f>
        <v> </v>
      </c>
      <c r="M144" s="52"/>
      <c r="N144" s="18" t="str">
        <f ca="1">IFERROR(IF(ROUND(AVERAGEIFS(DATA!$K:$K,DATA!$F:$F,$B144,DATA!$M:$M,N$9,DATA!$N:$N,$L$1,DATA!$E:$E,"&lt;=7"),4)&gt;MASTER!$B$3/100,"SB",IF(ROUND(AVERAGEIFS(DATA!$K:$K,DATA!$F:$F,$B144,DATA!$M:$M,N$9,DATA!$N:$N,$L$1,DATA!$E:$E,"&lt;=7"),4)&gt;MASTER!$B$4/100,"B",IF(ROUND(AVERAGEIFS(DATA!$K:$K,DATA!$F:$F,$B144,DATA!$M:$M,N$9,DATA!$N:$N,$L$1,DATA!$E:$E,"&lt;=7"),4)&gt;MASTER!$B$5/100,"C","K")))," ")</f>
        <v> 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customHeight="1" spans="1:50">
      <c r="A145" s="1"/>
      <c r="B145" s="33" t="s">
        <v>134</v>
      </c>
      <c r="C145" s="52"/>
      <c r="D145" s="18" t="str">
        <f ca="1">IFERROR(IF(ROUND(AVERAGEIFS(DATA!$K:$K,DATA!$F:$F,$B145,DATA!$M:$M,D$9,DATA!$N:$N,$L$1,DATA!$E:$E,"&lt;=7"),4)&gt;MASTER!$B$3/100,"SB",IF(ROUND(AVERAGEIFS(DATA!$K:$K,DATA!$F:$F,$B145,DATA!$M:$M,D$9,DATA!$N:$N,$L$1,DATA!$E:$E,"&lt;=7"),4)&gt;MASTER!$B$4/100,"B",IF(ROUND(AVERAGEIFS(DATA!$K:$K,DATA!$F:$F,$B145,DATA!$M:$M,D$9,DATA!$N:$N,$L$1,DATA!$E:$E,"&lt;=7"),4)&gt;MASTER!$B$5/100,"C","K")))," ")</f>
        <v> </v>
      </c>
      <c r="E145" s="52"/>
      <c r="F145" s="18" t="str">
        <f ca="1">IFERROR(IF(ROUND(AVERAGEIFS(DATA!$K:$K,DATA!$F:$F,$B145,DATA!$M:$M,F$9,DATA!$N:$N,$L$1,DATA!$E:$E,"&lt;=7"),4)&gt;MASTER!$B$3/100,"SB",IF(ROUND(AVERAGEIFS(DATA!$K:$K,DATA!$F:$F,$B145,DATA!$M:$M,F$9,DATA!$N:$N,$L$1,DATA!$E:$E,"&lt;=7"),4)&gt;MASTER!$B$4/100,"B",IF(ROUND(AVERAGEIFS(DATA!$K:$K,DATA!$F:$F,$B145,DATA!$M:$M,F$9,DATA!$N:$N,$L$1,DATA!$E:$E,"&lt;=7"),4)&gt;MASTER!$B$5/100,"C","K")))," ")</f>
        <v> </v>
      </c>
      <c r="G145" s="52"/>
      <c r="H145" s="18" t="str">
        <f ca="1">IFERROR(IF(ROUND(AVERAGEIFS(DATA!$K:$K,DATA!$F:$F,$B145,DATA!$M:$M,H$9,DATA!$N:$N,$L$1,DATA!$E:$E,"&lt;=7"),4)&gt;MASTER!$B$3/100,"SB",IF(ROUND(AVERAGEIFS(DATA!$K:$K,DATA!$F:$F,$B145,DATA!$M:$M,H$9,DATA!$N:$N,$L$1,DATA!$E:$E,"&lt;=7"),4)&gt;MASTER!$B$4/100,"B",IF(ROUND(AVERAGEIFS(DATA!$K:$K,DATA!$F:$F,$B145,DATA!$M:$M,H$9,DATA!$N:$N,$L$1,DATA!$E:$E,"&lt;=7"),4)&gt;MASTER!$B$5/100,"C","K")))," ")</f>
        <v> </v>
      </c>
      <c r="I145" s="52"/>
      <c r="J145" s="18" t="str">
        <f ca="1">IFERROR(IF(ROUND(AVERAGEIFS(DATA!$K:$K,DATA!$F:$F,$B145,DATA!$M:$M,J$9,DATA!$N:$N,$L$1,DATA!$E:$E,"&lt;=7"),4)&gt;MASTER!$B$3/100,"SB",IF(ROUND(AVERAGEIFS(DATA!$K:$K,DATA!$F:$F,$B145,DATA!$M:$M,J$9,DATA!$N:$N,$L$1,DATA!$E:$E,"&lt;=7"),4)&gt;MASTER!$B$4/100,"B",IF(ROUND(AVERAGEIFS(DATA!$K:$K,DATA!$F:$F,$B145,DATA!$M:$M,J$9,DATA!$N:$N,$L$1,DATA!$E:$E,"&lt;=7"),4)&gt;MASTER!$B$5/100,"C","K")))," ")</f>
        <v> </v>
      </c>
      <c r="K145" s="52"/>
      <c r="L145" s="18" t="str">
        <f ca="1">IFERROR(IF(ROUND(AVERAGEIFS(DATA!$K:$K,DATA!$F:$F,$B145,DATA!$M:$M,L$9,DATA!$N:$N,$L$1,DATA!$E:$E,"&lt;=7"),4)&gt;MASTER!$B$3/100,"SB",IF(ROUND(AVERAGEIFS(DATA!$K:$K,DATA!$F:$F,$B145,DATA!$M:$M,L$9,DATA!$N:$N,$L$1,DATA!$E:$E,"&lt;=7"),4)&gt;MASTER!$B$4/100,"B",IF(ROUND(AVERAGEIFS(DATA!$K:$K,DATA!$F:$F,$B145,DATA!$M:$M,L$9,DATA!$N:$N,$L$1,DATA!$E:$E,"&lt;=7"),4)&gt;MASTER!$B$5/100,"C","K")))," ")</f>
        <v> </v>
      </c>
      <c r="M145" s="52"/>
      <c r="N145" s="18" t="str">
        <f ca="1">IFERROR(IF(ROUND(AVERAGEIFS(DATA!$K:$K,DATA!$F:$F,$B145,DATA!$M:$M,N$9,DATA!$N:$N,$L$1,DATA!$E:$E,"&lt;=7"),4)&gt;MASTER!$B$3/100,"SB",IF(ROUND(AVERAGEIFS(DATA!$K:$K,DATA!$F:$F,$B145,DATA!$M:$M,N$9,DATA!$N:$N,$L$1,DATA!$E:$E,"&lt;=7"),4)&gt;MASTER!$B$4/100,"B",IF(ROUND(AVERAGEIFS(DATA!$K:$K,DATA!$F:$F,$B145,DATA!$M:$M,N$9,DATA!$N:$N,$L$1,DATA!$E:$E,"&lt;=7"),4)&gt;MASTER!$B$5/100,"C","K")))," ")</f>
        <v> </v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customHeight="1" spans="1:50">
      <c r="A146" s="1"/>
      <c r="B146" s="33" t="s">
        <v>135</v>
      </c>
      <c r="C146" s="52"/>
      <c r="D146" s="18" t="str">
        <f ca="1">IFERROR(IF(ROUND(AVERAGEIFS(DATA!$K:$K,DATA!$F:$F,$B146,DATA!$M:$M,D$9,DATA!$N:$N,$L$1,DATA!$E:$E,"&lt;=7"),4)&gt;MASTER!$B$3/100,"SB",IF(ROUND(AVERAGEIFS(DATA!$K:$K,DATA!$F:$F,$B146,DATA!$M:$M,D$9,DATA!$N:$N,$L$1,DATA!$E:$E,"&lt;=7"),4)&gt;MASTER!$B$4/100,"B",IF(ROUND(AVERAGEIFS(DATA!$K:$K,DATA!$F:$F,$B146,DATA!$M:$M,D$9,DATA!$N:$N,$L$1,DATA!$E:$E,"&lt;=7"),4)&gt;MASTER!$B$5/100,"C","K")))," ")</f>
        <v> </v>
      </c>
      <c r="E146" s="52"/>
      <c r="F146" s="18" t="str">
        <f ca="1">IFERROR(IF(ROUND(AVERAGEIFS(DATA!$K:$K,DATA!$F:$F,$B146,DATA!$M:$M,F$9,DATA!$N:$N,$L$1,DATA!$E:$E,"&lt;=7"),4)&gt;MASTER!$B$3/100,"SB",IF(ROUND(AVERAGEIFS(DATA!$K:$K,DATA!$F:$F,$B146,DATA!$M:$M,F$9,DATA!$N:$N,$L$1,DATA!$E:$E,"&lt;=7"),4)&gt;MASTER!$B$4/100,"B",IF(ROUND(AVERAGEIFS(DATA!$K:$K,DATA!$F:$F,$B146,DATA!$M:$M,F$9,DATA!$N:$N,$L$1,DATA!$E:$E,"&lt;=7"),4)&gt;MASTER!$B$5/100,"C","K")))," ")</f>
        <v> </v>
      </c>
      <c r="G146" s="52"/>
      <c r="H146" s="18" t="str">
        <f ca="1">IFERROR(IF(ROUND(AVERAGEIFS(DATA!$K:$K,DATA!$F:$F,$B146,DATA!$M:$M,H$9,DATA!$N:$N,$L$1,DATA!$E:$E,"&lt;=7"),4)&gt;MASTER!$B$3/100,"SB",IF(ROUND(AVERAGEIFS(DATA!$K:$K,DATA!$F:$F,$B146,DATA!$M:$M,H$9,DATA!$N:$N,$L$1,DATA!$E:$E,"&lt;=7"),4)&gt;MASTER!$B$4/100,"B",IF(ROUND(AVERAGEIFS(DATA!$K:$K,DATA!$F:$F,$B146,DATA!$M:$M,H$9,DATA!$N:$N,$L$1,DATA!$E:$E,"&lt;=7"),4)&gt;MASTER!$B$5/100,"C","K")))," ")</f>
        <v> </v>
      </c>
      <c r="I146" s="52"/>
      <c r="J146" s="18" t="str">
        <f ca="1">IFERROR(IF(ROUND(AVERAGEIFS(DATA!$K:$K,DATA!$F:$F,$B146,DATA!$M:$M,J$9,DATA!$N:$N,$L$1,DATA!$E:$E,"&lt;=7"),4)&gt;MASTER!$B$3/100,"SB",IF(ROUND(AVERAGEIFS(DATA!$K:$K,DATA!$F:$F,$B146,DATA!$M:$M,J$9,DATA!$N:$N,$L$1,DATA!$E:$E,"&lt;=7"),4)&gt;MASTER!$B$4/100,"B",IF(ROUND(AVERAGEIFS(DATA!$K:$K,DATA!$F:$F,$B146,DATA!$M:$M,J$9,DATA!$N:$N,$L$1,DATA!$E:$E,"&lt;=7"),4)&gt;MASTER!$B$5/100,"C","K")))," ")</f>
        <v> </v>
      </c>
      <c r="K146" s="52"/>
      <c r="L146" s="18" t="str">
        <f ca="1">IFERROR(IF(ROUND(AVERAGEIFS(DATA!$K:$K,DATA!$F:$F,$B146,DATA!$M:$M,L$9,DATA!$N:$N,$L$1,DATA!$E:$E,"&lt;=7"),4)&gt;MASTER!$B$3/100,"SB",IF(ROUND(AVERAGEIFS(DATA!$K:$K,DATA!$F:$F,$B146,DATA!$M:$M,L$9,DATA!$N:$N,$L$1,DATA!$E:$E,"&lt;=7"),4)&gt;MASTER!$B$4/100,"B",IF(ROUND(AVERAGEIFS(DATA!$K:$K,DATA!$F:$F,$B146,DATA!$M:$M,L$9,DATA!$N:$N,$L$1,DATA!$E:$E,"&lt;=7"),4)&gt;MASTER!$B$5/100,"C","K")))," ")</f>
        <v> </v>
      </c>
      <c r="M146" s="52"/>
      <c r="N146" s="18" t="str">
        <f ca="1">IFERROR(IF(ROUND(AVERAGEIFS(DATA!$K:$K,DATA!$F:$F,$B146,DATA!$M:$M,N$9,DATA!$N:$N,$L$1,DATA!$E:$E,"&lt;=7"),4)&gt;MASTER!$B$3/100,"SB",IF(ROUND(AVERAGEIFS(DATA!$K:$K,DATA!$F:$F,$B146,DATA!$M:$M,N$9,DATA!$N:$N,$L$1,DATA!$E:$E,"&lt;=7"),4)&gt;MASTER!$B$4/100,"B",IF(ROUND(AVERAGEIFS(DATA!$K:$K,DATA!$F:$F,$B146,DATA!$M:$M,N$9,DATA!$N:$N,$L$1,DATA!$E:$E,"&lt;=7"),4)&gt;MASTER!$B$5/100,"C","K")))," ")</f>
        <v> 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customHeight="1" spans="1:50">
      <c r="A147" s="1"/>
      <c r="B147" s="33" t="s">
        <v>136</v>
      </c>
      <c r="C147" s="52"/>
      <c r="D147" s="18" t="str">
        <f ca="1">IFERROR(IF(ROUND(AVERAGEIFS(DATA!$K:$K,DATA!$F:$F,$B147,DATA!$M:$M,D$9,DATA!$N:$N,$L$1,DATA!$E:$E,"&lt;=7"),4)&gt;MASTER!$B$3/100,"SB",IF(ROUND(AVERAGEIFS(DATA!$K:$K,DATA!$F:$F,$B147,DATA!$M:$M,D$9,DATA!$N:$N,$L$1,DATA!$E:$E,"&lt;=7"),4)&gt;MASTER!$B$4/100,"B",IF(ROUND(AVERAGEIFS(DATA!$K:$K,DATA!$F:$F,$B147,DATA!$M:$M,D$9,DATA!$N:$N,$L$1,DATA!$E:$E,"&lt;=7"),4)&gt;MASTER!$B$5/100,"C","K")))," ")</f>
        <v> </v>
      </c>
      <c r="E147" s="52"/>
      <c r="F147" s="18" t="str">
        <f ca="1">IFERROR(IF(ROUND(AVERAGEIFS(DATA!$K:$K,DATA!$F:$F,$B147,DATA!$M:$M,F$9,DATA!$N:$N,$L$1,DATA!$E:$E,"&lt;=7"),4)&gt;MASTER!$B$3/100,"SB",IF(ROUND(AVERAGEIFS(DATA!$K:$K,DATA!$F:$F,$B147,DATA!$M:$M,F$9,DATA!$N:$N,$L$1,DATA!$E:$E,"&lt;=7"),4)&gt;MASTER!$B$4/100,"B",IF(ROUND(AVERAGEIFS(DATA!$K:$K,DATA!$F:$F,$B147,DATA!$M:$M,F$9,DATA!$N:$N,$L$1,DATA!$E:$E,"&lt;=7"),4)&gt;MASTER!$B$5/100,"C","K")))," ")</f>
        <v> </v>
      </c>
      <c r="G147" s="52"/>
      <c r="H147" s="18" t="str">
        <f ca="1">IFERROR(IF(ROUND(AVERAGEIFS(DATA!$K:$K,DATA!$F:$F,$B147,DATA!$M:$M,H$9,DATA!$N:$N,$L$1,DATA!$E:$E,"&lt;=7"),4)&gt;MASTER!$B$3/100,"SB",IF(ROUND(AVERAGEIFS(DATA!$K:$K,DATA!$F:$F,$B147,DATA!$M:$M,H$9,DATA!$N:$N,$L$1,DATA!$E:$E,"&lt;=7"),4)&gt;MASTER!$B$4/100,"B",IF(ROUND(AVERAGEIFS(DATA!$K:$K,DATA!$F:$F,$B147,DATA!$M:$M,H$9,DATA!$N:$N,$L$1,DATA!$E:$E,"&lt;=7"),4)&gt;MASTER!$B$5/100,"C","K")))," ")</f>
        <v> </v>
      </c>
      <c r="I147" s="52"/>
      <c r="J147" s="18" t="str">
        <f ca="1">IFERROR(IF(ROUND(AVERAGEIFS(DATA!$K:$K,DATA!$F:$F,$B147,DATA!$M:$M,J$9,DATA!$N:$N,$L$1,DATA!$E:$E,"&lt;=7"),4)&gt;MASTER!$B$3/100,"SB",IF(ROUND(AVERAGEIFS(DATA!$K:$K,DATA!$F:$F,$B147,DATA!$M:$M,J$9,DATA!$N:$N,$L$1,DATA!$E:$E,"&lt;=7"),4)&gt;MASTER!$B$4/100,"B",IF(ROUND(AVERAGEIFS(DATA!$K:$K,DATA!$F:$F,$B147,DATA!$M:$M,J$9,DATA!$N:$N,$L$1,DATA!$E:$E,"&lt;=7"),4)&gt;MASTER!$B$5/100,"C","K")))," ")</f>
        <v> </v>
      </c>
      <c r="K147" s="52"/>
      <c r="L147" s="18" t="str">
        <f ca="1">IFERROR(IF(ROUND(AVERAGEIFS(DATA!$K:$K,DATA!$F:$F,$B147,DATA!$M:$M,L$9,DATA!$N:$N,$L$1,DATA!$E:$E,"&lt;=7"),4)&gt;MASTER!$B$3/100,"SB",IF(ROUND(AVERAGEIFS(DATA!$K:$K,DATA!$F:$F,$B147,DATA!$M:$M,L$9,DATA!$N:$N,$L$1,DATA!$E:$E,"&lt;=7"),4)&gt;MASTER!$B$4/100,"B",IF(ROUND(AVERAGEIFS(DATA!$K:$K,DATA!$F:$F,$B147,DATA!$M:$M,L$9,DATA!$N:$N,$L$1,DATA!$E:$E,"&lt;=7"),4)&gt;MASTER!$B$5/100,"C","K")))," ")</f>
        <v> </v>
      </c>
      <c r="M147" s="52"/>
      <c r="N147" s="18" t="str">
        <f ca="1">IFERROR(IF(ROUND(AVERAGEIFS(DATA!$K:$K,DATA!$F:$F,$B147,DATA!$M:$M,N$9,DATA!$N:$N,$L$1,DATA!$E:$E,"&lt;=7"),4)&gt;MASTER!$B$3/100,"SB",IF(ROUND(AVERAGEIFS(DATA!$K:$K,DATA!$F:$F,$B147,DATA!$M:$M,N$9,DATA!$N:$N,$L$1,DATA!$E:$E,"&lt;=7"),4)&gt;MASTER!$B$4/100,"B",IF(ROUND(AVERAGEIFS(DATA!$K:$K,DATA!$F:$F,$B147,DATA!$M:$M,N$9,DATA!$N:$N,$L$1,DATA!$E:$E,"&lt;=7"),4)&gt;MASTER!$B$5/100,"C","K")))," ")</f>
        <v> 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customHeight="1" spans="1:50">
      <c r="A148" s="1"/>
      <c r="B148" s="33" t="s">
        <v>137</v>
      </c>
      <c r="C148" s="52"/>
      <c r="D148" s="18" t="str">
        <f ca="1">IFERROR(IF(ROUND(AVERAGEIFS(DATA!$K:$K,DATA!$F:$F,$B148,DATA!$M:$M,D$9,DATA!$N:$N,$L$1,DATA!$E:$E,"&lt;=7"),4)&gt;MASTER!$B$3/100,"SB",IF(ROUND(AVERAGEIFS(DATA!$K:$K,DATA!$F:$F,$B148,DATA!$M:$M,D$9,DATA!$N:$N,$L$1,DATA!$E:$E,"&lt;=7"),4)&gt;MASTER!$B$4/100,"B",IF(ROUND(AVERAGEIFS(DATA!$K:$K,DATA!$F:$F,$B148,DATA!$M:$M,D$9,DATA!$N:$N,$L$1,DATA!$E:$E,"&lt;=7"),4)&gt;MASTER!$B$5/100,"C","K")))," ")</f>
        <v> </v>
      </c>
      <c r="E148" s="52"/>
      <c r="F148" s="18" t="str">
        <f ca="1">IFERROR(IF(ROUND(AVERAGEIFS(DATA!$K:$K,DATA!$F:$F,$B148,DATA!$M:$M,F$9,DATA!$N:$N,$L$1,DATA!$E:$E,"&lt;=7"),4)&gt;MASTER!$B$3/100,"SB",IF(ROUND(AVERAGEIFS(DATA!$K:$K,DATA!$F:$F,$B148,DATA!$M:$M,F$9,DATA!$N:$N,$L$1,DATA!$E:$E,"&lt;=7"),4)&gt;MASTER!$B$4/100,"B",IF(ROUND(AVERAGEIFS(DATA!$K:$K,DATA!$F:$F,$B148,DATA!$M:$M,F$9,DATA!$N:$N,$L$1,DATA!$E:$E,"&lt;=7"),4)&gt;MASTER!$B$5/100,"C","K")))," ")</f>
        <v> </v>
      </c>
      <c r="G148" s="52"/>
      <c r="H148" s="18" t="str">
        <f ca="1">IFERROR(IF(ROUND(AVERAGEIFS(DATA!$K:$K,DATA!$F:$F,$B148,DATA!$M:$M,H$9,DATA!$N:$N,$L$1,DATA!$E:$E,"&lt;=7"),4)&gt;MASTER!$B$3/100,"SB",IF(ROUND(AVERAGEIFS(DATA!$K:$K,DATA!$F:$F,$B148,DATA!$M:$M,H$9,DATA!$N:$N,$L$1,DATA!$E:$E,"&lt;=7"),4)&gt;MASTER!$B$4/100,"B",IF(ROUND(AVERAGEIFS(DATA!$K:$K,DATA!$F:$F,$B148,DATA!$M:$M,H$9,DATA!$N:$N,$L$1,DATA!$E:$E,"&lt;=7"),4)&gt;MASTER!$B$5/100,"C","K")))," ")</f>
        <v> </v>
      </c>
      <c r="I148" s="52"/>
      <c r="J148" s="18" t="str">
        <f ca="1">IFERROR(IF(ROUND(AVERAGEIFS(DATA!$K:$K,DATA!$F:$F,$B148,DATA!$M:$M,J$9,DATA!$N:$N,$L$1,DATA!$E:$E,"&lt;=7"),4)&gt;MASTER!$B$3/100,"SB",IF(ROUND(AVERAGEIFS(DATA!$K:$K,DATA!$F:$F,$B148,DATA!$M:$M,J$9,DATA!$N:$N,$L$1,DATA!$E:$E,"&lt;=7"),4)&gt;MASTER!$B$4/100,"B",IF(ROUND(AVERAGEIFS(DATA!$K:$K,DATA!$F:$F,$B148,DATA!$M:$M,J$9,DATA!$N:$N,$L$1,DATA!$E:$E,"&lt;=7"),4)&gt;MASTER!$B$5/100,"C","K")))," ")</f>
        <v> </v>
      </c>
      <c r="K148" s="52"/>
      <c r="L148" s="18" t="str">
        <f ca="1">IFERROR(IF(ROUND(AVERAGEIFS(DATA!$K:$K,DATA!$F:$F,$B148,DATA!$M:$M,L$9,DATA!$N:$N,$L$1,DATA!$E:$E,"&lt;=7"),4)&gt;MASTER!$B$3/100,"SB",IF(ROUND(AVERAGEIFS(DATA!$K:$K,DATA!$F:$F,$B148,DATA!$M:$M,L$9,DATA!$N:$N,$L$1,DATA!$E:$E,"&lt;=7"),4)&gt;MASTER!$B$4/100,"B",IF(ROUND(AVERAGEIFS(DATA!$K:$K,DATA!$F:$F,$B148,DATA!$M:$M,L$9,DATA!$N:$N,$L$1,DATA!$E:$E,"&lt;=7"),4)&gt;MASTER!$B$5/100,"C","K")))," ")</f>
        <v> </v>
      </c>
      <c r="M148" s="52"/>
      <c r="N148" s="18" t="str">
        <f ca="1">IFERROR(IF(ROUND(AVERAGEIFS(DATA!$K:$K,DATA!$F:$F,$B148,DATA!$M:$M,N$9,DATA!$N:$N,$L$1,DATA!$E:$E,"&lt;=7"),4)&gt;MASTER!$B$3/100,"SB",IF(ROUND(AVERAGEIFS(DATA!$K:$K,DATA!$F:$F,$B148,DATA!$M:$M,N$9,DATA!$N:$N,$L$1,DATA!$E:$E,"&lt;=7"),4)&gt;MASTER!$B$4/100,"B",IF(ROUND(AVERAGEIFS(DATA!$K:$K,DATA!$F:$F,$B148,DATA!$M:$M,N$9,DATA!$N:$N,$L$1,DATA!$E:$E,"&lt;=7"),4)&gt;MASTER!$B$5/100,"C","K")))," ")</f>
        <v> 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customHeight="1" spans="1:50">
      <c r="A149" s="1"/>
      <c r="B149" s="33" t="s">
        <v>138</v>
      </c>
      <c r="C149" s="52"/>
      <c r="D149" s="18" t="str">
        <f ca="1">IFERROR(IF(ROUND(AVERAGEIFS(DATA!$K:$K,DATA!$F:$F,$B149,DATA!$M:$M,D$9,DATA!$N:$N,$L$1,DATA!$E:$E,"&lt;=7"),4)&gt;MASTER!$B$3/100,"SB",IF(ROUND(AVERAGEIFS(DATA!$K:$K,DATA!$F:$F,$B149,DATA!$M:$M,D$9,DATA!$N:$N,$L$1,DATA!$E:$E,"&lt;=7"),4)&gt;MASTER!$B$4/100,"B",IF(ROUND(AVERAGEIFS(DATA!$K:$K,DATA!$F:$F,$B149,DATA!$M:$M,D$9,DATA!$N:$N,$L$1,DATA!$E:$E,"&lt;=7"),4)&gt;MASTER!$B$5/100,"C","K")))," ")</f>
        <v> </v>
      </c>
      <c r="E149" s="52"/>
      <c r="F149" s="18" t="str">
        <f ca="1">IFERROR(IF(ROUND(AVERAGEIFS(DATA!$K:$K,DATA!$F:$F,$B149,DATA!$M:$M,F$9,DATA!$N:$N,$L$1,DATA!$E:$E,"&lt;=7"),4)&gt;MASTER!$B$3/100,"SB",IF(ROUND(AVERAGEIFS(DATA!$K:$K,DATA!$F:$F,$B149,DATA!$M:$M,F$9,DATA!$N:$N,$L$1,DATA!$E:$E,"&lt;=7"),4)&gt;MASTER!$B$4/100,"B",IF(ROUND(AVERAGEIFS(DATA!$K:$K,DATA!$F:$F,$B149,DATA!$M:$M,F$9,DATA!$N:$N,$L$1,DATA!$E:$E,"&lt;=7"),4)&gt;MASTER!$B$5/100,"C","K")))," ")</f>
        <v> </v>
      </c>
      <c r="G149" s="52"/>
      <c r="H149" s="18" t="str">
        <f ca="1">IFERROR(IF(ROUND(AVERAGEIFS(DATA!$K:$K,DATA!$F:$F,$B149,DATA!$M:$M,H$9,DATA!$N:$N,$L$1,DATA!$E:$E,"&lt;=7"),4)&gt;MASTER!$B$3/100,"SB",IF(ROUND(AVERAGEIFS(DATA!$K:$K,DATA!$F:$F,$B149,DATA!$M:$M,H$9,DATA!$N:$N,$L$1,DATA!$E:$E,"&lt;=7"),4)&gt;MASTER!$B$4/100,"B",IF(ROUND(AVERAGEIFS(DATA!$K:$K,DATA!$F:$F,$B149,DATA!$M:$M,H$9,DATA!$N:$N,$L$1,DATA!$E:$E,"&lt;=7"),4)&gt;MASTER!$B$5/100,"C","K")))," ")</f>
        <v> </v>
      </c>
      <c r="I149" s="52"/>
      <c r="J149" s="18" t="str">
        <f ca="1">IFERROR(IF(ROUND(AVERAGEIFS(DATA!$K:$K,DATA!$F:$F,$B149,DATA!$M:$M,J$9,DATA!$N:$N,$L$1,DATA!$E:$E,"&lt;=7"),4)&gt;MASTER!$B$3/100,"SB",IF(ROUND(AVERAGEIFS(DATA!$K:$K,DATA!$F:$F,$B149,DATA!$M:$M,J$9,DATA!$N:$N,$L$1,DATA!$E:$E,"&lt;=7"),4)&gt;MASTER!$B$4/100,"B",IF(ROUND(AVERAGEIFS(DATA!$K:$K,DATA!$F:$F,$B149,DATA!$M:$M,J$9,DATA!$N:$N,$L$1,DATA!$E:$E,"&lt;=7"),4)&gt;MASTER!$B$5/100,"C","K")))," ")</f>
        <v> </v>
      </c>
      <c r="K149" s="52"/>
      <c r="L149" s="18" t="str">
        <f ca="1">IFERROR(IF(ROUND(AVERAGEIFS(DATA!$K:$K,DATA!$F:$F,$B149,DATA!$M:$M,L$9,DATA!$N:$N,$L$1,DATA!$E:$E,"&lt;=7"),4)&gt;MASTER!$B$3/100,"SB",IF(ROUND(AVERAGEIFS(DATA!$K:$K,DATA!$F:$F,$B149,DATA!$M:$M,L$9,DATA!$N:$N,$L$1,DATA!$E:$E,"&lt;=7"),4)&gt;MASTER!$B$4/100,"B",IF(ROUND(AVERAGEIFS(DATA!$K:$K,DATA!$F:$F,$B149,DATA!$M:$M,L$9,DATA!$N:$N,$L$1,DATA!$E:$E,"&lt;=7"),4)&gt;MASTER!$B$5/100,"C","K")))," ")</f>
        <v> </v>
      </c>
      <c r="M149" s="52"/>
      <c r="N149" s="18" t="str">
        <f ca="1">IFERROR(IF(ROUND(AVERAGEIFS(DATA!$K:$K,DATA!$F:$F,$B149,DATA!$M:$M,N$9,DATA!$N:$N,$L$1,DATA!$E:$E,"&lt;=7"),4)&gt;MASTER!$B$3/100,"SB",IF(ROUND(AVERAGEIFS(DATA!$K:$K,DATA!$F:$F,$B149,DATA!$M:$M,N$9,DATA!$N:$N,$L$1,DATA!$E:$E,"&lt;=7"),4)&gt;MASTER!$B$4/100,"B",IF(ROUND(AVERAGEIFS(DATA!$K:$K,DATA!$F:$F,$B149,DATA!$M:$M,N$9,DATA!$N:$N,$L$1,DATA!$E:$E,"&lt;=7"),4)&gt;MASTER!$B$5/100,"C","K")))," ")</f>
        <v> 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customHeight="1" spans="1:50">
      <c r="A150" s="1"/>
      <c r="B150" s="33" t="s">
        <v>139</v>
      </c>
      <c r="C150" s="52"/>
      <c r="D150" s="18" t="str">
        <f ca="1">IFERROR(IF(ROUND(AVERAGEIFS(DATA!$K:$K,DATA!$F:$F,$B150,DATA!$M:$M,D$9,DATA!$N:$N,$L$1,DATA!$E:$E,"&lt;=7"),4)&gt;MASTER!$B$3/100,"SB",IF(ROUND(AVERAGEIFS(DATA!$K:$K,DATA!$F:$F,$B150,DATA!$M:$M,D$9,DATA!$N:$N,$L$1,DATA!$E:$E,"&lt;=7"),4)&gt;MASTER!$B$4/100,"B",IF(ROUND(AVERAGEIFS(DATA!$K:$K,DATA!$F:$F,$B150,DATA!$M:$M,D$9,DATA!$N:$N,$L$1,DATA!$E:$E,"&lt;=7"),4)&gt;MASTER!$B$5/100,"C","K")))," ")</f>
        <v> </v>
      </c>
      <c r="E150" s="52"/>
      <c r="F150" s="18" t="str">
        <f ca="1">IFERROR(IF(ROUND(AVERAGEIFS(DATA!$K:$K,DATA!$F:$F,$B150,DATA!$M:$M,F$9,DATA!$N:$N,$L$1,DATA!$E:$E,"&lt;=7"),4)&gt;MASTER!$B$3/100,"SB",IF(ROUND(AVERAGEIFS(DATA!$K:$K,DATA!$F:$F,$B150,DATA!$M:$M,F$9,DATA!$N:$N,$L$1,DATA!$E:$E,"&lt;=7"),4)&gt;MASTER!$B$4/100,"B",IF(ROUND(AVERAGEIFS(DATA!$K:$K,DATA!$F:$F,$B150,DATA!$M:$M,F$9,DATA!$N:$N,$L$1,DATA!$E:$E,"&lt;=7"),4)&gt;MASTER!$B$5/100,"C","K")))," ")</f>
        <v> </v>
      </c>
      <c r="G150" s="52"/>
      <c r="H150" s="18" t="str">
        <f ca="1">IFERROR(IF(ROUND(AVERAGEIFS(DATA!$K:$K,DATA!$F:$F,$B150,DATA!$M:$M,H$9,DATA!$N:$N,$L$1,DATA!$E:$E,"&lt;=7"),4)&gt;MASTER!$B$3/100,"SB",IF(ROUND(AVERAGEIFS(DATA!$K:$K,DATA!$F:$F,$B150,DATA!$M:$M,H$9,DATA!$N:$N,$L$1,DATA!$E:$E,"&lt;=7"),4)&gt;MASTER!$B$4/100,"B",IF(ROUND(AVERAGEIFS(DATA!$K:$K,DATA!$F:$F,$B150,DATA!$M:$M,H$9,DATA!$N:$N,$L$1,DATA!$E:$E,"&lt;=7"),4)&gt;MASTER!$B$5/100,"C","K")))," ")</f>
        <v> </v>
      </c>
      <c r="I150" s="52"/>
      <c r="J150" s="18" t="str">
        <f ca="1">IFERROR(IF(ROUND(AVERAGEIFS(DATA!$K:$K,DATA!$F:$F,$B150,DATA!$M:$M,J$9,DATA!$N:$N,$L$1,DATA!$E:$E,"&lt;=7"),4)&gt;MASTER!$B$3/100,"SB",IF(ROUND(AVERAGEIFS(DATA!$K:$K,DATA!$F:$F,$B150,DATA!$M:$M,J$9,DATA!$N:$N,$L$1,DATA!$E:$E,"&lt;=7"),4)&gt;MASTER!$B$4/100,"B",IF(ROUND(AVERAGEIFS(DATA!$K:$K,DATA!$F:$F,$B150,DATA!$M:$M,J$9,DATA!$N:$N,$L$1,DATA!$E:$E,"&lt;=7"),4)&gt;MASTER!$B$5/100,"C","K")))," ")</f>
        <v> </v>
      </c>
      <c r="K150" s="52"/>
      <c r="L150" s="18" t="str">
        <f ca="1">IFERROR(IF(ROUND(AVERAGEIFS(DATA!$K:$K,DATA!$F:$F,$B150,DATA!$M:$M,L$9,DATA!$N:$N,$L$1,DATA!$E:$E,"&lt;=7"),4)&gt;MASTER!$B$3/100,"SB",IF(ROUND(AVERAGEIFS(DATA!$K:$K,DATA!$F:$F,$B150,DATA!$M:$M,L$9,DATA!$N:$N,$L$1,DATA!$E:$E,"&lt;=7"),4)&gt;MASTER!$B$4/100,"B",IF(ROUND(AVERAGEIFS(DATA!$K:$K,DATA!$F:$F,$B150,DATA!$M:$M,L$9,DATA!$N:$N,$L$1,DATA!$E:$E,"&lt;=7"),4)&gt;MASTER!$B$5/100,"C","K")))," ")</f>
        <v> </v>
      </c>
      <c r="M150" s="52"/>
      <c r="N150" s="18" t="str">
        <f ca="1">IFERROR(IF(ROUND(AVERAGEIFS(DATA!$K:$K,DATA!$F:$F,$B150,DATA!$M:$M,N$9,DATA!$N:$N,$L$1,DATA!$E:$E,"&lt;=7"),4)&gt;MASTER!$B$3/100,"SB",IF(ROUND(AVERAGEIFS(DATA!$K:$K,DATA!$F:$F,$B150,DATA!$M:$M,N$9,DATA!$N:$N,$L$1,DATA!$E:$E,"&lt;=7"),4)&gt;MASTER!$B$4/100,"B",IF(ROUND(AVERAGEIFS(DATA!$K:$K,DATA!$F:$F,$B150,DATA!$M:$M,N$9,DATA!$N:$N,$L$1,DATA!$E:$E,"&lt;=7"),4)&gt;MASTER!$B$5/100,"C","K")))," ")</f>
        <v> 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customHeight="1" spans="1:50">
      <c r="A151" s="1"/>
      <c r="B151" s="33" t="s">
        <v>140</v>
      </c>
      <c r="C151" s="52"/>
      <c r="D151" s="18" t="str">
        <f ca="1">IFERROR(IF(ROUND(AVERAGEIFS(DATA!$K:$K,DATA!$F:$F,$B151,DATA!$M:$M,D$9,DATA!$N:$N,$L$1,DATA!$E:$E,"&lt;=7"),4)&gt;MASTER!$B$3/100,"SB",IF(ROUND(AVERAGEIFS(DATA!$K:$K,DATA!$F:$F,$B151,DATA!$M:$M,D$9,DATA!$N:$N,$L$1,DATA!$E:$E,"&lt;=7"),4)&gt;MASTER!$B$4/100,"B",IF(ROUND(AVERAGEIFS(DATA!$K:$K,DATA!$F:$F,$B151,DATA!$M:$M,D$9,DATA!$N:$N,$L$1,DATA!$E:$E,"&lt;=7"),4)&gt;MASTER!$B$5/100,"C","K")))," ")</f>
        <v> </v>
      </c>
      <c r="E151" s="52"/>
      <c r="F151" s="18" t="str">
        <f ca="1">IFERROR(IF(ROUND(AVERAGEIFS(DATA!$K:$K,DATA!$F:$F,$B151,DATA!$M:$M,F$9,DATA!$N:$N,$L$1,DATA!$E:$E,"&lt;=7"),4)&gt;MASTER!$B$3/100,"SB",IF(ROUND(AVERAGEIFS(DATA!$K:$K,DATA!$F:$F,$B151,DATA!$M:$M,F$9,DATA!$N:$N,$L$1,DATA!$E:$E,"&lt;=7"),4)&gt;MASTER!$B$4/100,"B",IF(ROUND(AVERAGEIFS(DATA!$K:$K,DATA!$F:$F,$B151,DATA!$M:$M,F$9,DATA!$N:$N,$L$1,DATA!$E:$E,"&lt;=7"),4)&gt;MASTER!$B$5/100,"C","K")))," ")</f>
        <v> </v>
      </c>
      <c r="G151" s="52"/>
      <c r="H151" s="18" t="str">
        <f ca="1">IFERROR(IF(ROUND(AVERAGEIFS(DATA!$K:$K,DATA!$F:$F,$B151,DATA!$M:$M,H$9,DATA!$N:$N,$L$1,DATA!$E:$E,"&lt;=7"),4)&gt;MASTER!$B$3/100,"SB",IF(ROUND(AVERAGEIFS(DATA!$K:$K,DATA!$F:$F,$B151,DATA!$M:$M,H$9,DATA!$N:$N,$L$1,DATA!$E:$E,"&lt;=7"),4)&gt;MASTER!$B$4/100,"B",IF(ROUND(AVERAGEIFS(DATA!$K:$K,DATA!$F:$F,$B151,DATA!$M:$M,H$9,DATA!$N:$N,$L$1,DATA!$E:$E,"&lt;=7"),4)&gt;MASTER!$B$5/100,"C","K")))," ")</f>
        <v> </v>
      </c>
      <c r="I151" s="52"/>
      <c r="J151" s="18" t="str">
        <f ca="1">IFERROR(IF(ROUND(AVERAGEIFS(DATA!$K:$K,DATA!$F:$F,$B151,DATA!$M:$M,J$9,DATA!$N:$N,$L$1,DATA!$E:$E,"&lt;=7"),4)&gt;MASTER!$B$3/100,"SB",IF(ROUND(AVERAGEIFS(DATA!$K:$K,DATA!$F:$F,$B151,DATA!$M:$M,J$9,DATA!$N:$N,$L$1,DATA!$E:$E,"&lt;=7"),4)&gt;MASTER!$B$4/100,"B",IF(ROUND(AVERAGEIFS(DATA!$K:$K,DATA!$F:$F,$B151,DATA!$M:$M,J$9,DATA!$N:$N,$L$1,DATA!$E:$E,"&lt;=7"),4)&gt;MASTER!$B$5/100,"C","K")))," ")</f>
        <v> </v>
      </c>
      <c r="K151" s="52"/>
      <c r="L151" s="18" t="str">
        <f ca="1">IFERROR(IF(ROUND(AVERAGEIFS(DATA!$K:$K,DATA!$F:$F,$B151,DATA!$M:$M,L$9,DATA!$N:$N,$L$1,DATA!$E:$E,"&lt;=7"),4)&gt;MASTER!$B$3/100,"SB",IF(ROUND(AVERAGEIFS(DATA!$K:$K,DATA!$F:$F,$B151,DATA!$M:$M,L$9,DATA!$N:$N,$L$1,DATA!$E:$E,"&lt;=7"),4)&gt;MASTER!$B$4/100,"B",IF(ROUND(AVERAGEIFS(DATA!$K:$K,DATA!$F:$F,$B151,DATA!$M:$M,L$9,DATA!$N:$N,$L$1,DATA!$E:$E,"&lt;=7"),4)&gt;MASTER!$B$5/100,"C","K")))," ")</f>
        <v> </v>
      </c>
      <c r="M151" s="52"/>
      <c r="N151" s="18" t="str">
        <f ca="1">IFERROR(IF(ROUND(AVERAGEIFS(DATA!$K:$K,DATA!$F:$F,$B151,DATA!$M:$M,N$9,DATA!$N:$N,$L$1,DATA!$E:$E,"&lt;=7"),4)&gt;MASTER!$B$3/100,"SB",IF(ROUND(AVERAGEIFS(DATA!$K:$K,DATA!$F:$F,$B151,DATA!$M:$M,N$9,DATA!$N:$N,$L$1,DATA!$E:$E,"&lt;=7"),4)&gt;MASTER!$B$4/100,"B",IF(ROUND(AVERAGEIFS(DATA!$K:$K,DATA!$F:$F,$B151,DATA!$M:$M,N$9,DATA!$N:$N,$L$1,DATA!$E:$E,"&lt;=7"),4)&gt;MASTER!$B$5/100,"C","K")))," ")</f>
        <v> </v>
      </c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customHeight="1" spans="1:50">
      <c r="A152" s="1"/>
      <c r="B152" s="33" t="s">
        <v>141</v>
      </c>
      <c r="C152" s="52"/>
      <c r="D152" s="18" t="str">
        <f ca="1">IFERROR(IF(ROUND(AVERAGEIFS(DATA!$K:$K,DATA!$F:$F,$B152,DATA!$M:$M,D$9,DATA!$N:$N,$L$1,DATA!$E:$E,"&lt;=7"),4)&gt;MASTER!$B$3/100,"SB",IF(ROUND(AVERAGEIFS(DATA!$K:$K,DATA!$F:$F,$B152,DATA!$M:$M,D$9,DATA!$N:$N,$L$1,DATA!$E:$E,"&lt;=7"),4)&gt;MASTER!$B$4/100,"B",IF(ROUND(AVERAGEIFS(DATA!$K:$K,DATA!$F:$F,$B152,DATA!$M:$M,D$9,DATA!$N:$N,$L$1,DATA!$E:$E,"&lt;=7"),4)&gt;MASTER!$B$5/100,"C","K")))," ")</f>
        <v> </v>
      </c>
      <c r="E152" s="52"/>
      <c r="F152" s="18" t="str">
        <f ca="1">IFERROR(IF(ROUND(AVERAGEIFS(DATA!$K:$K,DATA!$F:$F,$B152,DATA!$M:$M,F$9,DATA!$N:$N,$L$1,DATA!$E:$E,"&lt;=7"),4)&gt;MASTER!$B$3/100,"SB",IF(ROUND(AVERAGEIFS(DATA!$K:$K,DATA!$F:$F,$B152,DATA!$M:$M,F$9,DATA!$N:$N,$L$1,DATA!$E:$E,"&lt;=7"),4)&gt;MASTER!$B$4/100,"B",IF(ROUND(AVERAGEIFS(DATA!$K:$K,DATA!$F:$F,$B152,DATA!$M:$M,F$9,DATA!$N:$N,$L$1,DATA!$E:$E,"&lt;=7"),4)&gt;MASTER!$B$5/100,"C","K")))," ")</f>
        <v> </v>
      </c>
      <c r="G152" s="52"/>
      <c r="H152" s="18" t="str">
        <f ca="1">IFERROR(IF(ROUND(AVERAGEIFS(DATA!$K:$K,DATA!$F:$F,$B152,DATA!$M:$M,H$9,DATA!$N:$N,$L$1,DATA!$E:$E,"&lt;=7"),4)&gt;MASTER!$B$3/100,"SB",IF(ROUND(AVERAGEIFS(DATA!$K:$K,DATA!$F:$F,$B152,DATA!$M:$M,H$9,DATA!$N:$N,$L$1,DATA!$E:$E,"&lt;=7"),4)&gt;MASTER!$B$4/100,"B",IF(ROUND(AVERAGEIFS(DATA!$K:$K,DATA!$F:$F,$B152,DATA!$M:$M,H$9,DATA!$N:$N,$L$1,DATA!$E:$E,"&lt;=7"),4)&gt;MASTER!$B$5/100,"C","K")))," ")</f>
        <v> </v>
      </c>
      <c r="I152" s="52"/>
      <c r="J152" s="18" t="str">
        <f ca="1">IFERROR(IF(ROUND(AVERAGEIFS(DATA!$K:$K,DATA!$F:$F,$B152,DATA!$M:$M,J$9,DATA!$N:$N,$L$1,DATA!$E:$E,"&lt;=7"),4)&gt;MASTER!$B$3/100,"SB",IF(ROUND(AVERAGEIFS(DATA!$K:$K,DATA!$F:$F,$B152,DATA!$M:$M,J$9,DATA!$N:$N,$L$1,DATA!$E:$E,"&lt;=7"),4)&gt;MASTER!$B$4/100,"B",IF(ROUND(AVERAGEIFS(DATA!$K:$K,DATA!$F:$F,$B152,DATA!$M:$M,J$9,DATA!$N:$N,$L$1,DATA!$E:$E,"&lt;=7"),4)&gt;MASTER!$B$5/100,"C","K")))," ")</f>
        <v> </v>
      </c>
      <c r="K152" s="52"/>
      <c r="L152" s="18" t="str">
        <f ca="1">IFERROR(IF(ROUND(AVERAGEIFS(DATA!$K:$K,DATA!$F:$F,$B152,DATA!$M:$M,L$9,DATA!$N:$N,$L$1,DATA!$E:$E,"&lt;=7"),4)&gt;MASTER!$B$3/100,"SB",IF(ROUND(AVERAGEIFS(DATA!$K:$K,DATA!$F:$F,$B152,DATA!$M:$M,L$9,DATA!$N:$N,$L$1,DATA!$E:$E,"&lt;=7"),4)&gt;MASTER!$B$4/100,"B",IF(ROUND(AVERAGEIFS(DATA!$K:$K,DATA!$F:$F,$B152,DATA!$M:$M,L$9,DATA!$N:$N,$L$1,DATA!$E:$E,"&lt;=7"),4)&gt;MASTER!$B$5/100,"C","K")))," ")</f>
        <v> </v>
      </c>
      <c r="M152" s="52"/>
      <c r="N152" s="18" t="str">
        <f ca="1">IFERROR(IF(ROUND(AVERAGEIFS(DATA!$K:$K,DATA!$F:$F,$B152,DATA!$M:$M,N$9,DATA!$N:$N,$L$1,DATA!$E:$E,"&lt;=7"),4)&gt;MASTER!$B$3/100,"SB",IF(ROUND(AVERAGEIFS(DATA!$K:$K,DATA!$F:$F,$B152,DATA!$M:$M,N$9,DATA!$N:$N,$L$1,DATA!$E:$E,"&lt;=7"),4)&gt;MASTER!$B$4/100,"B",IF(ROUND(AVERAGEIFS(DATA!$K:$K,DATA!$F:$F,$B152,DATA!$M:$M,N$9,DATA!$N:$N,$L$1,DATA!$E:$E,"&lt;=7"),4)&gt;MASTER!$B$5/100,"C","K")))," ")</f>
        <v> 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customHeight="1" spans="1:50">
      <c r="A153" s="1"/>
      <c r="B153" s="33" t="s">
        <v>142</v>
      </c>
      <c r="C153" s="52"/>
      <c r="D153" s="18" t="str">
        <f ca="1">IFERROR(IF(ROUND(AVERAGEIFS(DATA!$K:$K,DATA!$F:$F,$B153,DATA!$M:$M,D$9,DATA!$N:$N,$L$1,DATA!$E:$E,"&lt;=7"),4)&gt;MASTER!$B$3/100,"SB",IF(ROUND(AVERAGEIFS(DATA!$K:$K,DATA!$F:$F,$B153,DATA!$M:$M,D$9,DATA!$N:$N,$L$1,DATA!$E:$E,"&lt;=7"),4)&gt;MASTER!$B$4/100,"B",IF(ROUND(AVERAGEIFS(DATA!$K:$K,DATA!$F:$F,$B153,DATA!$M:$M,D$9,DATA!$N:$N,$L$1,DATA!$E:$E,"&lt;=7"),4)&gt;MASTER!$B$5/100,"C","K")))," ")</f>
        <v> </v>
      </c>
      <c r="E153" s="52"/>
      <c r="F153" s="18" t="str">
        <f ca="1">IFERROR(IF(ROUND(AVERAGEIFS(DATA!$K:$K,DATA!$F:$F,$B153,DATA!$M:$M,F$9,DATA!$N:$N,$L$1,DATA!$E:$E,"&lt;=7"),4)&gt;MASTER!$B$3/100,"SB",IF(ROUND(AVERAGEIFS(DATA!$K:$K,DATA!$F:$F,$B153,DATA!$M:$M,F$9,DATA!$N:$N,$L$1,DATA!$E:$E,"&lt;=7"),4)&gt;MASTER!$B$4/100,"B",IF(ROUND(AVERAGEIFS(DATA!$K:$K,DATA!$F:$F,$B153,DATA!$M:$M,F$9,DATA!$N:$N,$L$1,DATA!$E:$E,"&lt;=7"),4)&gt;MASTER!$B$5/100,"C","K")))," ")</f>
        <v> </v>
      </c>
      <c r="G153" s="52"/>
      <c r="H153" s="18" t="str">
        <f ca="1">IFERROR(IF(ROUND(AVERAGEIFS(DATA!$K:$K,DATA!$F:$F,$B153,DATA!$M:$M,H$9,DATA!$N:$N,$L$1,DATA!$E:$E,"&lt;=7"),4)&gt;MASTER!$B$3/100,"SB",IF(ROUND(AVERAGEIFS(DATA!$K:$K,DATA!$F:$F,$B153,DATA!$M:$M,H$9,DATA!$N:$N,$L$1,DATA!$E:$E,"&lt;=7"),4)&gt;MASTER!$B$4/100,"B",IF(ROUND(AVERAGEIFS(DATA!$K:$K,DATA!$F:$F,$B153,DATA!$M:$M,H$9,DATA!$N:$N,$L$1,DATA!$E:$E,"&lt;=7"),4)&gt;MASTER!$B$5/100,"C","K")))," ")</f>
        <v> </v>
      </c>
      <c r="I153" s="52"/>
      <c r="J153" s="18" t="str">
        <f ca="1">IFERROR(IF(ROUND(AVERAGEIFS(DATA!$K:$K,DATA!$F:$F,$B153,DATA!$M:$M,J$9,DATA!$N:$N,$L$1,DATA!$E:$E,"&lt;=7"),4)&gt;MASTER!$B$3/100,"SB",IF(ROUND(AVERAGEIFS(DATA!$K:$K,DATA!$F:$F,$B153,DATA!$M:$M,J$9,DATA!$N:$N,$L$1,DATA!$E:$E,"&lt;=7"),4)&gt;MASTER!$B$4/100,"B",IF(ROUND(AVERAGEIFS(DATA!$K:$K,DATA!$F:$F,$B153,DATA!$M:$M,J$9,DATA!$N:$N,$L$1,DATA!$E:$E,"&lt;=7"),4)&gt;MASTER!$B$5/100,"C","K")))," ")</f>
        <v> </v>
      </c>
      <c r="K153" s="52"/>
      <c r="L153" s="18" t="str">
        <f ca="1">IFERROR(IF(ROUND(AVERAGEIFS(DATA!$K:$K,DATA!$F:$F,$B153,DATA!$M:$M,L$9,DATA!$N:$N,$L$1,DATA!$E:$E,"&lt;=7"),4)&gt;MASTER!$B$3/100,"SB",IF(ROUND(AVERAGEIFS(DATA!$K:$K,DATA!$F:$F,$B153,DATA!$M:$M,L$9,DATA!$N:$N,$L$1,DATA!$E:$E,"&lt;=7"),4)&gt;MASTER!$B$4/100,"B",IF(ROUND(AVERAGEIFS(DATA!$K:$K,DATA!$F:$F,$B153,DATA!$M:$M,L$9,DATA!$N:$N,$L$1,DATA!$E:$E,"&lt;=7"),4)&gt;MASTER!$B$5/100,"C","K")))," ")</f>
        <v> </v>
      </c>
      <c r="M153" s="52"/>
      <c r="N153" s="18" t="str">
        <f ca="1">IFERROR(IF(ROUND(AVERAGEIFS(DATA!$K:$K,DATA!$F:$F,$B153,DATA!$M:$M,N$9,DATA!$N:$N,$L$1,DATA!$E:$E,"&lt;=7"),4)&gt;MASTER!$B$3/100,"SB",IF(ROUND(AVERAGEIFS(DATA!$K:$K,DATA!$F:$F,$B153,DATA!$M:$M,N$9,DATA!$N:$N,$L$1,DATA!$E:$E,"&lt;=7"),4)&gt;MASTER!$B$4/100,"B",IF(ROUND(AVERAGEIFS(DATA!$K:$K,DATA!$F:$F,$B153,DATA!$M:$M,N$9,DATA!$N:$N,$L$1,DATA!$E:$E,"&lt;=7"),4)&gt;MASTER!$B$5/100,"C","K")))," ")</f>
        <v> 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customHeight="1" spans="1:50">
      <c r="A154" s="1"/>
      <c r="B154" s="33" t="s">
        <v>143</v>
      </c>
      <c r="C154" s="52"/>
      <c r="D154" s="18" t="str">
        <f ca="1">IFERROR(IF(ROUND(AVERAGEIFS(DATA!$K:$K,DATA!$F:$F,$B154,DATA!$M:$M,D$9,DATA!$N:$N,$L$1,DATA!$E:$E,"&lt;=7"),4)&gt;MASTER!$B$3/100,"SB",IF(ROUND(AVERAGEIFS(DATA!$K:$K,DATA!$F:$F,$B154,DATA!$M:$M,D$9,DATA!$N:$N,$L$1,DATA!$E:$E,"&lt;=7"),4)&gt;MASTER!$B$4/100,"B",IF(ROUND(AVERAGEIFS(DATA!$K:$K,DATA!$F:$F,$B154,DATA!$M:$M,D$9,DATA!$N:$N,$L$1,DATA!$E:$E,"&lt;=7"),4)&gt;MASTER!$B$5/100,"C","K")))," ")</f>
        <v> </v>
      </c>
      <c r="E154" s="52"/>
      <c r="F154" s="18" t="str">
        <f ca="1">IFERROR(IF(ROUND(AVERAGEIFS(DATA!$K:$K,DATA!$F:$F,$B154,DATA!$M:$M,F$9,DATA!$N:$N,$L$1,DATA!$E:$E,"&lt;=7"),4)&gt;MASTER!$B$3/100,"SB",IF(ROUND(AVERAGEIFS(DATA!$K:$K,DATA!$F:$F,$B154,DATA!$M:$M,F$9,DATA!$N:$N,$L$1,DATA!$E:$E,"&lt;=7"),4)&gt;MASTER!$B$4/100,"B",IF(ROUND(AVERAGEIFS(DATA!$K:$K,DATA!$F:$F,$B154,DATA!$M:$M,F$9,DATA!$N:$N,$L$1,DATA!$E:$E,"&lt;=7"),4)&gt;MASTER!$B$5/100,"C","K")))," ")</f>
        <v> </v>
      </c>
      <c r="G154" s="52"/>
      <c r="H154" s="18" t="str">
        <f ca="1">IFERROR(IF(ROUND(AVERAGEIFS(DATA!$K:$K,DATA!$F:$F,$B154,DATA!$M:$M,H$9,DATA!$N:$N,$L$1,DATA!$E:$E,"&lt;=7"),4)&gt;MASTER!$B$3/100,"SB",IF(ROUND(AVERAGEIFS(DATA!$K:$K,DATA!$F:$F,$B154,DATA!$M:$M,H$9,DATA!$N:$N,$L$1,DATA!$E:$E,"&lt;=7"),4)&gt;MASTER!$B$4/100,"B",IF(ROUND(AVERAGEIFS(DATA!$K:$K,DATA!$F:$F,$B154,DATA!$M:$M,H$9,DATA!$N:$N,$L$1,DATA!$E:$E,"&lt;=7"),4)&gt;MASTER!$B$5/100,"C","K")))," ")</f>
        <v> </v>
      </c>
      <c r="I154" s="52"/>
      <c r="J154" s="18" t="str">
        <f ca="1">IFERROR(IF(ROUND(AVERAGEIFS(DATA!$K:$K,DATA!$F:$F,$B154,DATA!$M:$M,J$9,DATA!$N:$N,$L$1,DATA!$E:$E,"&lt;=7"),4)&gt;MASTER!$B$3/100,"SB",IF(ROUND(AVERAGEIFS(DATA!$K:$K,DATA!$F:$F,$B154,DATA!$M:$M,J$9,DATA!$N:$N,$L$1,DATA!$E:$E,"&lt;=7"),4)&gt;MASTER!$B$4/100,"B",IF(ROUND(AVERAGEIFS(DATA!$K:$K,DATA!$F:$F,$B154,DATA!$M:$M,J$9,DATA!$N:$N,$L$1,DATA!$E:$E,"&lt;=7"),4)&gt;MASTER!$B$5/100,"C","K")))," ")</f>
        <v> </v>
      </c>
      <c r="K154" s="52"/>
      <c r="L154" s="18" t="str">
        <f ca="1">IFERROR(IF(ROUND(AVERAGEIFS(DATA!$K:$K,DATA!$F:$F,$B154,DATA!$M:$M,L$9,DATA!$N:$N,$L$1,DATA!$E:$E,"&lt;=7"),4)&gt;MASTER!$B$3/100,"SB",IF(ROUND(AVERAGEIFS(DATA!$K:$K,DATA!$F:$F,$B154,DATA!$M:$M,L$9,DATA!$N:$N,$L$1,DATA!$E:$E,"&lt;=7"),4)&gt;MASTER!$B$4/100,"B",IF(ROUND(AVERAGEIFS(DATA!$K:$K,DATA!$F:$F,$B154,DATA!$M:$M,L$9,DATA!$N:$N,$L$1,DATA!$E:$E,"&lt;=7"),4)&gt;MASTER!$B$5/100,"C","K")))," ")</f>
        <v> </v>
      </c>
      <c r="M154" s="52"/>
      <c r="N154" s="18" t="str">
        <f ca="1">IFERROR(IF(ROUND(AVERAGEIFS(DATA!$K:$K,DATA!$F:$F,$B154,DATA!$M:$M,N$9,DATA!$N:$N,$L$1,DATA!$E:$E,"&lt;=7"),4)&gt;MASTER!$B$3/100,"SB",IF(ROUND(AVERAGEIFS(DATA!$K:$K,DATA!$F:$F,$B154,DATA!$M:$M,N$9,DATA!$N:$N,$L$1,DATA!$E:$E,"&lt;=7"),4)&gt;MASTER!$B$4/100,"B",IF(ROUND(AVERAGEIFS(DATA!$K:$K,DATA!$F:$F,$B154,DATA!$M:$M,N$9,DATA!$N:$N,$L$1,DATA!$E:$E,"&lt;=7"),4)&gt;MASTER!$B$5/100,"C","K")))," ")</f>
        <v> </v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customHeight="1" spans="1:50">
      <c r="A155" s="1"/>
      <c r="B155" s="33" t="s">
        <v>144</v>
      </c>
      <c r="C155" s="52"/>
      <c r="D155" s="18" t="str">
        <f ca="1">IFERROR(IF(ROUND(AVERAGEIFS(DATA!$K:$K,DATA!$F:$F,$B155,DATA!$M:$M,D$9,DATA!$N:$N,$L$1,DATA!$E:$E,"&lt;=7"),4)&gt;MASTER!$B$3/100,"SB",IF(ROUND(AVERAGEIFS(DATA!$K:$K,DATA!$F:$F,$B155,DATA!$M:$M,D$9,DATA!$N:$N,$L$1,DATA!$E:$E,"&lt;=7"),4)&gt;MASTER!$B$4/100,"B",IF(ROUND(AVERAGEIFS(DATA!$K:$K,DATA!$F:$F,$B155,DATA!$M:$M,D$9,DATA!$N:$N,$L$1,DATA!$E:$E,"&lt;=7"),4)&gt;MASTER!$B$5/100,"C","K")))," ")</f>
        <v> </v>
      </c>
      <c r="E155" s="52"/>
      <c r="F155" s="18" t="str">
        <f ca="1">IFERROR(IF(ROUND(AVERAGEIFS(DATA!$K:$K,DATA!$F:$F,$B155,DATA!$M:$M,F$9,DATA!$N:$N,$L$1,DATA!$E:$E,"&lt;=7"),4)&gt;MASTER!$B$3/100,"SB",IF(ROUND(AVERAGEIFS(DATA!$K:$K,DATA!$F:$F,$B155,DATA!$M:$M,F$9,DATA!$N:$N,$L$1,DATA!$E:$E,"&lt;=7"),4)&gt;MASTER!$B$4/100,"B",IF(ROUND(AVERAGEIFS(DATA!$K:$K,DATA!$F:$F,$B155,DATA!$M:$M,F$9,DATA!$N:$N,$L$1,DATA!$E:$E,"&lt;=7"),4)&gt;MASTER!$B$5/100,"C","K")))," ")</f>
        <v> </v>
      </c>
      <c r="G155" s="52"/>
      <c r="H155" s="18" t="str">
        <f ca="1">IFERROR(IF(ROUND(AVERAGEIFS(DATA!$K:$K,DATA!$F:$F,$B155,DATA!$M:$M,H$9,DATA!$N:$N,$L$1,DATA!$E:$E,"&lt;=7"),4)&gt;MASTER!$B$3/100,"SB",IF(ROUND(AVERAGEIFS(DATA!$K:$K,DATA!$F:$F,$B155,DATA!$M:$M,H$9,DATA!$N:$N,$L$1,DATA!$E:$E,"&lt;=7"),4)&gt;MASTER!$B$4/100,"B",IF(ROUND(AVERAGEIFS(DATA!$K:$K,DATA!$F:$F,$B155,DATA!$M:$M,H$9,DATA!$N:$N,$L$1,DATA!$E:$E,"&lt;=7"),4)&gt;MASTER!$B$5/100,"C","K")))," ")</f>
        <v> </v>
      </c>
      <c r="I155" s="52"/>
      <c r="J155" s="18" t="str">
        <f ca="1">IFERROR(IF(ROUND(AVERAGEIFS(DATA!$K:$K,DATA!$F:$F,$B155,DATA!$M:$M,J$9,DATA!$N:$N,$L$1,DATA!$E:$E,"&lt;=7"),4)&gt;MASTER!$B$3/100,"SB",IF(ROUND(AVERAGEIFS(DATA!$K:$K,DATA!$F:$F,$B155,DATA!$M:$M,J$9,DATA!$N:$N,$L$1,DATA!$E:$E,"&lt;=7"),4)&gt;MASTER!$B$4/100,"B",IF(ROUND(AVERAGEIFS(DATA!$K:$K,DATA!$F:$F,$B155,DATA!$M:$M,J$9,DATA!$N:$N,$L$1,DATA!$E:$E,"&lt;=7"),4)&gt;MASTER!$B$5/100,"C","K")))," ")</f>
        <v> </v>
      </c>
      <c r="K155" s="52"/>
      <c r="L155" s="18" t="str">
        <f ca="1">IFERROR(IF(ROUND(AVERAGEIFS(DATA!$K:$K,DATA!$F:$F,$B155,DATA!$M:$M,L$9,DATA!$N:$N,$L$1,DATA!$E:$E,"&lt;=7"),4)&gt;MASTER!$B$3/100,"SB",IF(ROUND(AVERAGEIFS(DATA!$K:$K,DATA!$F:$F,$B155,DATA!$M:$M,L$9,DATA!$N:$N,$L$1,DATA!$E:$E,"&lt;=7"),4)&gt;MASTER!$B$4/100,"B",IF(ROUND(AVERAGEIFS(DATA!$K:$K,DATA!$F:$F,$B155,DATA!$M:$M,L$9,DATA!$N:$N,$L$1,DATA!$E:$E,"&lt;=7"),4)&gt;MASTER!$B$5/100,"C","K")))," ")</f>
        <v> </v>
      </c>
      <c r="M155" s="52"/>
      <c r="N155" s="18" t="str">
        <f ca="1">IFERROR(IF(ROUND(AVERAGEIFS(DATA!$K:$K,DATA!$F:$F,$B155,DATA!$M:$M,N$9,DATA!$N:$N,$L$1,DATA!$E:$E,"&lt;=7"),4)&gt;MASTER!$B$3/100,"SB",IF(ROUND(AVERAGEIFS(DATA!$K:$K,DATA!$F:$F,$B155,DATA!$M:$M,N$9,DATA!$N:$N,$L$1,DATA!$E:$E,"&lt;=7"),4)&gt;MASTER!$B$4/100,"B",IF(ROUND(AVERAGEIFS(DATA!$K:$K,DATA!$F:$F,$B155,DATA!$M:$M,N$9,DATA!$N:$N,$L$1,DATA!$E:$E,"&lt;=7"),4)&gt;MASTER!$B$5/100,"C","K")))," ")</f>
        <v> 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customHeight="1" spans="1:50">
      <c r="A156" s="1"/>
      <c r="B156" s="33" t="s">
        <v>145</v>
      </c>
      <c r="C156" s="52"/>
      <c r="D156" s="18" t="str">
        <f ca="1">IFERROR(IF(ROUND(AVERAGEIFS(DATA!$K:$K,DATA!$F:$F,$B156,DATA!$M:$M,D$9,DATA!$N:$N,$L$1,DATA!$E:$E,"&lt;=7"),4)&gt;MASTER!$B$3/100,"SB",IF(ROUND(AVERAGEIFS(DATA!$K:$K,DATA!$F:$F,$B156,DATA!$M:$M,D$9,DATA!$N:$N,$L$1,DATA!$E:$E,"&lt;=7"),4)&gt;MASTER!$B$4/100,"B",IF(ROUND(AVERAGEIFS(DATA!$K:$K,DATA!$F:$F,$B156,DATA!$M:$M,D$9,DATA!$N:$N,$L$1,DATA!$E:$E,"&lt;=7"),4)&gt;MASTER!$B$5/100,"C","K")))," ")</f>
        <v> </v>
      </c>
      <c r="E156" s="52"/>
      <c r="F156" s="18" t="str">
        <f ca="1">IFERROR(IF(ROUND(AVERAGEIFS(DATA!$K:$K,DATA!$F:$F,$B156,DATA!$M:$M,F$9,DATA!$N:$N,$L$1,DATA!$E:$E,"&lt;=7"),4)&gt;MASTER!$B$3/100,"SB",IF(ROUND(AVERAGEIFS(DATA!$K:$K,DATA!$F:$F,$B156,DATA!$M:$M,F$9,DATA!$N:$N,$L$1,DATA!$E:$E,"&lt;=7"),4)&gt;MASTER!$B$4/100,"B",IF(ROUND(AVERAGEIFS(DATA!$K:$K,DATA!$F:$F,$B156,DATA!$M:$M,F$9,DATA!$N:$N,$L$1,DATA!$E:$E,"&lt;=7"),4)&gt;MASTER!$B$5/100,"C","K")))," ")</f>
        <v> </v>
      </c>
      <c r="G156" s="52"/>
      <c r="H156" s="18" t="str">
        <f ca="1">IFERROR(IF(ROUND(AVERAGEIFS(DATA!$K:$K,DATA!$F:$F,$B156,DATA!$M:$M,H$9,DATA!$N:$N,$L$1,DATA!$E:$E,"&lt;=7"),4)&gt;MASTER!$B$3/100,"SB",IF(ROUND(AVERAGEIFS(DATA!$K:$K,DATA!$F:$F,$B156,DATA!$M:$M,H$9,DATA!$N:$N,$L$1,DATA!$E:$E,"&lt;=7"),4)&gt;MASTER!$B$4/100,"B",IF(ROUND(AVERAGEIFS(DATA!$K:$K,DATA!$F:$F,$B156,DATA!$M:$M,H$9,DATA!$N:$N,$L$1,DATA!$E:$E,"&lt;=7"),4)&gt;MASTER!$B$5/100,"C","K")))," ")</f>
        <v> </v>
      </c>
      <c r="I156" s="52"/>
      <c r="J156" s="18" t="str">
        <f ca="1">IFERROR(IF(ROUND(AVERAGEIFS(DATA!$K:$K,DATA!$F:$F,$B156,DATA!$M:$M,J$9,DATA!$N:$N,$L$1,DATA!$E:$E,"&lt;=7"),4)&gt;MASTER!$B$3/100,"SB",IF(ROUND(AVERAGEIFS(DATA!$K:$K,DATA!$F:$F,$B156,DATA!$M:$M,J$9,DATA!$N:$N,$L$1,DATA!$E:$E,"&lt;=7"),4)&gt;MASTER!$B$4/100,"B",IF(ROUND(AVERAGEIFS(DATA!$K:$K,DATA!$F:$F,$B156,DATA!$M:$M,J$9,DATA!$N:$N,$L$1,DATA!$E:$E,"&lt;=7"),4)&gt;MASTER!$B$5/100,"C","K")))," ")</f>
        <v> </v>
      </c>
      <c r="K156" s="52"/>
      <c r="L156" s="18" t="str">
        <f ca="1">IFERROR(IF(ROUND(AVERAGEIFS(DATA!$K:$K,DATA!$F:$F,$B156,DATA!$M:$M,L$9,DATA!$N:$N,$L$1,DATA!$E:$E,"&lt;=7"),4)&gt;MASTER!$B$3/100,"SB",IF(ROUND(AVERAGEIFS(DATA!$K:$K,DATA!$F:$F,$B156,DATA!$M:$M,L$9,DATA!$N:$N,$L$1,DATA!$E:$E,"&lt;=7"),4)&gt;MASTER!$B$4/100,"B",IF(ROUND(AVERAGEIFS(DATA!$K:$K,DATA!$F:$F,$B156,DATA!$M:$M,L$9,DATA!$N:$N,$L$1,DATA!$E:$E,"&lt;=7"),4)&gt;MASTER!$B$5/100,"C","K")))," ")</f>
        <v> </v>
      </c>
      <c r="M156" s="52"/>
      <c r="N156" s="18" t="str">
        <f ca="1">IFERROR(IF(ROUND(AVERAGEIFS(DATA!$K:$K,DATA!$F:$F,$B156,DATA!$M:$M,N$9,DATA!$N:$N,$L$1,DATA!$E:$E,"&lt;=7"),4)&gt;MASTER!$B$3/100,"SB",IF(ROUND(AVERAGEIFS(DATA!$K:$K,DATA!$F:$F,$B156,DATA!$M:$M,N$9,DATA!$N:$N,$L$1,DATA!$E:$E,"&lt;=7"),4)&gt;MASTER!$B$4/100,"B",IF(ROUND(AVERAGEIFS(DATA!$K:$K,DATA!$F:$F,$B156,DATA!$M:$M,N$9,DATA!$N:$N,$L$1,DATA!$E:$E,"&lt;=7"),4)&gt;MASTER!$B$5/100,"C","K")))," ")</f>
        <v> 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customHeight="1" spans="1:50">
      <c r="A157" s="1"/>
      <c r="B157" s="33" t="s">
        <v>146</v>
      </c>
      <c r="C157" s="52"/>
      <c r="D157" s="18" t="str">
        <f ca="1">IFERROR(IF(ROUND(AVERAGEIFS(DATA!$K:$K,DATA!$F:$F,$B157,DATA!$M:$M,D$9,DATA!$N:$N,$L$1,DATA!$E:$E,"&lt;=7"),4)&gt;MASTER!$B$3/100,"SB",IF(ROUND(AVERAGEIFS(DATA!$K:$K,DATA!$F:$F,$B157,DATA!$M:$M,D$9,DATA!$N:$N,$L$1,DATA!$E:$E,"&lt;=7"),4)&gt;MASTER!$B$4/100,"B",IF(ROUND(AVERAGEIFS(DATA!$K:$K,DATA!$F:$F,$B157,DATA!$M:$M,D$9,DATA!$N:$N,$L$1,DATA!$E:$E,"&lt;=7"),4)&gt;MASTER!$B$5/100,"C","K")))," ")</f>
        <v> </v>
      </c>
      <c r="E157" s="52"/>
      <c r="F157" s="18" t="str">
        <f ca="1">IFERROR(IF(ROUND(AVERAGEIFS(DATA!$K:$K,DATA!$F:$F,$B157,DATA!$M:$M,F$9,DATA!$N:$N,$L$1,DATA!$E:$E,"&lt;=7"),4)&gt;MASTER!$B$3/100,"SB",IF(ROUND(AVERAGEIFS(DATA!$K:$K,DATA!$F:$F,$B157,DATA!$M:$M,F$9,DATA!$N:$N,$L$1,DATA!$E:$E,"&lt;=7"),4)&gt;MASTER!$B$4/100,"B",IF(ROUND(AVERAGEIFS(DATA!$K:$K,DATA!$F:$F,$B157,DATA!$M:$M,F$9,DATA!$N:$N,$L$1,DATA!$E:$E,"&lt;=7"),4)&gt;MASTER!$B$5/100,"C","K")))," ")</f>
        <v> </v>
      </c>
      <c r="G157" s="52"/>
      <c r="H157" s="18" t="str">
        <f ca="1">IFERROR(IF(ROUND(AVERAGEIFS(DATA!$K:$K,DATA!$F:$F,$B157,DATA!$M:$M,H$9,DATA!$N:$N,$L$1,DATA!$E:$E,"&lt;=7"),4)&gt;MASTER!$B$3/100,"SB",IF(ROUND(AVERAGEIFS(DATA!$K:$K,DATA!$F:$F,$B157,DATA!$M:$M,H$9,DATA!$N:$N,$L$1,DATA!$E:$E,"&lt;=7"),4)&gt;MASTER!$B$4/100,"B",IF(ROUND(AVERAGEIFS(DATA!$K:$K,DATA!$F:$F,$B157,DATA!$M:$M,H$9,DATA!$N:$N,$L$1,DATA!$E:$E,"&lt;=7"),4)&gt;MASTER!$B$5/100,"C","K")))," ")</f>
        <v> </v>
      </c>
      <c r="I157" s="52"/>
      <c r="J157" s="18" t="str">
        <f ca="1">IFERROR(IF(ROUND(AVERAGEIFS(DATA!$K:$K,DATA!$F:$F,$B157,DATA!$M:$M,J$9,DATA!$N:$N,$L$1,DATA!$E:$E,"&lt;=7"),4)&gt;MASTER!$B$3/100,"SB",IF(ROUND(AVERAGEIFS(DATA!$K:$K,DATA!$F:$F,$B157,DATA!$M:$M,J$9,DATA!$N:$N,$L$1,DATA!$E:$E,"&lt;=7"),4)&gt;MASTER!$B$4/100,"B",IF(ROUND(AVERAGEIFS(DATA!$K:$K,DATA!$F:$F,$B157,DATA!$M:$M,J$9,DATA!$N:$N,$L$1,DATA!$E:$E,"&lt;=7"),4)&gt;MASTER!$B$5/100,"C","K")))," ")</f>
        <v> </v>
      </c>
      <c r="K157" s="52"/>
      <c r="L157" s="18" t="str">
        <f ca="1">IFERROR(IF(ROUND(AVERAGEIFS(DATA!$K:$K,DATA!$F:$F,$B157,DATA!$M:$M,L$9,DATA!$N:$N,$L$1,DATA!$E:$E,"&lt;=7"),4)&gt;MASTER!$B$3/100,"SB",IF(ROUND(AVERAGEIFS(DATA!$K:$K,DATA!$F:$F,$B157,DATA!$M:$M,L$9,DATA!$N:$N,$L$1,DATA!$E:$E,"&lt;=7"),4)&gt;MASTER!$B$4/100,"B",IF(ROUND(AVERAGEIFS(DATA!$K:$K,DATA!$F:$F,$B157,DATA!$M:$M,L$9,DATA!$N:$N,$L$1,DATA!$E:$E,"&lt;=7"),4)&gt;MASTER!$B$5/100,"C","K")))," ")</f>
        <v> </v>
      </c>
      <c r="M157" s="52"/>
      <c r="N157" s="18" t="str">
        <f ca="1">IFERROR(IF(ROUND(AVERAGEIFS(DATA!$K:$K,DATA!$F:$F,$B157,DATA!$M:$M,N$9,DATA!$N:$N,$L$1,DATA!$E:$E,"&lt;=7"),4)&gt;MASTER!$B$3/100,"SB",IF(ROUND(AVERAGEIFS(DATA!$K:$K,DATA!$F:$F,$B157,DATA!$M:$M,N$9,DATA!$N:$N,$L$1,DATA!$E:$E,"&lt;=7"),4)&gt;MASTER!$B$4/100,"B",IF(ROUND(AVERAGEIFS(DATA!$K:$K,DATA!$F:$F,$B157,DATA!$M:$M,N$9,DATA!$N:$N,$L$1,DATA!$E:$E,"&lt;=7"),4)&gt;MASTER!$B$5/100,"C","K")))," ")</f>
        <v> </v>
      </c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customHeight="1" spans="1:50">
      <c r="A158" s="1"/>
      <c r="B158" s="33" t="s">
        <v>147</v>
      </c>
      <c r="C158" s="52"/>
      <c r="D158" s="18" t="str">
        <f ca="1">IFERROR(IF(ROUND(AVERAGEIFS(DATA!$K:$K,DATA!$F:$F,$B158,DATA!$M:$M,D$9,DATA!$N:$N,$L$1,DATA!$E:$E,"&lt;=7"),4)&gt;MASTER!$B$3/100,"SB",IF(ROUND(AVERAGEIFS(DATA!$K:$K,DATA!$F:$F,$B158,DATA!$M:$M,D$9,DATA!$N:$N,$L$1,DATA!$E:$E,"&lt;=7"),4)&gt;MASTER!$B$4/100,"B",IF(ROUND(AVERAGEIFS(DATA!$K:$K,DATA!$F:$F,$B158,DATA!$M:$M,D$9,DATA!$N:$N,$L$1,DATA!$E:$E,"&lt;=7"),4)&gt;MASTER!$B$5/100,"C","K")))," ")</f>
        <v> </v>
      </c>
      <c r="E158" s="52"/>
      <c r="F158" s="18" t="str">
        <f ca="1">IFERROR(IF(ROUND(AVERAGEIFS(DATA!$K:$K,DATA!$F:$F,$B158,DATA!$M:$M,F$9,DATA!$N:$N,$L$1,DATA!$E:$E,"&lt;=7"),4)&gt;MASTER!$B$3/100,"SB",IF(ROUND(AVERAGEIFS(DATA!$K:$K,DATA!$F:$F,$B158,DATA!$M:$M,F$9,DATA!$N:$N,$L$1,DATA!$E:$E,"&lt;=7"),4)&gt;MASTER!$B$4/100,"B",IF(ROUND(AVERAGEIFS(DATA!$K:$K,DATA!$F:$F,$B158,DATA!$M:$M,F$9,DATA!$N:$N,$L$1,DATA!$E:$E,"&lt;=7"),4)&gt;MASTER!$B$5/100,"C","K")))," ")</f>
        <v> </v>
      </c>
      <c r="G158" s="52"/>
      <c r="H158" s="18" t="str">
        <f ca="1">IFERROR(IF(ROUND(AVERAGEIFS(DATA!$K:$K,DATA!$F:$F,$B158,DATA!$M:$M,H$9,DATA!$N:$N,$L$1,DATA!$E:$E,"&lt;=7"),4)&gt;MASTER!$B$3/100,"SB",IF(ROUND(AVERAGEIFS(DATA!$K:$K,DATA!$F:$F,$B158,DATA!$M:$M,H$9,DATA!$N:$N,$L$1,DATA!$E:$E,"&lt;=7"),4)&gt;MASTER!$B$4/100,"B",IF(ROUND(AVERAGEIFS(DATA!$K:$K,DATA!$F:$F,$B158,DATA!$M:$M,H$9,DATA!$N:$N,$L$1,DATA!$E:$E,"&lt;=7"),4)&gt;MASTER!$B$5/100,"C","K")))," ")</f>
        <v> </v>
      </c>
      <c r="I158" s="52"/>
      <c r="J158" s="18" t="str">
        <f ca="1">IFERROR(IF(ROUND(AVERAGEIFS(DATA!$K:$K,DATA!$F:$F,$B158,DATA!$M:$M,J$9,DATA!$N:$N,$L$1,DATA!$E:$E,"&lt;=7"),4)&gt;MASTER!$B$3/100,"SB",IF(ROUND(AVERAGEIFS(DATA!$K:$K,DATA!$F:$F,$B158,DATA!$M:$M,J$9,DATA!$N:$N,$L$1,DATA!$E:$E,"&lt;=7"),4)&gt;MASTER!$B$4/100,"B",IF(ROUND(AVERAGEIFS(DATA!$K:$K,DATA!$F:$F,$B158,DATA!$M:$M,J$9,DATA!$N:$N,$L$1,DATA!$E:$E,"&lt;=7"),4)&gt;MASTER!$B$5/100,"C","K")))," ")</f>
        <v> </v>
      </c>
      <c r="K158" s="52"/>
      <c r="L158" s="18" t="str">
        <f ca="1">IFERROR(IF(ROUND(AVERAGEIFS(DATA!$K:$K,DATA!$F:$F,$B158,DATA!$M:$M,L$9,DATA!$N:$N,$L$1,DATA!$E:$E,"&lt;=7"),4)&gt;MASTER!$B$3/100,"SB",IF(ROUND(AVERAGEIFS(DATA!$K:$K,DATA!$F:$F,$B158,DATA!$M:$M,L$9,DATA!$N:$N,$L$1,DATA!$E:$E,"&lt;=7"),4)&gt;MASTER!$B$4/100,"B",IF(ROUND(AVERAGEIFS(DATA!$K:$K,DATA!$F:$F,$B158,DATA!$M:$M,L$9,DATA!$N:$N,$L$1,DATA!$E:$E,"&lt;=7"),4)&gt;MASTER!$B$5/100,"C","K")))," ")</f>
        <v> </v>
      </c>
      <c r="M158" s="52"/>
      <c r="N158" s="18" t="str">
        <f ca="1">IFERROR(IF(ROUND(AVERAGEIFS(DATA!$K:$K,DATA!$F:$F,$B158,DATA!$M:$M,N$9,DATA!$N:$N,$L$1,DATA!$E:$E,"&lt;=7"),4)&gt;MASTER!$B$3/100,"SB",IF(ROUND(AVERAGEIFS(DATA!$K:$K,DATA!$F:$F,$B158,DATA!$M:$M,N$9,DATA!$N:$N,$L$1,DATA!$E:$E,"&lt;=7"),4)&gt;MASTER!$B$4/100,"B",IF(ROUND(AVERAGEIFS(DATA!$K:$K,DATA!$F:$F,$B158,DATA!$M:$M,N$9,DATA!$N:$N,$L$1,DATA!$E:$E,"&lt;=7"),4)&gt;MASTER!$B$5/100,"C","K")))," ")</f>
        <v> 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customHeight="1" spans="1:50">
      <c r="A159" s="1"/>
      <c r="B159" s="33" t="s">
        <v>148</v>
      </c>
      <c r="C159" s="52"/>
      <c r="D159" s="18" t="str">
        <f ca="1">IFERROR(IF(ROUND(AVERAGEIFS(DATA!$K:$K,DATA!$F:$F,$B159,DATA!$M:$M,D$9,DATA!$N:$N,$L$1,DATA!$E:$E,"&lt;=7"),4)&gt;MASTER!$B$3/100,"SB",IF(ROUND(AVERAGEIFS(DATA!$K:$K,DATA!$F:$F,$B159,DATA!$M:$M,D$9,DATA!$N:$N,$L$1,DATA!$E:$E,"&lt;=7"),4)&gt;MASTER!$B$4/100,"B",IF(ROUND(AVERAGEIFS(DATA!$K:$K,DATA!$F:$F,$B159,DATA!$M:$M,D$9,DATA!$N:$N,$L$1,DATA!$E:$E,"&lt;=7"),4)&gt;MASTER!$B$5/100,"C","K")))," ")</f>
        <v> </v>
      </c>
      <c r="E159" s="52"/>
      <c r="F159" s="18" t="str">
        <f ca="1">IFERROR(IF(ROUND(AVERAGEIFS(DATA!$K:$K,DATA!$F:$F,$B159,DATA!$M:$M,F$9,DATA!$N:$N,$L$1,DATA!$E:$E,"&lt;=7"),4)&gt;MASTER!$B$3/100,"SB",IF(ROUND(AVERAGEIFS(DATA!$K:$K,DATA!$F:$F,$B159,DATA!$M:$M,F$9,DATA!$N:$N,$L$1,DATA!$E:$E,"&lt;=7"),4)&gt;MASTER!$B$4/100,"B",IF(ROUND(AVERAGEIFS(DATA!$K:$K,DATA!$F:$F,$B159,DATA!$M:$M,F$9,DATA!$N:$N,$L$1,DATA!$E:$E,"&lt;=7"),4)&gt;MASTER!$B$5/100,"C","K")))," ")</f>
        <v> </v>
      </c>
      <c r="G159" s="52"/>
      <c r="H159" s="18" t="str">
        <f ca="1">IFERROR(IF(ROUND(AVERAGEIFS(DATA!$K:$K,DATA!$F:$F,$B159,DATA!$M:$M,H$9,DATA!$N:$N,$L$1,DATA!$E:$E,"&lt;=7"),4)&gt;MASTER!$B$3/100,"SB",IF(ROUND(AVERAGEIFS(DATA!$K:$K,DATA!$F:$F,$B159,DATA!$M:$M,H$9,DATA!$N:$N,$L$1,DATA!$E:$E,"&lt;=7"),4)&gt;MASTER!$B$4/100,"B",IF(ROUND(AVERAGEIFS(DATA!$K:$K,DATA!$F:$F,$B159,DATA!$M:$M,H$9,DATA!$N:$N,$L$1,DATA!$E:$E,"&lt;=7"),4)&gt;MASTER!$B$5/100,"C","K")))," ")</f>
        <v> </v>
      </c>
      <c r="I159" s="52"/>
      <c r="J159" s="18" t="str">
        <f ca="1">IFERROR(IF(ROUND(AVERAGEIFS(DATA!$K:$K,DATA!$F:$F,$B159,DATA!$M:$M,J$9,DATA!$N:$N,$L$1,DATA!$E:$E,"&lt;=7"),4)&gt;MASTER!$B$3/100,"SB",IF(ROUND(AVERAGEIFS(DATA!$K:$K,DATA!$F:$F,$B159,DATA!$M:$M,J$9,DATA!$N:$N,$L$1,DATA!$E:$E,"&lt;=7"),4)&gt;MASTER!$B$4/100,"B",IF(ROUND(AVERAGEIFS(DATA!$K:$K,DATA!$F:$F,$B159,DATA!$M:$M,J$9,DATA!$N:$N,$L$1,DATA!$E:$E,"&lt;=7"),4)&gt;MASTER!$B$5/100,"C","K")))," ")</f>
        <v> </v>
      </c>
      <c r="K159" s="52"/>
      <c r="L159" s="18" t="str">
        <f ca="1">IFERROR(IF(ROUND(AVERAGEIFS(DATA!$K:$K,DATA!$F:$F,$B159,DATA!$M:$M,L$9,DATA!$N:$N,$L$1,DATA!$E:$E,"&lt;=7"),4)&gt;MASTER!$B$3/100,"SB",IF(ROUND(AVERAGEIFS(DATA!$K:$K,DATA!$F:$F,$B159,DATA!$M:$M,L$9,DATA!$N:$N,$L$1,DATA!$E:$E,"&lt;=7"),4)&gt;MASTER!$B$4/100,"B",IF(ROUND(AVERAGEIFS(DATA!$K:$K,DATA!$F:$F,$B159,DATA!$M:$M,L$9,DATA!$N:$N,$L$1,DATA!$E:$E,"&lt;=7"),4)&gt;MASTER!$B$5/100,"C","K")))," ")</f>
        <v> </v>
      </c>
      <c r="M159" s="52"/>
      <c r="N159" s="18" t="str">
        <f ca="1">IFERROR(IF(ROUND(AVERAGEIFS(DATA!$K:$K,DATA!$F:$F,$B159,DATA!$M:$M,N$9,DATA!$N:$N,$L$1,DATA!$E:$E,"&lt;=7"),4)&gt;MASTER!$B$3/100,"SB",IF(ROUND(AVERAGEIFS(DATA!$K:$K,DATA!$F:$F,$B159,DATA!$M:$M,N$9,DATA!$N:$N,$L$1,DATA!$E:$E,"&lt;=7"),4)&gt;MASTER!$B$4/100,"B",IF(ROUND(AVERAGEIFS(DATA!$K:$K,DATA!$F:$F,$B159,DATA!$M:$M,N$9,DATA!$N:$N,$L$1,DATA!$E:$E,"&lt;=7"),4)&gt;MASTER!$B$5/100,"C","K")))," ")</f>
        <v> 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customHeight="1" spans="1:50">
      <c r="A160" s="1"/>
      <c r="B160" s="33" t="s">
        <v>149</v>
      </c>
      <c r="C160" s="52"/>
      <c r="D160" s="18" t="str">
        <f ca="1">IFERROR(IF(ROUND(AVERAGEIFS(DATA!$K:$K,DATA!$F:$F,$B160,DATA!$M:$M,D$9,DATA!$N:$N,$L$1,DATA!$E:$E,"&lt;=7"),4)&gt;MASTER!$B$3/100,"SB",IF(ROUND(AVERAGEIFS(DATA!$K:$K,DATA!$F:$F,$B160,DATA!$M:$M,D$9,DATA!$N:$N,$L$1,DATA!$E:$E,"&lt;=7"),4)&gt;MASTER!$B$4/100,"B",IF(ROUND(AVERAGEIFS(DATA!$K:$K,DATA!$F:$F,$B160,DATA!$M:$M,D$9,DATA!$N:$N,$L$1,DATA!$E:$E,"&lt;=7"),4)&gt;MASTER!$B$5/100,"C","K")))," ")</f>
        <v> </v>
      </c>
      <c r="E160" s="52"/>
      <c r="F160" s="18" t="str">
        <f ca="1">IFERROR(IF(ROUND(AVERAGEIFS(DATA!$K:$K,DATA!$F:$F,$B160,DATA!$M:$M,F$9,DATA!$N:$N,$L$1,DATA!$E:$E,"&lt;=7"),4)&gt;MASTER!$B$3/100,"SB",IF(ROUND(AVERAGEIFS(DATA!$K:$K,DATA!$F:$F,$B160,DATA!$M:$M,F$9,DATA!$N:$N,$L$1,DATA!$E:$E,"&lt;=7"),4)&gt;MASTER!$B$4/100,"B",IF(ROUND(AVERAGEIFS(DATA!$K:$K,DATA!$F:$F,$B160,DATA!$M:$M,F$9,DATA!$N:$N,$L$1,DATA!$E:$E,"&lt;=7"),4)&gt;MASTER!$B$5/100,"C","K")))," ")</f>
        <v> </v>
      </c>
      <c r="G160" s="52"/>
      <c r="H160" s="18" t="str">
        <f ca="1">IFERROR(IF(ROUND(AVERAGEIFS(DATA!$K:$K,DATA!$F:$F,$B160,DATA!$M:$M,H$9,DATA!$N:$N,$L$1,DATA!$E:$E,"&lt;=7"),4)&gt;MASTER!$B$3/100,"SB",IF(ROUND(AVERAGEIFS(DATA!$K:$K,DATA!$F:$F,$B160,DATA!$M:$M,H$9,DATA!$N:$N,$L$1,DATA!$E:$E,"&lt;=7"),4)&gt;MASTER!$B$4/100,"B",IF(ROUND(AVERAGEIFS(DATA!$K:$K,DATA!$F:$F,$B160,DATA!$M:$M,H$9,DATA!$N:$N,$L$1,DATA!$E:$E,"&lt;=7"),4)&gt;MASTER!$B$5/100,"C","K")))," ")</f>
        <v> </v>
      </c>
      <c r="I160" s="52"/>
      <c r="J160" s="18" t="str">
        <f ca="1">IFERROR(IF(ROUND(AVERAGEIFS(DATA!$K:$K,DATA!$F:$F,$B160,DATA!$M:$M,J$9,DATA!$N:$N,$L$1,DATA!$E:$E,"&lt;=7"),4)&gt;MASTER!$B$3/100,"SB",IF(ROUND(AVERAGEIFS(DATA!$K:$K,DATA!$F:$F,$B160,DATA!$M:$M,J$9,DATA!$N:$N,$L$1,DATA!$E:$E,"&lt;=7"),4)&gt;MASTER!$B$4/100,"B",IF(ROUND(AVERAGEIFS(DATA!$K:$K,DATA!$F:$F,$B160,DATA!$M:$M,J$9,DATA!$N:$N,$L$1,DATA!$E:$E,"&lt;=7"),4)&gt;MASTER!$B$5/100,"C","K")))," ")</f>
        <v> </v>
      </c>
      <c r="K160" s="52"/>
      <c r="L160" s="18" t="str">
        <f ca="1">IFERROR(IF(ROUND(AVERAGEIFS(DATA!$K:$K,DATA!$F:$F,$B160,DATA!$M:$M,L$9,DATA!$N:$N,$L$1,DATA!$E:$E,"&lt;=7"),4)&gt;MASTER!$B$3/100,"SB",IF(ROUND(AVERAGEIFS(DATA!$K:$K,DATA!$F:$F,$B160,DATA!$M:$M,L$9,DATA!$N:$N,$L$1,DATA!$E:$E,"&lt;=7"),4)&gt;MASTER!$B$4/100,"B",IF(ROUND(AVERAGEIFS(DATA!$K:$K,DATA!$F:$F,$B160,DATA!$M:$M,L$9,DATA!$N:$N,$L$1,DATA!$E:$E,"&lt;=7"),4)&gt;MASTER!$B$5/100,"C","K")))," ")</f>
        <v> </v>
      </c>
      <c r="M160" s="52"/>
      <c r="N160" s="18" t="str">
        <f ca="1">IFERROR(IF(ROUND(AVERAGEIFS(DATA!$K:$K,DATA!$F:$F,$B160,DATA!$M:$M,N$9,DATA!$N:$N,$L$1,DATA!$E:$E,"&lt;=7"),4)&gt;MASTER!$B$3/100,"SB",IF(ROUND(AVERAGEIFS(DATA!$K:$K,DATA!$F:$F,$B160,DATA!$M:$M,N$9,DATA!$N:$N,$L$1,DATA!$E:$E,"&lt;=7"),4)&gt;MASTER!$B$4/100,"B",IF(ROUND(AVERAGEIFS(DATA!$K:$K,DATA!$F:$F,$B160,DATA!$M:$M,N$9,DATA!$N:$N,$L$1,DATA!$E:$E,"&lt;=7"),4)&gt;MASTER!$B$5/100,"C","K")))," ")</f>
        <v> 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customHeight="1" spans="1:50">
      <c r="A161" s="1"/>
      <c r="B161" s="33" t="s">
        <v>150</v>
      </c>
      <c r="C161" s="52"/>
      <c r="D161" s="18" t="str">
        <f ca="1">IFERROR(IF(ROUND(AVERAGEIFS(DATA!$K:$K,DATA!$F:$F,$B161,DATA!$M:$M,D$9,DATA!$N:$N,$L$1,DATA!$E:$E,"&lt;=7"),4)&gt;MASTER!$B$3/100,"SB",IF(ROUND(AVERAGEIFS(DATA!$K:$K,DATA!$F:$F,$B161,DATA!$M:$M,D$9,DATA!$N:$N,$L$1,DATA!$E:$E,"&lt;=7"),4)&gt;MASTER!$B$4/100,"B",IF(ROUND(AVERAGEIFS(DATA!$K:$K,DATA!$F:$F,$B161,DATA!$M:$M,D$9,DATA!$N:$N,$L$1,DATA!$E:$E,"&lt;=7"),4)&gt;MASTER!$B$5/100,"C","K")))," ")</f>
        <v> </v>
      </c>
      <c r="E161" s="52"/>
      <c r="F161" s="18" t="str">
        <f ca="1">IFERROR(IF(ROUND(AVERAGEIFS(DATA!$K:$K,DATA!$F:$F,$B161,DATA!$M:$M,F$9,DATA!$N:$N,$L$1,DATA!$E:$E,"&lt;=7"),4)&gt;MASTER!$B$3/100,"SB",IF(ROUND(AVERAGEIFS(DATA!$K:$K,DATA!$F:$F,$B161,DATA!$M:$M,F$9,DATA!$N:$N,$L$1,DATA!$E:$E,"&lt;=7"),4)&gt;MASTER!$B$4/100,"B",IF(ROUND(AVERAGEIFS(DATA!$K:$K,DATA!$F:$F,$B161,DATA!$M:$M,F$9,DATA!$N:$N,$L$1,DATA!$E:$E,"&lt;=7"),4)&gt;MASTER!$B$5/100,"C","K")))," ")</f>
        <v> </v>
      </c>
      <c r="G161" s="52"/>
      <c r="H161" s="18" t="str">
        <f ca="1">IFERROR(IF(ROUND(AVERAGEIFS(DATA!$K:$K,DATA!$F:$F,$B161,DATA!$M:$M,H$9,DATA!$N:$N,$L$1,DATA!$E:$E,"&lt;=7"),4)&gt;MASTER!$B$3/100,"SB",IF(ROUND(AVERAGEIFS(DATA!$K:$K,DATA!$F:$F,$B161,DATA!$M:$M,H$9,DATA!$N:$N,$L$1,DATA!$E:$E,"&lt;=7"),4)&gt;MASTER!$B$4/100,"B",IF(ROUND(AVERAGEIFS(DATA!$K:$K,DATA!$F:$F,$B161,DATA!$M:$M,H$9,DATA!$N:$N,$L$1,DATA!$E:$E,"&lt;=7"),4)&gt;MASTER!$B$5/100,"C","K")))," ")</f>
        <v> </v>
      </c>
      <c r="I161" s="52"/>
      <c r="J161" s="18" t="str">
        <f ca="1">IFERROR(IF(ROUND(AVERAGEIFS(DATA!$K:$K,DATA!$F:$F,$B161,DATA!$M:$M,J$9,DATA!$N:$N,$L$1,DATA!$E:$E,"&lt;=7"),4)&gt;MASTER!$B$3/100,"SB",IF(ROUND(AVERAGEIFS(DATA!$K:$K,DATA!$F:$F,$B161,DATA!$M:$M,J$9,DATA!$N:$N,$L$1,DATA!$E:$E,"&lt;=7"),4)&gt;MASTER!$B$4/100,"B",IF(ROUND(AVERAGEIFS(DATA!$K:$K,DATA!$F:$F,$B161,DATA!$M:$M,J$9,DATA!$N:$N,$L$1,DATA!$E:$E,"&lt;=7"),4)&gt;MASTER!$B$5/100,"C","K")))," ")</f>
        <v> </v>
      </c>
      <c r="K161" s="52"/>
      <c r="L161" s="18" t="str">
        <f ca="1">IFERROR(IF(ROUND(AVERAGEIFS(DATA!$K:$K,DATA!$F:$F,$B161,DATA!$M:$M,L$9,DATA!$N:$N,$L$1,DATA!$E:$E,"&lt;=7"),4)&gt;MASTER!$B$3/100,"SB",IF(ROUND(AVERAGEIFS(DATA!$K:$K,DATA!$F:$F,$B161,DATA!$M:$M,L$9,DATA!$N:$N,$L$1,DATA!$E:$E,"&lt;=7"),4)&gt;MASTER!$B$4/100,"B",IF(ROUND(AVERAGEIFS(DATA!$K:$K,DATA!$F:$F,$B161,DATA!$M:$M,L$9,DATA!$N:$N,$L$1,DATA!$E:$E,"&lt;=7"),4)&gt;MASTER!$B$5/100,"C","K")))," ")</f>
        <v> </v>
      </c>
      <c r="M161" s="52"/>
      <c r="N161" s="18" t="str">
        <f ca="1">IFERROR(IF(ROUND(AVERAGEIFS(DATA!$K:$K,DATA!$F:$F,$B161,DATA!$M:$M,N$9,DATA!$N:$N,$L$1,DATA!$E:$E,"&lt;=7"),4)&gt;MASTER!$B$3/100,"SB",IF(ROUND(AVERAGEIFS(DATA!$K:$K,DATA!$F:$F,$B161,DATA!$M:$M,N$9,DATA!$N:$N,$L$1,DATA!$E:$E,"&lt;=7"),4)&gt;MASTER!$B$4/100,"B",IF(ROUND(AVERAGEIFS(DATA!$K:$K,DATA!$F:$F,$B161,DATA!$M:$M,N$9,DATA!$N:$N,$L$1,DATA!$E:$E,"&lt;=7"),4)&gt;MASTER!$B$5/100,"C","K")))," ")</f>
        <v> 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customHeight="1" spans="1:50">
      <c r="A162" s="1"/>
      <c r="B162" s="33" t="s">
        <v>151</v>
      </c>
      <c r="C162" s="52"/>
      <c r="D162" s="18" t="str">
        <f ca="1">IFERROR(IF(ROUND(AVERAGEIFS(DATA!$K:$K,DATA!$F:$F,$B162,DATA!$M:$M,D$9,DATA!$N:$N,$L$1,DATA!$E:$E,"&lt;=7"),4)&gt;MASTER!$B$3/100,"SB",IF(ROUND(AVERAGEIFS(DATA!$K:$K,DATA!$F:$F,$B162,DATA!$M:$M,D$9,DATA!$N:$N,$L$1,DATA!$E:$E,"&lt;=7"),4)&gt;MASTER!$B$4/100,"B",IF(ROUND(AVERAGEIFS(DATA!$K:$K,DATA!$F:$F,$B162,DATA!$M:$M,D$9,DATA!$N:$N,$L$1,DATA!$E:$E,"&lt;=7"),4)&gt;MASTER!$B$5/100,"C","K")))," ")</f>
        <v> </v>
      </c>
      <c r="E162" s="52"/>
      <c r="F162" s="18" t="str">
        <f ca="1">IFERROR(IF(ROUND(AVERAGEIFS(DATA!$K:$K,DATA!$F:$F,$B162,DATA!$M:$M,F$9,DATA!$N:$N,$L$1,DATA!$E:$E,"&lt;=7"),4)&gt;MASTER!$B$3/100,"SB",IF(ROUND(AVERAGEIFS(DATA!$K:$K,DATA!$F:$F,$B162,DATA!$M:$M,F$9,DATA!$N:$N,$L$1,DATA!$E:$E,"&lt;=7"),4)&gt;MASTER!$B$4/100,"B",IF(ROUND(AVERAGEIFS(DATA!$K:$K,DATA!$F:$F,$B162,DATA!$M:$M,F$9,DATA!$N:$N,$L$1,DATA!$E:$E,"&lt;=7"),4)&gt;MASTER!$B$5/100,"C","K")))," ")</f>
        <v> </v>
      </c>
      <c r="G162" s="52"/>
      <c r="H162" s="18" t="str">
        <f ca="1">IFERROR(IF(ROUND(AVERAGEIFS(DATA!$K:$K,DATA!$F:$F,$B162,DATA!$M:$M,H$9,DATA!$N:$N,$L$1,DATA!$E:$E,"&lt;=7"),4)&gt;MASTER!$B$3/100,"SB",IF(ROUND(AVERAGEIFS(DATA!$K:$K,DATA!$F:$F,$B162,DATA!$M:$M,H$9,DATA!$N:$N,$L$1,DATA!$E:$E,"&lt;=7"),4)&gt;MASTER!$B$4/100,"B",IF(ROUND(AVERAGEIFS(DATA!$K:$K,DATA!$F:$F,$B162,DATA!$M:$M,H$9,DATA!$N:$N,$L$1,DATA!$E:$E,"&lt;=7"),4)&gt;MASTER!$B$5/100,"C","K")))," ")</f>
        <v> </v>
      </c>
      <c r="I162" s="52"/>
      <c r="J162" s="18" t="str">
        <f ca="1">IFERROR(IF(ROUND(AVERAGEIFS(DATA!$K:$K,DATA!$F:$F,$B162,DATA!$M:$M,J$9,DATA!$N:$N,$L$1,DATA!$E:$E,"&lt;=7"),4)&gt;MASTER!$B$3/100,"SB",IF(ROUND(AVERAGEIFS(DATA!$K:$K,DATA!$F:$F,$B162,DATA!$M:$M,J$9,DATA!$N:$N,$L$1,DATA!$E:$E,"&lt;=7"),4)&gt;MASTER!$B$4/100,"B",IF(ROUND(AVERAGEIFS(DATA!$K:$K,DATA!$F:$F,$B162,DATA!$M:$M,J$9,DATA!$N:$N,$L$1,DATA!$E:$E,"&lt;=7"),4)&gt;MASTER!$B$5/100,"C","K")))," ")</f>
        <v> </v>
      </c>
      <c r="K162" s="52"/>
      <c r="L162" s="18" t="str">
        <f ca="1">IFERROR(IF(ROUND(AVERAGEIFS(DATA!$K:$K,DATA!$F:$F,$B162,DATA!$M:$M,L$9,DATA!$N:$N,$L$1,DATA!$E:$E,"&lt;=7"),4)&gt;MASTER!$B$3/100,"SB",IF(ROUND(AVERAGEIFS(DATA!$K:$K,DATA!$F:$F,$B162,DATA!$M:$M,L$9,DATA!$N:$N,$L$1,DATA!$E:$E,"&lt;=7"),4)&gt;MASTER!$B$4/100,"B",IF(ROUND(AVERAGEIFS(DATA!$K:$K,DATA!$F:$F,$B162,DATA!$M:$M,L$9,DATA!$N:$N,$L$1,DATA!$E:$E,"&lt;=7"),4)&gt;MASTER!$B$5/100,"C","K")))," ")</f>
        <v> </v>
      </c>
      <c r="M162" s="52"/>
      <c r="N162" s="18" t="str">
        <f ca="1">IFERROR(IF(ROUND(AVERAGEIFS(DATA!$K:$K,DATA!$F:$F,$B162,DATA!$M:$M,N$9,DATA!$N:$N,$L$1,DATA!$E:$E,"&lt;=7"),4)&gt;MASTER!$B$3/100,"SB",IF(ROUND(AVERAGEIFS(DATA!$K:$K,DATA!$F:$F,$B162,DATA!$M:$M,N$9,DATA!$N:$N,$L$1,DATA!$E:$E,"&lt;=7"),4)&gt;MASTER!$B$4/100,"B",IF(ROUND(AVERAGEIFS(DATA!$K:$K,DATA!$F:$F,$B162,DATA!$M:$M,N$9,DATA!$N:$N,$L$1,DATA!$E:$E,"&lt;=7"),4)&gt;MASTER!$B$5/100,"C","K")))," ")</f>
        <v> 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customHeight="1" spans="1:50">
      <c r="A163" s="1"/>
      <c r="B163" s="33" t="s">
        <v>152</v>
      </c>
      <c r="C163" s="52"/>
      <c r="D163" s="18" t="str">
        <f ca="1">IFERROR(IF(ROUND(AVERAGEIFS(DATA!$K:$K,DATA!$F:$F,$B163,DATA!$M:$M,D$9,DATA!$N:$N,$L$1,DATA!$E:$E,"&lt;=7"),4)&gt;MASTER!$B$3/100,"SB",IF(ROUND(AVERAGEIFS(DATA!$K:$K,DATA!$F:$F,$B163,DATA!$M:$M,D$9,DATA!$N:$N,$L$1,DATA!$E:$E,"&lt;=7"),4)&gt;MASTER!$B$4/100,"B",IF(ROUND(AVERAGEIFS(DATA!$K:$K,DATA!$F:$F,$B163,DATA!$M:$M,D$9,DATA!$N:$N,$L$1,DATA!$E:$E,"&lt;=7"),4)&gt;MASTER!$B$5/100,"C","K")))," ")</f>
        <v> </v>
      </c>
      <c r="E163" s="52"/>
      <c r="F163" s="18" t="str">
        <f ca="1">IFERROR(IF(ROUND(AVERAGEIFS(DATA!$K:$K,DATA!$F:$F,$B163,DATA!$M:$M,F$9,DATA!$N:$N,$L$1,DATA!$E:$E,"&lt;=7"),4)&gt;MASTER!$B$3/100,"SB",IF(ROUND(AVERAGEIFS(DATA!$K:$K,DATA!$F:$F,$B163,DATA!$M:$M,F$9,DATA!$N:$N,$L$1,DATA!$E:$E,"&lt;=7"),4)&gt;MASTER!$B$4/100,"B",IF(ROUND(AVERAGEIFS(DATA!$K:$K,DATA!$F:$F,$B163,DATA!$M:$M,F$9,DATA!$N:$N,$L$1,DATA!$E:$E,"&lt;=7"),4)&gt;MASTER!$B$5/100,"C","K")))," ")</f>
        <v> </v>
      </c>
      <c r="G163" s="52"/>
      <c r="H163" s="18" t="str">
        <f ca="1">IFERROR(IF(ROUND(AVERAGEIFS(DATA!$K:$K,DATA!$F:$F,$B163,DATA!$M:$M,H$9,DATA!$N:$N,$L$1,DATA!$E:$E,"&lt;=7"),4)&gt;MASTER!$B$3/100,"SB",IF(ROUND(AVERAGEIFS(DATA!$K:$K,DATA!$F:$F,$B163,DATA!$M:$M,H$9,DATA!$N:$N,$L$1,DATA!$E:$E,"&lt;=7"),4)&gt;MASTER!$B$4/100,"B",IF(ROUND(AVERAGEIFS(DATA!$K:$K,DATA!$F:$F,$B163,DATA!$M:$M,H$9,DATA!$N:$N,$L$1,DATA!$E:$E,"&lt;=7"),4)&gt;MASTER!$B$5/100,"C","K")))," ")</f>
        <v> </v>
      </c>
      <c r="I163" s="52"/>
      <c r="J163" s="18" t="str">
        <f ca="1">IFERROR(IF(ROUND(AVERAGEIFS(DATA!$K:$K,DATA!$F:$F,$B163,DATA!$M:$M,J$9,DATA!$N:$N,$L$1,DATA!$E:$E,"&lt;=7"),4)&gt;MASTER!$B$3/100,"SB",IF(ROUND(AVERAGEIFS(DATA!$K:$K,DATA!$F:$F,$B163,DATA!$M:$M,J$9,DATA!$N:$N,$L$1,DATA!$E:$E,"&lt;=7"),4)&gt;MASTER!$B$4/100,"B",IF(ROUND(AVERAGEIFS(DATA!$K:$K,DATA!$F:$F,$B163,DATA!$M:$M,J$9,DATA!$N:$N,$L$1,DATA!$E:$E,"&lt;=7"),4)&gt;MASTER!$B$5/100,"C","K")))," ")</f>
        <v> </v>
      </c>
      <c r="K163" s="52"/>
      <c r="L163" s="18" t="str">
        <f ca="1">IFERROR(IF(ROUND(AVERAGEIFS(DATA!$K:$K,DATA!$F:$F,$B163,DATA!$M:$M,L$9,DATA!$N:$N,$L$1,DATA!$E:$E,"&lt;=7"),4)&gt;MASTER!$B$3/100,"SB",IF(ROUND(AVERAGEIFS(DATA!$K:$K,DATA!$F:$F,$B163,DATA!$M:$M,L$9,DATA!$N:$N,$L$1,DATA!$E:$E,"&lt;=7"),4)&gt;MASTER!$B$4/100,"B",IF(ROUND(AVERAGEIFS(DATA!$K:$K,DATA!$F:$F,$B163,DATA!$M:$M,L$9,DATA!$N:$N,$L$1,DATA!$E:$E,"&lt;=7"),4)&gt;MASTER!$B$5/100,"C","K")))," ")</f>
        <v> </v>
      </c>
      <c r="M163" s="52"/>
      <c r="N163" s="18" t="str">
        <f ca="1">IFERROR(IF(ROUND(AVERAGEIFS(DATA!$K:$K,DATA!$F:$F,$B163,DATA!$M:$M,N$9,DATA!$N:$N,$L$1,DATA!$E:$E,"&lt;=7"),4)&gt;MASTER!$B$3/100,"SB",IF(ROUND(AVERAGEIFS(DATA!$K:$K,DATA!$F:$F,$B163,DATA!$M:$M,N$9,DATA!$N:$N,$L$1,DATA!$E:$E,"&lt;=7"),4)&gt;MASTER!$B$4/100,"B",IF(ROUND(AVERAGEIFS(DATA!$K:$K,DATA!$F:$F,$B163,DATA!$M:$M,N$9,DATA!$N:$N,$L$1,DATA!$E:$E,"&lt;=7"),4)&gt;MASTER!$B$5/100,"C","K")))," ")</f>
        <v> 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customHeight="1" spans="1:50">
      <c r="A164" s="1"/>
      <c r="B164" s="33" t="s">
        <v>153</v>
      </c>
      <c r="C164" s="52"/>
      <c r="D164" s="18" t="str">
        <f ca="1">IFERROR(IF(ROUND(AVERAGEIFS(DATA!$K:$K,DATA!$F:$F,$B164,DATA!$M:$M,D$9,DATA!$N:$N,$L$1,DATA!$E:$E,"&lt;=7"),4)&gt;MASTER!$B$3/100,"SB",IF(ROUND(AVERAGEIFS(DATA!$K:$K,DATA!$F:$F,$B164,DATA!$M:$M,D$9,DATA!$N:$N,$L$1,DATA!$E:$E,"&lt;=7"),4)&gt;MASTER!$B$4/100,"B",IF(ROUND(AVERAGEIFS(DATA!$K:$K,DATA!$F:$F,$B164,DATA!$M:$M,D$9,DATA!$N:$N,$L$1,DATA!$E:$E,"&lt;=7"),4)&gt;MASTER!$B$5/100,"C","K")))," ")</f>
        <v> </v>
      </c>
      <c r="E164" s="52"/>
      <c r="F164" s="18" t="str">
        <f ca="1">IFERROR(IF(ROUND(AVERAGEIFS(DATA!$K:$K,DATA!$F:$F,$B164,DATA!$M:$M,F$9,DATA!$N:$N,$L$1,DATA!$E:$E,"&lt;=7"),4)&gt;MASTER!$B$3/100,"SB",IF(ROUND(AVERAGEIFS(DATA!$K:$K,DATA!$F:$F,$B164,DATA!$M:$M,F$9,DATA!$N:$N,$L$1,DATA!$E:$E,"&lt;=7"),4)&gt;MASTER!$B$4/100,"B",IF(ROUND(AVERAGEIFS(DATA!$K:$K,DATA!$F:$F,$B164,DATA!$M:$M,F$9,DATA!$N:$N,$L$1,DATA!$E:$E,"&lt;=7"),4)&gt;MASTER!$B$5/100,"C","K")))," ")</f>
        <v> </v>
      </c>
      <c r="G164" s="52"/>
      <c r="H164" s="18" t="str">
        <f ca="1">IFERROR(IF(ROUND(AVERAGEIFS(DATA!$K:$K,DATA!$F:$F,$B164,DATA!$M:$M,H$9,DATA!$N:$N,$L$1,DATA!$E:$E,"&lt;=7"),4)&gt;MASTER!$B$3/100,"SB",IF(ROUND(AVERAGEIFS(DATA!$K:$K,DATA!$F:$F,$B164,DATA!$M:$M,H$9,DATA!$N:$N,$L$1,DATA!$E:$E,"&lt;=7"),4)&gt;MASTER!$B$4/100,"B",IF(ROUND(AVERAGEIFS(DATA!$K:$K,DATA!$F:$F,$B164,DATA!$M:$M,H$9,DATA!$N:$N,$L$1,DATA!$E:$E,"&lt;=7"),4)&gt;MASTER!$B$5/100,"C","K")))," ")</f>
        <v> </v>
      </c>
      <c r="I164" s="52"/>
      <c r="J164" s="18" t="str">
        <f ca="1">IFERROR(IF(ROUND(AVERAGEIFS(DATA!$K:$K,DATA!$F:$F,$B164,DATA!$M:$M,J$9,DATA!$N:$N,$L$1,DATA!$E:$E,"&lt;=7"),4)&gt;MASTER!$B$3/100,"SB",IF(ROUND(AVERAGEIFS(DATA!$K:$K,DATA!$F:$F,$B164,DATA!$M:$M,J$9,DATA!$N:$N,$L$1,DATA!$E:$E,"&lt;=7"),4)&gt;MASTER!$B$4/100,"B",IF(ROUND(AVERAGEIFS(DATA!$K:$K,DATA!$F:$F,$B164,DATA!$M:$M,J$9,DATA!$N:$N,$L$1,DATA!$E:$E,"&lt;=7"),4)&gt;MASTER!$B$5/100,"C","K")))," ")</f>
        <v> </v>
      </c>
      <c r="K164" s="52"/>
      <c r="L164" s="18" t="str">
        <f ca="1">IFERROR(IF(ROUND(AVERAGEIFS(DATA!$K:$K,DATA!$F:$F,$B164,DATA!$M:$M,L$9,DATA!$N:$N,$L$1,DATA!$E:$E,"&lt;=7"),4)&gt;MASTER!$B$3/100,"SB",IF(ROUND(AVERAGEIFS(DATA!$K:$K,DATA!$F:$F,$B164,DATA!$M:$M,L$9,DATA!$N:$N,$L$1,DATA!$E:$E,"&lt;=7"),4)&gt;MASTER!$B$4/100,"B",IF(ROUND(AVERAGEIFS(DATA!$K:$K,DATA!$F:$F,$B164,DATA!$M:$M,L$9,DATA!$N:$N,$L$1,DATA!$E:$E,"&lt;=7"),4)&gt;MASTER!$B$5/100,"C","K")))," ")</f>
        <v> </v>
      </c>
      <c r="M164" s="52"/>
      <c r="N164" s="18" t="str">
        <f ca="1">IFERROR(IF(ROUND(AVERAGEIFS(DATA!$K:$K,DATA!$F:$F,$B164,DATA!$M:$M,N$9,DATA!$N:$N,$L$1,DATA!$E:$E,"&lt;=7"),4)&gt;MASTER!$B$3/100,"SB",IF(ROUND(AVERAGEIFS(DATA!$K:$K,DATA!$F:$F,$B164,DATA!$M:$M,N$9,DATA!$N:$N,$L$1,DATA!$E:$E,"&lt;=7"),4)&gt;MASTER!$B$4/100,"B",IF(ROUND(AVERAGEIFS(DATA!$K:$K,DATA!$F:$F,$B164,DATA!$M:$M,N$9,DATA!$N:$N,$L$1,DATA!$E:$E,"&lt;=7"),4)&gt;MASTER!$B$5/100,"C","K")))," ")</f>
        <v> 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customHeight="1" spans="1:50">
      <c r="A165" s="1"/>
      <c r="B165" s="33" t="s">
        <v>154</v>
      </c>
      <c r="C165" s="52"/>
      <c r="D165" s="18" t="str">
        <f ca="1">IFERROR(IF(ROUND(AVERAGEIFS(DATA!$K:$K,DATA!$F:$F,$B165,DATA!$M:$M,D$9,DATA!$N:$N,$L$1,DATA!$E:$E,"&lt;=7"),4)&gt;MASTER!$B$3/100,"SB",IF(ROUND(AVERAGEIFS(DATA!$K:$K,DATA!$F:$F,$B165,DATA!$M:$M,D$9,DATA!$N:$N,$L$1,DATA!$E:$E,"&lt;=7"),4)&gt;MASTER!$B$4/100,"B",IF(ROUND(AVERAGEIFS(DATA!$K:$K,DATA!$F:$F,$B165,DATA!$M:$M,D$9,DATA!$N:$N,$L$1,DATA!$E:$E,"&lt;=7"),4)&gt;MASTER!$B$5/100,"C","K")))," ")</f>
        <v> </v>
      </c>
      <c r="E165" s="52"/>
      <c r="F165" s="18" t="str">
        <f ca="1">IFERROR(IF(ROUND(AVERAGEIFS(DATA!$K:$K,DATA!$F:$F,$B165,DATA!$M:$M,F$9,DATA!$N:$N,$L$1,DATA!$E:$E,"&lt;=7"),4)&gt;MASTER!$B$3/100,"SB",IF(ROUND(AVERAGEIFS(DATA!$K:$K,DATA!$F:$F,$B165,DATA!$M:$M,F$9,DATA!$N:$N,$L$1,DATA!$E:$E,"&lt;=7"),4)&gt;MASTER!$B$4/100,"B",IF(ROUND(AVERAGEIFS(DATA!$K:$K,DATA!$F:$F,$B165,DATA!$M:$M,F$9,DATA!$N:$N,$L$1,DATA!$E:$E,"&lt;=7"),4)&gt;MASTER!$B$5/100,"C","K")))," ")</f>
        <v> </v>
      </c>
      <c r="G165" s="52"/>
      <c r="H165" s="18" t="str">
        <f ca="1">IFERROR(IF(ROUND(AVERAGEIFS(DATA!$K:$K,DATA!$F:$F,$B165,DATA!$M:$M,H$9,DATA!$N:$N,$L$1,DATA!$E:$E,"&lt;=7"),4)&gt;MASTER!$B$3/100,"SB",IF(ROUND(AVERAGEIFS(DATA!$K:$K,DATA!$F:$F,$B165,DATA!$M:$M,H$9,DATA!$N:$N,$L$1,DATA!$E:$E,"&lt;=7"),4)&gt;MASTER!$B$4/100,"B",IF(ROUND(AVERAGEIFS(DATA!$K:$K,DATA!$F:$F,$B165,DATA!$M:$M,H$9,DATA!$N:$N,$L$1,DATA!$E:$E,"&lt;=7"),4)&gt;MASTER!$B$5/100,"C","K")))," ")</f>
        <v> </v>
      </c>
      <c r="I165" s="52"/>
      <c r="J165" s="18" t="str">
        <f ca="1">IFERROR(IF(ROUND(AVERAGEIFS(DATA!$K:$K,DATA!$F:$F,$B165,DATA!$M:$M,J$9,DATA!$N:$N,$L$1,DATA!$E:$E,"&lt;=7"),4)&gt;MASTER!$B$3/100,"SB",IF(ROUND(AVERAGEIFS(DATA!$K:$K,DATA!$F:$F,$B165,DATA!$M:$M,J$9,DATA!$N:$N,$L$1,DATA!$E:$E,"&lt;=7"),4)&gt;MASTER!$B$4/100,"B",IF(ROUND(AVERAGEIFS(DATA!$K:$K,DATA!$F:$F,$B165,DATA!$M:$M,J$9,DATA!$N:$N,$L$1,DATA!$E:$E,"&lt;=7"),4)&gt;MASTER!$B$5/100,"C","K")))," ")</f>
        <v> </v>
      </c>
      <c r="K165" s="52"/>
      <c r="L165" s="18" t="str">
        <f ca="1">IFERROR(IF(ROUND(AVERAGEIFS(DATA!$K:$K,DATA!$F:$F,$B165,DATA!$M:$M,L$9,DATA!$N:$N,$L$1,DATA!$E:$E,"&lt;=7"),4)&gt;MASTER!$B$3/100,"SB",IF(ROUND(AVERAGEIFS(DATA!$K:$K,DATA!$F:$F,$B165,DATA!$M:$M,L$9,DATA!$N:$N,$L$1,DATA!$E:$E,"&lt;=7"),4)&gt;MASTER!$B$4/100,"B",IF(ROUND(AVERAGEIFS(DATA!$K:$K,DATA!$F:$F,$B165,DATA!$M:$M,L$9,DATA!$N:$N,$L$1,DATA!$E:$E,"&lt;=7"),4)&gt;MASTER!$B$5/100,"C","K")))," ")</f>
        <v> </v>
      </c>
      <c r="M165" s="52"/>
      <c r="N165" s="18" t="str">
        <f ca="1">IFERROR(IF(ROUND(AVERAGEIFS(DATA!$K:$K,DATA!$F:$F,$B165,DATA!$M:$M,N$9,DATA!$N:$N,$L$1,DATA!$E:$E,"&lt;=7"),4)&gt;MASTER!$B$3/100,"SB",IF(ROUND(AVERAGEIFS(DATA!$K:$K,DATA!$F:$F,$B165,DATA!$M:$M,N$9,DATA!$N:$N,$L$1,DATA!$E:$E,"&lt;=7"),4)&gt;MASTER!$B$4/100,"B",IF(ROUND(AVERAGEIFS(DATA!$K:$K,DATA!$F:$F,$B165,DATA!$M:$M,N$9,DATA!$N:$N,$L$1,DATA!$E:$E,"&lt;=7"),4)&gt;MASTER!$B$5/100,"C","K")))," ")</f>
        <v> </v>
      </c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customHeight="1" spans="1:50">
      <c r="A166" s="1"/>
      <c r="B166" s="33" t="s">
        <v>155</v>
      </c>
      <c r="C166" s="52"/>
      <c r="D166" s="18" t="str">
        <f ca="1">IFERROR(IF(ROUND(AVERAGEIFS(DATA!$K:$K,DATA!$F:$F,$B166,DATA!$M:$M,D$9,DATA!$N:$N,$L$1,DATA!$E:$E,"&lt;=7"),4)&gt;MASTER!$B$3/100,"SB",IF(ROUND(AVERAGEIFS(DATA!$K:$K,DATA!$F:$F,$B166,DATA!$M:$M,D$9,DATA!$N:$N,$L$1,DATA!$E:$E,"&lt;=7"),4)&gt;MASTER!$B$4/100,"B",IF(ROUND(AVERAGEIFS(DATA!$K:$K,DATA!$F:$F,$B166,DATA!$M:$M,D$9,DATA!$N:$N,$L$1,DATA!$E:$E,"&lt;=7"),4)&gt;MASTER!$B$5/100,"C","K")))," ")</f>
        <v> </v>
      </c>
      <c r="E166" s="52"/>
      <c r="F166" s="18" t="str">
        <f ca="1">IFERROR(IF(ROUND(AVERAGEIFS(DATA!$K:$K,DATA!$F:$F,$B166,DATA!$M:$M,F$9,DATA!$N:$N,$L$1,DATA!$E:$E,"&lt;=7"),4)&gt;MASTER!$B$3/100,"SB",IF(ROUND(AVERAGEIFS(DATA!$K:$K,DATA!$F:$F,$B166,DATA!$M:$M,F$9,DATA!$N:$N,$L$1,DATA!$E:$E,"&lt;=7"),4)&gt;MASTER!$B$4/100,"B",IF(ROUND(AVERAGEIFS(DATA!$K:$K,DATA!$F:$F,$B166,DATA!$M:$M,F$9,DATA!$N:$N,$L$1,DATA!$E:$E,"&lt;=7"),4)&gt;MASTER!$B$5/100,"C","K")))," ")</f>
        <v> </v>
      </c>
      <c r="G166" s="52"/>
      <c r="H166" s="18" t="str">
        <f ca="1">IFERROR(IF(ROUND(AVERAGEIFS(DATA!$K:$K,DATA!$F:$F,$B166,DATA!$M:$M,H$9,DATA!$N:$N,$L$1,DATA!$E:$E,"&lt;=7"),4)&gt;MASTER!$B$3/100,"SB",IF(ROUND(AVERAGEIFS(DATA!$K:$K,DATA!$F:$F,$B166,DATA!$M:$M,H$9,DATA!$N:$N,$L$1,DATA!$E:$E,"&lt;=7"),4)&gt;MASTER!$B$4/100,"B",IF(ROUND(AVERAGEIFS(DATA!$K:$K,DATA!$F:$F,$B166,DATA!$M:$M,H$9,DATA!$N:$N,$L$1,DATA!$E:$E,"&lt;=7"),4)&gt;MASTER!$B$5/100,"C","K")))," ")</f>
        <v> </v>
      </c>
      <c r="I166" s="52"/>
      <c r="J166" s="18" t="str">
        <f ca="1">IFERROR(IF(ROUND(AVERAGEIFS(DATA!$K:$K,DATA!$F:$F,$B166,DATA!$M:$M,J$9,DATA!$N:$N,$L$1,DATA!$E:$E,"&lt;=7"),4)&gt;MASTER!$B$3/100,"SB",IF(ROUND(AVERAGEIFS(DATA!$K:$K,DATA!$F:$F,$B166,DATA!$M:$M,J$9,DATA!$N:$N,$L$1,DATA!$E:$E,"&lt;=7"),4)&gt;MASTER!$B$4/100,"B",IF(ROUND(AVERAGEIFS(DATA!$K:$K,DATA!$F:$F,$B166,DATA!$M:$M,J$9,DATA!$N:$N,$L$1,DATA!$E:$E,"&lt;=7"),4)&gt;MASTER!$B$5/100,"C","K")))," ")</f>
        <v> </v>
      </c>
      <c r="K166" s="52"/>
      <c r="L166" s="18" t="str">
        <f ca="1">IFERROR(IF(ROUND(AVERAGEIFS(DATA!$K:$K,DATA!$F:$F,$B166,DATA!$M:$M,L$9,DATA!$N:$N,$L$1,DATA!$E:$E,"&lt;=7"),4)&gt;MASTER!$B$3/100,"SB",IF(ROUND(AVERAGEIFS(DATA!$K:$K,DATA!$F:$F,$B166,DATA!$M:$M,L$9,DATA!$N:$N,$L$1,DATA!$E:$E,"&lt;=7"),4)&gt;MASTER!$B$4/100,"B",IF(ROUND(AVERAGEIFS(DATA!$K:$K,DATA!$F:$F,$B166,DATA!$M:$M,L$9,DATA!$N:$N,$L$1,DATA!$E:$E,"&lt;=7"),4)&gt;MASTER!$B$5/100,"C","K")))," ")</f>
        <v> </v>
      </c>
      <c r="M166" s="52"/>
      <c r="N166" s="18" t="str">
        <f ca="1">IFERROR(IF(ROUND(AVERAGEIFS(DATA!$K:$K,DATA!$F:$F,$B166,DATA!$M:$M,N$9,DATA!$N:$N,$L$1,DATA!$E:$E,"&lt;=7"),4)&gt;MASTER!$B$3/100,"SB",IF(ROUND(AVERAGEIFS(DATA!$K:$K,DATA!$F:$F,$B166,DATA!$M:$M,N$9,DATA!$N:$N,$L$1,DATA!$E:$E,"&lt;=7"),4)&gt;MASTER!$B$4/100,"B",IF(ROUND(AVERAGEIFS(DATA!$K:$K,DATA!$F:$F,$B166,DATA!$M:$M,N$9,DATA!$N:$N,$L$1,DATA!$E:$E,"&lt;=7"),4)&gt;MASTER!$B$5/100,"C","K")))," ")</f>
        <v> </v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customHeight="1" spans="1:50">
      <c r="A167" s="1"/>
      <c r="B167" s="33" t="s">
        <v>156</v>
      </c>
      <c r="C167" s="52"/>
      <c r="D167" s="18" t="str">
        <f ca="1">IFERROR(IF(ROUND(AVERAGEIFS(DATA!$K:$K,DATA!$F:$F,$B167,DATA!$M:$M,D$9,DATA!$N:$N,$L$1,DATA!$E:$E,"&lt;=7"),4)&gt;MASTER!$B$3/100,"SB",IF(ROUND(AVERAGEIFS(DATA!$K:$K,DATA!$F:$F,$B167,DATA!$M:$M,D$9,DATA!$N:$N,$L$1,DATA!$E:$E,"&lt;=7"),4)&gt;MASTER!$B$4/100,"B",IF(ROUND(AVERAGEIFS(DATA!$K:$K,DATA!$F:$F,$B167,DATA!$M:$M,D$9,DATA!$N:$N,$L$1,DATA!$E:$E,"&lt;=7"),4)&gt;MASTER!$B$5/100,"C","K")))," ")</f>
        <v> </v>
      </c>
      <c r="E167" s="52"/>
      <c r="F167" s="18" t="str">
        <f ca="1">IFERROR(IF(ROUND(AVERAGEIFS(DATA!$K:$K,DATA!$F:$F,$B167,DATA!$M:$M,F$9,DATA!$N:$N,$L$1,DATA!$E:$E,"&lt;=7"),4)&gt;MASTER!$B$3/100,"SB",IF(ROUND(AVERAGEIFS(DATA!$K:$K,DATA!$F:$F,$B167,DATA!$M:$M,F$9,DATA!$N:$N,$L$1,DATA!$E:$E,"&lt;=7"),4)&gt;MASTER!$B$4/100,"B",IF(ROUND(AVERAGEIFS(DATA!$K:$K,DATA!$F:$F,$B167,DATA!$M:$M,F$9,DATA!$N:$N,$L$1,DATA!$E:$E,"&lt;=7"),4)&gt;MASTER!$B$5/100,"C","K")))," ")</f>
        <v> </v>
      </c>
      <c r="G167" s="52"/>
      <c r="H167" s="18" t="str">
        <f ca="1">IFERROR(IF(ROUND(AVERAGEIFS(DATA!$K:$K,DATA!$F:$F,$B167,DATA!$M:$M,H$9,DATA!$N:$N,$L$1,DATA!$E:$E,"&lt;=7"),4)&gt;MASTER!$B$3/100,"SB",IF(ROUND(AVERAGEIFS(DATA!$K:$K,DATA!$F:$F,$B167,DATA!$M:$M,H$9,DATA!$N:$N,$L$1,DATA!$E:$E,"&lt;=7"),4)&gt;MASTER!$B$4/100,"B",IF(ROUND(AVERAGEIFS(DATA!$K:$K,DATA!$F:$F,$B167,DATA!$M:$M,H$9,DATA!$N:$N,$L$1,DATA!$E:$E,"&lt;=7"),4)&gt;MASTER!$B$5/100,"C","K")))," ")</f>
        <v> </v>
      </c>
      <c r="I167" s="52"/>
      <c r="J167" s="18" t="str">
        <f ca="1">IFERROR(IF(ROUND(AVERAGEIFS(DATA!$K:$K,DATA!$F:$F,$B167,DATA!$M:$M,J$9,DATA!$N:$N,$L$1,DATA!$E:$E,"&lt;=7"),4)&gt;MASTER!$B$3/100,"SB",IF(ROUND(AVERAGEIFS(DATA!$K:$K,DATA!$F:$F,$B167,DATA!$M:$M,J$9,DATA!$N:$N,$L$1,DATA!$E:$E,"&lt;=7"),4)&gt;MASTER!$B$4/100,"B",IF(ROUND(AVERAGEIFS(DATA!$K:$K,DATA!$F:$F,$B167,DATA!$M:$M,J$9,DATA!$N:$N,$L$1,DATA!$E:$E,"&lt;=7"),4)&gt;MASTER!$B$5/100,"C","K")))," ")</f>
        <v> </v>
      </c>
      <c r="K167" s="52"/>
      <c r="L167" s="18" t="str">
        <f ca="1">IFERROR(IF(ROUND(AVERAGEIFS(DATA!$K:$K,DATA!$F:$F,$B167,DATA!$M:$M,L$9,DATA!$N:$N,$L$1,DATA!$E:$E,"&lt;=7"),4)&gt;MASTER!$B$3/100,"SB",IF(ROUND(AVERAGEIFS(DATA!$K:$K,DATA!$F:$F,$B167,DATA!$M:$M,L$9,DATA!$N:$N,$L$1,DATA!$E:$E,"&lt;=7"),4)&gt;MASTER!$B$4/100,"B",IF(ROUND(AVERAGEIFS(DATA!$K:$K,DATA!$F:$F,$B167,DATA!$M:$M,L$9,DATA!$N:$N,$L$1,DATA!$E:$E,"&lt;=7"),4)&gt;MASTER!$B$5/100,"C","K")))," ")</f>
        <v> </v>
      </c>
      <c r="M167" s="52"/>
      <c r="N167" s="18" t="str">
        <f ca="1">IFERROR(IF(ROUND(AVERAGEIFS(DATA!$K:$K,DATA!$F:$F,$B167,DATA!$M:$M,N$9,DATA!$N:$N,$L$1,DATA!$E:$E,"&lt;=7"),4)&gt;MASTER!$B$3/100,"SB",IF(ROUND(AVERAGEIFS(DATA!$K:$K,DATA!$F:$F,$B167,DATA!$M:$M,N$9,DATA!$N:$N,$L$1,DATA!$E:$E,"&lt;=7"),4)&gt;MASTER!$B$4/100,"B",IF(ROUND(AVERAGEIFS(DATA!$K:$K,DATA!$F:$F,$B167,DATA!$M:$M,N$9,DATA!$N:$N,$L$1,DATA!$E:$E,"&lt;=7"),4)&gt;MASTER!$B$5/100,"C","K")))," ")</f>
        <v> 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customHeight="1" spans="1:50">
      <c r="A168" s="1"/>
      <c r="B168" s="33" t="s">
        <v>157</v>
      </c>
      <c r="C168" s="52"/>
      <c r="D168" s="18" t="str">
        <f ca="1">IFERROR(IF(ROUND(AVERAGEIFS(DATA!$K:$K,DATA!$F:$F,$B168,DATA!$M:$M,D$9,DATA!$N:$N,$L$1,DATA!$E:$E,"&lt;=7"),4)&gt;MASTER!$B$3/100,"SB",IF(ROUND(AVERAGEIFS(DATA!$K:$K,DATA!$F:$F,$B168,DATA!$M:$M,D$9,DATA!$N:$N,$L$1,DATA!$E:$E,"&lt;=7"),4)&gt;MASTER!$B$4/100,"B",IF(ROUND(AVERAGEIFS(DATA!$K:$K,DATA!$F:$F,$B168,DATA!$M:$M,D$9,DATA!$N:$N,$L$1,DATA!$E:$E,"&lt;=7"),4)&gt;MASTER!$B$5/100,"C","K")))," ")</f>
        <v> </v>
      </c>
      <c r="E168" s="52"/>
      <c r="F168" s="18" t="str">
        <f ca="1">IFERROR(IF(ROUND(AVERAGEIFS(DATA!$K:$K,DATA!$F:$F,$B168,DATA!$M:$M,F$9,DATA!$N:$N,$L$1,DATA!$E:$E,"&lt;=7"),4)&gt;MASTER!$B$3/100,"SB",IF(ROUND(AVERAGEIFS(DATA!$K:$K,DATA!$F:$F,$B168,DATA!$M:$M,F$9,DATA!$N:$N,$L$1,DATA!$E:$E,"&lt;=7"),4)&gt;MASTER!$B$4/100,"B",IF(ROUND(AVERAGEIFS(DATA!$K:$K,DATA!$F:$F,$B168,DATA!$M:$M,F$9,DATA!$N:$N,$L$1,DATA!$E:$E,"&lt;=7"),4)&gt;MASTER!$B$5/100,"C","K")))," ")</f>
        <v> </v>
      </c>
      <c r="G168" s="52"/>
      <c r="H168" s="18" t="str">
        <f ca="1">IFERROR(IF(ROUND(AVERAGEIFS(DATA!$K:$K,DATA!$F:$F,$B168,DATA!$M:$M,H$9,DATA!$N:$N,$L$1,DATA!$E:$E,"&lt;=7"),4)&gt;MASTER!$B$3/100,"SB",IF(ROUND(AVERAGEIFS(DATA!$K:$K,DATA!$F:$F,$B168,DATA!$M:$M,H$9,DATA!$N:$N,$L$1,DATA!$E:$E,"&lt;=7"),4)&gt;MASTER!$B$4/100,"B",IF(ROUND(AVERAGEIFS(DATA!$K:$K,DATA!$F:$F,$B168,DATA!$M:$M,H$9,DATA!$N:$N,$L$1,DATA!$E:$E,"&lt;=7"),4)&gt;MASTER!$B$5/100,"C","K")))," ")</f>
        <v> </v>
      </c>
      <c r="I168" s="52"/>
      <c r="J168" s="18" t="str">
        <f ca="1">IFERROR(IF(ROUND(AVERAGEIFS(DATA!$K:$K,DATA!$F:$F,$B168,DATA!$M:$M,J$9,DATA!$N:$N,$L$1,DATA!$E:$E,"&lt;=7"),4)&gt;MASTER!$B$3/100,"SB",IF(ROUND(AVERAGEIFS(DATA!$K:$K,DATA!$F:$F,$B168,DATA!$M:$M,J$9,DATA!$N:$N,$L$1,DATA!$E:$E,"&lt;=7"),4)&gt;MASTER!$B$4/100,"B",IF(ROUND(AVERAGEIFS(DATA!$K:$K,DATA!$F:$F,$B168,DATA!$M:$M,J$9,DATA!$N:$N,$L$1,DATA!$E:$E,"&lt;=7"),4)&gt;MASTER!$B$5/100,"C","K")))," ")</f>
        <v> </v>
      </c>
      <c r="K168" s="52"/>
      <c r="L168" s="18" t="str">
        <f ca="1">IFERROR(IF(ROUND(AVERAGEIFS(DATA!$K:$K,DATA!$F:$F,$B168,DATA!$M:$M,L$9,DATA!$N:$N,$L$1,DATA!$E:$E,"&lt;=7"),4)&gt;MASTER!$B$3/100,"SB",IF(ROUND(AVERAGEIFS(DATA!$K:$K,DATA!$F:$F,$B168,DATA!$M:$M,L$9,DATA!$N:$N,$L$1,DATA!$E:$E,"&lt;=7"),4)&gt;MASTER!$B$4/100,"B",IF(ROUND(AVERAGEIFS(DATA!$K:$K,DATA!$F:$F,$B168,DATA!$M:$M,L$9,DATA!$N:$N,$L$1,DATA!$E:$E,"&lt;=7"),4)&gt;MASTER!$B$5/100,"C","K")))," ")</f>
        <v> </v>
      </c>
      <c r="M168" s="52"/>
      <c r="N168" s="18" t="str">
        <f ca="1">IFERROR(IF(ROUND(AVERAGEIFS(DATA!$K:$K,DATA!$F:$F,$B168,DATA!$M:$M,N$9,DATA!$N:$N,$L$1,DATA!$E:$E,"&lt;=7"),4)&gt;MASTER!$B$3/100,"SB",IF(ROUND(AVERAGEIFS(DATA!$K:$K,DATA!$F:$F,$B168,DATA!$M:$M,N$9,DATA!$N:$N,$L$1,DATA!$E:$E,"&lt;=7"),4)&gt;MASTER!$B$4/100,"B",IF(ROUND(AVERAGEIFS(DATA!$K:$K,DATA!$F:$F,$B168,DATA!$M:$M,N$9,DATA!$N:$N,$L$1,DATA!$E:$E,"&lt;=7"),4)&gt;MASTER!$B$5/100,"C","K")))," ")</f>
        <v> </v>
      </c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customHeight="1" spans="1:50">
      <c r="A169" s="1"/>
      <c r="B169" s="33" t="s">
        <v>158</v>
      </c>
      <c r="C169" s="52"/>
      <c r="D169" s="18" t="str">
        <f ca="1">IFERROR(IF(ROUND(AVERAGEIFS(DATA!$K:$K,DATA!$F:$F,$B169,DATA!$M:$M,D$9,DATA!$N:$N,$L$1,DATA!$E:$E,"&lt;=7"),4)&gt;MASTER!$B$3/100,"SB",IF(ROUND(AVERAGEIFS(DATA!$K:$K,DATA!$F:$F,$B169,DATA!$M:$M,D$9,DATA!$N:$N,$L$1,DATA!$E:$E,"&lt;=7"),4)&gt;MASTER!$B$4/100,"B",IF(ROUND(AVERAGEIFS(DATA!$K:$K,DATA!$F:$F,$B169,DATA!$M:$M,D$9,DATA!$N:$N,$L$1,DATA!$E:$E,"&lt;=7"),4)&gt;MASTER!$B$5/100,"C","K")))," ")</f>
        <v> </v>
      </c>
      <c r="E169" s="52"/>
      <c r="F169" s="18" t="str">
        <f ca="1">IFERROR(IF(ROUND(AVERAGEIFS(DATA!$K:$K,DATA!$F:$F,$B169,DATA!$M:$M,F$9,DATA!$N:$N,$L$1,DATA!$E:$E,"&lt;=7"),4)&gt;MASTER!$B$3/100,"SB",IF(ROUND(AVERAGEIFS(DATA!$K:$K,DATA!$F:$F,$B169,DATA!$M:$M,F$9,DATA!$N:$N,$L$1,DATA!$E:$E,"&lt;=7"),4)&gt;MASTER!$B$4/100,"B",IF(ROUND(AVERAGEIFS(DATA!$K:$K,DATA!$F:$F,$B169,DATA!$M:$M,F$9,DATA!$N:$N,$L$1,DATA!$E:$E,"&lt;=7"),4)&gt;MASTER!$B$5/100,"C","K")))," ")</f>
        <v> </v>
      </c>
      <c r="G169" s="52"/>
      <c r="H169" s="18" t="str">
        <f ca="1">IFERROR(IF(ROUND(AVERAGEIFS(DATA!$K:$K,DATA!$F:$F,$B169,DATA!$M:$M,H$9,DATA!$N:$N,$L$1,DATA!$E:$E,"&lt;=7"),4)&gt;MASTER!$B$3/100,"SB",IF(ROUND(AVERAGEIFS(DATA!$K:$K,DATA!$F:$F,$B169,DATA!$M:$M,H$9,DATA!$N:$N,$L$1,DATA!$E:$E,"&lt;=7"),4)&gt;MASTER!$B$4/100,"B",IF(ROUND(AVERAGEIFS(DATA!$K:$K,DATA!$F:$F,$B169,DATA!$M:$M,H$9,DATA!$N:$N,$L$1,DATA!$E:$E,"&lt;=7"),4)&gt;MASTER!$B$5/100,"C","K")))," ")</f>
        <v> </v>
      </c>
      <c r="I169" s="52"/>
      <c r="J169" s="18" t="str">
        <f ca="1">IFERROR(IF(ROUND(AVERAGEIFS(DATA!$K:$K,DATA!$F:$F,$B169,DATA!$M:$M,J$9,DATA!$N:$N,$L$1,DATA!$E:$E,"&lt;=7"),4)&gt;MASTER!$B$3/100,"SB",IF(ROUND(AVERAGEIFS(DATA!$K:$K,DATA!$F:$F,$B169,DATA!$M:$M,J$9,DATA!$N:$N,$L$1,DATA!$E:$E,"&lt;=7"),4)&gt;MASTER!$B$4/100,"B",IF(ROUND(AVERAGEIFS(DATA!$K:$K,DATA!$F:$F,$B169,DATA!$M:$M,J$9,DATA!$N:$N,$L$1,DATA!$E:$E,"&lt;=7"),4)&gt;MASTER!$B$5/100,"C","K")))," ")</f>
        <v> </v>
      </c>
      <c r="K169" s="52"/>
      <c r="L169" s="18" t="str">
        <f ca="1">IFERROR(IF(ROUND(AVERAGEIFS(DATA!$K:$K,DATA!$F:$F,$B169,DATA!$M:$M,L$9,DATA!$N:$N,$L$1,DATA!$E:$E,"&lt;=7"),4)&gt;MASTER!$B$3/100,"SB",IF(ROUND(AVERAGEIFS(DATA!$K:$K,DATA!$F:$F,$B169,DATA!$M:$M,L$9,DATA!$N:$N,$L$1,DATA!$E:$E,"&lt;=7"),4)&gt;MASTER!$B$4/100,"B",IF(ROUND(AVERAGEIFS(DATA!$K:$K,DATA!$F:$F,$B169,DATA!$M:$M,L$9,DATA!$N:$N,$L$1,DATA!$E:$E,"&lt;=7"),4)&gt;MASTER!$B$5/100,"C","K")))," ")</f>
        <v> </v>
      </c>
      <c r="M169" s="52"/>
      <c r="N169" s="18" t="str">
        <f ca="1">IFERROR(IF(ROUND(AVERAGEIFS(DATA!$K:$K,DATA!$F:$F,$B169,DATA!$M:$M,N$9,DATA!$N:$N,$L$1,DATA!$E:$E,"&lt;=7"),4)&gt;MASTER!$B$3/100,"SB",IF(ROUND(AVERAGEIFS(DATA!$K:$K,DATA!$F:$F,$B169,DATA!$M:$M,N$9,DATA!$N:$N,$L$1,DATA!$E:$E,"&lt;=7"),4)&gt;MASTER!$B$4/100,"B",IF(ROUND(AVERAGEIFS(DATA!$K:$K,DATA!$F:$F,$B169,DATA!$M:$M,N$9,DATA!$N:$N,$L$1,DATA!$E:$E,"&lt;=7"),4)&gt;MASTER!$B$5/100,"C","K")))," ")</f>
        <v> 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customHeight="1" spans="1:50">
      <c r="A170" s="1"/>
      <c r="B170" s="33" t="s">
        <v>159</v>
      </c>
      <c r="C170" s="52"/>
      <c r="D170" s="18" t="str">
        <f ca="1">IFERROR(IF(ROUND(AVERAGEIFS(DATA!$K:$K,DATA!$F:$F,$B170,DATA!$M:$M,D$9,DATA!$N:$N,$L$1,DATA!$E:$E,"&lt;=7"),4)&gt;MASTER!$B$3/100,"SB",IF(ROUND(AVERAGEIFS(DATA!$K:$K,DATA!$F:$F,$B170,DATA!$M:$M,D$9,DATA!$N:$N,$L$1,DATA!$E:$E,"&lt;=7"),4)&gt;MASTER!$B$4/100,"B",IF(ROUND(AVERAGEIFS(DATA!$K:$K,DATA!$F:$F,$B170,DATA!$M:$M,D$9,DATA!$N:$N,$L$1,DATA!$E:$E,"&lt;=7"),4)&gt;MASTER!$B$5/100,"C","K")))," ")</f>
        <v> </v>
      </c>
      <c r="E170" s="52"/>
      <c r="F170" s="18" t="str">
        <f ca="1">IFERROR(IF(ROUND(AVERAGEIFS(DATA!$K:$K,DATA!$F:$F,$B170,DATA!$M:$M,F$9,DATA!$N:$N,$L$1,DATA!$E:$E,"&lt;=7"),4)&gt;MASTER!$B$3/100,"SB",IF(ROUND(AVERAGEIFS(DATA!$K:$K,DATA!$F:$F,$B170,DATA!$M:$M,F$9,DATA!$N:$N,$L$1,DATA!$E:$E,"&lt;=7"),4)&gt;MASTER!$B$4/100,"B",IF(ROUND(AVERAGEIFS(DATA!$K:$K,DATA!$F:$F,$B170,DATA!$M:$M,F$9,DATA!$N:$N,$L$1,DATA!$E:$E,"&lt;=7"),4)&gt;MASTER!$B$5/100,"C","K")))," ")</f>
        <v> </v>
      </c>
      <c r="G170" s="52"/>
      <c r="H170" s="18" t="str">
        <f ca="1">IFERROR(IF(ROUND(AVERAGEIFS(DATA!$K:$K,DATA!$F:$F,$B170,DATA!$M:$M,H$9,DATA!$N:$N,$L$1,DATA!$E:$E,"&lt;=7"),4)&gt;MASTER!$B$3/100,"SB",IF(ROUND(AVERAGEIFS(DATA!$K:$K,DATA!$F:$F,$B170,DATA!$M:$M,H$9,DATA!$N:$N,$L$1,DATA!$E:$E,"&lt;=7"),4)&gt;MASTER!$B$4/100,"B",IF(ROUND(AVERAGEIFS(DATA!$K:$K,DATA!$F:$F,$B170,DATA!$M:$M,H$9,DATA!$N:$N,$L$1,DATA!$E:$E,"&lt;=7"),4)&gt;MASTER!$B$5/100,"C","K")))," ")</f>
        <v> </v>
      </c>
      <c r="I170" s="52"/>
      <c r="J170" s="18" t="str">
        <f ca="1">IFERROR(IF(ROUND(AVERAGEIFS(DATA!$K:$K,DATA!$F:$F,$B170,DATA!$M:$M,J$9,DATA!$N:$N,$L$1,DATA!$E:$E,"&lt;=7"),4)&gt;MASTER!$B$3/100,"SB",IF(ROUND(AVERAGEIFS(DATA!$K:$K,DATA!$F:$F,$B170,DATA!$M:$M,J$9,DATA!$N:$N,$L$1,DATA!$E:$E,"&lt;=7"),4)&gt;MASTER!$B$4/100,"B",IF(ROUND(AVERAGEIFS(DATA!$K:$K,DATA!$F:$F,$B170,DATA!$M:$M,J$9,DATA!$N:$N,$L$1,DATA!$E:$E,"&lt;=7"),4)&gt;MASTER!$B$5/100,"C","K")))," ")</f>
        <v> </v>
      </c>
      <c r="K170" s="52"/>
      <c r="L170" s="18" t="str">
        <f ca="1">IFERROR(IF(ROUND(AVERAGEIFS(DATA!$K:$K,DATA!$F:$F,$B170,DATA!$M:$M,L$9,DATA!$N:$N,$L$1,DATA!$E:$E,"&lt;=7"),4)&gt;MASTER!$B$3/100,"SB",IF(ROUND(AVERAGEIFS(DATA!$K:$K,DATA!$F:$F,$B170,DATA!$M:$M,L$9,DATA!$N:$N,$L$1,DATA!$E:$E,"&lt;=7"),4)&gt;MASTER!$B$4/100,"B",IF(ROUND(AVERAGEIFS(DATA!$K:$K,DATA!$F:$F,$B170,DATA!$M:$M,L$9,DATA!$N:$N,$L$1,DATA!$E:$E,"&lt;=7"),4)&gt;MASTER!$B$5/100,"C","K")))," ")</f>
        <v> </v>
      </c>
      <c r="M170" s="52"/>
      <c r="N170" s="18" t="str">
        <f ca="1">IFERROR(IF(ROUND(AVERAGEIFS(DATA!$K:$K,DATA!$F:$F,$B170,DATA!$M:$M,N$9,DATA!$N:$N,$L$1,DATA!$E:$E,"&lt;=7"),4)&gt;MASTER!$B$3/100,"SB",IF(ROUND(AVERAGEIFS(DATA!$K:$K,DATA!$F:$F,$B170,DATA!$M:$M,N$9,DATA!$N:$N,$L$1,DATA!$E:$E,"&lt;=7"),4)&gt;MASTER!$B$4/100,"B",IF(ROUND(AVERAGEIFS(DATA!$K:$K,DATA!$F:$F,$B170,DATA!$M:$M,N$9,DATA!$N:$N,$L$1,DATA!$E:$E,"&lt;=7"),4)&gt;MASTER!$B$5/100,"C","K")))," ")</f>
        <v> 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customHeight="1" spans="1:50">
      <c r="A171" s="1"/>
      <c r="B171" s="33" t="s">
        <v>160</v>
      </c>
      <c r="C171" s="52"/>
      <c r="D171" s="18" t="str">
        <f ca="1">IFERROR(IF(ROUND(AVERAGEIFS(DATA!$K:$K,DATA!$F:$F,$B171,DATA!$M:$M,D$9,DATA!$N:$N,$L$1,DATA!$E:$E,"&lt;=7"),4)&gt;MASTER!$B$3/100,"SB",IF(ROUND(AVERAGEIFS(DATA!$K:$K,DATA!$F:$F,$B171,DATA!$M:$M,D$9,DATA!$N:$N,$L$1,DATA!$E:$E,"&lt;=7"),4)&gt;MASTER!$B$4/100,"B",IF(ROUND(AVERAGEIFS(DATA!$K:$K,DATA!$F:$F,$B171,DATA!$M:$M,D$9,DATA!$N:$N,$L$1,DATA!$E:$E,"&lt;=7"),4)&gt;MASTER!$B$5/100,"C","K")))," ")</f>
        <v> </v>
      </c>
      <c r="E171" s="52"/>
      <c r="F171" s="18" t="str">
        <f ca="1">IFERROR(IF(ROUND(AVERAGEIFS(DATA!$K:$K,DATA!$F:$F,$B171,DATA!$M:$M,F$9,DATA!$N:$N,$L$1,DATA!$E:$E,"&lt;=7"),4)&gt;MASTER!$B$3/100,"SB",IF(ROUND(AVERAGEIFS(DATA!$K:$K,DATA!$F:$F,$B171,DATA!$M:$M,F$9,DATA!$N:$N,$L$1,DATA!$E:$E,"&lt;=7"),4)&gt;MASTER!$B$4/100,"B",IF(ROUND(AVERAGEIFS(DATA!$K:$K,DATA!$F:$F,$B171,DATA!$M:$M,F$9,DATA!$N:$N,$L$1,DATA!$E:$E,"&lt;=7"),4)&gt;MASTER!$B$5/100,"C","K")))," ")</f>
        <v> </v>
      </c>
      <c r="G171" s="52"/>
      <c r="H171" s="18" t="str">
        <f ca="1">IFERROR(IF(ROUND(AVERAGEIFS(DATA!$K:$K,DATA!$F:$F,$B171,DATA!$M:$M,H$9,DATA!$N:$N,$L$1,DATA!$E:$E,"&lt;=7"),4)&gt;MASTER!$B$3/100,"SB",IF(ROUND(AVERAGEIFS(DATA!$K:$K,DATA!$F:$F,$B171,DATA!$M:$M,H$9,DATA!$N:$N,$L$1,DATA!$E:$E,"&lt;=7"),4)&gt;MASTER!$B$4/100,"B",IF(ROUND(AVERAGEIFS(DATA!$K:$K,DATA!$F:$F,$B171,DATA!$M:$M,H$9,DATA!$N:$N,$L$1,DATA!$E:$E,"&lt;=7"),4)&gt;MASTER!$B$5/100,"C","K")))," ")</f>
        <v> </v>
      </c>
      <c r="I171" s="52"/>
      <c r="J171" s="18" t="str">
        <f ca="1">IFERROR(IF(ROUND(AVERAGEIFS(DATA!$K:$K,DATA!$F:$F,$B171,DATA!$M:$M,J$9,DATA!$N:$N,$L$1,DATA!$E:$E,"&lt;=7"),4)&gt;MASTER!$B$3/100,"SB",IF(ROUND(AVERAGEIFS(DATA!$K:$K,DATA!$F:$F,$B171,DATA!$M:$M,J$9,DATA!$N:$N,$L$1,DATA!$E:$E,"&lt;=7"),4)&gt;MASTER!$B$4/100,"B",IF(ROUND(AVERAGEIFS(DATA!$K:$K,DATA!$F:$F,$B171,DATA!$M:$M,J$9,DATA!$N:$N,$L$1,DATA!$E:$E,"&lt;=7"),4)&gt;MASTER!$B$5/100,"C","K")))," ")</f>
        <v> </v>
      </c>
      <c r="K171" s="52"/>
      <c r="L171" s="18" t="str">
        <f ca="1">IFERROR(IF(ROUND(AVERAGEIFS(DATA!$K:$K,DATA!$F:$F,$B171,DATA!$M:$M,L$9,DATA!$N:$N,$L$1,DATA!$E:$E,"&lt;=7"),4)&gt;MASTER!$B$3/100,"SB",IF(ROUND(AVERAGEIFS(DATA!$K:$K,DATA!$F:$F,$B171,DATA!$M:$M,L$9,DATA!$N:$N,$L$1,DATA!$E:$E,"&lt;=7"),4)&gt;MASTER!$B$4/100,"B",IF(ROUND(AVERAGEIFS(DATA!$K:$K,DATA!$F:$F,$B171,DATA!$M:$M,L$9,DATA!$N:$N,$L$1,DATA!$E:$E,"&lt;=7"),4)&gt;MASTER!$B$5/100,"C","K")))," ")</f>
        <v> </v>
      </c>
      <c r="M171" s="52"/>
      <c r="N171" s="18" t="str">
        <f ca="1">IFERROR(IF(ROUND(AVERAGEIFS(DATA!$K:$K,DATA!$F:$F,$B171,DATA!$M:$M,N$9,DATA!$N:$N,$L$1,DATA!$E:$E,"&lt;=7"),4)&gt;MASTER!$B$3/100,"SB",IF(ROUND(AVERAGEIFS(DATA!$K:$K,DATA!$F:$F,$B171,DATA!$M:$M,N$9,DATA!$N:$N,$L$1,DATA!$E:$E,"&lt;=7"),4)&gt;MASTER!$B$4/100,"B",IF(ROUND(AVERAGEIFS(DATA!$K:$K,DATA!$F:$F,$B171,DATA!$M:$M,N$9,DATA!$N:$N,$L$1,DATA!$E:$E,"&lt;=7"),4)&gt;MASTER!$B$5/100,"C","K")))," ")</f>
        <v> 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customHeight="1" spans="1:50">
      <c r="A172" s="1"/>
      <c r="B172" s="33" t="s">
        <v>161</v>
      </c>
      <c r="C172" s="52"/>
      <c r="D172" s="18" t="str">
        <f ca="1">IFERROR(IF(ROUND(AVERAGEIFS(DATA!$K:$K,DATA!$F:$F,$B172,DATA!$M:$M,D$9,DATA!$N:$N,$L$1,DATA!$E:$E,"&lt;=7"),4)&gt;MASTER!$B$3/100,"SB",IF(ROUND(AVERAGEIFS(DATA!$K:$K,DATA!$F:$F,$B172,DATA!$M:$M,D$9,DATA!$N:$N,$L$1,DATA!$E:$E,"&lt;=7"),4)&gt;MASTER!$B$4/100,"B",IF(ROUND(AVERAGEIFS(DATA!$K:$K,DATA!$F:$F,$B172,DATA!$M:$M,D$9,DATA!$N:$N,$L$1,DATA!$E:$E,"&lt;=7"),4)&gt;MASTER!$B$5/100,"C","K")))," ")</f>
        <v> </v>
      </c>
      <c r="E172" s="52"/>
      <c r="F172" s="18" t="str">
        <f ca="1">IFERROR(IF(ROUND(AVERAGEIFS(DATA!$K:$K,DATA!$F:$F,$B172,DATA!$M:$M,F$9,DATA!$N:$N,$L$1,DATA!$E:$E,"&lt;=7"),4)&gt;MASTER!$B$3/100,"SB",IF(ROUND(AVERAGEIFS(DATA!$K:$K,DATA!$F:$F,$B172,DATA!$M:$M,F$9,DATA!$N:$N,$L$1,DATA!$E:$E,"&lt;=7"),4)&gt;MASTER!$B$4/100,"B",IF(ROUND(AVERAGEIFS(DATA!$K:$K,DATA!$F:$F,$B172,DATA!$M:$M,F$9,DATA!$N:$N,$L$1,DATA!$E:$E,"&lt;=7"),4)&gt;MASTER!$B$5/100,"C","K")))," ")</f>
        <v> </v>
      </c>
      <c r="G172" s="52"/>
      <c r="H172" s="18" t="str">
        <f ca="1">IFERROR(IF(ROUND(AVERAGEIFS(DATA!$K:$K,DATA!$F:$F,$B172,DATA!$M:$M,H$9,DATA!$N:$N,$L$1,DATA!$E:$E,"&lt;=7"),4)&gt;MASTER!$B$3/100,"SB",IF(ROUND(AVERAGEIFS(DATA!$K:$K,DATA!$F:$F,$B172,DATA!$M:$M,H$9,DATA!$N:$N,$L$1,DATA!$E:$E,"&lt;=7"),4)&gt;MASTER!$B$4/100,"B",IF(ROUND(AVERAGEIFS(DATA!$K:$K,DATA!$F:$F,$B172,DATA!$M:$M,H$9,DATA!$N:$N,$L$1,DATA!$E:$E,"&lt;=7"),4)&gt;MASTER!$B$5/100,"C","K")))," ")</f>
        <v> </v>
      </c>
      <c r="I172" s="52"/>
      <c r="J172" s="18" t="str">
        <f ca="1">IFERROR(IF(ROUND(AVERAGEIFS(DATA!$K:$K,DATA!$F:$F,$B172,DATA!$M:$M,J$9,DATA!$N:$N,$L$1,DATA!$E:$E,"&lt;=7"),4)&gt;MASTER!$B$3/100,"SB",IF(ROUND(AVERAGEIFS(DATA!$K:$K,DATA!$F:$F,$B172,DATA!$M:$M,J$9,DATA!$N:$N,$L$1,DATA!$E:$E,"&lt;=7"),4)&gt;MASTER!$B$4/100,"B",IF(ROUND(AVERAGEIFS(DATA!$K:$K,DATA!$F:$F,$B172,DATA!$M:$M,J$9,DATA!$N:$N,$L$1,DATA!$E:$E,"&lt;=7"),4)&gt;MASTER!$B$5/100,"C","K")))," ")</f>
        <v> </v>
      </c>
      <c r="K172" s="52"/>
      <c r="L172" s="18" t="str">
        <f ca="1">IFERROR(IF(ROUND(AVERAGEIFS(DATA!$K:$K,DATA!$F:$F,$B172,DATA!$M:$M,L$9,DATA!$N:$N,$L$1,DATA!$E:$E,"&lt;=7"),4)&gt;MASTER!$B$3/100,"SB",IF(ROUND(AVERAGEIFS(DATA!$K:$K,DATA!$F:$F,$B172,DATA!$M:$M,L$9,DATA!$N:$N,$L$1,DATA!$E:$E,"&lt;=7"),4)&gt;MASTER!$B$4/100,"B",IF(ROUND(AVERAGEIFS(DATA!$K:$K,DATA!$F:$F,$B172,DATA!$M:$M,L$9,DATA!$N:$N,$L$1,DATA!$E:$E,"&lt;=7"),4)&gt;MASTER!$B$5/100,"C","K")))," ")</f>
        <v> </v>
      </c>
      <c r="M172" s="52"/>
      <c r="N172" s="18" t="str">
        <f ca="1">IFERROR(IF(ROUND(AVERAGEIFS(DATA!$K:$K,DATA!$F:$F,$B172,DATA!$M:$M,N$9,DATA!$N:$N,$L$1,DATA!$E:$E,"&lt;=7"),4)&gt;MASTER!$B$3/100,"SB",IF(ROUND(AVERAGEIFS(DATA!$K:$K,DATA!$F:$F,$B172,DATA!$M:$M,N$9,DATA!$N:$N,$L$1,DATA!$E:$E,"&lt;=7"),4)&gt;MASTER!$B$4/100,"B",IF(ROUND(AVERAGEIFS(DATA!$K:$K,DATA!$F:$F,$B172,DATA!$M:$M,N$9,DATA!$N:$N,$L$1,DATA!$E:$E,"&lt;=7"),4)&gt;MASTER!$B$5/100,"C","K")))," ")</f>
        <v> 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customHeight="1" spans="1:50">
      <c r="A173" s="1"/>
      <c r="B173" s="33" t="s">
        <v>162</v>
      </c>
      <c r="C173" s="52"/>
      <c r="D173" s="18" t="str">
        <f ca="1">IFERROR(IF(ROUND(AVERAGEIFS(DATA!$K:$K,DATA!$F:$F,$B173,DATA!$M:$M,D$9,DATA!$N:$N,$L$1,DATA!$E:$E,"&lt;=7"),4)&gt;MASTER!$B$3/100,"SB",IF(ROUND(AVERAGEIFS(DATA!$K:$K,DATA!$F:$F,$B173,DATA!$M:$M,D$9,DATA!$N:$N,$L$1,DATA!$E:$E,"&lt;=7"),4)&gt;MASTER!$B$4/100,"B",IF(ROUND(AVERAGEIFS(DATA!$K:$K,DATA!$F:$F,$B173,DATA!$M:$M,D$9,DATA!$N:$N,$L$1,DATA!$E:$E,"&lt;=7"),4)&gt;MASTER!$B$5/100,"C","K")))," ")</f>
        <v> </v>
      </c>
      <c r="E173" s="52"/>
      <c r="F173" s="18" t="str">
        <f ca="1">IFERROR(IF(ROUND(AVERAGEIFS(DATA!$K:$K,DATA!$F:$F,$B173,DATA!$M:$M,F$9,DATA!$N:$N,$L$1,DATA!$E:$E,"&lt;=7"),4)&gt;MASTER!$B$3/100,"SB",IF(ROUND(AVERAGEIFS(DATA!$K:$K,DATA!$F:$F,$B173,DATA!$M:$M,F$9,DATA!$N:$N,$L$1,DATA!$E:$E,"&lt;=7"),4)&gt;MASTER!$B$4/100,"B",IF(ROUND(AVERAGEIFS(DATA!$K:$K,DATA!$F:$F,$B173,DATA!$M:$M,F$9,DATA!$N:$N,$L$1,DATA!$E:$E,"&lt;=7"),4)&gt;MASTER!$B$5/100,"C","K")))," ")</f>
        <v> </v>
      </c>
      <c r="G173" s="52"/>
      <c r="H173" s="18" t="str">
        <f ca="1">IFERROR(IF(ROUND(AVERAGEIFS(DATA!$K:$K,DATA!$F:$F,$B173,DATA!$M:$M,H$9,DATA!$N:$N,$L$1,DATA!$E:$E,"&lt;=7"),4)&gt;MASTER!$B$3/100,"SB",IF(ROUND(AVERAGEIFS(DATA!$K:$K,DATA!$F:$F,$B173,DATA!$M:$M,H$9,DATA!$N:$N,$L$1,DATA!$E:$E,"&lt;=7"),4)&gt;MASTER!$B$4/100,"B",IF(ROUND(AVERAGEIFS(DATA!$K:$K,DATA!$F:$F,$B173,DATA!$M:$M,H$9,DATA!$N:$N,$L$1,DATA!$E:$E,"&lt;=7"),4)&gt;MASTER!$B$5/100,"C","K")))," ")</f>
        <v> </v>
      </c>
      <c r="I173" s="52"/>
      <c r="J173" s="18" t="str">
        <f ca="1">IFERROR(IF(ROUND(AVERAGEIFS(DATA!$K:$K,DATA!$F:$F,$B173,DATA!$M:$M,J$9,DATA!$N:$N,$L$1,DATA!$E:$E,"&lt;=7"),4)&gt;MASTER!$B$3/100,"SB",IF(ROUND(AVERAGEIFS(DATA!$K:$K,DATA!$F:$F,$B173,DATA!$M:$M,J$9,DATA!$N:$N,$L$1,DATA!$E:$E,"&lt;=7"),4)&gt;MASTER!$B$4/100,"B",IF(ROUND(AVERAGEIFS(DATA!$K:$K,DATA!$F:$F,$B173,DATA!$M:$M,J$9,DATA!$N:$N,$L$1,DATA!$E:$E,"&lt;=7"),4)&gt;MASTER!$B$5/100,"C","K")))," ")</f>
        <v> </v>
      </c>
      <c r="K173" s="52"/>
      <c r="L173" s="18" t="str">
        <f ca="1">IFERROR(IF(ROUND(AVERAGEIFS(DATA!$K:$K,DATA!$F:$F,$B173,DATA!$M:$M,L$9,DATA!$N:$N,$L$1,DATA!$E:$E,"&lt;=7"),4)&gt;MASTER!$B$3/100,"SB",IF(ROUND(AVERAGEIFS(DATA!$K:$K,DATA!$F:$F,$B173,DATA!$M:$M,L$9,DATA!$N:$N,$L$1,DATA!$E:$E,"&lt;=7"),4)&gt;MASTER!$B$4/100,"B",IF(ROUND(AVERAGEIFS(DATA!$K:$K,DATA!$F:$F,$B173,DATA!$M:$M,L$9,DATA!$N:$N,$L$1,DATA!$E:$E,"&lt;=7"),4)&gt;MASTER!$B$5/100,"C","K")))," ")</f>
        <v> </v>
      </c>
      <c r="M173" s="52"/>
      <c r="N173" s="18" t="str">
        <f ca="1">IFERROR(IF(ROUND(AVERAGEIFS(DATA!$K:$K,DATA!$F:$F,$B173,DATA!$M:$M,N$9,DATA!$N:$N,$L$1,DATA!$E:$E,"&lt;=7"),4)&gt;MASTER!$B$3/100,"SB",IF(ROUND(AVERAGEIFS(DATA!$K:$K,DATA!$F:$F,$B173,DATA!$M:$M,N$9,DATA!$N:$N,$L$1,DATA!$E:$E,"&lt;=7"),4)&gt;MASTER!$B$4/100,"B",IF(ROUND(AVERAGEIFS(DATA!$K:$K,DATA!$F:$F,$B173,DATA!$M:$M,N$9,DATA!$N:$N,$L$1,DATA!$E:$E,"&lt;=7"),4)&gt;MASTER!$B$5/100,"C","K")))," ")</f>
        <v> 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customHeight="1" spans="1:50">
      <c r="A174" s="1"/>
      <c r="B174" s="33" t="s">
        <v>163</v>
      </c>
      <c r="C174" s="52"/>
      <c r="D174" s="18" t="str">
        <f ca="1">IFERROR(IF(ROUND(AVERAGEIFS(DATA!$K:$K,DATA!$F:$F,$B174,DATA!$M:$M,D$9,DATA!$N:$N,$L$1,DATA!$E:$E,"&lt;=7"),4)&gt;MASTER!$B$3/100,"SB",IF(ROUND(AVERAGEIFS(DATA!$K:$K,DATA!$F:$F,$B174,DATA!$M:$M,D$9,DATA!$N:$N,$L$1,DATA!$E:$E,"&lt;=7"),4)&gt;MASTER!$B$4/100,"B",IF(ROUND(AVERAGEIFS(DATA!$K:$K,DATA!$F:$F,$B174,DATA!$M:$M,D$9,DATA!$N:$N,$L$1,DATA!$E:$E,"&lt;=7"),4)&gt;MASTER!$B$5/100,"C","K")))," ")</f>
        <v> </v>
      </c>
      <c r="E174" s="52"/>
      <c r="F174" s="18" t="str">
        <f ca="1">IFERROR(IF(ROUND(AVERAGEIFS(DATA!$K:$K,DATA!$F:$F,$B174,DATA!$M:$M,F$9,DATA!$N:$N,$L$1,DATA!$E:$E,"&lt;=7"),4)&gt;MASTER!$B$3/100,"SB",IF(ROUND(AVERAGEIFS(DATA!$K:$K,DATA!$F:$F,$B174,DATA!$M:$M,F$9,DATA!$N:$N,$L$1,DATA!$E:$E,"&lt;=7"),4)&gt;MASTER!$B$4/100,"B",IF(ROUND(AVERAGEIFS(DATA!$K:$K,DATA!$F:$F,$B174,DATA!$M:$M,F$9,DATA!$N:$N,$L$1,DATA!$E:$E,"&lt;=7"),4)&gt;MASTER!$B$5/100,"C","K")))," ")</f>
        <v> </v>
      </c>
      <c r="G174" s="52"/>
      <c r="H174" s="18" t="str">
        <f ca="1">IFERROR(IF(ROUND(AVERAGEIFS(DATA!$K:$K,DATA!$F:$F,$B174,DATA!$M:$M,H$9,DATA!$N:$N,$L$1,DATA!$E:$E,"&lt;=7"),4)&gt;MASTER!$B$3/100,"SB",IF(ROUND(AVERAGEIFS(DATA!$K:$K,DATA!$F:$F,$B174,DATA!$M:$M,H$9,DATA!$N:$N,$L$1,DATA!$E:$E,"&lt;=7"),4)&gt;MASTER!$B$4/100,"B",IF(ROUND(AVERAGEIFS(DATA!$K:$K,DATA!$F:$F,$B174,DATA!$M:$M,H$9,DATA!$N:$N,$L$1,DATA!$E:$E,"&lt;=7"),4)&gt;MASTER!$B$5/100,"C","K")))," ")</f>
        <v> </v>
      </c>
      <c r="I174" s="52"/>
      <c r="J174" s="18" t="str">
        <f ca="1">IFERROR(IF(ROUND(AVERAGEIFS(DATA!$K:$K,DATA!$F:$F,$B174,DATA!$M:$M,J$9,DATA!$N:$N,$L$1,DATA!$E:$E,"&lt;=7"),4)&gt;MASTER!$B$3/100,"SB",IF(ROUND(AVERAGEIFS(DATA!$K:$K,DATA!$F:$F,$B174,DATA!$M:$M,J$9,DATA!$N:$N,$L$1,DATA!$E:$E,"&lt;=7"),4)&gt;MASTER!$B$4/100,"B",IF(ROUND(AVERAGEIFS(DATA!$K:$K,DATA!$F:$F,$B174,DATA!$M:$M,J$9,DATA!$N:$N,$L$1,DATA!$E:$E,"&lt;=7"),4)&gt;MASTER!$B$5/100,"C","K")))," ")</f>
        <v> </v>
      </c>
      <c r="K174" s="52"/>
      <c r="L174" s="18" t="str">
        <f ca="1">IFERROR(IF(ROUND(AVERAGEIFS(DATA!$K:$K,DATA!$F:$F,$B174,DATA!$M:$M,L$9,DATA!$N:$N,$L$1,DATA!$E:$E,"&lt;=7"),4)&gt;MASTER!$B$3/100,"SB",IF(ROUND(AVERAGEIFS(DATA!$K:$K,DATA!$F:$F,$B174,DATA!$M:$M,L$9,DATA!$N:$N,$L$1,DATA!$E:$E,"&lt;=7"),4)&gt;MASTER!$B$4/100,"B",IF(ROUND(AVERAGEIFS(DATA!$K:$K,DATA!$F:$F,$B174,DATA!$M:$M,L$9,DATA!$N:$N,$L$1,DATA!$E:$E,"&lt;=7"),4)&gt;MASTER!$B$5/100,"C","K")))," ")</f>
        <v> </v>
      </c>
      <c r="M174" s="52"/>
      <c r="N174" s="18" t="str">
        <f ca="1">IFERROR(IF(ROUND(AVERAGEIFS(DATA!$K:$K,DATA!$F:$F,$B174,DATA!$M:$M,N$9,DATA!$N:$N,$L$1,DATA!$E:$E,"&lt;=7"),4)&gt;MASTER!$B$3/100,"SB",IF(ROUND(AVERAGEIFS(DATA!$K:$K,DATA!$F:$F,$B174,DATA!$M:$M,N$9,DATA!$N:$N,$L$1,DATA!$E:$E,"&lt;=7"),4)&gt;MASTER!$B$4/100,"B",IF(ROUND(AVERAGEIFS(DATA!$K:$K,DATA!$F:$F,$B174,DATA!$M:$M,N$9,DATA!$N:$N,$L$1,DATA!$E:$E,"&lt;=7"),4)&gt;MASTER!$B$5/100,"C","K")))," ")</f>
        <v> 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customHeight="1" spans="1:50">
      <c r="A175" s="1"/>
      <c r="B175" s="33" t="s">
        <v>164</v>
      </c>
      <c r="C175" s="52"/>
      <c r="D175" s="18" t="str">
        <f ca="1">IFERROR(IF(ROUND(AVERAGEIFS(DATA!$K:$K,DATA!$F:$F,$B175,DATA!$M:$M,D$9,DATA!$N:$N,$L$1,DATA!$E:$E,"&lt;=7"),4)&gt;MASTER!$B$3/100,"SB",IF(ROUND(AVERAGEIFS(DATA!$K:$K,DATA!$F:$F,$B175,DATA!$M:$M,D$9,DATA!$N:$N,$L$1,DATA!$E:$E,"&lt;=7"),4)&gt;MASTER!$B$4/100,"B",IF(ROUND(AVERAGEIFS(DATA!$K:$K,DATA!$F:$F,$B175,DATA!$M:$M,D$9,DATA!$N:$N,$L$1,DATA!$E:$E,"&lt;=7"),4)&gt;MASTER!$B$5/100,"C","K")))," ")</f>
        <v> </v>
      </c>
      <c r="E175" s="52"/>
      <c r="F175" s="18" t="str">
        <f ca="1">IFERROR(IF(ROUND(AVERAGEIFS(DATA!$K:$K,DATA!$F:$F,$B175,DATA!$M:$M,F$9,DATA!$N:$N,$L$1,DATA!$E:$E,"&lt;=7"),4)&gt;MASTER!$B$3/100,"SB",IF(ROUND(AVERAGEIFS(DATA!$K:$K,DATA!$F:$F,$B175,DATA!$M:$M,F$9,DATA!$N:$N,$L$1,DATA!$E:$E,"&lt;=7"),4)&gt;MASTER!$B$4/100,"B",IF(ROUND(AVERAGEIFS(DATA!$K:$K,DATA!$F:$F,$B175,DATA!$M:$M,F$9,DATA!$N:$N,$L$1,DATA!$E:$E,"&lt;=7"),4)&gt;MASTER!$B$5/100,"C","K")))," ")</f>
        <v> </v>
      </c>
      <c r="G175" s="52"/>
      <c r="H175" s="18" t="str">
        <f ca="1">IFERROR(IF(ROUND(AVERAGEIFS(DATA!$K:$K,DATA!$F:$F,$B175,DATA!$M:$M,H$9,DATA!$N:$N,$L$1,DATA!$E:$E,"&lt;=7"),4)&gt;MASTER!$B$3/100,"SB",IF(ROUND(AVERAGEIFS(DATA!$K:$K,DATA!$F:$F,$B175,DATA!$M:$M,H$9,DATA!$N:$N,$L$1,DATA!$E:$E,"&lt;=7"),4)&gt;MASTER!$B$4/100,"B",IF(ROUND(AVERAGEIFS(DATA!$K:$K,DATA!$F:$F,$B175,DATA!$M:$M,H$9,DATA!$N:$N,$L$1,DATA!$E:$E,"&lt;=7"),4)&gt;MASTER!$B$5/100,"C","K")))," ")</f>
        <v> </v>
      </c>
      <c r="I175" s="52"/>
      <c r="J175" s="18" t="str">
        <f ca="1">IFERROR(IF(ROUND(AVERAGEIFS(DATA!$K:$K,DATA!$F:$F,$B175,DATA!$M:$M,J$9,DATA!$N:$N,$L$1,DATA!$E:$E,"&lt;=7"),4)&gt;MASTER!$B$3/100,"SB",IF(ROUND(AVERAGEIFS(DATA!$K:$K,DATA!$F:$F,$B175,DATA!$M:$M,J$9,DATA!$N:$N,$L$1,DATA!$E:$E,"&lt;=7"),4)&gt;MASTER!$B$4/100,"B",IF(ROUND(AVERAGEIFS(DATA!$K:$K,DATA!$F:$F,$B175,DATA!$M:$M,J$9,DATA!$N:$N,$L$1,DATA!$E:$E,"&lt;=7"),4)&gt;MASTER!$B$5/100,"C","K")))," ")</f>
        <v> </v>
      </c>
      <c r="K175" s="52"/>
      <c r="L175" s="18" t="str">
        <f ca="1">IFERROR(IF(ROUND(AVERAGEIFS(DATA!$K:$K,DATA!$F:$F,$B175,DATA!$M:$M,L$9,DATA!$N:$N,$L$1,DATA!$E:$E,"&lt;=7"),4)&gt;MASTER!$B$3/100,"SB",IF(ROUND(AVERAGEIFS(DATA!$K:$K,DATA!$F:$F,$B175,DATA!$M:$M,L$9,DATA!$N:$N,$L$1,DATA!$E:$E,"&lt;=7"),4)&gt;MASTER!$B$4/100,"B",IF(ROUND(AVERAGEIFS(DATA!$K:$K,DATA!$F:$F,$B175,DATA!$M:$M,L$9,DATA!$N:$N,$L$1,DATA!$E:$E,"&lt;=7"),4)&gt;MASTER!$B$5/100,"C","K")))," ")</f>
        <v> </v>
      </c>
      <c r="M175" s="52"/>
      <c r="N175" s="18" t="str">
        <f ca="1">IFERROR(IF(ROUND(AVERAGEIFS(DATA!$K:$K,DATA!$F:$F,$B175,DATA!$M:$M,N$9,DATA!$N:$N,$L$1,DATA!$E:$E,"&lt;=7"),4)&gt;MASTER!$B$3/100,"SB",IF(ROUND(AVERAGEIFS(DATA!$K:$K,DATA!$F:$F,$B175,DATA!$M:$M,N$9,DATA!$N:$N,$L$1,DATA!$E:$E,"&lt;=7"),4)&gt;MASTER!$B$4/100,"B",IF(ROUND(AVERAGEIFS(DATA!$K:$K,DATA!$F:$F,$B175,DATA!$M:$M,N$9,DATA!$N:$N,$L$1,DATA!$E:$E,"&lt;=7"),4)&gt;MASTER!$B$5/100,"C","K")))," ")</f>
        <v> 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customHeight="1" spans="1:50">
      <c r="A176" s="1"/>
      <c r="B176" s="33" t="s">
        <v>165</v>
      </c>
      <c r="C176" s="52"/>
      <c r="D176" s="18" t="str">
        <f ca="1">IFERROR(IF(ROUND(AVERAGEIFS(DATA!$K:$K,DATA!$F:$F,$B176,DATA!$M:$M,D$9,DATA!$N:$N,$L$1,DATA!$E:$E,"&lt;=7"),4)&gt;MASTER!$B$3/100,"SB",IF(ROUND(AVERAGEIFS(DATA!$K:$K,DATA!$F:$F,$B176,DATA!$M:$M,D$9,DATA!$N:$N,$L$1,DATA!$E:$E,"&lt;=7"),4)&gt;MASTER!$B$4/100,"B",IF(ROUND(AVERAGEIFS(DATA!$K:$K,DATA!$F:$F,$B176,DATA!$M:$M,D$9,DATA!$N:$N,$L$1,DATA!$E:$E,"&lt;=7"),4)&gt;MASTER!$B$5/100,"C","K")))," ")</f>
        <v> </v>
      </c>
      <c r="E176" s="52"/>
      <c r="F176" s="18" t="str">
        <f ca="1">IFERROR(IF(ROUND(AVERAGEIFS(DATA!$K:$K,DATA!$F:$F,$B176,DATA!$M:$M,F$9,DATA!$N:$N,$L$1,DATA!$E:$E,"&lt;=7"),4)&gt;MASTER!$B$3/100,"SB",IF(ROUND(AVERAGEIFS(DATA!$K:$K,DATA!$F:$F,$B176,DATA!$M:$M,F$9,DATA!$N:$N,$L$1,DATA!$E:$E,"&lt;=7"),4)&gt;MASTER!$B$4/100,"B",IF(ROUND(AVERAGEIFS(DATA!$K:$K,DATA!$F:$F,$B176,DATA!$M:$M,F$9,DATA!$N:$N,$L$1,DATA!$E:$E,"&lt;=7"),4)&gt;MASTER!$B$5/100,"C","K")))," ")</f>
        <v> </v>
      </c>
      <c r="G176" s="52"/>
      <c r="H176" s="18" t="str">
        <f ca="1">IFERROR(IF(ROUND(AVERAGEIFS(DATA!$K:$K,DATA!$F:$F,$B176,DATA!$M:$M,H$9,DATA!$N:$N,$L$1,DATA!$E:$E,"&lt;=7"),4)&gt;MASTER!$B$3/100,"SB",IF(ROUND(AVERAGEIFS(DATA!$K:$K,DATA!$F:$F,$B176,DATA!$M:$M,H$9,DATA!$N:$N,$L$1,DATA!$E:$E,"&lt;=7"),4)&gt;MASTER!$B$4/100,"B",IF(ROUND(AVERAGEIFS(DATA!$K:$K,DATA!$F:$F,$B176,DATA!$M:$M,H$9,DATA!$N:$N,$L$1,DATA!$E:$E,"&lt;=7"),4)&gt;MASTER!$B$5/100,"C","K")))," ")</f>
        <v> </v>
      </c>
      <c r="I176" s="52"/>
      <c r="J176" s="18" t="str">
        <f ca="1">IFERROR(IF(ROUND(AVERAGEIFS(DATA!$K:$K,DATA!$F:$F,$B176,DATA!$M:$M,J$9,DATA!$N:$N,$L$1,DATA!$E:$E,"&lt;=7"),4)&gt;MASTER!$B$3/100,"SB",IF(ROUND(AVERAGEIFS(DATA!$K:$K,DATA!$F:$F,$B176,DATA!$M:$M,J$9,DATA!$N:$N,$L$1,DATA!$E:$E,"&lt;=7"),4)&gt;MASTER!$B$4/100,"B",IF(ROUND(AVERAGEIFS(DATA!$K:$K,DATA!$F:$F,$B176,DATA!$M:$M,J$9,DATA!$N:$N,$L$1,DATA!$E:$E,"&lt;=7"),4)&gt;MASTER!$B$5/100,"C","K")))," ")</f>
        <v> </v>
      </c>
      <c r="K176" s="52"/>
      <c r="L176" s="18" t="str">
        <f ca="1">IFERROR(IF(ROUND(AVERAGEIFS(DATA!$K:$K,DATA!$F:$F,$B176,DATA!$M:$M,L$9,DATA!$N:$N,$L$1,DATA!$E:$E,"&lt;=7"),4)&gt;MASTER!$B$3/100,"SB",IF(ROUND(AVERAGEIFS(DATA!$K:$K,DATA!$F:$F,$B176,DATA!$M:$M,L$9,DATA!$N:$N,$L$1,DATA!$E:$E,"&lt;=7"),4)&gt;MASTER!$B$4/100,"B",IF(ROUND(AVERAGEIFS(DATA!$K:$K,DATA!$F:$F,$B176,DATA!$M:$M,L$9,DATA!$N:$N,$L$1,DATA!$E:$E,"&lt;=7"),4)&gt;MASTER!$B$5/100,"C","K")))," ")</f>
        <v> </v>
      </c>
      <c r="M176" s="52"/>
      <c r="N176" s="18" t="str">
        <f ca="1">IFERROR(IF(ROUND(AVERAGEIFS(DATA!$K:$K,DATA!$F:$F,$B176,DATA!$M:$M,N$9,DATA!$N:$N,$L$1,DATA!$E:$E,"&lt;=7"),4)&gt;MASTER!$B$3/100,"SB",IF(ROUND(AVERAGEIFS(DATA!$K:$K,DATA!$F:$F,$B176,DATA!$M:$M,N$9,DATA!$N:$N,$L$1,DATA!$E:$E,"&lt;=7"),4)&gt;MASTER!$B$4/100,"B",IF(ROUND(AVERAGEIFS(DATA!$K:$K,DATA!$F:$F,$B176,DATA!$M:$M,N$9,DATA!$N:$N,$L$1,DATA!$E:$E,"&lt;=7"),4)&gt;MASTER!$B$5/100,"C","K")))," ")</f>
        <v> 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customHeight="1" spans="1:50">
      <c r="A177" s="1"/>
      <c r="B177" s="33" t="s">
        <v>166</v>
      </c>
      <c r="C177" s="52"/>
      <c r="D177" s="18" t="str">
        <f ca="1">IFERROR(IF(ROUND(AVERAGEIFS(DATA!$K:$K,DATA!$F:$F,$B177,DATA!$M:$M,D$9,DATA!$N:$N,$L$1,DATA!$E:$E,"&lt;=7"),4)&gt;MASTER!$B$3/100,"SB",IF(ROUND(AVERAGEIFS(DATA!$K:$K,DATA!$F:$F,$B177,DATA!$M:$M,D$9,DATA!$N:$N,$L$1,DATA!$E:$E,"&lt;=7"),4)&gt;MASTER!$B$4/100,"B",IF(ROUND(AVERAGEIFS(DATA!$K:$K,DATA!$F:$F,$B177,DATA!$M:$M,D$9,DATA!$N:$N,$L$1,DATA!$E:$E,"&lt;=7"),4)&gt;MASTER!$B$5/100,"C","K")))," ")</f>
        <v> </v>
      </c>
      <c r="E177" s="52"/>
      <c r="F177" s="18" t="str">
        <f ca="1">IFERROR(IF(ROUND(AVERAGEIFS(DATA!$K:$K,DATA!$F:$F,$B177,DATA!$M:$M,F$9,DATA!$N:$N,$L$1,DATA!$E:$E,"&lt;=7"),4)&gt;MASTER!$B$3/100,"SB",IF(ROUND(AVERAGEIFS(DATA!$K:$K,DATA!$F:$F,$B177,DATA!$M:$M,F$9,DATA!$N:$N,$L$1,DATA!$E:$E,"&lt;=7"),4)&gt;MASTER!$B$4/100,"B",IF(ROUND(AVERAGEIFS(DATA!$K:$K,DATA!$F:$F,$B177,DATA!$M:$M,F$9,DATA!$N:$N,$L$1,DATA!$E:$E,"&lt;=7"),4)&gt;MASTER!$B$5/100,"C","K")))," ")</f>
        <v> </v>
      </c>
      <c r="G177" s="52"/>
      <c r="H177" s="18" t="str">
        <f ca="1">IFERROR(IF(ROUND(AVERAGEIFS(DATA!$K:$K,DATA!$F:$F,$B177,DATA!$M:$M,H$9,DATA!$N:$N,$L$1,DATA!$E:$E,"&lt;=7"),4)&gt;MASTER!$B$3/100,"SB",IF(ROUND(AVERAGEIFS(DATA!$K:$K,DATA!$F:$F,$B177,DATA!$M:$M,H$9,DATA!$N:$N,$L$1,DATA!$E:$E,"&lt;=7"),4)&gt;MASTER!$B$4/100,"B",IF(ROUND(AVERAGEIFS(DATA!$K:$K,DATA!$F:$F,$B177,DATA!$M:$M,H$9,DATA!$N:$N,$L$1,DATA!$E:$E,"&lt;=7"),4)&gt;MASTER!$B$5/100,"C","K")))," ")</f>
        <v> </v>
      </c>
      <c r="I177" s="52"/>
      <c r="J177" s="18" t="str">
        <f ca="1">IFERROR(IF(ROUND(AVERAGEIFS(DATA!$K:$K,DATA!$F:$F,$B177,DATA!$M:$M,J$9,DATA!$N:$N,$L$1,DATA!$E:$E,"&lt;=7"),4)&gt;MASTER!$B$3/100,"SB",IF(ROUND(AVERAGEIFS(DATA!$K:$K,DATA!$F:$F,$B177,DATA!$M:$M,J$9,DATA!$N:$N,$L$1,DATA!$E:$E,"&lt;=7"),4)&gt;MASTER!$B$4/100,"B",IF(ROUND(AVERAGEIFS(DATA!$K:$K,DATA!$F:$F,$B177,DATA!$M:$M,J$9,DATA!$N:$N,$L$1,DATA!$E:$E,"&lt;=7"),4)&gt;MASTER!$B$5/100,"C","K")))," ")</f>
        <v> </v>
      </c>
      <c r="K177" s="52"/>
      <c r="L177" s="18" t="str">
        <f ca="1">IFERROR(IF(ROUND(AVERAGEIFS(DATA!$K:$K,DATA!$F:$F,$B177,DATA!$M:$M,L$9,DATA!$N:$N,$L$1,DATA!$E:$E,"&lt;=7"),4)&gt;MASTER!$B$3/100,"SB",IF(ROUND(AVERAGEIFS(DATA!$K:$K,DATA!$F:$F,$B177,DATA!$M:$M,L$9,DATA!$N:$N,$L$1,DATA!$E:$E,"&lt;=7"),4)&gt;MASTER!$B$4/100,"B",IF(ROUND(AVERAGEIFS(DATA!$K:$K,DATA!$F:$F,$B177,DATA!$M:$M,L$9,DATA!$N:$N,$L$1,DATA!$E:$E,"&lt;=7"),4)&gt;MASTER!$B$5/100,"C","K")))," ")</f>
        <v> </v>
      </c>
      <c r="M177" s="52"/>
      <c r="N177" s="18" t="str">
        <f ca="1">IFERROR(IF(ROUND(AVERAGEIFS(DATA!$K:$K,DATA!$F:$F,$B177,DATA!$M:$M,N$9,DATA!$N:$N,$L$1,DATA!$E:$E,"&lt;=7"),4)&gt;MASTER!$B$3/100,"SB",IF(ROUND(AVERAGEIFS(DATA!$K:$K,DATA!$F:$F,$B177,DATA!$M:$M,N$9,DATA!$N:$N,$L$1,DATA!$E:$E,"&lt;=7"),4)&gt;MASTER!$B$4/100,"B",IF(ROUND(AVERAGEIFS(DATA!$K:$K,DATA!$F:$F,$B177,DATA!$M:$M,N$9,DATA!$N:$N,$L$1,DATA!$E:$E,"&lt;=7"),4)&gt;MASTER!$B$5/100,"C","K")))," ")</f>
        <v> 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customHeight="1" spans="1:50">
      <c r="A178" s="1"/>
      <c r="B178" s="33" t="s">
        <v>167</v>
      </c>
      <c r="C178" s="52"/>
      <c r="D178" s="18" t="str">
        <f ca="1">IFERROR(IF(ROUND(AVERAGEIFS(DATA!$K:$K,DATA!$F:$F,$B178,DATA!$M:$M,D$9,DATA!$N:$N,$L$1,DATA!$E:$E,"&lt;=7"),4)&gt;MASTER!$B$3/100,"SB",IF(ROUND(AVERAGEIFS(DATA!$K:$K,DATA!$F:$F,$B178,DATA!$M:$M,D$9,DATA!$N:$N,$L$1,DATA!$E:$E,"&lt;=7"),4)&gt;MASTER!$B$4/100,"B",IF(ROUND(AVERAGEIFS(DATA!$K:$K,DATA!$F:$F,$B178,DATA!$M:$M,D$9,DATA!$N:$N,$L$1,DATA!$E:$E,"&lt;=7"),4)&gt;MASTER!$B$5/100,"C","K")))," ")</f>
        <v> </v>
      </c>
      <c r="E178" s="52"/>
      <c r="F178" s="18" t="str">
        <f ca="1">IFERROR(IF(ROUND(AVERAGEIFS(DATA!$K:$K,DATA!$F:$F,$B178,DATA!$M:$M,F$9,DATA!$N:$N,$L$1,DATA!$E:$E,"&lt;=7"),4)&gt;MASTER!$B$3/100,"SB",IF(ROUND(AVERAGEIFS(DATA!$K:$K,DATA!$F:$F,$B178,DATA!$M:$M,F$9,DATA!$N:$N,$L$1,DATA!$E:$E,"&lt;=7"),4)&gt;MASTER!$B$4/100,"B",IF(ROUND(AVERAGEIFS(DATA!$K:$K,DATA!$F:$F,$B178,DATA!$M:$M,F$9,DATA!$N:$N,$L$1,DATA!$E:$E,"&lt;=7"),4)&gt;MASTER!$B$5/100,"C","K")))," ")</f>
        <v> </v>
      </c>
      <c r="G178" s="52"/>
      <c r="H178" s="18" t="str">
        <f ca="1">IFERROR(IF(ROUND(AVERAGEIFS(DATA!$K:$K,DATA!$F:$F,$B178,DATA!$M:$M,H$9,DATA!$N:$N,$L$1,DATA!$E:$E,"&lt;=7"),4)&gt;MASTER!$B$3/100,"SB",IF(ROUND(AVERAGEIFS(DATA!$K:$K,DATA!$F:$F,$B178,DATA!$M:$M,H$9,DATA!$N:$N,$L$1,DATA!$E:$E,"&lt;=7"),4)&gt;MASTER!$B$4/100,"B",IF(ROUND(AVERAGEIFS(DATA!$K:$K,DATA!$F:$F,$B178,DATA!$M:$M,H$9,DATA!$N:$N,$L$1,DATA!$E:$E,"&lt;=7"),4)&gt;MASTER!$B$5/100,"C","K")))," ")</f>
        <v> </v>
      </c>
      <c r="I178" s="52"/>
      <c r="J178" s="18" t="str">
        <f ca="1">IFERROR(IF(ROUND(AVERAGEIFS(DATA!$K:$K,DATA!$F:$F,$B178,DATA!$M:$M,J$9,DATA!$N:$N,$L$1,DATA!$E:$E,"&lt;=7"),4)&gt;MASTER!$B$3/100,"SB",IF(ROUND(AVERAGEIFS(DATA!$K:$K,DATA!$F:$F,$B178,DATA!$M:$M,J$9,DATA!$N:$N,$L$1,DATA!$E:$E,"&lt;=7"),4)&gt;MASTER!$B$4/100,"B",IF(ROUND(AVERAGEIFS(DATA!$K:$K,DATA!$F:$F,$B178,DATA!$M:$M,J$9,DATA!$N:$N,$L$1,DATA!$E:$E,"&lt;=7"),4)&gt;MASTER!$B$5/100,"C","K")))," ")</f>
        <v> </v>
      </c>
      <c r="K178" s="52"/>
      <c r="L178" s="18" t="str">
        <f ca="1">IFERROR(IF(ROUND(AVERAGEIFS(DATA!$K:$K,DATA!$F:$F,$B178,DATA!$M:$M,L$9,DATA!$N:$N,$L$1,DATA!$E:$E,"&lt;=7"),4)&gt;MASTER!$B$3/100,"SB",IF(ROUND(AVERAGEIFS(DATA!$K:$K,DATA!$F:$F,$B178,DATA!$M:$M,L$9,DATA!$N:$N,$L$1,DATA!$E:$E,"&lt;=7"),4)&gt;MASTER!$B$4/100,"B",IF(ROUND(AVERAGEIFS(DATA!$K:$K,DATA!$F:$F,$B178,DATA!$M:$M,L$9,DATA!$N:$N,$L$1,DATA!$E:$E,"&lt;=7"),4)&gt;MASTER!$B$5/100,"C","K")))," ")</f>
        <v> </v>
      </c>
      <c r="M178" s="52"/>
      <c r="N178" s="18" t="str">
        <f ca="1">IFERROR(IF(ROUND(AVERAGEIFS(DATA!$K:$K,DATA!$F:$F,$B178,DATA!$M:$M,N$9,DATA!$N:$N,$L$1,DATA!$E:$E,"&lt;=7"),4)&gt;MASTER!$B$3/100,"SB",IF(ROUND(AVERAGEIFS(DATA!$K:$K,DATA!$F:$F,$B178,DATA!$M:$M,N$9,DATA!$N:$N,$L$1,DATA!$E:$E,"&lt;=7"),4)&gt;MASTER!$B$4/100,"B",IF(ROUND(AVERAGEIFS(DATA!$K:$K,DATA!$F:$F,$B178,DATA!$M:$M,N$9,DATA!$N:$N,$L$1,DATA!$E:$E,"&lt;=7"),4)&gt;MASTER!$B$5/100,"C","K")))," ")</f>
        <v> 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customHeight="1" spans="1:50">
      <c r="A179" s="1"/>
      <c r="B179" s="33" t="s">
        <v>168</v>
      </c>
      <c r="C179" s="52"/>
      <c r="D179" s="18" t="str">
        <f ca="1">IFERROR(IF(ROUND(AVERAGEIFS(DATA!$K:$K,DATA!$F:$F,$B179,DATA!$M:$M,D$9,DATA!$N:$N,$L$1,DATA!$E:$E,"&lt;=7"),4)&gt;MASTER!$B$3/100,"SB",IF(ROUND(AVERAGEIFS(DATA!$K:$K,DATA!$F:$F,$B179,DATA!$M:$M,D$9,DATA!$N:$N,$L$1,DATA!$E:$E,"&lt;=7"),4)&gt;MASTER!$B$4/100,"B",IF(ROUND(AVERAGEIFS(DATA!$K:$K,DATA!$F:$F,$B179,DATA!$M:$M,D$9,DATA!$N:$N,$L$1,DATA!$E:$E,"&lt;=7"),4)&gt;MASTER!$B$5/100,"C","K")))," ")</f>
        <v> </v>
      </c>
      <c r="E179" s="52"/>
      <c r="F179" s="18" t="str">
        <f ca="1">IFERROR(IF(ROUND(AVERAGEIFS(DATA!$K:$K,DATA!$F:$F,$B179,DATA!$M:$M,F$9,DATA!$N:$N,$L$1,DATA!$E:$E,"&lt;=7"),4)&gt;MASTER!$B$3/100,"SB",IF(ROUND(AVERAGEIFS(DATA!$K:$K,DATA!$F:$F,$B179,DATA!$M:$M,F$9,DATA!$N:$N,$L$1,DATA!$E:$E,"&lt;=7"),4)&gt;MASTER!$B$4/100,"B",IF(ROUND(AVERAGEIFS(DATA!$K:$K,DATA!$F:$F,$B179,DATA!$M:$M,F$9,DATA!$N:$N,$L$1,DATA!$E:$E,"&lt;=7"),4)&gt;MASTER!$B$5/100,"C","K")))," ")</f>
        <v> </v>
      </c>
      <c r="G179" s="52"/>
      <c r="H179" s="18" t="str">
        <f ca="1">IFERROR(IF(ROUND(AVERAGEIFS(DATA!$K:$K,DATA!$F:$F,$B179,DATA!$M:$M,H$9,DATA!$N:$N,$L$1,DATA!$E:$E,"&lt;=7"),4)&gt;MASTER!$B$3/100,"SB",IF(ROUND(AVERAGEIFS(DATA!$K:$K,DATA!$F:$F,$B179,DATA!$M:$M,H$9,DATA!$N:$N,$L$1,DATA!$E:$E,"&lt;=7"),4)&gt;MASTER!$B$4/100,"B",IF(ROUND(AVERAGEIFS(DATA!$K:$K,DATA!$F:$F,$B179,DATA!$M:$M,H$9,DATA!$N:$N,$L$1,DATA!$E:$E,"&lt;=7"),4)&gt;MASTER!$B$5/100,"C","K")))," ")</f>
        <v> </v>
      </c>
      <c r="I179" s="52"/>
      <c r="J179" s="18" t="str">
        <f ca="1">IFERROR(IF(ROUND(AVERAGEIFS(DATA!$K:$K,DATA!$F:$F,$B179,DATA!$M:$M,J$9,DATA!$N:$N,$L$1,DATA!$E:$E,"&lt;=7"),4)&gt;MASTER!$B$3/100,"SB",IF(ROUND(AVERAGEIFS(DATA!$K:$K,DATA!$F:$F,$B179,DATA!$M:$M,J$9,DATA!$N:$N,$L$1,DATA!$E:$E,"&lt;=7"),4)&gt;MASTER!$B$4/100,"B",IF(ROUND(AVERAGEIFS(DATA!$K:$K,DATA!$F:$F,$B179,DATA!$M:$M,J$9,DATA!$N:$N,$L$1,DATA!$E:$E,"&lt;=7"),4)&gt;MASTER!$B$5/100,"C","K")))," ")</f>
        <v> </v>
      </c>
      <c r="K179" s="52"/>
      <c r="L179" s="18" t="str">
        <f ca="1">IFERROR(IF(ROUND(AVERAGEIFS(DATA!$K:$K,DATA!$F:$F,$B179,DATA!$M:$M,L$9,DATA!$N:$N,$L$1,DATA!$E:$E,"&lt;=7"),4)&gt;MASTER!$B$3/100,"SB",IF(ROUND(AVERAGEIFS(DATA!$K:$K,DATA!$F:$F,$B179,DATA!$M:$M,L$9,DATA!$N:$N,$L$1,DATA!$E:$E,"&lt;=7"),4)&gt;MASTER!$B$4/100,"B",IF(ROUND(AVERAGEIFS(DATA!$K:$K,DATA!$F:$F,$B179,DATA!$M:$M,L$9,DATA!$N:$N,$L$1,DATA!$E:$E,"&lt;=7"),4)&gt;MASTER!$B$5/100,"C","K")))," ")</f>
        <v> </v>
      </c>
      <c r="M179" s="52"/>
      <c r="N179" s="18" t="str">
        <f ca="1">IFERROR(IF(ROUND(AVERAGEIFS(DATA!$K:$K,DATA!$F:$F,$B179,DATA!$M:$M,N$9,DATA!$N:$N,$L$1,DATA!$E:$E,"&lt;=7"),4)&gt;MASTER!$B$3/100,"SB",IF(ROUND(AVERAGEIFS(DATA!$K:$K,DATA!$F:$F,$B179,DATA!$M:$M,N$9,DATA!$N:$N,$L$1,DATA!$E:$E,"&lt;=7"),4)&gt;MASTER!$B$4/100,"B",IF(ROUND(AVERAGEIFS(DATA!$K:$K,DATA!$F:$F,$B179,DATA!$M:$M,N$9,DATA!$N:$N,$L$1,DATA!$E:$E,"&lt;=7"),4)&gt;MASTER!$B$5/100,"C","K")))," ")</f>
        <v> 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customHeight="1" spans="1:50">
      <c r="A180" s="1"/>
      <c r="B180" s="33" t="s">
        <v>169</v>
      </c>
      <c r="C180" s="52"/>
      <c r="D180" s="18" t="str">
        <f ca="1">IFERROR(IF(ROUND(AVERAGEIFS(DATA!$K:$K,DATA!$F:$F,$B180,DATA!$M:$M,D$9,DATA!$N:$N,$L$1,DATA!$E:$E,"&lt;=7"),4)&gt;MASTER!$B$3/100,"SB",IF(ROUND(AVERAGEIFS(DATA!$K:$K,DATA!$F:$F,$B180,DATA!$M:$M,D$9,DATA!$N:$N,$L$1,DATA!$E:$E,"&lt;=7"),4)&gt;MASTER!$B$4/100,"B",IF(ROUND(AVERAGEIFS(DATA!$K:$K,DATA!$F:$F,$B180,DATA!$M:$M,D$9,DATA!$N:$N,$L$1,DATA!$E:$E,"&lt;=7"),4)&gt;MASTER!$B$5/100,"C","K")))," ")</f>
        <v> </v>
      </c>
      <c r="E180" s="52"/>
      <c r="F180" s="18" t="str">
        <f ca="1">IFERROR(IF(ROUND(AVERAGEIFS(DATA!$K:$K,DATA!$F:$F,$B180,DATA!$M:$M,F$9,DATA!$N:$N,$L$1,DATA!$E:$E,"&lt;=7"),4)&gt;MASTER!$B$3/100,"SB",IF(ROUND(AVERAGEIFS(DATA!$K:$K,DATA!$F:$F,$B180,DATA!$M:$M,F$9,DATA!$N:$N,$L$1,DATA!$E:$E,"&lt;=7"),4)&gt;MASTER!$B$4/100,"B",IF(ROUND(AVERAGEIFS(DATA!$K:$K,DATA!$F:$F,$B180,DATA!$M:$M,F$9,DATA!$N:$N,$L$1,DATA!$E:$E,"&lt;=7"),4)&gt;MASTER!$B$5/100,"C","K")))," ")</f>
        <v> </v>
      </c>
      <c r="G180" s="52"/>
      <c r="H180" s="18" t="str">
        <f ca="1">IFERROR(IF(ROUND(AVERAGEIFS(DATA!$K:$K,DATA!$F:$F,$B180,DATA!$M:$M,H$9,DATA!$N:$N,$L$1,DATA!$E:$E,"&lt;=7"),4)&gt;MASTER!$B$3/100,"SB",IF(ROUND(AVERAGEIFS(DATA!$K:$K,DATA!$F:$F,$B180,DATA!$M:$M,H$9,DATA!$N:$N,$L$1,DATA!$E:$E,"&lt;=7"),4)&gt;MASTER!$B$4/100,"B",IF(ROUND(AVERAGEIFS(DATA!$K:$K,DATA!$F:$F,$B180,DATA!$M:$M,H$9,DATA!$N:$N,$L$1,DATA!$E:$E,"&lt;=7"),4)&gt;MASTER!$B$5/100,"C","K")))," ")</f>
        <v> </v>
      </c>
      <c r="I180" s="52"/>
      <c r="J180" s="18" t="str">
        <f ca="1">IFERROR(IF(ROUND(AVERAGEIFS(DATA!$K:$K,DATA!$F:$F,$B180,DATA!$M:$M,J$9,DATA!$N:$N,$L$1,DATA!$E:$E,"&lt;=7"),4)&gt;MASTER!$B$3/100,"SB",IF(ROUND(AVERAGEIFS(DATA!$K:$K,DATA!$F:$F,$B180,DATA!$M:$M,J$9,DATA!$N:$N,$L$1,DATA!$E:$E,"&lt;=7"),4)&gt;MASTER!$B$4/100,"B",IF(ROUND(AVERAGEIFS(DATA!$K:$K,DATA!$F:$F,$B180,DATA!$M:$M,J$9,DATA!$N:$N,$L$1,DATA!$E:$E,"&lt;=7"),4)&gt;MASTER!$B$5/100,"C","K")))," ")</f>
        <v> </v>
      </c>
      <c r="K180" s="52"/>
      <c r="L180" s="18" t="str">
        <f ca="1">IFERROR(IF(ROUND(AVERAGEIFS(DATA!$K:$K,DATA!$F:$F,$B180,DATA!$M:$M,L$9,DATA!$N:$N,$L$1,DATA!$E:$E,"&lt;=7"),4)&gt;MASTER!$B$3/100,"SB",IF(ROUND(AVERAGEIFS(DATA!$K:$K,DATA!$F:$F,$B180,DATA!$M:$M,L$9,DATA!$N:$N,$L$1,DATA!$E:$E,"&lt;=7"),4)&gt;MASTER!$B$4/100,"B",IF(ROUND(AVERAGEIFS(DATA!$K:$K,DATA!$F:$F,$B180,DATA!$M:$M,L$9,DATA!$N:$N,$L$1,DATA!$E:$E,"&lt;=7"),4)&gt;MASTER!$B$5/100,"C","K")))," ")</f>
        <v> </v>
      </c>
      <c r="M180" s="52"/>
      <c r="N180" s="18" t="str">
        <f ca="1">IFERROR(IF(ROUND(AVERAGEIFS(DATA!$K:$K,DATA!$F:$F,$B180,DATA!$M:$M,N$9,DATA!$N:$N,$L$1,DATA!$E:$E,"&lt;=7"),4)&gt;MASTER!$B$3/100,"SB",IF(ROUND(AVERAGEIFS(DATA!$K:$K,DATA!$F:$F,$B180,DATA!$M:$M,N$9,DATA!$N:$N,$L$1,DATA!$E:$E,"&lt;=7"),4)&gt;MASTER!$B$4/100,"B",IF(ROUND(AVERAGEIFS(DATA!$K:$K,DATA!$F:$F,$B180,DATA!$M:$M,N$9,DATA!$N:$N,$L$1,DATA!$E:$E,"&lt;=7"),4)&gt;MASTER!$B$5/100,"C","K")))," ")</f>
        <v> </v>
      </c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customHeight="1" spans="1:50">
      <c r="A181" s="1"/>
      <c r="B181" s="33" t="s">
        <v>170</v>
      </c>
      <c r="C181" s="52"/>
      <c r="D181" s="18" t="str">
        <f ca="1">IFERROR(IF(ROUND(AVERAGEIFS(DATA!$K:$K,DATA!$F:$F,$B181,DATA!$M:$M,D$9,DATA!$N:$N,$L$1,DATA!$E:$E,"&lt;=7"),4)&gt;MASTER!$B$3/100,"SB",IF(ROUND(AVERAGEIFS(DATA!$K:$K,DATA!$F:$F,$B181,DATA!$M:$M,D$9,DATA!$N:$N,$L$1,DATA!$E:$E,"&lt;=7"),4)&gt;MASTER!$B$4/100,"B",IF(ROUND(AVERAGEIFS(DATA!$K:$K,DATA!$F:$F,$B181,DATA!$M:$M,D$9,DATA!$N:$N,$L$1,DATA!$E:$E,"&lt;=7"),4)&gt;MASTER!$B$5/100,"C","K")))," ")</f>
        <v> </v>
      </c>
      <c r="E181" s="52"/>
      <c r="F181" s="18" t="str">
        <f ca="1">IFERROR(IF(ROUND(AVERAGEIFS(DATA!$K:$K,DATA!$F:$F,$B181,DATA!$M:$M,F$9,DATA!$N:$N,$L$1,DATA!$E:$E,"&lt;=7"),4)&gt;MASTER!$B$3/100,"SB",IF(ROUND(AVERAGEIFS(DATA!$K:$K,DATA!$F:$F,$B181,DATA!$M:$M,F$9,DATA!$N:$N,$L$1,DATA!$E:$E,"&lt;=7"),4)&gt;MASTER!$B$4/100,"B",IF(ROUND(AVERAGEIFS(DATA!$K:$K,DATA!$F:$F,$B181,DATA!$M:$M,F$9,DATA!$N:$N,$L$1,DATA!$E:$E,"&lt;=7"),4)&gt;MASTER!$B$5/100,"C","K")))," ")</f>
        <v> </v>
      </c>
      <c r="G181" s="52"/>
      <c r="H181" s="18" t="str">
        <f ca="1">IFERROR(IF(ROUND(AVERAGEIFS(DATA!$K:$K,DATA!$F:$F,$B181,DATA!$M:$M,H$9,DATA!$N:$N,$L$1,DATA!$E:$E,"&lt;=7"),4)&gt;MASTER!$B$3/100,"SB",IF(ROUND(AVERAGEIFS(DATA!$K:$K,DATA!$F:$F,$B181,DATA!$M:$M,H$9,DATA!$N:$N,$L$1,DATA!$E:$E,"&lt;=7"),4)&gt;MASTER!$B$4/100,"B",IF(ROUND(AVERAGEIFS(DATA!$K:$K,DATA!$F:$F,$B181,DATA!$M:$M,H$9,DATA!$N:$N,$L$1,DATA!$E:$E,"&lt;=7"),4)&gt;MASTER!$B$5/100,"C","K")))," ")</f>
        <v> </v>
      </c>
      <c r="I181" s="52"/>
      <c r="J181" s="18" t="str">
        <f ca="1">IFERROR(IF(ROUND(AVERAGEIFS(DATA!$K:$K,DATA!$F:$F,$B181,DATA!$M:$M,J$9,DATA!$N:$N,$L$1,DATA!$E:$E,"&lt;=7"),4)&gt;MASTER!$B$3/100,"SB",IF(ROUND(AVERAGEIFS(DATA!$K:$K,DATA!$F:$F,$B181,DATA!$M:$M,J$9,DATA!$N:$N,$L$1,DATA!$E:$E,"&lt;=7"),4)&gt;MASTER!$B$4/100,"B",IF(ROUND(AVERAGEIFS(DATA!$K:$K,DATA!$F:$F,$B181,DATA!$M:$M,J$9,DATA!$N:$N,$L$1,DATA!$E:$E,"&lt;=7"),4)&gt;MASTER!$B$5/100,"C","K")))," ")</f>
        <v> </v>
      </c>
      <c r="K181" s="52"/>
      <c r="L181" s="18" t="str">
        <f ca="1">IFERROR(IF(ROUND(AVERAGEIFS(DATA!$K:$K,DATA!$F:$F,$B181,DATA!$M:$M,L$9,DATA!$N:$N,$L$1,DATA!$E:$E,"&lt;=7"),4)&gt;MASTER!$B$3/100,"SB",IF(ROUND(AVERAGEIFS(DATA!$K:$K,DATA!$F:$F,$B181,DATA!$M:$M,L$9,DATA!$N:$N,$L$1,DATA!$E:$E,"&lt;=7"),4)&gt;MASTER!$B$4/100,"B",IF(ROUND(AVERAGEIFS(DATA!$K:$K,DATA!$F:$F,$B181,DATA!$M:$M,L$9,DATA!$N:$N,$L$1,DATA!$E:$E,"&lt;=7"),4)&gt;MASTER!$B$5/100,"C","K")))," ")</f>
        <v> </v>
      </c>
      <c r="M181" s="52"/>
      <c r="N181" s="18" t="str">
        <f ca="1">IFERROR(IF(ROUND(AVERAGEIFS(DATA!$K:$K,DATA!$F:$F,$B181,DATA!$M:$M,N$9,DATA!$N:$N,$L$1,DATA!$E:$E,"&lt;=7"),4)&gt;MASTER!$B$3/100,"SB",IF(ROUND(AVERAGEIFS(DATA!$K:$K,DATA!$F:$F,$B181,DATA!$M:$M,N$9,DATA!$N:$N,$L$1,DATA!$E:$E,"&lt;=7"),4)&gt;MASTER!$B$4/100,"B",IF(ROUND(AVERAGEIFS(DATA!$K:$K,DATA!$F:$F,$B181,DATA!$M:$M,N$9,DATA!$N:$N,$L$1,DATA!$E:$E,"&lt;=7"),4)&gt;MASTER!$B$5/100,"C","K")))," ")</f>
        <v> </v>
      </c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customHeight="1" spans="1:50">
      <c r="A182" s="1"/>
      <c r="B182" s="33" t="s">
        <v>171</v>
      </c>
      <c r="C182" s="52"/>
      <c r="D182" s="18" t="str">
        <f ca="1">IFERROR(IF(ROUND(AVERAGEIFS(DATA!$K:$K,DATA!$F:$F,$B182,DATA!$M:$M,D$9,DATA!$N:$N,$L$1,DATA!$E:$E,"&lt;=7"),4)&gt;MASTER!$B$3/100,"SB",IF(ROUND(AVERAGEIFS(DATA!$K:$K,DATA!$F:$F,$B182,DATA!$M:$M,D$9,DATA!$N:$N,$L$1,DATA!$E:$E,"&lt;=7"),4)&gt;MASTER!$B$4/100,"B",IF(ROUND(AVERAGEIFS(DATA!$K:$K,DATA!$F:$F,$B182,DATA!$M:$M,D$9,DATA!$N:$N,$L$1,DATA!$E:$E,"&lt;=7"),4)&gt;MASTER!$B$5/100,"C","K")))," ")</f>
        <v> </v>
      </c>
      <c r="E182" s="52"/>
      <c r="F182" s="18" t="str">
        <f ca="1">IFERROR(IF(ROUND(AVERAGEIFS(DATA!$K:$K,DATA!$F:$F,$B182,DATA!$M:$M,F$9,DATA!$N:$N,$L$1,DATA!$E:$E,"&lt;=7"),4)&gt;MASTER!$B$3/100,"SB",IF(ROUND(AVERAGEIFS(DATA!$K:$K,DATA!$F:$F,$B182,DATA!$M:$M,F$9,DATA!$N:$N,$L$1,DATA!$E:$E,"&lt;=7"),4)&gt;MASTER!$B$4/100,"B",IF(ROUND(AVERAGEIFS(DATA!$K:$K,DATA!$F:$F,$B182,DATA!$M:$M,F$9,DATA!$N:$N,$L$1,DATA!$E:$E,"&lt;=7"),4)&gt;MASTER!$B$5/100,"C","K")))," ")</f>
        <v> </v>
      </c>
      <c r="G182" s="52"/>
      <c r="H182" s="18" t="str">
        <f ca="1">IFERROR(IF(ROUND(AVERAGEIFS(DATA!$K:$K,DATA!$F:$F,$B182,DATA!$M:$M,H$9,DATA!$N:$N,$L$1,DATA!$E:$E,"&lt;=7"),4)&gt;MASTER!$B$3/100,"SB",IF(ROUND(AVERAGEIFS(DATA!$K:$K,DATA!$F:$F,$B182,DATA!$M:$M,H$9,DATA!$N:$N,$L$1,DATA!$E:$E,"&lt;=7"),4)&gt;MASTER!$B$4/100,"B",IF(ROUND(AVERAGEIFS(DATA!$K:$K,DATA!$F:$F,$B182,DATA!$M:$M,H$9,DATA!$N:$N,$L$1,DATA!$E:$E,"&lt;=7"),4)&gt;MASTER!$B$5/100,"C","K")))," ")</f>
        <v> </v>
      </c>
      <c r="I182" s="52"/>
      <c r="J182" s="18" t="str">
        <f ca="1">IFERROR(IF(ROUND(AVERAGEIFS(DATA!$K:$K,DATA!$F:$F,$B182,DATA!$M:$M,J$9,DATA!$N:$N,$L$1,DATA!$E:$E,"&lt;=7"),4)&gt;MASTER!$B$3/100,"SB",IF(ROUND(AVERAGEIFS(DATA!$K:$K,DATA!$F:$F,$B182,DATA!$M:$M,J$9,DATA!$N:$N,$L$1,DATA!$E:$E,"&lt;=7"),4)&gt;MASTER!$B$4/100,"B",IF(ROUND(AVERAGEIFS(DATA!$K:$K,DATA!$F:$F,$B182,DATA!$M:$M,J$9,DATA!$N:$N,$L$1,DATA!$E:$E,"&lt;=7"),4)&gt;MASTER!$B$5/100,"C","K")))," ")</f>
        <v> </v>
      </c>
      <c r="K182" s="52"/>
      <c r="L182" s="18" t="str">
        <f ca="1">IFERROR(IF(ROUND(AVERAGEIFS(DATA!$K:$K,DATA!$F:$F,$B182,DATA!$M:$M,L$9,DATA!$N:$N,$L$1,DATA!$E:$E,"&lt;=7"),4)&gt;MASTER!$B$3/100,"SB",IF(ROUND(AVERAGEIFS(DATA!$K:$K,DATA!$F:$F,$B182,DATA!$M:$M,L$9,DATA!$N:$N,$L$1,DATA!$E:$E,"&lt;=7"),4)&gt;MASTER!$B$4/100,"B",IF(ROUND(AVERAGEIFS(DATA!$K:$K,DATA!$F:$F,$B182,DATA!$M:$M,L$9,DATA!$N:$N,$L$1,DATA!$E:$E,"&lt;=7"),4)&gt;MASTER!$B$5/100,"C","K")))," ")</f>
        <v> </v>
      </c>
      <c r="M182" s="52"/>
      <c r="N182" s="18" t="str">
        <f ca="1">IFERROR(IF(ROUND(AVERAGEIFS(DATA!$K:$K,DATA!$F:$F,$B182,DATA!$M:$M,N$9,DATA!$N:$N,$L$1,DATA!$E:$E,"&lt;=7"),4)&gt;MASTER!$B$3/100,"SB",IF(ROUND(AVERAGEIFS(DATA!$K:$K,DATA!$F:$F,$B182,DATA!$M:$M,N$9,DATA!$N:$N,$L$1,DATA!$E:$E,"&lt;=7"),4)&gt;MASTER!$B$4/100,"B",IF(ROUND(AVERAGEIFS(DATA!$K:$K,DATA!$F:$F,$B182,DATA!$M:$M,N$9,DATA!$N:$N,$L$1,DATA!$E:$E,"&lt;=7"),4)&gt;MASTER!$B$5/100,"C","K")))," ")</f>
        <v> 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customHeight="1" spans="1:50">
      <c r="A183" s="1"/>
      <c r="B183" s="33" t="s">
        <v>172</v>
      </c>
      <c r="C183" s="52"/>
      <c r="D183" s="18" t="str">
        <f ca="1">IFERROR(IF(ROUND(AVERAGEIFS(DATA!$K:$K,DATA!$F:$F,$B183,DATA!$M:$M,D$9,DATA!$N:$N,$L$1,DATA!$E:$E,"&lt;=7"),4)&gt;MASTER!$B$3/100,"SB",IF(ROUND(AVERAGEIFS(DATA!$K:$K,DATA!$F:$F,$B183,DATA!$M:$M,D$9,DATA!$N:$N,$L$1,DATA!$E:$E,"&lt;=7"),4)&gt;MASTER!$B$4/100,"B",IF(ROUND(AVERAGEIFS(DATA!$K:$K,DATA!$F:$F,$B183,DATA!$M:$M,D$9,DATA!$N:$N,$L$1,DATA!$E:$E,"&lt;=7"),4)&gt;MASTER!$B$5/100,"C","K")))," ")</f>
        <v> </v>
      </c>
      <c r="E183" s="52"/>
      <c r="F183" s="18" t="str">
        <f ca="1">IFERROR(IF(ROUND(AVERAGEIFS(DATA!$K:$K,DATA!$F:$F,$B183,DATA!$M:$M,F$9,DATA!$N:$N,$L$1,DATA!$E:$E,"&lt;=7"),4)&gt;MASTER!$B$3/100,"SB",IF(ROUND(AVERAGEIFS(DATA!$K:$K,DATA!$F:$F,$B183,DATA!$M:$M,F$9,DATA!$N:$N,$L$1,DATA!$E:$E,"&lt;=7"),4)&gt;MASTER!$B$4/100,"B",IF(ROUND(AVERAGEIFS(DATA!$K:$K,DATA!$F:$F,$B183,DATA!$M:$M,F$9,DATA!$N:$N,$L$1,DATA!$E:$E,"&lt;=7"),4)&gt;MASTER!$B$5/100,"C","K")))," ")</f>
        <v> </v>
      </c>
      <c r="G183" s="52"/>
      <c r="H183" s="18" t="str">
        <f ca="1">IFERROR(IF(ROUND(AVERAGEIFS(DATA!$K:$K,DATA!$F:$F,$B183,DATA!$M:$M,H$9,DATA!$N:$N,$L$1,DATA!$E:$E,"&lt;=7"),4)&gt;MASTER!$B$3/100,"SB",IF(ROUND(AVERAGEIFS(DATA!$K:$K,DATA!$F:$F,$B183,DATA!$M:$M,H$9,DATA!$N:$N,$L$1,DATA!$E:$E,"&lt;=7"),4)&gt;MASTER!$B$4/100,"B",IF(ROUND(AVERAGEIFS(DATA!$K:$K,DATA!$F:$F,$B183,DATA!$M:$M,H$9,DATA!$N:$N,$L$1,DATA!$E:$E,"&lt;=7"),4)&gt;MASTER!$B$5/100,"C","K")))," ")</f>
        <v> </v>
      </c>
      <c r="I183" s="52"/>
      <c r="J183" s="18" t="str">
        <f ca="1">IFERROR(IF(ROUND(AVERAGEIFS(DATA!$K:$K,DATA!$F:$F,$B183,DATA!$M:$M,J$9,DATA!$N:$N,$L$1,DATA!$E:$E,"&lt;=7"),4)&gt;MASTER!$B$3/100,"SB",IF(ROUND(AVERAGEIFS(DATA!$K:$K,DATA!$F:$F,$B183,DATA!$M:$M,J$9,DATA!$N:$N,$L$1,DATA!$E:$E,"&lt;=7"),4)&gt;MASTER!$B$4/100,"B",IF(ROUND(AVERAGEIFS(DATA!$K:$K,DATA!$F:$F,$B183,DATA!$M:$M,J$9,DATA!$N:$N,$L$1,DATA!$E:$E,"&lt;=7"),4)&gt;MASTER!$B$5/100,"C","K")))," ")</f>
        <v> </v>
      </c>
      <c r="K183" s="52"/>
      <c r="L183" s="18" t="str">
        <f ca="1">IFERROR(IF(ROUND(AVERAGEIFS(DATA!$K:$K,DATA!$F:$F,$B183,DATA!$M:$M,L$9,DATA!$N:$N,$L$1,DATA!$E:$E,"&lt;=7"),4)&gt;MASTER!$B$3/100,"SB",IF(ROUND(AVERAGEIFS(DATA!$K:$K,DATA!$F:$F,$B183,DATA!$M:$M,L$9,DATA!$N:$N,$L$1,DATA!$E:$E,"&lt;=7"),4)&gt;MASTER!$B$4/100,"B",IF(ROUND(AVERAGEIFS(DATA!$K:$K,DATA!$F:$F,$B183,DATA!$M:$M,L$9,DATA!$N:$N,$L$1,DATA!$E:$E,"&lt;=7"),4)&gt;MASTER!$B$5/100,"C","K")))," ")</f>
        <v> </v>
      </c>
      <c r="M183" s="52"/>
      <c r="N183" s="18" t="str">
        <f ca="1">IFERROR(IF(ROUND(AVERAGEIFS(DATA!$K:$K,DATA!$F:$F,$B183,DATA!$M:$M,N$9,DATA!$N:$N,$L$1,DATA!$E:$E,"&lt;=7"),4)&gt;MASTER!$B$3/100,"SB",IF(ROUND(AVERAGEIFS(DATA!$K:$K,DATA!$F:$F,$B183,DATA!$M:$M,N$9,DATA!$N:$N,$L$1,DATA!$E:$E,"&lt;=7"),4)&gt;MASTER!$B$4/100,"B",IF(ROUND(AVERAGEIFS(DATA!$K:$K,DATA!$F:$F,$B183,DATA!$M:$M,N$9,DATA!$N:$N,$L$1,DATA!$E:$E,"&lt;=7"),4)&gt;MASTER!$B$5/100,"C","K")))," ")</f>
        <v> </v>
      </c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customHeight="1" spans="1:50">
      <c r="A184" s="1"/>
      <c r="B184" s="33" t="s">
        <v>173</v>
      </c>
      <c r="C184" s="52"/>
      <c r="D184" s="18" t="str">
        <f ca="1">IFERROR(IF(ROUND(AVERAGEIFS(DATA!$K:$K,DATA!$F:$F,$B184,DATA!$M:$M,D$9,DATA!$N:$N,$L$1,DATA!$E:$E,"&lt;=7"),4)&gt;MASTER!$B$3/100,"SB",IF(ROUND(AVERAGEIFS(DATA!$K:$K,DATA!$F:$F,$B184,DATA!$M:$M,D$9,DATA!$N:$N,$L$1,DATA!$E:$E,"&lt;=7"),4)&gt;MASTER!$B$4/100,"B",IF(ROUND(AVERAGEIFS(DATA!$K:$K,DATA!$F:$F,$B184,DATA!$M:$M,D$9,DATA!$N:$N,$L$1,DATA!$E:$E,"&lt;=7"),4)&gt;MASTER!$B$5/100,"C","K")))," ")</f>
        <v> </v>
      </c>
      <c r="E184" s="52"/>
      <c r="F184" s="18" t="str">
        <f ca="1">IFERROR(IF(ROUND(AVERAGEIFS(DATA!$K:$K,DATA!$F:$F,$B184,DATA!$M:$M,F$9,DATA!$N:$N,$L$1,DATA!$E:$E,"&lt;=7"),4)&gt;MASTER!$B$3/100,"SB",IF(ROUND(AVERAGEIFS(DATA!$K:$K,DATA!$F:$F,$B184,DATA!$M:$M,F$9,DATA!$N:$N,$L$1,DATA!$E:$E,"&lt;=7"),4)&gt;MASTER!$B$4/100,"B",IF(ROUND(AVERAGEIFS(DATA!$K:$K,DATA!$F:$F,$B184,DATA!$M:$M,F$9,DATA!$N:$N,$L$1,DATA!$E:$E,"&lt;=7"),4)&gt;MASTER!$B$5/100,"C","K")))," ")</f>
        <v> </v>
      </c>
      <c r="G184" s="52"/>
      <c r="H184" s="18" t="str">
        <f ca="1">IFERROR(IF(ROUND(AVERAGEIFS(DATA!$K:$K,DATA!$F:$F,$B184,DATA!$M:$M,H$9,DATA!$N:$N,$L$1,DATA!$E:$E,"&lt;=7"),4)&gt;MASTER!$B$3/100,"SB",IF(ROUND(AVERAGEIFS(DATA!$K:$K,DATA!$F:$F,$B184,DATA!$M:$M,H$9,DATA!$N:$N,$L$1,DATA!$E:$E,"&lt;=7"),4)&gt;MASTER!$B$4/100,"B",IF(ROUND(AVERAGEIFS(DATA!$K:$K,DATA!$F:$F,$B184,DATA!$M:$M,H$9,DATA!$N:$N,$L$1,DATA!$E:$E,"&lt;=7"),4)&gt;MASTER!$B$5/100,"C","K")))," ")</f>
        <v> </v>
      </c>
      <c r="I184" s="52"/>
      <c r="J184" s="18" t="str">
        <f ca="1">IFERROR(IF(ROUND(AVERAGEIFS(DATA!$K:$K,DATA!$F:$F,$B184,DATA!$M:$M,J$9,DATA!$N:$N,$L$1,DATA!$E:$E,"&lt;=7"),4)&gt;MASTER!$B$3/100,"SB",IF(ROUND(AVERAGEIFS(DATA!$K:$K,DATA!$F:$F,$B184,DATA!$M:$M,J$9,DATA!$N:$N,$L$1,DATA!$E:$E,"&lt;=7"),4)&gt;MASTER!$B$4/100,"B",IF(ROUND(AVERAGEIFS(DATA!$K:$K,DATA!$F:$F,$B184,DATA!$M:$M,J$9,DATA!$N:$N,$L$1,DATA!$E:$E,"&lt;=7"),4)&gt;MASTER!$B$5/100,"C","K")))," ")</f>
        <v> </v>
      </c>
      <c r="K184" s="52"/>
      <c r="L184" s="18" t="str">
        <f ca="1">IFERROR(IF(ROUND(AVERAGEIFS(DATA!$K:$K,DATA!$F:$F,$B184,DATA!$M:$M,L$9,DATA!$N:$N,$L$1,DATA!$E:$E,"&lt;=7"),4)&gt;MASTER!$B$3/100,"SB",IF(ROUND(AVERAGEIFS(DATA!$K:$K,DATA!$F:$F,$B184,DATA!$M:$M,L$9,DATA!$N:$N,$L$1,DATA!$E:$E,"&lt;=7"),4)&gt;MASTER!$B$4/100,"B",IF(ROUND(AVERAGEIFS(DATA!$K:$K,DATA!$F:$F,$B184,DATA!$M:$M,L$9,DATA!$N:$N,$L$1,DATA!$E:$E,"&lt;=7"),4)&gt;MASTER!$B$5/100,"C","K")))," ")</f>
        <v> </v>
      </c>
      <c r="M184" s="52"/>
      <c r="N184" s="18" t="str">
        <f ca="1">IFERROR(IF(ROUND(AVERAGEIFS(DATA!$K:$K,DATA!$F:$F,$B184,DATA!$M:$M,N$9,DATA!$N:$N,$L$1,DATA!$E:$E,"&lt;=7"),4)&gt;MASTER!$B$3/100,"SB",IF(ROUND(AVERAGEIFS(DATA!$K:$K,DATA!$F:$F,$B184,DATA!$M:$M,N$9,DATA!$N:$N,$L$1,DATA!$E:$E,"&lt;=7"),4)&gt;MASTER!$B$4/100,"B",IF(ROUND(AVERAGEIFS(DATA!$K:$K,DATA!$F:$F,$B184,DATA!$M:$M,N$9,DATA!$N:$N,$L$1,DATA!$E:$E,"&lt;=7"),4)&gt;MASTER!$B$5/100,"C","K")))," ")</f>
        <v> </v>
      </c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customHeight="1" spans="1:50">
      <c r="A185" s="1"/>
      <c r="B185" s="33" t="s">
        <v>174</v>
      </c>
      <c r="C185" s="52"/>
      <c r="D185" s="18" t="str">
        <f ca="1">IFERROR(IF(ROUND(AVERAGEIFS(DATA!$K:$K,DATA!$F:$F,$B185,DATA!$M:$M,D$9,DATA!$N:$N,$L$1,DATA!$E:$E,"&lt;=7"),4)&gt;MASTER!$B$3/100,"SB",IF(ROUND(AVERAGEIFS(DATA!$K:$K,DATA!$F:$F,$B185,DATA!$M:$M,D$9,DATA!$N:$N,$L$1,DATA!$E:$E,"&lt;=7"),4)&gt;MASTER!$B$4/100,"B",IF(ROUND(AVERAGEIFS(DATA!$K:$K,DATA!$F:$F,$B185,DATA!$M:$M,D$9,DATA!$N:$N,$L$1,DATA!$E:$E,"&lt;=7"),4)&gt;MASTER!$B$5/100,"C","K")))," ")</f>
        <v> </v>
      </c>
      <c r="E185" s="52"/>
      <c r="F185" s="18" t="str">
        <f ca="1">IFERROR(IF(ROUND(AVERAGEIFS(DATA!$K:$K,DATA!$F:$F,$B185,DATA!$M:$M,F$9,DATA!$N:$N,$L$1,DATA!$E:$E,"&lt;=7"),4)&gt;MASTER!$B$3/100,"SB",IF(ROUND(AVERAGEIFS(DATA!$K:$K,DATA!$F:$F,$B185,DATA!$M:$M,F$9,DATA!$N:$N,$L$1,DATA!$E:$E,"&lt;=7"),4)&gt;MASTER!$B$4/100,"B",IF(ROUND(AVERAGEIFS(DATA!$K:$K,DATA!$F:$F,$B185,DATA!$M:$M,F$9,DATA!$N:$N,$L$1,DATA!$E:$E,"&lt;=7"),4)&gt;MASTER!$B$5/100,"C","K")))," ")</f>
        <v> </v>
      </c>
      <c r="G185" s="52"/>
      <c r="H185" s="18" t="str">
        <f ca="1">IFERROR(IF(ROUND(AVERAGEIFS(DATA!$K:$K,DATA!$F:$F,$B185,DATA!$M:$M,H$9,DATA!$N:$N,$L$1,DATA!$E:$E,"&lt;=7"),4)&gt;MASTER!$B$3/100,"SB",IF(ROUND(AVERAGEIFS(DATA!$K:$K,DATA!$F:$F,$B185,DATA!$M:$M,H$9,DATA!$N:$N,$L$1,DATA!$E:$E,"&lt;=7"),4)&gt;MASTER!$B$4/100,"B",IF(ROUND(AVERAGEIFS(DATA!$K:$K,DATA!$F:$F,$B185,DATA!$M:$M,H$9,DATA!$N:$N,$L$1,DATA!$E:$E,"&lt;=7"),4)&gt;MASTER!$B$5/100,"C","K")))," ")</f>
        <v> </v>
      </c>
      <c r="I185" s="52"/>
      <c r="J185" s="18" t="str">
        <f ca="1">IFERROR(IF(ROUND(AVERAGEIFS(DATA!$K:$K,DATA!$F:$F,$B185,DATA!$M:$M,J$9,DATA!$N:$N,$L$1,DATA!$E:$E,"&lt;=7"),4)&gt;MASTER!$B$3/100,"SB",IF(ROUND(AVERAGEIFS(DATA!$K:$K,DATA!$F:$F,$B185,DATA!$M:$M,J$9,DATA!$N:$N,$L$1,DATA!$E:$E,"&lt;=7"),4)&gt;MASTER!$B$4/100,"B",IF(ROUND(AVERAGEIFS(DATA!$K:$K,DATA!$F:$F,$B185,DATA!$M:$M,J$9,DATA!$N:$N,$L$1,DATA!$E:$E,"&lt;=7"),4)&gt;MASTER!$B$5/100,"C","K")))," ")</f>
        <v> </v>
      </c>
      <c r="K185" s="52"/>
      <c r="L185" s="18" t="str">
        <f ca="1">IFERROR(IF(ROUND(AVERAGEIFS(DATA!$K:$K,DATA!$F:$F,$B185,DATA!$M:$M,L$9,DATA!$N:$N,$L$1,DATA!$E:$E,"&lt;=7"),4)&gt;MASTER!$B$3/100,"SB",IF(ROUND(AVERAGEIFS(DATA!$K:$K,DATA!$F:$F,$B185,DATA!$M:$M,L$9,DATA!$N:$N,$L$1,DATA!$E:$E,"&lt;=7"),4)&gt;MASTER!$B$4/100,"B",IF(ROUND(AVERAGEIFS(DATA!$K:$K,DATA!$F:$F,$B185,DATA!$M:$M,L$9,DATA!$N:$N,$L$1,DATA!$E:$E,"&lt;=7"),4)&gt;MASTER!$B$5/100,"C","K")))," ")</f>
        <v> </v>
      </c>
      <c r="M185" s="52"/>
      <c r="N185" s="18" t="str">
        <f ca="1">IFERROR(IF(ROUND(AVERAGEIFS(DATA!$K:$K,DATA!$F:$F,$B185,DATA!$M:$M,N$9,DATA!$N:$N,$L$1,DATA!$E:$E,"&lt;=7"),4)&gt;MASTER!$B$3/100,"SB",IF(ROUND(AVERAGEIFS(DATA!$K:$K,DATA!$F:$F,$B185,DATA!$M:$M,N$9,DATA!$N:$N,$L$1,DATA!$E:$E,"&lt;=7"),4)&gt;MASTER!$B$4/100,"B",IF(ROUND(AVERAGEIFS(DATA!$K:$K,DATA!$F:$F,$B185,DATA!$M:$M,N$9,DATA!$N:$N,$L$1,DATA!$E:$E,"&lt;=7"),4)&gt;MASTER!$B$5/100,"C","K")))," ")</f>
        <v> 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customHeight="1" spans="1:50">
      <c r="A186" s="1"/>
      <c r="B186" s="33" t="s">
        <v>175</v>
      </c>
      <c r="C186" s="52"/>
      <c r="D186" s="18" t="str">
        <f ca="1">IFERROR(IF(ROUND(AVERAGEIFS(DATA!$K:$K,DATA!$F:$F,$B186,DATA!$M:$M,D$9,DATA!$N:$N,$L$1,DATA!$E:$E,"&lt;=7"),4)&gt;MASTER!$B$3/100,"SB",IF(ROUND(AVERAGEIFS(DATA!$K:$K,DATA!$F:$F,$B186,DATA!$M:$M,D$9,DATA!$N:$N,$L$1,DATA!$E:$E,"&lt;=7"),4)&gt;MASTER!$B$4/100,"B",IF(ROUND(AVERAGEIFS(DATA!$K:$K,DATA!$F:$F,$B186,DATA!$M:$M,D$9,DATA!$N:$N,$L$1,DATA!$E:$E,"&lt;=7"),4)&gt;MASTER!$B$5/100,"C","K")))," ")</f>
        <v> </v>
      </c>
      <c r="E186" s="52"/>
      <c r="F186" s="18" t="str">
        <f ca="1">IFERROR(IF(ROUND(AVERAGEIFS(DATA!$K:$K,DATA!$F:$F,$B186,DATA!$M:$M,F$9,DATA!$N:$N,$L$1,DATA!$E:$E,"&lt;=7"),4)&gt;MASTER!$B$3/100,"SB",IF(ROUND(AVERAGEIFS(DATA!$K:$K,DATA!$F:$F,$B186,DATA!$M:$M,F$9,DATA!$N:$N,$L$1,DATA!$E:$E,"&lt;=7"),4)&gt;MASTER!$B$4/100,"B",IF(ROUND(AVERAGEIFS(DATA!$K:$K,DATA!$F:$F,$B186,DATA!$M:$M,F$9,DATA!$N:$N,$L$1,DATA!$E:$E,"&lt;=7"),4)&gt;MASTER!$B$5/100,"C","K")))," ")</f>
        <v> </v>
      </c>
      <c r="G186" s="52"/>
      <c r="H186" s="18" t="str">
        <f ca="1">IFERROR(IF(ROUND(AVERAGEIFS(DATA!$K:$K,DATA!$F:$F,$B186,DATA!$M:$M,H$9,DATA!$N:$N,$L$1,DATA!$E:$E,"&lt;=7"),4)&gt;MASTER!$B$3/100,"SB",IF(ROUND(AVERAGEIFS(DATA!$K:$K,DATA!$F:$F,$B186,DATA!$M:$M,H$9,DATA!$N:$N,$L$1,DATA!$E:$E,"&lt;=7"),4)&gt;MASTER!$B$4/100,"B",IF(ROUND(AVERAGEIFS(DATA!$K:$K,DATA!$F:$F,$B186,DATA!$M:$M,H$9,DATA!$N:$N,$L$1,DATA!$E:$E,"&lt;=7"),4)&gt;MASTER!$B$5/100,"C","K")))," ")</f>
        <v> </v>
      </c>
      <c r="I186" s="52"/>
      <c r="J186" s="18" t="str">
        <f ca="1">IFERROR(IF(ROUND(AVERAGEIFS(DATA!$K:$K,DATA!$F:$F,$B186,DATA!$M:$M,J$9,DATA!$N:$N,$L$1,DATA!$E:$E,"&lt;=7"),4)&gt;MASTER!$B$3/100,"SB",IF(ROUND(AVERAGEIFS(DATA!$K:$K,DATA!$F:$F,$B186,DATA!$M:$M,J$9,DATA!$N:$N,$L$1,DATA!$E:$E,"&lt;=7"),4)&gt;MASTER!$B$4/100,"B",IF(ROUND(AVERAGEIFS(DATA!$K:$K,DATA!$F:$F,$B186,DATA!$M:$M,J$9,DATA!$N:$N,$L$1,DATA!$E:$E,"&lt;=7"),4)&gt;MASTER!$B$5/100,"C","K")))," ")</f>
        <v> </v>
      </c>
      <c r="K186" s="52"/>
      <c r="L186" s="18" t="str">
        <f ca="1">IFERROR(IF(ROUND(AVERAGEIFS(DATA!$K:$K,DATA!$F:$F,$B186,DATA!$M:$M,L$9,DATA!$N:$N,$L$1,DATA!$E:$E,"&lt;=7"),4)&gt;MASTER!$B$3/100,"SB",IF(ROUND(AVERAGEIFS(DATA!$K:$K,DATA!$F:$F,$B186,DATA!$M:$M,L$9,DATA!$N:$N,$L$1,DATA!$E:$E,"&lt;=7"),4)&gt;MASTER!$B$4/100,"B",IF(ROUND(AVERAGEIFS(DATA!$K:$K,DATA!$F:$F,$B186,DATA!$M:$M,L$9,DATA!$N:$N,$L$1,DATA!$E:$E,"&lt;=7"),4)&gt;MASTER!$B$5/100,"C","K")))," ")</f>
        <v> </v>
      </c>
      <c r="M186" s="52"/>
      <c r="N186" s="18" t="str">
        <f ca="1">IFERROR(IF(ROUND(AVERAGEIFS(DATA!$K:$K,DATA!$F:$F,$B186,DATA!$M:$M,N$9,DATA!$N:$N,$L$1,DATA!$E:$E,"&lt;=7"),4)&gt;MASTER!$B$3/100,"SB",IF(ROUND(AVERAGEIFS(DATA!$K:$K,DATA!$F:$F,$B186,DATA!$M:$M,N$9,DATA!$N:$N,$L$1,DATA!$E:$E,"&lt;=7"),4)&gt;MASTER!$B$4/100,"B",IF(ROUND(AVERAGEIFS(DATA!$K:$K,DATA!$F:$F,$B186,DATA!$M:$M,N$9,DATA!$N:$N,$L$1,DATA!$E:$E,"&lt;=7"),4)&gt;MASTER!$B$5/100,"C","K")))," ")</f>
        <v> 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customHeight="1" spans="1:50">
      <c r="A187" s="1"/>
      <c r="B187" s="33" t="s">
        <v>176</v>
      </c>
      <c r="C187" s="52"/>
      <c r="D187" s="18" t="str">
        <f ca="1">IFERROR(IF(ROUND(AVERAGEIFS(DATA!$K:$K,DATA!$F:$F,$B187,DATA!$M:$M,D$9,DATA!$N:$N,$L$1,DATA!$E:$E,"&lt;=7"),4)&gt;MASTER!$B$3/100,"SB",IF(ROUND(AVERAGEIFS(DATA!$K:$K,DATA!$F:$F,$B187,DATA!$M:$M,D$9,DATA!$N:$N,$L$1,DATA!$E:$E,"&lt;=7"),4)&gt;MASTER!$B$4/100,"B",IF(ROUND(AVERAGEIFS(DATA!$K:$K,DATA!$F:$F,$B187,DATA!$M:$M,D$9,DATA!$N:$N,$L$1,DATA!$E:$E,"&lt;=7"),4)&gt;MASTER!$B$5/100,"C","K")))," ")</f>
        <v> </v>
      </c>
      <c r="E187" s="52"/>
      <c r="F187" s="18" t="str">
        <f ca="1">IFERROR(IF(ROUND(AVERAGEIFS(DATA!$K:$K,DATA!$F:$F,$B187,DATA!$M:$M,F$9,DATA!$N:$N,$L$1,DATA!$E:$E,"&lt;=7"),4)&gt;MASTER!$B$3/100,"SB",IF(ROUND(AVERAGEIFS(DATA!$K:$K,DATA!$F:$F,$B187,DATA!$M:$M,F$9,DATA!$N:$N,$L$1,DATA!$E:$E,"&lt;=7"),4)&gt;MASTER!$B$4/100,"B",IF(ROUND(AVERAGEIFS(DATA!$K:$K,DATA!$F:$F,$B187,DATA!$M:$M,F$9,DATA!$N:$N,$L$1,DATA!$E:$E,"&lt;=7"),4)&gt;MASTER!$B$5/100,"C","K")))," ")</f>
        <v> </v>
      </c>
      <c r="G187" s="52"/>
      <c r="H187" s="18" t="str">
        <f ca="1">IFERROR(IF(ROUND(AVERAGEIFS(DATA!$K:$K,DATA!$F:$F,$B187,DATA!$M:$M,H$9,DATA!$N:$N,$L$1,DATA!$E:$E,"&lt;=7"),4)&gt;MASTER!$B$3/100,"SB",IF(ROUND(AVERAGEIFS(DATA!$K:$K,DATA!$F:$F,$B187,DATA!$M:$M,H$9,DATA!$N:$N,$L$1,DATA!$E:$E,"&lt;=7"),4)&gt;MASTER!$B$4/100,"B",IF(ROUND(AVERAGEIFS(DATA!$K:$K,DATA!$F:$F,$B187,DATA!$M:$M,H$9,DATA!$N:$N,$L$1,DATA!$E:$E,"&lt;=7"),4)&gt;MASTER!$B$5/100,"C","K")))," ")</f>
        <v> </v>
      </c>
      <c r="I187" s="52"/>
      <c r="J187" s="18" t="str">
        <f ca="1">IFERROR(IF(ROUND(AVERAGEIFS(DATA!$K:$K,DATA!$F:$F,$B187,DATA!$M:$M,J$9,DATA!$N:$N,$L$1,DATA!$E:$E,"&lt;=7"),4)&gt;MASTER!$B$3/100,"SB",IF(ROUND(AVERAGEIFS(DATA!$K:$K,DATA!$F:$F,$B187,DATA!$M:$M,J$9,DATA!$N:$N,$L$1,DATA!$E:$E,"&lt;=7"),4)&gt;MASTER!$B$4/100,"B",IF(ROUND(AVERAGEIFS(DATA!$K:$K,DATA!$F:$F,$B187,DATA!$M:$M,J$9,DATA!$N:$N,$L$1,DATA!$E:$E,"&lt;=7"),4)&gt;MASTER!$B$5/100,"C","K")))," ")</f>
        <v> </v>
      </c>
      <c r="K187" s="52"/>
      <c r="L187" s="18" t="str">
        <f ca="1">IFERROR(IF(ROUND(AVERAGEIFS(DATA!$K:$K,DATA!$F:$F,$B187,DATA!$M:$M,L$9,DATA!$N:$N,$L$1,DATA!$E:$E,"&lt;=7"),4)&gt;MASTER!$B$3/100,"SB",IF(ROUND(AVERAGEIFS(DATA!$K:$K,DATA!$F:$F,$B187,DATA!$M:$M,L$9,DATA!$N:$N,$L$1,DATA!$E:$E,"&lt;=7"),4)&gt;MASTER!$B$4/100,"B",IF(ROUND(AVERAGEIFS(DATA!$K:$K,DATA!$F:$F,$B187,DATA!$M:$M,L$9,DATA!$N:$N,$L$1,DATA!$E:$E,"&lt;=7"),4)&gt;MASTER!$B$5/100,"C","K")))," ")</f>
        <v> </v>
      </c>
      <c r="M187" s="52"/>
      <c r="N187" s="18" t="str">
        <f ca="1">IFERROR(IF(ROUND(AVERAGEIFS(DATA!$K:$K,DATA!$F:$F,$B187,DATA!$M:$M,N$9,DATA!$N:$N,$L$1,DATA!$E:$E,"&lt;=7"),4)&gt;MASTER!$B$3/100,"SB",IF(ROUND(AVERAGEIFS(DATA!$K:$K,DATA!$F:$F,$B187,DATA!$M:$M,N$9,DATA!$N:$N,$L$1,DATA!$E:$E,"&lt;=7"),4)&gt;MASTER!$B$4/100,"B",IF(ROUND(AVERAGEIFS(DATA!$K:$K,DATA!$F:$F,$B187,DATA!$M:$M,N$9,DATA!$N:$N,$L$1,DATA!$E:$E,"&lt;=7"),4)&gt;MASTER!$B$5/100,"C","K")))," ")</f>
        <v> </v>
      </c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customHeight="1" spans="1:50">
      <c r="A188" s="1"/>
      <c r="B188" s="33" t="s">
        <v>177</v>
      </c>
      <c r="C188" s="52"/>
      <c r="D188" s="18" t="str">
        <f ca="1">IFERROR(IF(ROUND(AVERAGEIFS(DATA!$K:$K,DATA!$F:$F,$B188,DATA!$M:$M,D$9,DATA!$N:$N,$L$1,DATA!$E:$E,"&lt;=7"),4)&gt;MASTER!$B$3/100,"SB",IF(ROUND(AVERAGEIFS(DATA!$K:$K,DATA!$F:$F,$B188,DATA!$M:$M,D$9,DATA!$N:$N,$L$1,DATA!$E:$E,"&lt;=7"),4)&gt;MASTER!$B$4/100,"B",IF(ROUND(AVERAGEIFS(DATA!$K:$K,DATA!$F:$F,$B188,DATA!$M:$M,D$9,DATA!$N:$N,$L$1,DATA!$E:$E,"&lt;=7"),4)&gt;MASTER!$B$5/100,"C","K")))," ")</f>
        <v> </v>
      </c>
      <c r="E188" s="52"/>
      <c r="F188" s="18" t="str">
        <f ca="1">IFERROR(IF(ROUND(AVERAGEIFS(DATA!$K:$K,DATA!$F:$F,$B188,DATA!$M:$M,F$9,DATA!$N:$N,$L$1,DATA!$E:$E,"&lt;=7"),4)&gt;MASTER!$B$3/100,"SB",IF(ROUND(AVERAGEIFS(DATA!$K:$K,DATA!$F:$F,$B188,DATA!$M:$M,F$9,DATA!$N:$N,$L$1,DATA!$E:$E,"&lt;=7"),4)&gt;MASTER!$B$4/100,"B",IF(ROUND(AVERAGEIFS(DATA!$K:$K,DATA!$F:$F,$B188,DATA!$M:$M,F$9,DATA!$N:$N,$L$1,DATA!$E:$E,"&lt;=7"),4)&gt;MASTER!$B$5/100,"C","K")))," ")</f>
        <v> </v>
      </c>
      <c r="G188" s="52"/>
      <c r="H188" s="18" t="str">
        <f ca="1">IFERROR(IF(ROUND(AVERAGEIFS(DATA!$K:$K,DATA!$F:$F,$B188,DATA!$M:$M,H$9,DATA!$N:$N,$L$1,DATA!$E:$E,"&lt;=7"),4)&gt;MASTER!$B$3/100,"SB",IF(ROUND(AVERAGEIFS(DATA!$K:$K,DATA!$F:$F,$B188,DATA!$M:$M,H$9,DATA!$N:$N,$L$1,DATA!$E:$E,"&lt;=7"),4)&gt;MASTER!$B$4/100,"B",IF(ROUND(AVERAGEIFS(DATA!$K:$K,DATA!$F:$F,$B188,DATA!$M:$M,H$9,DATA!$N:$N,$L$1,DATA!$E:$E,"&lt;=7"),4)&gt;MASTER!$B$5/100,"C","K")))," ")</f>
        <v> </v>
      </c>
      <c r="I188" s="52"/>
      <c r="J188" s="18" t="str">
        <f ca="1">IFERROR(IF(ROUND(AVERAGEIFS(DATA!$K:$K,DATA!$F:$F,$B188,DATA!$M:$M,J$9,DATA!$N:$N,$L$1,DATA!$E:$E,"&lt;=7"),4)&gt;MASTER!$B$3/100,"SB",IF(ROUND(AVERAGEIFS(DATA!$K:$K,DATA!$F:$F,$B188,DATA!$M:$M,J$9,DATA!$N:$N,$L$1,DATA!$E:$E,"&lt;=7"),4)&gt;MASTER!$B$4/100,"B",IF(ROUND(AVERAGEIFS(DATA!$K:$K,DATA!$F:$F,$B188,DATA!$M:$M,J$9,DATA!$N:$N,$L$1,DATA!$E:$E,"&lt;=7"),4)&gt;MASTER!$B$5/100,"C","K")))," ")</f>
        <v> </v>
      </c>
      <c r="K188" s="52"/>
      <c r="L188" s="18" t="str">
        <f ca="1">IFERROR(IF(ROUND(AVERAGEIFS(DATA!$K:$K,DATA!$F:$F,$B188,DATA!$M:$M,L$9,DATA!$N:$N,$L$1,DATA!$E:$E,"&lt;=7"),4)&gt;MASTER!$B$3/100,"SB",IF(ROUND(AVERAGEIFS(DATA!$K:$K,DATA!$F:$F,$B188,DATA!$M:$M,L$9,DATA!$N:$N,$L$1,DATA!$E:$E,"&lt;=7"),4)&gt;MASTER!$B$4/100,"B",IF(ROUND(AVERAGEIFS(DATA!$K:$K,DATA!$F:$F,$B188,DATA!$M:$M,L$9,DATA!$N:$N,$L$1,DATA!$E:$E,"&lt;=7"),4)&gt;MASTER!$B$5/100,"C","K")))," ")</f>
        <v> </v>
      </c>
      <c r="M188" s="52"/>
      <c r="N188" s="18" t="str">
        <f ca="1">IFERROR(IF(ROUND(AVERAGEIFS(DATA!$K:$K,DATA!$F:$F,$B188,DATA!$M:$M,N$9,DATA!$N:$N,$L$1,DATA!$E:$E,"&lt;=7"),4)&gt;MASTER!$B$3/100,"SB",IF(ROUND(AVERAGEIFS(DATA!$K:$K,DATA!$F:$F,$B188,DATA!$M:$M,N$9,DATA!$N:$N,$L$1,DATA!$E:$E,"&lt;=7"),4)&gt;MASTER!$B$4/100,"B",IF(ROUND(AVERAGEIFS(DATA!$K:$K,DATA!$F:$F,$B188,DATA!$M:$M,N$9,DATA!$N:$N,$L$1,DATA!$E:$E,"&lt;=7"),4)&gt;MASTER!$B$5/100,"C","K")))," ")</f>
        <v> 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customHeight="1" spans="1:50">
      <c r="A189" s="1"/>
      <c r="B189" s="33" t="s">
        <v>178</v>
      </c>
      <c r="C189" s="52"/>
      <c r="D189" s="18" t="str">
        <f ca="1">IFERROR(IF(ROUND(AVERAGEIFS(DATA!$K:$K,DATA!$F:$F,$B189,DATA!$M:$M,D$9,DATA!$N:$N,$L$1,DATA!$E:$E,"&lt;=7"),4)&gt;MASTER!$B$3/100,"SB",IF(ROUND(AVERAGEIFS(DATA!$K:$K,DATA!$F:$F,$B189,DATA!$M:$M,D$9,DATA!$N:$N,$L$1,DATA!$E:$E,"&lt;=7"),4)&gt;MASTER!$B$4/100,"B",IF(ROUND(AVERAGEIFS(DATA!$K:$K,DATA!$F:$F,$B189,DATA!$M:$M,D$9,DATA!$N:$N,$L$1,DATA!$E:$E,"&lt;=7"),4)&gt;MASTER!$B$5/100,"C","K")))," ")</f>
        <v> </v>
      </c>
      <c r="E189" s="52"/>
      <c r="F189" s="18" t="str">
        <f ca="1">IFERROR(IF(ROUND(AVERAGEIFS(DATA!$K:$K,DATA!$F:$F,$B189,DATA!$M:$M,F$9,DATA!$N:$N,$L$1,DATA!$E:$E,"&lt;=7"),4)&gt;MASTER!$B$3/100,"SB",IF(ROUND(AVERAGEIFS(DATA!$K:$K,DATA!$F:$F,$B189,DATA!$M:$M,F$9,DATA!$N:$N,$L$1,DATA!$E:$E,"&lt;=7"),4)&gt;MASTER!$B$4/100,"B",IF(ROUND(AVERAGEIFS(DATA!$K:$K,DATA!$F:$F,$B189,DATA!$M:$M,F$9,DATA!$N:$N,$L$1,DATA!$E:$E,"&lt;=7"),4)&gt;MASTER!$B$5/100,"C","K")))," ")</f>
        <v> </v>
      </c>
      <c r="G189" s="52"/>
      <c r="H189" s="18" t="str">
        <f ca="1">IFERROR(IF(ROUND(AVERAGEIFS(DATA!$K:$K,DATA!$F:$F,$B189,DATA!$M:$M,H$9,DATA!$N:$N,$L$1,DATA!$E:$E,"&lt;=7"),4)&gt;MASTER!$B$3/100,"SB",IF(ROUND(AVERAGEIFS(DATA!$K:$K,DATA!$F:$F,$B189,DATA!$M:$M,H$9,DATA!$N:$N,$L$1,DATA!$E:$E,"&lt;=7"),4)&gt;MASTER!$B$4/100,"B",IF(ROUND(AVERAGEIFS(DATA!$K:$K,DATA!$F:$F,$B189,DATA!$M:$M,H$9,DATA!$N:$N,$L$1,DATA!$E:$E,"&lt;=7"),4)&gt;MASTER!$B$5/100,"C","K")))," ")</f>
        <v> </v>
      </c>
      <c r="I189" s="52"/>
      <c r="J189" s="18" t="str">
        <f ca="1">IFERROR(IF(ROUND(AVERAGEIFS(DATA!$K:$K,DATA!$F:$F,$B189,DATA!$M:$M,J$9,DATA!$N:$N,$L$1,DATA!$E:$E,"&lt;=7"),4)&gt;MASTER!$B$3/100,"SB",IF(ROUND(AVERAGEIFS(DATA!$K:$K,DATA!$F:$F,$B189,DATA!$M:$M,J$9,DATA!$N:$N,$L$1,DATA!$E:$E,"&lt;=7"),4)&gt;MASTER!$B$4/100,"B",IF(ROUND(AVERAGEIFS(DATA!$K:$K,DATA!$F:$F,$B189,DATA!$M:$M,J$9,DATA!$N:$N,$L$1,DATA!$E:$E,"&lt;=7"),4)&gt;MASTER!$B$5/100,"C","K")))," ")</f>
        <v> </v>
      </c>
      <c r="K189" s="52"/>
      <c r="L189" s="18" t="str">
        <f ca="1">IFERROR(IF(ROUND(AVERAGEIFS(DATA!$K:$K,DATA!$F:$F,$B189,DATA!$M:$M,L$9,DATA!$N:$N,$L$1,DATA!$E:$E,"&lt;=7"),4)&gt;MASTER!$B$3/100,"SB",IF(ROUND(AVERAGEIFS(DATA!$K:$K,DATA!$F:$F,$B189,DATA!$M:$M,L$9,DATA!$N:$N,$L$1,DATA!$E:$E,"&lt;=7"),4)&gt;MASTER!$B$4/100,"B",IF(ROUND(AVERAGEIFS(DATA!$K:$K,DATA!$F:$F,$B189,DATA!$M:$M,L$9,DATA!$N:$N,$L$1,DATA!$E:$E,"&lt;=7"),4)&gt;MASTER!$B$5/100,"C","K")))," ")</f>
        <v> </v>
      </c>
      <c r="M189" s="52"/>
      <c r="N189" s="18" t="str">
        <f ca="1">IFERROR(IF(ROUND(AVERAGEIFS(DATA!$K:$K,DATA!$F:$F,$B189,DATA!$M:$M,N$9,DATA!$N:$N,$L$1,DATA!$E:$E,"&lt;=7"),4)&gt;MASTER!$B$3/100,"SB",IF(ROUND(AVERAGEIFS(DATA!$K:$K,DATA!$F:$F,$B189,DATA!$M:$M,N$9,DATA!$N:$N,$L$1,DATA!$E:$E,"&lt;=7"),4)&gt;MASTER!$B$4/100,"B",IF(ROUND(AVERAGEIFS(DATA!$K:$K,DATA!$F:$F,$B189,DATA!$M:$M,N$9,DATA!$N:$N,$L$1,DATA!$E:$E,"&lt;=7"),4)&gt;MASTER!$B$5/100,"C","K")))," ")</f>
        <v> </v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customHeight="1" spans="1:50">
      <c r="A190" s="1"/>
      <c r="B190" s="33" t="s">
        <v>179</v>
      </c>
      <c r="C190" s="52"/>
      <c r="D190" s="18" t="str">
        <f ca="1">IFERROR(IF(ROUND(AVERAGEIFS(DATA!$K:$K,DATA!$F:$F,$B190,DATA!$M:$M,D$9,DATA!$N:$N,$L$1,DATA!$E:$E,"&lt;=7"),4)&gt;MASTER!$B$3/100,"SB",IF(ROUND(AVERAGEIFS(DATA!$K:$K,DATA!$F:$F,$B190,DATA!$M:$M,D$9,DATA!$N:$N,$L$1,DATA!$E:$E,"&lt;=7"),4)&gt;MASTER!$B$4/100,"B",IF(ROUND(AVERAGEIFS(DATA!$K:$K,DATA!$F:$F,$B190,DATA!$M:$M,D$9,DATA!$N:$N,$L$1,DATA!$E:$E,"&lt;=7"),4)&gt;MASTER!$B$5/100,"C","K")))," ")</f>
        <v> </v>
      </c>
      <c r="E190" s="52"/>
      <c r="F190" s="18" t="str">
        <f ca="1">IFERROR(IF(ROUND(AVERAGEIFS(DATA!$K:$K,DATA!$F:$F,$B190,DATA!$M:$M,F$9,DATA!$N:$N,$L$1,DATA!$E:$E,"&lt;=7"),4)&gt;MASTER!$B$3/100,"SB",IF(ROUND(AVERAGEIFS(DATA!$K:$K,DATA!$F:$F,$B190,DATA!$M:$M,F$9,DATA!$N:$N,$L$1,DATA!$E:$E,"&lt;=7"),4)&gt;MASTER!$B$4/100,"B",IF(ROUND(AVERAGEIFS(DATA!$K:$K,DATA!$F:$F,$B190,DATA!$M:$M,F$9,DATA!$N:$N,$L$1,DATA!$E:$E,"&lt;=7"),4)&gt;MASTER!$B$5/100,"C","K")))," ")</f>
        <v> </v>
      </c>
      <c r="G190" s="52"/>
      <c r="H190" s="18" t="str">
        <f ca="1">IFERROR(IF(ROUND(AVERAGEIFS(DATA!$K:$K,DATA!$F:$F,$B190,DATA!$M:$M,H$9,DATA!$N:$N,$L$1,DATA!$E:$E,"&lt;=7"),4)&gt;MASTER!$B$3/100,"SB",IF(ROUND(AVERAGEIFS(DATA!$K:$K,DATA!$F:$F,$B190,DATA!$M:$M,H$9,DATA!$N:$N,$L$1,DATA!$E:$E,"&lt;=7"),4)&gt;MASTER!$B$4/100,"B",IF(ROUND(AVERAGEIFS(DATA!$K:$K,DATA!$F:$F,$B190,DATA!$M:$M,H$9,DATA!$N:$N,$L$1,DATA!$E:$E,"&lt;=7"),4)&gt;MASTER!$B$5/100,"C","K")))," ")</f>
        <v> </v>
      </c>
      <c r="I190" s="52"/>
      <c r="J190" s="18" t="str">
        <f ca="1">IFERROR(IF(ROUND(AVERAGEIFS(DATA!$K:$K,DATA!$F:$F,$B190,DATA!$M:$M,J$9,DATA!$N:$N,$L$1,DATA!$E:$E,"&lt;=7"),4)&gt;MASTER!$B$3/100,"SB",IF(ROUND(AVERAGEIFS(DATA!$K:$K,DATA!$F:$F,$B190,DATA!$M:$M,J$9,DATA!$N:$N,$L$1,DATA!$E:$E,"&lt;=7"),4)&gt;MASTER!$B$4/100,"B",IF(ROUND(AVERAGEIFS(DATA!$K:$K,DATA!$F:$F,$B190,DATA!$M:$M,J$9,DATA!$N:$N,$L$1,DATA!$E:$E,"&lt;=7"),4)&gt;MASTER!$B$5/100,"C","K")))," ")</f>
        <v> </v>
      </c>
      <c r="K190" s="52"/>
      <c r="L190" s="18" t="str">
        <f ca="1">IFERROR(IF(ROUND(AVERAGEIFS(DATA!$K:$K,DATA!$F:$F,$B190,DATA!$M:$M,L$9,DATA!$N:$N,$L$1,DATA!$E:$E,"&lt;=7"),4)&gt;MASTER!$B$3/100,"SB",IF(ROUND(AVERAGEIFS(DATA!$K:$K,DATA!$F:$F,$B190,DATA!$M:$M,L$9,DATA!$N:$N,$L$1,DATA!$E:$E,"&lt;=7"),4)&gt;MASTER!$B$4/100,"B",IF(ROUND(AVERAGEIFS(DATA!$K:$K,DATA!$F:$F,$B190,DATA!$M:$M,L$9,DATA!$N:$N,$L$1,DATA!$E:$E,"&lt;=7"),4)&gt;MASTER!$B$5/100,"C","K")))," ")</f>
        <v> </v>
      </c>
      <c r="M190" s="52"/>
      <c r="N190" s="18" t="str">
        <f ca="1">IFERROR(IF(ROUND(AVERAGEIFS(DATA!$K:$K,DATA!$F:$F,$B190,DATA!$M:$M,N$9,DATA!$N:$N,$L$1,DATA!$E:$E,"&lt;=7"),4)&gt;MASTER!$B$3/100,"SB",IF(ROUND(AVERAGEIFS(DATA!$K:$K,DATA!$F:$F,$B190,DATA!$M:$M,N$9,DATA!$N:$N,$L$1,DATA!$E:$E,"&lt;=7"),4)&gt;MASTER!$B$4/100,"B",IF(ROUND(AVERAGEIFS(DATA!$K:$K,DATA!$F:$F,$B190,DATA!$M:$M,N$9,DATA!$N:$N,$L$1,DATA!$E:$E,"&lt;=7"),4)&gt;MASTER!$B$5/100,"C","K")))," ")</f>
        <v> </v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customHeight="1" spans="1:50">
      <c r="A191" s="1"/>
      <c r="B191" s="33" t="s">
        <v>180</v>
      </c>
      <c r="C191" s="52"/>
      <c r="D191" s="18" t="str">
        <f ca="1">IFERROR(IF(ROUND(AVERAGEIFS(DATA!$K:$K,DATA!$F:$F,$B191,DATA!$M:$M,D$9,DATA!$N:$N,$L$1,DATA!$E:$E,"&lt;=7"),4)&gt;MASTER!$B$3/100,"SB",IF(ROUND(AVERAGEIFS(DATA!$K:$K,DATA!$F:$F,$B191,DATA!$M:$M,D$9,DATA!$N:$N,$L$1,DATA!$E:$E,"&lt;=7"),4)&gt;MASTER!$B$4/100,"B",IF(ROUND(AVERAGEIFS(DATA!$K:$K,DATA!$F:$F,$B191,DATA!$M:$M,D$9,DATA!$N:$N,$L$1,DATA!$E:$E,"&lt;=7"),4)&gt;MASTER!$B$5/100,"C","K")))," ")</f>
        <v> </v>
      </c>
      <c r="E191" s="52"/>
      <c r="F191" s="18" t="str">
        <f ca="1">IFERROR(IF(ROUND(AVERAGEIFS(DATA!$K:$K,DATA!$F:$F,$B191,DATA!$M:$M,F$9,DATA!$N:$N,$L$1,DATA!$E:$E,"&lt;=7"),4)&gt;MASTER!$B$3/100,"SB",IF(ROUND(AVERAGEIFS(DATA!$K:$K,DATA!$F:$F,$B191,DATA!$M:$M,F$9,DATA!$N:$N,$L$1,DATA!$E:$E,"&lt;=7"),4)&gt;MASTER!$B$4/100,"B",IF(ROUND(AVERAGEIFS(DATA!$K:$K,DATA!$F:$F,$B191,DATA!$M:$M,F$9,DATA!$N:$N,$L$1,DATA!$E:$E,"&lt;=7"),4)&gt;MASTER!$B$5/100,"C","K")))," ")</f>
        <v> </v>
      </c>
      <c r="G191" s="52"/>
      <c r="H191" s="18" t="str">
        <f ca="1">IFERROR(IF(ROUND(AVERAGEIFS(DATA!$K:$K,DATA!$F:$F,$B191,DATA!$M:$M,H$9,DATA!$N:$N,$L$1,DATA!$E:$E,"&lt;=7"),4)&gt;MASTER!$B$3/100,"SB",IF(ROUND(AVERAGEIFS(DATA!$K:$K,DATA!$F:$F,$B191,DATA!$M:$M,H$9,DATA!$N:$N,$L$1,DATA!$E:$E,"&lt;=7"),4)&gt;MASTER!$B$4/100,"B",IF(ROUND(AVERAGEIFS(DATA!$K:$K,DATA!$F:$F,$B191,DATA!$M:$M,H$9,DATA!$N:$N,$L$1,DATA!$E:$E,"&lt;=7"),4)&gt;MASTER!$B$5/100,"C","K")))," ")</f>
        <v> </v>
      </c>
      <c r="I191" s="52"/>
      <c r="J191" s="18" t="str">
        <f ca="1">IFERROR(IF(ROUND(AVERAGEIFS(DATA!$K:$K,DATA!$F:$F,$B191,DATA!$M:$M,J$9,DATA!$N:$N,$L$1,DATA!$E:$E,"&lt;=7"),4)&gt;MASTER!$B$3/100,"SB",IF(ROUND(AVERAGEIFS(DATA!$K:$K,DATA!$F:$F,$B191,DATA!$M:$M,J$9,DATA!$N:$N,$L$1,DATA!$E:$E,"&lt;=7"),4)&gt;MASTER!$B$4/100,"B",IF(ROUND(AVERAGEIFS(DATA!$K:$K,DATA!$F:$F,$B191,DATA!$M:$M,J$9,DATA!$N:$N,$L$1,DATA!$E:$E,"&lt;=7"),4)&gt;MASTER!$B$5/100,"C","K")))," ")</f>
        <v> </v>
      </c>
      <c r="K191" s="52"/>
      <c r="L191" s="18" t="str">
        <f ca="1">IFERROR(IF(ROUND(AVERAGEIFS(DATA!$K:$K,DATA!$F:$F,$B191,DATA!$M:$M,L$9,DATA!$N:$N,$L$1,DATA!$E:$E,"&lt;=7"),4)&gt;MASTER!$B$3/100,"SB",IF(ROUND(AVERAGEIFS(DATA!$K:$K,DATA!$F:$F,$B191,DATA!$M:$M,L$9,DATA!$N:$N,$L$1,DATA!$E:$E,"&lt;=7"),4)&gt;MASTER!$B$4/100,"B",IF(ROUND(AVERAGEIFS(DATA!$K:$K,DATA!$F:$F,$B191,DATA!$M:$M,L$9,DATA!$N:$N,$L$1,DATA!$E:$E,"&lt;=7"),4)&gt;MASTER!$B$5/100,"C","K")))," ")</f>
        <v> </v>
      </c>
      <c r="M191" s="52"/>
      <c r="N191" s="18" t="str">
        <f ca="1">IFERROR(IF(ROUND(AVERAGEIFS(DATA!$K:$K,DATA!$F:$F,$B191,DATA!$M:$M,N$9,DATA!$N:$N,$L$1,DATA!$E:$E,"&lt;=7"),4)&gt;MASTER!$B$3/100,"SB",IF(ROUND(AVERAGEIFS(DATA!$K:$K,DATA!$F:$F,$B191,DATA!$M:$M,N$9,DATA!$N:$N,$L$1,DATA!$E:$E,"&lt;=7"),4)&gt;MASTER!$B$4/100,"B",IF(ROUND(AVERAGEIFS(DATA!$K:$K,DATA!$F:$F,$B191,DATA!$M:$M,N$9,DATA!$N:$N,$L$1,DATA!$E:$E,"&lt;=7"),4)&gt;MASTER!$B$5/100,"C","K")))," ")</f>
        <v> 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customHeight="1" spans="1:50">
      <c r="A192" s="1"/>
      <c r="B192" s="33" t="s">
        <v>181</v>
      </c>
      <c r="C192" s="52"/>
      <c r="D192" s="18" t="str">
        <f ca="1">IFERROR(IF(ROUND(AVERAGEIFS(DATA!$K:$K,DATA!$F:$F,$B192,DATA!$M:$M,D$9,DATA!$N:$N,$L$1,DATA!$E:$E,"&lt;=7"),4)&gt;MASTER!$B$3/100,"SB",IF(ROUND(AVERAGEIFS(DATA!$K:$K,DATA!$F:$F,$B192,DATA!$M:$M,D$9,DATA!$N:$N,$L$1,DATA!$E:$E,"&lt;=7"),4)&gt;MASTER!$B$4/100,"B",IF(ROUND(AVERAGEIFS(DATA!$K:$K,DATA!$F:$F,$B192,DATA!$M:$M,D$9,DATA!$N:$N,$L$1,DATA!$E:$E,"&lt;=7"),4)&gt;MASTER!$B$5/100,"C","K")))," ")</f>
        <v> </v>
      </c>
      <c r="E192" s="52"/>
      <c r="F192" s="18" t="str">
        <f ca="1">IFERROR(IF(ROUND(AVERAGEIFS(DATA!$K:$K,DATA!$F:$F,$B192,DATA!$M:$M,F$9,DATA!$N:$N,$L$1,DATA!$E:$E,"&lt;=7"),4)&gt;MASTER!$B$3/100,"SB",IF(ROUND(AVERAGEIFS(DATA!$K:$K,DATA!$F:$F,$B192,DATA!$M:$M,F$9,DATA!$N:$N,$L$1,DATA!$E:$E,"&lt;=7"),4)&gt;MASTER!$B$4/100,"B",IF(ROUND(AVERAGEIFS(DATA!$K:$K,DATA!$F:$F,$B192,DATA!$M:$M,F$9,DATA!$N:$N,$L$1,DATA!$E:$E,"&lt;=7"),4)&gt;MASTER!$B$5/100,"C","K")))," ")</f>
        <v> </v>
      </c>
      <c r="G192" s="52"/>
      <c r="H192" s="18" t="str">
        <f ca="1">IFERROR(IF(ROUND(AVERAGEIFS(DATA!$K:$K,DATA!$F:$F,$B192,DATA!$M:$M,H$9,DATA!$N:$N,$L$1,DATA!$E:$E,"&lt;=7"),4)&gt;MASTER!$B$3/100,"SB",IF(ROUND(AVERAGEIFS(DATA!$K:$K,DATA!$F:$F,$B192,DATA!$M:$M,H$9,DATA!$N:$N,$L$1,DATA!$E:$E,"&lt;=7"),4)&gt;MASTER!$B$4/100,"B",IF(ROUND(AVERAGEIFS(DATA!$K:$K,DATA!$F:$F,$B192,DATA!$M:$M,H$9,DATA!$N:$N,$L$1,DATA!$E:$E,"&lt;=7"),4)&gt;MASTER!$B$5/100,"C","K")))," ")</f>
        <v> </v>
      </c>
      <c r="I192" s="52"/>
      <c r="J192" s="18" t="str">
        <f ca="1">IFERROR(IF(ROUND(AVERAGEIFS(DATA!$K:$K,DATA!$F:$F,$B192,DATA!$M:$M,J$9,DATA!$N:$N,$L$1,DATA!$E:$E,"&lt;=7"),4)&gt;MASTER!$B$3/100,"SB",IF(ROUND(AVERAGEIFS(DATA!$K:$K,DATA!$F:$F,$B192,DATA!$M:$M,J$9,DATA!$N:$N,$L$1,DATA!$E:$E,"&lt;=7"),4)&gt;MASTER!$B$4/100,"B",IF(ROUND(AVERAGEIFS(DATA!$K:$K,DATA!$F:$F,$B192,DATA!$M:$M,J$9,DATA!$N:$N,$L$1,DATA!$E:$E,"&lt;=7"),4)&gt;MASTER!$B$5/100,"C","K")))," ")</f>
        <v> </v>
      </c>
      <c r="K192" s="52"/>
      <c r="L192" s="18" t="str">
        <f ca="1">IFERROR(IF(ROUND(AVERAGEIFS(DATA!$K:$K,DATA!$F:$F,$B192,DATA!$M:$M,L$9,DATA!$N:$N,$L$1,DATA!$E:$E,"&lt;=7"),4)&gt;MASTER!$B$3/100,"SB",IF(ROUND(AVERAGEIFS(DATA!$K:$K,DATA!$F:$F,$B192,DATA!$M:$M,L$9,DATA!$N:$N,$L$1,DATA!$E:$E,"&lt;=7"),4)&gt;MASTER!$B$4/100,"B",IF(ROUND(AVERAGEIFS(DATA!$K:$K,DATA!$F:$F,$B192,DATA!$M:$M,L$9,DATA!$N:$N,$L$1,DATA!$E:$E,"&lt;=7"),4)&gt;MASTER!$B$5/100,"C","K")))," ")</f>
        <v> </v>
      </c>
      <c r="M192" s="52"/>
      <c r="N192" s="18" t="str">
        <f ca="1">IFERROR(IF(ROUND(AVERAGEIFS(DATA!$K:$K,DATA!$F:$F,$B192,DATA!$M:$M,N$9,DATA!$N:$N,$L$1,DATA!$E:$E,"&lt;=7"),4)&gt;MASTER!$B$3/100,"SB",IF(ROUND(AVERAGEIFS(DATA!$K:$K,DATA!$F:$F,$B192,DATA!$M:$M,N$9,DATA!$N:$N,$L$1,DATA!$E:$E,"&lt;=7"),4)&gt;MASTER!$B$4/100,"B",IF(ROUND(AVERAGEIFS(DATA!$K:$K,DATA!$F:$F,$B192,DATA!$M:$M,N$9,DATA!$N:$N,$L$1,DATA!$E:$E,"&lt;=7"),4)&gt;MASTER!$B$5/100,"C","K")))," ")</f>
        <v> 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customHeight="1" spans="1:50">
      <c r="A193" s="1"/>
      <c r="B193" s="33" t="s">
        <v>182</v>
      </c>
      <c r="C193" s="52"/>
      <c r="D193" s="18" t="str">
        <f ca="1">IFERROR(IF(ROUND(AVERAGEIFS(DATA!$K:$K,DATA!$F:$F,$B193,DATA!$M:$M,D$9,DATA!$N:$N,$L$1,DATA!$E:$E,"&lt;=7"),4)&gt;MASTER!$B$3/100,"SB",IF(ROUND(AVERAGEIFS(DATA!$K:$K,DATA!$F:$F,$B193,DATA!$M:$M,D$9,DATA!$N:$N,$L$1,DATA!$E:$E,"&lt;=7"),4)&gt;MASTER!$B$4/100,"B",IF(ROUND(AVERAGEIFS(DATA!$K:$K,DATA!$F:$F,$B193,DATA!$M:$M,D$9,DATA!$N:$N,$L$1,DATA!$E:$E,"&lt;=7"),4)&gt;MASTER!$B$5/100,"C","K")))," ")</f>
        <v> </v>
      </c>
      <c r="E193" s="52"/>
      <c r="F193" s="18" t="str">
        <f ca="1">IFERROR(IF(ROUND(AVERAGEIFS(DATA!$K:$K,DATA!$F:$F,$B193,DATA!$M:$M,F$9,DATA!$N:$N,$L$1,DATA!$E:$E,"&lt;=7"),4)&gt;MASTER!$B$3/100,"SB",IF(ROUND(AVERAGEIFS(DATA!$K:$K,DATA!$F:$F,$B193,DATA!$M:$M,F$9,DATA!$N:$N,$L$1,DATA!$E:$E,"&lt;=7"),4)&gt;MASTER!$B$4/100,"B",IF(ROUND(AVERAGEIFS(DATA!$K:$K,DATA!$F:$F,$B193,DATA!$M:$M,F$9,DATA!$N:$N,$L$1,DATA!$E:$E,"&lt;=7"),4)&gt;MASTER!$B$5/100,"C","K")))," ")</f>
        <v> </v>
      </c>
      <c r="G193" s="52"/>
      <c r="H193" s="18" t="str">
        <f ca="1">IFERROR(IF(ROUND(AVERAGEIFS(DATA!$K:$K,DATA!$F:$F,$B193,DATA!$M:$M,H$9,DATA!$N:$N,$L$1,DATA!$E:$E,"&lt;=7"),4)&gt;MASTER!$B$3/100,"SB",IF(ROUND(AVERAGEIFS(DATA!$K:$K,DATA!$F:$F,$B193,DATA!$M:$M,H$9,DATA!$N:$N,$L$1,DATA!$E:$E,"&lt;=7"),4)&gt;MASTER!$B$4/100,"B",IF(ROUND(AVERAGEIFS(DATA!$K:$K,DATA!$F:$F,$B193,DATA!$M:$M,H$9,DATA!$N:$N,$L$1,DATA!$E:$E,"&lt;=7"),4)&gt;MASTER!$B$5/100,"C","K")))," ")</f>
        <v> </v>
      </c>
      <c r="I193" s="52"/>
      <c r="J193" s="18" t="str">
        <f ca="1">IFERROR(IF(ROUND(AVERAGEIFS(DATA!$K:$K,DATA!$F:$F,$B193,DATA!$M:$M,J$9,DATA!$N:$N,$L$1,DATA!$E:$E,"&lt;=7"),4)&gt;MASTER!$B$3/100,"SB",IF(ROUND(AVERAGEIFS(DATA!$K:$K,DATA!$F:$F,$B193,DATA!$M:$M,J$9,DATA!$N:$N,$L$1,DATA!$E:$E,"&lt;=7"),4)&gt;MASTER!$B$4/100,"B",IF(ROUND(AVERAGEIFS(DATA!$K:$K,DATA!$F:$F,$B193,DATA!$M:$M,J$9,DATA!$N:$N,$L$1,DATA!$E:$E,"&lt;=7"),4)&gt;MASTER!$B$5/100,"C","K")))," ")</f>
        <v> </v>
      </c>
      <c r="K193" s="52"/>
      <c r="L193" s="18" t="str">
        <f ca="1">IFERROR(IF(ROUND(AVERAGEIFS(DATA!$K:$K,DATA!$F:$F,$B193,DATA!$M:$M,L$9,DATA!$N:$N,$L$1,DATA!$E:$E,"&lt;=7"),4)&gt;MASTER!$B$3/100,"SB",IF(ROUND(AVERAGEIFS(DATA!$K:$K,DATA!$F:$F,$B193,DATA!$M:$M,L$9,DATA!$N:$N,$L$1,DATA!$E:$E,"&lt;=7"),4)&gt;MASTER!$B$4/100,"B",IF(ROUND(AVERAGEIFS(DATA!$K:$K,DATA!$F:$F,$B193,DATA!$M:$M,L$9,DATA!$N:$N,$L$1,DATA!$E:$E,"&lt;=7"),4)&gt;MASTER!$B$5/100,"C","K")))," ")</f>
        <v> </v>
      </c>
      <c r="M193" s="52"/>
      <c r="N193" s="18" t="str">
        <f ca="1">IFERROR(IF(ROUND(AVERAGEIFS(DATA!$K:$K,DATA!$F:$F,$B193,DATA!$M:$M,N$9,DATA!$N:$N,$L$1,DATA!$E:$E,"&lt;=7"),4)&gt;MASTER!$B$3/100,"SB",IF(ROUND(AVERAGEIFS(DATA!$K:$K,DATA!$F:$F,$B193,DATA!$M:$M,N$9,DATA!$N:$N,$L$1,DATA!$E:$E,"&lt;=7"),4)&gt;MASTER!$B$4/100,"B",IF(ROUND(AVERAGEIFS(DATA!$K:$K,DATA!$F:$F,$B193,DATA!$M:$M,N$9,DATA!$N:$N,$L$1,DATA!$E:$E,"&lt;=7"),4)&gt;MASTER!$B$5/100,"C","K")))," ")</f>
        <v> 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customHeight="1" spans="1:50">
      <c r="A194" s="1"/>
      <c r="B194" s="33" t="s">
        <v>183</v>
      </c>
      <c r="C194" s="52"/>
      <c r="D194" s="18" t="str">
        <f ca="1">IFERROR(IF(ROUND(AVERAGEIFS(DATA!$K:$K,DATA!$F:$F,$B194,DATA!$M:$M,D$9,DATA!$N:$N,$L$1,DATA!$E:$E,"&lt;=7"),4)&gt;MASTER!$B$3/100,"SB",IF(ROUND(AVERAGEIFS(DATA!$K:$K,DATA!$F:$F,$B194,DATA!$M:$M,D$9,DATA!$N:$N,$L$1,DATA!$E:$E,"&lt;=7"),4)&gt;MASTER!$B$4/100,"B",IF(ROUND(AVERAGEIFS(DATA!$K:$K,DATA!$F:$F,$B194,DATA!$M:$M,D$9,DATA!$N:$N,$L$1,DATA!$E:$E,"&lt;=7"),4)&gt;MASTER!$B$5/100,"C","K")))," ")</f>
        <v> </v>
      </c>
      <c r="E194" s="52"/>
      <c r="F194" s="18" t="str">
        <f ca="1">IFERROR(IF(ROUND(AVERAGEIFS(DATA!$K:$K,DATA!$F:$F,$B194,DATA!$M:$M,F$9,DATA!$N:$N,$L$1,DATA!$E:$E,"&lt;=7"),4)&gt;MASTER!$B$3/100,"SB",IF(ROUND(AVERAGEIFS(DATA!$K:$K,DATA!$F:$F,$B194,DATA!$M:$M,F$9,DATA!$N:$N,$L$1,DATA!$E:$E,"&lt;=7"),4)&gt;MASTER!$B$4/100,"B",IF(ROUND(AVERAGEIFS(DATA!$K:$K,DATA!$F:$F,$B194,DATA!$M:$M,F$9,DATA!$N:$N,$L$1,DATA!$E:$E,"&lt;=7"),4)&gt;MASTER!$B$5/100,"C","K")))," ")</f>
        <v> </v>
      </c>
      <c r="G194" s="52"/>
      <c r="H194" s="18" t="str">
        <f ca="1">IFERROR(IF(ROUND(AVERAGEIFS(DATA!$K:$K,DATA!$F:$F,$B194,DATA!$M:$M,H$9,DATA!$N:$N,$L$1,DATA!$E:$E,"&lt;=7"),4)&gt;MASTER!$B$3/100,"SB",IF(ROUND(AVERAGEIFS(DATA!$K:$K,DATA!$F:$F,$B194,DATA!$M:$M,H$9,DATA!$N:$N,$L$1,DATA!$E:$E,"&lt;=7"),4)&gt;MASTER!$B$4/100,"B",IF(ROUND(AVERAGEIFS(DATA!$K:$K,DATA!$F:$F,$B194,DATA!$M:$M,H$9,DATA!$N:$N,$L$1,DATA!$E:$E,"&lt;=7"),4)&gt;MASTER!$B$5/100,"C","K")))," ")</f>
        <v> </v>
      </c>
      <c r="I194" s="52"/>
      <c r="J194" s="18" t="str">
        <f ca="1">IFERROR(IF(ROUND(AVERAGEIFS(DATA!$K:$K,DATA!$F:$F,$B194,DATA!$M:$M,J$9,DATA!$N:$N,$L$1,DATA!$E:$E,"&lt;=7"),4)&gt;MASTER!$B$3/100,"SB",IF(ROUND(AVERAGEIFS(DATA!$K:$K,DATA!$F:$F,$B194,DATA!$M:$M,J$9,DATA!$N:$N,$L$1,DATA!$E:$E,"&lt;=7"),4)&gt;MASTER!$B$4/100,"B",IF(ROUND(AVERAGEIFS(DATA!$K:$K,DATA!$F:$F,$B194,DATA!$M:$M,J$9,DATA!$N:$N,$L$1,DATA!$E:$E,"&lt;=7"),4)&gt;MASTER!$B$5/100,"C","K")))," ")</f>
        <v> </v>
      </c>
      <c r="K194" s="52"/>
      <c r="L194" s="18" t="str">
        <f ca="1">IFERROR(IF(ROUND(AVERAGEIFS(DATA!$K:$K,DATA!$F:$F,$B194,DATA!$M:$M,L$9,DATA!$N:$N,$L$1,DATA!$E:$E,"&lt;=7"),4)&gt;MASTER!$B$3/100,"SB",IF(ROUND(AVERAGEIFS(DATA!$K:$K,DATA!$F:$F,$B194,DATA!$M:$M,L$9,DATA!$N:$N,$L$1,DATA!$E:$E,"&lt;=7"),4)&gt;MASTER!$B$4/100,"B",IF(ROUND(AVERAGEIFS(DATA!$K:$K,DATA!$F:$F,$B194,DATA!$M:$M,L$9,DATA!$N:$N,$L$1,DATA!$E:$E,"&lt;=7"),4)&gt;MASTER!$B$5/100,"C","K")))," ")</f>
        <v> </v>
      </c>
      <c r="M194" s="52"/>
      <c r="N194" s="18" t="str">
        <f ca="1">IFERROR(IF(ROUND(AVERAGEIFS(DATA!$K:$K,DATA!$F:$F,$B194,DATA!$M:$M,N$9,DATA!$N:$N,$L$1,DATA!$E:$E,"&lt;=7"),4)&gt;MASTER!$B$3/100,"SB",IF(ROUND(AVERAGEIFS(DATA!$K:$K,DATA!$F:$F,$B194,DATA!$M:$M,N$9,DATA!$N:$N,$L$1,DATA!$E:$E,"&lt;=7"),4)&gt;MASTER!$B$4/100,"B",IF(ROUND(AVERAGEIFS(DATA!$K:$K,DATA!$F:$F,$B194,DATA!$M:$M,N$9,DATA!$N:$N,$L$1,DATA!$E:$E,"&lt;=7"),4)&gt;MASTER!$B$5/100,"C","K")))," ")</f>
        <v> 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customHeight="1" spans="1:50">
      <c r="A195" s="1"/>
      <c r="B195" s="33" t="s">
        <v>184</v>
      </c>
      <c r="C195" s="52"/>
      <c r="D195" s="18" t="str">
        <f ca="1">IFERROR(IF(ROUND(AVERAGEIFS(DATA!$K:$K,DATA!$F:$F,$B195,DATA!$M:$M,D$9,DATA!$N:$N,$L$1,DATA!$E:$E,"&lt;=7"),4)&gt;MASTER!$B$3/100,"SB",IF(ROUND(AVERAGEIFS(DATA!$K:$K,DATA!$F:$F,$B195,DATA!$M:$M,D$9,DATA!$N:$N,$L$1,DATA!$E:$E,"&lt;=7"),4)&gt;MASTER!$B$4/100,"B",IF(ROUND(AVERAGEIFS(DATA!$K:$K,DATA!$F:$F,$B195,DATA!$M:$M,D$9,DATA!$N:$N,$L$1,DATA!$E:$E,"&lt;=7"),4)&gt;MASTER!$B$5/100,"C","K")))," ")</f>
        <v> </v>
      </c>
      <c r="E195" s="52"/>
      <c r="F195" s="18" t="str">
        <f ca="1">IFERROR(IF(ROUND(AVERAGEIFS(DATA!$K:$K,DATA!$F:$F,$B195,DATA!$M:$M,F$9,DATA!$N:$N,$L$1,DATA!$E:$E,"&lt;=7"),4)&gt;MASTER!$B$3/100,"SB",IF(ROUND(AVERAGEIFS(DATA!$K:$K,DATA!$F:$F,$B195,DATA!$M:$M,F$9,DATA!$N:$N,$L$1,DATA!$E:$E,"&lt;=7"),4)&gt;MASTER!$B$4/100,"B",IF(ROUND(AVERAGEIFS(DATA!$K:$K,DATA!$F:$F,$B195,DATA!$M:$M,F$9,DATA!$N:$N,$L$1,DATA!$E:$E,"&lt;=7"),4)&gt;MASTER!$B$5/100,"C","K")))," ")</f>
        <v> </v>
      </c>
      <c r="G195" s="52"/>
      <c r="H195" s="18" t="str">
        <f ca="1">IFERROR(IF(ROUND(AVERAGEIFS(DATA!$K:$K,DATA!$F:$F,$B195,DATA!$M:$M,H$9,DATA!$N:$N,$L$1,DATA!$E:$E,"&lt;=7"),4)&gt;MASTER!$B$3/100,"SB",IF(ROUND(AVERAGEIFS(DATA!$K:$K,DATA!$F:$F,$B195,DATA!$M:$M,H$9,DATA!$N:$N,$L$1,DATA!$E:$E,"&lt;=7"),4)&gt;MASTER!$B$4/100,"B",IF(ROUND(AVERAGEIFS(DATA!$K:$K,DATA!$F:$F,$B195,DATA!$M:$M,H$9,DATA!$N:$N,$L$1,DATA!$E:$E,"&lt;=7"),4)&gt;MASTER!$B$5/100,"C","K")))," ")</f>
        <v> </v>
      </c>
      <c r="I195" s="52"/>
      <c r="J195" s="18" t="str">
        <f ca="1">IFERROR(IF(ROUND(AVERAGEIFS(DATA!$K:$K,DATA!$F:$F,$B195,DATA!$M:$M,J$9,DATA!$N:$N,$L$1,DATA!$E:$E,"&lt;=7"),4)&gt;MASTER!$B$3/100,"SB",IF(ROUND(AVERAGEIFS(DATA!$K:$K,DATA!$F:$F,$B195,DATA!$M:$M,J$9,DATA!$N:$N,$L$1,DATA!$E:$E,"&lt;=7"),4)&gt;MASTER!$B$4/100,"B",IF(ROUND(AVERAGEIFS(DATA!$K:$K,DATA!$F:$F,$B195,DATA!$M:$M,J$9,DATA!$N:$N,$L$1,DATA!$E:$E,"&lt;=7"),4)&gt;MASTER!$B$5/100,"C","K")))," ")</f>
        <v> </v>
      </c>
      <c r="K195" s="52"/>
      <c r="L195" s="18" t="str">
        <f ca="1">IFERROR(IF(ROUND(AVERAGEIFS(DATA!$K:$K,DATA!$F:$F,$B195,DATA!$M:$M,L$9,DATA!$N:$N,$L$1,DATA!$E:$E,"&lt;=7"),4)&gt;MASTER!$B$3/100,"SB",IF(ROUND(AVERAGEIFS(DATA!$K:$K,DATA!$F:$F,$B195,DATA!$M:$M,L$9,DATA!$N:$N,$L$1,DATA!$E:$E,"&lt;=7"),4)&gt;MASTER!$B$4/100,"B",IF(ROUND(AVERAGEIFS(DATA!$K:$K,DATA!$F:$F,$B195,DATA!$M:$M,L$9,DATA!$N:$N,$L$1,DATA!$E:$E,"&lt;=7"),4)&gt;MASTER!$B$5/100,"C","K")))," ")</f>
        <v> </v>
      </c>
      <c r="M195" s="52"/>
      <c r="N195" s="18" t="str">
        <f ca="1">IFERROR(IF(ROUND(AVERAGEIFS(DATA!$K:$K,DATA!$F:$F,$B195,DATA!$M:$M,N$9,DATA!$N:$N,$L$1,DATA!$E:$E,"&lt;=7"),4)&gt;MASTER!$B$3/100,"SB",IF(ROUND(AVERAGEIFS(DATA!$K:$K,DATA!$F:$F,$B195,DATA!$M:$M,N$9,DATA!$N:$N,$L$1,DATA!$E:$E,"&lt;=7"),4)&gt;MASTER!$B$4/100,"B",IF(ROUND(AVERAGEIFS(DATA!$K:$K,DATA!$F:$F,$B195,DATA!$M:$M,N$9,DATA!$N:$N,$L$1,DATA!$E:$E,"&lt;=7"),4)&gt;MASTER!$B$5/100,"C","K")))," ")</f>
        <v> </v>
      </c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customHeight="1" spans="1:50">
      <c r="A196" s="1"/>
      <c r="B196" s="33" t="s">
        <v>185</v>
      </c>
      <c r="C196" s="52"/>
      <c r="D196" s="18" t="str">
        <f ca="1">IFERROR(IF(ROUND(AVERAGEIFS(DATA!$K:$K,DATA!$F:$F,$B196,DATA!$M:$M,D$9,DATA!$N:$N,$L$1,DATA!$E:$E,"&lt;=7"),4)&gt;MASTER!$B$3/100,"SB",IF(ROUND(AVERAGEIFS(DATA!$K:$K,DATA!$F:$F,$B196,DATA!$M:$M,D$9,DATA!$N:$N,$L$1,DATA!$E:$E,"&lt;=7"),4)&gt;MASTER!$B$4/100,"B",IF(ROUND(AVERAGEIFS(DATA!$K:$K,DATA!$F:$F,$B196,DATA!$M:$M,D$9,DATA!$N:$N,$L$1,DATA!$E:$E,"&lt;=7"),4)&gt;MASTER!$B$5/100,"C","K")))," ")</f>
        <v> </v>
      </c>
      <c r="E196" s="52"/>
      <c r="F196" s="18" t="str">
        <f ca="1">IFERROR(IF(ROUND(AVERAGEIFS(DATA!$K:$K,DATA!$F:$F,$B196,DATA!$M:$M,F$9,DATA!$N:$N,$L$1,DATA!$E:$E,"&lt;=7"),4)&gt;MASTER!$B$3/100,"SB",IF(ROUND(AVERAGEIFS(DATA!$K:$K,DATA!$F:$F,$B196,DATA!$M:$M,F$9,DATA!$N:$N,$L$1,DATA!$E:$E,"&lt;=7"),4)&gt;MASTER!$B$4/100,"B",IF(ROUND(AVERAGEIFS(DATA!$K:$K,DATA!$F:$F,$B196,DATA!$M:$M,F$9,DATA!$N:$N,$L$1,DATA!$E:$E,"&lt;=7"),4)&gt;MASTER!$B$5/100,"C","K")))," ")</f>
        <v> </v>
      </c>
      <c r="G196" s="52"/>
      <c r="H196" s="18" t="str">
        <f ca="1">IFERROR(IF(ROUND(AVERAGEIFS(DATA!$K:$K,DATA!$F:$F,$B196,DATA!$M:$M,H$9,DATA!$N:$N,$L$1,DATA!$E:$E,"&lt;=7"),4)&gt;MASTER!$B$3/100,"SB",IF(ROUND(AVERAGEIFS(DATA!$K:$K,DATA!$F:$F,$B196,DATA!$M:$M,H$9,DATA!$N:$N,$L$1,DATA!$E:$E,"&lt;=7"),4)&gt;MASTER!$B$4/100,"B",IF(ROUND(AVERAGEIFS(DATA!$K:$K,DATA!$F:$F,$B196,DATA!$M:$M,H$9,DATA!$N:$N,$L$1,DATA!$E:$E,"&lt;=7"),4)&gt;MASTER!$B$5/100,"C","K")))," ")</f>
        <v> </v>
      </c>
      <c r="I196" s="52"/>
      <c r="J196" s="18" t="str">
        <f ca="1">IFERROR(IF(ROUND(AVERAGEIFS(DATA!$K:$K,DATA!$F:$F,$B196,DATA!$M:$M,J$9,DATA!$N:$N,$L$1,DATA!$E:$E,"&lt;=7"),4)&gt;MASTER!$B$3/100,"SB",IF(ROUND(AVERAGEIFS(DATA!$K:$K,DATA!$F:$F,$B196,DATA!$M:$M,J$9,DATA!$N:$N,$L$1,DATA!$E:$E,"&lt;=7"),4)&gt;MASTER!$B$4/100,"B",IF(ROUND(AVERAGEIFS(DATA!$K:$K,DATA!$F:$F,$B196,DATA!$M:$M,J$9,DATA!$N:$N,$L$1,DATA!$E:$E,"&lt;=7"),4)&gt;MASTER!$B$5/100,"C","K")))," ")</f>
        <v> </v>
      </c>
      <c r="K196" s="52"/>
      <c r="L196" s="18" t="str">
        <f ca="1">IFERROR(IF(ROUND(AVERAGEIFS(DATA!$K:$K,DATA!$F:$F,$B196,DATA!$M:$M,L$9,DATA!$N:$N,$L$1,DATA!$E:$E,"&lt;=7"),4)&gt;MASTER!$B$3/100,"SB",IF(ROUND(AVERAGEIFS(DATA!$K:$K,DATA!$F:$F,$B196,DATA!$M:$M,L$9,DATA!$N:$N,$L$1,DATA!$E:$E,"&lt;=7"),4)&gt;MASTER!$B$4/100,"B",IF(ROUND(AVERAGEIFS(DATA!$K:$K,DATA!$F:$F,$B196,DATA!$M:$M,L$9,DATA!$N:$N,$L$1,DATA!$E:$E,"&lt;=7"),4)&gt;MASTER!$B$5/100,"C","K")))," ")</f>
        <v> </v>
      </c>
      <c r="M196" s="52"/>
      <c r="N196" s="18" t="str">
        <f ca="1">IFERROR(IF(ROUND(AVERAGEIFS(DATA!$K:$K,DATA!$F:$F,$B196,DATA!$M:$M,N$9,DATA!$N:$N,$L$1,DATA!$E:$E,"&lt;=7"),4)&gt;MASTER!$B$3/100,"SB",IF(ROUND(AVERAGEIFS(DATA!$K:$K,DATA!$F:$F,$B196,DATA!$M:$M,N$9,DATA!$N:$N,$L$1,DATA!$E:$E,"&lt;=7"),4)&gt;MASTER!$B$4/100,"B",IF(ROUND(AVERAGEIFS(DATA!$K:$K,DATA!$F:$F,$B196,DATA!$M:$M,N$9,DATA!$N:$N,$L$1,DATA!$E:$E,"&lt;=7"),4)&gt;MASTER!$B$5/100,"C","K")))," ")</f>
        <v> </v>
      </c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customHeight="1" spans="1:50">
      <c r="A197" s="1"/>
      <c r="B197" s="33" t="s">
        <v>186</v>
      </c>
      <c r="C197" s="52"/>
      <c r="D197" s="18" t="str">
        <f ca="1">IFERROR(IF(ROUND(AVERAGEIFS(DATA!$K:$K,DATA!$F:$F,$B197,DATA!$M:$M,D$9,DATA!$N:$N,$L$1,DATA!$E:$E,"&lt;=7"),4)&gt;MASTER!$B$3/100,"SB",IF(ROUND(AVERAGEIFS(DATA!$K:$K,DATA!$F:$F,$B197,DATA!$M:$M,D$9,DATA!$N:$N,$L$1,DATA!$E:$E,"&lt;=7"),4)&gt;MASTER!$B$4/100,"B",IF(ROUND(AVERAGEIFS(DATA!$K:$K,DATA!$F:$F,$B197,DATA!$M:$M,D$9,DATA!$N:$N,$L$1,DATA!$E:$E,"&lt;=7"),4)&gt;MASTER!$B$5/100,"C","K")))," ")</f>
        <v> </v>
      </c>
      <c r="E197" s="52"/>
      <c r="F197" s="18" t="str">
        <f ca="1">IFERROR(IF(ROUND(AVERAGEIFS(DATA!$K:$K,DATA!$F:$F,$B197,DATA!$M:$M,F$9,DATA!$N:$N,$L$1,DATA!$E:$E,"&lt;=7"),4)&gt;MASTER!$B$3/100,"SB",IF(ROUND(AVERAGEIFS(DATA!$K:$K,DATA!$F:$F,$B197,DATA!$M:$M,F$9,DATA!$N:$N,$L$1,DATA!$E:$E,"&lt;=7"),4)&gt;MASTER!$B$4/100,"B",IF(ROUND(AVERAGEIFS(DATA!$K:$K,DATA!$F:$F,$B197,DATA!$M:$M,F$9,DATA!$N:$N,$L$1,DATA!$E:$E,"&lt;=7"),4)&gt;MASTER!$B$5/100,"C","K")))," ")</f>
        <v> </v>
      </c>
      <c r="G197" s="52"/>
      <c r="H197" s="18" t="str">
        <f ca="1">IFERROR(IF(ROUND(AVERAGEIFS(DATA!$K:$K,DATA!$F:$F,$B197,DATA!$M:$M,H$9,DATA!$N:$N,$L$1,DATA!$E:$E,"&lt;=7"),4)&gt;MASTER!$B$3/100,"SB",IF(ROUND(AVERAGEIFS(DATA!$K:$K,DATA!$F:$F,$B197,DATA!$M:$M,H$9,DATA!$N:$N,$L$1,DATA!$E:$E,"&lt;=7"),4)&gt;MASTER!$B$4/100,"B",IF(ROUND(AVERAGEIFS(DATA!$K:$K,DATA!$F:$F,$B197,DATA!$M:$M,H$9,DATA!$N:$N,$L$1,DATA!$E:$E,"&lt;=7"),4)&gt;MASTER!$B$5/100,"C","K")))," ")</f>
        <v> </v>
      </c>
      <c r="I197" s="52"/>
      <c r="J197" s="18" t="str">
        <f ca="1">IFERROR(IF(ROUND(AVERAGEIFS(DATA!$K:$K,DATA!$F:$F,$B197,DATA!$M:$M,J$9,DATA!$N:$N,$L$1,DATA!$E:$E,"&lt;=7"),4)&gt;MASTER!$B$3/100,"SB",IF(ROUND(AVERAGEIFS(DATA!$K:$K,DATA!$F:$F,$B197,DATA!$M:$M,J$9,DATA!$N:$N,$L$1,DATA!$E:$E,"&lt;=7"),4)&gt;MASTER!$B$4/100,"B",IF(ROUND(AVERAGEIFS(DATA!$K:$K,DATA!$F:$F,$B197,DATA!$M:$M,J$9,DATA!$N:$N,$L$1,DATA!$E:$E,"&lt;=7"),4)&gt;MASTER!$B$5/100,"C","K")))," ")</f>
        <v> </v>
      </c>
      <c r="K197" s="52"/>
      <c r="L197" s="18" t="str">
        <f ca="1">IFERROR(IF(ROUND(AVERAGEIFS(DATA!$K:$K,DATA!$F:$F,$B197,DATA!$M:$M,L$9,DATA!$N:$N,$L$1,DATA!$E:$E,"&lt;=7"),4)&gt;MASTER!$B$3/100,"SB",IF(ROUND(AVERAGEIFS(DATA!$K:$K,DATA!$F:$F,$B197,DATA!$M:$M,L$9,DATA!$N:$N,$L$1,DATA!$E:$E,"&lt;=7"),4)&gt;MASTER!$B$4/100,"B",IF(ROUND(AVERAGEIFS(DATA!$K:$K,DATA!$F:$F,$B197,DATA!$M:$M,L$9,DATA!$N:$N,$L$1,DATA!$E:$E,"&lt;=7"),4)&gt;MASTER!$B$5/100,"C","K")))," ")</f>
        <v> </v>
      </c>
      <c r="M197" s="52"/>
      <c r="N197" s="18" t="str">
        <f ca="1">IFERROR(IF(ROUND(AVERAGEIFS(DATA!$K:$K,DATA!$F:$F,$B197,DATA!$M:$M,N$9,DATA!$N:$N,$L$1,DATA!$E:$E,"&lt;=7"),4)&gt;MASTER!$B$3/100,"SB",IF(ROUND(AVERAGEIFS(DATA!$K:$K,DATA!$F:$F,$B197,DATA!$M:$M,N$9,DATA!$N:$N,$L$1,DATA!$E:$E,"&lt;=7"),4)&gt;MASTER!$B$4/100,"B",IF(ROUND(AVERAGEIFS(DATA!$K:$K,DATA!$F:$F,$B197,DATA!$M:$M,N$9,DATA!$N:$N,$L$1,DATA!$E:$E,"&lt;=7"),4)&gt;MASTER!$B$5/100,"C","K")))," ")</f>
        <v> 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customHeight="1" spans="1:50">
      <c r="A198" s="1"/>
      <c r="B198" s="33" t="s">
        <v>187</v>
      </c>
      <c r="C198" s="52"/>
      <c r="D198" s="18" t="str">
        <f ca="1">IFERROR(IF(ROUND(AVERAGEIFS(DATA!$K:$K,DATA!$F:$F,$B198,DATA!$M:$M,D$9,DATA!$N:$N,$L$1,DATA!$E:$E,"&lt;=7"),4)&gt;MASTER!$B$3/100,"SB",IF(ROUND(AVERAGEIFS(DATA!$K:$K,DATA!$F:$F,$B198,DATA!$M:$M,D$9,DATA!$N:$N,$L$1,DATA!$E:$E,"&lt;=7"),4)&gt;MASTER!$B$4/100,"B",IF(ROUND(AVERAGEIFS(DATA!$K:$K,DATA!$F:$F,$B198,DATA!$M:$M,D$9,DATA!$N:$N,$L$1,DATA!$E:$E,"&lt;=7"),4)&gt;MASTER!$B$5/100,"C","K")))," ")</f>
        <v> </v>
      </c>
      <c r="E198" s="52"/>
      <c r="F198" s="18" t="str">
        <f ca="1">IFERROR(IF(ROUND(AVERAGEIFS(DATA!$K:$K,DATA!$F:$F,$B198,DATA!$M:$M,F$9,DATA!$N:$N,$L$1,DATA!$E:$E,"&lt;=7"),4)&gt;MASTER!$B$3/100,"SB",IF(ROUND(AVERAGEIFS(DATA!$K:$K,DATA!$F:$F,$B198,DATA!$M:$M,F$9,DATA!$N:$N,$L$1,DATA!$E:$E,"&lt;=7"),4)&gt;MASTER!$B$4/100,"B",IF(ROUND(AVERAGEIFS(DATA!$K:$K,DATA!$F:$F,$B198,DATA!$M:$M,F$9,DATA!$N:$N,$L$1,DATA!$E:$E,"&lt;=7"),4)&gt;MASTER!$B$5/100,"C","K")))," ")</f>
        <v> </v>
      </c>
      <c r="G198" s="52"/>
      <c r="H198" s="18" t="str">
        <f ca="1">IFERROR(IF(ROUND(AVERAGEIFS(DATA!$K:$K,DATA!$F:$F,$B198,DATA!$M:$M,H$9,DATA!$N:$N,$L$1,DATA!$E:$E,"&lt;=7"),4)&gt;MASTER!$B$3/100,"SB",IF(ROUND(AVERAGEIFS(DATA!$K:$K,DATA!$F:$F,$B198,DATA!$M:$M,H$9,DATA!$N:$N,$L$1,DATA!$E:$E,"&lt;=7"),4)&gt;MASTER!$B$4/100,"B",IF(ROUND(AVERAGEIFS(DATA!$K:$K,DATA!$F:$F,$B198,DATA!$M:$M,H$9,DATA!$N:$N,$L$1,DATA!$E:$E,"&lt;=7"),4)&gt;MASTER!$B$5/100,"C","K")))," ")</f>
        <v> </v>
      </c>
      <c r="I198" s="52"/>
      <c r="J198" s="18" t="str">
        <f ca="1">IFERROR(IF(ROUND(AVERAGEIFS(DATA!$K:$K,DATA!$F:$F,$B198,DATA!$M:$M,J$9,DATA!$N:$N,$L$1,DATA!$E:$E,"&lt;=7"),4)&gt;MASTER!$B$3/100,"SB",IF(ROUND(AVERAGEIFS(DATA!$K:$K,DATA!$F:$F,$B198,DATA!$M:$M,J$9,DATA!$N:$N,$L$1,DATA!$E:$E,"&lt;=7"),4)&gt;MASTER!$B$4/100,"B",IF(ROUND(AVERAGEIFS(DATA!$K:$K,DATA!$F:$F,$B198,DATA!$M:$M,J$9,DATA!$N:$N,$L$1,DATA!$E:$E,"&lt;=7"),4)&gt;MASTER!$B$5/100,"C","K")))," ")</f>
        <v> </v>
      </c>
      <c r="K198" s="52"/>
      <c r="L198" s="18" t="str">
        <f ca="1">IFERROR(IF(ROUND(AVERAGEIFS(DATA!$K:$K,DATA!$F:$F,$B198,DATA!$M:$M,L$9,DATA!$N:$N,$L$1,DATA!$E:$E,"&lt;=7"),4)&gt;MASTER!$B$3/100,"SB",IF(ROUND(AVERAGEIFS(DATA!$K:$K,DATA!$F:$F,$B198,DATA!$M:$M,L$9,DATA!$N:$N,$L$1,DATA!$E:$E,"&lt;=7"),4)&gt;MASTER!$B$4/100,"B",IF(ROUND(AVERAGEIFS(DATA!$K:$K,DATA!$F:$F,$B198,DATA!$M:$M,L$9,DATA!$N:$N,$L$1,DATA!$E:$E,"&lt;=7"),4)&gt;MASTER!$B$5/100,"C","K")))," ")</f>
        <v> </v>
      </c>
      <c r="M198" s="52"/>
      <c r="N198" s="18" t="str">
        <f ca="1">IFERROR(IF(ROUND(AVERAGEIFS(DATA!$K:$K,DATA!$F:$F,$B198,DATA!$M:$M,N$9,DATA!$N:$N,$L$1,DATA!$E:$E,"&lt;=7"),4)&gt;MASTER!$B$3/100,"SB",IF(ROUND(AVERAGEIFS(DATA!$K:$K,DATA!$F:$F,$B198,DATA!$M:$M,N$9,DATA!$N:$N,$L$1,DATA!$E:$E,"&lt;=7"),4)&gt;MASTER!$B$4/100,"B",IF(ROUND(AVERAGEIFS(DATA!$K:$K,DATA!$F:$F,$B198,DATA!$M:$M,N$9,DATA!$N:$N,$L$1,DATA!$E:$E,"&lt;=7"),4)&gt;MASTER!$B$5/100,"C","K")))," ")</f>
        <v> </v>
      </c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customHeight="1" spans="1:50">
      <c r="A199" s="1"/>
      <c r="B199" s="33" t="s">
        <v>188</v>
      </c>
      <c r="C199" s="52"/>
      <c r="D199" s="18" t="str">
        <f ca="1">IFERROR(IF(ROUND(AVERAGEIFS(DATA!$K:$K,DATA!$F:$F,$B199,DATA!$M:$M,D$9,DATA!$N:$N,$L$1,DATA!$E:$E,"&lt;=7"),4)&gt;MASTER!$B$3/100,"SB",IF(ROUND(AVERAGEIFS(DATA!$K:$K,DATA!$F:$F,$B199,DATA!$M:$M,D$9,DATA!$N:$N,$L$1,DATA!$E:$E,"&lt;=7"),4)&gt;MASTER!$B$4/100,"B",IF(ROUND(AVERAGEIFS(DATA!$K:$K,DATA!$F:$F,$B199,DATA!$M:$M,D$9,DATA!$N:$N,$L$1,DATA!$E:$E,"&lt;=7"),4)&gt;MASTER!$B$5/100,"C","K")))," ")</f>
        <v> </v>
      </c>
      <c r="E199" s="52"/>
      <c r="F199" s="18" t="str">
        <f ca="1">IFERROR(IF(ROUND(AVERAGEIFS(DATA!$K:$K,DATA!$F:$F,$B199,DATA!$M:$M,F$9,DATA!$N:$N,$L$1,DATA!$E:$E,"&lt;=7"),4)&gt;MASTER!$B$3/100,"SB",IF(ROUND(AVERAGEIFS(DATA!$K:$K,DATA!$F:$F,$B199,DATA!$M:$M,F$9,DATA!$N:$N,$L$1,DATA!$E:$E,"&lt;=7"),4)&gt;MASTER!$B$4/100,"B",IF(ROUND(AVERAGEIFS(DATA!$K:$K,DATA!$F:$F,$B199,DATA!$M:$M,F$9,DATA!$N:$N,$L$1,DATA!$E:$E,"&lt;=7"),4)&gt;MASTER!$B$5/100,"C","K")))," ")</f>
        <v> </v>
      </c>
      <c r="G199" s="52"/>
      <c r="H199" s="18" t="str">
        <f ca="1">IFERROR(IF(ROUND(AVERAGEIFS(DATA!$K:$K,DATA!$F:$F,$B199,DATA!$M:$M,H$9,DATA!$N:$N,$L$1,DATA!$E:$E,"&lt;=7"),4)&gt;MASTER!$B$3/100,"SB",IF(ROUND(AVERAGEIFS(DATA!$K:$K,DATA!$F:$F,$B199,DATA!$M:$M,H$9,DATA!$N:$N,$L$1,DATA!$E:$E,"&lt;=7"),4)&gt;MASTER!$B$4/100,"B",IF(ROUND(AVERAGEIFS(DATA!$K:$K,DATA!$F:$F,$B199,DATA!$M:$M,H$9,DATA!$N:$N,$L$1,DATA!$E:$E,"&lt;=7"),4)&gt;MASTER!$B$5/100,"C","K")))," ")</f>
        <v> </v>
      </c>
      <c r="I199" s="52"/>
      <c r="J199" s="18" t="str">
        <f ca="1">IFERROR(IF(ROUND(AVERAGEIFS(DATA!$K:$K,DATA!$F:$F,$B199,DATA!$M:$M,J$9,DATA!$N:$N,$L$1,DATA!$E:$E,"&lt;=7"),4)&gt;MASTER!$B$3/100,"SB",IF(ROUND(AVERAGEIFS(DATA!$K:$K,DATA!$F:$F,$B199,DATA!$M:$M,J$9,DATA!$N:$N,$L$1,DATA!$E:$E,"&lt;=7"),4)&gt;MASTER!$B$4/100,"B",IF(ROUND(AVERAGEIFS(DATA!$K:$K,DATA!$F:$F,$B199,DATA!$M:$M,J$9,DATA!$N:$N,$L$1,DATA!$E:$E,"&lt;=7"),4)&gt;MASTER!$B$5/100,"C","K")))," ")</f>
        <v> </v>
      </c>
      <c r="K199" s="52"/>
      <c r="L199" s="18" t="str">
        <f ca="1">IFERROR(IF(ROUND(AVERAGEIFS(DATA!$K:$K,DATA!$F:$F,$B199,DATA!$M:$M,L$9,DATA!$N:$N,$L$1,DATA!$E:$E,"&lt;=7"),4)&gt;MASTER!$B$3/100,"SB",IF(ROUND(AVERAGEIFS(DATA!$K:$K,DATA!$F:$F,$B199,DATA!$M:$M,L$9,DATA!$N:$N,$L$1,DATA!$E:$E,"&lt;=7"),4)&gt;MASTER!$B$4/100,"B",IF(ROUND(AVERAGEIFS(DATA!$K:$K,DATA!$F:$F,$B199,DATA!$M:$M,L$9,DATA!$N:$N,$L$1,DATA!$E:$E,"&lt;=7"),4)&gt;MASTER!$B$5/100,"C","K")))," ")</f>
        <v> </v>
      </c>
      <c r="M199" s="52"/>
      <c r="N199" s="18" t="str">
        <f ca="1">IFERROR(IF(ROUND(AVERAGEIFS(DATA!$K:$K,DATA!$F:$F,$B199,DATA!$M:$M,N$9,DATA!$N:$N,$L$1,DATA!$E:$E,"&lt;=7"),4)&gt;MASTER!$B$3/100,"SB",IF(ROUND(AVERAGEIFS(DATA!$K:$K,DATA!$F:$F,$B199,DATA!$M:$M,N$9,DATA!$N:$N,$L$1,DATA!$E:$E,"&lt;=7"),4)&gt;MASTER!$B$4/100,"B",IF(ROUND(AVERAGEIFS(DATA!$K:$K,DATA!$F:$F,$B199,DATA!$M:$M,N$9,DATA!$N:$N,$L$1,DATA!$E:$E,"&lt;=7"),4)&gt;MASTER!$B$5/100,"C","K")))," ")</f>
        <v> 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customHeight="1" spans="1:50">
      <c r="A200" s="1"/>
      <c r="B200" s="33" t="s">
        <v>189</v>
      </c>
      <c r="C200" s="52"/>
      <c r="D200" s="18" t="str">
        <f ca="1">IFERROR(IF(ROUND(AVERAGEIFS(DATA!$K:$K,DATA!$F:$F,$B200,DATA!$M:$M,D$9,DATA!$N:$N,$L$1,DATA!$E:$E,"&lt;=7"),4)&gt;MASTER!$B$3/100,"SB",IF(ROUND(AVERAGEIFS(DATA!$K:$K,DATA!$F:$F,$B200,DATA!$M:$M,D$9,DATA!$N:$N,$L$1,DATA!$E:$E,"&lt;=7"),4)&gt;MASTER!$B$4/100,"B",IF(ROUND(AVERAGEIFS(DATA!$K:$K,DATA!$F:$F,$B200,DATA!$M:$M,D$9,DATA!$N:$N,$L$1,DATA!$E:$E,"&lt;=7"),4)&gt;MASTER!$B$5/100,"C","K")))," ")</f>
        <v> </v>
      </c>
      <c r="E200" s="52"/>
      <c r="F200" s="18" t="str">
        <f ca="1">IFERROR(IF(ROUND(AVERAGEIFS(DATA!$K:$K,DATA!$F:$F,$B200,DATA!$M:$M,F$9,DATA!$N:$N,$L$1,DATA!$E:$E,"&lt;=7"),4)&gt;MASTER!$B$3/100,"SB",IF(ROUND(AVERAGEIFS(DATA!$K:$K,DATA!$F:$F,$B200,DATA!$M:$M,F$9,DATA!$N:$N,$L$1,DATA!$E:$E,"&lt;=7"),4)&gt;MASTER!$B$4/100,"B",IF(ROUND(AVERAGEIFS(DATA!$K:$K,DATA!$F:$F,$B200,DATA!$M:$M,F$9,DATA!$N:$N,$L$1,DATA!$E:$E,"&lt;=7"),4)&gt;MASTER!$B$5/100,"C","K")))," ")</f>
        <v> </v>
      </c>
      <c r="G200" s="52"/>
      <c r="H200" s="18" t="str">
        <f ca="1">IFERROR(IF(ROUND(AVERAGEIFS(DATA!$K:$K,DATA!$F:$F,$B200,DATA!$M:$M,H$9,DATA!$N:$N,$L$1,DATA!$E:$E,"&lt;=7"),4)&gt;MASTER!$B$3/100,"SB",IF(ROUND(AVERAGEIFS(DATA!$K:$K,DATA!$F:$F,$B200,DATA!$M:$M,H$9,DATA!$N:$N,$L$1,DATA!$E:$E,"&lt;=7"),4)&gt;MASTER!$B$4/100,"B",IF(ROUND(AVERAGEIFS(DATA!$K:$K,DATA!$F:$F,$B200,DATA!$M:$M,H$9,DATA!$N:$N,$L$1,DATA!$E:$E,"&lt;=7"),4)&gt;MASTER!$B$5/100,"C","K")))," ")</f>
        <v> </v>
      </c>
      <c r="I200" s="52"/>
      <c r="J200" s="18" t="str">
        <f ca="1">IFERROR(IF(ROUND(AVERAGEIFS(DATA!$K:$K,DATA!$F:$F,$B200,DATA!$M:$M,J$9,DATA!$N:$N,$L$1,DATA!$E:$E,"&lt;=7"),4)&gt;MASTER!$B$3/100,"SB",IF(ROUND(AVERAGEIFS(DATA!$K:$K,DATA!$F:$F,$B200,DATA!$M:$M,J$9,DATA!$N:$N,$L$1,DATA!$E:$E,"&lt;=7"),4)&gt;MASTER!$B$4/100,"B",IF(ROUND(AVERAGEIFS(DATA!$K:$K,DATA!$F:$F,$B200,DATA!$M:$M,J$9,DATA!$N:$N,$L$1,DATA!$E:$E,"&lt;=7"),4)&gt;MASTER!$B$5/100,"C","K")))," ")</f>
        <v> </v>
      </c>
      <c r="K200" s="52"/>
      <c r="L200" s="18" t="str">
        <f ca="1">IFERROR(IF(ROUND(AVERAGEIFS(DATA!$K:$K,DATA!$F:$F,$B200,DATA!$M:$M,L$9,DATA!$N:$N,$L$1,DATA!$E:$E,"&lt;=7"),4)&gt;MASTER!$B$3/100,"SB",IF(ROUND(AVERAGEIFS(DATA!$K:$K,DATA!$F:$F,$B200,DATA!$M:$M,L$9,DATA!$N:$N,$L$1,DATA!$E:$E,"&lt;=7"),4)&gt;MASTER!$B$4/100,"B",IF(ROUND(AVERAGEIFS(DATA!$K:$K,DATA!$F:$F,$B200,DATA!$M:$M,L$9,DATA!$N:$N,$L$1,DATA!$E:$E,"&lt;=7"),4)&gt;MASTER!$B$5/100,"C","K")))," ")</f>
        <v> </v>
      </c>
      <c r="M200" s="52"/>
      <c r="N200" s="18" t="str">
        <f ca="1">IFERROR(IF(ROUND(AVERAGEIFS(DATA!$K:$K,DATA!$F:$F,$B200,DATA!$M:$M,N$9,DATA!$N:$N,$L$1,DATA!$E:$E,"&lt;=7"),4)&gt;MASTER!$B$3/100,"SB",IF(ROUND(AVERAGEIFS(DATA!$K:$K,DATA!$F:$F,$B200,DATA!$M:$M,N$9,DATA!$N:$N,$L$1,DATA!$E:$E,"&lt;=7"),4)&gt;MASTER!$B$4/100,"B",IF(ROUND(AVERAGEIFS(DATA!$K:$K,DATA!$F:$F,$B200,DATA!$M:$M,N$9,DATA!$N:$N,$L$1,DATA!$E:$E,"&lt;=7"),4)&gt;MASTER!$B$5/100,"C","K")))," ")</f>
        <v> 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customHeight="1" spans="1:50">
      <c r="A201" s="1"/>
      <c r="B201" s="33" t="s">
        <v>190</v>
      </c>
      <c r="C201" s="52"/>
      <c r="D201" s="18" t="str">
        <f ca="1">IFERROR(IF(ROUND(AVERAGEIFS(DATA!$K:$K,DATA!$F:$F,$B201,DATA!$M:$M,D$9,DATA!$N:$N,$L$1,DATA!$E:$E,"&lt;=7"),4)&gt;MASTER!$B$3/100,"SB",IF(ROUND(AVERAGEIFS(DATA!$K:$K,DATA!$F:$F,$B201,DATA!$M:$M,D$9,DATA!$N:$N,$L$1,DATA!$E:$E,"&lt;=7"),4)&gt;MASTER!$B$4/100,"B",IF(ROUND(AVERAGEIFS(DATA!$K:$K,DATA!$F:$F,$B201,DATA!$M:$M,D$9,DATA!$N:$N,$L$1,DATA!$E:$E,"&lt;=7"),4)&gt;MASTER!$B$5/100,"C","K")))," ")</f>
        <v> </v>
      </c>
      <c r="E201" s="52"/>
      <c r="F201" s="18" t="str">
        <f ca="1">IFERROR(IF(ROUND(AVERAGEIFS(DATA!$K:$K,DATA!$F:$F,$B201,DATA!$M:$M,F$9,DATA!$N:$N,$L$1,DATA!$E:$E,"&lt;=7"),4)&gt;MASTER!$B$3/100,"SB",IF(ROUND(AVERAGEIFS(DATA!$K:$K,DATA!$F:$F,$B201,DATA!$M:$M,F$9,DATA!$N:$N,$L$1,DATA!$E:$E,"&lt;=7"),4)&gt;MASTER!$B$4/100,"B",IF(ROUND(AVERAGEIFS(DATA!$K:$K,DATA!$F:$F,$B201,DATA!$M:$M,F$9,DATA!$N:$N,$L$1,DATA!$E:$E,"&lt;=7"),4)&gt;MASTER!$B$5/100,"C","K")))," ")</f>
        <v> </v>
      </c>
      <c r="G201" s="52"/>
      <c r="H201" s="18" t="str">
        <f ca="1">IFERROR(IF(ROUND(AVERAGEIFS(DATA!$K:$K,DATA!$F:$F,$B201,DATA!$M:$M,H$9,DATA!$N:$N,$L$1,DATA!$E:$E,"&lt;=7"),4)&gt;MASTER!$B$3/100,"SB",IF(ROUND(AVERAGEIFS(DATA!$K:$K,DATA!$F:$F,$B201,DATA!$M:$M,H$9,DATA!$N:$N,$L$1,DATA!$E:$E,"&lt;=7"),4)&gt;MASTER!$B$4/100,"B",IF(ROUND(AVERAGEIFS(DATA!$K:$K,DATA!$F:$F,$B201,DATA!$M:$M,H$9,DATA!$N:$N,$L$1,DATA!$E:$E,"&lt;=7"),4)&gt;MASTER!$B$5/100,"C","K")))," ")</f>
        <v> </v>
      </c>
      <c r="I201" s="52"/>
      <c r="J201" s="18" t="str">
        <f ca="1">IFERROR(IF(ROUND(AVERAGEIFS(DATA!$K:$K,DATA!$F:$F,$B201,DATA!$M:$M,J$9,DATA!$N:$N,$L$1,DATA!$E:$E,"&lt;=7"),4)&gt;MASTER!$B$3/100,"SB",IF(ROUND(AVERAGEIFS(DATA!$K:$K,DATA!$F:$F,$B201,DATA!$M:$M,J$9,DATA!$N:$N,$L$1,DATA!$E:$E,"&lt;=7"),4)&gt;MASTER!$B$4/100,"B",IF(ROUND(AVERAGEIFS(DATA!$K:$K,DATA!$F:$F,$B201,DATA!$M:$M,J$9,DATA!$N:$N,$L$1,DATA!$E:$E,"&lt;=7"),4)&gt;MASTER!$B$5/100,"C","K")))," ")</f>
        <v> </v>
      </c>
      <c r="K201" s="52"/>
      <c r="L201" s="18" t="str">
        <f ca="1">IFERROR(IF(ROUND(AVERAGEIFS(DATA!$K:$K,DATA!$F:$F,$B201,DATA!$M:$M,L$9,DATA!$N:$N,$L$1,DATA!$E:$E,"&lt;=7"),4)&gt;MASTER!$B$3/100,"SB",IF(ROUND(AVERAGEIFS(DATA!$K:$K,DATA!$F:$F,$B201,DATA!$M:$M,L$9,DATA!$N:$N,$L$1,DATA!$E:$E,"&lt;=7"),4)&gt;MASTER!$B$4/100,"B",IF(ROUND(AVERAGEIFS(DATA!$K:$K,DATA!$F:$F,$B201,DATA!$M:$M,L$9,DATA!$N:$N,$L$1,DATA!$E:$E,"&lt;=7"),4)&gt;MASTER!$B$5/100,"C","K")))," ")</f>
        <v> </v>
      </c>
      <c r="M201" s="52"/>
      <c r="N201" s="18" t="str">
        <f ca="1">IFERROR(IF(ROUND(AVERAGEIFS(DATA!$K:$K,DATA!$F:$F,$B201,DATA!$M:$M,N$9,DATA!$N:$N,$L$1,DATA!$E:$E,"&lt;=7"),4)&gt;MASTER!$B$3/100,"SB",IF(ROUND(AVERAGEIFS(DATA!$K:$K,DATA!$F:$F,$B201,DATA!$M:$M,N$9,DATA!$N:$N,$L$1,DATA!$E:$E,"&lt;=7"),4)&gt;MASTER!$B$4/100,"B",IF(ROUND(AVERAGEIFS(DATA!$K:$K,DATA!$F:$F,$B201,DATA!$M:$M,N$9,DATA!$N:$N,$L$1,DATA!$E:$E,"&lt;=7"),4)&gt;MASTER!$B$5/100,"C","K")))," ")</f>
        <v> </v>
      </c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customHeight="1" spans="1:50">
      <c r="A202" s="1"/>
      <c r="B202" s="33" t="s">
        <v>191</v>
      </c>
      <c r="C202" s="52"/>
      <c r="D202" s="18" t="str">
        <f ca="1">IFERROR(IF(ROUND(AVERAGEIFS(DATA!$K:$K,DATA!$F:$F,$B202,DATA!$M:$M,D$9,DATA!$N:$N,$L$1,DATA!$E:$E,"&lt;=7"),4)&gt;MASTER!$B$3/100,"SB",IF(ROUND(AVERAGEIFS(DATA!$K:$K,DATA!$F:$F,$B202,DATA!$M:$M,D$9,DATA!$N:$N,$L$1,DATA!$E:$E,"&lt;=7"),4)&gt;MASTER!$B$4/100,"B",IF(ROUND(AVERAGEIFS(DATA!$K:$K,DATA!$F:$F,$B202,DATA!$M:$M,D$9,DATA!$N:$N,$L$1,DATA!$E:$E,"&lt;=7"),4)&gt;MASTER!$B$5/100,"C","K")))," ")</f>
        <v> </v>
      </c>
      <c r="E202" s="52"/>
      <c r="F202" s="18" t="str">
        <f ca="1">IFERROR(IF(ROUND(AVERAGEIFS(DATA!$K:$K,DATA!$F:$F,$B202,DATA!$M:$M,F$9,DATA!$N:$N,$L$1,DATA!$E:$E,"&lt;=7"),4)&gt;MASTER!$B$3/100,"SB",IF(ROUND(AVERAGEIFS(DATA!$K:$K,DATA!$F:$F,$B202,DATA!$M:$M,F$9,DATA!$N:$N,$L$1,DATA!$E:$E,"&lt;=7"),4)&gt;MASTER!$B$4/100,"B",IF(ROUND(AVERAGEIFS(DATA!$K:$K,DATA!$F:$F,$B202,DATA!$M:$M,F$9,DATA!$N:$N,$L$1,DATA!$E:$E,"&lt;=7"),4)&gt;MASTER!$B$5/100,"C","K")))," ")</f>
        <v> </v>
      </c>
      <c r="G202" s="52"/>
      <c r="H202" s="18" t="str">
        <f ca="1">IFERROR(IF(ROUND(AVERAGEIFS(DATA!$K:$K,DATA!$F:$F,$B202,DATA!$M:$M,H$9,DATA!$N:$N,$L$1,DATA!$E:$E,"&lt;=7"),4)&gt;MASTER!$B$3/100,"SB",IF(ROUND(AVERAGEIFS(DATA!$K:$K,DATA!$F:$F,$B202,DATA!$M:$M,H$9,DATA!$N:$N,$L$1,DATA!$E:$E,"&lt;=7"),4)&gt;MASTER!$B$4/100,"B",IF(ROUND(AVERAGEIFS(DATA!$K:$K,DATA!$F:$F,$B202,DATA!$M:$M,H$9,DATA!$N:$N,$L$1,DATA!$E:$E,"&lt;=7"),4)&gt;MASTER!$B$5/100,"C","K")))," ")</f>
        <v> </v>
      </c>
      <c r="I202" s="52"/>
      <c r="J202" s="18" t="str">
        <f ca="1">IFERROR(IF(ROUND(AVERAGEIFS(DATA!$K:$K,DATA!$F:$F,$B202,DATA!$M:$M,J$9,DATA!$N:$N,$L$1,DATA!$E:$E,"&lt;=7"),4)&gt;MASTER!$B$3/100,"SB",IF(ROUND(AVERAGEIFS(DATA!$K:$K,DATA!$F:$F,$B202,DATA!$M:$M,J$9,DATA!$N:$N,$L$1,DATA!$E:$E,"&lt;=7"),4)&gt;MASTER!$B$4/100,"B",IF(ROUND(AVERAGEIFS(DATA!$K:$K,DATA!$F:$F,$B202,DATA!$M:$M,J$9,DATA!$N:$N,$L$1,DATA!$E:$E,"&lt;=7"),4)&gt;MASTER!$B$5/100,"C","K")))," ")</f>
        <v> </v>
      </c>
      <c r="K202" s="52"/>
      <c r="L202" s="18" t="str">
        <f ca="1">IFERROR(IF(ROUND(AVERAGEIFS(DATA!$K:$K,DATA!$F:$F,$B202,DATA!$M:$M,L$9,DATA!$N:$N,$L$1,DATA!$E:$E,"&lt;=7"),4)&gt;MASTER!$B$3/100,"SB",IF(ROUND(AVERAGEIFS(DATA!$K:$K,DATA!$F:$F,$B202,DATA!$M:$M,L$9,DATA!$N:$N,$L$1,DATA!$E:$E,"&lt;=7"),4)&gt;MASTER!$B$4/100,"B",IF(ROUND(AVERAGEIFS(DATA!$K:$K,DATA!$F:$F,$B202,DATA!$M:$M,L$9,DATA!$N:$N,$L$1,DATA!$E:$E,"&lt;=7"),4)&gt;MASTER!$B$5/100,"C","K")))," ")</f>
        <v> </v>
      </c>
      <c r="M202" s="52"/>
      <c r="N202" s="18" t="str">
        <f ca="1">IFERROR(IF(ROUND(AVERAGEIFS(DATA!$K:$K,DATA!$F:$F,$B202,DATA!$M:$M,N$9,DATA!$N:$N,$L$1,DATA!$E:$E,"&lt;=7"),4)&gt;MASTER!$B$3/100,"SB",IF(ROUND(AVERAGEIFS(DATA!$K:$K,DATA!$F:$F,$B202,DATA!$M:$M,N$9,DATA!$N:$N,$L$1,DATA!$E:$E,"&lt;=7"),4)&gt;MASTER!$B$4/100,"B",IF(ROUND(AVERAGEIFS(DATA!$K:$K,DATA!$F:$F,$B202,DATA!$M:$M,N$9,DATA!$N:$N,$L$1,DATA!$E:$E,"&lt;=7"),4)&gt;MASTER!$B$5/100,"C","K")))," ")</f>
        <v> </v>
      </c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customHeight="1" spans="1:50">
      <c r="A203" s="1"/>
      <c r="B203" s="33" t="s">
        <v>192</v>
      </c>
      <c r="C203" s="52"/>
      <c r="D203" s="18" t="str">
        <f ca="1">IFERROR(IF(ROUND(AVERAGEIFS(DATA!$K:$K,DATA!$F:$F,$B203,DATA!$M:$M,D$9,DATA!$N:$N,$L$1,DATA!$E:$E,"&lt;=7"),4)&gt;MASTER!$B$3/100,"SB",IF(ROUND(AVERAGEIFS(DATA!$K:$K,DATA!$F:$F,$B203,DATA!$M:$M,D$9,DATA!$N:$N,$L$1,DATA!$E:$E,"&lt;=7"),4)&gt;MASTER!$B$4/100,"B",IF(ROUND(AVERAGEIFS(DATA!$K:$K,DATA!$F:$F,$B203,DATA!$M:$M,D$9,DATA!$N:$N,$L$1,DATA!$E:$E,"&lt;=7"),4)&gt;MASTER!$B$5/100,"C","K")))," ")</f>
        <v> </v>
      </c>
      <c r="E203" s="52"/>
      <c r="F203" s="18" t="str">
        <f ca="1">IFERROR(IF(ROUND(AVERAGEIFS(DATA!$K:$K,DATA!$F:$F,$B203,DATA!$M:$M,F$9,DATA!$N:$N,$L$1,DATA!$E:$E,"&lt;=7"),4)&gt;MASTER!$B$3/100,"SB",IF(ROUND(AVERAGEIFS(DATA!$K:$K,DATA!$F:$F,$B203,DATA!$M:$M,F$9,DATA!$N:$N,$L$1,DATA!$E:$E,"&lt;=7"),4)&gt;MASTER!$B$4/100,"B",IF(ROUND(AVERAGEIFS(DATA!$K:$K,DATA!$F:$F,$B203,DATA!$M:$M,F$9,DATA!$N:$N,$L$1,DATA!$E:$E,"&lt;=7"),4)&gt;MASTER!$B$5/100,"C","K")))," ")</f>
        <v> </v>
      </c>
      <c r="G203" s="52"/>
      <c r="H203" s="18" t="str">
        <f ca="1">IFERROR(IF(ROUND(AVERAGEIFS(DATA!$K:$K,DATA!$F:$F,$B203,DATA!$M:$M,H$9,DATA!$N:$N,$L$1,DATA!$E:$E,"&lt;=7"),4)&gt;MASTER!$B$3/100,"SB",IF(ROUND(AVERAGEIFS(DATA!$K:$K,DATA!$F:$F,$B203,DATA!$M:$M,H$9,DATA!$N:$N,$L$1,DATA!$E:$E,"&lt;=7"),4)&gt;MASTER!$B$4/100,"B",IF(ROUND(AVERAGEIFS(DATA!$K:$K,DATA!$F:$F,$B203,DATA!$M:$M,H$9,DATA!$N:$N,$L$1,DATA!$E:$E,"&lt;=7"),4)&gt;MASTER!$B$5/100,"C","K")))," ")</f>
        <v> </v>
      </c>
      <c r="I203" s="52"/>
      <c r="J203" s="18" t="str">
        <f ca="1">IFERROR(IF(ROUND(AVERAGEIFS(DATA!$K:$K,DATA!$F:$F,$B203,DATA!$M:$M,J$9,DATA!$N:$N,$L$1,DATA!$E:$E,"&lt;=7"),4)&gt;MASTER!$B$3/100,"SB",IF(ROUND(AVERAGEIFS(DATA!$K:$K,DATA!$F:$F,$B203,DATA!$M:$M,J$9,DATA!$N:$N,$L$1,DATA!$E:$E,"&lt;=7"),4)&gt;MASTER!$B$4/100,"B",IF(ROUND(AVERAGEIFS(DATA!$K:$K,DATA!$F:$F,$B203,DATA!$M:$M,J$9,DATA!$N:$N,$L$1,DATA!$E:$E,"&lt;=7"),4)&gt;MASTER!$B$5/100,"C","K")))," ")</f>
        <v> </v>
      </c>
      <c r="K203" s="52"/>
      <c r="L203" s="18" t="str">
        <f ca="1">IFERROR(IF(ROUND(AVERAGEIFS(DATA!$K:$K,DATA!$F:$F,$B203,DATA!$M:$M,L$9,DATA!$N:$N,$L$1,DATA!$E:$E,"&lt;=7"),4)&gt;MASTER!$B$3/100,"SB",IF(ROUND(AVERAGEIFS(DATA!$K:$K,DATA!$F:$F,$B203,DATA!$M:$M,L$9,DATA!$N:$N,$L$1,DATA!$E:$E,"&lt;=7"),4)&gt;MASTER!$B$4/100,"B",IF(ROUND(AVERAGEIFS(DATA!$K:$K,DATA!$F:$F,$B203,DATA!$M:$M,L$9,DATA!$N:$N,$L$1,DATA!$E:$E,"&lt;=7"),4)&gt;MASTER!$B$5/100,"C","K")))," ")</f>
        <v> </v>
      </c>
      <c r="M203" s="52"/>
      <c r="N203" s="18" t="str">
        <f ca="1">IFERROR(IF(ROUND(AVERAGEIFS(DATA!$K:$K,DATA!$F:$F,$B203,DATA!$M:$M,N$9,DATA!$N:$N,$L$1,DATA!$E:$E,"&lt;=7"),4)&gt;MASTER!$B$3/100,"SB",IF(ROUND(AVERAGEIFS(DATA!$K:$K,DATA!$F:$F,$B203,DATA!$M:$M,N$9,DATA!$N:$N,$L$1,DATA!$E:$E,"&lt;=7"),4)&gt;MASTER!$B$4/100,"B",IF(ROUND(AVERAGEIFS(DATA!$K:$K,DATA!$F:$F,$B203,DATA!$M:$M,N$9,DATA!$N:$N,$L$1,DATA!$E:$E,"&lt;=7"),4)&gt;MASTER!$B$5/100,"C","K")))," ")</f>
        <v> 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customHeight="1" spans="1:50">
      <c r="A204" s="1"/>
      <c r="B204" s="33" t="s">
        <v>193</v>
      </c>
      <c r="C204" s="52"/>
      <c r="D204" s="18" t="str">
        <f ca="1">IFERROR(IF(ROUND(AVERAGEIFS(DATA!$K:$K,DATA!$F:$F,$B204,DATA!$M:$M,D$9,DATA!$N:$N,$L$1,DATA!$E:$E,"&lt;=7"),4)&gt;MASTER!$B$3/100,"SB",IF(ROUND(AVERAGEIFS(DATA!$K:$K,DATA!$F:$F,$B204,DATA!$M:$M,D$9,DATA!$N:$N,$L$1,DATA!$E:$E,"&lt;=7"),4)&gt;MASTER!$B$4/100,"B",IF(ROUND(AVERAGEIFS(DATA!$K:$K,DATA!$F:$F,$B204,DATA!$M:$M,D$9,DATA!$N:$N,$L$1,DATA!$E:$E,"&lt;=7"),4)&gt;MASTER!$B$5/100,"C","K")))," ")</f>
        <v> </v>
      </c>
      <c r="E204" s="52"/>
      <c r="F204" s="18" t="str">
        <f ca="1">IFERROR(IF(ROUND(AVERAGEIFS(DATA!$K:$K,DATA!$F:$F,$B204,DATA!$M:$M,F$9,DATA!$N:$N,$L$1,DATA!$E:$E,"&lt;=7"),4)&gt;MASTER!$B$3/100,"SB",IF(ROUND(AVERAGEIFS(DATA!$K:$K,DATA!$F:$F,$B204,DATA!$M:$M,F$9,DATA!$N:$N,$L$1,DATA!$E:$E,"&lt;=7"),4)&gt;MASTER!$B$4/100,"B",IF(ROUND(AVERAGEIFS(DATA!$K:$K,DATA!$F:$F,$B204,DATA!$M:$M,F$9,DATA!$N:$N,$L$1,DATA!$E:$E,"&lt;=7"),4)&gt;MASTER!$B$5/100,"C","K")))," ")</f>
        <v> </v>
      </c>
      <c r="G204" s="52"/>
      <c r="H204" s="18" t="str">
        <f ca="1">IFERROR(IF(ROUND(AVERAGEIFS(DATA!$K:$K,DATA!$F:$F,$B204,DATA!$M:$M,H$9,DATA!$N:$N,$L$1,DATA!$E:$E,"&lt;=7"),4)&gt;MASTER!$B$3/100,"SB",IF(ROUND(AVERAGEIFS(DATA!$K:$K,DATA!$F:$F,$B204,DATA!$M:$M,H$9,DATA!$N:$N,$L$1,DATA!$E:$E,"&lt;=7"),4)&gt;MASTER!$B$4/100,"B",IF(ROUND(AVERAGEIFS(DATA!$K:$K,DATA!$F:$F,$B204,DATA!$M:$M,H$9,DATA!$N:$N,$L$1,DATA!$E:$E,"&lt;=7"),4)&gt;MASTER!$B$5/100,"C","K")))," ")</f>
        <v> </v>
      </c>
      <c r="I204" s="52"/>
      <c r="J204" s="18" t="str">
        <f ca="1">IFERROR(IF(ROUND(AVERAGEIFS(DATA!$K:$K,DATA!$F:$F,$B204,DATA!$M:$M,J$9,DATA!$N:$N,$L$1,DATA!$E:$E,"&lt;=7"),4)&gt;MASTER!$B$3/100,"SB",IF(ROUND(AVERAGEIFS(DATA!$K:$K,DATA!$F:$F,$B204,DATA!$M:$M,J$9,DATA!$N:$N,$L$1,DATA!$E:$E,"&lt;=7"),4)&gt;MASTER!$B$4/100,"B",IF(ROUND(AVERAGEIFS(DATA!$K:$K,DATA!$F:$F,$B204,DATA!$M:$M,J$9,DATA!$N:$N,$L$1,DATA!$E:$E,"&lt;=7"),4)&gt;MASTER!$B$5/100,"C","K")))," ")</f>
        <v> </v>
      </c>
      <c r="K204" s="52"/>
      <c r="L204" s="18" t="str">
        <f ca="1">IFERROR(IF(ROUND(AVERAGEIFS(DATA!$K:$K,DATA!$F:$F,$B204,DATA!$M:$M,L$9,DATA!$N:$N,$L$1,DATA!$E:$E,"&lt;=7"),4)&gt;MASTER!$B$3/100,"SB",IF(ROUND(AVERAGEIFS(DATA!$K:$K,DATA!$F:$F,$B204,DATA!$M:$M,L$9,DATA!$N:$N,$L$1,DATA!$E:$E,"&lt;=7"),4)&gt;MASTER!$B$4/100,"B",IF(ROUND(AVERAGEIFS(DATA!$K:$K,DATA!$F:$F,$B204,DATA!$M:$M,L$9,DATA!$N:$N,$L$1,DATA!$E:$E,"&lt;=7"),4)&gt;MASTER!$B$5/100,"C","K")))," ")</f>
        <v> </v>
      </c>
      <c r="M204" s="52"/>
      <c r="N204" s="18" t="str">
        <f ca="1">IFERROR(IF(ROUND(AVERAGEIFS(DATA!$K:$K,DATA!$F:$F,$B204,DATA!$M:$M,N$9,DATA!$N:$N,$L$1,DATA!$E:$E,"&lt;=7"),4)&gt;MASTER!$B$3/100,"SB",IF(ROUND(AVERAGEIFS(DATA!$K:$K,DATA!$F:$F,$B204,DATA!$M:$M,N$9,DATA!$N:$N,$L$1,DATA!$E:$E,"&lt;=7"),4)&gt;MASTER!$B$4/100,"B",IF(ROUND(AVERAGEIFS(DATA!$K:$K,DATA!$F:$F,$B204,DATA!$M:$M,N$9,DATA!$N:$N,$L$1,DATA!$E:$E,"&lt;=7"),4)&gt;MASTER!$B$5/100,"C","K")))," ")</f>
        <v> 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customHeight="1" spans="1:50">
      <c r="A205" s="1"/>
      <c r="B205" s="33" t="s">
        <v>194</v>
      </c>
      <c r="C205" s="52"/>
      <c r="D205" s="18" t="str">
        <f ca="1">IFERROR(IF(ROUND(AVERAGEIFS(DATA!$K:$K,DATA!$F:$F,$B205,DATA!$M:$M,D$9,DATA!$N:$N,$L$1,DATA!$E:$E,"&lt;=7"),4)&gt;MASTER!$B$3/100,"SB",IF(ROUND(AVERAGEIFS(DATA!$K:$K,DATA!$F:$F,$B205,DATA!$M:$M,D$9,DATA!$N:$N,$L$1,DATA!$E:$E,"&lt;=7"),4)&gt;MASTER!$B$4/100,"B",IF(ROUND(AVERAGEIFS(DATA!$K:$K,DATA!$F:$F,$B205,DATA!$M:$M,D$9,DATA!$N:$N,$L$1,DATA!$E:$E,"&lt;=7"),4)&gt;MASTER!$B$5/100,"C","K")))," ")</f>
        <v> </v>
      </c>
      <c r="E205" s="52"/>
      <c r="F205" s="18" t="str">
        <f ca="1">IFERROR(IF(ROUND(AVERAGEIFS(DATA!$K:$K,DATA!$F:$F,$B205,DATA!$M:$M,F$9,DATA!$N:$N,$L$1,DATA!$E:$E,"&lt;=7"),4)&gt;MASTER!$B$3/100,"SB",IF(ROUND(AVERAGEIFS(DATA!$K:$K,DATA!$F:$F,$B205,DATA!$M:$M,F$9,DATA!$N:$N,$L$1,DATA!$E:$E,"&lt;=7"),4)&gt;MASTER!$B$4/100,"B",IF(ROUND(AVERAGEIFS(DATA!$K:$K,DATA!$F:$F,$B205,DATA!$M:$M,F$9,DATA!$N:$N,$L$1,DATA!$E:$E,"&lt;=7"),4)&gt;MASTER!$B$5/100,"C","K")))," ")</f>
        <v> </v>
      </c>
      <c r="G205" s="52"/>
      <c r="H205" s="18" t="str">
        <f ca="1">IFERROR(IF(ROUND(AVERAGEIFS(DATA!$K:$K,DATA!$F:$F,$B205,DATA!$M:$M,H$9,DATA!$N:$N,$L$1,DATA!$E:$E,"&lt;=7"),4)&gt;MASTER!$B$3/100,"SB",IF(ROUND(AVERAGEIFS(DATA!$K:$K,DATA!$F:$F,$B205,DATA!$M:$M,H$9,DATA!$N:$N,$L$1,DATA!$E:$E,"&lt;=7"),4)&gt;MASTER!$B$4/100,"B",IF(ROUND(AVERAGEIFS(DATA!$K:$K,DATA!$F:$F,$B205,DATA!$M:$M,H$9,DATA!$N:$N,$L$1,DATA!$E:$E,"&lt;=7"),4)&gt;MASTER!$B$5/100,"C","K")))," ")</f>
        <v> </v>
      </c>
      <c r="I205" s="52"/>
      <c r="J205" s="18" t="str">
        <f ca="1">IFERROR(IF(ROUND(AVERAGEIFS(DATA!$K:$K,DATA!$F:$F,$B205,DATA!$M:$M,J$9,DATA!$N:$N,$L$1,DATA!$E:$E,"&lt;=7"),4)&gt;MASTER!$B$3/100,"SB",IF(ROUND(AVERAGEIFS(DATA!$K:$K,DATA!$F:$F,$B205,DATA!$M:$M,J$9,DATA!$N:$N,$L$1,DATA!$E:$E,"&lt;=7"),4)&gt;MASTER!$B$4/100,"B",IF(ROUND(AVERAGEIFS(DATA!$K:$K,DATA!$F:$F,$B205,DATA!$M:$M,J$9,DATA!$N:$N,$L$1,DATA!$E:$E,"&lt;=7"),4)&gt;MASTER!$B$5/100,"C","K")))," ")</f>
        <v> </v>
      </c>
      <c r="K205" s="52"/>
      <c r="L205" s="18" t="str">
        <f ca="1">IFERROR(IF(ROUND(AVERAGEIFS(DATA!$K:$K,DATA!$F:$F,$B205,DATA!$M:$M,L$9,DATA!$N:$N,$L$1,DATA!$E:$E,"&lt;=7"),4)&gt;MASTER!$B$3/100,"SB",IF(ROUND(AVERAGEIFS(DATA!$K:$K,DATA!$F:$F,$B205,DATA!$M:$M,L$9,DATA!$N:$N,$L$1,DATA!$E:$E,"&lt;=7"),4)&gt;MASTER!$B$4/100,"B",IF(ROUND(AVERAGEIFS(DATA!$K:$K,DATA!$F:$F,$B205,DATA!$M:$M,L$9,DATA!$N:$N,$L$1,DATA!$E:$E,"&lt;=7"),4)&gt;MASTER!$B$5/100,"C","K")))," ")</f>
        <v> </v>
      </c>
      <c r="M205" s="52"/>
      <c r="N205" s="18" t="str">
        <f ca="1">IFERROR(IF(ROUND(AVERAGEIFS(DATA!$K:$K,DATA!$F:$F,$B205,DATA!$M:$M,N$9,DATA!$N:$N,$L$1,DATA!$E:$E,"&lt;=7"),4)&gt;MASTER!$B$3/100,"SB",IF(ROUND(AVERAGEIFS(DATA!$K:$K,DATA!$F:$F,$B205,DATA!$M:$M,N$9,DATA!$N:$N,$L$1,DATA!$E:$E,"&lt;=7"),4)&gt;MASTER!$B$4/100,"B",IF(ROUND(AVERAGEIFS(DATA!$K:$K,DATA!$F:$F,$B205,DATA!$M:$M,N$9,DATA!$N:$N,$L$1,DATA!$E:$E,"&lt;=7"),4)&gt;MASTER!$B$5/100,"C","K")))," ")</f>
        <v> 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customHeight="1" spans="1:50">
      <c r="A206" s="1"/>
      <c r="B206" s="33" t="s">
        <v>195</v>
      </c>
      <c r="C206" s="52"/>
      <c r="D206" s="18" t="str">
        <f ca="1">IFERROR(IF(ROUND(AVERAGEIFS(DATA!$K:$K,DATA!$F:$F,$B206,DATA!$M:$M,D$9,DATA!$N:$N,$L$1,DATA!$E:$E,"&lt;=7"),4)&gt;MASTER!$B$3/100,"SB",IF(ROUND(AVERAGEIFS(DATA!$K:$K,DATA!$F:$F,$B206,DATA!$M:$M,D$9,DATA!$N:$N,$L$1,DATA!$E:$E,"&lt;=7"),4)&gt;MASTER!$B$4/100,"B",IF(ROUND(AVERAGEIFS(DATA!$K:$K,DATA!$F:$F,$B206,DATA!$M:$M,D$9,DATA!$N:$N,$L$1,DATA!$E:$E,"&lt;=7"),4)&gt;MASTER!$B$5/100,"C","K")))," ")</f>
        <v> </v>
      </c>
      <c r="E206" s="52"/>
      <c r="F206" s="18" t="str">
        <f ca="1">IFERROR(IF(ROUND(AVERAGEIFS(DATA!$K:$K,DATA!$F:$F,$B206,DATA!$M:$M,F$9,DATA!$N:$N,$L$1,DATA!$E:$E,"&lt;=7"),4)&gt;MASTER!$B$3/100,"SB",IF(ROUND(AVERAGEIFS(DATA!$K:$K,DATA!$F:$F,$B206,DATA!$M:$M,F$9,DATA!$N:$N,$L$1,DATA!$E:$E,"&lt;=7"),4)&gt;MASTER!$B$4/100,"B",IF(ROUND(AVERAGEIFS(DATA!$K:$K,DATA!$F:$F,$B206,DATA!$M:$M,F$9,DATA!$N:$N,$L$1,DATA!$E:$E,"&lt;=7"),4)&gt;MASTER!$B$5/100,"C","K")))," ")</f>
        <v> </v>
      </c>
      <c r="G206" s="52"/>
      <c r="H206" s="18" t="str">
        <f ca="1">IFERROR(IF(ROUND(AVERAGEIFS(DATA!$K:$K,DATA!$F:$F,$B206,DATA!$M:$M,H$9,DATA!$N:$N,$L$1,DATA!$E:$E,"&lt;=7"),4)&gt;MASTER!$B$3/100,"SB",IF(ROUND(AVERAGEIFS(DATA!$K:$K,DATA!$F:$F,$B206,DATA!$M:$M,H$9,DATA!$N:$N,$L$1,DATA!$E:$E,"&lt;=7"),4)&gt;MASTER!$B$4/100,"B",IF(ROUND(AVERAGEIFS(DATA!$K:$K,DATA!$F:$F,$B206,DATA!$M:$M,H$9,DATA!$N:$N,$L$1,DATA!$E:$E,"&lt;=7"),4)&gt;MASTER!$B$5/100,"C","K")))," ")</f>
        <v> </v>
      </c>
      <c r="I206" s="52"/>
      <c r="J206" s="18" t="str">
        <f ca="1">IFERROR(IF(ROUND(AVERAGEIFS(DATA!$K:$K,DATA!$F:$F,$B206,DATA!$M:$M,J$9,DATA!$N:$N,$L$1,DATA!$E:$E,"&lt;=7"),4)&gt;MASTER!$B$3/100,"SB",IF(ROUND(AVERAGEIFS(DATA!$K:$K,DATA!$F:$F,$B206,DATA!$M:$M,J$9,DATA!$N:$N,$L$1,DATA!$E:$E,"&lt;=7"),4)&gt;MASTER!$B$4/100,"B",IF(ROUND(AVERAGEIFS(DATA!$K:$K,DATA!$F:$F,$B206,DATA!$M:$M,J$9,DATA!$N:$N,$L$1,DATA!$E:$E,"&lt;=7"),4)&gt;MASTER!$B$5/100,"C","K")))," ")</f>
        <v> </v>
      </c>
      <c r="K206" s="52"/>
      <c r="L206" s="18" t="str">
        <f ca="1">IFERROR(IF(ROUND(AVERAGEIFS(DATA!$K:$K,DATA!$F:$F,$B206,DATA!$M:$M,L$9,DATA!$N:$N,$L$1,DATA!$E:$E,"&lt;=7"),4)&gt;MASTER!$B$3/100,"SB",IF(ROUND(AVERAGEIFS(DATA!$K:$K,DATA!$F:$F,$B206,DATA!$M:$M,L$9,DATA!$N:$N,$L$1,DATA!$E:$E,"&lt;=7"),4)&gt;MASTER!$B$4/100,"B",IF(ROUND(AVERAGEIFS(DATA!$K:$K,DATA!$F:$F,$B206,DATA!$M:$M,L$9,DATA!$N:$N,$L$1,DATA!$E:$E,"&lt;=7"),4)&gt;MASTER!$B$5/100,"C","K")))," ")</f>
        <v> </v>
      </c>
      <c r="M206" s="52"/>
      <c r="N206" s="18" t="str">
        <f ca="1">IFERROR(IF(ROUND(AVERAGEIFS(DATA!$K:$K,DATA!$F:$F,$B206,DATA!$M:$M,N$9,DATA!$N:$N,$L$1,DATA!$E:$E,"&lt;=7"),4)&gt;MASTER!$B$3/100,"SB",IF(ROUND(AVERAGEIFS(DATA!$K:$K,DATA!$F:$F,$B206,DATA!$M:$M,N$9,DATA!$N:$N,$L$1,DATA!$E:$E,"&lt;=7"),4)&gt;MASTER!$B$4/100,"B",IF(ROUND(AVERAGEIFS(DATA!$K:$K,DATA!$F:$F,$B206,DATA!$M:$M,N$9,DATA!$N:$N,$L$1,DATA!$E:$E,"&lt;=7"),4)&gt;MASTER!$B$5/100,"C","K")))," ")</f>
        <v> 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customHeight="1" spans="1:50">
      <c r="A207" s="1"/>
      <c r="B207" s="33" t="s">
        <v>196</v>
      </c>
      <c r="C207" s="52"/>
      <c r="D207" s="18" t="str">
        <f ca="1">IFERROR(IF(ROUND(AVERAGEIFS(DATA!$K:$K,DATA!$F:$F,$B207,DATA!$M:$M,D$9,DATA!$N:$N,$L$1,DATA!$E:$E,"&lt;=7"),4)&gt;MASTER!$B$3/100,"SB",IF(ROUND(AVERAGEIFS(DATA!$K:$K,DATA!$F:$F,$B207,DATA!$M:$M,D$9,DATA!$N:$N,$L$1,DATA!$E:$E,"&lt;=7"),4)&gt;MASTER!$B$4/100,"B",IF(ROUND(AVERAGEIFS(DATA!$K:$K,DATA!$F:$F,$B207,DATA!$M:$M,D$9,DATA!$N:$N,$L$1,DATA!$E:$E,"&lt;=7"),4)&gt;MASTER!$B$5/100,"C","K")))," ")</f>
        <v> </v>
      </c>
      <c r="E207" s="52"/>
      <c r="F207" s="18" t="str">
        <f ca="1">IFERROR(IF(ROUND(AVERAGEIFS(DATA!$K:$K,DATA!$F:$F,$B207,DATA!$M:$M,F$9,DATA!$N:$N,$L$1,DATA!$E:$E,"&lt;=7"),4)&gt;MASTER!$B$3/100,"SB",IF(ROUND(AVERAGEIFS(DATA!$K:$K,DATA!$F:$F,$B207,DATA!$M:$M,F$9,DATA!$N:$N,$L$1,DATA!$E:$E,"&lt;=7"),4)&gt;MASTER!$B$4/100,"B",IF(ROUND(AVERAGEIFS(DATA!$K:$K,DATA!$F:$F,$B207,DATA!$M:$M,F$9,DATA!$N:$N,$L$1,DATA!$E:$E,"&lt;=7"),4)&gt;MASTER!$B$5/100,"C","K")))," ")</f>
        <v> </v>
      </c>
      <c r="G207" s="52"/>
      <c r="H207" s="18" t="str">
        <f ca="1">IFERROR(IF(ROUND(AVERAGEIFS(DATA!$K:$K,DATA!$F:$F,$B207,DATA!$M:$M,H$9,DATA!$N:$N,$L$1,DATA!$E:$E,"&lt;=7"),4)&gt;MASTER!$B$3/100,"SB",IF(ROUND(AVERAGEIFS(DATA!$K:$K,DATA!$F:$F,$B207,DATA!$M:$M,H$9,DATA!$N:$N,$L$1,DATA!$E:$E,"&lt;=7"),4)&gt;MASTER!$B$4/100,"B",IF(ROUND(AVERAGEIFS(DATA!$K:$K,DATA!$F:$F,$B207,DATA!$M:$M,H$9,DATA!$N:$N,$L$1,DATA!$E:$E,"&lt;=7"),4)&gt;MASTER!$B$5/100,"C","K")))," ")</f>
        <v> </v>
      </c>
      <c r="I207" s="52"/>
      <c r="J207" s="18" t="str">
        <f ca="1">IFERROR(IF(ROUND(AVERAGEIFS(DATA!$K:$K,DATA!$F:$F,$B207,DATA!$M:$M,J$9,DATA!$N:$N,$L$1,DATA!$E:$E,"&lt;=7"),4)&gt;MASTER!$B$3/100,"SB",IF(ROUND(AVERAGEIFS(DATA!$K:$K,DATA!$F:$F,$B207,DATA!$M:$M,J$9,DATA!$N:$N,$L$1,DATA!$E:$E,"&lt;=7"),4)&gt;MASTER!$B$4/100,"B",IF(ROUND(AVERAGEIFS(DATA!$K:$K,DATA!$F:$F,$B207,DATA!$M:$M,J$9,DATA!$N:$N,$L$1,DATA!$E:$E,"&lt;=7"),4)&gt;MASTER!$B$5/100,"C","K")))," ")</f>
        <v> </v>
      </c>
      <c r="K207" s="52"/>
      <c r="L207" s="18" t="str">
        <f ca="1">IFERROR(IF(ROUND(AVERAGEIFS(DATA!$K:$K,DATA!$F:$F,$B207,DATA!$M:$M,L$9,DATA!$N:$N,$L$1,DATA!$E:$E,"&lt;=7"),4)&gt;MASTER!$B$3/100,"SB",IF(ROUND(AVERAGEIFS(DATA!$K:$K,DATA!$F:$F,$B207,DATA!$M:$M,L$9,DATA!$N:$N,$L$1,DATA!$E:$E,"&lt;=7"),4)&gt;MASTER!$B$4/100,"B",IF(ROUND(AVERAGEIFS(DATA!$K:$K,DATA!$F:$F,$B207,DATA!$M:$M,L$9,DATA!$N:$N,$L$1,DATA!$E:$E,"&lt;=7"),4)&gt;MASTER!$B$5/100,"C","K")))," ")</f>
        <v> </v>
      </c>
      <c r="M207" s="52"/>
      <c r="N207" s="18" t="str">
        <f ca="1">IFERROR(IF(ROUND(AVERAGEIFS(DATA!$K:$K,DATA!$F:$F,$B207,DATA!$M:$M,N$9,DATA!$N:$N,$L$1,DATA!$E:$E,"&lt;=7"),4)&gt;MASTER!$B$3/100,"SB",IF(ROUND(AVERAGEIFS(DATA!$K:$K,DATA!$F:$F,$B207,DATA!$M:$M,N$9,DATA!$N:$N,$L$1,DATA!$E:$E,"&lt;=7"),4)&gt;MASTER!$B$4/100,"B",IF(ROUND(AVERAGEIFS(DATA!$K:$K,DATA!$F:$F,$B207,DATA!$M:$M,N$9,DATA!$N:$N,$L$1,DATA!$E:$E,"&lt;=7"),4)&gt;MASTER!$B$5/100,"C","K")))," ")</f>
        <v> 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customHeight="1" spans="1:50">
      <c r="A208" s="1"/>
      <c r="B208" s="33" t="s">
        <v>197</v>
      </c>
      <c r="C208" s="52"/>
      <c r="D208" s="18" t="str">
        <f ca="1">IFERROR(IF(ROUND(AVERAGEIFS(DATA!$K:$K,DATA!$F:$F,$B208,DATA!$M:$M,D$9,DATA!$N:$N,$L$1,DATA!$E:$E,"&lt;=7"),4)&gt;MASTER!$B$3/100,"SB",IF(ROUND(AVERAGEIFS(DATA!$K:$K,DATA!$F:$F,$B208,DATA!$M:$M,D$9,DATA!$N:$N,$L$1,DATA!$E:$E,"&lt;=7"),4)&gt;MASTER!$B$4/100,"B",IF(ROUND(AVERAGEIFS(DATA!$K:$K,DATA!$F:$F,$B208,DATA!$M:$M,D$9,DATA!$N:$N,$L$1,DATA!$E:$E,"&lt;=7"),4)&gt;MASTER!$B$5/100,"C","K")))," ")</f>
        <v> </v>
      </c>
      <c r="E208" s="52"/>
      <c r="F208" s="18" t="str">
        <f ca="1">IFERROR(IF(ROUND(AVERAGEIFS(DATA!$K:$K,DATA!$F:$F,$B208,DATA!$M:$M,F$9,DATA!$N:$N,$L$1,DATA!$E:$E,"&lt;=7"),4)&gt;MASTER!$B$3/100,"SB",IF(ROUND(AVERAGEIFS(DATA!$K:$K,DATA!$F:$F,$B208,DATA!$M:$M,F$9,DATA!$N:$N,$L$1,DATA!$E:$E,"&lt;=7"),4)&gt;MASTER!$B$4/100,"B",IF(ROUND(AVERAGEIFS(DATA!$K:$K,DATA!$F:$F,$B208,DATA!$M:$M,F$9,DATA!$N:$N,$L$1,DATA!$E:$E,"&lt;=7"),4)&gt;MASTER!$B$5/100,"C","K")))," ")</f>
        <v> </v>
      </c>
      <c r="G208" s="52"/>
      <c r="H208" s="18" t="str">
        <f ca="1">IFERROR(IF(ROUND(AVERAGEIFS(DATA!$K:$K,DATA!$F:$F,$B208,DATA!$M:$M,H$9,DATA!$N:$N,$L$1,DATA!$E:$E,"&lt;=7"),4)&gt;MASTER!$B$3/100,"SB",IF(ROUND(AVERAGEIFS(DATA!$K:$K,DATA!$F:$F,$B208,DATA!$M:$M,H$9,DATA!$N:$N,$L$1,DATA!$E:$E,"&lt;=7"),4)&gt;MASTER!$B$4/100,"B",IF(ROUND(AVERAGEIFS(DATA!$K:$K,DATA!$F:$F,$B208,DATA!$M:$M,H$9,DATA!$N:$N,$L$1,DATA!$E:$E,"&lt;=7"),4)&gt;MASTER!$B$5/100,"C","K")))," ")</f>
        <v> </v>
      </c>
      <c r="I208" s="52"/>
      <c r="J208" s="18" t="str">
        <f ca="1">IFERROR(IF(ROUND(AVERAGEIFS(DATA!$K:$K,DATA!$F:$F,$B208,DATA!$M:$M,J$9,DATA!$N:$N,$L$1,DATA!$E:$E,"&lt;=7"),4)&gt;MASTER!$B$3/100,"SB",IF(ROUND(AVERAGEIFS(DATA!$K:$K,DATA!$F:$F,$B208,DATA!$M:$M,J$9,DATA!$N:$N,$L$1,DATA!$E:$E,"&lt;=7"),4)&gt;MASTER!$B$4/100,"B",IF(ROUND(AVERAGEIFS(DATA!$K:$K,DATA!$F:$F,$B208,DATA!$M:$M,J$9,DATA!$N:$N,$L$1,DATA!$E:$E,"&lt;=7"),4)&gt;MASTER!$B$5/100,"C","K")))," ")</f>
        <v> </v>
      </c>
      <c r="K208" s="52"/>
      <c r="L208" s="18" t="str">
        <f ca="1">IFERROR(IF(ROUND(AVERAGEIFS(DATA!$K:$K,DATA!$F:$F,$B208,DATA!$M:$M,L$9,DATA!$N:$N,$L$1,DATA!$E:$E,"&lt;=7"),4)&gt;MASTER!$B$3/100,"SB",IF(ROUND(AVERAGEIFS(DATA!$K:$K,DATA!$F:$F,$B208,DATA!$M:$M,L$9,DATA!$N:$N,$L$1,DATA!$E:$E,"&lt;=7"),4)&gt;MASTER!$B$4/100,"B",IF(ROUND(AVERAGEIFS(DATA!$K:$K,DATA!$F:$F,$B208,DATA!$M:$M,L$9,DATA!$N:$N,$L$1,DATA!$E:$E,"&lt;=7"),4)&gt;MASTER!$B$5/100,"C","K")))," ")</f>
        <v> </v>
      </c>
      <c r="M208" s="52"/>
      <c r="N208" s="18" t="str">
        <f ca="1">IFERROR(IF(ROUND(AVERAGEIFS(DATA!$K:$K,DATA!$F:$F,$B208,DATA!$M:$M,N$9,DATA!$N:$N,$L$1,DATA!$E:$E,"&lt;=7"),4)&gt;MASTER!$B$3/100,"SB",IF(ROUND(AVERAGEIFS(DATA!$K:$K,DATA!$F:$F,$B208,DATA!$M:$M,N$9,DATA!$N:$N,$L$1,DATA!$E:$E,"&lt;=7"),4)&gt;MASTER!$B$4/100,"B",IF(ROUND(AVERAGEIFS(DATA!$K:$K,DATA!$F:$F,$B208,DATA!$M:$M,N$9,DATA!$N:$N,$L$1,DATA!$E:$E,"&lt;=7"),4)&gt;MASTER!$B$5/100,"C","K")))," ")</f>
        <v> 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customHeight="1" spans="1:50">
      <c r="A209" s="1"/>
      <c r="B209" s="33" t="s">
        <v>198</v>
      </c>
      <c r="C209" s="52"/>
      <c r="D209" s="18" t="str">
        <f ca="1">IFERROR(IF(ROUND(AVERAGEIFS(DATA!$K:$K,DATA!$F:$F,$B209,DATA!$M:$M,D$9,DATA!$N:$N,$L$1,DATA!$E:$E,"&lt;=7"),4)&gt;MASTER!$B$3/100,"SB",IF(ROUND(AVERAGEIFS(DATA!$K:$K,DATA!$F:$F,$B209,DATA!$M:$M,D$9,DATA!$N:$N,$L$1,DATA!$E:$E,"&lt;=7"),4)&gt;MASTER!$B$4/100,"B",IF(ROUND(AVERAGEIFS(DATA!$K:$K,DATA!$F:$F,$B209,DATA!$M:$M,D$9,DATA!$N:$N,$L$1,DATA!$E:$E,"&lt;=7"),4)&gt;MASTER!$B$5/100,"C","K")))," ")</f>
        <v> </v>
      </c>
      <c r="E209" s="52"/>
      <c r="F209" s="18" t="str">
        <f ca="1">IFERROR(IF(ROUND(AVERAGEIFS(DATA!$K:$K,DATA!$F:$F,$B209,DATA!$M:$M,F$9,DATA!$N:$N,$L$1,DATA!$E:$E,"&lt;=7"),4)&gt;MASTER!$B$3/100,"SB",IF(ROUND(AVERAGEIFS(DATA!$K:$K,DATA!$F:$F,$B209,DATA!$M:$M,F$9,DATA!$N:$N,$L$1,DATA!$E:$E,"&lt;=7"),4)&gt;MASTER!$B$4/100,"B",IF(ROUND(AVERAGEIFS(DATA!$K:$K,DATA!$F:$F,$B209,DATA!$M:$M,F$9,DATA!$N:$N,$L$1,DATA!$E:$E,"&lt;=7"),4)&gt;MASTER!$B$5/100,"C","K")))," ")</f>
        <v> </v>
      </c>
      <c r="G209" s="52"/>
      <c r="H209" s="18" t="str">
        <f ca="1">IFERROR(IF(ROUND(AVERAGEIFS(DATA!$K:$K,DATA!$F:$F,$B209,DATA!$M:$M,H$9,DATA!$N:$N,$L$1,DATA!$E:$E,"&lt;=7"),4)&gt;MASTER!$B$3/100,"SB",IF(ROUND(AVERAGEIFS(DATA!$K:$K,DATA!$F:$F,$B209,DATA!$M:$M,H$9,DATA!$N:$N,$L$1,DATA!$E:$E,"&lt;=7"),4)&gt;MASTER!$B$4/100,"B",IF(ROUND(AVERAGEIFS(DATA!$K:$K,DATA!$F:$F,$B209,DATA!$M:$M,H$9,DATA!$N:$N,$L$1,DATA!$E:$E,"&lt;=7"),4)&gt;MASTER!$B$5/100,"C","K")))," ")</f>
        <v> </v>
      </c>
      <c r="I209" s="52"/>
      <c r="J209" s="18" t="str">
        <f ca="1">IFERROR(IF(ROUND(AVERAGEIFS(DATA!$K:$K,DATA!$F:$F,$B209,DATA!$M:$M,J$9,DATA!$N:$N,$L$1,DATA!$E:$E,"&lt;=7"),4)&gt;MASTER!$B$3/100,"SB",IF(ROUND(AVERAGEIFS(DATA!$K:$K,DATA!$F:$F,$B209,DATA!$M:$M,J$9,DATA!$N:$N,$L$1,DATA!$E:$E,"&lt;=7"),4)&gt;MASTER!$B$4/100,"B",IF(ROUND(AVERAGEIFS(DATA!$K:$K,DATA!$F:$F,$B209,DATA!$M:$M,J$9,DATA!$N:$N,$L$1,DATA!$E:$E,"&lt;=7"),4)&gt;MASTER!$B$5/100,"C","K")))," ")</f>
        <v> </v>
      </c>
      <c r="K209" s="52"/>
      <c r="L209" s="18" t="str">
        <f ca="1">IFERROR(IF(ROUND(AVERAGEIFS(DATA!$K:$K,DATA!$F:$F,$B209,DATA!$M:$M,L$9,DATA!$N:$N,$L$1,DATA!$E:$E,"&lt;=7"),4)&gt;MASTER!$B$3/100,"SB",IF(ROUND(AVERAGEIFS(DATA!$K:$K,DATA!$F:$F,$B209,DATA!$M:$M,L$9,DATA!$N:$N,$L$1,DATA!$E:$E,"&lt;=7"),4)&gt;MASTER!$B$4/100,"B",IF(ROUND(AVERAGEIFS(DATA!$K:$K,DATA!$F:$F,$B209,DATA!$M:$M,L$9,DATA!$N:$N,$L$1,DATA!$E:$E,"&lt;=7"),4)&gt;MASTER!$B$5/100,"C","K")))," ")</f>
        <v> </v>
      </c>
      <c r="M209" s="52"/>
      <c r="N209" s="18" t="str">
        <f ca="1">IFERROR(IF(ROUND(AVERAGEIFS(DATA!$K:$K,DATA!$F:$F,$B209,DATA!$M:$M,N$9,DATA!$N:$N,$L$1,DATA!$E:$E,"&lt;=7"),4)&gt;MASTER!$B$3/100,"SB",IF(ROUND(AVERAGEIFS(DATA!$K:$K,DATA!$F:$F,$B209,DATA!$M:$M,N$9,DATA!$N:$N,$L$1,DATA!$E:$E,"&lt;=7"),4)&gt;MASTER!$B$4/100,"B",IF(ROUND(AVERAGEIFS(DATA!$K:$K,DATA!$F:$F,$B209,DATA!$M:$M,N$9,DATA!$N:$N,$L$1,DATA!$E:$E,"&lt;=7"),4)&gt;MASTER!$B$5/100,"C","K")))," ")</f>
        <v> 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customHeight="1" spans="1:50">
      <c r="A210" s="1"/>
      <c r="B210" s="33" t="s">
        <v>199</v>
      </c>
      <c r="C210" s="52"/>
      <c r="D210" s="18" t="str">
        <f ca="1">IFERROR(IF(ROUND(AVERAGEIFS(DATA!$K:$K,DATA!$F:$F,$B210,DATA!$M:$M,D$9,DATA!$N:$N,$L$1,DATA!$E:$E,"&lt;=7"),4)&gt;MASTER!$B$3/100,"SB",IF(ROUND(AVERAGEIFS(DATA!$K:$K,DATA!$F:$F,$B210,DATA!$M:$M,D$9,DATA!$N:$N,$L$1,DATA!$E:$E,"&lt;=7"),4)&gt;MASTER!$B$4/100,"B",IF(ROUND(AVERAGEIFS(DATA!$K:$K,DATA!$F:$F,$B210,DATA!$M:$M,D$9,DATA!$N:$N,$L$1,DATA!$E:$E,"&lt;=7"),4)&gt;MASTER!$B$5/100,"C","K")))," ")</f>
        <v> </v>
      </c>
      <c r="E210" s="52"/>
      <c r="F210" s="18" t="str">
        <f ca="1">IFERROR(IF(ROUND(AVERAGEIFS(DATA!$K:$K,DATA!$F:$F,$B210,DATA!$M:$M,F$9,DATA!$N:$N,$L$1,DATA!$E:$E,"&lt;=7"),4)&gt;MASTER!$B$3/100,"SB",IF(ROUND(AVERAGEIFS(DATA!$K:$K,DATA!$F:$F,$B210,DATA!$M:$M,F$9,DATA!$N:$N,$L$1,DATA!$E:$E,"&lt;=7"),4)&gt;MASTER!$B$4/100,"B",IF(ROUND(AVERAGEIFS(DATA!$K:$K,DATA!$F:$F,$B210,DATA!$M:$M,F$9,DATA!$N:$N,$L$1,DATA!$E:$E,"&lt;=7"),4)&gt;MASTER!$B$5/100,"C","K")))," ")</f>
        <v> </v>
      </c>
      <c r="G210" s="52"/>
      <c r="H210" s="18" t="str">
        <f ca="1">IFERROR(IF(ROUND(AVERAGEIFS(DATA!$K:$K,DATA!$F:$F,$B210,DATA!$M:$M,H$9,DATA!$N:$N,$L$1,DATA!$E:$E,"&lt;=7"),4)&gt;MASTER!$B$3/100,"SB",IF(ROUND(AVERAGEIFS(DATA!$K:$K,DATA!$F:$F,$B210,DATA!$M:$M,H$9,DATA!$N:$N,$L$1,DATA!$E:$E,"&lt;=7"),4)&gt;MASTER!$B$4/100,"B",IF(ROUND(AVERAGEIFS(DATA!$K:$K,DATA!$F:$F,$B210,DATA!$M:$M,H$9,DATA!$N:$N,$L$1,DATA!$E:$E,"&lt;=7"),4)&gt;MASTER!$B$5/100,"C","K")))," ")</f>
        <v> </v>
      </c>
      <c r="I210" s="52"/>
      <c r="J210" s="18" t="str">
        <f ca="1">IFERROR(IF(ROUND(AVERAGEIFS(DATA!$K:$K,DATA!$F:$F,$B210,DATA!$M:$M,J$9,DATA!$N:$N,$L$1,DATA!$E:$E,"&lt;=7"),4)&gt;MASTER!$B$3/100,"SB",IF(ROUND(AVERAGEIFS(DATA!$K:$K,DATA!$F:$F,$B210,DATA!$M:$M,J$9,DATA!$N:$N,$L$1,DATA!$E:$E,"&lt;=7"),4)&gt;MASTER!$B$4/100,"B",IF(ROUND(AVERAGEIFS(DATA!$K:$K,DATA!$F:$F,$B210,DATA!$M:$M,J$9,DATA!$N:$N,$L$1,DATA!$E:$E,"&lt;=7"),4)&gt;MASTER!$B$5/100,"C","K")))," ")</f>
        <v> </v>
      </c>
      <c r="K210" s="52"/>
      <c r="L210" s="18" t="str">
        <f ca="1">IFERROR(IF(ROUND(AVERAGEIFS(DATA!$K:$K,DATA!$F:$F,$B210,DATA!$M:$M,L$9,DATA!$N:$N,$L$1,DATA!$E:$E,"&lt;=7"),4)&gt;MASTER!$B$3/100,"SB",IF(ROUND(AVERAGEIFS(DATA!$K:$K,DATA!$F:$F,$B210,DATA!$M:$M,L$9,DATA!$N:$N,$L$1,DATA!$E:$E,"&lt;=7"),4)&gt;MASTER!$B$4/100,"B",IF(ROUND(AVERAGEIFS(DATA!$K:$K,DATA!$F:$F,$B210,DATA!$M:$M,L$9,DATA!$N:$N,$L$1,DATA!$E:$E,"&lt;=7"),4)&gt;MASTER!$B$5/100,"C","K")))," ")</f>
        <v> </v>
      </c>
      <c r="M210" s="52"/>
      <c r="N210" s="18" t="str">
        <f ca="1">IFERROR(IF(ROUND(AVERAGEIFS(DATA!$K:$K,DATA!$F:$F,$B210,DATA!$M:$M,N$9,DATA!$N:$N,$L$1,DATA!$E:$E,"&lt;=7"),4)&gt;MASTER!$B$3/100,"SB",IF(ROUND(AVERAGEIFS(DATA!$K:$K,DATA!$F:$F,$B210,DATA!$M:$M,N$9,DATA!$N:$N,$L$1,DATA!$E:$E,"&lt;=7"),4)&gt;MASTER!$B$4/100,"B",IF(ROUND(AVERAGEIFS(DATA!$K:$K,DATA!$F:$F,$B210,DATA!$M:$M,N$9,DATA!$N:$N,$L$1,DATA!$E:$E,"&lt;=7"),4)&gt;MASTER!$B$5/100,"C","K")))," ")</f>
        <v> </v>
      </c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customHeight="1" spans="1:50">
      <c r="A211" s="1"/>
      <c r="B211" s="33" t="s">
        <v>200</v>
      </c>
      <c r="C211" s="52"/>
      <c r="D211" s="18" t="str">
        <f ca="1">IFERROR(IF(ROUND(AVERAGEIFS(DATA!$K:$K,DATA!$F:$F,$B211,DATA!$M:$M,D$9,DATA!$N:$N,$L$1,DATA!$E:$E,"&lt;=7"),4)&gt;MASTER!$B$3/100,"SB",IF(ROUND(AVERAGEIFS(DATA!$K:$K,DATA!$F:$F,$B211,DATA!$M:$M,D$9,DATA!$N:$N,$L$1,DATA!$E:$E,"&lt;=7"),4)&gt;MASTER!$B$4/100,"B",IF(ROUND(AVERAGEIFS(DATA!$K:$K,DATA!$F:$F,$B211,DATA!$M:$M,D$9,DATA!$N:$N,$L$1,DATA!$E:$E,"&lt;=7"),4)&gt;MASTER!$B$5/100,"C","K")))," ")</f>
        <v> </v>
      </c>
      <c r="E211" s="52"/>
      <c r="F211" s="18" t="str">
        <f ca="1">IFERROR(IF(ROUND(AVERAGEIFS(DATA!$K:$K,DATA!$F:$F,$B211,DATA!$M:$M,F$9,DATA!$N:$N,$L$1,DATA!$E:$E,"&lt;=7"),4)&gt;MASTER!$B$3/100,"SB",IF(ROUND(AVERAGEIFS(DATA!$K:$K,DATA!$F:$F,$B211,DATA!$M:$M,F$9,DATA!$N:$N,$L$1,DATA!$E:$E,"&lt;=7"),4)&gt;MASTER!$B$4/100,"B",IF(ROUND(AVERAGEIFS(DATA!$K:$K,DATA!$F:$F,$B211,DATA!$M:$M,F$9,DATA!$N:$N,$L$1,DATA!$E:$E,"&lt;=7"),4)&gt;MASTER!$B$5/100,"C","K")))," ")</f>
        <v> </v>
      </c>
      <c r="G211" s="52"/>
      <c r="H211" s="18" t="str">
        <f ca="1">IFERROR(IF(ROUND(AVERAGEIFS(DATA!$K:$K,DATA!$F:$F,$B211,DATA!$M:$M,H$9,DATA!$N:$N,$L$1,DATA!$E:$E,"&lt;=7"),4)&gt;MASTER!$B$3/100,"SB",IF(ROUND(AVERAGEIFS(DATA!$K:$K,DATA!$F:$F,$B211,DATA!$M:$M,H$9,DATA!$N:$N,$L$1,DATA!$E:$E,"&lt;=7"),4)&gt;MASTER!$B$4/100,"B",IF(ROUND(AVERAGEIFS(DATA!$K:$K,DATA!$F:$F,$B211,DATA!$M:$M,H$9,DATA!$N:$N,$L$1,DATA!$E:$E,"&lt;=7"),4)&gt;MASTER!$B$5/100,"C","K")))," ")</f>
        <v> </v>
      </c>
      <c r="I211" s="52"/>
      <c r="J211" s="18" t="str">
        <f ca="1">IFERROR(IF(ROUND(AVERAGEIFS(DATA!$K:$K,DATA!$F:$F,$B211,DATA!$M:$M,J$9,DATA!$N:$N,$L$1,DATA!$E:$E,"&lt;=7"),4)&gt;MASTER!$B$3/100,"SB",IF(ROUND(AVERAGEIFS(DATA!$K:$K,DATA!$F:$F,$B211,DATA!$M:$M,J$9,DATA!$N:$N,$L$1,DATA!$E:$E,"&lt;=7"),4)&gt;MASTER!$B$4/100,"B",IF(ROUND(AVERAGEIFS(DATA!$K:$K,DATA!$F:$F,$B211,DATA!$M:$M,J$9,DATA!$N:$N,$L$1,DATA!$E:$E,"&lt;=7"),4)&gt;MASTER!$B$5/100,"C","K")))," ")</f>
        <v> </v>
      </c>
      <c r="K211" s="52"/>
      <c r="L211" s="18" t="str">
        <f ca="1">IFERROR(IF(ROUND(AVERAGEIFS(DATA!$K:$K,DATA!$F:$F,$B211,DATA!$M:$M,L$9,DATA!$N:$N,$L$1,DATA!$E:$E,"&lt;=7"),4)&gt;MASTER!$B$3/100,"SB",IF(ROUND(AVERAGEIFS(DATA!$K:$K,DATA!$F:$F,$B211,DATA!$M:$M,L$9,DATA!$N:$N,$L$1,DATA!$E:$E,"&lt;=7"),4)&gt;MASTER!$B$4/100,"B",IF(ROUND(AVERAGEIFS(DATA!$K:$K,DATA!$F:$F,$B211,DATA!$M:$M,L$9,DATA!$N:$N,$L$1,DATA!$E:$E,"&lt;=7"),4)&gt;MASTER!$B$5/100,"C","K")))," ")</f>
        <v> </v>
      </c>
      <c r="M211" s="52"/>
      <c r="N211" s="18" t="str">
        <f ca="1">IFERROR(IF(ROUND(AVERAGEIFS(DATA!$K:$K,DATA!$F:$F,$B211,DATA!$M:$M,N$9,DATA!$N:$N,$L$1,DATA!$E:$E,"&lt;=7"),4)&gt;MASTER!$B$3/100,"SB",IF(ROUND(AVERAGEIFS(DATA!$K:$K,DATA!$F:$F,$B211,DATA!$M:$M,N$9,DATA!$N:$N,$L$1,DATA!$E:$E,"&lt;=7"),4)&gt;MASTER!$B$4/100,"B",IF(ROUND(AVERAGEIFS(DATA!$K:$K,DATA!$F:$F,$B211,DATA!$M:$M,N$9,DATA!$N:$N,$L$1,DATA!$E:$E,"&lt;=7"),4)&gt;MASTER!$B$5/100,"C","K")))," ")</f>
        <v> 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customHeight="1" spans="1:50">
      <c r="A212" s="1"/>
      <c r="B212" s="33" t="s">
        <v>201</v>
      </c>
      <c r="C212" s="52"/>
      <c r="D212" s="18" t="str">
        <f ca="1">IFERROR(IF(ROUND(AVERAGEIFS(DATA!$K:$K,DATA!$F:$F,$B212,DATA!$M:$M,D$9,DATA!$N:$N,$L$1,DATA!$E:$E,"&lt;=7"),4)&gt;MASTER!$B$3/100,"SB",IF(ROUND(AVERAGEIFS(DATA!$K:$K,DATA!$F:$F,$B212,DATA!$M:$M,D$9,DATA!$N:$N,$L$1,DATA!$E:$E,"&lt;=7"),4)&gt;MASTER!$B$4/100,"B",IF(ROUND(AVERAGEIFS(DATA!$K:$K,DATA!$F:$F,$B212,DATA!$M:$M,D$9,DATA!$N:$N,$L$1,DATA!$E:$E,"&lt;=7"),4)&gt;MASTER!$B$5/100,"C","K")))," ")</f>
        <v> </v>
      </c>
      <c r="E212" s="52"/>
      <c r="F212" s="18" t="str">
        <f ca="1">IFERROR(IF(ROUND(AVERAGEIFS(DATA!$K:$K,DATA!$F:$F,$B212,DATA!$M:$M,F$9,DATA!$N:$N,$L$1,DATA!$E:$E,"&lt;=7"),4)&gt;MASTER!$B$3/100,"SB",IF(ROUND(AVERAGEIFS(DATA!$K:$K,DATA!$F:$F,$B212,DATA!$M:$M,F$9,DATA!$N:$N,$L$1,DATA!$E:$E,"&lt;=7"),4)&gt;MASTER!$B$4/100,"B",IF(ROUND(AVERAGEIFS(DATA!$K:$K,DATA!$F:$F,$B212,DATA!$M:$M,F$9,DATA!$N:$N,$L$1,DATA!$E:$E,"&lt;=7"),4)&gt;MASTER!$B$5/100,"C","K")))," ")</f>
        <v> </v>
      </c>
      <c r="G212" s="52"/>
      <c r="H212" s="18" t="str">
        <f ca="1">IFERROR(IF(ROUND(AVERAGEIFS(DATA!$K:$K,DATA!$F:$F,$B212,DATA!$M:$M,H$9,DATA!$N:$N,$L$1,DATA!$E:$E,"&lt;=7"),4)&gt;MASTER!$B$3/100,"SB",IF(ROUND(AVERAGEIFS(DATA!$K:$K,DATA!$F:$F,$B212,DATA!$M:$M,H$9,DATA!$N:$N,$L$1,DATA!$E:$E,"&lt;=7"),4)&gt;MASTER!$B$4/100,"B",IF(ROUND(AVERAGEIFS(DATA!$K:$K,DATA!$F:$F,$B212,DATA!$M:$M,H$9,DATA!$N:$N,$L$1,DATA!$E:$E,"&lt;=7"),4)&gt;MASTER!$B$5/100,"C","K")))," ")</f>
        <v> </v>
      </c>
      <c r="I212" s="52"/>
      <c r="J212" s="18" t="str">
        <f ca="1">IFERROR(IF(ROUND(AVERAGEIFS(DATA!$K:$K,DATA!$F:$F,$B212,DATA!$M:$M,J$9,DATA!$N:$N,$L$1,DATA!$E:$E,"&lt;=7"),4)&gt;MASTER!$B$3/100,"SB",IF(ROUND(AVERAGEIFS(DATA!$K:$K,DATA!$F:$F,$B212,DATA!$M:$M,J$9,DATA!$N:$N,$L$1,DATA!$E:$E,"&lt;=7"),4)&gt;MASTER!$B$4/100,"B",IF(ROUND(AVERAGEIFS(DATA!$K:$K,DATA!$F:$F,$B212,DATA!$M:$M,J$9,DATA!$N:$N,$L$1,DATA!$E:$E,"&lt;=7"),4)&gt;MASTER!$B$5/100,"C","K")))," ")</f>
        <v> </v>
      </c>
      <c r="K212" s="52"/>
      <c r="L212" s="18" t="str">
        <f ca="1">IFERROR(IF(ROUND(AVERAGEIFS(DATA!$K:$K,DATA!$F:$F,$B212,DATA!$M:$M,L$9,DATA!$N:$N,$L$1,DATA!$E:$E,"&lt;=7"),4)&gt;MASTER!$B$3/100,"SB",IF(ROUND(AVERAGEIFS(DATA!$K:$K,DATA!$F:$F,$B212,DATA!$M:$M,L$9,DATA!$N:$N,$L$1,DATA!$E:$E,"&lt;=7"),4)&gt;MASTER!$B$4/100,"B",IF(ROUND(AVERAGEIFS(DATA!$K:$K,DATA!$F:$F,$B212,DATA!$M:$M,L$9,DATA!$N:$N,$L$1,DATA!$E:$E,"&lt;=7"),4)&gt;MASTER!$B$5/100,"C","K")))," ")</f>
        <v> </v>
      </c>
      <c r="M212" s="52"/>
      <c r="N212" s="18" t="str">
        <f ca="1">IFERROR(IF(ROUND(AVERAGEIFS(DATA!$K:$K,DATA!$F:$F,$B212,DATA!$M:$M,N$9,DATA!$N:$N,$L$1,DATA!$E:$E,"&lt;=7"),4)&gt;MASTER!$B$3/100,"SB",IF(ROUND(AVERAGEIFS(DATA!$K:$K,DATA!$F:$F,$B212,DATA!$M:$M,N$9,DATA!$N:$N,$L$1,DATA!$E:$E,"&lt;=7"),4)&gt;MASTER!$B$4/100,"B",IF(ROUND(AVERAGEIFS(DATA!$K:$K,DATA!$F:$F,$B212,DATA!$M:$M,N$9,DATA!$N:$N,$L$1,DATA!$E:$E,"&lt;=7"),4)&gt;MASTER!$B$5/100,"C","K")))," ")</f>
        <v> 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customHeight="1" spans="1:50">
      <c r="A213" s="1"/>
      <c r="B213" s="33" t="s">
        <v>202</v>
      </c>
      <c r="C213" s="52"/>
      <c r="D213" s="18" t="str">
        <f ca="1">IFERROR(IF(ROUND(AVERAGEIFS(DATA!$K:$K,DATA!$F:$F,$B213,DATA!$M:$M,D$9,DATA!$N:$N,$L$1,DATA!$E:$E,"&lt;=7"),4)&gt;MASTER!$B$3/100,"SB",IF(ROUND(AVERAGEIFS(DATA!$K:$K,DATA!$F:$F,$B213,DATA!$M:$M,D$9,DATA!$N:$N,$L$1,DATA!$E:$E,"&lt;=7"),4)&gt;MASTER!$B$4/100,"B",IF(ROUND(AVERAGEIFS(DATA!$K:$K,DATA!$F:$F,$B213,DATA!$M:$M,D$9,DATA!$N:$N,$L$1,DATA!$E:$E,"&lt;=7"),4)&gt;MASTER!$B$5/100,"C","K")))," ")</f>
        <v> </v>
      </c>
      <c r="E213" s="52"/>
      <c r="F213" s="18" t="str">
        <f ca="1">IFERROR(IF(ROUND(AVERAGEIFS(DATA!$K:$K,DATA!$F:$F,$B213,DATA!$M:$M,F$9,DATA!$N:$N,$L$1,DATA!$E:$E,"&lt;=7"),4)&gt;MASTER!$B$3/100,"SB",IF(ROUND(AVERAGEIFS(DATA!$K:$K,DATA!$F:$F,$B213,DATA!$M:$M,F$9,DATA!$N:$N,$L$1,DATA!$E:$E,"&lt;=7"),4)&gt;MASTER!$B$4/100,"B",IF(ROUND(AVERAGEIFS(DATA!$K:$K,DATA!$F:$F,$B213,DATA!$M:$M,F$9,DATA!$N:$N,$L$1,DATA!$E:$E,"&lt;=7"),4)&gt;MASTER!$B$5/100,"C","K")))," ")</f>
        <v> </v>
      </c>
      <c r="G213" s="52"/>
      <c r="H213" s="18" t="str">
        <f ca="1">IFERROR(IF(ROUND(AVERAGEIFS(DATA!$K:$K,DATA!$F:$F,$B213,DATA!$M:$M,H$9,DATA!$N:$N,$L$1,DATA!$E:$E,"&lt;=7"),4)&gt;MASTER!$B$3/100,"SB",IF(ROUND(AVERAGEIFS(DATA!$K:$K,DATA!$F:$F,$B213,DATA!$M:$M,H$9,DATA!$N:$N,$L$1,DATA!$E:$E,"&lt;=7"),4)&gt;MASTER!$B$4/100,"B",IF(ROUND(AVERAGEIFS(DATA!$K:$K,DATA!$F:$F,$B213,DATA!$M:$M,H$9,DATA!$N:$N,$L$1,DATA!$E:$E,"&lt;=7"),4)&gt;MASTER!$B$5/100,"C","K")))," ")</f>
        <v> </v>
      </c>
      <c r="I213" s="52"/>
      <c r="J213" s="18" t="str">
        <f ca="1">IFERROR(IF(ROUND(AVERAGEIFS(DATA!$K:$K,DATA!$F:$F,$B213,DATA!$M:$M,J$9,DATA!$N:$N,$L$1,DATA!$E:$E,"&lt;=7"),4)&gt;MASTER!$B$3/100,"SB",IF(ROUND(AVERAGEIFS(DATA!$K:$K,DATA!$F:$F,$B213,DATA!$M:$M,J$9,DATA!$N:$N,$L$1,DATA!$E:$E,"&lt;=7"),4)&gt;MASTER!$B$4/100,"B",IF(ROUND(AVERAGEIFS(DATA!$K:$K,DATA!$F:$F,$B213,DATA!$M:$M,J$9,DATA!$N:$N,$L$1,DATA!$E:$E,"&lt;=7"),4)&gt;MASTER!$B$5/100,"C","K")))," ")</f>
        <v> </v>
      </c>
      <c r="K213" s="52"/>
      <c r="L213" s="18" t="str">
        <f ca="1">IFERROR(IF(ROUND(AVERAGEIFS(DATA!$K:$K,DATA!$F:$F,$B213,DATA!$M:$M,L$9,DATA!$N:$N,$L$1,DATA!$E:$E,"&lt;=7"),4)&gt;MASTER!$B$3/100,"SB",IF(ROUND(AVERAGEIFS(DATA!$K:$K,DATA!$F:$F,$B213,DATA!$M:$M,L$9,DATA!$N:$N,$L$1,DATA!$E:$E,"&lt;=7"),4)&gt;MASTER!$B$4/100,"B",IF(ROUND(AVERAGEIFS(DATA!$K:$K,DATA!$F:$F,$B213,DATA!$M:$M,L$9,DATA!$N:$N,$L$1,DATA!$E:$E,"&lt;=7"),4)&gt;MASTER!$B$5/100,"C","K")))," ")</f>
        <v> </v>
      </c>
      <c r="M213" s="52"/>
      <c r="N213" s="18" t="str">
        <f ca="1">IFERROR(IF(ROUND(AVERAGEIFS(DATA!$K:$K,DATA!$F:$F,$B213,DATA!$M:$M,N$9,DATA!$N:$N,$L$1,DATA!$E:$E,"&lt;=7"),4)&gt;MASTER!$B$3/100,"SB",IF(ROUND(AVERAGEIFS(DATA!$K:$K,DATA!$F:$F,$B213,DATA!$M:$M,N$9,DATA!$N:$N,$L$1,DATA!$E:$E,"&lt;=7"),4)&gt;MASTER!$B$4/100,"B",IF(ROUND(AVERAGEIFS(DATA!$K:$K,DATA!$F:$F,$B213,DATA!$M:$M,N$9,DATA!$N:$N,$L$1,DATA!$E:$E,"&lt;=7"),4)&gt;MASTER!$B$5/100,"C","K")))," ")</f>
        <v> </v>
      </c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customHeight="1" spans="1:50">
      <c r="A214" s="1"/>
      <c r="B214" s="33" t="s">
        <v>203</v>
      </c>
      <c r="C214" s="52"/>
      <c r="D214" s="18" t="str">
        <f ca="1">IFERROR(IF(ROUND(AVERAGEIFS(DATA!$K:$K,DATA!$F:$F,$B214,DATA!$M:$M,D$9,DATA!$N:$N,$L$1,DATA!$E:$E,"&lt;=7"),4)&gt;MASTER!$B$3/100,"SB",IF(ROUND(AVERAGEIFS(DATA!$K:$K,DATA!$F:$F,$B214,DATA!$M:$M,D$9,DATA!$N:$N,$L$1,DATA!$E:$E,"&lt;=7"),4)&gt;MASTER!$B$4/100,"B",IF(ROUND(AVERAGEIFS(DATA!$K:$K,DATA!$F:$F,$B214,DATA!$M:$M,D$9,DATA!$N:$N,$L$1,DATA!$E:$E,"&lt;=7"),4)&gt;MASTER!$B$5/100,"C","K")))," ")</f>
        <v> </v>
      </c>
      <c r="E214" s="52"/>
      <c r="F214" s="18" t="str">
        <f ca="1">IFERROR(IF(ROUND(AVERAGEIFS(DATA!$K:$K,DATA!$F:$F,$B214,DATA!$M:$M,F$9,DATA!$N:$N,$L$1,DATA!$E:$E,"&lt;=7"),4)&gt;MASTER!$B$3/100,"SB",IF(ROUND(AVERAGEIFS(DATA!$K:$K,DATA!$F:$F,$B214,DATA!$M:$M,F$9,DATA!$N:$N,$L$1,DATA!$E:$E,"&lt;=7"),4)&gt;MASTER!$B$4/100,"B",IF(ROUND(AVERAGEIFS(DATA!$K:$K,DATA!$F:$F,$B214,DATA!$M:$M,F$9,DATA!$N:$N,$L$1,DATA!$E:$E,"&lt;=7"),4)&gt;MASTER!$B$5/100,"C","K")))," ")</f>
        <v> </v>
      </c>
      <c r="G214" s="52"/>
      <c r="H214" s="18" t="str">
        <f ca="1">IFERROR(IF(ROUND(AVERAGEIFS(DATA!$K:$K,DATA!$F:$F,$B214,DATA!$M:$M,H$9,DATA!$N:$N,$L$1,DATA!$E:$E,"&lt;=7"),4)&gt;MASTER!$B$3/100,"SB",IF(ROUND(AVERAGEIFS(DATA!$K:$K,DATA!$F:$F,$B214,DATA!$M:$M,H$9,DATA!$N:$N,$L$1,DATA!$E:$E,"&lt;=7"),4)&gt;MASTER!$B$4/100,"B",IF(ROUND(AVERAGEIFS(DATA!$K:$K,DATA!$F:$F,$B214,DATA!$M:$M,H$9,DATA!$N:$N,$L$1,DATA!$E:$E,"&lt;=7"),4)&gt;MASTER!$B$5/100,"C","K")))," ")</f>
        <v> </v>
      </c>
      <c r="I214" s="52"/>
      <c r="J214" s="18" t="str">
        <f ca="1">IFERROR(IF(ROUND(AVERAGEIFS(DATA!$K:$K,DATA!$F:$F,$B214,DATA!$M:$M,J$9,DATA!$N:$N,$L$1,DATA!$E:$E,"&lt;=7"),4)&gt;MASTER!$B$3/100,"SB",IF(ROUND(AVERAGEIFS(DATA!$K:$K,DATA!$F:$F,$B214,DATA!$M:$M,J$9,DATA!$N:$N,$L$1,DATA!$E:$E,"&lt;=7"),4)&gt;MASTER!$B$4/100,"B",IF(ROUND(AVERAGEIFS(DATA!$K:$K,DATA!$F:$F,$B214,DATA!$M:$M,J$9,DATA!$N:$N,$L$1,DATA!$E:$E,"&lt;=7"),4)&gt;MASTER!$B$5/100,"C","K")))," ")</f>
        <v> </v>
      </c>
      <c r="K214" s="52"/>
      <c r="L214" s="18" t="str">
        <f ca="1">IFERROR(IF(ROUND(AVERAGEIFS(DATA!$K:$K,DATA!$F:$F,$B214,DATA!$M:$M,L$9,DATA!$N:$N,$L$1,DATA!$E:$E,"&lt;=7"),4)&gt;MASTER!$B$3/100,"SB",IF(ROUND(AVERAGEIFS(DATA!$K:$K,DATA!$F:$F,$B214,DATA!$M:$M,L$9,DATA!$N:$N,$L$1,DATA!$E:$E,"&lt;=7"),4)&gt;MASTER!$B$4/100,"B",IF(ROUND(AVERAGEIFS(DATA!$K:$K,DATA!$F:$F,$B214,DATA!$M:$M,L$9,DATA!$N:$N,$L$1,DATA!$E:$E,"&lt;=7"),4)&gt;MASTER!$B$5/100,"C","K")))," ")</f>
        <v> </v>
      </c>
      <c r="M214" s="52"/>
      <c r="N214" s="18" t="str">
        <f ca="1">IFERROR(IF(ROUND(AVERAGEIFS(DATA!$K:$K,DATA!$F:$F,$B214,DATA!$M:$M,N$9,DATA!$N:$N,$L$1,DATA!$E:$E,"&lt;=7"),4)&gt;MASTER!$B$3/100,"SB",IF(ROUND(AVERAGEIFS(DATA!$K:$K,DATA!$F:$F,$B214,DATA!$M:$M,N$9,DATA!$N:$N,$L$1,DATA!$E:$E,"&lt;=7"),4)&gt;MASTER!$B$4/100,"B",IF(ROUND(AVERAGEIFS(DATA!$K:$K,DATA!$F:$F,$B214,DATA!$M:$M,N$9,DATA!$N:$N,$L$1,DATA!$E:$E,"&lt;=7"),4)&gt;MASTER!$B$5/100,"C","K")))," ")</f>
        <v> </v>
      </c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customHeight="1" spans="1:50">
      <c r="A215" s="1"/>
      <c r="B215" s="33" t="s">
        <v>204</v>
      </c>
      <c r="C215" s="52"/>
      <c r="D215" s="18" t="str">
        <f ca="1">IFERROR(IF(ROUND(AVERAGEIFS(DATA!$K:$K,DATA!$F:$F,$B215,DATA!$M:$M,D$9,DATA!$N:$N,$L$1,DATA!$E:$E,"&lt;=7"),4)&gt;MASTER!$B$3/100,"SB",IF(ROUND(AVERAGEIFS(DATA!$K:$K,DATA!$F:$F,$B215,DATA!$M:$M,D$9,DATA!$N:$N,$L$1,DATA!$E:$E,"&lt;=7"),4)&gt;MASTER!$B$4/100,"B",IF(ROUND(AVERAGEIFS(DATA!$K:$K,DATA!$F:$F,$B215,DATA!$M:$M,D$9,DATA!$N:$N,$L$1,DATA!$E:$E,"&lt;=7"),4)&gt;MASTER!$B$5/100,"C","K")))," ")</f>
        <v> </v>
      </c>
      <c r="E215" s="52"/>
      <c r="F215" s="18" t="str">
        <f ca="1">IFERROR(IF(ROUND(AVERAGEIFS(DATA!$K:$K,DATA!$F:$F,$B215,DATA!$M:$M,F$9,DATA!$N:$N,$L$1,DATA!$E:$E,"&lt;=7"),4)&gt;MASTER!$B$3/100,"SB",IF(ROUND(AVERAGEIFS(DATA!$K:$K,DATA!$F:$F,$B215,DATA!$M:$M,F$9,DATA!$N:$N,$L$1,DATA!$E:$E,"&lt;=7"),4)&gt;MASTER!$B$4/100,"B",IF(ROUND(AVERAGEIFS(DATA!$K:$K,DATA!$F:$F,$B215,DATA!$M:$M,F$9,DATA!$N:$N,$L$1,DATA!$E:$E,"&lt;=7"),4)&gt;MASTER!$B$5/100,"C","K")))," ")</f>
        <v> </v>
      </c>
      <c r="G215" s="52"/>
      <c r="H215" s="18" t="str">
        <f ca="1">IFERROR(IF(ROUND(AVERAGEIFS(DATA!$K:$K,DATA!$F:$F,$B215,DATA!$M:$M,H$9,DATA!$N:$N,$L$1,DATA!$E:$E,"&lt;=7"),4)&gt;MASTER!$B$3/100,"SB",IF(ROUND(AVERAGEIFS(DATA!$K:$K,DATA!$F:$F,$B215,DATA!$M:$M,H$9,DATA!$N:$N,$L$1,DATA!$E:$E,"&lt;=7"),4)&gt;MASTER!$B$4/100,"B",IF(ROUND(AVERAGEIFS(DATA!$K:$K,DATA!$F:$F,$B215,DATA!$M:$M,H$9,DATA!$N:$N,$L$1,DATA!$E:$E,"&lt;=7"),4)&gt;MASTER!$B$5/100,"C","K")))," ")</f>
        <v> </v>
      </c>
      <c r="I215" s="52"/>
      <c r="J215" s="18" t="str">
        <f ca="1">IFERROR(IF(ROUND(AVERAGEIFS(DATA!$K:$K,DATA!$F:$F,$B215,DATA!$M:$M,J$9,DATA!$N:$N,$L$1,DATA!$E:$E,"&lt;=7"),4)&gt;MASTER!$B$3/100,"SB",IF(ROUND(AVERAGEIFS(DATA!$K:$K,DATA!$F:$F,$B215,DATA!$M:$M,J$9,DATA!$N:$N,$L$1,DATA!$E:$E,"&lt;=7"),4)&gt;MASTER!$B$4/100,"B",IF(ROUND(AVERAGEIFS(DATA!$K:$K,DATA!$F:$F,$B215,DATA!$M:$M,J$9,DATA!$N:$N,$L$1,DATA!$E:$E,"&lt;=7"),4)&gt;MASTER!$B$5/100,"C","K")))," ")</f>
        <v> </v>
      </c>
      <c r="K215" s="52"/>
      <c r="L215" s="18" t="str">
        <f ca="1">IFERROR(IF(ROUND(AVERAGEIFS(DATA!$K:$K,DATA!$F:$F,$B215,DATA!$M:$M,L$9,DATA!$N:$N,$L$1,DATA!$E:$E,"&lt;=7"),4)&gt;MASTER!$B$3/100,"SB",IF(ROUND(AVERAGEIFS(DATA!$K:$K,DATA!$F:$F,$B215,DATA!$M:$M,L$9,DATA!$N:$N,$L$1,DATA!$E:$E,"&lt;=7"),4)&gt;MASTER!$B$4/100,"B",IF(ROUND(AVERAGEIFS(DATA!$K:$K,DATA!$F:$F,$B215,DATA!$M:$M,L$9,DATA!$N:$N,$L$1,DATA!$E:$E,"&lt;=7"),4)&gt;MASTER!$B$5/100,"C","K")))," ")</f>
        <v> </v>
      </c>
      <c r="M215" s="52"/>
      <c r="N215" s="18" t="str">
        <f ca="1">IFERROR(IF(ROUND(AVERAGEIFS(DATA!$K:$K,DATA!$F:$F,$B215,DATA!$M:$M,N$9,DATA!$N:$N,$L$1,DATA!$E:$E,"&lt;=7"),4)&gt;MASTER!$B$3/100,"SB",IF(ROUND(AVERAGEIFS(DATA!$K:$K,DATA!$F:$F,$B215,DATA!$M:$M,N$9,DATA!$N:$N,$L$1,DATA!$E:$E,"&lt;=7"),4)&gt;MASTER!$B$4/100,"B",IF(ROUND(AVERAGEIFS(DATA!$K:$K,DATA!$F:$F,$B215,DATA!$M:$M,N$9,DATA!$N:$N,$L$1,DATA!$E:$E,"&lt;=7"),4)&gt;MASTER!$B$5/100,"C","K")))," ")</f>
        <v> 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customHeight="1" spans="1:50">
      <c r="A216" s="1"/>
      <c r="B216" s="33" t="s">
        <v>205</v>
      </c>
      <c r="C216" s="52"/>
      <c r="D216" s="18" t="str">
        <f ca="1">IFERROR(IF(ROUND(AVERAGEIFS(DATA!$K:$K,DATA!$F:$F,$B216,DATA!$M:$M,D$9,DATA!$N:$N,$L$1,DATA!$E:$E,"&lt;=7"),4)&gt;MASTER!$B$3/100,"SB",IF(ROUND(AVERAGEIFS(DATA!$K:$K,DATA!$F:$F,$B216,DATA!$M:$M,D$9,DATA!$N:$N,$L$1,DATA!$E:$E,"&lt;=7"),4)&gt;MASTER!$B$4/100,"B",IF(ROUND(AVERAGEIFS(DATA!$K:$K,DATA!$F:$F,$B216,DATA!$M:$M,D$9,DATA!$N:$N,$L$1,DATA!$E:$E,"&lt;=7"),4)&gt;MASTER!$B$5/100,"C","K")))," ")</f>
        <v> </v>
      </c>
      <c r="E216" s="52"/>
      <c r="F216" s="18" t="str">
        <f ca="1">IFERROR(IF(ROUND(AVERAGEIFS(DATA!$K:$K,DATA!$F:$F,$B216,DATA!$M:$M,F$9,DATA!$N:$N,$L$1,DATA!$E:$E,"&lt;=7"),4)&gt;MASTER!$B$3/100,"SB",IF(ROUND(AVERAGEIFS(DATA!$K:$K,DATA!$F:$F,$B216,DATA!$M:$M,F$9,DATA!$N:$N,$L$1,DATA!$E:$E,"&lt;=7"),4)&gt;MASTER!$B$4/100,"B",IF(ROUND(AVERAGEIFS(DATA!$K:$K,DATA!$F:$F,$B216,DATA!$M:$M,F$9,DATA!$N:$N,$L$1,DATA!$E:$E,"&lt;=7"),4)&gt;MASTER!$B$5/100,"C","K")))," ")</f>
        <v> </v>
      </c>
      <c r="G216" s="52"/>
      <c r="H216" s="18" t="str">
        <f ca="1">IFERROR(IF(ROUND(AVERAGEIFS(DATA!$K:$K,DATA!$F:$F,$B216,DATA!$M:$M,H$9,DATA!$N:$N,$L$1,DATA!$E:$E,"&lt;=7"),4)&gt;MASTER!$B$3/100,"SB",IF(ROUND(AVERAGEIFS(DATA!$K:$K,DATA!$F:$F,$B216,DATA!$M:$M,H$9,DATA!$N:$N,$L$1,DATA!$E:$E,"&lt;=7"),4)&gt;MASTER!$B$4/100,"B",IF(ROUND(AVERAGEIFS(DATA!$K:$K,DATA!$F:$F,$B216,DATA!$M:$M,H$9,DATA!$N:$N,$L$1,DATA!$E:$E,"&lt;=7"),4)&gt;MASTER!$B$5/100,"C","K")))," ")</f>
        <v> </v>
      </c>
      <c r="I216" s="52"/>
      <c r="J216" s="18" t="str">
        <f ca="1">IFERROR(IF(ROUND(AVERAGEIFS(DATA!$K:$K,DATA!$F:$F,$B216,DATA!$M:$M,J$9,DATA!$N:$N,$L$1,DATA!$E:$E,"&lt;=7"),4)&gt;MASTER!$B$3/100,"SB",IF(ROUND(AVERAGEIFS(DATA!$K:$K,DATA!$F:$F,$B216,DATA!$M:$M,J$9,DATA!$N:$N,$L$1,DATA!$E:$E,"&lt;=7"),4)&gt;MASTER!$B$4/100,"B",IF(ROUND(AVERAGEIFS(DATA!$K:$K,DATA!$F:$F,$B216,DATA!$M:$M,J$9,DATA!$N:$N,$L$1,DATA!$E:$E,"&lt;=7"),4)&gt;MASTER!$B$5/100,"C","K")))," ")</f>
        <v> </v>
      </c>
      <c r="K216" s="52"/>
      <c r="L216" s="18" t="str">
        <f ca="1">IFERROR(IF(ROUND(AVERAGEIFS(DATA!$K:$K,DATA!$F:$F,$B216,DATA!$M:$M,L$9,DATA!$N:$N,$L$1,DATA!$E:$E,"&lt;=7"),4)&gt;MASTER!$B$3/100,"SB",IF(ROUND(AVERAGEIFS(DATA!$K:$K,DATA!$F:$F,$B216,DATA!$M:$M,L$9,DATA!$N:$N,$L$1,DATA!$E:$E,"&lt;=7"),4)&gt;MASTER!$B$4/100,"B",IF(ROUND(AVERAGEIFS(DATA!$K:$K,DATA!$F:$F,$B216,DATA!$M:$M,L$9,DATA!$N:$N,$L$1,DATA!$E:$E,"&lt;=7"),4)&gt;MASTER!$B$5/100,"C","K")))," ")</f>
        <v> </v>
      </c>
      <c r="M216" s="52"/>
      <c r="N216" s="18" t="str">
        <f ca="1">IFERROR(IF(ROUND(AVERAGEIFS(DATA!$K:$K,DATA!$F:$F,$B216,DATA!$M:$M,N$9,DATA!$N:$N,$L$1,DATA!$E:$E,"&lt;=7"),4)&gt;MASTER!$B$3/100,"SB",IF(ROUND(AVERAGEIFS(DATA!$K:$K,DATA!$F:$F,$B216,DATA!$M:$M,N$9,DATA!$N:$N,$L$1,DATA!$E:$E,"&lt;=7"),4)&gt;MASTER!$B$4/100,"B",IF(ROUND(AVERAGEIFS(DATA!$K:$K,DATA!$F:$F,$B216,DATA!$M:$M,N$9,DATA!$N:$N,$L$1,DATA!$E:$E,"&lt;=7"),4)&gt;MASTER!$B$5/100,"C","K")))," ")</f>
        <v> </v>
      </c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customHeight="1" spans="1:50">
      <c r="A217" s="1"/>
      <c r="B217" s="33" t="s">
        <v>206</v>
      </c>
      <c r="C217" s="52"/>
      <c r="D217" s="18" t="str">
        <f ca="1">IFERROR(IF(ROUND(AVERAGEIFS(DATA!$K:$K,DATA!$F:$F,$B217,DATA!$M:$M,D$9,DATA!$N:$N,$L$1,DATA!$E:$E,"&lt;=7"),4)&gt;MASTER!$B$3/100,"SB",IF(ROUND(AVERAGEIFS(DATA!$K:$K,DATA!$F:$F,$B217,DATA!$M:$M,D$9,DATA!$N:$N,$L$1,DATA!$E:$E,"&lt;=7"),4)&gt;MASTER!$B$4/100,"B",IF(ROUND(AVERAGEIFS(DATA!$K:$K,DATA!$F:$F,$B217,DATA!$M:$M,D$9,DATA!$N:$N,$L$1,DATA!$E:$E,"&lt;=7"),4)&gt;MASTER!$B$5/100,"C","K")))," ")</f>
        <v> </v>
      </c>
      <c r="E217" s="52"/>
      <c r="F217" s="18" t="str">
        <f ca="1">IFERROR(IF(ROUND(AVERAGEIFS(DATA!$K:$K,DATA!$F:$F,$B217,DATA!$M:$M,F$9,DATA!$N:$N,$L$1,DATA!$E:$E,"&lt;=7"),4)&gt;MASTER!$B$3/100,"SB",IF(ROUND(AVERAGEIFS(DATA!$K:$K,DATA!$F:$F,$B217,DATA!$M:$M,F$9,DATA!$N:$N,$L$1,DATA!$E:$E,"&lt;=7"),4)&gt;MASTER!$B$4/100,"B",IF(ROUND(AVERAGEIFS(DATA!$K:$K,DATA!$F:$F,$B217,DATA!$M:$M,F$9,DATA!$N:$N,$L$1,DATA!$E:$E,"&lt;=7"),4)&gt;MASTER!$B$5/100,"C","K")))," ")</f>
        <v> </v>
      </c>
      <c r="G217" s="52"/>
      <c r="H217" s="18" t="str">
        <f ca="1">IFERROR(IF(ROUND(AVERAGEIFS(DATA!$K:$K,DATA!$F:$F,$B217,DATA!$M:$M,H$9,DATA!$N:$N,$L$1,DATA!$E:$E,"&lt;=7"),4)&gt;MASTER!$B$3/100,"SB",IF(ROUND(AVERAGEIFS(DATA!$K:$K,DATA!$F:$F,$B217,DATA!$M:$M,H$9,DATA!$N:$N,$L$1,DATA!$E:$E,"&lt;=7"),4)&gt;MASTER!$B$4/100,"B",IF(ROUND(AVERAGEIFS(DATA!$K:$K,DATA!$F:$F,$B217,DATA!$M:$M,H$9,DATA!$N:$N,$L$1,DATA!$E:$E,"&lt;=7"),4)&gt;MASTER!$B$5/100,"C","K")))," ")</f>
        <v> </v>
      </c>
      <c r="I217" s="52"/>
      <c r="J217" s="18" t="str">
        <f ca="1">IFERROR(IF(ROUND(AVERAGEIFS(DATA!$K:$K,DATA!$F:$F,$B217,DATA!$M:$M,J$9,DATA!$N:$N,$L$1,DATA!$E:$E,"&lt;=7"),4)&gt;MASTER!$B$3/100,"SB",IF(ROUND(AVERAGEIFS(DATA!$K:$K,DATA!$F:$F,$B217,DATA!$M:$M,J$9,DATA!$N:$N,$L$1,DATA!$E:$E,"&lt;=7"),4)&gt;MASTER!$B$4/100,"B",IF(ROUND(AVERAGEIFS(DATA!$K:$K,DATA!$F:$F,$B217,DATA!$M:$M,J$9,DATA!$N:$N,$L$1,DATA!$E:$E,"&lt;=7"),4)&gt;MASTER!$B$5/100,"C","K")))," ")</f>
        <v> </v>
      </c>
      <c r="K217" s="52"/>
      <c r="L217" s="18" t="str">
        <f ca="1">IFERROR(IF(ROUND(AVERAGEIFS(DATA!$K:$K,DATA!$F:$F,$B217,DATA!$M:$M,L$9,DATA!$N:$N,$L$1,DATA!$E:$E,"&lt;=7"),4)&gt;MASTER!$B$3/100,"SB",IF(ROUND(AVERAGEIFS(DATA!$K:$K,DATA!$F:$F,$B217,DATA!$M:$M,L$9,DATA!$N:$N,$L$1,DATA!$E:$E,"&lt;=7"),4)&gt;MASTER!$B$4/100,"B",IF(ROUND(AVERAGEIFS(DATA!$K:$K,DATA!$F:$F,$B217,DATA!$M:$M,L$9,DATA!$N:$N,$L$1,DATA!$E:$E,"&lt;=7"),4)&gt;MASTER!$B$5/100,"C","K")))," ")</f>
        <v> </v>
      </c>
      <c r="M217" s="52"/>
      <c r="N217" s="18" t="str">
        <f ca="1">IFERROR(IF(ROUND(AVERAGEIFS(DATA!$K:$K,DATA!$F:$F,$B217,DATA!$M:$M,N$9,DATA!$N:$N,$L$1,DATA!$E:$E,"&lt;=7"),4)&gt;MASTER!$B$3/100,"SB",IF(ROUND(AVERAGEIFS(DATA!$K:$K,DATA!$F:$F,$B217,DATA!$M:$M,N$9,DATA!$N:$N,$L$1,DATA!$E:$E,"&lt;=7"),4)&gt;MASTER!$B$4/100,"B",IF(ROUND(AVERAGEIFS(DATA!$K:$K,DATA!$F:$F,$B217,DATA!$M:$M,N$9,DATA!$N:$N,$L$1,DATA!$E:$E,"&lt;=7"),4)&gt;MASTER!$B$5/100,"C","K")))," ")</f>
        <v> </v>
      </c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customHeight="1" spans="1:50">
      <c r="A218" s="1"/>
      <c r="B218" s="33" t="s">
        <v>207</v>
      </c>
      <c r="C218" s="52"/>
      <c r="D218" s="18" t="str">
        <f ca="1">IFERROR(IF(ROUND(AVERAGEIFS(DATA!$K:$K,DATA!$F:$F,$B218,DATA!$M:$M,D$9,DATA!$N:$N,$L$1,DATA!$E:$E,"&lt;=7"),4)&gt;MASTER!$B$3/100,"SB",IF(ROUND(AVERAGEIFS(DATA!$K:$K,DATA!$F:$F,$B218,DATA!$M:$M,D$9,DATA!$N:$N,$L$1,DATA!$E:$E,"&lt;=7"),4)&gt;MASTER!$B$4/100,"B",IF(ROUND(AVERAGEIFS(DATA!$K:$K,DATA!$F:$F,$B218,DATA!$M:$M,D$9,DATA!$N:$N,$L$1,DATA!$E:$E,"&lt;=7"),4)&gt;MASTER!$B$5/100,"C","K")))," ")</f>
        <v> </v>
      </c>
      <c r="E218" s="52"/>
      <c r="F218" s="18" t="str">
        <f ca="1">IFERROR(IF(ROUND(AVERAGEIFS(DATA!$K:$K,DATA!$F:$F,$B218,DATA!$M:$M,F$9,DATA!$N:$N,$L$1,DATA!$E:$E,"&lt;=7"),4)&gt;MASTER!$B$3/100,"SB",IF(ROUND(AVERAGEIFS(DATA!$K:$K,DATA!$F:$F,$B218,DATA!$M:$M,F$9,DATA!$N:$N,$L$1,DATA!$E:$E,"&lt;=7"),4)&gt;MASTER!$B$4/100,"B",IF(ROUND(AVERAGEIFS(DATA!$K:$K,DATA!$F:$F,$B218,DATA!$M:$M,F$9,DATA!$N:$N,$L$1,DATA!$E:$E,"&lt;=7"),4)&gt;MASTER!$B$5/100,"C","K")))," ")</f>
        <v> </v>
      </c>
      <c r="G218" s="52"/>
      <c r="H218" s="18" t="str">
        <f ca="1">IFERROR(IF(ROUND(AVERAGEIFS(DATA!$K:$K,DATA!$F:$F,$B218,DATA!$M:$M,H$9,DATA!$N:$N,$L$1,DATA!$E:$E,"&lt;=7"),4)&gt;MASTER!$B$3/100,"SB",IF(ROUND(AVERAGEIFS(DATA!$K:$K,DATA!$F:$F,$B218,DATA!$M:$M,H$9,DATA!$N:$N,$L$1,DATA!$E:$E,"&lt;=7"),4)&gt;MASTER!$B$4/100,"B",IF(ROUND(AVERAGEIFS(DATA!$K:$K,DATA!$F:$F,$B218,DATA!$M:$M,H$9,DATA!$N:$N,$L$1,DATA!$E:$E,"&lt;=7"),4)&gt;MASTER!$B$5/100,"C","K")))," ")</f>
        <v> </v>
      </c>
      <c r="I218" s="52"/>
      <c r="J218" s="18" t="str">
        <f ca="1">IFERROR(IF(ROUND(AVERAGEIFS(DATA!$K:$K,DATA!$F:$F,$B218,DATA!$M:$M,J$9,DATA!$N:$N,$L$1,DATA!$E:$E,"&lt;=7"),4)&gt;MASTER!$B$3/100,"SB",IF(ROUND(AVERAGEIFS(DATA!$K:$K,DATA!$F:$F,$B218,DATA!$M:$M,J$9,DATA!$N:$N,$L$1,DATA!$E:$E,"&lt;=7"),4)&gt;MASTER!$B$4/100,"B",IF(ROUND(AVERAGEIFS(DATA!$K:$K,DATA!$F:$F,$B218,DATA!$M:$M,J$9,DATA!$N:$N,$L$1,DATA!$E:$E,"&lt;=7"),4)&gt;MASTER!$B$5/100,"C","K")))," ")</f>
        <v> </v>
      </c>
      <c r="K218" s="52"/>
      <c r="L218" s="18" t="str">
        <f ca="1">IFERROR(IF(ROUND(AVERAGEIFS(DATA!$K:$K,DATA!$F:$F,$B218,DATA!$M:$M,L$9,DATA!$N:$N,$L$1,DATA!$E:$E,"&lt;=7"),4)&gt;MASTER!$B$3/100,"SB",IF(ROUND(AVERAGEIFS(DATA!$K:$K,DATA!$F:$F,$B218,DATA!$M:$M,L$9,DATA!$N:$N,$L$1,DATA!$E:$E,"&lt;=7"),4)&gt;MASTER!$B$4/100,"B",IF(ROUND(AVERAGEIFS(DATA!$K:$K,DATA!$F:$F,$B218,DATA!$M:$M,L$9,DATA!$N:$N,$L$1,DATA!$E:$E,"&lt;=7"),4)&gt;MASTER!$B$5/100,"C","K")))," ")</f>
        <v> </v>
      </c>
      <c r="M218" s="52"/>
      <c r="N218" s="18" t="str">
        <f ca="1">IFERROR(IF(ROUND(AVERAGEIFS(DATA!$K:$K,DATA!$F:$F,$B218,DATA!$M:$M,N$9,DATA!$N:$N,$L$1,DATA!$E:$E,"&lt;=7"),4)&gt;MASTER!$B$3/100,"SB",IF(ROUND(AVERAGEIFS(DATA!$K:$K,DATA!$F:$F,$B218,DATA!$M:$M,N$9,DATA!$N:$N,$L$1,DATA!$E:$E,"&lt;=7"),4)&gt;MASTER!$B$4/100,"B",IF(ROUND(AVERAGEIFS(DATA!$K:$K,DATA!$F:$F,$B218,DATA!$M:$M,N$9,DATA!$N:$N,$L$1,DATA!$E:$E,"&lt;=7"),4)&gt;MASTER!$B$5/100,"C","K")))," ")</f>
        <v> </v>
      </c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customHeight="1" spans="1:50">
      <c r="A219" s="1"/>
      <c r="B219" s="33" t="s">
        <v>208</v>
      </c>
      <c r="C219" s="52"/>
      <c r="D219" s="18" t="str">
        <f ca="1">IFERROR(IF(ROUND(AVERAGEIFS(DATA!$K:$K,DATA!$F:$F,$B219,DATA!$M:$M,D$9,DATA!$N:$N,$L$1,DATA!$E:$E,"&lt;=7"),4)&gt;MASTER!$B$3/100,"SB",IF(ROUND(AVERAGEIFS(DATA!$K:$K,DATA!$F:$F,$B219,DATA!$M:$M,D$9,DATA!$N:$N,$L$1,DATA!$E:$E,"&lt;=7"),4)&gt;MASTER!$B$4/100,"B",IF(ROUND(AVERAGEIFS(DATA!$K:$K,DATA!$F:$F,$B219,DATA!$M:$M,D$9,DATA!$N:$N,$L$1,DATA!$E:$E,"&lt;=7"),4)&gt;MASTER!$B$5/100,"C","K")))," ")</f>
        <v> </v>
      </c>
      <c r="E219" s="52"/>
      <c r="F219" s="18" t="str">
        <f ca="1">IFERROR(IF(ROUND(AVERAGEIFS(DATA!$K:$K,DATA!$F:$F,$B219,DATA!$M:$M,F$9,DATA!$N:$N,$L$1,DATA!$E:$E,"&lt;=7"),4)&gt;MASTER!$B$3/100,"SB",IF(ROUND(AVERAGEIFS(DATA!$K:$K,DATA!$F:$F,$B219,DATA!$M:$M,F$9,DATA!$N:$N,$L$1,DATA!$E:$E,"&lt;=7"),4)&gt;MASTER!$B$4/100,"B",IF(ROUND(AVERAGEIFS(DATA!$K:$K,DATA!$F:$F,$B219,DATA!$M:$M,F$9,DATA!$N:$N,$L$1,DATA!$E:$E,"&lt;=7"),4)&gt;MASTER!$B$5/100,"C","K")))," ")</f>
        <v> </v>
      </c>
      <c r="G219" s="52"/>
      <c r="H219" s="18" t="str">
        <f ca="1">IFERROR(IF(ROUND(AVERAGEIFS(DATA!$K:$K,DATA!$F:$F,$B219,DATA!$M:$M,H$9,DATA!$N:$N,$L$1,DATA!$E:$E,"&lt;=7"),4)&gt;MASTER!$B$3/100,"SB",IF(ROUND(AVERAGEIFS(DATA!$K:$K,DATA!$F:$F,$B219,DATA!$M:$M,H$9,DATA!$N:$N,$L$1,DATA!$E:$E,"&lt;=7"),4)&gt;MASTER!$B$4/100,"B",IF(ROUND(AVERAGEIFS(DATA!$K:$K,DATA!$F:$F,$B219,DATA!$M:$M,H$9,DATA!$N:$N,$L$1,DATA!$E:$E,"&lt;=7"),4)&gt;MASTER!$B$5/100,"C","K")))," ")</f>
        <v> </v>
      </c>
      <c r="I219" s="52"/>
      <c r="J219" s="18" t="str">
        <f ca="1">IFERROR(IF(ROUND(AVERAGEIFS(DATA!$K:$K,DATA!$F:$F,$B219,DATA!$M:$M,J$9,DATA!$N:$N,$L$1,DATA!$E:$E,"&lt;=7"),4)&gt;MASTER!$B$3/100,"SB",IF(ROUND(AVERAGEIFS(DATA!$K:$K,DATA!$F:$F,$B219,DATA!$M:$M,J$9,DATA!$N:$N,$L$1,DATA!$E:$E,"&lt;=7"),4)&gt;MASTER!$B$4/100,"B",IF(ROUND(AVERAGEIFS(DATA!$K:$K,DATA!$F:$F,$B219,DATA!$M:$M,J$9,DATA!$N:$N,$L$1,DATA!$E:$E,"&lt;=7"),4)&gt;MASTER!$B$5/100,"C","K")))," ")</f>
        <v> </v>
      </c>
      <c r="K219" s="52"/>
      <c r="L219" s="18" t="str">
        <f ca="1">IFERROR(IF(ROUND(AVERAGEIFS(DATA!$K:$K,DATA!$F:$F,$B219,DATA!$M:$M,L$9,DATA!$N:$N,$L$1,DATA!$E:$E,"&lt;=7"),4)&gt;MASTER!$B$3/100,"SB",IF(ROUND(AVERAGEIFS(DATA!$K:$K,DATA!$F:$F,$B219,DATA!$M:$M,L$9,DATA!$N:$N,$L$1,DATA!$E:$E,"&lt;=7"),4)&gt;MASTER!$B$4/100,"B",IF(ROUND(AVERAGEIFS(DATA!$K:$K,DATA!$F:$F,$B219,DATA!$M:$M,L$9,DATA!$N:$N,$L$1,DATA!$E:$E,"&lt;=7"),4)&gt;MASTER!$B$5/100,"C","K")))," ")</f>
        <v> </v>
      </c>
      <c r="M219" s="52"/>
      <c r="N219" s="18" t="str">
        <f ca="1">IFERROR(IF(ROUND(AVERAGEIFS(DATA!$K:$K,DATA!$F:$F,$B219,DATA!$M:$M,N$9,DATA!$N:$N,$L$1,DATA!$E:$E,"&lt;=7"),4)&gt;MASTER!$B$3/100,"SB",IF(ROUND(AVERAGEIFS(DATA!$K:$K,DATA!$F:$F,$B219,DATA!$M:$M,N$9,DATA!$N:$N,$L$1,DATA!$E:$E,"&lt;=7"),4)&gt;MASTER!$B$4/100,"B",IF(ROUND(AVERAGEIFS(DATA!$K:$K,DATA!$F:$F,$B219,DATA!$M:$M,N$9,DATA!$N:$N,$L$1,DATA!$E:$E,"&lt;=7"),4)&gt;MASTER!$B$5/100,"C","K")))," ")</f>
        <v> 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customHeight="1" spans="1:50">
      <c r="A220" s="1"/>
      <c r="B220" s="33" t="s">
        <v>209</v>
      </c>
      <c r="C220" s="52"/>
      <c r="D220" s="18" t="str">
        <f ca="1">IFERROR(IF(ROUND(AVERAGEIFS(DATA!$K:$K,DATA!$F:$F,$B220,DATA!$M:$M,D$9,DATA!$N:$N,$L$1,DATA!$E:$E,"&lt;=7"),4)&gt;MASTER!$B$3/100,"SB",IF(ROUND(AVERAGEIFS(DATA!$K:$K,DATA!$F:$F,$B220,DATA!$M:$M,D$9,DATA!$N:$N,$L$1,DATA!$E:$E,"&lt;=7"),4)&gt;MASTER!$B$4/100,"B",IF(ROUND(AVERAGEIFS(DATA!$K:$K,DATA!$F:$F,$B220,DATA!$M:$M,D$9,DATA!$N:$N,$L$1,DATA!$E:$E,"&lt;=7"),4)&gt;MASTER!$B$5/100,"C","K")))," ")</f>
        <v> </v>
      </c>
      <c r="E220" s="52"/>
      <c r="F220" s="18" t="str">
        <f ca="1">IFERROR(IF(ROUND(AVERAGEIFS(DATA!$K:$K,DATA!$F:$F,$B220,DATA!$M:$M,F$9,DATA!$N:$N,$L$1,DATA!$E:$E,"&lt;=7"),4)&gt;MASTER!$B$3/100,"SB",IF(ROUND(AVERAGEIFS(DATA!$K:$K,DATA!$F:$F,$B220,DATA!$M:$M,F$9,DATA!$N:$N,$L$1,DATA!$E:$E,"&lt;=7"),4)&gt;MASTER!$B$4/100,"B",IF(ROUND(AVERAGEIFS(DATA!$K:$K,DATA!$F:$F,$B220,DATA!$M:$M,F$9,DATA!$N:$N,$L$1,DATA!$E:$E,"&lt;=7"),4)&gt;MASTER!$B$5/100,"C","K")))," ")</f>
        <v> </v>
      </c>
      <c r="G220" s="52"/>
      <c r="H220" s="18" t="str">
        <f ca="1">IFERROR(IF(ROUND(AVERAGEIFS(DATA!$K:$K,DATA!$F:$F,$B220,DATA!$M:$M,H$9,DATA!$N:$N,$L$1,DATA!$E:$E,"&lt;=7"),4)&gt;MASTER!$B$3/100,"SB",IF(ROUND(AVERAGEIFS(DATA!$K:$K,DATA!$F:$F,$B220,DATA!$M:$M,H$9,DATA!$N:$N,$L$1,DATA!$E:$E,"&lt;=7"),4)&gt;MASTER!$B$4/100,"B",IF(ROUND(AVERAGEIFS(DATA!$K:$K,DATA!$F:$F,$B220,DATA!$M:$M,H$9,DATA!$N:$N,$L$1,DATA!$E:$E,"&lt;=7"),4)&gt;MASTER!$B$5/100,"C","K")))," ")</f>
        <v> </v>
      </c>
      <c r="I220" s="52"/>
      <c r="J220" s="18" t="str">
        <f ca="1">IFERROR(IF(ROUND(AVERAGEIFS(DATA!$K:$K,DATA!$F:$F,$B220,DATA!$M:$M,J$9,DATA!$N:$N,$L$1,DATA!$E:$E,"&lt;=7"),4)&gt;MASTER!$B$3/100,"SB",IF(ROUND(AVERAGEIFS(DATA!$K:$K,DATA!$F:$F,$B220,DATA!$M:$M,J$9,DATA!$N:$N,$L$1,DATA!$E:$E,"&lt;=7"),4)&gt;MASTER!$B$4/100,"B",IF(ROUND(AVERAGEIFS(DATA!$K:$K,DATA!$F:$F,$B220,DATA!$M:$M,J$9,DATA!$N:$N,$L$1,DATA!$E:$E,"&lt;=7"),4)&gt;MASTER!$B$5/100,"C","K")))," ")</f>
        <v> </v>
      </c>
      <c r="K220" s="52"/>
      <c r="L220" s="18" t="str">
        <f ca="1">IFERROR(IF(ROUND(AVERAGEIFS(DATA!$K:$K,DATA!$F:$F,$B220,DATA!$M:$M,L$9,DATA!$N:$N,$L$1,DATA!$E:$E,"&lt;=7"),4)&gt;MASTER!$B$3/100,"SB",IF(ROUND(AVERAGEIFS(DATA!$K:$K,DATA!$F:$F,$B220,DATA!$M:$M,L$9,DATA!$N:$N,$L$1,DATA!$E:$E,"&lt;=7"),4)&gt;MASTER!$B$4/100,"B",IF(ROUND(AVERAGEIFS(DATA!$K:$K,DATA!$F:$F,$B220,DATA!$M:$M,L$9,DATA!$N:$N,$L$1,DATA!$E:$E,"&lt;=7"),4)&gt;MASTER!$B$5/100,"C","K")))," ")</f>
        <v> </v>
      </c>
      <c r="M220" s="52"/>
      <c r="N220" s="18" t="str">
        <f ca="1">IFERROR(IF(ROUND(AVERAGEIFS(DATA!$K:$K,DATA!$F:$F,$B220,DATA!$M:$M,N$9,DATA!$N:$N,$L$1,DATA!$E:$E,"&lt;=7"),4)&gt;MASTER!$B$3/100,"SB",IF(ROUND(AVERAGEIFS(DATA!$K:$K,DATA!$F:$F,$B220,DATA!$M:$M,N$9,DATA!$N:$N,$L$1,DATA!$E:$E,"&lt;=7"),4)&gt;MASTER!$B$4/100,"B",IF(ROUND(AVERAGEIFS(DATA!$K:$K,DATA!$F:$F,$B220,DATA!$M:$M,N$9,DATA!$N:$N,$L$1,DATA!$E:$E,"&lt;=7"),4)&gt;MASTER!$B$5/100,"C","K")))," ")</f>
        <v> </v>
      </c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customHeight="1" spans="1:50">
      <c r="A221" s="1"/>
      <c r="B221" s="33" t="s">
        <v>210</v>
      </c>
      <c r="C221" s="52"/>
      <c r="D221" s="18" t="str">
        <f ca="1">IFERROR(IF(ROUND(AVERAGEIFS(DATA!$K:$K,DATA!$F:$F,$B221,DATA!$M:$M,D$9,DATA!$N:$N,$L$1,DATA!$E:$E,"&lt;=7"),4)&gt;MASTER!$B$3/100,"SB",IF(ROUND(AVERAGEIFS(DATA!$K:$K,DATA!$F:$F,$B221,DATA!$M:$M,D$9,DATA!$N:$N,$L$1,DATA!$E:$E,"&lt;=7"),4)&gt;MASTER!$B$4/100,"B",IF(ROUND(AVERAGEIFS(DATA!$K:$K,DATA!$F:$F,$B221,DATA!$M:$M,D$9,DATA!$N:$N,$L$1,DATA!$E:$E,"&lt;=7"),4)&gt;MASTER!$B$5/100,"C","K")))," ")</f>
        <v> </v>
      </c>
      <c r="E221" s="52"/>
      <c r="F221" s="18" t="str">
        <f ca="1">IFERROR(IF(ROUND(AVERAGEIFS(DATA!$K:$K,DATA!$F:$F,$B221,DATA!$M:$M,F$9,DATA!$N:$N,$L$1,DATA!$E:$E,"&lt;=7"),4)&gt;MASTER!$B$3/100,"SB",IF(ROUND(AVERAGEIFS(DATA!$K:$K,DATA!$F:$F,$B221,DATA!$M:$M,F$9,DATA!$N:$N,$L$1,DATA!$E:$E,"&lt;=7"),4)&gt;MASTER!$B$4/100,"B",IF(ROUND(AVERAGEIFS(DATA!$K:$K,DATA!$F:$F,$B221,DATA!$M:$M,F$9,DATA!$N:$N,$L$1,DATA!$E:$E,"&lt;=7"),4)&gt;MASTER!$B$5/100,"C","K")))," ")</f>
        <v> </v>
      </c>
      <c r="G221" s="52"/>
      <c r="H221" s="18" t="str">
        <f ca="1">IFERROR(IF(ROUND(AVERAGEIFS(DATA!$K:$K,DATA!$F:$F,$B221,DATA!$M:$M,H$9,DATA!$N:$N,$L$1,DATA!$E:$E,"&lt;=7"),4)&gt;MASTER!$B$3/100,"SB",IF(ROUND(AVERAGEIFS(DATA!$K:$K,DATA!$F:$F,$B221,DATA!$M:$M,H$9,DATA!$N:$N,$L$1,DATA!$E:$E,"&lt;=7"),4)&gt;MASTER!$B$4/100,"B",IF(ROUND(AVERAGEIFS(DATA!$K:$K,DATA!$F:$F,$B221,DATA!$M:$M,H$9,DATA!$N:$N,$L$1,DATA!$E:$E,"&lt;=7"),4)&gt;MASTER!$B$5/100,"C","K")))," ")</f>
        <v> </v>
      </c>
      <c r="I221" s="52"/>
      <c r="J221" s="18" t="str">
        <f ca="1">IFERROR(IF(ROUND(AVERAGEIFS(DATA!$K:$K,DATA!$F:$F,$B221,DATA!$M:$M,J$9,DATA!$N:$N,$L$1,DATA!$E:$E,"&lt;=7"),4)&gt;MASTER!$B$3/100,"SB",IF(ROUND(AVERAGEIFS(DATA!$K:$K,DATA!$F:$F,$B221,DATA!$M:$M,J$9,DATA!$N:$N,$L$1,DATA!$E:$E,"&lt;=7"),4)&gt;MASTER!$B$4/100,"B",IF(ROUND(AVERAGEIFS(DATA!$K:$K,DATA!$F:$F,$B221,DATA!$M:$M,J$9,DATA!$N:$N,$L$1,DATA!$E:$E,"&lt;=7"),4)&gt;MASTER!$B$5/100,"C","K")))," ")</f>
        <v> </v>
      </c>
      <c r="K221" s="52"/>
      <c r="L221" s="18" t="str">
        <f ca="1">IFERROR(IF(ROUND(AVERAGEIFS(DATA!$K:$K,DATA!$F:$F,$B221,DATA!$M:$M,L$9,DATA!$N:$N,$L$1,DATA!$E:$E,"&lt;=7"),4)&gt;MASTER!$B$3/100,"SB",IF(ROUND(AVERAGEIFS(DATA!$K:$K,DATA!$F:$F,$B221,DATA!$M:$M,L$9,DATA!$N:$N,$L$1,DATA!$E:$E,"&lt;=7"),4)&gt;MASTER!$B$4/100,"B",IF(ROUND(AVERAGEIFS(DATA!$K:$K,DATA!$F:$F,$B221,DATA!$M:$M,L$9,DATA!$N:$N,$L$1,DATA!$E:$E,"&lt;=7"),4)&gt;MASTER!$B$5/100,"C","K")))," ")</f>
        <v> </v>
      </c>
      <c r="M221" s="52"/>
      <c r="N221" s="18" t="str">
        <f ca="1">IFERROR(IF(ROUND(AVERAGEIFS(DATA!$K:$K,DATA!$F:$F,$B221,DATA!$M:$M,N$9,DATA!$N:$N,$L$1,DATA!$E:$E,"&lt;=7"),4)&gt;MASTER!$B$3/100,"SB",IF(ROUND(AVERAGEIFS(DATA!$K:$K,DATA!$F:$F,$B221,DATA!$M:$M,N$9,DATA!$N:$N,$L$1,DATA!$E:$E,"&lt;=7"),4)&gt;MASTER!$B$4/100,"B",IF(ROUND(AVERAGEIFS(DATA!$K:$K,DATA!$F:$F,$B221,DATA!$M:$M,N$9,DATA!$N:$N,$L$1,DATA!$E:$E,"&lt;=7"),4)&gt;MASTER!$B$5/100,"C","K")))," ")</f>
        <v> 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customHeight="1" spans="1:50">
      <c r="A222" s="1"/>
      <c r="B222" s="33" t="s">
        <v>211</v>
      </c>
      <c r="C222" s="52"/>
      <c r="D222" s="18" t="str">
        <f ca="1">IFERROR(IF(ROUND(AVERAGEIFS(DATA!$K:$K,DATA!$F:$F,$B222,DATA!$M:$M,D$9,DATA!$N:$N,$L$1,DATA!$E:$E,"&lt;=7"),4)&gt;MASTER!$B$3/100,"SB",IF(ROUND(AVERAGEIFS(DATA!$K:$K,DATA!$F:$F,$B222,DATA!$M:$M,D$9,DATA!$N:$N,$L$1,DATA!$E:$E,"&lt;=7"),4)&gt;MASTER!$B$4/100,"B",IF(ROUND(AVERAGEIFS(DATA!$K:$K,DATA!$F:$F,$B222,DATA!$M:$M,D$9,DATA!$N:$N,$L$1,DATA!$E:$E,"&lt;=7"),4)&gt;MASTER!$B$5/100,"C","K")))," ")</f>
        <v> </v>
      </c>
      <c r="E222" s="52"/>
      <c r="F222" s="18" t="str">
        <f ca="1">IFERROR(IF(ROUND(AVERAGEIFS(DATA!$K:$K,DATA!$F:$F,$B222,DATA!$M:$M,F$9,DATA!$N:$N,$L$1,DATA!$E:$E,"&lt;=7"),4)&gt;MASTER!$B$3/100,"SB",IF(ROUND(AVERAGEIFS(DATA!$K:$K,DATA!$F:$F,$B222,DATA!$M:$M,F$9,DATA!$N:$N,$L$1,DATA!$E:$E,"&lt;=7"),4)&gt;MASTER!$B$4/100,"B",IF(ROUND(AVERAGEIFS(DATA!$K:$K,DATA!$F:$F,$B222,DATA!$M:$M,F$9,DATA!$N:$N,$L$1,DATA!$E:$E,"&lt;=7"),4)&gt;MASTER!$B$5/100,"C","K")))," ")</f>
        <v> </v>
      </c>
      <c r="G222" s="52"/>
      <c r="H222" s="18" t="str">
        <f ca="1">IFERROR(IF(ROUND(AVERAGEIFS(DATA!$K:$K,DATA!$F:$F,$B222,DATA!$M:$M,H$9,DATA!$N:$N,$L$1,DATA!$E:$E,"&lt;=7"),4)&gt;MASTER!$B$3/100,"SB",IF(ROUND(AVERAGEIFS(DATA!$K:$K,DATA!$F:$F,$B222,DATA!$M:$M,H$9,DATA!$N:$N,$L$1,DATA!$E:$E,"&lt;=7"),4)&gt;MASTER!$B$4/100,"B",IF(ROUND(AVERAGEIFS(DATA!$K:$K,DATA!$F:$F,$B222,DATA!$M:$M,H$9,DATA!$N:$N,$L$1,DATA!$E:$E,"&lt;=7"),4)&gt;MASTER!$B$5/100,"C","K")))," ")</f>
        <v> </v>
      </c>
      <c r="I222" s="52"/>
      <c r="J222" s="18" t="str">
        <f ca="1">IFERROR(IF(ROUND(AVERAGEIFS(DATA!$K:$K,DATA!$F:$F,$B222,DATA!$M:$M,J$9,DATA!$N:$N,$L$1,DATA!$E:$E,"&lt;=7"),4)&gt;MASTER!$B$3/100,"SB",IF(ROUND(AVERAGEIFS(DATA!$K:$K,DATA!$F:$F,$B222,DATA!$M:$M,J$9,DATA!$N:$N,$L$1,DATA!$E:$E,"&lt;=7"),4)&gt;MASTER!$B$4/100,"B",IF(ROUND(AVERAGEIFS(DATA!$K:$K,DATA!$F:$F,$B222,DATA!$M:$M,J$9,DATA!$N:$N,$L$1,DATA!$E:$E,"&lt;=7"),4)&gt;MASTER!$B$5/100,"C","K")))," ")</f>
        <v> </v>
      </c>
      <c r="K222" s="52"/>
      <c r="L222" s="18" t="str">
        <f ca="1">IFERROR(IF(ROUND(AVERAGEIFS(DATA!$K:$K,DATA!$F:$F,$B222,DATA!$M:$M,L$9,DATA!$N:$N,$L$1,DATA!$E:$E,"&lt;=7"),4)&gt;MASTER!$B$3/100,"SB",IF(ROUND(AVERAGEIFS(DATA!$K:$K,DATA!$F:$F,$B222,DATA!$M:$M,L$9,DATA!$N:$N,$L$1,DATA!$E:$E,"&lt;=7"),4)&gt;MASTER!$B$4/100,"B",IF(ROUND(AVERAGEIFS(DATA!$K:$K,DATA!$F:$F,$B222,DATA!$M:$M,L$9,DATA!$N:$N,$L$1,DATA!$E:$E,"&lt;=7"),4)&gt;MASTER!$B$5/100,"C","K")))," ")</f>
        <v> </v>
      </c>
      <c r="M222" s="52"/>
      <c r="N222" s="18" t="str">
        <f ca="1">IFERROR(IF(ROUND(AVERAGEIFS(DATA!$K:$K,DATA!$F:$F,$B222,DATA!$M:$M,N$9,DATA!$N:$N,$L$1,DATA!$E:$E,"&lt;=7"),4)&gt;MASTER!$B$3/100,"SB",IF(ROUND(AVERAGEIFS(DATA!$K:$K,DATA!$F:$F,$B222,DATA!$M:$M,N$9,DATA!$N:$N,$L$1,DATA!$E:$E,"&lt;=7"),4)&gt;MASTER!$B$4/100,"B",IF(ROUND(AVERAGEIFS(DATA!$K:$K,DATA!$F:$F,$B222,DATA!$M:$M,N$9,DATA!$N:$N,$L$1,DATA!$E:$E,"&lt;=7"),4)&gt;MASTER!$B$5/100,"C","K")))," ")</f>
        <v> </v>
      </c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customHeight="1" spans="1:50">
      <c r="A223" s="1"/>
      <c r="B223" s="33" t="s">
        <v>212</v>
      </c>
      <c r="C223" s="52"/>
      <c r="D223" s="18" t="str">
        <f ca="1">IFERROR(IF(ROUND(AVERAGEIFS(DATA!$K:$K,DATA!$F:$F,$B223,DATA!$M:$M,D$9,DATA!$N:$N,$L$1,DATA!$E:$E,"&lt;=7"),4)&gt;MASTER!$B$3/100,"SB",IF(ROUND(AVERAGEIFS(DATA!$K:$K,DATA!$F:$F,$B223,DATA!$M:$M,D$9,DATA!$N:$N,$L$1,DATA!$E:$E,"&lt;=7"),4)&gt;MASTER!$B$4/100,"B",IF(ROUND(AVERAGEIFS(DATA!$K:$K,DATA!$F:$F,$B223,DATA!$M:$M,D$9,DATA!$N:$N,$L$1,DATA!$E:$E,"&lt;=7"),4)&gt;MASTER!$B$5/100,"C","K")))," ")</f>
        <v> </v>
      </c>
      <c r="E223" s="52"/>
      <c r="F223" s="18" t="str">
        <f ca="1">IFERROR(IF(ROUND(AVERAGEIFS(DATA!$K:$K,DATA!$F:$F,$B223,DATA!$M:$M,F$9,DATA!$N:$N,$L$1,DATA!$E:$E,"&lt;=7"),4)&gt;MASTER!$B$3/100,"SB",IF(ROUND(AVERAGEIFS(DATA!$K:$K,DATA!$F:$F,$B223,DATA!$M:$M,F$9,DATA!$N:$N,$L$1,DATA!$E:$E,"&lt;=7"),4)&gt;MASTER!$B$4/100,"B",IF(ROUND(AVERAGEIFS(DATA!$K:$K,DATA!$F:$F,$B223,DATA!$M:$M,F$9,DATA!$N:$N,$L$1,DATA!$E:$E,"&lt;=7"),4)&gt;MASTER!$B$5/100,"C","K")))," ")</f>
        <v> </v>
      </c>
      <c r="G223" s="52"/>
      <c r="H223" s="18" t="str">
        <f ca="1">IFERROR(IF(ROUND(AVERAGEIFS(DATA!$K:$K,DATA!$F:$F,$B223,DATA!$M:$M,H$9,DATA!$N:$N,$L$1,DATA!$E:$E,"&lt;=7"),4)&gt;MASTER!$B$3/100,"SB",IF(ROUND(AVERAGEIFS(DATA!$K:$K,DATA!$F:$F,$B223,DATA!$M:$M,H$9,DATA!$N:$N,$L$1,DATA!$E:$E,"&lt;=7"),4)&gt;MASTER!$B$4/100,"B",IF(ROUND(AVERAGEIFS(DATA!$K:$K,DATA!$F:$F,$B223,DATA!$M:$M,H$9,DATA!$N:$N,$L$1,DATA!$E:$E,"&lt;=7"),4)&gt;MASTER!$B$5/100,"C","K")))," ")</f>
        <v> </v>
      </c>
      <c r="I223" s="52"/>
      <c r="J223" s="18" t="str">
        <f ca="1">IFERROR(IF(ROUND(AVERAGEIFS(DATA!$K:$K,DATA!$F:$F,$B223,DATA!$M:$M,J$9,DATA!$N:$N,$L$1,DATA!$E:$E,"&lt;=7"),4)&gt;MASTER!$B$3/100,"SB",IF(ROUND(AVERAGEIFS(DATA!$K:$K,DATA!$F:$F,$B223,DATA!$M:$M,J$9,DATA!$N:$N,$L$1,DATA!$E:$E,"&lt;=7"),4)&gt;MASTER!$B$4/100,"B",IF(ROUND(AVERAGEIFS(DATA!$K:$K,DATA!$F:$F,$B223,DATA!$M:$M,J$9,DATA!$N:$N,$L$1,DATA!$E:$E,"&lt;=7"),4)&gt;MASTER!$B$5/100,"C","K")))," ")</f>
        <v> </v>
      </c>
      <c r="K223" s="52"/>
      <c r="L223" s="18" t="str">
        <f ca="1">IFERROR(IF(ROUND(AVERAGEIFS(DATA!$K:$K,DATA!$F:$F,$B223,DATA!$M:$M,L$9,DATA!$N:$N,$L$1,DATA!$E:$E,"&lt;=7"),4)&gt;MASTER!$B$3/100,"SB",IF(ROUND(AVERAGEIFS(DATA!$K:$K,DATA!$F:$F,$B223,DATA!$M:$M,L$9,DATA!$N:$N,$L$1,DATA!$E:$E,"&lt;=7"),4)&gt;MASTER!$B$4/100,"B",IF(ROUND(AVERAGEIFS(DATA!$K:$K,DATA!$F:$F,$B223,DATA!$M:$M,L$9,DATA!$N:$N,$L$1,DATA!$E:$E,"&lt;=7"),4)&gt;MASTER!$B$5/100,"C","K")))," ")</f>
        <v> </v>
      </c>
      <c r="M223" s="52"/>
      <c r="N223" s="18" t="str">
        <f ca="1">IFERROR(IF(ROUND(AVERAGEIFS(DATA!$K:$K,DATA!$F:$F,$B223,DATA!$M:$M,N$9,DATA!$N:$N,$L$1,DATA!$E:$E,"&lt;=7"),4)&gt;MASTER!$B$3/100,"SB",IF(ROUND(AVERAGEIFS(DATA!$K:$K,DATA!$F:$F,$B223,DATA!$M:$M,N$9,DATA!$N:$N,$L$1,DATA!$E:$E,"&lt;=7"),4)&gt;MASTER!$B$4/100,"B",IF(ROUND(AVERAGEIFS(DATA!$K:$K,DATA!$F:$F,$B223,DATA!$M:$M,N$9,DATA!$N:$N,$L$1,DATA!$E:$E,"&lt;=7"),4)&gt;MASTER!$B$5/100,"C","K")))," ")</f>
        <v> </v>
      </c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customHeight="1" spans="1:50">
      <c r="A224" s="1"/>
      <c r="B224" s="33" t="s">
        <v>213</v>
      </c>
      <c r="C224" s="52"/>
      <c r="D224" s="18" t="str">
        <f ca="1">IFERROR(IF(ROUND(AVERAGEIFS(DATA!$K:$K,DATA!$F:$F,$B224,DATA!$M:$M,D$9,DATA!$N:$N,$L$1,DATA!$E:$E,"&lt;=7"),4)&gt;MASTER!$B$3/100,"SB",IF(ROUND(AVERAGEIFS(DATA!$K:$K,DATA!$F:$F,$B224,DATA!$M:$M,D$9,DATA!$N:$N,$L$1,DATA!$E:$E,"&lt;=7"),4)&gt;MASTER!$B$4/100,"B",IF(ROUND(AVERAGEIFS(DATA!$K:$K,DATA!$F:$F,$B224,DATA!$M:$M,D$9,DATA!$N:$N,$L$1,DATA!$E:$E,"&lt;=7"),4)&gt;MASTER!$B$5/100,"C","K")))," ")</f>
        <v> </v>
      </c>
      <c r="E224" s="52"/>
      <c r="F224" s="18" t="str">
        <f ca="1">IFERROR(IF(ROUND(AVERAGEIFS(DATA!$K:$K,DATA!$F:$F,$B224,DATA!$M:$M,F$9,DATA!$N:$N,$L$1,DATA!$E:$E,"&lt;=7"),4)&gt;MASTER!$B$3/100,"SB",IF(ROUND(AVERAGEIFS(DATA!$K:$K,DATA!$F:$F,$B224,DATA!$M:$M,F$9,DATA!$N:$N,$L$1,DATA!$E:$E,"&lt;=7"),4)&gt;MASTER!$B$4/100,"B",IF(ROUND(AVERAGEIFS(DATA!$K:$K,DATA!$F:$F,$B224,DATA!$M:$M,F$9,DATA!$N:$N,$L$1,DATA!$E:$E,"&lt;=7"),4)&gt;MASTER!$B$5/100,"C","K")))," ")</f>
        <v> </v>
      </c>
      <c r="G224" s="52"/>
      <c r="H224" s="18" t="str">
        <f ca="1">IFERROR(IF(ROUND(AVERAGEIFS(DATA!$K:$K,DATA!$F:$F,$B224,DATA!$M:$M,H$9,DATA!$N:$N,$L$1,DATA!$E:$E,"&lt;=7"),4)&gt;MASTER!$B$3/100,"SB",IF(ROUND(AVERAGEIFS(DATA!$K:$K,DATA!$F:$F,$B224,DATA!$M:$M,H$9,DATA!$N:$N,$L$1,DATA!$E:$E,"&lt;=7"),4)&gt;MASTER!$B$4/100,"B",IF(ROUND(AVERAGEIFS(DATA!$K:$K,DATA!$F:$F,$B224,DATA!$M:$M,H$9,DATA!$N:$N,$L$1,DATA!$E:$E,"&lt;=7"),4)&gt;MASTER!$B$5/100,"C","K")))," ")</f>
        <v> </v>
      </c>
      <c r="I224" s="52"/>
      <c r="J224" s="18" t="str">
        <f ca="1">IFERROR(IF(ROUND(AVERAGEIFS(DATA!$K:$K,DATA!$F:$F,$B224,DATA!$M:$M,J$9,DATA!$N:$N,$L$1,DATA!$E:$E,"&lt;=7"),4)&gt;MASTER!$B$3/100,"SB",IF(ROUND(AVERAGEIFS(DATA!$K:$K,DATA!$F:$F,$B224,DATA!$M:$M,J$9,DATA!$N:$N,$L$1,DATA!$E:$E,"&lt;=7"),4)&gt;MASTER!$B$4/100,"B",IF(ROUND(AVERAGEIFS(DATA!$K:$K,DATA!$F:$F,$B224,DATA!$M:$M,J$9,DATA!$N:$N,$L$1,DATA!$E:$E,"&lt;=7"),4)&gt;MASTER!$B$5/100,"C","K")))," ")</f>
        <v> </v>
      </c>
      <c r="K224" s="52"/>
      <c r="L224" s="18" t="str">
        <f ca="1">IFERROR(IF(ROUND(AVERAGEIFS(DATA!$K:$K,DATA!$F:$F,$B224,DATA!$M:$M,L$9,DATA!$N:$N,$L$1,DATA!$E:$E,"&lt;=7"),4)&gt;MASTER!$B$3/100,"SB",IF(ROUND(AVERAGEIFS(DATA!$K:$K,DATA!$F:$F,$B224,DATA!$M:$M,L$9,DATA!$N:$N,$L$1,DATA!$E:$E,"&lt;=7"),4)&gt;MASTER!$B$4/100,"B",IF(ROUND(AVERAGEIFS(DATA!$K:$K,DATA!$F:$F,$B224,DATA!$M:$M,L$9,DATA!$N:$N,$L$1,DATA!$E:$E,"&lt;=7"),4)&gt;MASTER!$B$5/100,"C","K")))," ")</f>
        <v> </v>
      </c>
      <c r="M224" s="52"/>
      <c r="N224" s="18" t="str">
        <f ca="1">IFERROR(IF(ROUND(AVERAGEIFS(DATA!$K:$K,DATA!$F:$F,$B224,DATA!$M:$M,N$9,DATA!$N:$N,$L$1,DATA!$E:$E,"&lt;=7"),4)&gt;MASTER!$B$3/100,"SB",IF(ROUND(AVERAGEIFS(DATA!$K:$K,DATA!$F:$F,$B224,DATA!$M:$M,N$9,DATA!$N:$N,$L$1,DATA!$E:$E,"&lt;=7"),4)&gt;MASTER!$B$4/100,"B",IF(ROUND(AVERAGEIFS(DATA!$K:$K,DATA!$F:$F,$B224,DATA!$M:$M,N$9,DATA!$N:$N,$L$1,DATA!$E:$E,"&lt;=7"),4)&gt;MASTER!$B$5/100,"C","K")))," ")</f>
        <v> </v>
      </c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customHeight="1" spans="1:50">
      <c r="A225" s="1"/>
      <c r="B225" s="33" t="s">
        <v>214</v>
      </c>
      <c r="C225" s="52"/>
      <c r="D225" s="18" t="str">
        <f ca="1">IFERROR(IF(ROUND(AVERAGEIFS(DATA!$K:$K,DATA!$F:$F,$B225,DATA!$M:$M,D$9,DATA!$N:$N,$L$1,DATA!$E:$E,"&lt;=7"),4)&gt;MASTER!$B$3/100,"SB",IF(ROUND(AVERAGEIFS(DATA!$K:$K,DATA!$F:$F,$B225,DATA!$M:$M,D$9,DATA!$N:$N,$L$1,DATA!$E:$E,"&lt;=7"),4)&gt;MASTER!$B$4/100,"B",IF(ROUND(AVERAGEIFS(DATA!$K:$K,DATA!$F:$F,$B225,DATA!$M:$M,D$9,DATA!$N:$N,$L$1,DATA!$E:$E,"&lt;=7"),4)&gt;MASTER!$B$5/100,"C","K")))," ")</f>
        <v> </v>
      </c>
      <c r="E225" s="52"/>
      <c r="F225" s="18" t="str">
        <f ca="1">IFERROR(IF(ROUND(AVERAGEIFS(DATA!$K:$K,DATA!$F:$F,$B225,DATA!$M:$M,F$9,DATA!$N:$N,$L$1,DATA!$E:$E,"&lt;=7"),4)&gt;MASTER!$B$3/100,"SB",IF(ROUND(AVERAGEIFS(DATA!$K:$K,DATA!$F:$F,$B225,DATA!$M:$M,F$9,DATA!$N:$N,$L$1,DATA!$E:$E,"&lt;=7"),4)&gt;MASTER!$B$4/100,"B",IF(ROUND(AVERAGEIFS(DATA!$K:$K,DATA!$F:$F,$B225,DATA!$M:$M,F$9,DATA!$N:$N,$L$1,DATA!$E:$E,"&lt;=7"),4)&gt;MASTER!$B$5/100,"C","K")))," ")</f>
        <v> </v>
      </c>
      <c r="G225" s="52"/>
      <c r="H225" s="18" t="str">
        <f ca="1">IFERROR(IF(ROUND(AVERAGEIFS(DATA!$K:$K,DATA!$F:$F,$B225,DATA!$M:$M,H$9,DATA!$N:$N,$L$1,DATA!$E:$E,"&lt;=7"),4)&gt;MASTER!$B$3/100,"SB",IF(ROUND(AVERAGEIFS(DATA!$K:$K,DATA!$F:$F,$B225,DATA!$M:$M,H$9,DATA!$N:$N,$L$1,DATA!$E:$E,"&lt;=7"),4)&gt;MASTER!$B$4/100,"B",IF(ROUND(AVERAGEIFS(DATA!$K:$K,DATA!$F:$F,$B225,DATA!$M:$M,H$9,DATA!$N:$N,$L$1,DATA!$E:$E,"&lt;=7"),4)&gt;MASTER!$B$5/100,"C","K")))," ")</f>
        <v> </v>
      </c>
      <c r="I225" s="52"/>
      <c r="J225" s="18" t="str">
        <f ca="1">IFERROR(IF(ROUND(AVERAGEIFS(DATA!$K:$K,DATA!$F:$F,$B225,DATA!$M:$M,J$9,DATA!$N:$N,$L$1,DATA!$E:$E,"&lt;=7"),4)&gt;MASTER!$B$3/100,"SB",IF(ROUND(AVERAGEIFS(DATA!$K:$K,DATA!$F:$F,$B225,DATA!$M:$M,J$9,DATA!$N:$N,$L$1,DATA!$E:$E,"&lt;=7"),4)&gt;MASTER!$B$4/100,"B",IF(ROUND(AVERAGEIFS(DATA!$K:$K,DATA!$F:$F,$B225,DATA!$M:$M,J$9,DATA!$N:$N,$L$1,DATA!$E:$E,"&lt;=7"),4)&gt;MASTER!$B$5/100,"C","K")))," ")</f>
        <v> </v>
      </c>
      <c r="K225" s="52"/>
      <c r="L225" s="18" t="str">
        <f ca="1">IFERROR(IF(ROUND(AVERAGEIFS(DATA!$K:$K,DATA!$F:$F,$B225,DATA!$M:$M,L$9,DATA!$N:$N,$L$1,DATA!$E:$E,"&lt;=7"),4)&gt;MASTER!$B$3/100,"SB",IF(ROUND(AVERAGEIFS(DATA!$K:$K,DATA!$F:$F,$B225,DATA!$M:$M,L$9,DATA!$N:$N,$L$1,DATA!$E:$E,"&lt;=7"),4)&gt;MASTER!$B$4/100,"B",IF(ROUND(AVERAGEIFS(DATA!$K:$K,DATA!$F:$F,$B225,DATA!$M:$M,L$9,DATA!$N:$N,$L$1,DATA!$E:$E,"&lt;=7"),4)&gt;MASTER!$B$5/100,"C","K")))," ")</f>
        <v> </v>
      </c>
      <c r="M225" s="52"/>
      <c r="N225" s="18" t="str">
        <f ca="1">IFERROR(IF(ROUND(AVERAGEIFS(DATA!$K:$K,DATA!$F:$F,$B225,DATA!$M:$M,N$9,DATA!$N:$N,$L$1,DATA!$E:$E,"&lt;=7"),4)&gt;MASTER!$B$3/100,"SB",IF(ROUND(AVERAGEIFS(DATA!$K:$K,DATA!$F:$F,$B225,DATA!$M:$M,N$9,DATA!$N:$N,$L$1,DATA!$E:$E,"&lt;=7"),4)&gt;MASTER!$B$4/100,"B",IF(ROUND(AVERAGEIFS(DATA!$K:$K,DATA!$F:$F,$B225,DATA!$M:$M,N$9,DATA!$N:$N,$L$1,DATA!$E:$E,"&lt;=7"),4)&gt;MASTER!$B$5/100,"C","K")))," ")</f>
        <v> </v>
      </c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customHeight="1" spans="1:50">
      <c r="A226" s="1"/>
      <c r="B226" s="33" t="s">
        <v>215</v>
      </c>
      <c r="C226" s="52"/>
      <c r="D226" s="18" t="str">
        <f ca="1">IFERROR(IF(ROUND(AVERAGEIFS(DATA!$K:$K,DATA!$F:$F,$B226,DATA!$M:$M,D$9,DATA!$N:$N,$L$1,DATA!$E:$E,"&lt;=7"),4)&gt;MASTER!$B$3/100,"SB",IF(ROUND(AVERAGEIFS(DATA!$K:$K,DATA!$F:$F,$B226,DATA!$M:$M,D$9,DATA!$N:$N,$L$1,DATA!$E:$E,"&lt;=7"),4)&gt;MASTER!$B$4/100,"B",IF(ROUND(AVERAGEIFS(DATA!$K:$K,DATA!$F:$F,$B226,DATA!$M:$M,D$9,DATA!$N:$N,$L$1,DATA!$E:$E,"&lt;=7"),4)&gt;MASTER!$B$5/100,"C","K")))," ")</f>
        <v> </v>
      </c>
      <c r="E226" s="52"/>
      <c r="F226" s="18" t="str">
        <f ca="1">IFERROR(IF(ROUND(AVERAGEIFS(DATA!$K:$K,DATA!$F:$F,$B226,DATA!$M:$M,F$9,DATA!$N:$N,$L$1,DATA!$E:$E,"&lt;=7"),4)&gt;MASTER!$B$3/100,"SB",IF(ROUND(AVERAGEIFS(DATA!$K:$K,DATA!$F:$F,$B226,DATA!$M:$M,F$9,DATA!$N:$N,$L$1,DATA!$E:$E,"&lt;=7"),4)&gt;MASTER!$B$4/100,"B",IF(ROUND(AVERAGEIFS(DATA!$K:$K,DATA!$F:$F,$B226,DATA!$M:$M,F$9,DATA!$N:$N,$L$1,DATA!$E:$E,"&lt;=7"),4)&gt;MASTER!$B$5/100,"C","K")))," ")</f>
        <v> </v>
      </c>
      <c r="G226" s="52"/>
      <c r="H226" s="18" t="str">
        <f ca="1">IFERROR(IF(ROUND(AVERAGEIFS(DATA!$K:$K,DATA!$F:$F,$B226,DATA!$M:$M,H$9,DATA!$N:$N,$L$1,DATA!$E:$E,"&lt;=7"),4)&gt;MASTER!$B$3/100,"SB",IF(ROUND(AVERAGEIFS(DATA!$K:$K,DATA!$F:$F,$B226,DATA!$M:$M,H$9,DATA!$N:$N,$L$1,DATA!$E:$E,"&lt;=7"),4)&gt;MASTER!$B$4/100,"B",IF(ROUND(AVERAGEIFS(DATA!$K:$K,DATA!$F:$F,$B226,DATA!$M:$M,H$9,DATA!$N:$N,$L$1,DATA!$E:$E,"&lt;=7"),4)&gt;MASTER!$B$5/100,"C","K")))," ")</f>
        <v> </v>
      </c>
      <c r="I226" s="52"/>
      <c r="J226" s="18" t="str">
        <f ca="1">IFERROR(IF(ROUND(AVERAGEIFS(DATA!$K:$K,DATA!$F:$F,$B226,DATA!$M:$M,J$9,DATA!$N:$N,$L$1,DATA!$E:$E,"&lt;=7"),4)&gt;MASTER!$B$3/100,"SB",IF(ROUND(AVERAGEIFS(DATA!$K:$K,DATA!$F:$F,$B226,DATA!$M:$M,J$9,DATA!$N:$N,$L$1,DATA!$E:$E,"&lt;=7"),4)&gt;MASTER!$B$4/100,"B",IF(ROUND(AVERAGEIFS(DATA!$K:$K,DATA!$F:$F,$B226,DATA!$M:$M,J$9,DATA!$N:$N,$L$1,DATA!$E:$E,"&lt;=7"),4)&gt;MASTER!$B$5/100,"C","K")))," ")</f>
        <v> </v>
      </c>
      <c r="K226" s="52"/>
      <c r="L226" s="18" t="str">
        <f ca="1">IFERROR(IF(ROUND(AVERAGEIFS(DATA!$K:$K,DATA!$F:$F,$B226,DATA!$M:$M,L$9,DATA!$N:$N,$L$1,DATA!$E:$E,"&lt;=7"),4)&gt;MASTER!$B$3/100,"SB",IF(ROUND(AVERAGEIFS(DATA!$K:$K,DATA!$F:$F,$B226,DATA!$M:$M,L$9,DATA!$N:$N,$L$1,DATA!$E:$E,"&lt;=7"),4)&gt;MASTER!$B$4/100,"B",IF(ROUND(AVERAGEIFS(DATA!$K:$K,DATA!$F:$F,$B226,DATA!$M:$M,L$9,DATA!$N:$N,$L$1,DATA!$E:$E,"&lt;=7"),4)&gt;MASTER!$B$5/100,"C","K")))," ")</f>
        <v> </v>
      </c>
      <c r="M226" s="52"/>
      <c r="N226" s="18" t="str">
        <f ca="1">IFERROR(IF(ROUND(AVERAGEIFS(DATA!$K:$K,DATA!$F:$F,$B226,DATA!$M:$M,N$9,DATA!$N:$N,$L$1,DATA!$E:$E,"&lt;=7"),4)&gt;MASTER!$B$3/100,"SB",IF(ROUND(AVERAGEIFS(DATA!$K:$K,DATA!$F:$F,$B226,DATA!$M:$M,N$9,DATA!$N:$N,$L$1,DATA!$E:$E,"&lt;=7"),4)&gt;MASTER!$B$4/100,"B",IF(ROUND(AVERAGEIFS(DATA!$K:$K,DATA!$F:$F,$B226,DATA!$M:$M,N$9,DATA!$N:$N,$L$1,DATA!$E:$E,"&lt;=7"),4)&gt;MASTER!$B$5/100,"C","K")))," ")</f>
        <v> </v>
      </c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customHeight="1" spans="1:50">
      <c r="A227" s="1"/>
      <c r="B227" s="33" t="s">
        <v>216</v>
      </c>
      <c r="C227" s="52"/>
      <c r="D227" s="18" t="str">
        <f ca="1">IFERROR(IF(ROUND(AVERAGEIFS(DATA!$K:$K,DATA!$F:$F,$B227,DATA!$M:$M,D$9,DATA!$N:$N,$L$1,DATA!$E:$E,"&lt;=7"),4)&gt;MASTER!$B$3/100,"SB",IF(ROUND(AVERAGEIFS(DATA!$K:$K,DATA!$F:$F,$B227,DATA!$M:$M,D$9,DATA!$N:$N,$L$1,DATA!$E:$E,"&lt;=7"),4)&gt;MASTER!$B$4/100,"B",IF(ROUND(AVERAGEIFS(DATA!$K:$K,DATA!$F:$F,$B227,DATA!$M:$M,D$9,DATA!$N:$N,$L$1,DATA!$E:$E,"&lt;=7"),4)&gt;MASTER!$B$5/100,"C","K")))," ")</f>
        <v> </v>
      </c>
      <c r="E227" s="52"/>
      <c r="F227" s="18" t="str">
        <f ca="1">IFERROR(IF(ROUND(AVERAGEIFS(DATA!$K:$K,DATA!$F:$F,$B227,DATA!$M:$M,F$9,DATA!$N:$N,$L$1,DATA!$E:$E,"&lt;=7"),4)&gt;MASTER!$B$3/100,"SB",IF(ROUND(AVERAGEIFS(DATA!$K:$K,DATA!$F:$F,$B227,DATA!$M:$M,F$9,DATA!$N:$N,$L$1,DATA!$E:$E,"&lt;=7"),4)&gt;MASTER!$B$4/100,"B",IF(ROUND(AVERAGEIFS(DATA!$K:$K,DATA!$F:$F,$B227,DATA!$M:$M,F$9,DATA!$N:$N,$L$1,DATA!$E:$E,"&lt;=7"),4)&gt;MASTER!$B$5/100,"C","K")))," ")</f>
        <v> </v>
      </c>
      <c r="G227" s="52"/>
      <c r="H227" s="18" t="str">
        <f ca="1">IFERROR(IF(ROUND(AVERAGEIFS(DATA!$K:$K,DATA!$F:$F,$B227,DATA!$M:$M,H$9,DATA!$N:$N,$L$1,DATA!$E:$E,"&lt;=7"),4)&gt;MASTER!$B$3/100,"SB",IF(ROUND(AVERAGEIFS(DATA!$K:$K,DATA!$F:$F,$B227,DATA!$M:$M,H$9,DATA!$N:$N,$L$1,DATA!$E:$E,"&lt;=7"),4)&gt;MASTER!$B$4/100,"B",IF(ROUND(AVERAGEIFS(DATA!$K:$K,DATA!$F:$F,$B227,DATA!$M:$M,H$9,DATA!$N:$N,$L$1,DATA!$E:$E,"&lt;=7"),4)&gt;MASTER!$B$5/100,"C","K")))," ")</f>
        <v> </v>
      </c>
      <c r="I227" s="52"/>
      <c r="J227" s="18" t="str">
        <f ca="1">IFERROR(IF(ROUND(AVERAGEIFS(DATA!$K:$K,DATA!$F:$F,$B227,DATA!$M:$M,J$9,DATA!$N:$N,$L$1,DATA!$E:$E,"&lt;=7"),4)&gt;MASTER!$B$3/100,"SB",IF(ROUND(AVERAGEIFS(DATA!$K:$K,DATA!$F:$F,$B227,DATA!$M:$M,J$9,DATA!$N:$N,$L$1,DATA!$E:$E,"&lt;=7"),4)&gt;MASTER!$B$4/100,"B",IF(ROUND(AVERAGEIFS(DATA!$K:$K,DATA!$F:$F,$B227,DATA!$M:$M,J$9,DATA!$N:$N,$L$1,DATA!$E:$E,"&lt;=7"),4)&gt;MASTER!$B$5/100,"C","K")))," ")</f>
        <v> </v>
      </c>
      <c r="K227" s="52"/>
      <c r="L227" s="18" t="str">
        <f ca="1">IFERROR(IF(ROUND(AVERAGEIFS(DATA!$K:$K,DATA!$F:$F,$B227,DATA!$M:$M,L$9,DATA!$N:$N,$L$1,DATA!$E:$E,"&lt;=7"),4)&gt;MASTER!$B$3/100,"SB",IF(ROUND(AVERAGEIFS(DATA!$K:$K,DATA!$F:$F,$B227,DATA!$M:$M,L$9,DATA!$N:$N,$L$1,DATA!$E:$E,"&lt;=7"),4)&gt;MASTER!$B$4/100,"B",IF(ROUND(AVERAGEIFS(DATA!$K:$K,DATA!$F:$F,$B227,DATA!$M:$M,L$9,DATA!$N:$N,$L$1,DATA!$E:$E,"&lt;=7"),4)&gt;MASTER!$B$5/100,"C","K")))," ")</f>
        <v> </v>
      </c>
      <c r="M227" s="52"/>
      <c r="N227" s="18" t="str">
        <f ca="1">IFERROR(IF(ROUND(AVERAGEIFS(DATA!$K:$K,DATA!$F:$F,$B227,DATA!$M:$M,N$9,DATA!$N:$N,$L$1,DATA!$E:$E,"&lt;=7"),4)&gt;MASTER!$B$3/100,"SB",IF(ROUND(AVERAGEIFS(DATA!$K:$K,DATA!$F:$F,$B227,DATA!$M:$M,N$9,DATA!$N:$N,$L$1,DATA!$E:$E,"&lt;=7"),4)&gt;MASTER!$B$4/100,"B",IF(ROUND(AVERAGEIFS(DATA!$K:$K,DATA!$F:$F,$B227,DATA!$M:$M,N$9,DATA!$N:$N,$L$1,DATA!$E:$E,"&lt;=7"),4)&gt;MASTER!$B$5/100,"C","K")))," ")</f>
        <v> 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customHeight="1" spans="1:50">
      <c r="A228" s="1"/>
      <c r="B228" s="33" t="s">
        <v>217</v>
      </c>
      <c r="C228" s="52"/>
      <c r="D228" s="18" t="str">
        <f ca="1">IFERROR(IF(ROUND(AVERAGEIFS(DATA!$K:$K,DATA!$F:$F,$B228,DATA!$M:$M,D$9,DATA!$N:$N,$L$1,DATA!$E:$E,"&lt;=7"),4)&gt;MASTER!$B$3/100,"SB",IF(ROUND(AVERAGEIFS(DATA!$K:$K,DATA!$F:$F,$B228,DATA!$M:$M,D$9,DATA!$N:$N,$L$1,DATA!$E:$E,"&lt;=7"),4)&gt;MASTER!$B$4/100,"B",IF(ROUND(AVERAGEIFS(DATA!$K:$K,DATA!$F:$F,$B228,DATA!$M:$M,D$9,DATA!$N:$N,$L$1,DATA!$E:$E,"&lt;=7"),4)&gt;MASTER!$B$5/100,"C","K")))," ")</f>
        <v> </v>
      </c>
      <c r="E228" s="52"/>
      <c r="F228" s="18" t="str">
        <f ca="1">IFERROR(IF(ROUND(AVERAGEIFS(DATA!$K:$K,DATA!$F:$F,$B228,DATA!$M:$M,F$9,DATA!$N:$N,$L$1,DATA!$E:$E,"&lt;=7"),4)&gt;MASTER!$B$3/100,"SB",IF(ROUND(AVERAGEIFS(DATA!$K:$K,DATA!$F:$F,$B228,DATA!$M:$M,F$9,DATA!$N:$N,$L$1,DATA!$E:$E,"&lt;=7"),4)&gt;MASTER!$B$4/100,"B",IF(ROUND(AVERAGEIFS(DATA!$K:$K,DATA!$F:$F,$B228,DATA!$M:$M,F$9,DATA!$N:$N,$L$1,DATA!$E:$E,"&lt;=7"),4)&gt;MASTER!$B$5/100,"C","K")))," ")</f>
        <v> </v>
      </c>
      <c r="G228" s="52"/>
      <c r="H228" s="18" t="str">
        <f ca="1">IFERROR(IF(ROUND(AVERAGEIFS(DATA!$K:$K,DATA!$F:$F,$B228,DATA!$M:$M,H$9,DATA!$N:$N,$L$1,DATA!$E:$E,"&lt;=7"),4)&gt;MASTER!$B$3/100,"SB",IF(ROUND(AVERAGEIFS(DATA!$K:$K,DATA!$F:$F,$B228,DATA!$M:$M,H$9,DATA!$N:$N,$L$1,DATA!$E:$E,"&lt;=7"),4)&gt;MASTER!$B$4/100,"B",IF(ROUND(AVERAGEIFS(DATA!$K:$K,DATA!$F:$F,$B228,DATA!$M:$M,H$9,DATA!$N:$N,$L$1,DATA!$E:$E,"&lt;=7"),4)&gt;MASTER!$B$5/100,"C","K")))," ")</f>
        <v> </v>
      </c>
      <c r="I228" s="52"/>
      <c r="J228" s="18" t="str">
        <f ca="1">IFERROR(IF(ROUND(AVERAGEIFS(DATA!$K:$K,DATA!$F:$F,$B228,DATA!$M:$M,J$9,DATA!$N:$N,$L$1,DATA!$E:$E,"&lt;=7"),4)&gt;MASTER!$B$3/100,"SB",IF(ROUND(AVERAGEIFS(DATA!$K:$K,DATA!$F:$F,$B228,DATA!$M:$M,J$9,DATA!$N:$N,$L$1,DATA!$E:$E,"&lt;=7"),4)&gt;MASTER!$B$4/100,"B",IF(ROUND(AVERAGEIFS(DATA!$K:$K,DATA!$F:$F,$B228,DATA!$M:$M,J$9,DATA!$N:$N,$L$1,DATA!$E:$E,"&lt;=7"),4)&gt;MASTER!$B$5/100,"C","K")))," ")</f>
        <v> </v>
      </c>
      <c r="K228" s="52"/>
      <c r="L228" s="18" t="str">
        <f ca="1">IFERROR(IF(ROUND(AVERAGEIFS(DATA!$K:$K,DATA!$F:$F,$B228,DATA!$M:$M,L$9,DATA!$N:$N,$L$1,DATA!$E:$E,"&lt;=7"),4)&gt;MASTER!$B$3/100,"SB",IF(ROUND(AVERAGEIFS(DATA!$K:$K,DATA!$F:$F,$B228,DATA!$M:$M,L$9,DATA!$N:$N,$L$1,DATA!$E:$E,"&lt;=7"),4)&gt;MASTER!$B$4/100,"B",IF(ROUND(AVERAGEIFS(DATA!$K:$K,DATA!$F:$F,$B228,DATA!$M:$M,L$9,DATA!$N:$N,$L$1,DATA!$E:$E,"&lt;=7"),4)&gt;MASTER!$B$5/100,"C","K")))," ")</f>
        <v> </v>
      </c>
      <c r="M228" s="52"/>
      <c r="N228" s="18" t="str">
        <f ca="1">IFERROR(IF(ROUND(AVERAGEIFS(DATA!$K:$K,DATA!$F:$F,$B228,DATA!$M:$M,N$9,DATA!$N:$N,$L$1,DATA!$E:$E,"&lt;=7"),4)&gt;MASTER!$B$3/100,"SB",IF(ROUND(AVERAGEIFS(DATA!$K:$K,DATA!$F:$F,$B228,DATA!$M:$M,N$9,DATA!$N:$N,$L$1,DATA!$E:$E,"&lt;=7"),4)&gt;MASTER!$B$4/100,"B",IF(ROUND(AVERAGEIFS(DATA!$K:$K,DATA!$F:$F,$B228,DATA!$M:$M,N$9,DATA!$N:$N,$L$1,DATA!$E:$E,"&lt;=7"),4)&gt;MASTER!$B$5/100,"C","K")))," ")</f>
        <v> </v>
      </c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customHeight="1" spans="1:50">
      <c r="A229" s="1"/>
      <c r="B229" s="33" t="s">
        <v>218</v>
      </c>
      <c r="C229" s="52"/>
      <c r="D229" s="18" t="str">
        <f ca="1">IFERROR(IF(ROUND(AVERAGEIFS(DATA!$K:$K,DATA!$F:$F,$B229,DATA!$M:$M,D$9,DATA!$N:$N,$L$1,DATA!$E:$E,"&lt;=7"),4)&gt;MASTER!$B$3/100,"SB",IF(ROUND(AVERAGEIFS(DATA!$K:$K,DATA!$F:$F,$B229,DATA!$M:$M,D$9,DATA!$N:$N,$L$1,DATA!$E:$E,"&lt;=7"),4)&gt;MASTER!$B$4/100,"B",IF(ROUND(AVERAGEIFS(DATA!$K:$K,DATA!$F:$F,$B229,DATA!$M:$M,D$9,DATA!$N:$N,$L$1,DATA!$E:$E,"&lt;=7"),4)&gt;MASTER!$B$5/100,"C","K")))," ")</f>
        <v> </v>
      </c>
      <c r="E229" s="52"/>
      <c r="F229" s="18" t="str">
        <f ca="1">IFERROR(IF(ROUND(AVERAGEIFS(DATA!$K:$K,DATA!$F:$F,$B229,DATA!$M:$M,F$9,DATA!$N:$N,$L$1,DATA!$E:$E,"&lt;=7"),4)&gt;MASTER!$B$3/100,"SB",IF(ROUND(AVERAGEIFS(DATA!$K:$K,DATA!$F:$F,$B229,DATA!$M:$M,F$9,DATA!$N:$N,$L$1,DATA!$E:$E,"&lt;=7"),4)&gt;MASTER!$B$4/100,"B",IF(ROUND(AVERAGEIFS(DATA!$K:$K,DATA!$F:$F,$B229,DATA!$M:$M,F$9,DATA!$N:$N,$L$1,DATA!$E:$E,"&lt;=7"),4)&gt;MASTER!$B$5/100,"C","K")))," ")</f>
        <v> </v>
      </c>
      <c r="G229" s="52"/>
      <c r="H229" s="18" t="str">
        <f ca="1">IFERROR(IF(ROUND(AVERAGEIFS(DATA!$K:$K,DATA!$F:$F,$B229,DATA!$M:$M,H$9,DATA!$N:$N,$L$1,DATA!$E:$E,"&lt;=7"),4)&gt;MASTER!$B$3/100,"SB",IF(ROUND(AVERAGEIFS(DATA!$K:$K,DATA!$F:$F,$B229,DATA!$M:$M,H$9,DATA!$N:$N,$L$1,DATA!$E:$E,"&lt;=7"),4)&gt;MASTER!$B$4/100,"B",IF(ROUND(AVERAGEIFS(DATA!$K:$K,DATA!$F:$F,$B229,DATA!$M:$M,H$9,DATA!$N:$N,$L$1,DATA!$E:$E,"&lt;=7"),4)&gt;MASTER!$B$5/100,"C","K")))," ")</f>
        <v> </v>
      </c>
      <c r="I229" s="52"/>
      <c r="J229" s="18" t="str">
        <f ca="1">IFERROR(IF(ROUND(AVERAGEIFS(DATA!$K:$K,DATA!$F:$F,$B229,DATA!$M:$M,J$9,DATA!$N:$N,$L$1,DATA!$E:$E,"&lt;=7"),4)&gt;MASTER!$B$3/100,"SB",IF(ROUND(AVERAGEIFS(DATA!$K:$K,DATA!$F:$F,$B229,DATA!$M:$M,J$9,DATA!$N:$N,$L$1,DATA!$E:$E,"&lt;=7"),4)&gt;MASTER!$B$4/100,"B",IF(ROUND(AVERAGEIFS(DATA!$K:$K,DATA!$F:$F,$B229,DATA!$M:$M,J$9,DATA!$N:$N,$L$1,DATA!$E:$E,"&lt;=7"),4)&gt;MASTER!$B$5/100,"C","K")))," ")</f>
        <v> </v>
      </c>
      <c r="K229" s="52"/>
      <c r="L229" s="18" t="str">
        <f ca="1">IFERROR(IF(ROUND(AVERAGEIFS(DATA!$K:$K,DATA!$F:$F,$B229,DATA!$M:$M,L$9,DATA!$N:$N,$L$1,DATA!$E:$E,"&lt;=7"),4)&gt;MASTER!$B$3/100,"SB",IF(ROUND(AVERAGEIFS(DATA!$K:$K,DATA!$F:$F,$B229,DATA!$M:$M,L$9,DATA!$N:$N,$L$1,DATA!$E:$E,"&lt;=7"),4)&gt;MASTER!$B$4/100,"B",IF(ROUND(AVERAGEIFS(DATA!$K:$K,DATA!$F:$F,$B229,DATA!$M:$M,L$9,DATA!$N:$N,$L$1,DATA!$E:$E,"&lt;=7"),4)&gt;MASTER!$B$5/100,"C","K")))," ")</f>
        <v> </v>
      </c>
      <c r="M229" s="52"/>
      <c r="N229" s="18" t="str">
        <f ca="1">IFERROR(IF(ROUND(AVERAGEIFS(DATA!$K:$K,DATA!$F:$F,$B229,DATA!$M:$M,N$9,DATA!$N:$N,$L$1,DATA!$E:$E,"&lt;=7"),4)&gt;MASTER!$B$3/100,"SB",IF(ROUND(AVERAGEIFS(DATA!$K:$K,DATA!$F:$F,$B229,DATA!$M:$M,N$9,DATA!$N:$N,$L$1,DATA!$E:$E,"&lt;=7"),4)&gt;MASTER!$B$4/100,"B",IF(ROUND(AVERAGEIFS(DATA!$K:$K,DATA!$F:$F,$B229,DATA!$M:$M,N$9,DATA!$N:$N,$L$1,DATA!$E:$E,"&lt;=7"),4)&gt;MASTER!$B$5/100,"C","K")))," ")</f>
        <v> </v>
      </c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customHeight="1" spans="1:50">
      <c r="A230" s="1"/>
      <c r="B230" s="33" t="s">
        <v>213</v>
      </c>
      <c r="C230" s="52"/>
      <c r="D230" s="18" t="str">
        <f ca="1">IFERROR(IF(ROUND(AVERAGEIFS(DATA!$K:$K,DATA!$F:$F,$B230,DATA!$M:$M,D$9,DATA!$N:$N,$L$1,DATA!$E:$E,"&lt;=7"),4)&gt;MASTER!$B$3/100,"SB",IF(ROUND(AVERAGEIFS(DATA!$K:$K,DATA!$F:$F,$B230,DATA!$M:$M,D$9,DATA!$N:$N,$L$1,DATA!$E:$E,"&lt;=7"),4)&gt;MASTER!$B$4/100,"B",IF(ROUND(AVERAGEIFS(DATA!$K:$K,DATA!$F:$F,$B230,DATA!$M:$M,D$9,DATA!$N:$N,$L$1,DATA!$E:$E,"&lt;=7"),4)&gt;MASTER!$B$5/100,"C","K")))," ")</f>
        <v> </v>
      </c>
      <c r="E230" s="52"/>
      <c r="F230" s="18" t="str">
        <f ca="1">IFERROR(IF(ROUND(AVERAGEIFS(DATA!$K:$K,DATA!$F:$F,$B230,DATA!$M:$M,F$9,DATA!$N:$N,$L$1,DATA!$E:$E,"&lt;=7"),4)&gt;MASTER!$B$3/100,"SB",IF(ROUND(AVERAGEIFS(DATA!$K:$K,DATA!$F:$F,$B230,DATA!$M:$M,F$9,DATA!$N:$N,$L$1,DATA!$E:$E,"&lt;=7"),4)&gt;MASTER!$B$4/100,"B",IF(ROUND(AVERAGEIFS(DATA!$K:$K,DATA!$F:$F,$B230,DATA!$M:$M,F$9,DATA!$N:$N,$L$1,DATA!$E:$E,"&lt;=7"),4)&gt;MASTER!$B$5/100,"C","K")))," ")</f>
        <v> </v>
      </c>
      <c r="G230" s="52"/>
      <c r="H230" s="18" t="str">
        <f ca="1">IFERROR(IF(ROUND(AVERAGEIFS(DATA!$K:$K,DATA!$F:$F,$B230,DATA!$M:$M,H$9,DATA!$N:$N,$L$1,DATA!$E:$E,"&lt;=7"),4)&gt;MASTER!$B$3/100,"SB",IF(ROUND(AVERAGEIFS(DATA!$K:$K,DATA!$F:$F,$B230,DATA!$M:$M,H$9,DATA!$N:$N,$L$1,DATA!$E:$E,"&lt;=7"),4)&gt;MASTER!$B$4/100,"B",IF(ROUND(AVERAGEIFS(DATA!$K:$K,DATA!$F:$F,$B230,DATA!$M:$M,H$9,DATA!$N:$N,$L$1,DATA!$E:$E,"&lt;=7"),4)&gt;MASTER!$B$5/100,"C","K")))," ")</f>
        <v> </v>
      </c>
      <c r="I230" s="52"/>
      <c r="J230" s="18" t="str">
        <f ca="1">IFERROR(IF(ROUND(AVERAGEIFS(DATA!$K:$K,DATA!$F:$F,$B230,DATA!$M:$M,J$9,DATA!$N:$N,$L$1,DATA!$E:$E,"&lt;=7"),4)&gt;MASTER!$B$3/100,"SB",IF(ROUND(AVERAGEIFS(DATA!$K:$K,DATA!$F:$F,$B230,DATA!$M:$M,J$9,DATA!$N:$N,$L$1,DATA!$E:$E,"&lt;=7"),4)&gt;MASTER!$B$4/100,"B",IF(ROUND(AVERAGEIFS(DATA!$K:$K,DATA!$F:$F,$B230,DATA!$M:$M,J$9,DATA!$N:$N,$L$1,DATA!$E:$E,"&lt;=7"),4)&gt;MASTER!$B$5/100,"C","K")))," ")</f>
        <v> </v>
      </c>
      <c r="K230" s="52"/>
      <c r="L230" s="18" t="str">
        <f ca="1">IFERROR(IF(ROUND(AVERAGEIFS(DATA!$K:$K,DATA!$F:$F,$B230,DATA!$M:$M,L$9,DATA!$N:$N,$L$1,DATA!$E:$E,"&lt;=7"),4)&gt;MASTER!$B$3/100,"SB",IF(ROUND(AVERAGEIFS(DATA!$K:$K,DATA!$F:$F,$B230,DATA!$M:$M,L$9,DATA!$N:$N,$L$1,DATA!$E:$E,"&lt;=7"),4)&gt;MASTER!$B$4/100,"B",IF(ROUND(AVERAGEIFS(DATA!$K:$K,DATA!$F:$F,$B230,DATA!$M:$M,L$9,DATA!$N:$N,$L$1,DATA!$E:$E,"&lt;=7"),4)&gt;MASTER!$B$5/100,"C","K")))," ")</f>
        <v> </v>
      </c>
      <c r="M230" s="52"/>
      <c r="N230" s="18" t="str">
        <f ca="1">IFERROR(IF(ROUND(AVERAGEIFS(DATA!$K:$K,DATA!$F:$F,$B230,DATA!$M:$M,N$9,DATA!$N:$N,$L$1,DATA!$E:$E,"&lt;=7"),4)&gt;MASTER!$B$3/100,"SB",IF(ROUND(AVERAGEIFS(DATA!$K:$K,DATA!$F:$F,$B230,DATA!$M:$M,N$9,DATA!$N:$N,$L$1,DATA!$E:$E,"&lt;=7"),4)&gt;MASTER!$B$4/100,"B",IF(ROUND(AVERAGEIFS(DATA!$K:$K,DATA!$F:$F,$B230,DATA!$M:$M,N$9,DATA!$N:$N,$L$1,DATA!$E:$E,"&lt;=7"),4)&gt;MASTER!$B$5/100,"C","K")))," ")</f>
        <v> 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customHeight="1" spans="1:50">
      <c r="A231" s="1"/>
      <c r="B231" s="33" t="s">
        <v>219</v>
      </c>
      <c r="C231" s="52"/>
      <c r="D231" s="18" t="str">
        <f ca="1">IFERROR(IF(ROUND(AVERAGEIFS(DATA!$K:$K,DATA!$F:$F,$B231,DATA!$M:$M,D$9,DATA!$N:$N,$L$1,DATA!$E:$E,"&lt;=7"),4)&gt;MASTER!$B$3/100,"SB",IF(ROUND(AVERAGEIFS(DATA!$K:$K,DATA!$F:$F,$B231,DATA!$M:$M,D$9,DATA!$N:$N,$L$1,DATA!$E:$E,"&lt;=7"),4)&gt;MASTER!$B$4/100,"B",IF(ROUND(AVERAGEIFS(DATA!$K:$K,DATA!$F:$F,$B231,DATA!$M:$M,D$9,DATA!$N:$N,$L$1,DATA!$E:$E,"&lt;=7"),4)&gt;MASTER!$B$5/100,"C","K")))," ")</f>
        <v> </v>
      </c>
      <c r="E231" s="52"/>
      <c r="F231" s="18" t="str">
        <f ca="1">IFERROR(IF(ROUND(AVERAGEIFS(DATA!$K:$K,DATA!$F:$F,$B231,DATA!$M:$M,F$9,DATA!$N:$N,$L$1,DATA!$E:$E,"&lt;=7"),4)&gt;MASTER!$B$3/100,"SB",IF(ROUND(AVERAGEIFS(DATA!$K:$K,DATA!$F:$F,$B231,DATA!$M:$M,F$9,DATA!$N:$N,$L$1,DATA!$E:$E,"&lt;=7"),4)&gt;MASTER!$B$4/100,"B",IF(ROUND(AVERAGEIFS(DATA!$K:$K,DATA!$F:$F,$B231,DATA!$M:$M,F$9,DATA!$N:$N,$L$1,DATA!$E:$E,"&lt;=7"),4)&gt;MASTER!$B$5/100,"C","K")))," ")</f>
        <v> </v>
      </c>
      <c r="G231" s="52"/>
      <c r="H231" s="18" t="str">
        <f ca="1">IFERROR(IF(ROUND(AVERAGEIFS(DATA!$K:$K,DATA!$F:$F,$B231,DATA!$M:$M,H$9,DATA!$N:$N,$L$1,DATA!$E:$E,"&lt;=7"),4)&gt;MASTER!$B$3/100,"SB",IF(ROUND(AVERAGEIFS(DATA!$K:$K,DATA!$F:$F,$B231,DATA!$M:$M,H$9,DATA!$N:$N,$L$1,DATA!$E:$E,"&lt;=7"),4)&gt;MASTER!$B$4/100,"B",IF(ROUND(AVERAGEIFS(DATA!$K:$K,DATA!$F:$F,$B231,DATA!$M:$M,H$9,DATA!$N:$N,$L$1,DATA!$E:$E,"&lt;=7"),4)&gt;MASTER!$B$5/100,"C","K")))," ")</f>
        <v> </v>
      </c>
      <c r="I231" s="52"/>
      <c r="J231" s="18" t="str">
        <f ca="1">IFERROR(IF(ROUND(AVERAGEIFS(DATA!$K:$K,DATA!$F:$F,$B231,DATA!$M:$M,J$9,DATA!$N:$N,$L$1,DATA!$E:$E,"&lt;=7"),4)&gt;MASTER!$B$3/100,"SB",IF(ROUND(AVERAGEIFS(DATA!$K:$K,DATA!$F:$F,$B231,DATA!$M:$M,J$9,DATA!$N:$N,$L$1,DATA!$E:$E,"&lt;=7"),4)&gt;MASTER!$B$4/100,"B",IF(ROUND(AVERAGEIFS(DATA!$K:$K,DATA!$F:$F,$B231,DATA!$M:$M,J$9,DATA!$N:$N,$L$1,DATA!$E:$E,"&lt;=7"),4)&gt;MASTER!$B$5/100,"C","K")))," ")</f>
        <v> </v>
      </c>
      <c r="K231" s="52"/>
      <c r="L231" s="18" t="str">
        <f ca="1">IFERROR(IF(ROUND(AVERAGEIFS(DATA!$K:$K,DATA!$F:$F,$B231,DATA!$M:$M,L$9,DATA!$N:$N,$L$1,DATA!$E:$E,"&lt;=7"),4)&gt;MASTER!$B$3/100,"SB",IF(ROUND(AVERAGEIFS(DATA!$K:$K,DATA!$F:$F,$B231,DATA!$M:$M,L$9,DATA!$N:$N,$L$1,DATA!$E:$E,"&lt;=7"),4)&gt;MASTER!$B$4/100,"B",IF(ROUND(AVERAGEIFS(DATA!$K:$K,DATA!$F:$F,$B231,DATA!$M:$M,L$9,DATA!$N:$N,$L$1,DATA!$E:$E,"&lt;=7"),4)&gt;MASTER!$B$5/100,"C","K")))," ")</f>
        <v> </v>
      </c>
      <c r="M231" s="52"/>
      <c r="N231" s="18" t="str">
        <f ca="1">IFERROR(IF(ROUND(AVERAGEIFS(DATA!$K:$K,DATA!$F:$F,$B231,DATA!$M:$M,N$9,DATA!$N:$N,$L$1,DATA!$E:$E,"&lt;=7"),4)&gt;MASTER!$B$3/100,"SB",IF(ROUND(AVERAGEIFS(DATA!$K:$K,DATA!$F:$F,$B231,DATA!$M:$M,N$9,DATA!$N:$N,$L$1,DATA!$E:$E,"&lt;=7"),4)&gt;MASTER!$B$4/100,"B",IF(ROUND(AVERAGEIFS(DATA!$K:$K,DATA!$F:$F,$B231,DATA!$M:$M,N$9,DATA!$N:$N,$L$1,DATA!$E:$E,"&lt;=7"),4)&gt;MASTER!$B$5/100,"C","K")))," ")</f>
        <v> </v>
      </c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customHeight="1" spans="1:50">
      <c r="A232" s="1"/>
      <c r="B232" s="33" t="s">
        <v>220</v>
      </c>
      <c r="C232" s="52"/>
      <c r="D232" s="18" t="str">
        <f ca="1">IFERROR(IF(ROUND(AVERAGEIFS(DATA!$K:$K,DATA!$F:$F,$B232,DATA!$M:$M,D$9,DATA!$N:$N,$L$1,DATA!$E:$E,"&lt;=7"),4)&gt;MASTER!$B$3/100,"SB",IF(ROUND(AVERAGEIFS(DATA!$K:$K,DATA!$F:$F,$B232,DATA!$M:$M,D$9,DATA!$N:$N,$L$1,DATA!$E:$E,"&lt;=7"),4)&gt;MASTER!$B$4/100,"B",IF(ROUND(AVERAGEIFS(DATA!$K:$K,DATA!$F:$F,$B232,DATA!$M:$M,D$9,DATA!$N:$N,$L$1,DATA!$E:$E,"&lt;=7"),4)&gt;MASTER!$B$5/100,"C","K")))," ")</f>
        <v> </v>
      </c>
      <c r="E232" s="52"/>
      <c r="F232" s="18" t="str">
        <f ca="1">IFERROR(IF(ROUND(AVERAGEIFS(DATA!$K:$K,DATA!$F:$F,$B232,DATA!$M:$M,F$9,DATA!$N:$N,$L$1,DATA!$E:$E,"&lt;=7"),4)&gt;MASTER!$B$3/100,"SB",IF(ROUND(AVERAGEIFS(DATA!$K:$K,DATA!$F:$F,$B232,DATA!$M:$M,F$9,DATA!$N:$N,$L$1,DATA!$E:$E,"&lt;=7"),4)&gt;MASTER!$B$4/100,"B",IF(ROUND(AVERAGEIFS(DATA!$K:$K,DATA!$F:$F,$B232,DATA!$M:$M,F$9,DATA!$N:$N,$L$1,DATA!$E:$E,"&lt;=7"),4)&gt;MASTER!$B$5/100,"C","K")))," ")</f>
        <v> </v>
      </c>
      <c r="G232" s="52"/>
      <c r="H232" s="18" t="str">
        <f ca="1">IFERROR(IF(ROUND(AVERAGEIFS(DATA!$K:$K,DATA!$F:$F,$B232,DATA!$M:$M,H$9,DATA!$N:$N,$L$1,DATA!$E:$E,"&lt;=7"),4)&gt;MASTER!$B$3/100,"SB",IF(ROUND(AVERAGEIFS(DATA!$K:$K,DATA!$F:$F,$B232,DATA!$M:$M,H$9,DATA!$N:$N,$L$1,DATA!$E:$E,"&lt;=7"),4)&gt;MASTER!$B$4/100,"B",IF(ROUND(AVERAGEIFS(DATA!$K:$K,DATA!$F:$F,$B232,DATA!$M:$M,H$9,DATA!$N:$N,$L$1,DATA!$E:$E,"&lt;=7"),4)&gt;MASTER!$B$5/100,"C","K")))," ")</f>
        <v> </v>
      </c>
      <c r="I232" s="52"/>
      <c r="J232" s="18" t="str">
        <f ca="1">IFERROR(IF(ROUND(AVERAGEIFS(DATA!$K:$K,DATA!$F:$F,$B232,DATA!$M:$M,J$9,DATA!$N:$N,$L$1,DATA!$E:$E,"&lt;=7"),4)&gt;MASTER!$B$3/100,"SB",IF(ROUND(AVERAGEIFS(DATA!$K:$K,DATA!$F:$F,$B232,DATA!$M:$M,J$9,DATA!$N:$N,$L$1,DATA!$E:$E,"&lt;=7"),4)&gt;MASTER!$B$4/100,"B",IF(ROUND(AVERAGEIFS(DATA!$K:$K,DATA!$F:$F,$B232,DATA!$M:$M,J$9,DATA!$N:$N,$L$1,DATA!$E:$E,"&lt;=7"),4)&gt;MASTER!$B$5/100,"C","K")))," ")</f>
        <v> </v>
      </c>
      <c r="K232" s="52"/>
      <c r="L232" s="18" t="str">
        <f ca="1">IFERROR(IF(ROUND(AVERAGEIFS(DATA!$K:$K,DATA!$F:$F,$B232,DATA!$M:$M,L$9,DATA!$N:$N,$L$1,DATA!$E:$E,"&lt;=7"),4)&gt;MASTER!$B$3/100,"SB",IF(ROUND(AVERAGEIFS(DATA!$K:$K,DATA!$F:$F,$B232,DATA!$M:$M,L$9,DATA!$N:$N,$L$1,DATA!$E:$E,"&lt;=7"),4)&gt;MASTER!$B$4/100,"B",IF(ROUND(AVERAGEIFS(DATA!$K:$K,DATA!$F:$F,$B232,DATA!$M:$M,L$9,DATA!$N:$N,$L$1,DATA!$E:$E,"&lt;=7"),4)&gt;MASTER!$B$5/100,"C","K")))," ")</f>
        <v> </v>
      </c>
      <c r="M232" s="52"/>
      <c r="N232" s="18" t="str">
        <f ca="1">IFERROR(IF(ROUND(AVERAGEIFS(DATA!$K:$K,DATA!$F:$F,$B232,DATA!$M:$M,N$9,DATA!$N:$N,$L$1,DATA!$E:$E,"&lt;=7"),4)&gt;MASTER!$B$3/100,"SB",IF(ROUND(AVERAGEIFS(DATA!$K:$K,DATA!$F:$F,$B232,DATA!$M:$M,N$9,DATA!$N:$N,$L$1,DATA!$E:$E,"&lt;=7"),4)&gt;MASTER!$B$4/100,"B",IF(ROUND(AVERAGEIFS(DATA!$K:$K,DATA!$F:$F,$B232,DATA!$M:$M,N$9,DATA!$N:$N,$L$1,DATA!$E:$E,"&lt;=7"),4)&gt;MASTER!$B$5/100,"C","K")))," ")</f>
        <v> </v>
      </c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customHeight="1" spans="1:50">
      <c r="A233" s="1"/>
      <c r="B233" s="33" t="s">
        <v>221</v>
      </c>
      <c r="C233" s="52"/>
      <c r="D233" s="18" t="str">
        <f ca="1">IFERROR(IF(ROUND(AVERAGEIFS(DATA!$K:$K,DATA!$F:$F,$B233,DATA!$M:$M,D$9,DATA!$N:$N,$L$1,DATA!$E:$E,"&lt;=7"),4)&gt;MASTER!$B$3/100,"SB",IF(ROUND(AVERAGEIFS(DATA!$K:$K,DATA!$F:$F,$B233,DATA!$M:$M,D$9,DATA!$N:$N,$L$1,DATA!$E:$E,"&lt;=7"),4)&gt;MASTER!$B$4/100,"B",IF(ROUND(AVERAGEIFS(DATA!$K:$K,DATA!$F:$F,$B233,DATA!$M:$M,D$9,DATA!$N:$N,$L$1,DATA!$E:$E,"&lt;=7"),4)&gt;MASTER!$B$5/100,"C","K")))," ")</f>
        <v> </v>
      </c>
      <c r="E233" s="52"/>
      <c r="F233" s="18" t="str">
        <f ca="1">IFERROR(IF(ROUND(AVERAGEIFS(DATA!$K:$K,DATA!$F:$F,$B233,DATA!$M:$M,F$9,DATA!$N:$N,$L$1,DATA!$E:$E,"&lt;=7"),4)&gt;MASTER!$B$3/100,"SB",IF(ROUND(AVERAGEIFS(DATA!$K:$K,DATA!$F:$F,$B233,DATA!$M:$M,F$9,DATA!$N:$N,$L$1,DATA!$E:$E,"&lt;=7"),4)&gt;MASTER!$B$4/100,"B",IF(ROUND(AVERAGEIFS(DATA!$K:$K,DATA!$F:$F,$B233,DATA!$M:$M,F$9,DATA!$N:$N,$L$1,DATA!$E:$E,"&lt;=7"),4)&gt;MASTER!$B$5/100,"C","K")))," ")</f>
        <v> </v>
      </c>
      <c r="G233" s="52"/>
      <c r="H233" s="18" t="str">
        <f ca="1">IFERROR(IF(ROUND(AVERAGEIFS(DATA!$K:$K,DATA!$F:$F,$B233,DATA!$M:$M,H$9,DATA!$N:$N,$L$1,DATA!$E:$E,"&lt;=7"),4)&gt;MASTER!$B$3/100,"SB",IF(ROUND(AVERAGEIFS(DATA!$K:$K,DATA!$F:$F,$B233,DATA!$M:$M,H$9,DATA!$N:$N,$L$1,DATA!$E:$E,"&lt;=7"),4)&gt;MASTER!$B$4/100,"B",IF(ROUND(AVERAGEIFS(DATA!$K:$K,DATA!$F:$F,$B233,DATA!$M:$M,H$9,DATA!$N:$N,$L$1,DATA!$E:$E,"&lt;=7"),4)&gt;MASTER!$B$5/100,"C","K")))," ")</f>
        <v> </v>
      </c>
      <c r="I233" s="52"/>
      <c r="J233" s="18" t="str">
        <f ca="1">IFERROR(IF(ROUND(AVERAGEIFS(DATA!$K:$K,DATA!$F:$F,$B233,DATA!$M:$M,J$9,DATA!$N:$N,$L$1,DATA!$E:$E,"&lt;=7"),4)&gt;MASTER!$B$3/100,"SB",IF(ROUND(AVERAGEIFS(DATA!$K:$K,DATA!$F:$F,$B233,DATA!$M:$M,J$9,DATA!$N:$N,$L$1,DATA!$E:$E,"&lt;=7"),4)&gt;MASTER!$B$4/100,"B",IF(ROUND(AVERAGEIFS(DATA!$K:$K,DATA!$F:$F,$B233,DATA!$M:$M,J$9,DATA!$N:$N,$L$1,DATA!$E:$E,"&lt;=7"),4)&gt;MASTER!$B$5/100,"C","K")))," ")</f>
        <v> </v>
      </c>
      <c r="K233" s="52"/>
      <c r="L233" s="18" t="str">
        <f ca="1">IFERROR(IF(ROUND(AVERAGEIFS(DATA!$K:$K,DATA!$F:$F,$B233,DATA!$M:$M,L$9,DATA!$N:$N,$L$1,DATA!$E:$E,"&lt;=7"),4)&gt;MASTER!$B$3/100,"SB",IF(ROUND(AVERAGEIFS(DATA!$K:$K,DATA!$F:$F,$B233,DATA!$M:$M,L$9,DATA!$N:$N,$L$1,DATA!$E:$E,"&lt;=7"),4)&gt;MASTER!$B$4/100,"B",IF(ROUND(AVERAGEIFS(DATA!$K:$K,DATA!$F:$F,$B233,DATA!$M:$M,L$9,DATA!$N:$N,$L$1,DATA!$E:$E,"&lt;=7"),4)&gt;MASTER!$B$5/100,"C","K")))," ")</f>
        <v> </v>
      </c>
      <c r="M233" s="52"/>
      <c r="N233" s="18" t="str">
        <f ca="1">IFERROR(IF(ROUND(AVERAGEIFS(DATA!$K:$K,DATA!$F:$F,$B233,DATA!$M:$M,N$9,DATA!$N:$N,$L$1,DATA!$E:$E,"&lt;=7"),4)&gt;MASTER!$B$3/100,"SB",IF(ROUND(AVERAGEIFS(DATA!$K:$K,DATA!$F:$F,$B233,DATA!$M:$M,N$9,DATA!$N:$N,$L$1,DATA!$E:$E,"&lt;=7"),4)&gt;MASTER!$B$4/100,"B",IF(ROUND(AVERAGEIFS(DATA!$K:$K,DATA!$F:$F,$B233,DATA!$M:$M,N$9,DATA!$N:$N,$L$1,DATA!$E:$E,"&lt;=7"),4)&gt;MASTER!$B$5/100,"C","K")))," ")</f>
        <v> 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customHeight="1" spans="1:50">
      <c r="A234" s="1"/>
      <c r="B234" s="33" t="s">
        <v>222</v>
      </c>
      <c r="C234" s="52"/>
      <c r="D234" s="18" t="str">
        <f ca="1">IFERROR(IF(ROUND(AVERAGEIFS(DATA!$K:$K,DATA!$F:$F,$B234,DATA!$M:$M,D$9,DATA!$N:$N,$L$1,DATA!$E:$E,"&lt;=7"),4)&gt;MASTER!$B$3/100,"SB",IF(ROUND(AVERAGEIFS(DATA!$K:$K,DATA!$F:$F,$B234,DATA!$M:$M,D$9,DATA!$N:$N,$L$1,DATA!$E:$E,"&lt;=7"),4)&gt;MASTER!$B$4/100,"B",IF(ROUND(AVERAGEIFS(DATA!$K:$K,DATA!$F:$F,$B234,DATA!$M:$M,D$9,DATA!$N:$N,$L$1,DATA!$E:$E,"&lt;=7"),4)&gt;MASTER!$B$5/100,"C","K")))," ")</f>
        <v> </v>
      </c>
      <c r="E234" s="52"/>
      <c r="F234" s="18" t="str">
        <f ca="1">IFERROR(IF(ROUND(AVERAGEIFS(DATA!$K:$K,DATA!$F:$F,$B234,DATA!$M:$M,F$9,DATA!$N:$N,$L$1,DATA!$E:$E,"&lt;=7"),4)&gt;MASTER!$B$3/100,"SB",IF(ROUND(AVERAGEIFS(DATA!$K:$K,DATA!$F:$F,$B234,DATA!$M:$M,F$9,DATA!$N:$N,$L$1,DATA!$E:$E,"&lt;=7"),4)&gt;MASTER!$B$4/100,"B",IF(ROUND(AVERAGEIFS(DATA!$K:$K,DATA!$F:$F,$B234,DATA!$M:$M,F$9,DATA!$N:$N,$L$1,DATA!$E:$E,"&lt;=7"),4)&gt;MASTER!$B$5/100,"C","K")))," ")</f>
        <v> </v>
      </c>
      <c r="G234" s="52"/>
      <c r="H234" s="18" t="str">
        <f ca="1">IFERROR(IF(ROUND(AVERAGEIFS(DATA!$K:$K,DATA!$F:$F,$B234,DATA!$M:$M,H$9,DATA!$N:$N,$L$1,DATA!$E:$E,"&lt;=7"),4)&gt;MASTER!$B$3/100,"SB",IF(ROUND(AVERAGEIFS(DATA!$K:$K,DATA!$F:$F,$B234,DATA!$M:$M,H$9,DATA!$N:$N,$L$1,DATA!$E:$E,"&lt;=7"),4)&gt;MASTER!$B$4/100,"B",IF(ROUND(AVERAGEIFS(DATA!$K:$K,DATA!$F:$F,$B234,DATA!$M:$M,H$9,DATA!$N:$N,$L$1,DATA!$E:$E,"&lt;=7"),4)&gt;MASTER!$B$5/100,"C","K")))," ")</f>
        <v> </v>
      </c>
      <c r="I234" s="52"/>
      <c r="J234" s="18" t="str">
        <f ca="1">IFERROR(IF(ROUND(AVERAGEIFS(DATA!$K:$K,DATA!$F:$F,$B234,DATA!$M:$M,J$9,DATA!$N:$N,$L$1,DATA!$E:$E,"&lt;=7"),4)&gt;MASTER!$B$3/100,"SB",IF(ROUND(AVERAGEIFS(DATA!$K:$K,DATA!$F:$F,$B234,DATA!$M:$M,J$9,DATA!$N:$N,$L$1,DATA!$E:$E,"&lt;=7"),4)&gt;MASTER!$B$4/100,"B",IF(ROUND(AVERAGEIFS(DATA!$K:$K,DATA!$F:$F,$B234,DATA!$M:$M,J$9,DATA!$N:$N,$L$1,DATA!$E:$E,"&lt;=7"),4)&gt;MASTER!$B$5/100,"C","K")))," ")</f>
        <v> </v>
      </c>
      <c r="K234" s="52"/>
      <c r="L234" s="18" t="str">
        <f ca="1">IFERROR(IF(ROUND(AVERAGEIFS(DATA!$K:$K,DATA!$F:$F,$B234,DATA!$M:$M,L$9,DATA!$N:$N,$L$1,DATA!$E:$E,"&lt;=7"),4)&gt;MASTER!$B$3/100,"SB",IF(ROUND(AVERAGEIFS(DATA!$K:$K,DATA!$F:$F,$B234,DATA!$M:$M,L$9,DATA!$N:$N,$L$1,DATA!$E:$E,"&lt;=7"),4)&gt;MASTER!$B$4/100,"B",IF(ROUND(AVERAGEIFS(DATA!$K:$K,DATA!$F:$F,$B234,DATA!$M:$M,L$9,DATA!$N:$N,$L$1,DATA!$E:$E,"&lt;=7"),4)&gt;MASTER!$B$5/100,"C","K")))," ")</f>
        <v> </v>
      </c>
      <c r="M234" s="52"/>
      <c r="N234" s="18" t="str">
        <f ca="1">IFERROR(IF(ROUND(AVERAGEIFS(DATA!$K:$K,DATA!$F:$F,$B234,DATA!$M:$M,N$9,DATA!$N:$N,$L$1,DATA!$E:$E,"&lt;=7"),4)&gt;MASTER!$B$3/100,"SB",IF(ROUND(AVERAGEIFS(DATA!$K:$K,DATA!$F:$F,$B234,DATA!$M:$M,N$9,DATA!$N:$N,$L$1,DATA!$E:$E,"&lt;=7"),4)&gt;MASTER!$B$4/100,"B",IF(ROUND(AVERAGEIFS(DATA!$K:$K,DATA!$F:$F,$B234,DATA!$M:$M,N$9,DATA!$N:$N,$L$1,DATA!$E:$E,"&lt;=7"),4)&gt;MASTER!$B$5/100,"C","K")))," ")</f>
        <v> 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customHeight="1" spans="1:50">
      <c r="A235" s="1"/>
      <c r="B235" s="33" t="s">
        <v>223</v>
      </c>
      <c r="C235" s="52"/>
      <c r="D235" s="18" t="str">
        <f ca="1">IFERROR(IF(ROUND(AVERAGEIFS(DATA!$K:$K,DATA!$F:$F,$B235,DATA!$M:$M,D$9,DATA!$N:$N,$L$1,DATA!$E:$E,"&lt;=7"),4)&gt;MASTER!$B$3/100,"SB",IF(ROUND(AVERAGEIFS(DATA!$K:$K,DATA!$F:$F,$B235,DATA!$M:$M,D$9,DATA!$N:$N,$L$1,DATA!$E:$E,"&lt;=7"),4)&gt;MASTER!$B$4/100,"B",IF(ROUND(AVERAGEIFS(DATA!$K:$K,DATA!$F:$F,$B235,DATA!$M:$M,D$9,DATA!$N:$N,$L$1,DATA!$E:$E,"&lt;=7"),4)&gt;MASTER!$B$5/100,"C","K")))," ")</f>
        <v> </v>
      </c>
      <c r="E235" s="52"/>
      <c r="F235" s="18" t="str">
        <f ca="1">IFERROR(IF(ROUND(AVERAGEIFS(DATA!$K:$K,DATA!$F:$F,$B235,DATA!$M:$M,F$9,DATA!$N:$N,$L$1,DATA!$E:$E,"&lt;=7"),4)&gt;MASTER!$B$3/100,"SB",IF(ROUND(AVERAGEIFS(DATA!$K:$K,DATA!$F:$F,$B235,DATA!$M:$M,F$9,DATA!$N:$N,$L$1,DATA!$E:$E,"&lt;=7"),4)&gt;MASTER!$B$4/100,"B",IF(ROUND(AVERAGEIFS(DATA!$K:$K,DATA!$F:$F,$B235,DATA!$M:$M,F$9,DATA!$N:$N,$L$1,DATA!$E:$E,"&lt;=7"),4)&gt;MASTER!$B$5/100,"C","K")))," ")</f>
        <v> </v>
      </c>
      <c r="G235" s="52"/>
      <c r="H235" s="18" t="str">
        <f ca="1">IFERROR(IF(ROUND(AVERAGEIFS(DATA!$K:$K,DATA!$F:$F,$B235,DATA!$M:$M,H$9,DATA!$N:$N,$L$1,DATA!$E:$E,"&lt;=7"),4)&gt;MASTER!$B$3/100,"SB",IF(ROUND(AVERAGEIFS(DATA!$K:$K,DATA!$F:$F,$B235,DATA!$M:$M,H$9,DATA!$N:$N,$L$1,DATA!$E:$E,"&lt;=7"),4)&gt;MASTER!$B$4/100,"B",IF(ROUND(AVERAGEIFS(DATA!$K:$K,DATA!$F:$F,$B235,DATA!$M:$M,H$9,DATA!$N:$N,$L$1,DATA!$E:$E,"&lt;=7"),4)&gt;MASTER!$B$5/100,"C","K")))," ")</f>
        <v> </v>
      </c>
      <c r="I235" s="52"/>
      <c r="J235" s="18" t="str">
        <f ca="1">IFERROR(IF(ROUND(AVERAGEIFS(DATA!$K:$K,DATA!$F:$F,$B235,DATA!$M:$M,J$9,DATA!$N:$N,$L$1,DATA!$E:$E,"&lt;=7"),4)&gt;MASTER!$B$3/100,"SB",IF(ROUND(AVERAGEIFS(DATA!$K:$K,DATA!$F:$F,$B235,DATA!$M:$M,J$9,DATA!$N:$N,$L$1,DATA!$E:$E,"&lt;=7"),4)&gt;MASTER!$B$4/100,"B",IF(ROUND(AVERAGEIFS(DATA!$K:$K,DATA!$F:$F,$B235,DATA!$M:$M,J$9,DATA!$N:$N,$L$1,DATA!$E:$E,"&lt;=7"),4)&gt;MASTER!$B$5/100,"C","K")))," ")</f>
        <v> </v>
      </c>
      <c r="K235" s="52"/>
      <c r="L235" s="18" t="str">
        <f ca="1">IFERROR(IF(ROUND(AVERAGEIFS(DATA!$K:$K,DATA!$F:$F,$B235,DATA!$M:$M,L$9,DATA!$N:$N,$L$1,DATA!$E:$E,"&lt;=7"),4)&gt;MASTER!$B$3/100,"SB",IF(ROUND(AVERAGEIFS(DATA!$K:$K,DATA!$F:$F,$B235,DATA!$M:$M,L$9,DATA!$N:$N,$L$1,DATA!$E:$E,"&lt;=7"),4)&gt;MASTER!$B$4/100,"B",IF(ROUND(AVERAGEIFS(DATA!$K:$K,DATA!$F:$F,$B235,DATA!$M:$M,L$9,DATA!$N:$N,$L$1,DATA!$E:$E,"&lt;=7"),4)&gt;MASTER!$B$5/100,"C","K")))," ")</f>
        <v> </v>
      </c>
      <c r="M235" s="52"/>
      <c r="N235" s="18" t="str">
        <f ca="1">IFERROR(IF(ROUND(AVERAGEIFS(DATA!$K:$K,DATA!$F:$F,$B235,DATA!$M:$M,N$9,DATA!$N:$N,$L$1,DATA!$E:$E,"&lt;=7"),4)&gt;MASTER!$B$3/100,"SB",IF(ROUND(AVERAGEIFS(DATA!$K:$K,DATA!$F:$F,$B235,DATA!$M:$M,N$9,DATA!$N:$N,$L$1,DATA!$E:$E,"&lt;=7"),4)&gt;MASTER!$B$4/100,"B",IF(ROUND(AVERAGEIFS(DATA!$K:$K,DATA!$F:$F,$B235,DATA!$M:$M,N$9,DATA!$N:$N,$L$1,DATA!$E:$E,"&lt;=7"),4)&gt;MASTER!$B$5/100,"C","K")))," ")</f>
        <v> </v>
      </c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customHeight="1" spans="1:50">
      <c r="A236" s="1"/>
      <c r="B236" s="33" t="s">
        <v>224</v>
      </c>
      <c r="C236" s="52"/>
      <c r="D236" s="18" t="str">
        <f ca="1">IFERROR(IF(ROUND(AVERAGEIFS(DATA!$K:$K,DATA!$F:$F,$B236,DATA!$M:$M,D$9,DATA!$N:$N,$L$1,DATA!$E:$E,"&lt;=7"),4)&gt;MASTER!$B$3/100,"SB",IF(ROUND(AVERAGEIFS(DATA!$K:$K,DATA!$F:$F,$B236,DATA!$M:$M,D$9,DATA!$N:$N,$L$1,DATA!$E:$E,"&lt;=7"),4)&gt;MASTER!$B$4/100,"B",IF(ROUND(AVERAGEIFS(DATA!$K:$K,DATA!$F:$F,$B236,DATA!$M:$M,D$9,DATA!$N:$N,$L$1,DATA!$E:$E,"&lt;=7"),4)&gt;MASTER!$B$5/100,"C","K")))," ")</f>
        <v> </v>
      </c>
      <c r="E236" s="52"/>
      <c r="F236" s="18" t="str">
        <f ca="1">IFERROR(IF(ROUND(AVERAGEIFS(DATA!$K:$K,DATA!$F:$F,$B236,DATA!$M:$M,F$9,DATA!$N:$N,$L$1,DATA!$E:$E,"&lt;=7"),4)&gt;MASTER!$B$3/100,"SB",IF(ROUND(AVERAGEIFS(DATA!$K:$K,DATA!$F:$F,$B236,DATA!$M:$M,F$9,DATA!$N:$N,$L$1,DATA!$E:$E,"&lt;=7"),4)&gt;MASTER!$B$4/100,"B",IF(ROUND(AVERAGEIFS(DATA!$K:$K,DATA!$F:$F,$B236,DATA!$M:$M,F$9,DATA!$N:$N,$L$1,DATA!$E:$E,"&lt;=7"),4)&gt;MASTER!$B$5/100,"C","K")))," ")</f>
        <v> </v>
      </c>
      <c r="G236" s="52"/>
      <c r="H236" s="18" t="str">
        <f ca="1">IFERROR(IF(ROUND(AVERAGEIFS(DATA!$K:$K,DATA!$F:$F,$B236,DATA!$M:$M,H$9,DATA!$N:$N,$L$1,DATA!$E:$E,"&lt;=7"),4)&gt;MASTER!$B$3/100,"SB",IF(ROUND(AVERAGEIFS(DATA!$K:$K,DATA!$F:$F,$B236,DATA!$M:$M,H$9,DATA!$N:$N,$L$1,DATA!$E:$E,"&lt;=7"),4)&gt;MASTER!$B$4/100,"B",IF(ROUND(AVERAGEIFS(DATA!$K:$K,DATA!$F:$F,$B236,DATA!$M:$M,H$9,DATA!$N:$N,$L$1,DATA!$E:$E,"&lt;=7"),4)&gt;MASTER!$B$5/100,"C","K")))," ")</f>
        <v> </v>
      </c>
      <c r="I236" s="52"/>
      <c r="J236" s="18" t="str">
        <f ca="1">IFERROR(IF(ROUND(AVERAGEIFS(DATA!$K:$K,DATA!$F:$F,$B236,DATA!$M:$M,J$9,DATA!$N:$N,$L$1,DATA!$E:$E,"&lt;=7"),4)&gt;MASTER!$B$3/100,"SB",IF(ROUND(AVERAGEIFS(DATA!$K:$K,DATA!$F:$F,$B236,DATA!$M:$M,J$9,DATA!$N:$N,$L$1,DATA!$E:$E,"&lt;=7"),4)&gt;MASTER!$B$4/100,"B",IF(ROUND(AVERAGEIFS(DATA!$K:$K,DATA!$F:$F,$B236,DATA!$M:$M,J$9,DATA!$N:$N,$L$1,DATA!$E:$E,"&lt;=7"),4)&gt;MASTER!$B$5/100,"C","K")))," ")</f>
        <v> </v>
      </c>
      <c r="K236" s="52"/>
      <c r="L236" s="18" t="str">
        <f ca="1">IFERROR(IF(ROUND(AVERAGEIFS(DATA!$K:$K,DATA!$F:$F,$B236,DATA!$M:$M,L$9,DATA!$N:$N,$L$1,DATA!$E:$E,"&lt;=7"),4)&gt;MASTER!$B$3/100,"SB",IF(ROUND(AVERAGEIFS(DATA!$K:$K,DATA!$F:$F,$B236,DATA!$M:$M,L$9,DATA!$N:$N,$L$1,DATA!$E:$E,"&lt;=7"),4)&gt;MASTER!$B$4/100,"B",IF(ROUND(AVERAGEIFS(DATA!$K:$K,DATA!$F:$F,$B236,DATA!$M:$M,L$9,DATA!$N:$N,$L$1,DATA!$E:$E,"&lt;=7"),4)&gt;MASTER!$B$5/100,"C","K")))," ")</f>
        <v> </v>
      </c>
      <c r="M236" s="52"/>
      <c r="N236" s="18" t="str">
        <f ca="1">IFERROR(IF(ROUND(AVERAGEIFS(DATA!$K:$K,DATA!$F:$F,$B236,DATA!$M:$M,N$9,DATA!$N:$N,$L$1,DATA!$E:$E,"&lt;=7"),4)&gt;MASTER!$B$3/100,"SB",IF(ROUND(AVERAGEIFS(DATA!$K:$K,DATA!$F:$F,$B236,DATA!$M:$M,N$9,DATA!$N:$N,$L$1,DATA!$E:$E,"&lt;=7"),4)&gt;MASTER!$B$4/100,"B",IF(ROUND(AVERAGEIFS(DATA!$K:$K,DATA!$F:$F,$B236,DATA!$M:$M,N$9,DATA!$N:$N,$L$1,DATA!$E:$E,"&lt;=7"),4)&gt;MASTER!$B$5/100,"C","K")))," ")</f>
        <v> 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customHeight="1" spans="1:50">
      <c r="A237" s="1"/>
      <c r="B237" s="30"/>
      <c r="C237" s="1"/>
      <c r="D237" s="30"/>
      <c r="E237" s="1"/>
      <c r="F237" s="30"/>
      <c r="G237" s="1"/>
      <c r="H237" s="30"/>
      <c r="I237" s="1"/>
      <c r="J237" s="30"/>
      <c r="K237" s="1"/>
      <c r="L237" s="30"/>
      <c r="M237" s="1"/>
      <c r="N237" s="30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customHeight="1" spans="1:50">
      <c r="A238" s="1"/>
      <c r="B238" s="55"/>
      <c r="C238" s="1"/>
      <c r="D238" s="55"/>
      <c r="E238" s="1"/>
      <c r="F238" s="55"/>
      <c r="G238" s="1"/>
      <c r="H238" s="55"/>
      <c r="I238" s="1"/>
      <c r="J238" s="55"/>
      <c r="K238" s="1"/>
      <c r="L238" s="55"/>
      <c r="M238" s="1"/>
      <c r="N238" s="57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customHeight="1" spans="1:50">
      <c r="A239" s="30"/>
      <c r="B239" s="56"/>
      <c r="C239" s="30"/>
      <c r="D239" s="56"/>
      <c r="E239" s="30"/>
      <c r="F239" s="56"/>
      <c r="G239" s="30"/>
      <c r="H239" s="56"/>
      <c r="I239" s="30"/>
      <c r="J239" s="56"/>
      <c r="K239" s="30"/>
      <c r="L239" s="56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</row>
    <row r="240" customHeight="1" spans="1:50">
      <c r="A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customHeight="1" spans="1:5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customHeight="1" spans="1:50">
      <c r="A242" s="1"/>
      <c r="B242" s="14" t="s">
        <v>357</v>
      </c>
      <c r="C242" s="1"/>
      <c r="E242" s="1"/>
      <c r="F242" s="14" t="s">
        <v>358</v>
      </c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customHeight="1" spans="1:5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customHeight="1" spans="1:5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customHeight="1" spans="1:5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customHeight="1" spans="1:5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customHeight="1" spans="1:50">
      <c r="A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customHeight="1" spans="1:50">
      <c r="A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customHeight="1" spans="1:5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customHeight="1" spans="1: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customHeight="1" spans="1:50">
      <c r="A251" s="1"/>
      <c r="B251" s="1" t="s">
        <v>359</v>
      </c>
      <c r="C251" s="1"/>
      <c r="D251" s="1"/>
      <c r="E251" s="1"/>
      <c r="F251" s="1" t="s">
        <v>359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customHeight="1" spans="1:50">
      <c r="A252" s="1"/>
      <c r="B252" s="1" t="s">
        <v>360</v>
      </c>
      <c r="C252" s="1"/>
      <c r="D252" s="1"/>
      <c r="E252" s="1"/>
      <c r="F252" s="1" t="s">
        <v>360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customHeight="1" spans="1:5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customHeight="1" spans="1:5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customHeight="1" spans="1:5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customHeight="1" spans="1:5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customHeight="1" spans="1:5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customHeight="1" spans="1:5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customHeight="1" spans="1:5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customHeight="1" spans="1:5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customHeight="1" spans="1:5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customHeight="1" spans="1:5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customHeight="1" spans="1:5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customHeight="1" spans="1:5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customHeight="1" spans="1:5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customHeight="1" spans="1:5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customHeight="1" spans="1:5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customHeight="1" spans="1:5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customHeight="1" spans="1:5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customHeight="1" spans="1:5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customHeight="1" spans="1:5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customHeight="1" spans="1:5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customHeight="1" spans="1:5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customHeight="1" spans="1:5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customHeight="1" spans="1:5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customHeight="1" spans="1:5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customHeight="1" spans="1:5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customHeight="1" spans="1:5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customHeight="1" spans="1:5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customHeight="1" spans="1:5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customHeight="1" spans="1:5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customHeight="1" spans="1:5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customHeight="1" spans="1:5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customHeight="1" spans="1:5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customHeight="1" spans="1:5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customHeight="1" spans="1:5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customHeight="1" spans="1:5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customHeight="1" spans="1:5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customHeight="1" spans="1:5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customHeight="1" spans="1:5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customHeight="1" spans="1:5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customHeight="1" spans="1:5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customHeight="1" spans="1:5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customHeight="1" spans="1:5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customHeight="1" spans="1:5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customHeight="1" spans="1:5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customHeight="1" spans="1:5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customHeight="1" spans="1:5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customHeight="1" spans="1:5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customHeight="1" spans="1:5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customHeight="1" spans="1:5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customHeight="1" spans="1:5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customHeight="1" spans="1:5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customHeight="1" spans="1:5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customHeight="1" spans="1:5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customHeight="1" spans="1:5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customHeight="1" spans="1:5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customHeight="1" spans="1:5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customHeight="1" spans="1:5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customHeight="1" spans="1:5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customHeight="1" spans="1:5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customHeight="1" spans="1:5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customHeight="1" spans="1:5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customHeight="1" spans="1:5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customHeight="1" spans="1:5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customHeight="1" spans="1:5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customHeight="1" spans="1:5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customHeight="1" spans="1:5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customHeight="1" spans="1:5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customHeight="1" spans="1:5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customHeight="1" spans="1:5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customHeight="1" spans="1:5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customHeight="1" spans="1:5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customHeight="1" spans="1:5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customHeight="1" spans="1:5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customHeight="1" spans="1:5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customHeight="1" spans="1:5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customHeight="1" spans="1:5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customHeight="1" spans="1:5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customHeight="1" spans="1:5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customHeight="1" spans="1:5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customHeight="1" spans="1:5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customHeight="1" spans="1:5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customHeight="1" spans="1:5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customHeight="1" spans="1:5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customHeight="1" spans="1:5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customHeight="1" spans="1:5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customHeight="1" spans="1:5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customHeight="1" spans="1:5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customHeight="1" spans="1:5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customHeight="1" spans="1:5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customHeight="1" spans="1:5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customHeight="1" spans="1:5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customHeight="1" spans="1:5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customHeight="1" spans="1:5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customHeight="1" spans="1:5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customHeight="1" spans="1:5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customHeight="1" spans="1:5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customHeight="1" spans="1:5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customHeight="1" spans="1: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customHeight="1" spans="1:5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customHeight="1" spans="1:5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customHeight="1" spans="1:5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customHeight="1" spans="1:5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customHeight="1" spans="1:5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customHeight="1" spans="1:5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customHeight="1" spans="1:5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customHeight="1" spans="1:5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customHeight="1" spans="1:5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customHeight="1" spans="1:5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customHeight="1" spans="1:5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customHeight="1" spans="1:5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customHeight="1" spans="1:5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customHeight="1" spans="1:5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customHeight="1" spans="1:5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customHeight="1" spans="1:5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customHeight="1" spans="1:5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customHeight="1" spans="1:5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customHeight="1" spans="1:5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customHeight="1" spans="1:5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customHeight="1" spans="1:5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customHeight="1" spans="1:5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customHeight="1" spans="1:5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customHeight="1" spans="1:5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customHeight="1" spans="1:5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customHeight="1" spans="1:5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customHeight="1" spans="1:5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customHeight="1" spans="1:5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customHeight="1" spans="1:5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customHeight="1" spans="1:5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customHeight="1" spans="1:5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customHeight="1" spans="1:5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customHeight="1" spans="1:5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customHeight="1" spans="1:5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customHeight="1" spans="1:5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customHeight="1" spans="1:5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customHeight="1" spans="1:5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customHeight="1" spans="1:5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customHeight="1" spans="1:5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customHeight="1" spans="1:5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customHeight="1" spans="1:5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customHeight="1" spans="1:5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customHeight="1" spans="1:5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customHeight="1" spans="1:5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customHeight="1" spans="1:5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customHeight="1" spans="1:5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customHeight="1" spans="1:5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customHeight="1" spans="1:5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customHeight="1" spans="1:5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customHeight="1" spans="1:5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customHeight="1" spans="1:50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customHeight="1" spans="1:50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customHeight="1" spans="1:50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customHeight="1" spans="1:50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customHeight="1" spans="1:50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customHeight="1" spans="1:50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customHeight="1" spans="1:50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customHeight="1" spans="1:50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customHeight="1" spans="1:50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customHeight="1" spans="1:5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customHeight="1" spans="1:50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customHeight="1" spans="1:50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customHeight="1" spans="1:50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customHeight="1" spans="1:50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customHeight="1" spans="1:50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customHeight="1" spans="1:50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customHeight="1" spans="1:50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customHeight="1" spans="1:50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customHeight="1" spans="1:50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customHeight="1" spans="1:5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customHeight="1" spans="1:50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customHeight="1" spans="1:50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customHeight="1" spans="1:50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customHeight="1" spans="1:50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customHeight="1" spans="1:50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customHeight="1" spans="1:50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customHeight="1" spans="1:50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customHeight="1" spans="1:50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customHeight="1" spans="1:50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customHeight="1" spans="1:5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customHeight="1" spans="1:50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customHeight="1" spans="1:50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customHeight="1" spans="1:50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customHeight="1" spans="1:50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customHeight="1" spans="1:50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customHeight="1" spans="1:50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customHeight="1" spans="1:50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customHeight="1" spans="1:50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customHeight="1" spans="1:50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customHeight="1" spans="1:5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customHeight="1" spans="1:50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customHeight="1" spans="1:50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customHeight="1" spans="1:50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customHeight="1" spans="1:50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customHeight="1" spans="1:50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customHeight="1" spans="1:50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customHeight="1" spans="1:50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customHeight="1" spans="1:50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customHeight="1" spans="1:50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customHeight="1" spans="1: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customHeight="1" spans="1:50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  <row r="452" customHeight="1" spans="1:50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</row>
    <row r="453" customHeight="1" spans="1:50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</row>
    <row r="454" customHeight="1" spans="1:50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</row>
    <row r="455" customHeight="1" spans="1:50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</row>
    <row r="456" customHeight="1" spans="1:50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 customHeight="1" spans="1:50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</row>
    <row r="458" customHeight="1" spans="1:50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</row>
    <row r="459" customHeight="1" spans="1:50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</row>
    <row r="460" customHeight="1" spans="1:5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</row>
    <row r="461" customHeight="1" spans="1:50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 customHeight="1" spans="1:50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</row>
    <row r="463" customHeight="1" spans="1:50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</row>
    <row r="464" customHeight="1" spans="1:50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</row>
    <row r="465" customHeight="1" spans="1:50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</row>
    <row r="466" customHeight="1" spans="1:50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</row>
    <row r="467" customHeight="1" spans="1:50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</row>
    <row r="468" customHeight="1" spans="1:50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</row>
    <row r="469" customHeight="1" spans="1:50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</row>
    <row r="470" customHeight="1" spans="1:5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customHeight="1" spans="1:50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</row>
    <row r="472" customHeight="1" spans="1:50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</row>
    <row r="473" customHeight="1" spans="1:50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</row>
    <row r="474" customHeight="1" spans="1:50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</row>
    <row r="475" customHeight="1" spans="1:50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</row>
    <row r="476" customHeight="1" spans="1:50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</row>
    <row r="477" customHeight="1" spans="1:50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</row>
    <row r="478" customHeight="1" spans="1:50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</row>
    <row r="479" customHeight="1" spans="1:50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</row>
    <row r="480" customHeight="1" spans="1:5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</row>
    <row r="481" customHeight="1" spans="1:50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</row>
    <row r="482" customHeight="1" spans="1:50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 customHeight="1" spans="1:50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</row>
    <row r="484" customHeight="1" spans="1:50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 customHeight="1" spans="1:50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</row>
    <row r="486" customHeight="1" spans="1:50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</row>
    <row r="487" customHeight="1" spans="1:50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</row>
    <row r="488" customHeight="1" spans="1:50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</row>
    <row r="489" customHeight="1" spans="1:50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 customHeight="1" spans="1:5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</row>
    <row r="491" customHeight="1" spans="1:50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</row>
    <row r="492" customHeight="1" spans="1:50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</row>
    <row r="493" customHeight="1" spans="1:50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</row>
    <row r="494" customHeight="1" spans="1:50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</row>
    <row r="495" customHeight="1" spans="1:50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</row>
    <row r="496" customHeight="1" spans="1:50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</row>
    <row r="497" customHeight="1" spans="1:50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</row>
    <row r="498" customHeight="1" spans="1:50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</row>
    <row r="499" customHeight="1" spans="1:50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</row>
    <row r="500" customHeight="1" spans="1:5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 customHeight="1" spans="1:50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</row>
    <row r="502" customHeight="1" spans="1:50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</row>
    <row r="503" customHeight="1" spans="1:50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</row>
    <row r="504" customHeight="1" spans="1:50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</row>
    <row r="505" customHeight="1" spans="1:50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 customHeight="1" spans="1:50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 customHeight="1" spans="1:50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</row>
    <row r="508" customHeight="1" spans="1:50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</row>
    <row r="509" customHeight="1" spans="1:50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</row>
    <row r="510" customHeight="1" spans="1:5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</row>
    <row r="511" customHeight="1" spans="1:50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</row>
    <row r="512" customHeight="1" spans="1:50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</row>
    <row r="513" customHeight="1" spans="1:50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</row>
    <row r="514" customHeight="1" spans="1:50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 customHeight="1" spans="1:50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</row>
    <row r="516" customHeight="1" spans="1:50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</row>
    <row r="517" customHeight="1" spans="1:50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customHeight="1" spans="1:50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</row>
    <row r="519" customHeight="1" spans="1:50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</row>
    <row r="520" customHeight="1" spans="1:5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</row>
    <row r="521" customHeight="1" spans="1:50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</row>
    <row r="522" customHeight="1" spans="1:50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</row>
    <row r="523" customHeight="1" spans="1:50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</row>
    <row r="524" customHeight="1" spans="1:50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</row>
    <row r="525" customHeight="1" spans="1:50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</row>
    <row r="526" customHeight="1" spans="1:50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</row>
    <row r="527" customHeight="1" spans="1:50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</row>
    <row r="528" customHeight="1" spans="1:50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</row>
    <row r="529" customHeight="1" spans="1:50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</row>
    <row r="530" customHeight="1" spans="1:5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customHeight="1" spans="1:50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</row>
    <row r="532" customHeight="1" spans="1:50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</row>
    <row r="533" customHeight="1" spans="1:50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</row>
    <row r="534" customHeight="1" spans="1:50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</row>
    <row r="535" customHeight="1" spans="1:50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customHeight="1" spans="1:50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 customHeight="1" spans="1:50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</row>
    <row r="538" customHeight="1" spans="1:50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</row>
    <row r="539" customHeight="1" spans="1:50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</row>
    <row r="540" customHeight="1" spans="1:5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 customHeight="1" spans="1:50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customHeight="1" spans="1:50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</row>
    <row r="543" customHeight="1" spans="1:50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</row>
    <row r="544" customHeight="1" spans="1:50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</row>
    <row r="545" customHeight="1" spans="1:50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</row>
    <row r="546" customHeight="1" spans="1:50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customHeight="1" spans="1:50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</row>
    <row r="548" customHeight="1" spans="1:50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</row>
    <row r="549" customHeight="1" spans="1:50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</row>
    <row r="550" customHeight="1" spans="1: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</row>
    <row r="551" customHeight="1" spans="1:50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</row>
    <row r="552" customHeight="1" spans="1:50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</row>
    <row r="553" customHeight="1" spans="1:50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</row>
    <row r="554" customHeight="1" spans="1:50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</row>
    <row r="555" customHeight="1" spans="1:50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</row>
    <row r="556" customHeight="1" spans="1:50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 customHeight="1" spans="1:50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</row>
    <row r="558" customHeight="1" spans="1:50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customHeight="1" spans="1:50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</row>
    <row r="560" customHeight="1" spans="1:5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</row>
    <row r="561" customHeight="1" spans="1:50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</row>
    <row r="562" customHeight="1" spans="1:50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</row>
    <row r="563" customHeight="1" spans="1:50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</row>
    <row r="564" customHeight="1" spans="1:50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customHeight="1" spans="1:50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customHeight="1" spans="1:50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customHeight="1" spans="1:50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customHeight="1" spans="1:50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customHeight="1" spans="1:50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customHeight="1" spans="1:5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customHeight="1" spans="1:50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</row>
    <row r="572" customHeight="1" spans="1:50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</row>
    <row r="573" customHeight="1" spans="1:50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 customHeight="1" spans="1:50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</row>
    <row r="575" customHeight="1" spans="1:50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 customHeight="1" spans="1:50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customHeight="1" spans="1:50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</row>
    <row r="578" customHeight="1" spans="1:50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</row>
    <row r="579" customHeight="1" spans="1:50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 customHeight="1" spans="1:5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</row>
    <row r="581" customHeight="1" spans="1:50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</row>
    <row r="582" customHeight="1" spans="1:50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</row>
    <row r="583" customHeight="1" spans="1:50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</row>
    <row r="584" customHeight="1" spans="1:50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</row>
    <row r="585" customHeight="1" spans="1:50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customHeight="1" spans="1:50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customHeight="1" spans="1:50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customHeight="1" spans="1:50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customHeight="1" spans="1:50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customHeight="1" spans="1:5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  <row r="591" customHeight="1" spans="1:50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</row>
    <row r="592" customHeight="1" spans="1:50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</row>
    <row r="593" customHeight="1" spans="1:50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</row>
    <row r="594" customHeight="1" spans="1:50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</row>
    <row r="595" customHeight="1" spans="1:50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</row>
    <row r="596" customHeight="1" spans="1:50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</row>
    <row r="597" customHeight="1" spans="1:50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 customHeight="1" spans="1:50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 customHeight="1" spans="1:50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</row>
    <row r="600" customHeight="1" spans="1:5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</row>
    <row r="601" customHeight="1" spans="1:50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</row>
    <row r="602" customHeight="1" spans="1:50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</row>
    <row r="603" customHeight="1" spans="1:50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</row>
    <row r="604" customHeight="1" spans="1:50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 customHeight="1" spans="1:50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</row>
    <row r="606" customHeight="1" spans="1:50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</row>
    <row r="607" customHeight="1" spans="1:50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customHeight="1" spans="1:50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</row>
    <row r="609" customHeight="1" spans="1:50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 customHeight="1" spans="1:5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 customHeight="1" spans="1:50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</row>
    <row r="612" customHeight="1" spans="1:50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</row>
    <row r="613" customHeight="1" spans="1:50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customHeight="1" spans="1:50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</row>
    <row r="615" customHeight="1" spans="1:50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</row>
    <row r="616" customHeight="1" spans="1:50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</row>
    <row r="617" customHeight="1" spans="1:50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</row>
    <row r="618" customHeight="1" spans="1:50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</row>
    <row r="619" customHeight="1" spans="1:50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</row>
    <row r="620" customHeight="1" spans="1:5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</row>
    <row r="621" customHeight="1" spans="1:50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</row>
    <row r="622" customHeight="1" spans="1:50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 customHeight="1" spans="1:50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</row>
    <row r="624" customHeight="1" spans="1:50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</row>
    <row r="625" customHeight="1" spans="1:50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</row>
    <row r="626" customHeight="1" spans="1:50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</row>
    <row r="627" customHeight="1" spans="1:50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</row>
    <row r="628" customHeight="1" spans="1:50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</row>
    <row r="629" customHeight="1" spans="1:50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</row>
    <row r="630" customHeight="1" spans="1:5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</row>
    <row r="631" customHeight="1" spans="1:50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 customHeight="1" spans="1:50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</row>
    <row r="633" customHeight="1" spans="1:50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</row>
    <row r="634" customHeight="1" spans="1:50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</row>
    <row r="635" customHeight="1" spans="1:50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</row>
    <row r="636" customHeight="1" spans="1:50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</row>
    <row r="637" customHeight="1" spans="1:50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</row>
    <row r="638" customHeight="1" spans="1:50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</row>
    <row r="639" customHeight="1" spans="1:50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</row>
    <row r="640" customHeight="1" spans="1:5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customHeight="1" spans="1:50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</row>
    <row r="642" customHeight="1" spans="1:50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</row>
    <row r="643" customHeight="1" spans="1:50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</row>
    <row r="644" customHeight="1" spans="1:50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</row>
    <row r="645" customHeight="1" spans="1:50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</row>
    <row r="646" customHeight="1" spans="1:50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</row>
    <row r="647" customHeight="1" spans="1:50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</row>
    <row r="648" customHeight="1" spans="1:50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</row>
    <row r="649" customHeight="1" spans="1:50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</row>
    <row r="650" customHeight="1" spans="1: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 customHeight="1" spans="1:50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customHeight="1" spans="1:50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</row>
    <row r="653" customHeight="1" spans="1:50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</row>
    <row r="654" customHeight="1" spans="1:50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</row>
    <row r="655" customHeight="1" spans="1:50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</row>
    <row r="656" customHeight="1" spans="1:50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</row>
    <row r="657" customHeight="1" spans="1:50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customHeight="1" spans="1:50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</row>
    <row r="659" customHeight="1" spans="1:50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</row>
    <row r="660" customHeight="1" spans="1:5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</row>
    <row r="661" customHeight="1" spans="1:50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</row>
    <row r="662" customHeight="1" spans="1:50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</row>
    <row r="663" customHeight="1" spans="1:50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</row>
    <row r="664" customHeight="1" spans="1:50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 customHeight="1" spans="1:50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</row>
    <row r="666" customHeight="1" spans="1:50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</row>
    <row r="667" customHeight="1" spans="1:50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</row>
    <row r="668" customHeight="1" spans="1:50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</row>
    <row r="669" customHeight="1" spans="1:50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</row>
    <row r="670" customHeight="1" spans="1:5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</row>
    <row r="671" customHeight="1" spans="1:50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</row>
    <row r="672" customHeight="1" spans="1:50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</row>
    <row r="673" customHeight="1" spans="1:50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</row>
    <row r="674" customHeight="1" spans="1:50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</row>
    <row r="675" customHeight="1" spans="1:50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</row>
    <row r="676" customHeight="1" spans="1:50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</row>
    <row r="677" customHeight="1" spans="1:50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</row>
    <row r="678" customHeight="1" spans="1:50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</row>
    <row r="679" customHeight="1" spans="1:50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</row>
    <row r="680" customHeight="1" spans="1:5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</row>
    <row r="681" customHeight="1" spans="1:50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</row>
    <row r="682" customHeight="1" spans="1:50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customHeight="1" spans="1:50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</row>
    <row r="684" customHeight="1" spans="1:50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</row>
    <row r="685" customHeight="1" spans="1:50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</row>
    <row r="686" customHeight="1" spans="1:50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</row>
    <row r="687" customHeight="1" spans="1:50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</row>
    <row r="688" customHeight="1" spans="1:50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</row>
    <row r="689" customHeight="1" spans="1:50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</row>
    <row r="690" customHeight="1" spans="1:5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customHeight="1" spans="1:50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</row>
    <row r="692" customHeight="1" spans="1:50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 customHeight="1" spans="1:50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</row>
    <row r="694" customHeight="1" spans="1:50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</row>
    <row r="695" customHeight="1" spans="1:50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</row>
    <row r="696" customHeight="1" spans="1:50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</row>
    <row r="697" customHeight="1" spans="1:50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</row>
    <row r="698" customHeight="1" spans="1:50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</row>
    <row r="699" customHeight="1" spans="1:50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 customHeight="1" spans="1:5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</row>
    <row r="701" customHeight="1" spans="1:50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</row>
    <row r="702" customHeight="1" spans="1:50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</row>
    <row r="703" customHeight="1" spans="1:50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</row>
    <row r="704" customHeight="1" spans="1:50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</row>
    <row r="705" customHeight="1" spans="1:50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</row>
    <row r="706" customHeight="1" spans="1:50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</row>
    <row r="707" customHeight="1" spans="1:50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</row>
    <row r="708" customHeight="1" spans="1:50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 customHeight="1" spans="1:50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</row>
    <row r="710" customHeight="1" spans="1:5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</row>
    <row r="711" customHeight="1" spans="1:50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customHeight="1" spans="1:50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</row>
    <row r="713" customHeight="1" spans="1:50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</row>
    <row r="714" customHeight="1" spans="1:50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</row>
    <row r="715" customHeight="1" spans="1:50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</row>
    <row r="716" customHeight="1" spans="1:50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</row>
    <row r="717" customHeight="1" spans="1:50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</row>
    <row r="718" customHeight="1" spans="1:50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</row>
    <row r="719" customHeight="1" spans="1:50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customHeight="1" spans="1:5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</row>
    <row r="721" customHeight="1" spans="1:50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</row>
    <row r="722" customHeight="1" spans="1:50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</row>
    <row r="723" customHeight="1" spans="1:50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</row>
    <row r="724" customHeight="1" spans="1:50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</row>
    <row r="725" customHeight="1" spans="1:50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customHeight="1" spans="1:50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</row>
    <row r="727" customHeight="1" spans="1:50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</row>
    <row r="728" customHeight="1" spans="1:50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</row>
    <row r="729" customHeight="1" spans="1:50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</row>
    <row r="730" customHeight="1" spans="1:5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</row>
    <row r="731" customHeight="1" spans="1:50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customHeight="1" spans="1:50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</row>
    <row r="733" customHeight="1" spans="1:50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</row>
    <row r="734" customHeight="1" spans="1:50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</row>
    <row r="735" customHeight="1" spans="1:50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</row>
    <row r="736" customHeight="1" spans="1:50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</row>
    <row r="737" customHeight="1" spans="1:50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</row>
    <row r="738" customHeight="1" spans="1:50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</row>
    <row r="739" customHeight="1" spans="1:50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</row>
    <row r="740" customHeight="1" spans="1:5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</row>
    <row r="741" customHeight="1" spans="1:50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</row>
    <row r="742" customHeight="1" spans="1:50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</row>
    <row r="743" customHeight="1" spans="1:50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</row>
    <row r="744" customHeight="1" spans="1:50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</row>
    <row r="745" customHeight="1" spans="1:50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</row>
    <row r="746" customHeight="1" spans="1:50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</row>
    <row r="747" customHeight="1" spans="1:50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</row>
    <row r="748" customHeight="1" spans="1:50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</row>
    <row r="749" customHeight="1" spans="1:50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</row>
    <row r="750" customHeight="1" spans="1: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</row>
    <row r="751" customHeight="1" spans="1:50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</row>
    <row r="752" customHeight="1" spans="1:50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</row>
    <row r="753" customHeight="1" spans="1:50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</row>
    <row r="754" customHeight="1" spans="1:50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</row>
    <row r="755" customHeight="1" spans="1:50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</row>
    <row r="756" customHeight="1" spans="1:50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</row>
    <row r="757" customHeight="1" spans="1:50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</row>
    <row r="758" customHeight="1" spans="1:50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</row>
    <row r="759" customHeight="1" spans="1:50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</row>
    <row r="760" customHeight="1" spans="1:5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</row>
    <row r="761" customHeight="1" spans="1:50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customHeight="1" spans="1:50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</row>
    <row r="763" customHeight="1" spans="1:50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</row>
    <row r="764" customHeight="1" spans="1:50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</row>
    <row r="765" customHeight="1" spans="1:50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</row>
    <row r="766" customHeight="1" spans="1:50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</row>
    <row r="767" customHeight="1" spans="1:50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</row>
    <row r="768" customHeight="1" spans="1:50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</row>
    <row r="769" customHeight="1" spans="1:50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</row>
    <row r="770" customHeight="1" spans="1:5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</row>
    <row r="771" customHeight="1" spans="1:50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</row>
    <row r="772" customHeight="1" spans="1:50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</row>
    <row r="773" customHeight="1" spans="1:50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</row>
    <row r="774" customHeight="1" spans="1:50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</row>
    <row r="775" customHeight="1" spans="1:50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</row>
    <row r="776" customHeight="1" spans="1:50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</row>
    <row r="777" customHeight="1" spans="1:50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</row>
    <row r="778" customHeight="1" spans="1:50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</row>
    <row r="779" customHeight="1" spans="1:50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</row>
    <row r="780" customHeight="1" spans="1:5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customHeight="1" spans="1:50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</row>
    <row r="782" customHeight="1" spans="1:50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</row>
    <row r="783" customHeight="1" spans="1:50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</row>
    <row r="784" customHeight="1" spans="1:50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</row>
    <row r="785" customHeight="1" spans="1:50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</row>
    <row r="786" customHeight="1" spans="1:50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</row>
    <row r="787" customHeight="1" spans="1:50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</row>
    <row r="788" customHeight="1" spans="1:50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</row>
    <row r="789" customHeight="1" spans="1:50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</row>
    <row r="790" customHeight="1" spans="1:5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</row>
    <row r="791" customHeight="1" spans="1:50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</row>
    <row r="792" customHeight="1" spans="1:50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</row>
    <row r="793" customHeight="1" spans="1:50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</row>
    <row r="794" customHeight="1" spans="1:50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customHeight="1" spans="1:50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</row>
    <row r="796" customHeight="1" spans="1:50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</row>
    <row r="797" customHeight="1" spans="1:50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</row>
    <row r="798" customHeight="1" spans="1:50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</row>
    <row r="799" customHeight="1" spans="1:50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</row>
    <row r="800" customHeight="1" spans="1:5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</row>
    <row r="801" customHeight="1" spans="1:50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</row>
    <row r="802" customHeight="1" spans="1:50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</row>
    <row r="803" customHeight="1" spans="1:50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customHeight="1" spans="1:50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</row>
    <row r="805" customHeight="1" spans="1:50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</row>
    <row r="806" customHeight="1" spans="1:50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</row>
    <row r="807" customHeight="1" spans="1:50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</row>
    <row r="808" customHeight="1" spans="1:50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</row>
    <row r="809" customHeight="1" spans="1:50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</row>
    <row r="810" customHeight="1" spans="1:5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</row>
    <row r="811" customHeight="1" spans="1:50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</row>
    <row r="812" customHeight="1" spans="1:50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</row>
    <row r="813" customHeight="1" spans="1:50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</row>
    <row r="814" customHeight="1" spans="1:50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</row>
    <row r="815" customHeight="1" spans="1:50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customHeight="1" spans="1:50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</row>
    <row r="817" customHeight="1" spans="1:50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</row>
    <row r="818" customHeight="1" spans="1:50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</row>
    <row r="819" customHeight="1" spans="1:50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</row>
    <row r="820" customHeight="1" spans="1:5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</row>
    <row r="821" customHeight="1" spans="1:50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customHeight="1" spans="1:50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</row>
    <row r="823" customHeight="1" spans="1:50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</row>
    <row r="824" customHeight="1" spans="1:50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</row>
    <row r="825" customHeight="1" spans="1:50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</row>
    <row r="826" customHeight="1" spans="1:50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</row>
    <row r="827" customHeight="1" spans="1:50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customHeight="1" spans="1:50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</row>
    <row r="829" customHeight="1" spans="1:50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</row>
    <row r="830" customHeight="1" spans="1:5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</row>
    <row r="831" customHeight="1" spans="1:50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</row>
    <row r="832" customHeight="1" spans="1:50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</row>
    <row r="833" customHeight="1" spans="1:50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</row>
    <row r="834" customHeight="1" spans="1:50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</row>
    <row r="835" customHeight="1" spans="1:50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</row>
    <row r="836" customHeight="1" spans="1:50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</row>
    <row r="837" customHeight="1" spans="1:50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</row>
    <row r="838" customHeight="1" spans="1:50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</row>
    <row r="839" customHeight="1" spans="1:50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</row>
    <row r="840" customHeight="1" spans="1:5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</row>
    <row r="841" customHeight="1" spans="1:50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</row>
    <row r="842" customHeight="1" spans="1:50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</row>
    <row r="843" customHeight="1" spans="1:50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</row>
    <row r="844" customHeight="1" spans="1:50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</row>
    <row r="845" customHeight="1" spans="1:50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</row>
    <row r="846" customHeight="1" spans="1:50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</row>
    <row r="847" customHeight="1" spans="1:50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</row>
    <row r="848" customHeight="1" spans="1:50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</row>
    <row r="849" customHeight="1" spans="1:50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customHeight="1" spans="1: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</row>
    <row r="851" customHeight="1" spans="1:50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</row>
    <row r="852" customHeight="1" spans="1:50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</row>
    <row r="853" customHeight="1" spans="1:50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</row>
    <row r="854" customHeight="1" spans="1:50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</row>
    <row r="855" customHeight="1" spans="1:50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</row>
    <row r="856" customHeight="1" spans="1:50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</row>
    <row r="857" customHeight="1" spans="1:50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</row>
    <row r="858" customHeight="1" spans="1:50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</row>
    <row r="859" customHeight="1" spans="1:50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customHeight="1" spans="1:5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</row>
    <row r="861" customHeight="1" spans="1:50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</row>
    <row r="862" customHeight="1" spans="1:50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</row>
    <row r="863" customHeight="1" spans="1:50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</row>
    <row r="864" customHeight="1" spans="1:50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</row>
    <row r="865" customHeight="1" spans="1:50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customHeight="1" spans="1:50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</row>
    <row r="867" customHeight="1" spans="1:50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</row>
    <row r="868" customHeight="1" spans="1:50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</row>
    <row r="869" customHeight="1" spans="1:50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</row>
    <row r="870" customHeight="1" spans="1:5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</row>
    <row r="871" customHeight="1" spans="1:50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</row>
    <row r="872" customHeight="1" spans="1:50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</row>
    <row r="873" customHeight="1" spans="1:50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</row>
    <row r="874" customHeight="1" spans="1:50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</row>
    <row r="875" customHeight="1" spans="1:50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</row>
    <row r="876" customHeight="1" spans="1:50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</row>
    <row r="877" customHeight="1" spans="1:50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</row>
    <row r="878" customHeight="1" spans="1:50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</row>
    <row r="879" customHeight="1" spans="1:50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</row>
    <row r="880" customHeight="1" spans="1:5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</row>
    <row r="881" customHeight="1" spans="1:50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</row>
    <row r="882" customHeight="1" spans="1:50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</row>
    <row r="883" customHeight="1" spans="1:50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</row>
    <row r="884" customHeight="1" spans="1:50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</row>
    <row r="885" customHeight="1" spans="1:50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</row>
    <row r="886" customHeight="1" spans="1:50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</row>
    <row r="887" customHeight="1" spans="1:50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</row>
    <row r="888" customHeight="1" spans="1:50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</row>
    <row r="889" customHeight="1" spans="1:50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</row>
    <row r="890" customHeight="1" spans="1:5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</row>
    <row r="891" customHeight="1" spans="1:50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</row>
    <row r="892" customHeight="1" spans="1:50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</row>
    <row r="893" customHeight="1" spans="1:50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</row>
    <row r="894" customHeight="1" spans="1:50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</row>
    <row r="895" customHeight="1" spans="1:50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</row>
    <row r="896" customHeight="1" spans="1:50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</row>
    <row r="897" customHeight="1" spans="1:50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</row>
    <row r="898" customHeight="1" spans="1:50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</row>
    <row r="899" customHeight="1" spans="1:50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</row>
    <row r="900" customHeight="1" spans="1:5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</row>
    <row r="901" customHeight="1" spans="1:50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</row>
    <row r="902" customHeight="1" spans="1:50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</row>
    <row r="903" customHeight="1" spans="1:50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</row>
    <row r="904" customHeight="1" spans="1:50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</row>
    <row r="905" customHeight="1" spans="1:50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</row>
    <row r="906" customHeight="1" spans="1:50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</row>
    <row r="907" customHeight="1" spans="1:50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</row>
    <row r="908" customHeight="1" spans="1:50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</row>
    <row r="909" customHeight="1" spans="1:50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</row>
    <row r="910" customHeight="1" spans="1:5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</row>
    <row r="911" customHeight="1" spans="1:50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</row>
    <row r="912" customHeight="1" spans="1:50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</row>
    <row r="913" customHeight="1" spans="1:50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</row>
    <row r="914" customHeight="1" spans="1:50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</row>
    <row r="915" customHeight="1" spans="1:50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</row>
    <row r="916" customHeight="1" spans="1:50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</row>
    <row r="917" customHeight="1" spans="1:50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</row>
    <row r="918" customHeight="1" spans="1:50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</row>
    <row r="919" customHeight="1" spans="1:50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</row>
    <row r="920" customHeight="1" spans="1:5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</row>
    <row r="921" customHeight="1" spans="1:50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</row>
    <row r="922" customHeight="1" spans="1:50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</row>
    <row r="923" customHeight="1" spans="1:50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</row>
    <row r="924" customHeight="1" spans="1:50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</row>
    <row r="925" customHeight="1" spans="1:50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</row>
    <row r="926" customHeight="1" spans="1:50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</row>
    <row r="927" customHeight="1" spans="1:50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</row>
    <row r="928" customHeight="1" spans="1:50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</row>
    <row r="929" customHeight="1" spans="1:50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</row>
    <row r="930" customHeight="1" spans="1:5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</row>
    <row r="931" customHeight="1" spans="1:50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</row>
    <row r="932" customHeight="1" spans="1:50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</row>
    <row r="933" customHeight="1" spans="1:50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</row>
    <row r="934" customHeight="1" spans="1:50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</row>
    <row r="935" customHeight="1" spans="1:50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</row>
    <row r="936" customHeight="1" spans="1:50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</row>
    <row r="937" customHeight="1" spans="1:50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</row>
    <row r="938" customHeight="1" spans="1:50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</row>
    <row r="939" customHeight="1" spans="1:50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</row>
    <row r="940" customHeight="1" spans="1:5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</row>
    <row r="941" customHeight="1" spans="1:50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</row>
    <row r="942" customHeight="1" spans="1:50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</row>
    <row r="943" customHeight="1" spans="1:50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</row>
    <row r="944" customHeight="1" spans="1:50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</row>
    <row r="945" customHeight="1" spans="1:50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</row>
    <row r="946" customHeight="1" spans="1:50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</row>
    <row r="947" customHeight="1" spans="1:50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</row>
    <row r="948" customHeight="1" spans="1:50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</row>
    <row r="949" customHeight="1" spans="1:50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</row>
    <row r="950" customHeight="1" spans="1: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</row>
    <row r="951" customHeight="1" spans="1:50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</row>
    <row r="952" customHeight="1" spans="1:50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</row>
    <row r="953" customHeight="1" spans="1:50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</row>
    <row r="954" customHeight="1" spans="1:50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</row>
    <row r="955" customHeight="1" spans="1:50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</row>
    <row r="956" customHeight="1" spans="1:50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</row>
    <row r="957" customHeight="1" spans="1:50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</row>
    <row r="958" customHeight="1" spans="1:50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</row>
    <row r="959" customHeight="1" spans="1:50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</row>
    <row r="960" customHeight="1" spans="1:5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</row>
    <row r="961" customHeight="1" spans="1:50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</row>
    <row r="962" customHeight="1" spans="1:50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</row>
    <row r="963" customHeight="1" spans="1:50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</row>
    <row r="964" customHeight="1" spans="1:50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</row>
    <row r="965" customHeight="1" spans="1:50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 customHeight="1" spans="1:50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</row>
    <row r="967" customHeight="1" spans="1:50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</row>
    <row r="968" customHeight="1" spans="1:50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</row>
    <row r="969" customHeight="1" spans="1:50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</row>
    <row r="970" customHeight="1" spans="1:5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</row>
    <row r="971" customHeight="1" spans="1:50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</row>
    <row r="972" customHeight="1" spans="1:50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</row>
    <row r="973" customHeight="1" spans="1:50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</row>
    <row r="974" customHeight="1" spans="1:50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</row>
    <row r="975" customHeight="1" spans="1:50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</row>
    <row r="976" customHeight="1" spans="1:50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</row>
    <row r="977" customHeight="1" spans="1:50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</row>
    <row r="978" customHeight="1" spans="1:50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 customHeight="1" spans="1:50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</row>
    <row r="980" customHeight="1" spans="1:5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</row>
    <row r="981" customHeight="1" spans="1:50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</row>
    <row r="982" customHeight="1" spans="1:50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</row>
    <row r="983" customHeight="1" spans="1:50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</row>
    <row r="984" customHeight="1" spans="1:50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</row>
    <row r="985" customHeight="1" spans="1:50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</row>
    <row r="986" customHeight="1" spans="1:50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</row>
    <row r="987" customHeight="1" spans="1:50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</row>
    <row r="988" customHeight="1" spans="1:50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 customHeight="1" spans="1:50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 customHeight="1" spans="1:5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 customHeight="1" spans="1:50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</row>
    <row r="992" customHeight="1" spans="1:50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</row>
    <row r="993" customHeight="1" spans="1:50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</row>
    <row r="994" customHeight="1" spans="1:50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</row>
    <row r="995" customHeight="1" spans="1:50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</row>
    <row r="996" customHeight="1" spans="1:50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</row>
    <row r="997" customHeight="1" spans="1:50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</row>
    <row r="998" customHeight="1" spans="1:50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</row>
    <row r="999" customHeight="1" spans="1:50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</row>
    <row r="1000" customHeight="1" spans="1:5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</row>
    <row r="1001" customHeight="1" spans="1:50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</row>
    <row r="1002" customHeight="1" spans="1:50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</row>
    <row r="1003" customHeight="1" spans="1:50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</row>
    <row r="1004" customHeight="1" spans="1:50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</row>
    <row r="1005" customHeight="1" spans="1:50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</row>
    <row r="1006" customHeight="1" spans="1:50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</row>
    <row r="1007" customHeight="1" spans="1:50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</row>
    <row r="1008" customHeight="1" spans="1:50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</row>
    <row r="1009" customHeight="1" spans="1:50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</row>
    <row r="1010" customHeight="1" spans="1:5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</row>
    <row r="1011" customHeight="1" spans="1:50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</row>
    <row r="1012" customHeight="1" spans="1:50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</row>
    <row r="1013" customHeight="1" spans="1:50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</row>
    <row r="1014" customHeight="1" spans="1:50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</row>
    <row r="1015" customHeight="1" spans="1:50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</row>
    <row r="1016" customHeight="1" spans="1:50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</row>
    <row r="1017" customHeight="1" spans="1:50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</row>
    <row r="1018" customHeight="1" spans="1:50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</row>
    <row r="1019" customHeight="1" spans="1:50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</row>
    <row r="1020" customHeight="1" spans="1:5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</row>
    <row r="1021" customHeight="1" spans="1:50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</row>
    <row r="1022" customHeight="1" spans="1:50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</row>
    <row r="1023" customHeight="1" spans="1:50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</row>
    <row r="1024" customHeight="1" spans="1:50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</row>
    <row r="1025" customHeight="1" spans="1:50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</row>
    <row r="1026" customHeight="1" spans="1:50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</row>
    <row r="1027" customHeight="1" spans="1:50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</row>
    <row r="1028" customHeight="1" spans="1:50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</row>
    <row r="1029" customHeight="1" spans="1:50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</row>
    <row r="1030" customHeight="1" spans="1:5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</row>
    <row r="1031" customHeight="1" spans="1:50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</row>
    <row r="1032" customHeight="1" spans="1:50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</row>
    <row r="1033" customHeight="1" spans="1:50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</row>
    <row r="1034" customHeight="1" spans="1:50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</row>
    <row r="1035" customHeight="1" spans="1:50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</row>
    <row r="1036" customHeight="1" spans="1:50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</row>
    <row r="1037" customHeight="1" spans="1:50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</row>
    <row r="1038" customHeight="1" spans="1:50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</row>
    <row r="1039" customHeight="1" spans="1:50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</row>
    <row r="1040" customHeight="1" spans="1:5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</row>
    <row r="1041" customHeight="1" spans="1:50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</row>
    <row r="1042" customHeight="1" spans="1:50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</row>
    <row r="1043" customHeight="1" spans="1:50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</row>
    <row r="1044" customHeight="1" spans="1:50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</row>
    <row r="1045" customHeight="1" spans="1:50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</row>
    <row r="1046" customHeight="1" spans="1:50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</row>
    <row r="1047" customHeight="1" spans="1:50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</row>
    <row r="1048" customHeight="1" spans="1:50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</row>
    <row r="1049" customHeight="1" spans="1:50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</row>
    <row r="1050" customHeight="1" spans="1: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</row>
    <row r="1051" customHeight="1" spans="1:50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</row>
    <row r="1052" customHeight="1" spans="1:50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</row>
    <row r="1053" customHeight="1" spans="1:50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</row>
    <row r="1054" customHeight="1" spans="1:50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</row>
    <row r="1055" customHeight="1" spans="1:50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</row>
    <row r="1056" customHeight="1" spans="1:50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</row>
    <row r="1057" customHeight="1" spans="1:50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</row>
    <row r="1058" customHeight="1" spans="1:50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</row>
    <row r="1059" customHeight="1" spans="1:50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</row>
    <row r="1060" customHeight="1" spans="1:5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</row>
    <row r="1061" customHeight="1" spans="1:50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</row>
    <row r="1062" customHeight="1" spans="1:50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</row>
    <row r="1063" customHeight="1" spans="1:50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</row>
    <row r="1064" customHeight="1" spans="1:50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</row>
    <row r="1065" customHeight="1" spans="1:50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</row>
    <row r="1066" customHeight="1" spans="1:50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</row>
    <row r="1067" customHeight="1" spans="1:50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</row>
    <row r="1068" customHeight="1" spans="1:50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</row>
    <row r="1069" customHeight="1" spans="1:50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</row>
    <row r="1070" customHeight="1" spans="1:5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</row>
    <row r="1071" customHeight="1" spans="1:50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</row>
    <row r="1072" customHeight="1" spans="1:50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</row>
    <row r="1073" customHeight="1" spans="1:50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</row>
    <row r="1074" customHeight="1" spans="1:50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</row>
    <row r="1075" customHeight="1" spans="1:50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</row>
    <row r="1076" customHeight="1" spans="1:50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</row>
    <row r="1077" customHeight="1" spans="1:50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</row>
    <row r="1078" customHeight="1" spans="1:50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</row>
    <row r="1079" customHeight="1" spans="1:50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</row>
    <row r="1080" customHeight="1" spans="1:5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</row>
    <row r="1081" customHeight="1" spans="1:50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</row>
    <row r="1082" customHeight="1" spans="1:50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</row>
    <row r="1083" customHeight="1" spans="1:50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</row>
    <row r="1084" customHeight="1" spans="1:50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</row>
    <row r="1085" customHeight="1" spans="1:50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</row>
    <row r="1086" customHeight="1" spans="1:50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</row>
    <row r="1087" customHeight="1" spans="1:50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</row>
    <row r="1088" customHeight="1" spans="1:50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</row>
    <row r="1089" customHeight="1" spans="1:50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</row>
    <row r="1090" customHeight="1" spans="1:5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</row>
    <row r="1091" customHeight="1" spans="1:50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</row>
    <row r="1092" customHeight="1" spans="1:50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</row>
    <row r="1093" customHeight="1" spans="1:50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</row>
    <row r="1094" customHeight="1" spans="1:50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</row>
    <row r="1095" customHeight="1" spans="1:50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</row>
    <row r="1096" customHeight="1" spans="1:50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</row>
    <row r="1097" customHeight="1" spans="1:50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</row>
    <row r="1098" customHeight="1" spans="1:50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</row>
    <row r="1099" customHeight="1" spans="1:50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</row>
    <row r="1100" customHeight="1" spans="1:50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</row>
    <row r="1101" customHeight="1" spans="1:50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</row>
    <row r="1102" customHeight="1" spans="1:50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</row>
    <row r="1103" customHeight="1" spans="1:50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</row>
    <row r="1104" customHeight="1" spans="1:50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</row>
    <row r="1105" customHeight="1" spans="1:50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</row>
    <row r="1106" customHeight="1" spans="1:50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</row>
    <row r="1107" customHeight="1" spans="1:50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</row>
    <row r="1108" customHeight="1" spans="1:50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</row>
    <row r="1109" customHeight="1" spans="1:50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</row>
    <row r="1110" customHeight="1" spans="1:50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</row>
    <row r="1111" customHeight="1" spans="1:50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</row>
    <row r="1112" customHeight="1" spans="1:50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</row>
    <row r="1113" customHeight="1" spans="1:50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</row>
    <row r="1114" customHeight="1" spans="1:50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</row>
    <row r="1115" customHeight="1" spans="1:50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</row>
    <row r="1116" customHeight="1" spans="1:50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</row>
    <row r="1117" customHeight="1" spans="1:50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</row>
    <row r="1118" customHeight="1" spans="1:50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</row>
    <row r="1119" customHeight="1" spans="1:50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</row>
    <row r="1120" customHeight="1" spans="1:50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</row>
    <row r="1121" customHeight="1" spans="1:50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</row>
    <row r="1122" customHeight="1" spans="1:50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</row>
    <row r="1123" customHeight="1" spans="1:50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</row>
    <row r="1124" customHeight="1" spans="1:50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</row>
    <row r="1125" customHeight="1" spans="1:50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</row>
    <row r="1126" customHeight="1" spans="1:50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</row>
    <row r="1127" customHeight="1" spans="1:50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</row>
    <row r="1128" customHeight="1" spans="1:50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</row>
    <row r="1129" customHeight="1" spans="1:50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</row>
    <row r="1130" customHeight="1" spans="1:5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</row>
    <row r="1131" customHeight="1" spans="1:50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</row>
    <row r="1132" customHeight="1" spans="1:50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</row>
    <row r="1133" customHeight="1" spans="1:50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</row>
    <row r="1134" customHeight="1" spans="1:50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</row>
    <row r="1135" customHeight="1" spans="1:50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</row>
    <row r="1136" customHeight="1" spans="1:50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</row>
    <row r="1137" customHeight="1" spans="1:50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</row>
    <row r="1138" customHeight="1" spans="1:50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</row>
    <row r="1139" customHeight="1" spans="1:50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</row>
    <row r="1140" customHeight="1" spans="1:5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</row>
    <row r="1141" customHeight="1" spans="1:50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</row>
    <row r="1142" customHeight="1" spans="1:50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</row>
    <row r="1143" customHeight="1" spans="1:50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</row>
    <row r="1144" customHeight="1" spans="1:50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</row>
    <row r="1145" customHeight="1" spans="1:50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</row>
    <row r="1146" customHeight="1" spans="1:50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</row>
    <row r="1147" customHeight="1" spans="1:50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</row>
    <row r="1148" customHeight="1" spans="1:50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</row>
    <row r="1149" customHeight="1" spans="1:50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</row>
    <row r="1150" customHeight="1" spans="1: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</row>
    <row r="1151" customHeight="1" spans="1:50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</row>
    <row r="1152" customHeight="1" spans="1:50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</row>
    <row r="1153" customHeight="1" spans="1:50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</row>
    <row r="1154" customHeight="1" spans="1:50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</row>
    <row r="1155" customHeight="1" spans="1:50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</row>
    <row r="1156" customHeight="1" spans="1:50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</row>
    <row r="1157" customHeight="1" spans="1:50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</row>
    <row r="1158" customHeight="1" spans="1:50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</row>
    <row r="1159" customHeight="1" spans="1:50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</row>
    <row r="1160" customHeight="1" spans="1:50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</row>
    <row r="1161" customHeight="1" spans="1:50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</row>
    <row r="1162" customHeight="1" spans="1:50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</row>
    <row r="1163" customHeight="1" spans="1:50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</row>
    <row r="1164" customHeight="1" spans="1:50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</row>
    <row r="1165" customHeight="1" spans="1:50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</row>
    <row r="1166" customHeight="1" spans="1:50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</row>
    <row r="1167" customHeight="1" spans="1:50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</row>
    <row r="1168" customHeight="1" spans="1:50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</row>
    <row r="1169" customHeight="1" spans="1:50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</row>
    <row r="1170" customHeight="1" spans="1:50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</row>
    <row r="1171" customHeight="1" spans="1:50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</row>
    <row r="1172" customHeight="1" spans="1:50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</row>
    <row r="1173" customHeight="1" spans="1:50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</row>
    <row r="1174" customHeight="1" spans="1:50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</row>
    <row r="1175" customHeight="1" spans="1:50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</row>
    <row r="1176" customHeight="1" spans="1:50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</row>
    <row r="1177" customHeight="1" spans="1:50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</row>
    <row r="1178" customHeight="1" spans="1:50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</row>
    <row r="1179" customHeight="1" spans="1:50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</row>
    <row r="1180" customHeight="1" spans="1:50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</row>
    <row r="1181" customHeight="1" spans="1:50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</row>
    <row r="1182" customHeight="1" spans="1:50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</row>
    <row r="1183" customHeight="1" spans="1:50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</row>
    <row r="1184" customHeight="1" spans="1:50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</row>
    <row r="1185" customHeight="1" spans="1:50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</row>
    <row r="1186" customHeight="1" spans="1:50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</row>
    <row r="1187" customHeight="1" spans="1:50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</row>
    <row r="1188" customHeight="1" spans="1:50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</row>
    <row r="1189" customHeight="1" spans="1:50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</row>
    <row r="1190" customHeight="1" spans="1:50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</row>
    <row r="1191" customHeight="1" spans="1:50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</row>
    <row r="1192" customHeight="1" spans="1:50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</row>
    <row r="1193" customHeight="1" spans="1:50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</row>
    <row r="1194" customHeight="1" spans="1:50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</row>
    <row r="1195" customHeight="1" spans="1:50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</row>
    <row r="1196" customHeight="1" spans="1:50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</row>
    <row r="1197" customHeight="1" spans="1:50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</row>
    <row r="1198" customHeight="1" spans="1:50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</row>
    <row r="1199" customHeight="1" spans="1:50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</row>
    <row r="1200" customHeight="1" spans="1:50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</row>
    <row r="1201" customHeight="1" spans="1:50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</row>
    <row r="1202" customHeight="1" spans="1:50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</row>
    <row r="1203" customHeight="1" spans="1:50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</row>
    <row r="1204" customHeight="1" spans="1:50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</row>
    <row r="1205" customHeight="1" spans="1:50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</row>
    <row r="1206" customHeight="1" spans="1:50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</row>
    <row r="1207" customHeight="1" spans="1:50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</row>
    <row r="1208" customHeight="1" spans="1:50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</row>
    <row r="1209" customHeight="1" spans="1:50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</row>
    <row r="1210" customHeight="1" spans="1:50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</row>
    <row r="1211" customHeight="1" spans="1:50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</row>
    <row r="1212" customHeight="1" spans="1:50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</row>
    <row r="1213" customHeight="1" spans="1:50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</row>
    <row r="1214" customHeight="1" spans="1:50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</row>
    <row r="1215" customHeight="1" spans="1:50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</row>
    <row r="1216" customHeight="1" spans="1:50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</row>
    <row r="1217" customHeight="1" spans="1:50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</row>
    <row r="1218" customHeight="1" spans="1:50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</row>
  </sheetData>
  <mergeCells count="2">
    <mergeCell ref="B2:B7"/>
    <mergeCell ref="N3:N6"/>
  </mergeCells>
  <conditionalFormatting sqref="N7">
    <cfRule type="cellIs" dxfId="0" priority="1" operator="greaterThanOrEqual">
      <formula>0.95</formula>
    </cfRule>
    <cfRule type="cellIs" dxfId="1" priority="2" operator="between">
      <formula>0.95</formula>
      <formula>0.89</formula>
    </cfRule>
    <cfRule type="cellIs" dxfId="2" priority="3" operator="between">
      <formula>0.89</formula>
      <formula>0.74</formula>
    </cfRule>
    <cfRule type="cellIs" dxfId="3" priority="4" operator="lessThan">
      <formula>0.74</formula>
    </cfRule>
  </conditionalFormatting>
  <dataValidations count="2">
    <dataValidation type="list" allowBlank="1" showErrorMessage="1" sqref="F3">
      <formula1>"2023,2024,2025"</formula1>
    </dataValidation>
    <dataValidation type="list" allowBlank="1" showErrorMessage="1" sqref="J3">
      <formula1>MASTER!$F$2:$F$13</formula1>
    </dataValidation>
  </dataValidations>
  <printOptions horizontalCentered="1"/>
  <pageMargins left="0.25" right="0.25" top="0.75" bottom="0.75" header="0" footer="0"/>
  <pageSetup paperSize="9" fitToHeight="0" pageOrder="overThenDown" orientation="landscape" cellComments="atEnd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U1219"/>
  <sheetViews>
    <sheetView workbookViewId="0">
      <pane ySplit="10" topLeftCell="A209" activePane="bottomLeft" state="frozen"/>
      <selection/>
      <selection pane="bottomLeft" activeCell="G238" sqref="G238"/>
    </sheetView>
  </sheetViews>
  <sheetFormatPr defaultColWidth="12.6285714285714" defaultRowHeight="15.75" customHeight="1"/>
  <cols>
    <col min="1" max="1" width="3.24761904761905" customWidth="1"/>
    <col min="2" max="2" width="25.1333333333333" customWidth="1"/>
    <col min="3" max="3" width="3.24761904761905" customWidth="1"/>
    <col min="4" max="4" width="25.1333333333333" customWidth="1"/>
    <col min="5" max="5" width="3.24761904761905" customWidth="1"/>
    <col min="6" max="9" width="25.1333333333333" customWidth="1"/>
    <col min="10" max="10" width="3.24761904761905" customWidth="1"/>
    <col min="11" max="11" width="25.1333333333333" customWidth="1"/>
    <col min="12" max="12" width="3.24761904761905" customWidth="1"/>
    <col min="24" max="24" width="13.3809523809524" customWidth="1"/>
    <col min="33" max="33" width="12.7619047619048" hidden="1"/>
    <col min="34" max="37" width="12.6285714285714" hidden="1"/>
  </cols>
  <sheetData>
    <row r="1" customHeight="1" spans="1:47">
      <c r="A1" s="1"/>
      <c r="B1" s="2" t="s">
        <v>361</v>
      </c>
      <c r="H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customHeight="1" spans="1:47">
      <c r="A2" s="1"/>
      <c r="B2" s="1"/>
      <c r="C2" s="1"/>
      <c r="D2" s="3">
        <f t="array" ref="D2">DATE(D5,INDEX(MASTER!G:G,MATCH(D7,MASTER!F:F,0)),1)</f>
        <v>45017</v>
      </c>
      <c r="E2" s="1" t="s">
        <v>355</v>
      </c>
      <c r="F2" s="4" t="str">
        <f>CONCATENATE(D5," - MONTH ",TEXT(MONTH(D2),"00"))</f>
        <v>2023 - MONTH 04</v>
      </c>
      <c r="H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</row>
    <row r="3" customHeight="1" spans="1:47">
      <c r="A3" s="1"/>
      <c r="B3" s="1"/>
      <c r="D3" s="5"/>
      <c r="E3" s="1"/>
      <c r="F3" s="6" t="s">
        <v>356</v>
      </c>
      <c r="H3" s="1"/>
      <c r="J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</row>
    <row r="4" customHeight="1" spans="1:47">
      <c r="A4" s="1"/>
      <c r="D4" s="7" t="s">
        <v>362</v>
      </c>
      <c r="E4" s="8"/>
      <c r="F4" s="9" t="str">
        <f ca="1">IFERROR(IF(F8=" "," ",IF(F8&gt;MASTER!$B$3/100,"SB",IF(F8&gt;MASTER!$B$4/100,"B",IF(F8&gt;MASTER!$B$5/100,"C","K"))))," ")</f>
        <v>SB</v>
      </c>
      <c r="L4" s="1"/>
      <c r="M4" s="1"/>
      <c r="N4" s="1"/>
      <c r="O4" s="1"/>
      <c r="P4" s="1"/>
      <c r="Q4" s="1"/>
      <c r="R4" s="1"/>
      <c r="S4" s="1"/>
      <c r="T4" s="1"/>
      <c r="U4" s="1"/>
      <c r="Z4" s="1"/>
      <c r="AA4" s="1"/>
      <c r="AB4" s="1"/>
      <c r="AC4" s="1"/>
      <c r="AD4" s="1"/>
      <c r="AE4" s="1"/>
      <c r="AF4" s="1"/>
      <c r="AG4" s="37" t="s">
        <v>3</v>
      </c>
      <c r="AH4" s="37" t="s">
        <v>321</v>
      </c>
      <c r="AI4" s="37" t="s">
        <v>327</v>
      </c>
      <c r="AJ4" s="38" t="s">
        <v>329</v>
      </c>
      <c r="AL4" s="39"/>
      <c r="AM4" s="39"/>
      <c r="AN4" s="39"/>
      <c r="AO4" s="39"/>
      <c r="AP4" s="39"/>
      <c r="AQ4" s="39"/>
      <c r="AR4" s="39"/>
      <c r="AS4" s="39"/>
      <c r="AT4" s="39"/>
      <c r="AU4" s="39"/>
    </row>
    <row r="5" customHeight="1" spans="1:47">
      <c r="A5" s="1"/>
      <c r="D5" s="7">
        <f>DASHBOARD!F3</f>
        <v>2023</v>
      </c>
      <c r="E5" s="10"/>
      <c r="H5" s="11"/>
      <c r="L5" s="1"/>
      <c r="M5" s="1"/>
      <c r="N5" s="1"/>
      <c r="O5" s="1"/>
      <c r="P5" s="1"/>
      <c r="Q5" s="1"/>
      <c r="R5" s="1"/>
      <c r="S5" s="1"/>
      <c r="T5" s="1"/>
      <c r="U5" s="1"/>
      <c r="Z5" s="1"/>
      <c r="AA5" s="1"/>
      <c r="AB5" s="1"/>
      <c r="AC5" s="1"/>
      <c r="AD5" s="1"/>
      <c r="AE5" s="1"/>
      <c r="AF5" s="1"/>
      <c r="AG5" s="40">
        <v>0</v>
      </c>
      <c r="AH5" s="37">
        <v>6</v>
      </c>
      <c r="AI5" s="37">
        <v>0</v>
      </c>
      <c r="AJ5" s="38" t="s">
        <v>349</v>
      </c>
      <c r="AL5" s="39"/>
      <c r="AM5" s="39"/>
      <c r="AN5" s="39"/>
      <c r="AO5" s="39"/>
      <c r="AP5" s="39"/>
      <c r="AQ5" s="39"/>
      <c r="AR5" s="39"/>
      <c r="AS5" s="39"/>
      <c r="AT5" s="39"/>
      <c r="AU5" s="39"/>
    </row>
    <row r="6" customHeight="1" spans="1:47">
      <c r="A6" s="1"/>
      <c r="D6" s="7" t="s">
        <v>363</v>
      </c>
      <c r="E6" s="10"/>
      <c r="H6" s="11"/>
      <c r="L6" s="1"/>
      <c r="M6" s="1"/>
      <c r="N6" s="1"/>
      <c r="O6" s="1"/>
      <c r="P6" s="1"/>
      <c r="Q6" s="1"/>
      <c r="R6" s="1"/>
      <c r="S6" s="1"/>
      <c r="T6" s="1"/>
      <c r="U6" s="1"/>
      <c r="Z6" s="1"/>
      <c r="AA6" s="1"/>
      <c r="AB6" s="1"/>
      <c r="AC6" s="1"/>
      <c r="AD6" s="1"/>
      <c r="AE6" s="1"/>
      <c r="AF6" s="1"/>
      <c r="AG6" s="40">
        <v>44951</v>
      </c>
      <c r="AH6" s="37">
        <v>3</v>
      </c>
      <c r="AI6" s="37">
        <v>4</v>
      </c>
      <c r="AJ6" s="38" t="s">
        <v>240</v>
      </c>
      <c r="AL6" s="39"/>
      <c r="AM6" s="39"/>
      <c r="AN6" s="39"/>
      <c r="AO6" s="39"/>
      <c r="AP6" s="39"/>
      <c r="AQ6" s="39"/>
      <c r="AR6" s="39"/>
      <c r="AS6" s="39"/>
      <c r="AT6" s="39"/>
      <c r="AU6" s="39"/>
    </row>
    <row r="7" customHeight="1" spans="1:47">
      <c r="A7" s="1"/>
      <c r="D7" s="7" t="s">
        <v>254</v>
      </c>
      <c r="E7" s="8"/>
      <c r="H7" s="11"/>
      <c r="L7" s="1"/>
      <c r="M7" s="1"/>
      <c r="N7" s="1"/>
      <c r="O7" s="1"/>
      <c r="P7" s="1"/>
      <c r="Q7" s="1"/>
      <c r="R7" s="1"/>
      <c r="S7" s="1"/>
      <c r="T7" s="1"/>
      <c r="U7" s="1"/>
      <c r="Z7" s="1"/>
      <c r="AA7" s="1"/>
      <c r="AB7" s="1"/>
      <c r="AC7" s="1"/>
      <c r="AD7" s="1"/>
      <c r="AE7" s="1"/>
      <c r="AF7" s="1"/>
      <c r="AG7" s="40">
        <v>44982</v>
      </c>
      <c r="AH7" s="37">
        <v>6</v>
      </c>
      <c r="AI7" s="37">
        <v>8</v>
      </c>
      <c r="AJ7" s="38" t="s">
        <v>244</v>
      </c>
      <c r="AL7" s="39"/>
      <c r="AM7" s="39"/>
      <c r="AN7" s="39"/>
      <c r="AO7" s="39"/>
      <c r="AP7" s="39"/>
      <c r="AQ7" s="39"/>
      <c r="AR7" s="39"/>
      <c r="AS7" s="39"/>
      <c r="AT7" s="39"/>
      <c r="AU7" s="39"/>
    </row>
    <row r="8" customHeight="1" spans="1:47">
      <c r="A8" s="1"/>
      <c r="D8" s="5"/>
      <c r="E8" s="1"/>
      <c r="F8" s="12">
        <f ca="1">IFERROR(ROUND(AVERAGEIFS(DATA!$K:$K,DATA!$N:$N,$F$2,DATA!$E:$E,"&lt;=7"),4)," ")</f>
        <v>0.9502</v>
      </c>
      <c r="H8" s="11"/>
      <c r="J8" s="1"/>
      <c r="L8" s="1"/>
      <c r="M8" s="1"/>
      <c r="N8" s="1"/>
      <c r="O8" s="1"/>
      <c r="P8" s="1"/>
      <c r="Q8" s="1"/>
      <c r="R8" s="1"/>
      <c r="S8" s="1"/>
      <c r="T8" s="1"/>
      <c r="U8" s="1"/>
      <c r="Z8" s="1"/>
      <c r="AA8" s="1"/>
      <c r="AB8" s="1"/>
      <c r="AC8" s="1"/>
      <c r="AD8" s="1"/>
      <c r="AE8" s="1"/>
      <c r="AF8" s="1"/>
      <c r="AG8" s="40">
        <v>45012</v>
      </c>
      <c r="AH8" s="37">
        <v>1</v>
      </c>
      <c r="AI8" s="37">
        <v>13</v>
      </c>
      <c r="AJ8" s="38" t="s">
        <v>248</v>
      </c>
      <c r="AL8" s="39"/>
      <c r="AM8" s="39"/>
      <c r="AN8" s="39"/>
      <c r="AO8" s="39"/>
      <c r="AP8" s="39"/>
      <c r="AQ8" s="39"/>
      <c r="AR8" s="39"/>
      <c r="AS8" s="39"/>
      <c r="AT8" s="39"/>
      <c r="AU8" s="39"/>
    </row>
    <row r="9" customHeight="1" spans="1:4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Z9" s="1"/>
      <c r="AA9" s="1"/>
      <c r="AB9" s="1"/>
      <c r="AC9" s="1"/>
      <c r="AD9" s="1"/>
      <c r="AE9" s="1"/>
      <c r="AF9" s="1"/>
      <c r="AG9" s="40">
        <v>45016</v>
      </c>
      <c r="AH9" s="37">
        <v>5</v>
      </c>
      <c r="AI9" s="37">
        <v>13</v>
      </c>
      <c r="AJ9" s="38" t="s">
        <v>248</v>
      </c>
      <c r="AL9" s="39"/>
      <c r="AM9" s="39"/>
      <c r="AN9" s="39"/>
      <c r="AO9" s="39"/>
      <c r="AP9" s="39"/>
      <c r="AQ9" s="39"/>
      <c r="AR9" s="39"/>
      <c r="AS9" s="39"/>
      <c r="AT9" s="39"/>
      <c r="AU9" s="39"/>
    </row>
    <row r="10" customHeight="1" spans="1:47">
      <c r="A10" s="1"/>
      <c r="B10" s="13"/>
      <c r="C10" s="13"/>
      <c r="D10" s="6" t="s">
        <v>364</v>
      </c>
      <c r="E10" s="13"/>
      <c r="F10" s="6" t="s">
        <v>365</v>
      </c>
      <c r="H10" s="4"/>
      <c r="I10" s="4"/>
      <c r="J10" s="34"/>
      <c r="K10" s="4"/>
      <c r="L10" s="1"/>
      <c r="M10" s="1"/>
      <c r="N10" s="1"/>
      <c r="O10" s="1"/>
      <c r="P10" s="1"/>
      <c r="Q10" s="1"/>
      <c r="R10" s="1"/>
      <c r="S10" s="1"/>
      <c r="T10" s="1"/>
      <c r="U10" s="1"/>
      <c r="Z10" s="1"/>
      <c r="AA10" s="1"/>
      <c r="AB10" s="1"/>
      <c r="AC10" s="1"/>
      <c r="AD10" s="1"/>
      <c r="AE10" s="1"/>
      <c r="AF10" s="1"/>
      <c r="AG10" s="40">
        <v>45033</v>
      </c>
      <c r="AH10" s="37">
        <v>1</v>
      </c>
      <c r="AI10" s="37">
        <v>16</v>
      </c>
      <c r="AJ10" s="38" t="s">
        <v>253</v>
      </c>
      <c r="AL10" s="39"/>
      <c r="AM10" s="39"/>
      <c r="AN10" s="39"/>
      <c r="AO10" s="39"/>
      <c r="AP10" s="39"/>
      <c r="AQ10" s="39"/>
      <c r="AR10" s="39"/>
      <c r="AS10" s="39"/>
      <c r="AT10" s="39"/>
      <c r="AU10" s="39"/>
    </row>
    <row r="11" customHeight="1" spans="1:47">
      <c r="A11" s="14"/>
      <c r="B11" s="15" t="s">
        <v>342</v>
      </c>
      <c r="C11" s="16"/>
      <c r="D11" s="17">
        <f ca="1">IFERROR(ROUND(AVERAGEIFS(DATA!$K:$K,DATA!$J:$J,$B11,DATA!$N:$N,$F$2,DATA!$E:$E,"&lt;=7"),4)," ")</f>
        <v>0.9833</v>
      </c>
      <c r="E11" s="18"/>
      <c r="F11" s="19" t="str">
        <f ca="1">IF($D11=" "," ",IFERROR(IF($D11&gt;MASTER!$B$3/100,"SB",IF($D11&gt;MASTER!$B$4/100,"B",IF($D11&gt;MASTER!$B$5/100,"C","K"))),0))</f>
        <v>SB</v>
      </c>
      <c r="H11" s="20"/>
      <c r="I11" s="20"/>
      <c r="J11" s="20"/>
      <c r="K11" s="20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20"/>
      <c r="W11" s="20"/>
      <c r="X11" s="20"/>
      <c r="Y11" s="20"/>
      <c r="Z11" s="14"/>
      <c r="AA11" s="14"/>
      <c r="AB11" s="14"/>
      <c r="AC11" s="14"/>
      <c r="AD11" s="14"/>
      <c r="AE11" s="14"/>
      <c r="AF11" s="14"/>
      <c r="AG11" s="41">
        <v>45046</v>
      </c>
      <c r="AH11" s="42">
        <v>7</v>
      </c>
      <c r="AI11" s="42">
        <v>18</v>
      </c>
      <c r="AJ11" s="43" t="s">
        <v>253</v>
      </c>
      <c r="AL11" s="14"/>
      <c r="AM11" s="14"/>
      <c r="AN11" s="14"/>
      <c r="AO11" s="14"/>
      <c r="AP11" s="14"/>
      <c r="AQ11" s="14"/>
      <c r="AR11" s="14"/>
      <c r="AS11" s="14"/>
      <c r="AT11" s="14"/>
      <c r="AU11" s="14"/>
    </row>
    <row r="12" customHeight="1" spans="1:47">
      <c r="A12" s="1"/>
      <c r="B12" s="21" t="s">
        <v>4</v>
      </c>
      <c r="C12" s="18"/>
      <c r="D12" s="22">
        <f ca="1">IFERROR(ROUND(AVERAGEIFS(DATA!$K:$K,DATA!$F:$F,$B12,DATA!$N:$N,$F$2,DATA!$E:$E,"&lt;=7"),4)," ")</f>
        <v>0.9833</v>
      </c>
      <c r="E12" s="18"/>
      <c r="F12" s="18" t="str">
        <f ca="1">IF($D12=" "," ",IFERROR(IF($D12&gt;MASTER!$B$3/100,"SB",IF($D12&gt;MASTER!$B$4/100,"B",IF($D12&gt;MASTER!$B$5/100,"C","K"))),0))</f>
        <v>SB</v>
      </c>
      <c r="G12" s="23" t="str">
        <f t="shared" ref="G12:G75" si="0">IFERROR(TRIM(LEFT(B12,FIND("[",B12)-1))," ")</f>
        <v>Security</v>
      </c>
      <c r="H12" s="24" t="str">
        <f t="shared" ref="H12:H75" si="1">IFERROR(TRIM(MID(B12,FIND("[",B12)+1,LEN(B12)-FIND("[",B12)-1))," ")</f>
        <v>Security Functions</v>
      </c>
      <c r="I12" s="35">
        <f ca="1" t="shared" ref="I12:I75" si="2">IFERROR(IF(LEN(H12)=1,"",SUBSTITUTE(D12,"%","")*100),"")</f>
        <v>98.33</v>
      </c>
      <c r="J12" s="36"/>
      <c r="K12" s="32"/>
      <c r="L12" s="1"/>
      <c r="M12" s="1"/>
      <c r="N12" s="1"/>
      <c r="O12" s="1"/>
      <c r="P12" s="1"/>
      <c r="Q12" s="1"/>
      <c r="R12" s="1"/>
      <c r="S12" s="1"/>
      <c r="T12" s="1"/>
      <c r="U12" s="1"/>
      <c r="Z12" s="1"/>
      <c r="AA12" s="1"/>
      <c r="AB12" s="1"/>
      <c r="AC12" s="1"/>
      <c r="AD12" s="1"/>
      <c r="AE12" s="1"/>
      <c r="AF12" s="1"/>
      <c r="AG12" s="44"/>
      <c r="AH12" s="44"/>
      <c r="AI12" s="44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customHeight="1" spans="1:47">
      <c r="A13" s="1"/>
      <c r="B13" s="25"/>
      <c r="C13" s="26"/>
      <c r="D13" s="27"/>
      <c r="E13" s="26"/>
      <c r="F13" s="28"/>
      <c r="G13" s="23" t="str">
        <f t="shared" si="0"/>
        <v> </v>
      </c>
      <c r="H13" s="24" t="str">
        <f t="shared" si="1"/>
        <v> </v>
      </c>
      <c r="I13" s="35" t="str">
        <f t="shared" si="2"/>
        <v/>
      </c>
      <c r="J13" s="1"/>
      <c r="K13" s="30"/>
      <c r="L13" s="1"/>
      <c r="M13" s="1"/>
      <c r="N13" s="1"/>
      <c r="O13" s="1"/>
      <c r="P13" s="1"/>
      <c r="Q13" s="1"/>
      <c r="R13" s="1"/>
      <c r="S13" s="1"/>
      <c r="T13" s="1"/>
      <c r="U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customHeight="1" spans="1:47">
      <c r="A14" s="14"/>
      <c r="B14" s="29" t="s">
        <v>340</v>
      </c>
      <c r="C14" s="16"/>
      <c r="D14" s="17">
        <f ca="1">IFERROR(ROUND(AVERAGEIFS(DATA!$K:$K,DATA!$J:$J,$B14,DATA!$N:$N,$F$2,DATA!$E:$E,"&lt;=7"),4)," ")</f>
        <v>0.95</v>
      </c>
      <c r="E14" s="18"/>
      <c r="F14" s="19" t="str">
        <f ca="1">IF($D14=" "," ",IFERROR(IF($D14&gt;MASTER!$B$3/100,"SB",IF($D14&gt;MASTER!$B$4/100,"B",IF($D14&gt;MASTER!$B$5/100,"C","K"))),0))</f>
        <v>B</v>
      </c>
      <c r="G14" s="23" t="str">
        <f t="shared" si="0"/>
        <v> </v>
      </c>
      <c r="H14" s="24" t="str">
        <f t="shared" si="1"/>
        <v> </v>
      </c>
      <c r="I14" s="35" t="str">
        <f ca="1" t="shared" si="2"/>
        <v/>
      </c>
      <c r="J14" s="20"/>
      <c r="K14" s="20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</row>
    <row r="15" customHeight="1" spans="1:47">
      <c r="A15" s="30"/>
      <c r="B15" s="21" t="s">
        <v>5</v>
      </c>
      <c r="C15" s="18"/>
      <c r="D15" s="22">
        <f ca="1">IFERROR(ROUND(AVERAGEIFS(DATA!$K:$K,DATA!$F:$F,$B15,DATA!$N:$N,$F$2,DATA!$E:$E,"&lt;=7"),4)," ")</f>
        <v>0.95</v>
      </c>
      <c r="E15" s="18"/>
      <c r="F15" s="18" t="str">
        <f ca="1">IF($D15=" "," ",IFERROR(IF($D15&gt;MASTER!$B$3/100,"SB",IF($D15&gt;MASTER!$B$4/100,"B",IF($D15&gt;MASTER!$B$5/100,"C","K"))),0))</f>
        <v>B</v>
      </c>
      <c r="G15" s="23" t="str">
        <f t="shared" si="0"/>
        <v>Driver</v>
      </c>
      <c r="H15" s="24" t="str">
        <f t="shared" si="1"/>
        <v>Driving Safety</v>
      </c>
      <c r="I15" s="35">
        <f ca="1" t="shared" si="2"/>
        <v>95</v>
      </c>
      <c r="J15" s="36"/>
      <c r="K15" s="32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</row>
    <row r="16" customHeight="1" spans="1:47">
      <c r="A16" s="30"/>
      <c r="B16" s="31" t="s">
        <v>6</v>
      </c>
      <c r="C16" s="18"/>
      <c r="D16" s="22">
        <f ca="1">IFERROR(ROUND(AVERAGEIFS(DATA!$K:$K,DATA!$F:$F,$B16,DATA!$N:$N,$F$2,DATA!$E:$E,"&lt;=7"),4)," ")</f>
        <v>0.95</v>
      </c>
      <c r="E16" s="18"/>
      <c r="F16" s="18" t="str">
        <f ca="1">IF($D16=" "," ",IFERROR(IF($D16&gt;MASTER!$B$3/100,"SB",IF($D16&gt;MASTER!$B$4/100,"B",IF($D16&gt;MASTER!$B$5/100,"C","K"))),0))</f>
        <v>B</v>
      </c>
      <c r="G16" s="23" t="str">
        <f t="shared" si="0"/>
        <v>Driver</v>
      </c>
      <c r="H16" s="24" t="str">
        <f t="shared" si="1"/>
        <v>Attendance</v>
      </c>
      <c r="I16" s="35">
        <f ca="1" t="shared" si="2"/>
        <v>95</v>
      </c>
      <c r="J16" s="36"/>
      <c r="K16" s="32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</row>
    <row r="17" customHeight="1" spans="1:47">
      <c r="A17" s="1"/>
      <c r="B17" s="25"/>
      <c r="C17" s="26"/>
      <c r="D17" s="32"/>
      <c r="E17" s="26"/>
      <c r="F17" s="26"/>
      <c r="G17" s="23" t="str">
        <f t="shared" si="0"/>
        <v> </v>
      </c>
      <c r="H17" s="24" t="str">
        <f t="shared" si="1"/>
        <v> </v>
      </c>
      <c r="I17" s="35" t="str">
        <f t="shared" si="2"/>
        <v/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</row>
    <row r="18" customHeight="1" spans="1:47">
      <c r="A18" s="14"/>
      <c r="B18" s="29" t="s">
        <v>338</v>
      </c>
      <c r="C18" s="16"/>
      <c r="D18" s="17">
        <f ca="1">IFERROR(ROUND(AVERAGEIFS(DATA!$K:$K,DATA!$J:$J,$B18,DATA!$N:$N,$F$2,DATA!$E:$E,"&lt;=7"),4)," ")</f>
        <v>0.95</v>
      </c>
      <c r="E18" s="18"/>
      <c r="F18" s="19" t="str">
        <f ca="1">IF($D18=" "," ",IFERROR(IF($D18&gt;MASTER!$B$3/100,"SB",IF($D18&gt;MASTER!$B$4/100,"B",IF($D18&gt;MASTER!$B$5/100,"C","K"))),0))</f>
        <v>B</v>
      </c>
      <c r="G18" s="23" t="str">
        <f t="shared" si="0"/>
        <v> </v>
      </c>
      <c r="H18" s="24" t="str">
        <f t="shared" si="1"/>
        <v> </v>
      </c>
      <c r="I18" s="35" t="str">
        <f ca="1" t="shared" si="2"/>
        <v/>
      </c>
      <c r="J18" s="20"/>
      <c r="K18" s="20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</row>
    <row r="19" customHeight="1" spans="1:47">
      <c r="A19" s="1"/>
      <c r="B19" s="33" t="s">
        <v>7</v>
      </c>
      <c r="C19" s="18"/>
      <c r="D19" s="22">
        <f ca="1">IFERROR(ROUND(AVERAGEIFS(DATA!$K:$K,DATA!$F:$F,$B19,DATA!$N:$N,$F$2,DATA!$E:$E,"&lt;=7"),4)," ")</f>
        <v>0.95</v>
      </c>
      <c r="E19" s="18"/>
      <c r="F19" s="18" t="str">
        <f ca="1">IF($D19=" "," ",IFERROR(IF($D19&gt;MASTER!$B$3/100,"SB",IF($D19&gt;MASTER!$B$4/100,"B",IF($D19&gt;MASTER!$B$5/100,"C","K"))),0))</f>
        <v>B</v>
      </c>
      <c r="G19" s="23" t="str">
        <f t="shared" si="0"/>
        <v>Lantai 25 / Roof Top</v>
      </c>
      <c r="H19" s="24" t="str">
        <f t="shared" si="1"/>
        <v>Tangga Exit Barat</v>
      </c>
      <c r="I19" s="35">
        <f ca="1" t="shared" si="2"/>
        <v>95</v>
      </c>
      <c r="J19" s="36"/>
      <c r="K19" s="3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</row>
    <row r="20" customHeight="1" spans="1:47">
      <c r="A20" s="1"/>
      <c r="B20" s="33" t="s">
        <v>8</v>
      </c>
      <c r="C20" s="18"/>
      <c r="D20" s="22">
        <f ca="1">IFERROR(ROUND(AVERAGEIFS(DATA!$K:$K,DATA!$F:$F,$B20,DATA!$N:$N,$F$2,DATA!$E:$E,"&lt;=7"),4)," ")</f>
        <v>0.95</v>
      </c>
      <c r="E20" s="18"/>
      <c r="F20" s="18" t="str">
        <f ca="1">IF($D20=" "," ",IFERROR(IF($D20&gt;MASTER!$B$3/100,"SB",IF($D20&gt;MASTER!$B$4/100,"B",IF($D20&gt;MASTER!$B$5/100,"C","K"))),0))</f>
        <v>B</v>
      </c>
      <c r="G20" s="23" t="str">
        <f t="shared" si="0"/>
        <v>Lantai 25 / Roof Top</v>
      </c>
      <c r="H20" s="24" t="str">
        <f t="shared" si="1"/>
        <v>&amp; Timur</v>
      </c>
      <c r="I20" s="35">
        <f ca="1" t="shared" si="2"/>
        <v>95</v>
      </c>
      <c r="J20" s="36"/>
      <c r="K20" s="3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</row>
    <row r="21" customHeight="1" spans="1:47">
      <c r="A21" s="1"/>
      <c r="B21" s="33" t="s">
        <v>9</v>
      </c>
      <c r="C21" s="18"/>
      <c r="D21" s="22">
        <f ca="1">IFERROR(ROUND(AVERAGEIFS(DATA!$K:$K,DATA!$F:$F,$B21,DATA!$N:$N,$F$2,DATA!$E:$E,"&lt;=7"),4)," ")</f>
        <v>0.95</v>
      </c>
      <c r="E21" s="18"/>
      <c r="F21" s="18" t="str">
        <f ca="1">IF($D21=" "," ",IFERROR(IF($D21&gt;MASTER!$B$3/100,"SB",IF($D21&gt;MASTER!$B$4/100,"B",IF($D21&gt;MASTER!$B$5/100,"C","K"))),0))</f>
        <v>B</v>
      </c>
      <c r="G21" s="23" t="str">
        <f t="shared" si="0"/>
        <v>Lantai 25 / Roof Top</v>
      </c>
      <c r="H21" s="24" t="str">
        <f t="shared" si="1"/>
        <v>Ruang Tekhnsi</v>
      </c>
      <c r="I21" s="35">
        <f ca="1" t="shared" si="2"/>
        <v>95</v>
      </c>
      <c r="J21" s="36"/>
      <c r="K21" s="3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</row>
    <row r="22" customHeight="1" spans="1:47">
      <c r="A22" s="1"/>
      <c r="B22" s="33" t="s">
        <v>10</v>
      </c>
      <c r="C22" s="18"/>
      <c r="D22" s="22">
        <f ca="1">IFERROR(ROUND(AVERAGEIFS(DATA!$K:$K,DATA!$F:$F,$B22,DATA!$N:$N,$F$2,DATA!$E:$E,"&lt;=7"),4)," ")</f>
        <v>0.95</v>
      </c>
      <c r="E22" s="18"/>
      <c r="F22" s="18" t="str">
        <f ca="1">IF($D22=" "," ",IFERROR(IF($D22&gt;MASTER!$B$3/100,"SB",IF($D22&gt;MASTER!$B$4/100,"B",IF($D22&gt;MASTER!$B$5/100,"C","K"))),0))</f>
        <v>B</v>
      </c>
      <c r="G22" s="23" t="str">
        <f t="shared" si="0"/>
        <v>Lantai 25 / Roof Top</v>
      </c>
      <c r="H22" s="24" t="str">
        <f t="shared" si="1"/>
        <v>Gutter</v>
      </c>
      <c r="I22" s="35">
        <f ca="1" t="shared" si="2"/>
        <v>95</v>
      </c>
      <c r="J22" s="36"/>
      <c r="K22" s="3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</row>
    <row r="23" customHeight="1" spans="1:47">
      <c r="A23" s="1"/>
      <c r="B23" s="33" t="s">
        <v>11</v>
      </c>
      <c r="C23" s="18"/>
      <c r="D23" s="22">
        <f ca="1">IFERROR(ROUND(AVERAGEIFS(DATA!$K:$K,DATA!$F:$F,$B23,DATA!$N:$N,$F$2,DATA!$E:$E,"&lt;=7"),4)," ")</f>
        <v>0.95</v>
      </c>
      <c r="E23" s="18"/>
      <c r="F23" s="18" t="str">
        <f ca="1">IF($D23=" "," ",IFERROR(IF($D23&gt;MASTER!$B$3/100,"SB",IF($D23&gt;MASTER!$B$4/100,"B",IF($D23&gt;MASTER!$B$5/100,"C","K"))),0))</f>
        <v>B</v>
      </c>
      <c r="G23" s="23" t="str">
        <f t="shared" si="0"/>
        <v>Lantai 24</v>
      </c>
      <c r="H23" s="24" t="str">
        <f t="shared" si="1"/>
        <v>Tangga Exit Barat</v>
      </c>
      <c r="I23" s="35">
        <f ca="1" t="shared" si="2"/>
        <v>95</v>
      </c>
      <c r="J23" s="36"/>
      <c r="K23" s="3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</row>
    <row r="24" customHeight="1" spans="1:47">
      <c r="A24" s="1"/>
      <c r="B24" s="33" t="s">
        <v>12</v>
      </c>
      <c r="C24" s="18"/>
      <c r="D24" s="22">
        <f ca="1">IFERROR(ROUND(AVERAGEIFS(DATA!$K:$K,DATA!$F:$F,$B24,DATA!$N:$N,$F$2,DATA!$E:$E,"&lt;=7"),4)," ")</f>
        <v>0.95</v>
      </c>
      <c r="E24" s="18"/>
      <c r="F24" s="18" t="str">
        <f ca="1">IF($D24=" "," ",IFERROR(IF($D24&gt;MASTER!$B$3/100,"SB",IF($D24&gt;MASTER!$B$4/100,"B",IF($D24&gt;MASTER!$B$5/100,"C","K"))),0))</f>
        <v>B</v>
      </c>
      <c r="G24" s="23" t="str">
        <f t="shared" si="0"/>
        <v>Lantai 24</v>
      </c>
      <c r="H24" s="24" t="str">
        <f t="shared" si="1"/>
        <v>&amp; Timur</v>
      </c>
      <c r="I24" s="35">
        <f ca="1" t="shared" si="2"/>
        <v>95</v>
      </c>
      <c r="J24" s="36"/>
      <c r="K24" s="3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</row>
    <row r="25" customHeight="1" spans="1:47">
      <c r="A25" s="1"/>
      <c r="B25" s="33" t="s">
        <v>13</v>
      </c>
      <c r="C25" s="18"/>
      <c r="D25" s="22">
        <f ca="1">IFERROR(ROUND(AVERAGEIFS(DATA!$K:$K,DATA!$F:$F,$B25,DATA!$N:$N,$F$2,DATA!$E:$E,"&lt;=7"),4)," ")</f>
        <v>0.95</v>
      </c>
      <c r="E25" s="18"/>
      <c r="F25" s="18" t="str">
        <f ca="1">IF($D25=" "," ",IFERROR(IF($D25&gt;MASTER!$B$3/100,"SB",IF($D25&gt;MASTER!$B$4/100,"B",IF($D25&gt;MASTER!$B$5/100,"C","K"))),0))</f>
        <v>B</v>
      </c>
      <c r="G25" s="23" t="str">
        <f t="shared" si="0"/>
        <v>Lantai 24</v>
      </c>
      <c r="H25" s="24" t="str">
        <f t="shared" si="1"/>
        <v>Mushola</v>
      </c>
      <c r="I25" s="35">
        <f ca="1" t="shared" si="2"/>
        <v>95</v>
      </c>
      <c r="J25" s="36"/>
      <c r="K25" s="32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</row>
    <row r="26" customHeight="1" spans="1:47">
      <c r="A26" s="1"/>
      <c r="B26" s="33" t="s">
        <v>14</v>
      </c>
      <c r="C26" s="18"/>
      <c r="D26" s="22">
        <f ca="1">IFERROR(ROUND(AVERAGEIFS(DATA!$K:$K,DATA!$F:$F,$B26,DATA!$N:$N,$F$2,DATA!$E:$E,"&lt;=7"),4)," ")</f>
        <v>0.95</v>
      </c>
      <c r="E26" s="18"/>
      <c r="F26" s="18" t="str">
        <f ca="1">IF($D26=" "," ",IFERROR(IF($D26&gt;MASTER!$B$3/100,"SB",IF($D26&gt;MASTER!$B$4/100,"B",IF($D26&gt;MASTER!$B$5/100,"C","K"))),0))</f>
        <v>B</v>
      </c>
      <c r="G26" s="23" t="str">
        <f t="shared" si="0"/>
        <v>Lantai 24</v>
      </c>
      <c r="H26" s="24" t="str">
        <f t="shared" si="1"/>
        <v>Pantry</v>
      </c>
      <c r="I26" s="35">
        <f ca="1" t="shared" si="2"/>
        <v>95</v>
      </c>
      <c r="J26" s="36"/>
      <c r="K26" s="32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</row>
    <row r="27" customHeight="1" spans="1:47">
      <c r="A27" s="1"/>
      <c r="B27" s="33" t="s">
        <v>15</v>
      </c>
      <c r="C27" s="18"/>
      <c r="D27" s="22">
        <f ca="1">IFERROR(ROUND(AVERAGEIFS(DATA!$K:$K,DATA!$F:$F,$B27,DATA!$N:$N,$F$2,DATA!$E:$E,"&lt;=7"),4)," ")</f>
        <v>0.95</v>
      </c>
      <c r="E27" s="18"/>
      <c r="F27" s="18" t="str">
        <f ca="1">IF($D27=" "," ",IFERROR(IF($D27&gt;MASTER!$B$3/100,"SB",IF($D27&gt;MASTER!$B$4/100,"B",IF($D27&gt;MASTER!$B$5/100,"C","K"))),0))</f>
        <v>B</v>
      </c>
      <c r="G27" s="23" t="str">
        <f t="shared" si="0"/>
        <v>Lantai 24</v>
      </c>
      <c r="H27" s="24" t="str">
        <f t="shared" si="1"/>
        <v>Ruang Rapat 1-2-3</v>
      </c>
      <c r="I27" s="35">
        <f ca="1" t="shared" si="2"/>
        <v>95</v>
      </c>
      <c r="J27" s="36"/>
      <c r="K27" s="32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</row>
    <row r="28" customHeight="1" spans="1:47">
      <c r="A28" s="1"/>
      <c r="B28" s="33" t="s">
        <v>16</v>
      </c>
      <c r="C28" s="18"/>
      <c r="D28" s="22">
        <f ca="1">IFERROR(ROUND(AVERAGEIFS(DATA!$K:$K,DATA!$F:$F,$B28,DATA!$N:$N,$F$2,DATA!$E:$E,"&lt;=7"),4)," ")</f>
        <v>0.95</v>
      </c>
      <c r="E28" s="18"/>
      <c r="F28" s="18" t="str">
        <f ca="1">IF($D28=" "," ",IFERROR(IF($D28&gt;MASTER!$B$3/100,"SB",IF($D28&gt;MASTER!$B$4/100,"B",IF($D28&gt;MASTER!$B$5/100,"C","K"))),0))</f>
        <v>B</v>
      </c>
      <c r="G28" s="23" t="str">
        <f t="shared" si="0"/>
        <v>Lantai 24</v>
      </c>
      <c r="H28" s="24" t="str">
        <f t="shared" si="1"/>
        <v>Ruang Kerja</v>
      </c>
      <c r="I28" s="35">
        <f ca="1" t="shared" si="2"/>
        <v>95</v>
      </c>
      <c r="J28" s="36"/>
      <c r="K28" s="32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</row>
    <row r="29" customHeight="1" spans="1:47">
      <c r="A29" s="1"/>
      <c r="B29" s="33" t="s">
        <v>17</v>
      </c>
      <c r="C29" s="18"/>
      <c r="D29" s="22">
        <f ca="1">IFERROR(ROUND(AVERAGEIFS(DATA!$K:$K,DATA!$F:$F,$B29,DATA!$N:$N,$F$2,DATA!$E:$E,"&lt;=7"),4)," ")</f>
        <v>0.95</v>
      </c>
      <c r="E29" s="18"/>
      <c r="F29" s="18" t="str">
        <f ca="1">IF($D29=" "," ",IFERROR(IF($D29&gt;MASTER!$B$3/100,"SB",IF($D29&gt;MASTER!$B$4/100,"B",IF($D29&gt;MASTER!$B$5/100,"C","K"))),0))</f>
        <v>B</v>
      </c>
      <c r="G29" s="23" t="str">
        <f t="shared" si="0"/>
        <v>Lantai 24</v>
      </c>
      <c r="H29" s="24" t="str">
        <f t="shared" si="1"/>
        <v>Koridor</v>
      </c>
      <c r="I29" s="35">
        <f ca="1" t="shared" si="2"/>
        <v>95</v>
      </c>
      <c r="J29" s="36"/>
      <c r="K29" s="32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</row>
    <row r="30" customHeight="1" spans="1:47">
      <c r="A30" s="1"/>
      <c r="B30" s="33" t="s">
        <v>18</v>
      </c>
      <c r="C30" s="18"/>
      <c r="D30" s="22">
        <f ca="1">IFERROR(ROUND(AVERAGEIFS(DATA!$K:$K,DATA!$F:$F,$B30,DATA!$N:$N,$F$2,DATA!$E:$E,"&lt;=7"),4)," ")</f>
        <v>0.95</v>
      </c>
      <c r="E30" s="18"/>
      <c r="F30" s="18" t="str">
        <f ca="1">IF($D30=" "," ",IFERROR(IF($D30&gt;MASTER!$B$3/100,"SB",IF($D30&gt;MASTER!$B$4/100,"B",IF($D30&gt;MASTER!$B$5/100,"C","K"))),0))</f>
        <v>B</v>
      </c>
      <c r="G30" s="23" t="str">
        <f t="shared" si="0"/>
        <v>Lantai 24</v>
      </c>
      <c r="H30" s="24" t="str">
        <f t="shared" si="1"/>
        <v>Toilet Pria / Wanita</v>
      </c>
      <c r="I30" s="35">
        <f ca="1" t="shared" si="2"/>
        <v>95</v>
      </c>
      <c r="J30" s="36"/>
      <c r="K30" s="32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</row>
    <row r="31" customHeight="1" spans="1:47">
      <c r="A31" s="1"/>
      <c r="B31" s="33" t="s">
        <v>19</v>
      </c>
      <c r="C31" s="18"/>
      <c r="D31" s="22">
        <f ca="1">IFERROR(ROUND(AVERAGEIFS(DATA!$K:$K,DATA!$F:$F,$B31,DATA!$N:$N,$F$2,DATA!$E:$E,"&lt;=7"),4)," ")</f>
        <v>0.95</v>
      </c>
      <c r="E31" s="18"/>
      <c r="F31" s="18" t="str">
        <f ca="1">IF($D31=" "," ",IFERROR(IF($D31&gt;MASTER!$B$3/100,"SB",IF($D31&gt;MASTER!$B$4/100,"B",IF($D31&gt;MASTER!$B$5/100,"C","K"))),0))</f>
        <v>B</v>
      </c>
      <c r="G31" s="23" t="str">
        <f t="shared" si="0"/>
        <v>Lantai 23</v>
      </c>
      <c r="H31" s="24" t="str">
        <f t="shared" si="1"/>
        <v>Tangga Exit Barat</v>
      </c>
      <c r="I31" s="35">
        <f ca="1" t="shared" si="2"/>
        <v>95</v>
      </c>
      <c r="J31" s="36"/>
      <c r="K31" s="32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</row>
    <row r="32" customHeight="1" spans="1:47">
      <c r="A32" s="1"/>
      <c r="B32" s="33" t="s">
        <v>20</v>
      </c>
      <c r="C32" s="18"/>
      <c r="D32" s="22">
        <f ca="1">IFERROR(ROUND(AVERAGEIFS(DATA!$K:$K,DATA!$F:$F,$B32,DATA!$N:$N,$F$2,DATA!$E:$E,"&lt;=7"),4)," ")</f>
        <v>0.95</v>
      </c>
      <c r="E32" s="18"/>
      <c r="F32" s="18" t="str">
        <f ca="1">IF($D32=" "," ",IFERROR(IF($D32&gt;MASTER!$B$3/100,"SB",IF($D32&gt;MASTER!$B$4/100,"B",IF($D32&gt;MASTER!$B$5/100,"C","K"))),0))</f>
        <v>B</v>
      </c>
      <c r="G32" s="23" t="str">
        <f t="shared" si="0"/>
        <v>Lantai 23</v>
      </c>
      <c r="H32" s="24" t="str">
        <f t="shared" si="1"/>
        <v>&amp; Timur</v>
      </c>
      <c r="I32" s="35">
        <f ca="1" t="shared" si="2"/>
        <v>95</v>
      </c>
      <c r="J32" s="36"/>
      <c r="K32" s="32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</row>
    <row r="33" customHeight="1" spans="1:47">
      <c r="A33" s="1"/>
      <c r="B33" s="33" t="s">
        <v>21</v>
      </c>
      <c r="C33" s="18"/>
      <c r="D33" s="22">
        <f ca="1">IFERROR(ROUND(AVERAGEIFS(DATA!$K:$K,DATA!$F:$F,$B33,DATA!$N:$N,$F$2,DATA!$E:$E,"&lt;=7"),4)," ")</f>
        <v>0.95</v>
      </c>
      <c r="E33" s="18"/>
      <c r="F33" s="18" t="str">
        <f ca="1">IF($D33=" "," ",IFERROR(IF($D33&gt;MASTER!$B$3/100,"SB",IF($D33&gt;MASTER!$B$4/100,"B",IF($D33&gt;MASTER!$B$5/100,"C","K"))),0))</f>
        <v>B</v>
      </c>
      <c r="G33" s="23" t="str">
        <f t="shared" si="0"/>
        <v>Lantai 23</v>
      </c>
      <c r="H33" s="24" t="str">
        <f t="shared" si="1"/>
        <v>Mushola</v>
      </c>
      <c r="I33" s="35">
        <f ca="1" t="shared" si="2"/>
        <v>95</v>
      </c>
      <c r="J33" s="36"/>
      <c r="K33" s="32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</row>
    <row r="34" customHeight="1" spans="1:47">
      <c r="A34" s="1"/>
      <c r="B34" s="33" t="s">
        <v>22</v>
      </c>
      <c r="C34" s="18"/>
      <c r="D34" s="22">
        <f ca="1">IFERROR(ROUND(AVERAGEIFS(DATA!$K:$K,DATA!$F:$F,$B34,DATA!$N:$N,$F$2,DATA!$E:$E,"&lt;=7"),4)," ")</f>
        <v>0.95</v>
      </c>
      <c r="E34" s="18"/>
      <c r="F34" s="18" t="str">
        <f ca="1">IF($D34=" "," ",IFERROR(IF($D34&gt;MASTER!$B$3/100,"SB",IF($D34&gt;MASTER!$B$4/100,"B",IF($D34&gt;MASTER!$B$5/100,"C","K"))),0))</f>
        <v>B</v>
      </c>
      <c r="G34" s="23" t="str">
        <f t="shared" si="0"/>
        <v>Lantai 23</v>
      </c>
      <c r="H34" s="24" t="str">
        <f t="shared" si="1"/>
        <v>Pantry</v>
      </c>
      <c r="I34" s="35">
        <f ca="1" t="shared" si="2"/>
        <v>95</v>
      </c>
      <c r="J34" s="36"/>
      <c r="K34" s="32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</row>
    <row r="35" customHeight="1" spans="1:47">
      <c r="A35" s="1"/>
      <c r="B35" s="33" t="s">
        <v>23</v>
      </c>
      <c r="C35" s="18"/>
      <c r="D35" s="22">
        <f ca="1">IFERROR(ROUND(AVERAGEIFS(DATA!$K:$K,DATA!$F:$F,$B35,DATA!$N:$N,$F$2,DATA!$E:$E,"&lt;=7"),4)," ")</f>
        <v>0.95</v>
      </c>
      <c r="E35" s="18"/>
      <c r="F35" s="18" t="str">
        <f ca="1">IF($D35=" "," ",IFERROR(IF($D35&gt;MASTER!$B$3/100,"SB",IF($D35&gt;MASTER!$B$4/100,"B",IF($D35&gt;MASTER!$B$5/100,"C","K"))),0))</f>
        <v>B</v>
      </c>
      <c r="G35" s="23" t="str">
        <f t="shared" si="0"/>
        <v>Lantai 23</v>
      </c>
      <c r="H35" s="24" t="str">
        <f t="shared" si="1"/>
        <v>Ruang Rapat 1-2-3</v>
      </c>
      <c r="I35" s="35">
        <f ca="1" t="shared" si="2"/>
        <v>95</v>
      </c>
      <c r="J35" s="36"/>
      <c r="K35" s="32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</row>
    <row r="36" customHeight="1" spans="1:47">
      <c r="A36" s="1"/>
      <c r="B36" s="33" t="s">
        <v>24</v>
      </c>
      <c r="C36" s="18"/>
      <c r="D36" s="22">
        <f ca="1">IFERROR(ROUND(AVERAGEIFS(DATA!$K:$K,DATA!$F:$F,$B36,DATA!$N:$N,$F$2,DATA!$E:$E,"&lt;=7"),4)," ")</f>
        <v>0.95</v>
      </c>
      <c r="E36" s="18"/>
      <c r="F36" s="18" t="str">
        <f ca="1">IF($D36=" "," ",IFERROR(IF($D36&gt;MASTER!$B$3/100,"SB",IF($D36&gt;MASTER!$B$4/100,"B",IF($D36&gt;MASTER!$B$5/100,"C","K"))),0))</f>
        <v>B</v>
      </c>
      <c r="G36" s="23" t="str">
        <f t="shared" si="0"/>
        <v>Lantai 23</v>
      </c>
      <c r="H36" s="24" t="str">
        <f t="shared" si="1"/>
        <v>Ruang Kerja</v>
      </c>
      <c r="I36" s="35">
        <f ca="1" t="shared" si="2"/>
        <v>95</v>
      </c>
      <c r="J36" s="36"/>
      <c r="K36" s="32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</row>
    <row r="37" customHeight="1" spans="1:47">
      <c r="A37" s="1"/>
      <c r="B37" s="33" t="s">
        <v>25</v>
      </c>
      <c r="C37" s="18"/>
      <c r="D37" s="22">
        <f ca="1">IFERROR(ROUND(AVERAGEIFS(DATA!$K:$K,DATA!$F:$F,$B37,DATA!$N:$N,$F$2,DATA!$E:$E,"&lt;=7"),4)," ")</f>
        <v>0.95</v>
      </c>
      <c r="E37" s="18"/>
      <c r="F37" s="18" t="str">
        <f ca="1">IF($D37=" "," ",IFERROR(IF($D37&gt;MASTER!$B$3/100,"SB",IF($D37&gt;MASTER!$B$4/100,"B",IF($D37&gt;MASTER!$B$5/100,"C","K"))),0))</f>
        <v>B</v>
      </c>
      <c r="G37" s="23" t="str">
        <f t="shared" si="0"/>
        <v>Lantai 23</v>
      </c>
      <c r="H37" s="24" t="str">
        <f t="shared" si="1"/>
        <v>Koridor</v>
      </c>
      <c r="I37" s="35">
        <f ca="1" t="shared" si="2"/>
        <v>95</v>
      </c>
      <c r="J37" s="36"/>
      <c r="K37" s="32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</row>
    <row r="38" customHeight="1" spans="1:47">
      <c r="A38" s="1"/>
      <c r="B38" s="33" t="s">
        <v>26</v>
      </c>
      <c r="C38" s="18"/>
      <c r="D38" s="22">
        <f ca="1">IFERROR(ROUND(AVERAGEIFS(DATA!$K:$K,DATA!$F:$F,$B38,DATA!$N:$N,$F$2,DATA!$E:$E,"&lt;=7"),4)," ")</f>
        <v>0.95</v>
      </c>
      <c r="E38" s="18"/>
      <c r="F38" s="18" t="str">
        <f ca="1">IF($D38=" "," ",IFERROR(IF($D38&gt;MASTER!$B$3/100,"SB",IF($D38&gt;MASTER!$B$4/100,"B",IF($D38&gt;MASTER!$B$5/100,"C","K"))),0))</f>
        <v>B</v>
      </c>
      <c r="G38" s="23" t="str">
        <f t="shared" si="0"/>
        <v>Lantai 23</v>
      </c>
      <c r="H38" s="24" t="str">
        <f t="shared" si="1"/>
        <v>Toilet Pria / Wanita</v>
      </c>
      <c r="I38" s="35">
        <f ca="1" t="shared" si="2"/>
        <v>95</v>
      </c>
      <c r="J38" s="36"/>
      <c r="K38" s="32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</row>
    <row r="39" customHeight="1" spans="1:47">
      <c r="A39" s="1"/>
      <c r="B39" s="33" t="s">
        <v>27</v>
      </c>
      <c r="C39" s="18"/>
      <c r="D39" s="22">
        <f ca="1">IFERROR(ROUND(AVERAGEIFS(DATA!$K:$K,DATA!$F:$F,$B39,DATA!$N:$N,$F$2,DATA!$E:$E,"&lt;=7"),4)," ")</f>
        <v>0.95</v>
      </c>
      <c r="E39" s="18"/>
      <c r="F39" s="18" t="str">
        <f ca="1">IF($D39=" "," ",IFERROR(IF($D39&gt;MASTER!$B$3/100,"SB",IF($D39&gt;MASTER!$B$4/100,"B",IF($D39&gt;MASTER!$B$5/100,"C","K"))),0))</f>
        <v>B</v>
      </c>
      <c r="G39" s="23" t="str">
        <f t="shared" si="0"/>
        <v>Lantai 22</v>
      </c>
      <c r="H39" s="24" t="str">
        <f t="shared" si="1"/>
        <v>Tangga Exit Barat</v>
      </c>
      <c r="I39" s="35">
        <f ca="1" t="shared" si="2"/>
        <v>95</v>
      </c>
      <c r="J39" s="36"/>
      <c r="K39" s="32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</row>
    <row r="40" customHeight="1" spans="1:47">
      <c r="A40" s="1"/>
      <c r="B40" s="33" t="s">
        <v>28</v>
      </c>
      <c r="C40" s="18"/>
      <c r="D40" s="22">
        <f ca="1">IFERROR(ROUND(AVERAGEIFS(DATA!$K:$K,DATA!$F:$F,$B40,DATA!$N:$N,$F$2,DATA!$E:$E,"&lt;=7"),4)," ")</f>
        <v>0.95</v>
      </c>
      <c r="E40" s="18"/>
      <c r="F40" s="18" t="str">
        <f ca="1">IF($D40=" "," ",IFERROR(IF($D40&gt;MASTER!$B$3/100,"SB",IF($D40&gt;MASTER!$B$4/100,"B",IF($D40&gt;MASTER!$B$5/100,"C","K"))),0))</f>
        <v>B</v>
      </c>
      <c r="G40" s="23" t="str">
        <f t="shared" si="0"/>
        <v>Lantai 22</v>
      </c>
      <c r="H40" s="24" t="str">
        <f t="shared" si="1"/>
        <v>&amp; Timur</v>
      </c>
      <c r="I40" s="35">
        <f ca="1" t="shared" si="2"/>
        <v>95</v>
      </c>
      <c r="J40" s="36"/>
      <c r="K40" s="32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</row>
    <row r="41" customHeight="1" spans="1:47">
      <c r="A41" s="1"/>
      <c r="B41" s="33" t="s">
        <v>29</v>
      </c>
      <c r="C41" s="18"/>
      <c r="D41" s="22">
        <f ca="1">IFERROR(ROUND(AVERAGEIFS(DATA!$K:$K,DATA!$F:$F,$B41,DATA!$N:$N,$F$2,DATA!$E:$E,"&lt;=7"),4)," ")</f>
        <v>0.95</v>
      </c>
      <c r="E41" s="18"/>
      <c r="F41" s="18" t="str">
        <f ca="1">IF($D41=" "," ",IFERROR(IF($D41&gt;MASTER!$B$3/100,"SB",IF($D41&gt;MASTER!$B$4/100,"B",IF($D41&gt;MASTER!$B$5/100,"C","K"))),0))</f>
        <v>B</v>
      </c>
      <c r="G41" s="23" t="str">
        <f t="shared" si="0"/>
        <v>Lantai 22</v>
      </c>
      <c r="H41" s="24" t="str">
        <f t="shared" si="1"/>
        <v>Mushola</v>
      </c>
      <c r="I41" s="35">
        <f ca="1" t="shared" si="2"/>
        <v>95</v>
      </c>
      <c r="J41" s="36"/>
      <c r="K41" s="32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</row>
    <row r="42" customHeight="1" spans="1:47">
      <c r="A42" s="1"/>
      <c r="B42" s="33" t="s">
        <v>30</v>
      </c>
      <c r="C42" s="18"/>
      <c r="D42" s="22">
        <f ca="1">IFERROR(ROUND(AVERAGEIFS(DATA!$K:$K,DATA!$F:$F,$B42,DATA!$N:$N,$F$2,DATA!$E:$E,"&lt;=7"),4)," ")</f>
        <v>0.95</v>
      </c>
      <c r="E42" s="18"/>
      <c r="F42" s="18" t="str">
        <f ca="1">IF($D42=" "," ",IFERROR(IF($D42&gt;MASTER!$B$3/100,"SB",IF($D42&gt;MASTER!$B$4/100,"B",IF($D42&gt;MASTER!$B$5/100,"C","K"))),0))</f>
        <v>B</v>
      </c>
      <c r="G42" s="23" t="str">
        <f t="shared" si="0"/>
        <v>Lantai 22</v>
      </c>
      <c r="H42" s="24" t="str">
        <f t="shared" si="1"/>
        <v>Pantry</v>
      </c>
      <c r="I42" s="35">
        <f ca="1" t="shared" si="2"/>
        <v>95</v>
      </c>
      <c r="J42" s="36"/>
      <c r="K42" s="32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</row>
    <row r="43" customHeight="1" spans="1:47">
      <c r="A43" s="1"/>
      <c r="B43" s="33" t="s">
        <v>31</v>
      </c>
      <c r="C43" s="18"/>
      <c r="D43" s="22">
        <f ca="1">IFERROR(ROUND(AVERAGEIFS(DATA!$K:$K,DATA!$F:$F,$B43,DATA!$N:$N,$F$2,DATA!$E:$E,"&lt;=7"),4)," ")</f>
        <v>0.95</v>
      </c>
      <c r="E43" s="18"/>
      <c r="F43" s="18" t="str">
        <f ca="1">IF($D43=" "," ",IFERROR(IF($D43&gt;MASTER!$B$3/100,"SB",IF($D43&gt;MASTER!$B$4/100,"B",IF($D43&gt;MASTER!$B$5/100,"C","K"))),0))</f>
        <v>B</v>
      </c>
      <c r="G43" s="23" t="str">
        <f t="shared" si="0"/>
        <v>Lantai 22</v>
      </c>
      <c r="H43" s="24" t="str">
        <f t="shared" si="1"/>
        <v>Ruang Rapat 1-2-3</v>
      </c>
      <c r="I43" s="35">
        <f ca="1" t="shared" si="2"/>
        <v>95</v>
      </c>
      <c r="J43" s="36"/>
      <c r="K43" s="32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</row>
    <row r="44" customHeight="1" spans="1:47">
      <c r="A44" s="1"/>
      <c r="B44" s="33" t="s">
        <v>32</v>
      </c>
      <c r="C44" s="18"/>
      <c r="D44" s="22">
        <f ca="1">IFERROR(ROUND(AVERAGEIFS(DATA!$K:$K,DATA!$F:$F,$B44,DATA!$N:$N,$F$2,DATA!$E:$E,"&lt;=7"),4)," ")</f>
        <v>0.95</v>
      </c>
      <c r="E44" s="18"/>
      <c r="F44" s="18" t="str">
        <f ca="1">IF($D44=" "," ",IFERROR(IF($D44&gt;MASTER!$B$3/100,"SB",IF($D44&gt;MASTER!$B$4/100,"B",IF($D44&gt;MASTER!$B$5/100,"C","K"))),0))</f>
        <v>B</v>
      </c>
      <c r="G44" s="23" t="str">
        <f t="shared" si="0"/>
        <v>Lantai 22</v>
      </c>
      <c r="H44" s="24" t="str">
        <f t="shared" si="1"/>
        <v>Ruang Kerja</v>
      </c>
      <c r="I44" s="35">
        <f ca="1" t="shared" si="2"/>
        <v>95</v>
      </c>
      <c r="J44" s="36"/>
      <c r="K44" s="3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</row>
    <row r="45" customHeight="1" spans="1:47">
      <c r="A45" s="1"/>
      <c r="B45" s="33" t="s">
        <v>33</v>
      </c>
      <c r="C45" s="18"/>
      <c r="D45" s="22">
        <f ca="1">IFERROR(ROUND(AVERAGEIFS(DATA!$K:$K,DATA!$F:$F,$B45,DATA!$N:$N,$F$2,DATA!$E:$E,"&lt;=7"),4)," ")</f>
        <v>0.95</v>
      </c>
      <c r="E45" s="18"/>
      <c r="F45" s="18" t="str">
        <f ca="1">IF($D45=" "," ",IFERROR(IF($D45&gt;MASTER!$B$3/100,"SB",IF($D45&gt;MASTER!$B$4/100,"B",IF($D45&gt;MASTER!$B$5/100,"C","K"))),0))</f>
        <v>B</v>
      </c>
      <c r="G45" s="23" t="str">
        <f t="shared" si="0"/>
        <v>Lantai 22</v>
      </c>
      <c r="H45" s="24" t="str">
        <f t="shared" si="1"/>
        <v>Koridor</v>
      </c>
      <c r="I45" s="35">
        <f ca="1" t="shared" si="2"/>
        <v>95</v>
      </c>
      <c r="J45" s="36"/>
      <c r="K45" s="3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</row>
    <row r="46" customHeight="1" spans="1:47">
      <c r="A46" s="1"/>
      <c r="B46" s="33" t="s">
        <v>34</v>
      </c>
      <c r="C46" s="18"/>
      <c r="D46" s="22">
        <f ca="1">IFERROR(ROUND(AVERAGEIFS(DATA!$K:$K,DATA!$F:$F,$B46,DATA!$N:$N,$F$2,DATA!$E:$E,"&lt;=7"),4)," ")</f>
        <v>0.95</v>
      </c>
      <c r="E46" s="18"/>
      <c r="F46" s="18" t="str">
        <f ca="1">IF($D46=" "," ",IFERROR(IF($D46&gt;MASTER!$B$3/100,"SB",IF($D46&gt;MASTER!$B$4/100,"B",IF($D46&gt;MASTER!$B$5/100,"C","K"))),0))</f>
        <v>B</v>
      </c>
      <c r="G46" s="23" t="str">
        <f t="shared" si="0"/>
        <v>Lantai 22</v>
      </c>
      <c r="H46" s="24" t="str">
        <f t="shared" si="1"/>
        <v>Toilet Pria / Wanita</v>
      </c>
      <c r="I46" s="35">
        <f ca="1" t="shared" si="2"/>
        <v>95</v>
      </c>
      <c r="J46" s="36"/>
      <c r="K46" s="32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</row>
    <row r="47" customHeight="1" spans="1:47">
      <c r="A47" s="1"/>
      <c r="B47" s="33" t="s">
        <v>35</v>
      </c>
      <c r="C47" s="18"/>
      <c r="D47" s="22">
        <f ca="1">IFERROR(ROUND(AVERAGEIFS(DATA!$K:$K,DATA!$F:$F,$B47,DATA!$N:$N,$F$2,DATA!$E:$E,"&lt;=7"),4)," ")</f>
        <v>0.95</v>
      </c>
      <c r="E47" s="18"/>
      <c r="F47" s="18" t="str">
        <f ca="1">IF($D47=" "," ",IFERROR(IF($D47&gt;MASTER!$B$3/100,"SB",IF($D47&gt;MASTER!$B$4/100,"B",IF($D47&gt;MASTER!$B$5/100,"C","K"))),0))</f>
        <v>B</v>
      </c>
      <c r="G47" s="23" t="str">
        <f t="shared" si="0"/>
        <v>Lantai 21</v>
      </c>
      <c r="H47" s="24" t="str">
        <f t="shared" si="1"/>
        <v>Tangga Exit Barat</v>
      </c>
      <c r="I47" s="35">
        <f ca="1" t="shared" si="2"/>
        <v>95</v>
      </c>
      <c r="J47" s="36"/>
      <c r="K47" s="32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</row>
    <row r="48" customHeight="1" spans="1:47">
      <c r="A48" s="1"/>
      <c r="B48" s="33" t="s">
        <v>36</v>
      </c>
      <c r="C48" s="18"/>
      <c r="D48" s="22">
        <f ca="1">IFERROR(ROUND(AVERAGEIFS(DATA!$K:$K,DATA!$F:$F,$B48,DATA!$N:$N,$F$2,DATA!$E:$E,"&lt;=7"),4)," ")</f>
        <v>0.95</v>
      </c>
      <c r="E48" s="18"/>
      <c r="F48" s="18" t="str">
        <f ca="1">IF($D48=" "," ",IFERROR(IF($D48&gt;MASTER!$B$3/100,"SB",IF($D48&gt;MASTER!$B$4/100,"B",IF($D48&gt;MASTER!$B$5/100,"C","K"))),0))</f>
        <v>B</v>
      </c>
      <c r="G48" s="23" t="str">
        <f t="shared" si="0"/>
        <v>Lantai 21</v>
      </c>
      <c r="H48" s="24" t="str">
        <f t="shared" si="1"/>
        <v>&amp; Timur</v>
      </c>
      <c r="I48" s="35">
        <f ca="1" t="shared" si="2"/>
        <v>95</v>
      </c>
      <c r="J48" s="36"/>
      <c r="K48" s="32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</row>
    <row r="49" customHeight="1" spans="1:47">
      <c r="A49" s="1"/>
      <c r="B49" s="33" t="s">
        <v>37</v>
      </c>
      <c r="C49" s="18"/>
      <c r="D49" s="22">
        <f ca="1">IFERROR(ROUND(AVERAGEIFS(DATA!$K:$K,DATA!$F:$F,$B49,DATA!$N:$N,$F$2,DATA!$E:$E,"&lt;=7"),4)," ")</f>
        <v>0.95</v>
      </c>
      <c r="E49" s="18"/>
      <c r="F49" s="18" t="str">
        <f ca="1">IF($D49=" "," ",IFERROR(IF($D49&gt;MASTER!$B$3/100,"SB",IF($D49&gt;MASTER!$B$4/100,"B",IF($D49&gt;MASTER!$B$5/100,"C","K"))),0))</f>
        <v>B</v>
      </c>
      <c r="G49" s="23" t="str">
        <f t="shared" si="0"/>
        <v>Lantai 21</v>
      </c>
      <c r="H49" s="24" t="str">
        <f t="shared" si="1"/>
        <v>Mushola</v>
      </c>
      <c r="I49" s="35">
        <f ca="1" t="shared" si="2"/>
        <v>95</v>
      </c>
      <c r="J49" s="36"/>
      <c r="K49" s="32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</row>
    <row r="50" customHeight="1" spans="1:47">
      <c r="A50" s="1"/>
      <c r="B50" s="33" t="s">
        <v>38</v>
      </c>
      <c r="C50" s="18"/>
      <c r="D50" s="22">
        <f ca="1">IFERROR(ROUND(AVERAGEIFS(DATA!$K:$K,DATA!$F:$F,$B50,DATA!$N:$N,$F$2,DATA!$E:$E,"&lt;=7"),4)," ")</f>
        <v>0.95</v>
      </c>
      <c r="E50" s="18"/>
      <c r="F50" s="18" t="str">
        <f ca="1">IF($D50=" "," ",IFERROR(IF($D50&gt;MASTER!$B$3/100,"SB",IF($D50&gt;MASTER!$B$4/100,"B",IF($D50&gt;MASTER!$B$5/100,"C","K"))),0))</f>
        <v>B</v>
      </c>
      <c r="G50" s="23" t="str">
        <f t="shared" si="0"/>
        <v>Lantai 21</v>
      </c>
      <c r="H50" s="24" t="str">
        <f t="shared" si="1"/>
        <v>Pantry</v>
      </c>
      <c r="I50" s="35">
        <f ca="1" t="shared" si="2"/>
        <v>95</v>
      </c>
      <c r="J50" s="36"/>
      <c r="K50" s="32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</row>
    <row r="51" customHeight="1" spans="1:47">
      <c r="A51" s="1"/>
      <c r="B51" s="33" t="s">
        <v>39</v>
      </c>
      <c r="C51" s="18"/>
      <c r="D51" s="22">
        <f ca="1">IFERROR(ROUND(AVERAGEIFS(DATA!$K:$K,DATA!$F:$F,$B51,DATA!$N:$N,$F$2,DATA!$E:$E,"&lt;=7"),4)," ")</f>
        <v>0.95</v>
      </c>
      <c r="E51" s="18"/>
      <c r="F51" s="18" t="str">
        <f ca="1">IF($D51=" "," ",IFERROR(IF($D51&gt;MASTER!$B$3/100,"SB",IF($D51&gt;MASTER!$B$4/100,"B",IF($D51&gt;MASTER!$B$5/100,"C","K"))),0))</f>
        <v>B</v>
      </c>
      <c r="G51" s="23" t="str">
        <f t="shared" si="0"/>
        <v>Lantai 21</v>
      </c>
      <c r="H51" s="24" t="str">
        <f t="shared" si="1"/>
        <v>Ruang Rapat 1-2-3</v>
      </c>
      <c r="I51" s="35">
        <f ca="1" t="shared" si="2"/>
        <v>95</v>
      </c>
      <c r="J51" s="36"/>
      <c r="K51" s="32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</row>
    <row r="52" customHeight="1" spans="1:47">
      <c r="A52" s="1"/>
      <c r="B52" s="33" t="s">
        <v>40</v>
      </c>
      <c r="C52" s="18"/>
      <c r="D52" s="22">
        <f ca="1">IFERROR(ROUND(AVERAGEIFS(DATA!$K:$K,DATA!$F:$F,$B52,DATA!$N:$N,$F$2,DATA!$E:$E,"&lt;=7"),4)," ")</f>
        <v>0.95</v>
      </c>
      <c r="E52" s="18"/>
      <c r="F52" s="18" t="str">
        <f ca="1">IF($D52=" "," ",IFERROR(IF($D52&gt;MASTER!$B$3/100,"SB",IF($D52&gt;MASTER!$B$4/100,"B",IF($D52&gt;MASTER!$B$5/100,"C","K"))),0))</f>
        <v>B</v>
      </c>
      <c r="G52" s="23" t="str">
        <f t="shared" si="0"/>
        <v>Lantai 21</v>
      </c>
      <c r="H52" s="24" t="str">
        <f t="shared" si="1"/>
        <v>Ruang Kerja</v>
      </c>
      <c r="I52" s="35">
        <f ca="1" t="shared" si="2"/>
        <v>95</v>
      </c>
      <c r="J52" s="36"/>
      <c r="K52" s="32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</row>
    <row r="53" customHeight="1" spans="1:47">
      <c r="A53" s="1"/>
      <c r="B53" s="33" t="s">
        <v>41</v>
      </c>
      <c r="C53" s="18"/>
      <c r="D53" s="22">
        <f ca="1">IFERROR(ROUND(AVERAGEIFS(DATA!$K:$K,DATA!$F:$F,$B53,DATA!$N:$N,$F$2,DATA!$E:$E,"&lt;=7"),4)," ")</f>
        <v>0.95</v>
      </c>
      <c r="E53" s="18"/>
      <c r="F53" s="18" t="str">
        <f ca="1">IF($D53=" "," ",IFERROR(IF($D53&gt;MASTER!$B$3/100,"SB",IF($D53&gt;MASTER!$B$4/100,"B",IF($D53&gt;MASTER!$B$5/100,"C","K"))),0))</f>
        <v>B</v>
      </c>
      <c r="G53" s="23" t="str">
        <f t="shared" si="0"/>
        <v>Lantai 21</v>
      </c>
      <c r="H53" s="24" t="str">
        <f t="shared" si="1"/>
        <v>Koridor</v>
      </c>
      <c r="I53" s="35">
        <f ca="1" t="shared" si="2"/>
        <v>95</v>
      </c>
      <c r="J53" s="36"/>
      <c r="K53" s="32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</row>
    <row r="54" customHeight="1" spans="1:47">
      <c r="A54" s="1"/>
      <c r="B54" s="33" t="s">
        <v>42</v>
      </c>
      <c r="C54" s="18"/>
      <c r="D54" s="22">
        <f ca="1">IFERROR(ROUND(AVERAGEIFS(DATA!$K:$K,DATA!$F:$F,$B54,DATA!$N:$N,$F$2,DATA!$E:$E,"&lt;=7"),4)," ")</f>
        <v>0.95</v>
      </c>
      <c r="E54" s="18"/>
      <c r="F54" s="18" t="str">
        <f ca="1">IF($D54=" "," ",IFERROR(IF($D54&gt;MASTER!$B$3/100,"SB",IF($D54&gt;MASTER!$B$4/100,"B",IF($D54&gt;MASTER!$B$5/100,"C","K"))),0))</f>
        <v>B</v>
      </c>
      <c r="G54" s="23" t="str">
        <f t="shared" si="0"/>
        <v>Lantai 21</v>
      </c>
      <c r="H54" s="24" t="str">
        <f t="shared" si="1"/>
        <v>Toilet Pria / Wanita</v>
      </c>
      <c r="I54" s="35">
        <f ca="1" t="shared" si="2"/>
        <v>95</v>
      </c>
      <c r="J54" s="36"/>
      <c r="K54" s="32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</row>
    <row r="55" customHeight="1" spans="1:47">
      <c r="A55" s="1"/>
      <c r="B55" s="33" t="s">
        <v>43</v>
      </c>
      <c r="C55" s="18"/>
      <c r="D55" s="22">
        <f ca="1">IFERROR(ROUND(AVERAGEIFS(DATA!$K:$K,DATA!$F:$F,$B55,DATA!$N:$N,$F$2,DATA!$E:$E,"&lt;=7"),4)," ")</f>
        <v>0.95</v>
      </c>
      <c r="E55" s="18"/>
      <c r="F55" s="18" t="str">
        <f ca="1">IF($D55=" "," ",IFERROR(IF($D55&gt;MASTER!$B$3/100,"SB",IF($D55&gt;MASTER!$B$4/100,"B",IF($D55&gt;MASTER!$B$5/100,"C","K"))),0))</f>
        <v>B</v>
      </c>
      <c r="G55" s="23" t="str">
        <f t="shared" si="0"/>
        <v>Lantai 20</v>
      </c>
      <c r="H55" s="24" t="str">
        <f t="shared" si="1"/>
        <v>Tangga Exit Barat</v>
      </c>
      <c r="I55" s="35">
        <f ca="1" t="shared" si="2"/>
        <v>95</v>
      </c>
      <c r="J55" s="36"/>
      <c r="K55" s="32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</row>
    <row r="56" customHeight="1" spans="1:47">
      <c r="A56" s="1"/>
      <c r="B56" s="33" t="s">
        <v>44</v>
      </c>
      <c r="C56" s="18"/>
      <c r="D56" s="22">
        <f ca="1">IFERROR(ROUND(AVERAGEIFS(DATA!$K:$K,DATA!$F:$F,$B56,DATA!$N:$N,$F$2,DATA!$E:$E,"&lt;=7"),4)," ")</f>
        <v>0.95</v>
      </c>
      <c r="E56" s="18"/>
      <c r="F56" s="18" t="str">
        <f ca="1">IF($D56=" "," ",IFERROR(IF($D56&gt;MASTER!$B$3/100,"SB",IF($D56&gt;MASTER!$B$4/100,"B",IF($D56&gt;MASTER!$B$5/100,"C","K"))),0))</f>
        <v>B</v>
      </c>
      <c r="G56" s="23" t="str">
        <f t="shared" si="0"/>
        <v>Lantai 20</v>
      </c>
      <c r="H56" s="24" t="str">
        <f t="shared" si="1"/>
        <v>&amp; Timur</v>
      </c>
      <c r="I56" s="35">
        <f ca="1" t="shared" si="2"/>
        <v>95</v>
      </c>
      <c r="J56" s="36"/>
      <c r="K56" s="32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</row>
    <row r="57" customHeight="1" spans="1:47">
      <c r="A57" s="1"/>
      <c r="B57" s="33" t="s">
        <v>45</v>
      </c>
      <c r="C57" s="18"/>
      <c r="D57" s="22">
        <f ca="1">IFERROR(ROUND(AVERAGEIFS(DATA!$K:$K,DATA!$F:$F,$B57,DATA!$N:$N,$F$2,DATA!$E:$E,"&lt;=7"),4)," ")</f>
        <v>0.95</v>
      </c>
      <c r="E57" s="18"/>
      <c r="F57" s="18" t="str">
        <f ca="1">IF($D57=" "," ",IFERROR(IF($D57&gt;MASTER!$B$3/100,"SB",IF($D57&gt;MASTER!$B$4/100,"B",IF($D57&gt;MASTER!$B$5/100,"C","K"))),0))</f>
        <v>B</v>
      </c>
      <c r="G57" s="23" t="str">
        <f t="shared" si="0"/>
        <v>Lantai 20</v>
      </c>
      <c r="H57" s="24" t="str">
        <f t="shared" si="1"/>
        <v>Mushola</v>
      </c>
      <c r="I57" s="35">
        <f ca="1" t="shared" si="2"/>
        <v>95</v>
      </c>
      <c r="J57" s="36"/>
      <c r="K57" s="32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</row>
    <row r="58" customHeight="1" spans="1:47">
      <c r="A58" s="1"/>
      <c r="B58" s="33" t="s">
        <v>46</v>
      </c>
      <c r="C58" s="18"/>
      <c r="D58" s="22">
        <f ca="1">IFERROR(ROUND(AVERAGEIFS(DATA!$K:$K,DATA!$F:$F,$B58,DATA!$N:$N,$F$2,DATA!$E:$E,"&lt;=7"),4)," ")</f>
        <v>0.95</v>
      </c>
      <c r="E58" s="18"/>
      <c r="F58" s="18" t="str">
        <f ca="1">IF($D58=" "," ",IFERROR(IF($D58&gt;MASTER!$B$3/100,"SB",IF($D58&gt;MASTER!$B$4/100,"B",IF($D58&gt;MASTER!$B$5/100,"C","K"))),0))</f>
        <v>B</v>
      </c>
      <c r="G58" s="23" t="str">
        <f t="shared" si="0"/>
        <v>Lantai 20</v>
      </c>
      <c r="H58" s="24" t="str">
        <f t="shared" si="1"/>
        <v>Pantry</v>
      </c>
      <c r="I58" s="35">
        <f ca="1" t="shared" si="2"/>
        <v>95</v>
      </c>
      <c r="J58" s="36"/>
      <c r="K58" s="32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</row>
    <row r="59" customHeight="1" spans="1:47">
      <c r="A59" s="1"/>
      <c r="B59" s="33" t="s">
        <v>47</v>
      </c>
      <c r="C59" s="18"/>
      <c r="D59" s="22">
        <f ca="1">IFERROR(ROUND(AVERAGEIFS(DATA!$K:$K,DATA!$F:$F,$B59,DATA!$N:$N,$F$2,DATA!$E:$E,"&lt;=7"),4)," ")</f>
        <v>0.95</v>
      </c>
      <c r="E59" s="18"/>
      <c r="F59" s="18" t="str">
        <f ca="1">IF($D59=" "," ",IFERROR(IF($D59&gt;MASTER!$B$3/100,"SB",IF($D59&gt;MASTER!$B$4/100,"B",IF($D59&gt;MASTER!$B$5/100,"C","K"))),0))</f>
        <v>B</v>
      </c>
      <c r="G59" s="23" t="str">
        <f t="shared" si="0"/>
        <v>Lantai 20</v>
      </c>
      <c r="H59" s="24" t="str">
        <f t="shared" si="1"/>
        <v>Ruang Rapat 1-2-3</v>
      </c>
      <c r="I59" s="35">
        <f ca="1" t="shared" si="2"/>
        <v>95</v>
      </c>
      <c r="J59" s="36"/>
      <c r="K59" s="3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</row>
    <row r="60" customHeight="1" spans="1:47">
      <c r="A60" s="1"/>
      <c r="B60" s="33" t="s">
        <v>48</v>
      </c>
      <c r="C60" s="18"/>
      <c r="D60" s="22">
        <f ca="1">IFERROR(ROUND(AVERAGEIFS(DATA!$K:$K,DATA!$F:$F,$B60,DATA!$N:$N,$F$2,DATA!$E:$E,"&lt;=7"),4)," ")</f>
        <v>0.95</v>
      </c>
      <c r="E60" s="18"/>
      <c r="F60" s="18" t="str">
        <f ca="1">IF($D60=" "," ",IFERROR(IF($D60&gt;MASTER!$B$3/100,"SB",IF($D60&gt;MASTER!$B$4/100,"B",IF($D60&gt;MASTER!$B$5/100,"C","K"))),0))</f>
        <v>B</v>
      </c>
      <c r="G60" s="23" t="str">
        <f t="shared" si="0"/>
        <v>Lantai 20</v>
      </c>
      <c r="H60" s="24" t="str">
        <f t="shared" si="1"/>
        <v>Ruang Kerja</v>
      </c>
      <c r="I60" s="35">
        <f ca="1" t="shared" si="2"/>
        <v>95</v>
      </c>
      <c r="J60" s="36"/>
      <c r="K60" s="32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</row>
    <row r="61" customHeight="1" spans="1:47">
      <c r="A61" s="1"/>
      <c r="B61" s="33" t="s">
        <v>49</v>
      </c>
      <c r="C61" s="18"/>
      <c r="D61" s="22">
        <f ca="1">IFERROR(ROUND(AVERAGEIFS(DATA!$K:$K,DATA!$F:$F,$B61,DATA!$N:$N,$F$2,DATA!$E:$E,"&lt;=7"),4)," ")</f>
        <v>0.95</v>
      </c>
      <c r="E61" s="18"/>
      <c r="F61" s="18" t="str">
        <f ca="1">IF($D61=" "," ",IFERROR(IF($D61&gt;MASTER!$B$3/100,"SB",IF($D61&gt;MASTER!$B$4/100,"B",IF($D61&gt;MASTER!$B$5/100,"C","K"))),0))</f>
        <v>B</v>
      </c>
      <c r="G61" s="23" t="str">
        <f t="shared" si="0"/>
        <v>Lantai 20</v>
      </c>
      <c r="H61" s="24" t="str">
        <f t="shared" si="1"/>
        <v>Koridor</v>
      </c>
      <c r="I61" s="35">
        <f ca="1" t="shared" si="2"/>
        <v>95</v>
      </c>
      <c r="J61" s="36"/>
      <c r="K61" s="32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</row>
    <row r="62" customHeight="1" spans="1:47">
      <c r="A62" s="1"/>
      <c r="B62" s="33" t="s">
        <v>50</v>
      </c>
      <c r="C62" s="18"/>
      <c r="D62" s="22">
        <f ca="1">IFERROR(ROUND(AVERAGEIFS(DATA!$K:$K,DATA!$F:$F,$B62,DATA!$N:$N,$F$2,DATA!$E:$E,"&lt;=7"),4)," ")</f>
        <v>0.95</v>
      </c>
      <c r="E62" s="18"/>
      <c r="F62" s="18" t="str">
        <f ca="1">IF($D62=" "," ",IFERROR(IF($D62&gt;MASTER!$B$3/100,"SB",IF($D62&gt;MASTER!$B$4/100,"B",IF($D62&gt;MASTER!$B$5/100,"C","K"))),0))</f>
        <v>B</v>
      </c>
      <c r="G62" s="23" t="str">
        <f t="shared" si="0"/>
        <v>Lantai 20</v>
      </c>
      <c r="H62" s="24" t="str">
        <f t="shared" si="1"/>
        <v>Toilet Pria / Wanita</v>
      </c>
      <c r="I62" s="35">
        <f ca="1" t="shared" si="2"/>
        <v>95</v>
      </c>
      <c r="J62" s="36"/>
      <c r="K62" s="32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</row>
    <row r="63" customHeight="1" spans="1:47">
      <c r="A63" s="1"/>
      <c r="B63" s="33" t="s">
        <v>51</v>
      </c>
      <c r="C63" s="18"/>
      <c r="D63" s="22">
        <f ca="1">IFERROR(ROUND(AVERAGEIFS(DATA!$K:$K,DATA!$F:$F,$B63,DATA!$N:$N,$F$2,DATA!$E:$E,"&lt;=7"),4)," ")</f>
        <v>0.95</v>
      </c>
      <c r="E63" s="18"/>
      <c r="F63" s="18" t="str">
        <f ca="1">IF($D63=" "," ",IFERROR(IF($D63&gt;MASTER!$B$3/100,"SB",IF($D63&gt;MASTER!$B$4/100,"B",IF($D63&gt;MASTER!$B$5/100,"C","K"))),0))</f>
        <v>B</v>
      </c>
      <c r="G63" s="23" t="str">
        <f t="shared" si="0"/>
        <v>Lantai 19</v>
      </c>
      <c r="H63" s="24" t="str">
        <f t="shared" si="1"/>
        <v>Tangga Exit Barat</v>
      </c>
      <c r="I63" s="35">
        <f ca="1" t="shared" si="2"/>
        <v>95</v>
      </c>
      <c r="J63" s="36"/>
      <c r="K63" s="32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</row>
    <row r="64" customHeight="1" spans="1:47">
      <c r="A64" s="1"/>
      <c r="B64" s="33" t="s">
        <v>52</v>
      </c>
      <c r="C64" s="18"/>
      <c r="D64" s="22">
        <f ca="1">IFERROR(ROUND(AVERAGEIFS(DATA!$K:$K,DATA!$F:$F,$B64,DATA!$N:$N,$F$2,DATA!$E:$E,"&lt;=7"),4)," ")</f>
        <v>0.95</v>
      </c>
      <c r="E64" s="18"/>
      <c r="F64" s="18" t="str">
        <f ca="1">IF($D64=" "," ",IFERROR(IF($D64&gt;MASTER!$B$3/100,"SB",IF($D64&gt;MASTER!$B$4/100,"B",IF($D64&gt;MASTER!$B$5/100,"C","K"))),0))</f>
        <v>B</v>
      </c>
      <c r="G64" s="23" t="str">
        <f t="shared" si="0"/>
        <v>Lantai 19</v>
      </c>
      <c r="H64" s="24" t="str">
        <f t="shared" si="1"/>
        <v>&amp; Timur</v>
      </c>
      <c r="I64" s="35">
        <f ca="1" t="shared" si="2"/>
        <v>95</v>
      </c>
      <c r="J64" s="36"/>
      <c r="K64" s="32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</row>
    <row r="65" customHeight="1" spans="1:47">
      <c r="A65" s="1"/>
      <c r="B65" s="33" t="s">
        <v>53</v>
      </c>
      <c r="C65" s="18"/>
      <c r="D65" s="22">
        <f ca="1">IFERROR(ROUND(AVERAGEIFS(DATA!$K:$K,DATA!$F:$F,$B65,DATA!$N:$N,$F$2,DATA!$E:$E,"&lt;=7"),4)," ")</f>
        <v>0.95</v>
      </c>
      <c r="E65" s="18"/>
      <c r="F65" s="18" t="str">
        <f ca="1">IF($D65=" "," ",IFERROR(IF($D65&gt;MASTER!$B$3/100,"SB",IF($D65&gt;MASTER!$B$4/100,"B",IF($D65&gt;MASTER!$B$5/100,"C","K"))),0))</f>
        <v>B</v>
      </c>
      <c r="G65" s="23" t="str">
        <f t="shared" si="0"/>
        <v>Lantai 19</v>
      </c>
      <c r="H65" s="24" t="str">
        <f t="shared" si="1"/>
        <v>Mushola</v>
      </c>
      <c r="I65" s="35">
        <f ca="1" t="shared" si="2"/>
        <v>95</v>
      </c>
      <c r="J65" s="36"/>
      <c r="K65" s="32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</row>
    <row r="66" customHeight="1" spans="1:47">
      <c r="A66" s="1"/>
      <c r="B66" s="33" t="s">
        <v>54</v>
      </c>
      <c r="C66" s="18"/>
      <c r="D66" s="22">
        <f ca="1">IFERROR(ROUND(AVERAGEIFS(DATA!$K:$K,DATA!$F:$F,$B66,DATA!$N:$N,$F$2,DATA!$E:$E,"&lt;=7"),4)," ")</f>
        <v>0.95</v>
      </c>
      <c r="E66" s="18"/>
      <c r="F66" s="18" t="str">
        <f ca="1">IF($D66=" "," ",IFERROR(IF($D66&gt;MASTER!$B$3/100,"SB",IF($D66&gt;MASTER!$B$4/100,"B",IF($D66&gt;MASTER!$B$5/100,"C","K"))),0))</f>
        <v>B</v>
      </c>
      <c r="G66" s="23" t="str">
        <f t="shared" si="0"/>
        <v>Lantai 19</v>
      </c>
      <c r="H66" s="24" t="str">
        <f t="shared" si="1"/>
        <v>Pantry</v>
      </c>
      <c r="I66" s="35">
        <f ca="1" t="shared" si="2"/>
        <v>95</v>
      </c>
      <c r="J66" s="36"/>
      <c r="K66" s="32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</row>
    <row r="67" customHeight="1" spans="1:47">
      <c r="A67" s="1"/>
      <c r="B67" s="33" t="s">
        <v>55</v>
      </c>
      <c r="C67" s="18"/>
      <c r="D67" s="22">
        <f ca="1">IFERROR(ROUND(AVERAGEIFS(DATA!$K:$K,DATA!$F:$F,$B67,DATA!$N:$N,$F$2,DATA!$E:$E,"&lt;=7"),4)," ")</f>
        <v>0.95</v>
      </c>
      <c r="E67" s="18"/>
      <c r="F67" s="18" t="str">
        <f ca="1">IF($D67=" "," ",IFERROR(IF($D67&gt;MASTER!$B$3/100,"SB",IF($D67&gt;MASTER!$B$4/100,"B",IF($D67&gt;MASTER!$B$5/100,"C","K"))),0))</f>
        <v>B</v>
      </c>
      <c r="G67" s="23" t="str">
        <f t="shared" si="0"/>
        <v>Lantai 19</v>
      </c>
      <c r="H67" s="24" t="str">
        <f t="shared" si="1"/>
        <v>Ruang Rapat 1-2-3</v>
      </c>
      <c r="I67" s="35">
        <f ca="1" t="shared" si="2"/>
        <v>95</v>
      </c>
      <c r="J67" s="36"/>
      <c r="K67" s="32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</row>
    <row r="68" customHeight="1" spans="1:47">
      <c r="A68" s="1"/>
      <c r="B68" s="33" t="s">
        <v>56</v>
      </c>
      <c r="C68" s="18"/>
      <c r="D68" s="22">
        <f ca="1">IFERROR(ROUND(AVERAGEIFS(DATA!$K:$K,DATA!$F:$F,$B68,DATA!$N:$N,$F$2,DATA!$E:$E,"&lt;=7"),4)," ")</f>
        <v>0.95</v>
      </c>
      <c r="E68" s="18"/>
      <c r="F68" s="18" t="str">
        <f ca="1">IF($D68=" "," ",IFERROR(IF($D68&gt;MASTER!$B$3/100,"SB",IF($D68&gt;MASTER!$B$4/100,"B",IF($D68&gt;MASTER!$B$5/100,"C","K"))),0))</f>
        <v>B</v>
      </c>
      <c r="G68" s="23" t="str">
        <f t="shared" si="0"/>
        <v>Lantai 19</v>
      </c>
      <c r="H68" s="24" t="str">
        <f t="shared" si="1"/>
        <v>Ruang Kerja</v>
      </c>
      <c r="I68" s="35">
        <f ca="1" t="shared" si="2"/>
        <v>95</v>
      </c>
      <c r="J68" s="36"/>
      <c r="K68" s="32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</row>
    <row r="69" customHeight="1" spans="1:47">
      <c r="A69" s="1"/>
      <c r="B69" s="33" t="s">
        <v>57</v>
      </c>
      <c r="C69" s="18"/>
      <c r="D69" s="22">
        <f ca="1">IFERROR(ROUND(AVERAGEIFS(DATA!$K:$K,DATA!$F:$F,$B69,DATA!$N:$N,$F$2,DATA!$E:$E,"&lt;=7"),4)," ")</f>
        <v>0.95</v>
      </c>
      <c r="E69" s="18"/>
      <c r="F69" s="18" t="str">
        <f ca="1">IF($D69=" "," ",IFERROR(IF($D69&gt;MASTER!$B$3/100,"SB",IF($D69&gt;MASTER!$B$4/100,"B",IF($D69&gt;MASTER!$B$5/100,"C","K"))),0))</f>
        <v>B</v>
      </c>
      <c r="G69" s="23" t="str">
        <f t="shared" si="0"/>
        <v>Lantai 19</v>
      </c>
      <c r="H69" s="24" t="str">
        <f t="shared" si="1"/>
        <v>Koridor</v>
      </c>
      <c r="I69" s="35">
        <f ca="1" t="shared" si="2"/>
        <v>95</v>
      </c>
      <c r="J69" s="36"/>
      <c r="K69" s="32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</row>
    <row r="70" customHeight="1" spans="1:47">
      <c r="A70" s="1"/>
      <c r="B70" s="33" t="s">
        <v>58</v>
      </c>
      <c r="C70" s="18"/>
      <c r="D70" s="22">
        <f ca="1">IFERROR(ROUND(AVERAGEIFS(DATA!$K:$K,DATA!$F:$F,$B70,DATA!$N:$N,$F$2,DATA!$E:$E,"&lt;=7"),4)," ")</f>
        <v>0.95</v>
      </c>
      <c r="E70" s="18"/>
      <c r="F70" s="18" t="str">
        <f ca="1">IF($D70=" "," ",IFERROR(IF($D70&gt;MASTER!$B$3/100,"SB",IF($D70&gt;MASTER!$B$4/100,"B",IF($D70&gt;MASTER!$B$5/100,"C","K"))),0))</f>
        <v>B</v>
      </c>
      <c r="G70" s="23" t="str">
        <f t="shared" si="0"/>
        <v>Lantai 19</v>
      </c>
      <c r="H70" s="24" t="str">
        <f t="shared" si="1"/>
        <v>Toilet Pria / Wanita</v>
      </c>
      <c r="I70" s="35">
        <f ca="1" t="shared" si="2"/>
        <v>95</v>
      </c>
      <c r="J70" s="36"/>
      <c r="K70" s="32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</row>
    <row r="71" customHeight="1" spans="1:47">
      <c r="A71" s="1"/>
      <c r="B71" s="33" t="s">
        <v>59</v>
      </c>
      <c r="C71" s="18"/>
      <c r="D71" s="22">
        <f ca="1">IFERROR(ROUND(AVERAGEIFS(DATA!$K:$K,DATA!$F:$F,$B71,DATA!$N:$N,$F$2,DATA!$E:$E,"&lt;=7"),4)," ")</f>
        <v>0.95</v>
      </c>
      <c r="E71" s="18"/>
      <c r="F71" s="18" t="str">
        <f ca="1">IF($D71=" "," ",IFERROR(IF($D71&gt;MASTER!$B$3/100,"SB",IF($D71&gt;MASTER!$B$4/100,"B",IF($D71&gt;MASTER!$B$5/100,"C","K"))),0))</f>
        <v>B</v>
      </c>
      <c r="G71" s="23" t="str">
        <f t="shared" si="0"/>
        <v>Lantai 18</v>
      </c>
      <c r="H71" s="24" t="str">
        <f t="shared" si="1"/>
        <v>Tangga Exit Barat</v>
      </c>
      <c r="I71" s="35">
        <f ca="1" t="shared" si="2"/>
        <v>95</v>
      </c>
      <c r="J71" s="36"/>
      <c r="K71" s="32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</row>
    <row r="72" customHeight="1" spans="1:47">
      <c r="A72" s="1"/>
      <c r="B72" s="33" t="s">
        <v>60</v>
      </c>
      <c r="C72" s="18"/>
      <c r="D72" s="22">
        <f ca="1">IFERROR(ROUND(AVERAGEIFS(DATA!$K:$K,DATA!$F:$F,$B72,DATA!$N:$N,$F$2,DATA!$E:$E,"&lt;=7"),4)," ")</f>
        <v>0.95</v>
      </c>
      <c r="E72" s="18"/>
      <c r="F72" s="18" t="str">
        <f ca="1">IF($D72=" "," ",IFERROR(IF($D72&gt;MASTER!$B$3/100,"SB",IF($D72&gt;MASTER!$B$4/100,"B",IF($D72&gt;MASTER!$B$5/100,"C","K"))),0))</f>
        <v>B</v>
      </c>
      <c r="G72" s="23" t="str">
        <f t="shared" si="0"/>
        <v>Lantai 18</v>
      </c>
      <c r="H72" s="24" t="str">
        <f t="shared" si="1"/>
        <v>&amp; Timur</v>
      </c>
      <c r="I72" s="35">
        <f ca="1" t="shared" si="2"/>
        <v>95</v>
      </c>
      <c r="J72" s="36"/>
      <c r="K72" s="32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</row>
    <row r="73" customHeight="1" spans="1:47">
      <c r="A73" s="1"/>
      <c r="B73" s="33" t="s">
        <v>61</v>
      </c>
      <c r="C73" s="18"/>
      <c r="D73" s="22">
        <f ca="1">IFERROR(ROUND(AVERAGEIFS(DATA!$K:$K,DATA!$F:$F,$B73,DATA!$N:$N,$F$2,DATA!$E:$E,"&lt;=7"),4)," ")</f>
        <v>0.95</v>
      </c>
      <c r="E73" s="18"/>
      <c r="F73" s="18" t="str">
        <f ca="1">IF($D73=" "," ",IFERROR(IF($D73&gt;MASTER!$B$3/100,"SB",IF($D73&gt;MASTER!$B$4/100,"B",IF($D73&gt;MASTER!$B$5/100,"C","K"))),0))</f>
        <v>B</v>
      </c>
      <c r="G73" s="23" t="str">
        <f t="shared" si="0"/>
        <v>Lantai 18</v>
      </c>
      <c r="H73" s="24" t="str">
        <f t="shared" si="1"/>
        <v>Mushola</v>
      </c>
      <c r="I73" s="35">
        <f ca="1" t="shared" si="2"/>
        <v>95</v>
      </c>
      <c r="J73" s="36"/>
      <c r="K73" s="32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</row>
    <row r="74" customHeight="1" spans="1:47">
      <c r="A74" s="1"/>
      <c r="B74" s="33" t="s">
        <v>62</v>
      </c>
      <c r="C74" s="18"/>
      <c r="D74" s="22">
        <f ca="1">IFERROR(ROUND(AVERAGEIFS(DATA!$K:$K,DATA!$F:$F,$B74,DATA!$N:$N,$F$2,DATA!$E:$E,"&lt;=7"),4)," ")</f>
        <v>0.95</v>
      </c>
      <c r="E74" s="18"/>
      <c r="F74" s="18" t="str">
        <f ca="1">IF($D74=" "," ",IFERROR(IF($D74&gt;MASTER!$B$3/100,"SB",IF($D74&gt;MASTER!$B$4/100,"B",IF($D74&gt;MASTER!$B$5/100,"C","K"))),0))</f>
        <v>B</v>
      </c>
      <c r="G74" s="23" t="str">
        <f t="shared" si="0"/>
        <v>Lantai 18</v>
      </c>
      <c r="H74" s="24" t="str">
        <f t="shared" si="1"/>
        <v>Pantry</v>
      </c>
      <c r="I74" s="35">
        <f ca="1" t="shared" si="2"/>
        <v>95</v>
      </c>
      <c r="J74" s="36"/>
      <c r="K74" s="32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</row>
    <row r="75" customHeight="1" spans="1:47">
      <c r="A75" s="1"/>
      <c r="B75" s="33" t="s">
        <v>63</v>
      </c>
      <c r="C75" s="18"/>
      <c r="D75" s="22">
        <f ca="1">IFERROR(ROUND(AVERAGEIFS(DATA!$K:$K,DATA!$F:$F,$B75,DATA!$N:$N,$F$2,DATA!$E:$E,"&lt;=7"),4)," ")</f>
        <v>0.95</v>
      </c>
      <c r="E75" s="18"/>
      <c r="F75" s="18" t="str">
        <f ca="1">IF($D75=" "," ",IFERROR(IF($D75&gt;MASTER!$B$3/100,"SB",IF($D75&gt;MASTER!$B$4/100,"B",IF($D75&gt;MASTER!$B$5/100,"C","K"))),0))</f>
        <v>B</v>
      </c>
      <c r="G75" s="23" t="str">
        <f t="shared" si="0"/>
        <v>Lantai 18</v>
      </c>
      <c r="H75" s="24" t="str">
        <f t="shared" si="1"/>
        <v>Ruang Rapat 1-2-3</v>
      </c>
      <c r="I75" s="35">
        <f ca="1" t="shared" si="2"/>
        <v>95</v>
      </c>
      <c r="J75" s="36"/>
      <c r="K75" s="32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</row>
    <row r="76" customHeight="1" spans="1:47">
      <c r="A76" s="1"/>
      <c r="B76" s="33" t="s">
        <v>64</v>
      </c>
      <c r="C76" s="18"/>
      <c r="D76" s="22">
        <f ca="1">IFERROR(ROUND(AVERAGEIFS(DATA!$K:$K,DATA!$F:$F,$B76,DATA!$N:$N,$F$2,DATA!$E:$E,"&lt;=7"),4)," ")</f>
        <v>0.95</v>
      </c>
      <c r="E76" s="18"/>
      <c r="F76" s="18" t="str">
        <f ca="1">IF($D76=" "," ",IFERROR(IF($D76&gt;MASTER!$B$3/100,"SB",IF($D76&gt;MASTER!$B$4/100,"B",IF($D76&gt;MASTER!$B$5/100,"C","K"))),0))</f>
        <v>B</v>
      </c>
      <c r="G76" s="23" t="str">
        <f t="shared" ref="G76:G139" si="3">IFERROR(TRIM(LEFT(B76,FIND("[",B76)-1))," ")</f>
        <v>Lantai 18</v>
      </c>
      <c r="H76" s="24" t="str">
        <f t="shared" ref="H76:H139" si="4">IFERROR(TRIM(MID(B76,FIND("[",B76)+1,LEN(B76)-FIND("[",B76)-1))," ")</f>
        <v>Ruang Kerja</v>
      </c>
      <c r="I76" s="35">
        <f ca="1" t="shared" ref="I76:I139" si="5">IFERROR(IF(LEN(H76)=1,"",SUBSTITUTE(D76,"%","")*100),"")</f>
        <v>95</v>
      </c>
      <c r="J76" s="36"/>
      <c r="K76" s="32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</row>
    <row r="77" customHeight="1" spans="1:47">
      <c r="A77" s="1"/>
      <c r="B77" s="33" t="s">
        <v>65</v>
      </c>
      <c r="C77" s="18"/>
      <c r="D77" s="22">
        <f ca="1">IFERROR(ROUND(AVERAGEIFS(DATA!$K:$K,DATA!$F:$F,$B77,DATA!$N:$N,$F$2,DATA!$E:$E,"&lt;=7"),4)," ")</f>
        <v>0.95</v>
      </c>
      <c r="E77" s="18"/>
      <c r="F77" s="18" t="str">
        <f ca="1">IF($D77=" "," ",IFERROR(IF($D77&gt;MASTER!$B$3/100,"SB",IF($D77&gt;MASTER!$B$4/100,"B",IF($D77&gt;MASTER!$B$5/100,"C","K"))),0))</f>
        <v>B</v>
      </c>
      <c r="G77" s="23" t="str">
        <f t="shared" si="3"/>
        <v>Lantai 18</v>
      </c>
      <c r="H77" s="24" t="str">
        <f t="shared" si="4"/>
        <v>Koridor</v>
      </c>
      <c r="I77" s="35">
        <f ca="1" t="shared" si="5"/>
        <v>95</v>
      </c>
      <c r="J77" s="36"/>
      <c r="K77" s="32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</row>
    <row r="78" customHeight="1" spans="1:47">
      <c r="A78" s="1"/>
      <c r="B78" s="33" t="s">
        <v>66</v>
      </c>
      <c r="C78" s="18"/>
      <c r="D78" s="22">
        <f ca="1">IFERROR(ROUND(AVERAGEIFS(DATA!$K:$K,DATA!$F:$F,$B78,DATA!$N:$N,$F$2,DATA!$E:$E,"&lt;=7"),4)," ")</f>
        <v>0.95</v>
      </c>
      <c r="E78" s="18"/>
      <c r="F78" s="18" t="str">
        <f ca="1">IF($D78=" "," ",IFERROR(IF($D78&gt;MASTER!$B$3/100,"SB",IF($D78&gt;MASTER!$B$4/100,"B",IF($D78&gt;MASTER!$B$5/100,"C","K"))),0))</f>
        <v>B</v>
      </c>
      <c r="G78" s="23" t="str">
        <f t="shared" si="3"/>
        <v>Lantai 18</v>
      </c>
      <c r="H78" s="24" t="str">
        <f t="shared" si="4"/>
        <v>Toilet Pria / Wanita</v>
      </c>
      <c r="I78" s="35">
        <f ca="1" t="shared" si="5"/>
        <v>95</v>
      </c>
      <c r="J78" s="36"/>
      <c r="K78" s="32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</row>
    <row r="79" customHeight="1" spans="1:47">
      <c r="A79" s="1"/>
      <c r="B79" s="33" t="s">
        <v>67</v>
      </c>
      <c r="C79" s="18"/>
      <c r="D79" s="22">
        <f ca="1">IFERROR(ROUND(AVERAGEIFS(DATA!$K:$K,DATA!$F:$F,$B79,DATA!$N:$N,$F$2,DATA!$E:$E,"&lt;=7"),4)," ")</f>
        <v>0.95</v>
      </c>
      <c r="E79" s="18"/>
      <c r="F79" s="18" t="str">
        <f ca="1">IF($D79=" "," ",IFERROR(IF($D79&gt;MASTER!$B$3/100,"SB",IF($D79&gt;MASTER!$B$4/100,"B",IF($D79&gt;MASTER!$B$5/100,"C","K"))),0))</f>
        <v>B</v>
      </c>
      <c r="G79" s="23" t="str">
        <f t="shared" si="3"/>
        <v>Lantai 17</v>
      </c>
      <c r="H79" s="24" t="str">
        <f t="shared" si="4"/>
        <v>Tangga Exit Barat</v>
      </c>
      <c r="I79" s="35">
        <f ca="1" t="shared" si="5"/>
        <v>95</v>
      </c>
      <c r="J79" s="36"/>
      <c r="K79" s="32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</row>
    <row r="80" customHeight="1" spans="1:47">
      <c r="A80" s="1"/>
      <c r="B80" s="33" t="s">
        <v>68</v>
      </c>
      <c r="C80" s="18"/>
      <c r="D80" s="22">
        <f ca="1">IFERROR(ROUND(AVERAGEIFS(DATA!$K:$K,DATA!$F:$F,$B80,DATA!$N:$N,$F$2,DATA!$E:$E,"&lt;=7"),4)," ")</f>
        <v>0.95</v>
      </c>
      <c r="E80" s="18"/>
      <c r="F80" s="18" t="str">
        <f ca="1">IF($D80=" "," ",IFERROR(IF($D80&gt;MASTER!$B$3/100,"SB",IF($D80&gt;MASTER!$B$4/100,"B",IF($D80&gt;MASTER!$B$5/100,"C","K"))),0))</f>
        <v>B</v>
      </c>
      <c r="G80" s="23" t="str">
        <f t="shared" si="3"/>
        <v>Lantai 17</v>
      </c>
      <c r="H80" s="24" t="str">
        <f t="shared" si="4"/>
        <v>&amp; Timur</v>
      </c>
      <c r="I80" s="35">
        <f ca="1" t="shared" si="5"/>
        <v>95</v>
      </c>
      <c r="J80" s="36"/>
      <c r="K80" s="32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</row>
    <row r="81" customHeight="1" spans="1:47">
      <c r="A81" s="1"/>
      <c r="B81" s="33" t="s">
        <v>69</v>
      </c>
      <c r="C81" s="18"/>
      <c r="D81" s="22">
        <f ca="1">IFERROR(ROUND(AVERAGEIFS(DATA!$K:$K,DATA!$F:$F,$B81,DATA!$N:$N,$F$2,DATA!$E:$E,"&lt;=7"),4)," ")</f>
        <v>0.95</v>
      </c>
      <c r="E81" s="18"/>
      <c r="F81" s="18" t="str">
        <f ca="1">IF($D81=" "," ",IFERROR(IF($D81&gt;MASTER!$B$3/100,"SB",IF($D81&gt;MASTER!$B$4/100,"B",IF($D81&gt;MASTER!$B$5/100,"C","K"))),0))</f>
        <v>B</v>
      </c>
      <c r="G81" s="23" t="str">
        <f t="shared" si="3"/>
        <v>Lantai 17</v>
      </c>
      <c r="H81" s="24" t="str">
        <f t="shared" si="4"/>
        <v>Mushola</v>
      </c>
      <c r="I81" s="35">
        <f ca="1" t="shared" si="5"/>
        <v>95</v>
      </c>
      <c r="J81" s="36"/>
      <c r="K81" s="32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</row>
    <row r="82" customHeight="1" spans="1:47">
      <c r="A82" s="1"/>
      <c r="B82" s="33" t="s">
        <v>70</v>
      </c>
      <c r="C82" s="18"/>
      <c r="D82" s="22">
        <f ca="1">IFERROR(ROUND(AVERAGEIFS(DATA!$K:$K,DATA!$F:$F,$B82,DATA!$N:$N,$F$2,DATA!$E:$E,"&lt;=7"),4)," ")</f>
        <v>0.95</v>
      </c>
      <c r="E82" s="18"/>
      <c r="F82" s="18" t="str">
        <f ca="1">IF($D82=" "," ",IFERROR(IF($D82&gt;MASTER!$B$3/100,"SB",IF($D82&gt;MASTER!$B$4/100,"B",IF($D82&gt;MASTER!$B$5/100,"C","K"))),0))</f>
        <v>B</v>
      </c>
      <c r="G82" s="23" t="str">
        <f t="shared" si="3"/>
        <v>Lantai 17</v>
      </c>
      <c r="H82" s="24" t="str">
        <f t="shared" si="4"/>
        <v>Pantry</v>
      </c>
      <c r="I82" s="35">
        <f ca="1" t="shared" si="5"/>
        <v>95</v>
      </c>
      <c r="J82" s="36"/>
      <c r="K82" s="32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</row>
    <row r="83" customHeight="1" spans="1:47">
      <c r="A83" s="1"/>
      <c r="B83" s="33" t="s">
        <v>71</v>
      </c>
      <c r="C83" s="18"/>
      <c r="D83" s="22">
        <f ca="1">IFERROR(ROUND(AVERAGEIFS(DATA!$K:$K,DATA!$F:$F,$B83,DATA!$N:$N,$F$2,DATA!$E:$E,"&lt;=7"),4)," ")</f>
        <v>0.95</v>
      </c>
      <c r="E83" s="18"/>
      <c r="F83" s="18" t="str">
        <f ca="1">IF($D83=" "," ",IFERROR(IF($D83&gt;MASTER!$B$3/100,"SB",IF($D83&gt;MASTER!$B$4/100,"B",IF($D83&gt;MASTER!$B$5/100,"C","K"))),0))</f>
        <v>B</v>
      </c>
      <c r="G83" s="23" t="str">
        <f t="shared" si="3"/>
        <v>Lantai 17</v>
      </c>
      <c r="H83" s="24" t="str">
        <f t="shared" si="4"/>
        <v>Ruang Rapat 1-2-3</v>
      </c>
      <c r="I83" s="35">
        <f ca="1" t="shared" si="5"/>
        <v>95</v>
      </c>
      <c r="J83" s="36"/>
      <c r="K83" s="32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</row>
    <row r="84" customHeight="1" spans="1:47">
      <c r="A84" s="1"/>
      <c r="B84" s="33" t="s">
        <v>72</v>
      </c>
      <c r="C84" s="18"/>
      <c r="D84" s="22">
        <f ca="1">IFERROR(ROUND(AVERAGEIFS(DATA!$K:$K,DATA!$F:$F,$B84,DATA!$N:$N,$F$2,DATA!$E:$E,"&lt;=7"),4)," ")</f>
        <v>0.95</v>
      </c>
      <c r="E84" s="18"/>
      <c r="F84" s="18" t="str">
        <f ca="1">IF($D84=" "," ",IFERROR(IF($D84&gt;MASTER!$B$3/100,"SB",IF($D84&gt;MASTER!$B$4/100,"B",IF($D84&gt;MASTER!$B$5/100,"C","K"))),0))</f>
        <v>B</v>
      </c>
      <c r="G84" s="23" t="str">
        <f t="shared" si="3"/>
        <v>Lantai 17</v>
      </c>
      <c r="H84" s="24" t="str">
        <f t="shared" si="4"/>
        <v>Ruang Kerja</v>
      </c>
      <c r="I84" s="35">
        <f ca="1" t="shared" si="5"/>
        <v>95</v>
      </c>
      <c r="J84" s="36"/>
      <c r="K84" s="32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</row>
    <row r="85" customHeight="1" spans="1:47">
      <c r="A85" s="1"/>
      <c r="B85" s="33" t="s">
        <v>73</v>
      </c>
      <c r="C85" s="18"/>
      <c r="D85" s="22">
        <f ca="1">IFERROR(ROUND(AVERAGEIFS(DATA!$K:$K,DATA!$F:$F,$B85,DATA!$N:$N,$F$2,DATA!$E:$E,"&lt;=7"),4)," ")</f>
        <v>0.95</v>
      </c>
      <c r="E85" s="18"/>
      <c r="F85" s="18" t="str">
        <f ca="1">IF($D85=" "," ",IFERROR(IF($D85&gt;MASTER!$B$3/100,"SB",IF($D85&gt;MASTER!$B$4/100,"B",IF($D85&gt;MASTER!$B$5/100,"C","K"))),0))</f>
        <v>B</v>
      </c>
      <c r="G85" s="23" t="str">
        <f t="shared" si="3"/>
        <v>Lantai 17</v>
      </c>
      <c r="H85" s="24" t="str">
        <f t="shared" si="4"/>
        <v>Koridor</v>
      </c>
      <c r="I85" s="35">
        <f ca="1" t="shared" si="5"/>
        <v>95</v>
      </c>
      <c r="J85" s="36"/>
      <c r="K85" s="32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</row>
    <row r="86" customHeight="1" spans="1:47">
      <c r="A86" s="1"/>
      <c r="B86" s="33" t="s">
        <v>74</v>
      </c>
      <c r="C86" s="18"/>
      <c r="D86" s="22">
        <f ca="1">IFERROR(ROUND(AVERAGEIFS(DATA!$K:$K,DATA!$F:$F,$B86,DATA!$N:$N,$F$2,DATA!$E:$E,"&lt;=7"),4)," ")</f>
        <v>0.95</v>
      </c>
      <c r="E86" s="18"/>
      <c r="F86" s="18" t="str">
        <f ca="1">IF($D86=" "," ",IFERROR(IF($D86&gt;MASTER!$B$3/100,"SB",IF($D86&gt;MASTER!$B$4/100,"B",IF($D86&gt;MASTER!$B$5/100,"C","K"))),0))</f>
        <v>B</v>
      </c>
      <c r="G86" s="23" t="str">
        <f t="shared" si="3"/>
        <v>Lantai 17</v>
      </c>
      <c r="H86" s="24" t="str">
        <f t="shared" si="4"/>
        <v>Toilet Pria / Wanita</v>
      </c>
      <c r="I86" s="35">
        <f ca="1" t="shared" si="5"/>
        <v>95</v>
      </c>
      <c r="J86" s="36"/>
      <c r="K86" s="32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</row>
    <row r="87" customHeight="1" spans="1:47">
      <c r="A87" s="1"/>
      <c r="B87" s="33" t="s">
        <v>75</v>
      </c>
      <c r="C87" s="18"/>
      <c r="D87" s="22">
        <f ca="1">IFERROR(ROUND(AVERAGEIFS(DATA!$K:$K,DATA!$F:$F,$B87,DATA!$N:$N,$F$2,DATA!$E:$E,"&lt;=7"),4)," ")</f>
        <v>0.95</v>
      </c>
      <c r="E87" s="18"/>
      <c r="F87" s="18" t="str">
        <f ca="1">IF($D87=" "," ",IFERROR(IF($D87&gt;MASTER!$B$3/100,"SB",IF($D87&gt;MASTER!$B$4/100,"B",IF($D87&gt;MASTER!$B$5/100,"C","K"))),0))</f>
        <v>B</v>
      </c>
      <c r="G87" s="23" t="str">
        <f t="shared" si="3"/>
        <v>Lantai 16</v>
      </c>
      <c r="H87" s="24" t="str">
        <f t="shared" si="4"/>
        <v>Tangga Exit Barat</v>
      </c>
      <c r="I87" s="35">
        <f ca="1" t="shared" si="5"/>
        <v>95</v>
      </c>
      <c r="J87" s="36"/>
      <c r="K87" s="32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</row>
    <row r="88" customHeight="1" spans="1:47">
      <c r="A88" s="1"/>
      <c r="B88" s="33" t="s">
        <v>76</v>
      </c>
      <c r="C88" s="18"/>
      <c r="D88" s="22">
        <f ca="1">IFERROR(ROUND(AVERAGEIFS(DATA!$K:$K,DATA!$F:$F,$B88,DATA!$N:$N,$F$2,DATA!$E:$E,"&lt;=7"),4)," ")</f>
        <v>0.95</v>
      </c>
      <c r="E88" s="18"/>
      <c r="F88" s="18" t="str">
        <f ca="1">IF($D88=" "," ",IFERROR(IF($D88&gt;MASTER!$B$3/100,"SB",IF($D88&gt;MASTER!$B$4/100,"B",IF($D88&gt;MASTER!$B$5/100,"C","K"))),0))</f>
        <v>B</v>
      </c>
      <c r="G88" s="23" t="str">
        <f t="shared" si="3"/>
        <v>Lantai 16</v>
      </c>
      <c r="H88" s="24" t="str">
        <f t="shared" si="4"/>
        <v>&amp; Timur</v>
      </c>
      <c r="I88" s="35">
        <f ca="1" t="shared" si="5"/>
        <v>95</v>
      </c>
      <c r="J88" s="36"/>
      <c r="K88" s="32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</row>
    <row r="89" customHeight="1" spans="1:47">
      <c r="A89" s="1"/>
      <c r="B89" s="33" t="s">
        <v>77</v>
      </c>
      <c r="C89" s="18"/>
      <c r="D89" s="22">
        <f ca="1">IFERROR(ROUND(AVERAGEIFS(DATA!$K:$K,DATA!$F:$F,$B89,DATA!$N:$N,$F$2,DATA!$E:$E,"&lt;=7"),4)," ")</f>
        <v>0.95</v>
      </c>
      <c r="E89" s="18"/>
      <c r="F89" s="18" t="str">
        <f ca="1">IF($D89=" "," ",IFERROR(IF($D89&gt;MASTER!$B$3/100,"SB",IF($D89&gt;MASTER!$B$4/100,"B",IF($D89&gt;MASTER!$B$5/100,"C","K"))),0))</f>
        <v>B</v>
      </c>
      <c r="G89" s="23" t="str">
        <f t="shared" si="3"/>
        <v>Lantai 16</v>
      </c>
      <c r="H89" s="24" t="str">
        <f t="shared" si="4"/>
        <v>Mushola</v>
      </c>
      <c r="I89" s="35">
        <f ca="1" t="shared" si="5"/>
        <v>95</v>
      </c>
      <c r="J89" s="36"/>
      <c r="K89" s="32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</row>
    <row r="90" customHeight="1" spans="1:47">
      <c r="A90" s="1"/>
      <c r="B90" s="33" t="s">
        <v>78</v>
      </c>
      <c r="C90" s="18"/>
      <c r="D90" s="22">
        <f ca="1">IFERROR(ROUND(AVERAGEIFS(DATA!$K:$K,DATA!$F:$F,$B90,DATA!$N:$N,$F$2,DATA!$E:$E,"&lt;=7"),4)," ")</f>
        <v>0.95</v>
      </c>
      <c r="E90" s="18"/>
      <c r="F90" s="18" t="str">
        <f ca="1">IF($D90=" "," ",IFERROR(IF($D90&gt;MASTER!$B$3/100,"SB",IF($D90&gt;MASTER!$B$4/100,"B",IF($D90&gt;MASTER!$B$5/100,"C","K"))),0))</f>
        <v>B</v>
      </c>
      <c r="G90" s="23" t="str">
        <f t="shared" si="3"/>
        <v>Lantai 16</v>
      </c>
      <c r="H90" s="24" t="str">
        <f t="shared" si="4"/>
        <v>Pantry</v>
      </c>
      <c r="I90" s="35">
        <f ca="1" t="shared" si="5"/>
        <v>95</v>
      </c>
      <c r="J90" s="36"/>
      <c r="K90" s="32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</row>
    <row r="91" customHeight="1" spans="1:47">
      <c r="A91" s="1"/>
      <c r="B91" s="33" t="s">
        <v>79</v>
      </c>
      <c r="C91" s="18"/>
      <c r="D91" s="22">
        <f ca="1">IFERROR(ROUND(AVERAGEIFS(DATA!$K:$K,DATA!$F:$F,$B91,DATA!$N:$N,$F$2,DATA!$E:$E,"&lt;=7"),4)," ")</f>
        <v>0.95</v>
      </c>
      <c r="E91" s="18"/>
      <c r="F91" s="18" t="str">
        <f ca="1">IF($D91=" "," ",IFERROR(IF($D91&gt;MASTER!$B$3/100,"SB",IF($D91&gt;MASTER!$B$4/100,"B",IF($D91&gt;MASTER!$B$5/100,"C","K"))),0))</f>
        <v>B</v>
      </c>
      <c r="G91" s="23" t="str">
        <f t="shared" si="3"/>
        <v>Lantai 16</v>
      </c>
      <c r="H91" s="24" t="str">
        <f t="shared" si="4"/>
        <v>Ruang Rapat 1-2-3</v>
      </c>
      <c r="I91" s="35">
        <f ca="1" t="shared" si="5"/>
        <v>95</v>
      </c>
      <c r="J91" s="36"/>
      <c r="K91" s="32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</row>
    <row r="92" customHeight="1" spans="1:47">
      <c r="A92" s="1"/>
      <c r="B92" s="33" t="s">
        <v>80</v>
      </c>
      <c r="C92" s="18"/>
      <c r="D92" s="22">
        <f ca="1">IFERROR(ROUND(AVERAGEIFS(DATA!$K:$K,DATA!$F:$F,$B92,DATA!$N:$N,$F$2,DATA!$E:$E,"&lt;=7"),4)," ")</f>
        <v>0.95</v>
      </c>
      <c r="E92" s="18"/>
      <c r="F92" s="18" t="str">
        <f ca="1">IF($D92=" "," ",IFERROR(IF($D92&gt;MASTER!$B$3/100,"SB",IF($D92&gt;MASTER!$B$4/100,"B",IF($D92&gt;MASTER!$B$5/100,"C","K"))),0))</f>
        <v>B</v>
      </c>
      <c r="G92" s="23" t="str">
        <f t="shared" si="3"/>
        <v>Lantai 16</v>
      </c>
      <c r="H92" s="24" t="str">
        <f t="shared" si="4"/>
        <v>Ruang Kerja</v>
      </c>
      <c r="I92" s="35">
        <f ca="1" t="shared" si="5"/>
        <v>95</v>
      </c>
      <c r="J92" s="36"/>
      <c r="K92" s="32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</row>
    <row r="93" customHeight="1" spans="1:47">
      <c r="A93" s="1"/>
      <c r="B93" s="33" t="s">
        <v>81</v>
      </c>
      <c r="C93" s="18"/>
      <c r="D93" s="22">
        <f ca="1">IFERROR(ROUND(AVERAGEIFS(DATA!$K:$K,DATA!$F:$F,$B93,DATA!$N:$N,$F$2,DATA!$E:$E,"&lt;=7"),4)," ")</f>
        <v>0.95</v>
      </c>
      <c r="E93" s="18"/>
      <c r="F93" s="18" t="str">
        <f ca="1">IF($D93=" "," ",IFERROR(IF($D93&gt;MASTER!$B$3/100,"SB",IF($D93&gt;MASTER!$B$4/100,"B",IF($D93&gt;MASTER!$B$5/100,"C","K"))),0))</f>
        <v>B</v>
      </c>
      <c r="G93" s="23" t="str">
        <f t="shared" si="3"/>
        <v>Lantai 16</v>
      </c>
      <c r="H93" s="24" t="str">
        <f t="shared" si="4"/>
        <v>Koridor</v>
      </c>
      <c r="I93" s="35">
        <f ca="1" t="shared" si="5"/>
        <v>95</v>
      </c>
      <c r="J93" s="36"/>
      <c r="K93" s="32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</row>
    <row r="94" customHeight="1" spans="1:47">
      <c r="A94" s="1"/>
      <c r="B94" s="33" t="s">
        <v>82</v>
      </c>
      <c r="C94" s="18"/>
      <c r="D94" s="22">
        <f ca="1">IFERROR(ROUND(AVERAGEIFS(DATA!$K:$K,DATA!$F:$F,$B94,DATA!$N:$N,$F$2,DATA!$E:$E,"&lt;=7"),4)," ")</f>
        <v>0.95</v>
      </c>
      <c r="E94" s="18"/>
      <c r="F94" s="18" t="str">
        <f ca="1">IF($D94=" "," ",IFERROR(IF($D94&gt;MASTER!$B$3/100,"SB",IF($D94&gt;MASTER!$B$4/100,"B",IF($D94&gt;MASTER!$B$5/100,"C","K"))),0))</f>
        <v>B</v>
      </c>
      <c r="G94" s="23" t="str">
        <f t="shared" si="3"/>
        <v>Lantai 16</v>
      </c>
      <c r="H94" s="24" t="str">
        <f t="shared" si="4"/>
        <v>Toilet Pria / Wanita</v>
      </c>
      <c r="I94" s="35">
        <f ca="1" t="shared" si="5"/>
        <v>95</v>
      </c>
      <c r="J94" s="36"/>
      <c r="K94" s="32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</row>
    <row r="95" customHeight="1" spans="1:47">
      <c r="A95" s="1"/>
      <c r="B95" s="33" t="s">
        <v>83</v>
      </c>
      <c r="C95" s="18"/>
      <c r="D95" s="22">
        <f ca="1">IFERROR(ROUND(AVERAGEIFS(DATA!$K:$K,DATA!$F:$F,$B95,DATA!$N:$N,$F$2,DATA!$E:$E,"&lt;=7"),4)," ")</f>
        <v>0.95</v>
      </c>
      <c r="E95" s="18"/>
      <c r="F95" s="18" t="str">
        <f ca="1">IF($D95=" "," ",IFERROR(IF($D95&gt;MASTER!$B$3/100,"SB",IF($D95&gt;MASTER!$B$4/100,"B",IF($D95&gt;MASTER!$B$5/100,"C","K"))),0))</f>
        <v>B</v>
      </c>
      <c r="G95" s="23" t="str">
        <f t="shared" si="3"/>
        <v>Lantai 15</v>
      </c>
      <c r="H95" s="24" t="str">
        <f t="shared" si="4"/>
        <v>Tangga Exit Barat</v>
      </c>
      <c r="I95" s="35">
        <f ca="1" t="shared" si="5"/>
        <v>95</v>
      </c>
      <c r="J95" s="36"/>
      <c r="K95" s="32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</row>
    <row r="96" customHeight="1" spans="1:47">
      <c r="A96" s="1"/>
      <c r="B96" s="33" t="s">
        <v>84</v>
      </c>
      <c r="C96" s="18"/>
      <c r="D96" s="22">
        <f ca="1">IFERROR(ROUND(AVERAGEIFS(DATA!$K:$K,DATA!$F:$F,$B96,DATA!$N:$N,$F$2,DATA!$E:$E,"&lt;=7"),4)," ")</f>
        <v>0.95</v>
      </c>
      <c r="E96" s="18"/>
      <c r="F96" s="18" t="str">
        <f ca="1">IF($D96=" "," ",IFERROR(IF($D96&gt;MASTER!$B$3/100,"SB",IF($D96&gt;MASTER!$B$4/100,"B",IF($D96&gt;MASTER!$B$5/100,"C","K"))),0))</f>
        <v>B</v>
      </c>
      <c r="G96" s="23" t="str">
        <f t="shared" si="3"/>
        <v>Lantai 15</v>
      </c>
      <c r="H96" s="24" t="str">
        <f t="shared" si="4"/>
        <v>&amp; Timur</v>
      </c>
      <c r="I96" s="35">
        <f ca="1" t="shared" si="5"/>
        <v>95</v>
      </c>
      <c r="J96" s="36"/>
      <c r="K96" s="32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</row>
    <row r="97" customHeight="1" spans="1:47">
      <c r="A97" s="1"/>
      <c r="B97" s="33" t="s">
        <v>85</v>
      </c>
      <c r="C97" s="18"/>
      <c r="D97" s="22">
        <f ca="1">IFERROR(ROUND(AVERAGEIFS(DATA!$K:$K,DATA!$F:$F,$B97,DATA!$N:$N,$F$2,DATA!$E:$E,"&lt;=7"),4)," ")</f>
        <v>0.95</v>
      </c>
      <c r="E97" s="18"/>
      <c r="F97" s="18" t="str">
        <f ca="1">IF($D97=" "," ",IFERROR(IF($D97&gt;MASTER!$B$3/100,"SB",IF($D97&gt;MASTER!$B$4/100,"B",IF($D97&gt;MASTER!$B$5/100,"C","K"))),0))</f>
        <v>B</v>
      </c>
      <c r="G97" s="23" t="str">
        <f t="shared" si="3"/>
        <v>Lantai 15</v>
      </c>
      <c r="H97" s="24" t="str">
        <f t="shared" si="4"/>
        <v>Mushola</v>
      </c>
      <c r="I97" s="35">
        <f ca="1" t="shared" si="5"/>
        <v>95</v>
      </c>
      <c r="J97" s="36"/>
      <c r="K97" s="32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</row>
    <row r="98" customHeight="1" spans="1:47">
      <c r="A98" s="1"/>
      <c r="B98" s="33" t="s">
        <v>86</v>
      </c>
      <c r="C98" s="18"/>
      <c r="D98" s="22">
        <f ca="1">IFERROR(ROUND(AVERAGEIFS(DATA!$K:$K,DATA!$F:$F,$B98,DATA!$N:$N,$F$2,DATA!$E:$E,"&lt;=7"),4)," ")</f>
        <v>0.95</v>
      </c>
      <c r="E98" s="18"/>
      <c r="F98" s="18" t="str">
        <f ca="1">IF($D98=" "," ",IFERROR(IF($D98&gt;MASTER!$B$3/100,"SB",IF($D98&gt;MASTER!$B$4/100,"B",IF($D98&gt;MASTER!$B$5/100,"C","K"))),0))</f>
        <v>B</v>
      </c>
      <c r="G98" s="23" t="str">
        <f t="shared" si="3"/>
        <v>Lantai 15</v>
      </c>
      <c r="H98" s="24" t="str">
        <f t="shared" si="4"/>
        <v>Pantry</v>
      </c>
      <c r="I98" s="35">
        <f ca="1" t="shared" si="5"/>
        <v>95</v>
      </c>
      <c r="J98" s="36"/>
      <c r="K98" s="32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</row>
    <row r="99" customHeight="1" spans="1:47">
      <c r="A99" s="1"/>
      <c r="B99" s="33" t="s">
        <v>87</v>
      </c>
      <c r="C99" s="18"/>
      <c r="D99" s="22">
        <f ca="1">IFERROR(ROUND(AVERAGEIFS(DATA!$K:$K,DATA!$F:$F,$B99,DATA!$N:$N,$F$2,DATA!$E:$E,"&lt;=7"),4)," ")</f>
        <v>0.95</v>
      </c>
      <c r="E99" s="18"/>
      <c r="F99" s="18" t="str">
        <f ca="1">IF($D99=" "," ",IFERROR(IF($D99&gt;MASTER!$B$3/100,"SB",IF($D99&gt;MASTER!$B$4/100,"B",IF($D99&gt;MASTER!$B$5/100,"C","K"))),0))</f>
        <v>B</v>
      </c>
      <c r="G99" s="23" t="str">
        <f t="shared" si="3"/>
        <v>Lantai 15</v>
      </c>
      <c r="H99" s="24" t="str">
        <f t="shared" si="4"/>
        <v>Ruang Rapat 1-2-3</v>
      </c>
      <c r="I99" s="35">
        <f ca="1" t="shared" si="5"/>
        <v>95</v>
      </c>
      <c r="J99" s="36"/>
      <c r="K99" s="32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</row>
    <row r="100" customHeight="1" spans="1:47">
      <c r="A100" s="1"/>
      <c r="B100" s="33" t="s">
        <v>88</v>
      </c>
      <c r="C100" s="18"/>
      <c r="D100" s="22">
        <f ca="1">IFERROR(ROUND(AVERAGEIFS(DATA!$K:$K,DATA!$F:$F,$B100,DATA!$N:$N,$F$2,DATA!$E:$E,"&lt;=7"),4)," ")</f>
        <v>0.95</v>
      </c>
      <c r="E100" s="18"/>
      <c r="F100" s="18" t="str">
        <f ca="1">IF($D100=" "," ",IFERROR(IF($D100&gt;MASTER!$B$3/100,"SB",IF($D100&gt;MASTER!$B$4/100,"B",IF($D100&gt;MASTER!$B$5/100,"C","K"))),0))</f>
        <v>B</v>
      </c>
      <c r="G100" s="23" t="str">
        <f t="shared" si="3"/>
        <v>Lantai 15</v>
      </c>
      <c r="H100" s="24" t="str">
        <f t="shared" si="4"/>
        <v>Ruang Kerja</v>
      </c>
      <c r="I100" s="35">
        <f ca="1" t="shared" si="5"/>
        <v>95</v>
      </c>
      <c r="J100" s="36"/>
      <c r="K100" s="32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</row>
    <row r="101" customHeight="1" spans="1:47">
      <c r="A101" s="1"/>
      <c r="B101" s="33" t="s">
        <v>89</v>
      </c>
      <c r="C101" s="18"/>
      <c r="D101" s="22">
        <f ca="1">IFERROR(ROUND(AVERAGEIFS(DATA!$K:$K,DATA!$F:$F,$B101,DATA!$N:$N,$F$2,DATA!$E:$E,"&lt;=7"),4)," ")</f>
        <v>0.95</v>
      </c>
      <c r="E101" s="18"/>
      <c r="F101" s="18" t="str">
        <f ca="1">IF($D101=" "," ",IFERROR(IF($D101&gt;MASTER!$B$3/100,"SB",IF($D101&gt;MASTER!$B$4/100,"B",IF($D101&gt;MASTER!$B$5/100,"C","K"))),0))</f>
        <v>B</v>
      </c>
      <c r="G101" s="23" t="str">
        <f t="shared" si="3"/>
        <v>Lantai 15</v>
      </c>
      <c r="H101" s="24" t="str">
        <f t="shared" si="4"/>
        <v>Koridor</v>
      </c>
      <c r="I101" s="35">
        <f ca="1" t="shared" si="5"/>
        <v>95</v>
      </c>
      <c r="J101" s="36"/>
      <c r="K101" s="32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</row>
    <row r="102" customHeight="1" spans="1:47">
      <c r="A102" s="1"/>
      <c r="B102" s="33" t="s">
        <v>90</v>
      </c>
      <c r="C102" s="18"/>
      <c r="D102" s="22">
        <f ca="1">IFERROR(ROUND(AVERAGEIFS(DATA!$K:$K,DATA!$F:$F,$B102,DATA!$N:$N,$F$2,DATA!$E:$E,"&lt;=7"),4)," ")</f>
        <v>0.95</v>
      </c>
      <c r="E102" s="18"/>
      <c r="F102" s="18" t="str">
        <f ca="1">IF($D102=" "," ",IFERROR(IF($D102&gt;MASTER!$B$3/100,"SB",IF($D102&gt;MASTER!$B$4/100,"B",IF($D102&gt;MASTER!$B$5/100,"C","K"))),0))</f>
        <v>B</v>
      </c>
      <c r="G102" s="23" t="str">
        <f t="shared" si="3"/>
        <v>Lantai 15</v>
      </c>
      <c r="H102" s="24" t="str">
        <f t="shared" si="4"/>
        <v>Toilet Pria / Wanita</v>
      </c>
      <c r="I102" s="35">
        <f ca="1" t="shared" si="5"/>
        <v>95</v>
      </c>
      <c r="J102" s="36"/>
      <c r="K102" s="32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</row>
    <row r="103" customHeight="1" spans="1:47">
      <c r="A103" s="1"/>
      <c r="B103" s="33" t="s">
        <v>91</v>
      </c>
      <c r="C103" s="18"/>
      <c r="D103" s="22">
        <f ca="1">IFERROR(ROUND(AVERAGEIFS(DATA!$K:$K,DATA!$F:$F,$B103,DATA!$N:$N,$F$2,DATA!$E:$E,"&lt;=7"),4)," ")</f>
        <v>0.95</v>
      </c>
      <c r="E103" s="18"/>
      <c r="F103" s="18" t="str">
        <f ca="1">IF($D103=" "," ",IFERROR(IF($D103&gt;MASTER!$B$3/100,"SB",IF($D103&gt;MASTER!$B$4/100,"B",IF($D103&gt;MASTER!$B$5/100,"C","K"))),0))</f>
        <v>B</v>
      </c>
      <c r="G103" s="23" t="str">
        <f t="shared" si="3"/>
        <v>Lantai 14</v>
      </c>
      <c r="H103" s="24" t="str">
        <f t="shared" si="4"/>
        <v>Tangga Exit Barat</v>
      </c>
      <c r="I103" s="35">
        <f ca="1" t="shared" si="5"/>
        <v>95</v>
      </c>
      <c r="J103" s="36"/>
      <c r="K103" s="32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</row>
    <row r="104" customHeight="1" spans="1:47">
      <c r="A104" s="1"/>
      <c r="B104" s="33" t="s">
        <v>92</v>
      </c>
      <c r="C104" s="18"/>
      <c r="D104" s="22">
        <f ca="1">IFERROR(ROUND(AVERAGEIFS(DATA!$K:$K,DATA!$F:$F,$B104,DATA!$N:$N,$F$2,DATA!$E:$E,"&lt;=7"),4)," ")</f>
        <v>0.95</v>
      </c>
      <c r="E104" s="18"/>
      <c r="F104" s="18" t="str">
        <f ca="1">IF($D104=" "," ",IFERROR(IF($D104&gt;MASTER!$B$3/100,"SB",IF($D104&gt;MASTER!$B$4/100,"B",IF($D104&gt;MASTER!$B$5/100,"C","K"))),0))</f>
        <v>B</v>
      </c>
      <c r="G104" s="23" t="str">
        <f t="shared" si="3"/>
        <v>Lantai 14</v>
      </c>
      <c r="H104" s="24" t="str">
        <f t="shared" si="4"/>
        <v>&amp; Timur</v>
      </c>
      <c r="I104" s="35">
        <f ca="1" t="shared" si="5"/>
        <v>95</v>
      </c>
      <c r="J104" s="36"/>
      <c r="K104" s="32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</row>
    <row r="105" customHeight="1" spans="1:47">
      <c r="A105" s="1"/>
      <c r="B105" s="33" t="s">
        <v>93</v>
      </c>
      <c r="C105" s="18"/>
      <c r="D105" s="22">
        <f ca="1">IFERROR(ROUND(AVERAGEIFS(DATA!$K:$K,DATA!$F:$F,$B105,DATA!$N:$N,$F$2,DATA!$E:$E,"&lt;=7"),4)," ")</f>
        <v>0.95</v>
      </c>
      <c r="E105" s="18"/>
      <c r="F105" s="18" t="str">
        <f ca="1">IF($D105=" "," ",IFERROR(IF($D105&gt;MASTER!$B$3/100,"SB",IF($D105&gt;MASTER!$B$4/100,"B",IF($D105&gt;MASTER!$B$5/100,"C","K"))),0))</f>
        <v>B</v>
      </c>
      <c r="G105" s="23" t="str">
        <f t="shared" si="3"/>
        <v>Lantai 14</v>
      </c>
      <c r="H105" s="24" t="str">
        <f t="shared" si="4"/>
        <v>Mushola</v>
      </c>
      <c r="I105" s="35">
        <f ca="1" t="shared" si="5"/>
        <v>95</v>
      </c>
      <c r="J105" s="36"/>
      <c r="K105" s="32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</row>
    <row r="106" customHeight="1" spans="1:47">
      <c r="A106" s="1"/>
      <c r="B106" s="33" t="s">
        <v>94</v>
      </c>
      <c r="C106" s="18"/>
      <c r="D106" s="22">
        <f ca="1">IFERROR(ROUND(AVERAGEIFS(DATA!$K:$K,DATA!$F:$F,$B106,DATA!$N:$N,$F$2,DATA!$E:$E,"&lt;=7"),4)," ")</f>
        <v>0.95</v>
      </c>
      <c r="E106" s="18"/>
      <c r="F106" s="18" t="str">
        <f ca="1">IF($D106=" "," ",IFERROR(IF($D106&gt;MASTER!$B$3/100,"SB",IF($D106&gt;MASTER!$B$4/100,"B",IF($D106&gt;MASTER!$B$5/100,"C","K"))),0))</f>
        <v>B</v>
      </c>
      <c r="G106" s="23" t="str">
        <f t="shared" si="3"/>
        <v>Lantai 14</v>
      </c>
      <c r="H106" s="24" t="str">
        <f t="shared" si="4"/>
        <v>Pantry</v>
      </c>
      <c r="I106" s="35">
        <f ca="1" t="shared" si="5"/>
        <v>95</v>
      </c>
      <c r="J106" s="36"/>
      <c r="K106" s="32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</row>
    <row r="107" customHeight="1" spans="1:47">
      <c r="A107" s="1"/>
      <c r="B107" s="33" t="s">
        <v>95</v>
      </c>
      <c r="C107" s="18"/>
      <c r="D107" s="22">
        <f ca="1">IFERROR(ROUND(AVERAGEIFS(DATA!$K:$K,DATA!$F:$F,$B107,DATA!$N:$N,$F$2,DATA!$E:$E,"&lt;=7"),4)," ")</f>
        <v>0.95</v>
      </c>
      <c r="E107" s="18"/>
      <c r="F107" s="18" t="str">
        <f ca="1">IF($D107=" "," ",IFERROR(IF($D107&gt;MASTER!$B$3/100,"SB",IF($D107&gt;MASTER!$B$4/100,"B",IF($D107&gt;MASTER!$B$5/100,"C","K"))),0))</f>
        <v>B</v>
      </c>
      <c r="G107" s="23" t="str">
        <f t="shared" si="3"/>
        <v>Lantai 14</v>
      </c>
      <c r="H107" s="24" t="str">
        <f t="shared" si="4"/>
        <v>Ruang Rapat 1-2-3</v>
      </c>
      <c r="I107" s="35">
        <f ca="1" t="shared" si="5"/>
        <v>95</v>
      </c>
      <c r="J107" s="36"/>
      <c r="K107" s="32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</row>
    <row r="108" customHeight="1" spans="1:47">
      <c r="A108" s="1"/>
      <c r="B108" s="33" t="s">
        <v>96</v>
      </c>
      <c r="C108" s="18"/>
      <c r="D108" s="22">
        <f ca="1">IFERROR(ROUND(AVERAGEIFS(DATA!$K:$K,DATA!$F:$F,$B108,DATA!$N:$N,$F$2,DATA!$E:$E,"&lt;=7"),4)," ")</f>
        <v>0.95</v>
      </c>
      <c r="E108" s="18"/>
      <c r="F108" s="18" t="str">
        <f ca="1">IF($D108=" "," ",IFERROR(IF($D108&gt;MASTER!$B$3/100,"SB",IF($D108&gt;MASTER!$B$4/100,"B",IF($D108&gt;MASTER!$B$5/100,"C","K"))),0))</f>
        <v>B</v>
      </c>
      <c r="G108" s="23" t="str">
        <f t="shared" si="3"/>
        <v>Lantai 14</v>
      </c>
      <c r="H108" s="24" t="str">
        <f t="shared" si="4"/>
        <v>Ruang Kerja</v>
      </c>
      <c r="I108" s="35">
        <f ca="1" t="shared" si="5"/>
        <v>95</v>
      </c>
      <c r="J108" s="36"/>
      <c r="K108" s="32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</row>
    <row r="109" customHeight="1" spans="1:47">
      <c r="A109" s="1"/>
      <c r="B109" s="33" t="s">
        <v>97</v>
      </c>
      <c r="C109" s="18"/>
      <c r="D109" s="22">
        <f ca="1">IFERROR(ROUND(AVERAGEIFS(DATA!$K:$K,DATA!$F:$F,$B109,DATA!$N:$N,$F$2,DATA!$E:$E,"&lt;=7"),4)," ")</f>
        <v>0.95</v>
      </c>
      <c r="E109" s="18"/>
      <c r="F109" s="18" t="str">
        <f ca="1">IF($D109=" "," ",IFERROR(IF($D109&gt;MASTER!$B$3/100,"SB",IF($D109&gt;MASTER!$B$4/100,"B",IF($D109&gt;MASTER!$B$5/100,"C","K"))),0))</f>
        <v>B</v>
      </c>
      <c r="G109" s="23" t="str">
        <f t="shared" si="3"/>
        <v>Lantai 14</v>
      </c>
      <c r="H109" s="24" t="str">
        <f t="shared" si="4"/>
        <v>Koridor</v>
      </c>
      <c r="I109" s="35">
        <f ca="1" t="shared" si="5"/>
        <v>95</v>
      </c>
      <c r="J109" s="36"/>
      <c r="K109" s="32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</row>
    <row r="110" customHeight="1" spans="1:47">
      <c r="A110" s="1"/>
      <c r="B110" s="33" t="s">
        <v>98</v>
      </c>
      <c r="C110" s="18"/>
      <c r="D110" s="22">
        <f ca="1">IFERROR(ROUND(AVERAGEIFS(DATA!$K:$K,DATA!$F:$F,$B110,DATA!$N:$N,$F$2,DATA!$E:$E,"&lt;=7"),4)," ")</f>
        <v>0.95</v>
      </c>
      <c r="E110" s="18"/>
      <c r="F110" s="18" t="str">
        <f ca="1">IF($D110=" "," ",IFERROR(IF($D110&gt;MASTER!$B$3/100,"SB",IF($D110&gt;MASTER!$B$4/100,"B",IF($D110&gt;MASTER!$B$5/100,"C","K"))),0))</f>
        <v>B</v>
      </c>
      <c r="G110" s="23" t="str">
        <f t="shared" si="3"/>
        <v>Lantai 14</v>
      </c>
      <c r="H110" s="24" t="str">
        <f t="shared" si="4"/>
        <v>Toilet Pria / Wanita</v>
      </c>
      <c r="I110" s="35">
        <f ca="1" t="shared" si="5"/>
        <v>95</v>
      </c>
      <c r="J110" s="36"/>
      <c r="K110" s="32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</row>
    <row r="111" customHeight="1" spans="1:47">
      <c r="A111" s="1"/>
      <c r="B111" s="33" t="s">
        <v>99</v>
      </c>
      <c r="C111" s="18"/>
      <c r="D111" s="22">
        <f ca="1">IFERROR(ROUND(AVERAGEIFS(DATA!$K:$K,DATA!$F:$F,$B111,DATA!$N:$N,$F$2,DATA!$E:$E,"&lt;=7"),4)," ")</f>
        <v>0.95</v>
      </c>
      <c r="E111" s="18"/>
      <c r="F111" s="18" t="str">
        <f ca="1">IF($D111=" "," ",IFERROR(IF($D111&gt;MASTER!$B$3/100,"SB",IF($D111&gt;MASTER!$B$4/100,"B",IF($D111&gt;MASTER!$B$5/100,"C","K"))),0))</f>
        <v>B</v>
      </c>
      <c r="G111" s="23" t="str">
        <f t="shared" si="3"/>
        <v>Lantai 13</v>
      </c>
      <c r="H111" s="24" t="str">
        <f t="shared" si="4"/>
        <v>Tangga Exit Barat</v>
      </c>
      <c r="I111" s="35">
        <f ca="1" t="shared" si="5"/>
        <v>95</v>
      </c>
      <c r="J111" s="36"/>
      <c r="K111" s="32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</row>
    <row r="112" customHeight="1" spans="1:47">
      <c r="A112" s="1"/>
      <c r="B112" s="33" t="s">
        <v>100</v>
      </c>
      <c r="C112" s="18"/>
      <c r="D112" s="22">
        <f ca="1">IFERROR(ROUND(AVERAGEIFS(DATA!$K:$K,DATA!$F:$F,$B112,DATA!$N:$N,$F$2,DATA!$E:$E,"&lt;=7"),4)," ")</f>
        <v>0.95</v>
      </c>
      <c r="E112" s="18"/>
      <c r="F112" s="18" t="str">
        <f ca="1">IF($D112=" "," ",IFERROR(IF($D112&gt;MASTER!$B$3/100,"SB",IF($D112&gt;MASTER!$B$4/100,"B",IF($D112&gt;MASTER!$B$5/100,"C","K"))),0))</f>
        <v>B</v>
      </c>
      <c r="G112" s="23" t="str">
        <f t="shared" si="3"/>
        <v>Lantai 13</v>
      </c>
      <c r="H112" s="24" t="str">
        <f t="shared" si="4"/>
        <v>&amp; Timur</v>
      </c>
      <c r="I112" s="35">
        <f ca="1" t="shared" si="5"/>
        <v>95</v>
      </c>
      <c r="J112" s="36"/>
      <c r="K112" s="32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</row>
    <row r="113" customHeight="1" spans="1:47">
      <c r="A113" s="1"/>
      <c r="B113" s="33" t="s">
        <v>101</v>
      </c>
      <c r="C113" s="18"/>
      <c r="D113" s="22">
        <f ca="1">IFERROR(ROUND(AVERAGEIFS(DATA!$K:$K,DATA!$F:$F,$B113,DATA!$N:$N,$F$2,DATA!$E:$E,"&lt;=7"),4)," ")</f>
        <v>0.95</v>
      </c>
      <c r="E113" s="18"/>
      <c r="F113" s="18" t="str">
        <f ca="1">IF($D113=" "," ",IFERROR(IF($D113&gt;MASTER!$B$3/100,"SB",IF($D113&gt;MASTER!$B$4/100,"B",IF($D113&gt;MASTER!$B$5/100,"C","K"))),0))</f>
        <v>B</v>
      </c>
      <c r="G113" s="23" t="str">
        <f t="shared" si="3"/>
        <v>Lantai 13</v>
      </c>
      <c r="H113" s="24" t="str">
        <f t="shared" si="4"/>
        <v>Mushola</v>
      </c>
      <c r="I113" s="35">
        <f ca="1" t="shared" si="5"/>
        <v>95</v>
      </c>
      <c r="J113" s="36"/>
      <c r="K113" s="32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</row>
    <row r="114" customHeight="1" spans="1:47">
      <c r="A114" s="1"/>
      <c r="B114" s="33" t="s">
        <v>102</v>
      </c>
      <c r="C114" s="18"/>
      <c r="D114" s="22">
        <f ca="1">IFERROR(ROUND(AVERAGEIFS(DATA!$K:$K,DATA!$F:$F,$B114,DATA!$N:$N,$F$2,DATA!$E:$E,"&lt;=7"),4)," ")</f>
        <v>0.95</v>
      </c>
      <c r="E114" s="18"/>
      <c r="F114" s="18" t="str">
        <f ca="1">IF($D114=" "," ",IFERROR(IF($D114&gt;MASTER!$B$3/100,"SB",IF($D114&gt;MASTER!$B$4/100,"B",IF($D114&gt;MASTER!$B$5/100,"C","K"))),0))</f>
        <v>B</v>
      </c>
      <c r="G114" s="23" t="str">
        <f t="shared" si="3"/>
        <v>Lantai 13</v>
      </c>
      <c r="H114" s="24" t="str">
        <f t="shared" si="4"/>
        <v>Pantry</v>
      </c>
      <c r="I114" s="35">
        <f ca="1" t="shared" si="5"/>
        <v>95</v>
      </c>
      <c r="J114" s="36"/>
      <c r="K114" s="32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</row>
    <row r="115" customHeight="1" spans="1:47">
      <c r="A115" s="1"/>
      <c r="B115" s="33" t="s">
        <v>103</v>
      </c>
      <c r="C115" s="18"/>
      <c r="D115" s="22">
        <f ca="1">IFERROR(ROUND(AVERAGEIFS(DATA!$K:$K,DATA!$F:$F,$B115,DATA!$N:$N,$F$2,DATA!$E:$E,"&lt;=7"),4)," ")</f>
        <v>0.95</v>
      </c>
      <c r="E115" s="18"/>
      <c r="F115" s="18" t="str">
        <f ca="1">IF($D115=" "," ",IFERROR(IF($D115&gt;MASTER!$B$3/100,"SB",IF($D115&gt;MASTER!$B$4/100,"B",IF($D115&gt;MASTER!$B$5/100,"C","K"))),0))</f>
        <v>B</v>
      </c>
      <c r="G115" s="23" t="str">
        <f t="shared" si="3"/>
        <v>Lantai 13</v>
      </c>
      <c r="H115" s="24" t="str">
        <f t="shared" si="4"/>
        <v>Ruang Rapat 1-2-3</v>
      </c>
      <c r="I115" s="35">
        <f ca="1" t="shared" si="5"/>
        <v>95</v>
      </c>
      <c r="J115" s="36"/>
      <c r="K115" s="32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</row>
    <row r="116" customHeight="1" spans="1:47">
      <c r="A116" s="1"/>
      <c r="B116" s="33" t="s">
        <v>104</v>
      </c>
      <c r="C116" s="18"/>
      <c r="D116" s="22">
        <f ca="1">IFERROR(ROUND(AVERAGEIFS(DATA!$K:$K,DATA!$F:$F,$B116,DATA!$N:$N,$F$2,DATA!$E:$E,"&lt;=7"),4)," ")</f>
        <v>0.95</v>
      </c>
      <c r="E116" s="18"/>
      <c r="F116" s="18" t="str">
        <f ca="1">IF($D116=" "," ",IFERROR(IF($D116&gt;MASTER!$B$3/100,"SB",IF($D116&gt;MASTER!$B$4/100,"B",IF($D116&gt;MASTER!$B$5/100,"C","K"))),0))</f>
        <v>B</v>
      </c>
      <c r="G116" s="23" t="str">
        <f t="shared" si="3"/>
        <v>Lantai 13</v>
      </c>
      <c r="H116" s="24" t="str">
        <f t="shared" si="4"/>
        <v>Ruang Kerja</v>
      </c>
      <c r="I116" s="35">
        <f ca="1" t="shared" si="5"/>
        <v>95</v>
      </c>
      <c r="J116" s="36"/>
      <c r="K116" s="32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</row>
    <row r="117" customHeight="1" spans="1:47">
      <c r="A117" s="1"/>
      <c r="B117" s="33" t="s">
        <v>105</v>
      </c>
      <c r="C117" s="18"/>
      <c r="D117" s="22">
        <f ca="1">IFERROR(ROUND(AVERAGEIFS(DATA!$K:$K,DATA!$F:$F,$B117,DATA!$N:$N,$F$2,DATA!$E:$E,"&lt;=7"),4)," ")</f>
        <v>0.95</v>
      </c>
      <c r="E117" s="18"/>
      <c r="F117" s="18" t="str">
        <f ca="1">IF($D117=" "," ",IFERROR(IF($D117&gt;MASTER!$B$3/100,"SB",IF($D117&gt;MASTER!$B$4/100,"B",IF($D117&gt;MASTER!$B$5/100,"C","K"))),0))</f>
        <v>B</v>
      </c>
      <c r="G117" s="23" t="str">
        <f t="shared" si="3"/>
        <v>Lantai 13</v>
      </c>
      <c r="H117" s="24" t="str">
        <f t="shared" si="4"/>
        <v>Koridor</v>
      </c>
      <c r="I117" s="35">
        <f ca="1" t="shared" si="5"/>
        <v>95</v>
      </c>
      <c r="J117" s="36"/>
      <c r="K117" s="32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</row>
    <row r="118" customHeight="1" spans="1:47">
      <c r="A118" s="1"/>
      <c r="B118" s="33" t="s">
        <v>106</v>
      </c>
      <c r="C118" s="18"/>
      <c r="D118" s="22">
        <f ca="1">IFERROR(ROUND(AVERAGEIFS(DATA!$K:$K,DATA!$F:$F,$B118,DATA!$N:$N,$F$2,DATA!$E:$E,"&lt;=7"),4)," ")</f>
        <v>0.95</v>
      </c>
      <c r="E118" s="18"/>
      <c r="F118" s="18" t="str">
        <f ca="1">IF($D118=" "," ",IFERROR(IF($D118&gt;MASTER!$B$3/100,"SB",IF($D118&gt;MASTER!$B$4/100,"B",IF($D118&gt;MASTER!$B$5/100,"C","K"))),0))</f>
        <v>B</v>
      </c>
      <c r="G118" s="23" t="str">
        <f t="shared" si="3"/>
        <v>Lantai 13</v>
      </c>
      <c r="H118" s="24" t="str">
        <f t="shared" si="4"/>
        <v>Toilet Pria / Wanita</v>
      </c>
      <c r="I118" s="35">
        <f ca="1" t="shared" si="5"/>
        <v>95</v>
      </c>
      <c r="J118" s="36"/>
      <c r="K118" s="32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</row>
    <row r="119" customHeight="1" spans="1:47">
      <c r="A119" s="1"/>
      <c r="B119" s="33" t="s">
        <v>107</v>
      </c>
      <c r="C119" s="18"/>
      <c r="D119" s="22">
        <f ca="1">IFERROR(ROUND(AVERAGEIFS(DATA!$K:$K,DATA!$F:$F,$B119,DATA!$N:$N,$F$2,DATA!$E:$E,"&lt;=7"),4)," ")</f>
        <v>0.95</v>
      </c>
      <c r="E119" s="18"/>
      <c r="F119" s="18" t="str">
        <f ca="1">IF($D119=" "," ",IFERROR(IF($D119&gt;MASTER!$B$3/100,"SB",IF($D119&gt;MASTER!$B$4/100,"B",IF($D119&gt;MASTER!$B$5/100,"C","K"))),0))</f>
        <v>B</v>
      </c>
      <c r="G119" s="23" t="str">
        <f t="shared" si="3"/>
        <v>Lantai 12</v>
      </c>
      <c r="H119" s="24" t="str">
        <f t="shared" si="4"/>
        <v>Tangga Exit Barat</v>
      </c>
      <c r="I119" s="35">
        <f ca="1" t="shared" si="5"/>
        <v>95</v>
      </c>
      <c r="J119" s="36"/>
      <c r="K119" s="32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</row>
    <row r="120" customHeight="1" spans="1:47">
      <c r="A120" s="1"/>
      <c r="B120" s="33" t="s">
        <v>108</v>
      </c>
      <c r="C120" s="18"/>
      <c r="D120" s="22">
        <f ca="1">IFERROR(ROUND(AVERAGEIFS(DATA!$K:$K,DATA!$F:$F,$B120,DATA!$N:$N,$F$2,DATA!$E:$E,"&lt;=7"),4)," ")</f>
        <v>0.95</v>
      </c>
      <c r="E120" s="18"/>
      <c r="F120" s="18" t="str">
        <f ca="1">IF($D120=" "," ",IFERROR(IF($D120&gt;MASTER!$B$3/100,"SB",IF($D120&gt;MASTER!$B$4/100,"B",IF($D120&gt;MASTER!$B$5/100,"C","K"))),0))</f>
        <v>B</v>
      </c>
      <c r="G120" s="23" t="str">
        <f t="shared" si="3"/>
        <v>Lantai 12</v>
      </c>
      <c r="H120" s="24" t="str">
        <f t="shared" si="4"/>
        <v>&amp; Timur</v>
      </c>
      <c r="I120" s="35">
        <f ca="1" t="shared" si="5"/>
        <v>95</v>
      </c>
      <c r="J120" s="36"/>
      <c r="K120" s="32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</row>
    <row r="121" customHeight="1" spans="1:47">
      <c r="A121" s="1"/>
      <c r="B121" s="33" t="s">
        <v>109</v>
      </c>
      <c r="C121" s="18"/>
      <c r="D121" s="22">
        <f ca="1">IFERROR(ROUND(AVERAGEIFS(DATA!$K:$K,DATA!$F:$F,$B121,DATA!$N:$N,$F$2,DATA!$E:$E,"&lt;=7"),4)," ")</f>
        <v>0.95</v>
      </c>
      <c r="E121" s="18"/>
      <c r="F121" s="18" t="str">
        <f ca="1">IF($D121=" "," ",IFERROR(IF($D121&gt;MASTER!$B$3/100,"SB",IF($D121&gt;MASTER!$B$4/100,"B",IF($D121&gt;MASTER!$B$5/100,"C","K"))),0))</f>
        <v>B</v>
      </c>
      <c r="G121" s="23" t="str">
        <f t="shared" si="3"/>
        <v>Lantai 12</v>
      </c>
      <c r="H121" s="24" t="str">
        <f t="shared" si="4"/>
        <v>Mushola</v>
      </c>
      <c r="I121" s="35">
        <f ca="1" t="shared" si="5"/>
        <v>95</v>
      </c>
      <c r="J121" s="36"/>
      <c r="K121" s="32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</row>
    <row r="122" customHeight="1" spans="1:47">
      <c r="A122" s="1"/>
      <c r="B122" s="33" t="s">
        <v>110</v>
      </c>
      <c r="C122" s="18"/>
      <c r="D122" s="22">
        <f ca="1">IFERROR(ROUND(AVERAGEIFS(DATA!$K:$K,DATA!$F:$F,$B122,DATA!$N:$N,$F$2,DATA!$E:$E,"&lt;=7"),4)," ")</f>
        <v>0.95</v>
      </c>
      <c r="E122" s="18"/>
      <c r="F122" s="18" t="str">
        <f ca="1">IF($D122=" "," ",IFERROR(IF($D122&gt;MASTER!$B$3/100,"SB",IF($D122&gt;MASTER!$B$4/100,"B",IF($D122&gt;MASTER!$B$5/100,"C","K"))),0))</f>
        <v>B</v>
      </c>
      <c r="G122" s="23" t="str">
        <f t="shared" si="3"/>
        <v>Lantai 12</v>
      </c>
      <c r="H122" s="24" t="str">
        <f t="shared" si="4"/>
        <v>Pantry</v>
      </c>
      <c r="I122" s="35">
        <f ca="1" t="shared" si="5"/>
        <v>95</v>
      </c>
      <c r="J122" s="36"/>
      <c r="K122" s="32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</row>
    <row r="123" customHeight="1" spans="1:47">
      <c r="A123" s="1"/>
      <c r="B123" s="33" t="s">
        <v>111</v>
      </c>
      <c r="C123" s="18"/>
      <c r="D123" s="22">
        <f ca="1">IFERROR(ROUND(AVERAGEIFS(DATA!$K:$K,DATA!$F:$F,$B123,DATA!$N:$N,$F$2,DATA!$E:$E,"&lt;=7"),4)," ")</f>
        <v>0.95</v>
      </c>
      <c r="E123" s="18"/>
      <c r="F123" s="18" t="str">
        <f ca="1">IF($D123=" "," ",IFERROR(IF($D123&gt;MASTER!$B$3/100,"SB",IF($D123&gt;MASTER!$B$4/100,"B",IF($D123&gt;MASTER!$B$5/100,"C","K"))),0))</f>
        <v>B</v>
      </c>
      <c r="G123" s="23" t="str">
        <f t="shared" si="3"/>
        <v>Lantai 12</v>
      </c>
      <c r="H123" s="24" t="str">
        <f t="shared" si="4"/>
        <v>Ruang Rapat 1-2-3</v>
      </c>
      <c r="I123" s="35">
        <f ca="1" t="shared" si="5"/>
        <v>95</v>
      </c>
      <c r="J123" s="36"/>
      <c r="K123" s="32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</row>
    <row r="124" customHeight="1" spans="1:47">
      <c r="A124" s="1"/>
      <c r="B124" s="33" t="s">
        <v>112</v>
      </c>
      <c r="C124" s="18"/>
      <c r="D124" s="22">
        <f ca="1">IFERROR(ROUND(AVERAGEIFS(DATA!$K:$K,DATA!$F:$F,$B124,DATA!$N:$N,$F$2,DATA!$E:$E,"&lt;=7"),4)," ")</f>
        <v>0.95</v>
      </c>
      <c r="E124" s="18"/>
      <c r="F124" s="18" t="str">
        <f ca="1">IF($D124=" "," ",IFERROR(IF($D124&gt;MASTER!$B$3/100,"SB",IF($D124&gt;MASTER!$B$4/100,"B",IF($D124&gt;MASTER!$B$5/100,"C","K"))),0))</f>
        <v>B</v>
      </c>
      <c r="G124" s="23" t="str">
        <f t="shared" si="3"/>
        <v>Lantai 12</v>
      </c>
      <c r="H124" s="24" t="str">
        <f t="shared" si="4"/>
        <v>Ruang Kerja</v>
      </c>
      <c r="I124" s="35">
        <f ca="1" t="shared" si="5"/>
        <v>95</v>
      </c>
      <c r="J124" s="36"/>
      <c r="K124" s="32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</row>
    <row r="125" customHeight="1" spans="1:47">
      <c r="A125" s="1"/>
      <c r="B125" s="33" t="s">
        <v>113</v>
      </c>
      <c r="C125" s="18"/>
      <c r="D125" s="22">
        <f ca="1">IFERROR(ROUND(AVERAGEIFS(DATA!$K:$K,DATA!$F:$F,$B125,DATA!$N:$N,$F$2,DATA!$E:$E,"&lt;=7"),4)," ")</f>
        <v>0.95</v>
      </c>
      <c r="E125" s="18"/>
      <c r="F125" s="18" t="str">
        <f ca="1">IF($D125=" "," ",IFERROR(IF($D125&gt;MASTER!$B$3/100,"SB",IF($D125&gt;MASTER!$B$4/100,"B",IF($D125&gt;MASTER!$B$5/100,"C","K"))),0))</f>
        <v>B</v>
      </c>
      <c r="G125" s="23" t="str">
        <f t="shared" si="3"/>
        <v>Lantai 12</v>
      </c>
      <c r="H125" s="24" t="str">
        <f t="shared" si="4"/>
        <v>Koridor</v>
      </c>
      <c r="I125" s="35">
        <f ca="1" t="shared" si="5"/>
        <v>95</v>
      </c>
      <c r="J125" s="36"/>
      <c r="K125" s="32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</row>
    <row r="126" customHeight="1" spans="1:47">
      <c r="A126" s="1"/>
      <c r="B126" s="33" t="s">
        <v>114</v>
      </c>
      <c r="C126" s="18"/>
      <c r="D126" s="22">
        <f ca="1">IFERROR(ROUND(AVERAGEIFS(DATA!$K:$K,DATA!$F:$F,$B126,DATA!$N:$N,$F$2,DATA!$E:$E,"&lt;=7"),4)," ")</f>
        <v>0.95</v>
      </c>
      <c r="E126" s="18"/>
      <c r="F126" s="18" t="str">
        <f ca="1">IF($D126=" "," ",IFERROR(IF($D126&gt;MASTER!$B$3/100,"SB",IF($D126&gt;MASTER!$B$4/100,"B",IF($D126&gt;MASTER!$B$5/100,"C","K"))),0))</f>
        <v>B</v>
      </c>
      <c r="G126" s="23" t="str">
        <f t="shared" si="3"/>
        <v>Lantai 12</v>
      </c>
      <c r="H126" s="24" t="str">
        <f t="shared" si="4"/>
        <v>Toilet Pria / Wanita</v>
      </c>
      <c r="I126" s="35">
        <f ca="1" t="shared" si="5"/>
        <v>95</v>
      </c>
      <c r="J126" s="36"/>
      <c r="K126" s="32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</row>
    <row r="127" customHeight="1" spans="1:47">
      <c r="A127" s="1"/>
      <c r="B127" s="33" t="s">
        <v>115</v>
      </c>
      <c r="C127" s="18"/>
      <c r="D127" s="22">
        <f ca="1">IFERROR(ROUND(AVERAGEIFS(DATA!$K:$K,DATA!$F:$F,$B127,DATA!$N:$N,$F$2,DATA!$E:$E,"&lt;=7"),4)," ")</f>
        <v>0.95</v>
      </c>
      <c r="E127" s="18"/>
      <c r="F127" s="18" t="str">
        <f ca="1">IF($D127=" "," ",IFERROR(IF($D127&gt;MASTER!$B$3/100,"SB",IF($D127&gt;MASTER!$B$4/100,"B",IF($D127&gt;MASTER!$B$5/100,"C","K"))),0))</f>
        <v>B</v>
      </c>
      <c r="G127" s="23" t="str">
        <f t="shared" si="3"/>
        <v>Lantai 11</v>
      </c>
      <c r="H127" s="24" t="str">
        <f t="shared" si="4"/>
        <v>Tangga Exit Barat</v>
      </c>
      <c r="I127" s="35">
        <f ca="1" t="shared" si="5"/>
        <v>95</v>
      </c>
      <c r="J127" s="36"/>
      <c r="K127" s="32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</row>
    <row r="128" customHeight="1" spans="1:47">
      <c r="A128" s="1"/>
      <c r="B128" s="33" t="s">
        <v>116</v>
      </c>
      <c r="C128" s="18"/>
      <c r="D128" s="22">
        <f ca="1">IFERROR(ROUND(AVERAGEIFS(DATA!$K:$K,DATA!$F:$F,$B128,DATA!$N:$N,$F$2,DATA!$E:$E,"&lt;=7"),4)," ")</f>
        <v>0.95</v>
      </c>
      <c r="E128" s="18"/>
      <c r="F128" s="18" t="str">
        <f ca="1">IF($D128=" "," ",IFERROR(IF($D128&gt;MASTER!$B$3/100,"SB",IF($D128&gt;MASTER!$B$4/100,"B",IF($D128&gt;MASTER!$B$5/100,"C","K"))),0))</f>
        <v>B</v>
      </c>
      <c r="G128" s="23" t="str">
        <f t="shared" si="3"/>
        <v>Lantai 11</v>
      </c>
      <c r="H128" s="24" t="str">
        <f t="shared" si="4"/>
        <v>&amp; Timur</v>
      </c>
      <c r="I128" s="35">
        <f ca="1" t="shared" si="5"/>
        <v>95</v>
      </c>
      <c r="J128" s="36"/>
      <c r="K128" s="32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</row>
    <row r="129" customHeight="1" spans="1:47">
      <c r="A129" s="1"/>
      <c r="B129" s="33" t="s">
        <v>117</v>
      </c>
      <c r="C129" s="18"/>
      <c r="D129" s="22">
        <f ca="1">IFERROR(ROUND(AVERAGEIFS(DATA!$K:$K,DATA!$F:$F,$B129,DATA!$N:$N,$F$2,DATA!$E:$E,"&lt;=7"),4)," ")</f>
        <v>0.95</v>
      </c>
      <c r="E129" s="18"/>
      <c r="F129" s="18" t="str">
        <f ca="1">IF($D129=" "," ",IFERROR(IF($D129&gt;MASTER!$B$3/100,"SB",IF($D129&gt;MASTER!$B$4/100,"B",IF($D129&gt;MASTER!$B$5/100,"C","K"))),0))</f>
        <v>B</v>
      </c>
      <c r="G129" s="23" t="str">
        <f t="shared" si="3"/>
        <v>Lantai 11</v>
      </c>
      <c r="H129" s="24" t="str">
        <f t="shared" si="4"/>
        <v>Mushola</v>
      </c>
      <c r="I129" s="35">
        <f ca="1" t="shared" si="5"/>
        <v>95</v>
      </c>
      <c r="J129" s="36"/>
      <c r="K129" s="32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</row>
    <row r="130" customHeight="1" spans="1:47">
      <c r="A130" s="1"/>
      <c r="B130" s="33" t="s">
        <v>118</v>
      </c>
      <c r="C130" s="18"/>
      <c r="D130" s="22">
        <f ca="1">IFERROR(ROUND(AVERAGEIFS(DATA!$K:$K,DATA!$F:$F,$B130,DATA!$N:$N,$F$2,DATA!$E:$E,"&lt;=7"),4)," ")</f>
        <v>0.95</v>
      </c>
      <c r="E130" s="18"/>
      <c r="F130" s="18" t="str">
        <f ca="1">IF($D130=" "," ",IFERROR(IF($D130&gt;MASTER!$B$3/100,"SB",IF($D130&gt;MASTER!$B$4/100,"B",IF($D130&gt;MASTER!$B$5/100,"C","K"))),0))</f>
        <v>B</v>
      </c>
      <c r="G130" s="23" t="str">
        <f t="shared" si="3"/>
        <v>Lantai 11</v>
      </c>
      <c r="H130" s="24" t="str">
        <f t="shared" si="4"/>
        <v>Pantry</v>
      </c>
      <c r="I130" s="35">
        <f ca="1" t="shared" si="5"/>
        <v>95</v>
      </c>
      <c r="J130" s="36"/>
      <c r="K130" s="32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</row>
    <row r="131" customHeight="1" spans="1:47">
      <c r="A131" s="1"/>
      <c r="B131" s="33" t="s">
        <v>119</v>
      </c>
      <c r="C131" s="18"/>
      <c r="D131" s="22">
        <f ca="1">IFERROR(ROUND(AVERAGEIFS(DATA!$K:$K,DATA!$F:$F,$B131,DATA!$N:$N,$F$2,DATA!$E:$E,"&lt;=7"),4)," ")</f>
        <v>0.95</v>
      </c>
      <c r="E131" s="18"/>
      <c r="F131" s="18" t="str">
        <f ca="1">IF($D131=" "," ",IFERROR(IF($D131&gt;MASTER!$B$3/100,"SB",IF($D131&gt;MASTER!$B$4/100,"B",IF($D131&gt;MASTER!$B$5/100,"C","K"))),0))</f>
        <v>B</v>
      </c>
      <c r="G131" s="23" t="str">
        <f t="shared" si="3"/>
        <v>Lantai 11</v>
      </c>
      <c r="H131" s="24" t="str">
        <f t="shared" si="4"/>
        <v>Ruang Rapat 1-2-3</v>
      </c>
      <c r="I131" s="35">
        <f ca="1" t="shared" si="5"/>
        <v>95</v>
      </c>
      <c r="J131" s="36"/>
      <c r="K131" s="32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</row>
    <row r="132" customHeight="1" spans="1:47">
      <c r="A132" s="1"/>
      <c r="B132" s="33" t="s">
        <v>120</v>
      </c>
      <c r="C132" s="18"/>
      <c r="D132" s="22">
        <f ca="1">IFERROR(ROUND(AVERAGEIFS(DATA!$K:$K,DATA!$F:$F,$B132,DATA!$N:$N,$F$2,DATA!$E:$E,"&lt;=7"),4)," ")</f>
        <v>0.95</v>
      </c>
      <c r="E132" s="18"/>
      <c r="F132" s="18" t="str">
        <f ca="1">IF($D132=" "," ",IFERROR(IF($D132&gt;MASTER!$B$3/100,"SB",IF($D132&gt;MASTER!$B$4/100,"B",IF($D132&gt;MASTER!$B$5/100,"C","K"))),0))</f>
        <v>B</v>
      </c>
      <c r="G132" s="23" t="str">
        <f t="shared" si="3"/>
        <v>Lantai 11</v>
      </c>
      <c r="H132" s="24" t="str">
        <f t="shared" si="4"/>
        <v>Ruang Kerja</v>
      </c>
      <c r="I132" s="35">
        <f ca="1" t="shared" si="5"/>
        <v>95</v>
      </c>
      <c r="J132" s="36"/>
      <c r="K132" s="32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</row>
    <row r="133" customHeight="1" spans="1:47">
      <c r="A133" s="1"/>
      <c r="B133" s="33" t="s">
        <v>121</v>
      </c>
      <c r="C133" s="18"/>
      <c r="D133" s="22">
        <f ca="1">IFERROR(ROUND(AVERAGEIFS(DATA!$K:$K,DATA!$F:$F,$B133,DATA!$N:$N,$F$2,DATA!$E:$E,"&lt;=7"),4)," ")</f>
        <v>0.95</v>
      </c>
      <c r="E133" s="18"/>
      <c r="F133" s="18" t="str">
        <f ca="1">IF($D133=" "," ",IFERROR(IF($D133&gt;MASTER!$B$3/100,"SB",IF($D133&gt;MASTER!$B$4/100,"B",IF($D133&gt;MASTER!$B$5/100,"C","K"))),0))</f>
        <v>B</v>
      </c>
      <c r="G133" s="23" t="str">
        <f t="shared" si="3"/>
        <v>Lantai 11</v>
      </c>
      <c r="H133" s="24" t="str">
        <f t="shared" si="4"/>
        <v>Koridor</v>
      </c>
      <c r="I133" s="35">
        <f ca="1" t="shared" si="5"/>
        <v>95</v>
      </c>
      <c r="J133" s="36"/>
      <c r="K133" s="32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</row>
    <row r="134" customHeight="1" spans="1:47">
      <c r="A134" s="1"/>
      <c r="B134" s="33" t="s">
        <v>122</v>
      </c>
      <c r="C134" s="18"/>
      <c r="D134" s="22">
        <f ca="1">IFERROR(ROUND(AVERAGEIFS(DATA!$K:$K,DATA!$F:$F,$B134,DATA!$N:$N,$F$2,DATA!$E:$E,"&lt;=7"),4)," ")</f>
        <v>0.95</v>
      </c>
      <c r="E134" s="18"/>
      <c r="F134" s="18" t="str">
        <f ca="1">IF($D134=" "," ",IFERROR(IF($D134&gt;MASTER!$B$3/100,"SB",IF($D134&gt;MASTER!$B$4/100,"B",IF($D134&gt;MASTER!$B$5/100,"C","K"))),0))</f>
        <v>B</v>
      </c>
      <c r="G134" s="23" t="str">
        <f t="shared" si="3"/>
        <v>Lantai 11</v>
      </c>
      <c r="H134" s="24" t="str">
        <f t="shared" si="4"/>
        <v>Toilet Pria / Wanita</v>
      </c>
      <c r="I134" s="35">
        <f ca="1" t="shared" si="5"/>
        <v>95</v>
      </c>
      <c r="J134" s="36"/>
      <c r="K134" s="32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</row>
    <row r="135" customHeight="1" spans="1:47">
      <c r="A135" s="1"/>
      <c r="B135" s="33" t="s">
        <v>123</v>
      </c>
      <c r="C135" s="18"/>
      <c r="D135" s="22">
        <f ca="1">IFERROR(ROUND(AVERAGEIFS(DATA!$K:$K,DATA!$F:$F,$B135,DATA!$N:$N,$F$2,DATA!$E:$E,"&lt;=7"),4)," ")</f>
        <v>0.95</v>
      </c>
      <c r="E135" s="18"/>
      <c r="F135" s="18" t="str">
        <f ca="1">IF($D135=" "," ",IFERROR(IF($D135&gt;MASTER!$B$3/100,"SB",IF($D135&gt;MASTER!$B$4/100,"B",IF($D135&gt;MASTER!$B$5/100,"C","K"))),0))</f>
        <v>B</v>
      </c>
      <c r="G135" s="23" t="str">
        <f t="shared" si="3"/>
        <v>Lantai 10</v>
      </c>
      <c r="H135" s="24" t="str">
        <f t="shared" si="4"/>
        <v>Tangga Exit Barat</v>
      </c>
      <c r="I135" s="35">
        <f ca="1" t="shared" si="5"/>
        <v>95</v>
      </c>
      <c r="J135" s="36"/>
      <c r="K135" s="32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</row>
    <row r="136" customHeight="1" spans="1:47">
      <c r="A136" s="1"/>
      <c r="B136" s="33" t="s">
        <v>124</v>
      </c>
      <c r="C136" s="18"/>
      <c r="D136" s="22">
        <f ca="1">IFERROR(ROUND(AVERAGEIFS(DATA!$K:$K,DATA!$F:$F,$B136,DATA!$N:$N,$F$2,DATA!$E:$E,"&lt;=7"),4)," ")</f>
        <v>0.95</v>
      </c>
      <c r="E136" s="18"/>
      <c r="F136" s="18" t="str">
        <f ca="1">IF($D136=" "," ",IFERROR(IF($D136&gt;MASTER!$B$3/100,"SB",IF($D136&gt;MASTER!$B$4/100,"B",IF($D136&gt;MASTER!$B$5/100,"C","K"))),0))</f>
        <v>B</v>
      </c>
      <c r="G136" s="23" t="str">
        <f t="shared" si="3"/>
        <v>Lantai 10</v>
      </c>
      <c r="H136" s="24" t="str">
        <f t="shared" si="4"/>
        <v>&amp; Timur</v>
      </c>
      <c r="I136" s="35">
        <f ca="1" t="shared" si="5"/>
        <v>95</v>
      </c>
      <c r="J136" s="36"/>
      <c r="K136" s="32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</row>
    <row r="137" customHeight="1" spans="1:47">
      <c r="A137" s="1"/>
      <c r="B137" s="33" t="s">
        <v>125</v>
      </c>
      <c r="C137" s="18"/>
      <c r="D137" s="22">
        <f ca="1">IFERROR(ROUND(AVERAGEIFS(DATA!$K:$K,DATA!$F:$F,$B137,DATA!$N:$N,$F$2,DATA!$E:$E,"&lt;=7"),4)," ")</f>
        <v>0.95</v>
      </c>
      <c r="E137" s="18"/>
      <c r="F137" s="18" t="str">
        <f ca="1">IF($D137=" "," ",IFERROR(IF($D137&gt;MASTER!$B$3/100,"SB",IF($D137&gt;MASTER!$B$4/100,"B",IF($D137&gt;MASTER!$B$5/100,"C","K"))),0))</f>
        <v>B</v>
      </c>
      <c r="G137" s="23" t="str">
        <f t="shared" si="3"/>
        <v>Lantai 10</v>
      </c>
      <c r="H137" s="24" t="str">
        <f t="shared" si="4"/>
        <v>Mushola</v>
      </c>
      <c r="I137" s="35">
        <f ca="1" t="shared" si="5"/>
        <v>95</v>
      </c>
      <c r="J137" s="36"/>
      <c r="K137" s="32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</row>
    <row r="138" customHeight="1" spans="1:47">
      <c r="A138" s="1"/>
      <c r="B138" s="33" t="s">
        <v>126</v>
      </c>
      <c r="C138" s="18"/>
      <c r="D138" s="22">
        <f ca="1">IFERROR(ROUND(AVERAGEIFS(DATA!$K:$K,DATA!$F:$F,$B138,DATA!$N:$N,$F$2,DATA!$E:$E,"&lt;=7"),4)," ")</f>
        <v>0.95</v>
      </c>
      <c r="E138" s="18"/>
      <c r="F138" s="18" t="str">
        <f ca="1">IF($D138=" "," ",IFERROR(IF($D138&gt;MASTER!$B$3/100,"SB",IF($D138&gt;MASTER!$B$4/100,"B",IF($D138&gt;MASTER!$B$5/100,"C","K"))),0))</f>
        <v>B</v>
      </c>
      <c r="G138" s="23" t="str">
        <f t="shared" si="3"/>
        <v>Lantai 10</v>
      </c>
      <c r="H138" s="24" t="str">
        <f t="shared" si="4"/>
        <v>Pantry</v>
      </c>
      <c r="I138" s="35">
        <f ca="1" t="shared" si="5"/>
        <v>95</v>
      </c>
      <c r="J138" s="36"/>
      <c r="K138" s="32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</row>
    <row r="139" customHeight="1" spans="1:47">
      <c r="A139" s="1"/>
      <c r="B139" s="33" t="s">
        <v>127</v>
      </c>
      <c r="C139" s="18"/>
      <c r="D139" s="22">
        <f ca="1">IFERROR(ROUND(AVERAGEIFS(DATA!$K:$K,DATA!$F:$F,$B139,DATA!$N:$N,$F$2,DATA!$E:$E,"&lt;=7"),4)," ")</f>
        <v>0.95</v>
      </c>
      <c r="E139" s="18"/>
      <c r="F139" s="18" t="str">
        <f ca="1">IF($D139=" "," ",IFERROR(IF($D139&gt;MASTER!$B$3/100,"SB",IF($D139&gt;MASTER!$B$4/100,"B",IF($D139&gt;MASTER!$B$5/100,"C","K"))),0))</f>
        <v>B</v>
      </c>
      <c r="G139" s="23" t="str">
        <f t="shared" si="3"/>
        <v>Lantai 10</v>
      </c>
      <c r="H139" s="24" t="str">
        <f t="shared" si="4"/>
        <v>Ruang Rapat 1-2-3</v>
      </c>
      <c r="I139" s="35">
        <f ca="1" t="shared" si="5"/>
        <v>95</v>
      </c>
      <c r="J139" s="36"/>
      <c r="K139" s="32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</row>
    <row r="140" customHeight="1" spans="1:47">
      <c r="A140" s="1"/>
      <c r="B140" s="33" t="s">
        <v>128</v>
      </c>
      <c r="C140" s="18"/>
      <c r="D140" s="22">
        <f ca="1">IFERROR(ROUND(AVERAGEIFS(DATA!$K:$K,DATA!$F:$F,$B140,DATA!$N:$N,$F$2,DATA!$E:$E,"&lt;=7"),4)," ")</f>
        <v>0.95</v>
      </c>
      <c r="E140" s="18"/>
      <c r="F140" s="18" t="str">
        <f ca="1">IF($D140=" "," ",IFERROR(IF($D140&gt;MASTER!$B$3/100,"SB",IF($D140&gt;MASTER!$B$4/100,"B",IF($D140&gt;MASTER!$B$5/100,"C","K"))),0))</f>
        <v>B</v>
      </c>
      <c r="G140" s="23" t="str">
        <f t="shared" ref="G140:G203" si="6">IFERROR(TRIM(LEFT(B140,FIND("[",B140)-1))," ")</f>
        <v>Lantai 10</v>
      </c>
      <c r="H140" s="24" t="str">
        <f t="shared" ref="H140:H203" si="7">IFERROR(TRIM(MID(B140,FIND("[",B140)+1,LEN(B140)-FIND("[",B140)-1))," ")</f>
        <v>Ruang Kerja</v>
      </c>
      <c r="I140" s="35">
        <f ca="1" t="shared" ref="I140:I203" si="8">IFERROR(IF(LEN(H140)=1,"",SUBSTITUTE(D140,"%","")*100),"")</f>
        <v>95</v>
      </c>
      <c r="J140" s="36"/>
      <c r="K140" s="32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</row>
    <row r="141" customHeight="1" spans="1:47">
      <c r="A141" s="1"/>
      <c r="B141" s="33" t="s">
        <v>129</v>
      </c>
      <c r="C141" s="18"/>
      <c r="D141" s="22">
        <f ca="1">IFERROR(ROUND(AVERAGEIFS(DATA!$K:$K,DATA!$F:$F,$B141,DATA!$N:$N,$F$2,DATA!$E:$E,"&lt;=7"),4)," ")</f>
        <v>0.95</v>
      </c>
      <c r="E141" s="18"/>
      <c r="F141" s="18" t="str">
        <f ca="1">IF($D141=" "," ",IFERROR(IF($D141&gt;MASTER!$B$3/100,"SB",IF($D141&gt;MASTER!$B$4/100,"B",IF($D141&gt;MASTER!$B$5/100,"C","K"))),0))</f>
        <v>B</v>
      </c>
      <c r="G141" s="23" t="str">
        <f t="shared" si="6"/>
        <v>Lantai 10</v>
      </c>
      <c r="H141" s="24" t="str">
        <f t="shared" si="7"/>
        <v>Koridor</v>
      </c>
      <c r="I141" s="35">
        <f ca="1" t="shared" si="8"/>
        <v>95</v>
      </c>
      <c r="J141" s="36"/>
      <c r="K141" s="32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</row>
    <row r="142" customHeight="1" spans="1:47">
      <c r="A142" s="1"/>
      <c r="B142" s="33" t="s">
        <v>130</v>
      </c>
      <c r="C142" s="18"/>
      <c r="D142" s="22">
        <f ca="1">IFERROR(ROUND(AVERAGEIFS(DATA!$K:$K,DATA!$F:$F,$B142,DATA!$N:$N,$F$2,DATA!$E:$E,"&lt;=7"),4)," ")</f>
        <v>0.95</v>
      </c>
      <c r="E142" s="18"/>
      <c r="F142" s="18" t="str">
        <f ca="1">IF($D142=" "," ",IFERROR(IF($D142&gt;MASTER!$B$3/100,"SB",IF($D142&gt;MASTER!$B$4/100,"B",IF($D142&gt;MASTER!$B$5/100,"C","K"))),0))</f>
        <v>B</v>
      </c>
      <c r="G142" s="23" t="str">
        <f t="shared" si="6"/>
        <v>Lantai 10</v>
      </c>
      <c r="H142" s="24" t="str">
        <f t="shared" si="7"/>
        <v>Toilet Pria / Wanita</v>
      </c>
      <c r="I142" s="35">
        <f ca="1" t="shared" si="8"/>
        <v>95</v>
      </c>
      <c r="J142" s="36"/>
      <c r="K142" s="32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</row>
    <row r="143" customHeight="1" spans="1:47">
      <c r="A143" s="1"/>
      <c r="B143" s="33" t="s">
        <v>131</v>
      </c>
      <c r="C143" s="18"/>
      <c r="D143" s="22">
        <f ca="1">IFERROR(ROUND(AVERAGEIFS(DATA!$K:$K,DATA!$F:$F,$B143,DATA!$N:$N,$F$2,DATA!$E:$E,"&lt;=7"),4)," ")</f>
        <v>0.95</v>
      </c>
      <c r="E143" s="18"/>
      <c r="F143" s="18" t="str">
        <f ca="1">IF($D143=" "," ",IFERROR(IF($D143&gt;MASTER!$B$3/100,"SB",IF($D143&gt;MASTER!$B$4/100,"B",IF($D143&gt;MASTER!$B$5/100,"C","K"))),0))</f>
        <v>B</v>
      </c>
      <c r="G143" s="23" t="str">
        <f t="shared" si="6"/>
        <v>Lantai 09</v>
      </c>
      <c r="H143" s="24" t="str">
        <f t="shared" si="7"/>
        <v>Tangga Exit Barat</v>
      </c>
      <c r="I143" s="35">
        <f ca="1" t="shared" si="8"/>
        <v>95</v>
      </c>
      <c r="J143" s="36"/>
      <c r="K143" s="32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</row>
    <row r="144" customHeight="1" spans="1:47">
      <c r="A144" s="1"/>
      <c r="B144" s="33" t="s">
        <v>132</v>
      </c>
      <c r="C144" s="18"/>
      <c r="D144" s="22">
        <f ca="1">IFERROR(ROUND(AVERAGEIFS(DATA!$K:$K,DATA!$F:$F,$B144,DATA!$N:$N,$F$2,DATA!$E:$E,"&lt;=7"),4)," ")</f>
        <v>0.95</v>
      </c>
      <c r="E144" s="18"/>
      <c r="F144" s="18" t="str">
        <f ca="1">IF($D144=" "," ",IFERROR(IF($D144&gt;MASTER!$B$3/100,"SB",IF($D144&gt;MASTER!$B$4/100,"B",IF($D144&gt;MASTER!$B$5/100,"C","K"))),0))</f>
        <v>B</v>
      </c>
      <c r="G144" s="23" t="str">
        <f t="shared" si="6"/>
        <v>Lantai 09</v>
      </c>
      <c r="H144" s="24" t="str">
        <f t="shared" si="7"/>
        <v>&amp; Timur</v>
      </c>
      <c r="I144" s="35">
        <f ca="1" t="shared" si="8"/>
        <v>95</v>
      </c>
      <c r="J144" s="36"/>
      <c r="K144" s="32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</row>
    <row r="145" customHeight="1" spans="1:47">
      <c r="A145" s="1"/>
      <c r="B145" s="33" t="s">
        <v>133</v>
      </c>
      <c r="C145" s="18"/>
      <c r="D145" s="22">
        <f ca="1">IFERROR(ROUND(AVERAGEIFS(DATA!$K:$K,DATA!$F:$F,$B145,DATA!$N:$N,$F$2,DATA!$E:$E,"&lt;=7"),4)," ")</f>
        <v>0.95</v>
      </c>
      <c r="E145" s="18"/>
      <c r="F145" s="18" t="str">
        <f ca="1">IF($D145=" "," ",IFERROR(IF($D145&gt;MASTER!$B$3/100,"SB",IF($D145&gt;MASTER!$B$4/100,"B",IF($D145&gt;MASTER!$B$5/100,"C","K"))),0))</f>
        <v>B</v>
      </c>
      <c r="G145" s="23" t="str">
        <f t="shared" si="6"/>
        <v>Lantai 09</v>
      </c>
      <c r="H145" s="24" t="str">
        <f t="shared" si="7"/>
        <v>Mushola</v>
      </c>
      <c r="I145" s="35">
        <f ca="1" t="shared" si="8"/>
        <v>95</v>
      </c>
      <c r="J145" s="36"/>
      <c r="K145" s="32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</row>
    <row r="146" customHeight="1" spans="1:47">
      <c r="A146" s="1"/>
      <c r="B146" s="33" t="s">
        <v>134</v>
      </c>
      <c r="C146" s="18"/>
      <c r="D146" s="22">
        <f ca="1">IFERROR(ROUND(AVERAGEIFS(DATA!$K:$K,DATA!$F:$F,$B146,DATA!$N:$N,$F$2,DATA!$E:$E,"&lt;=7"),4)," ")</f>
        <v>0.95</v>
      </c>
      <c r="E146" s="18"/>
      <c r="F146" s="18" t="str">
        <f ca="1">IF($D146=" "," ",IFERROR(IF($D146&gt;MASTER!$B$3/100,"SB",IF($D146&gt;MASTER!$B$4/100,"B",IF($D146&gt;MASTER!$B$5/100,"C","K"))),0))</f>
        <v>B</v>
      </c>
      <c r="G146" s="23" t="str">
        <f t="shared" si="6"/>
        <v>Lantai 09</v>
      </c>
      <c r="H146" s="24" t="str">
        <f t="shared" si="7"/>
        <v>Pantry</v>
      </c>
      <c r="I146" s="35">
        <f ca="1" t="shared" si="8"/>
        <v>95</v>
      </c>
      <c r="J146" s="36"/>
      <c r="K146" s="32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</row>
    <row r="147" customHeight="1" spans="1:47">
      <c r="A147" s="1"/>
      <c r="B147" s="33" t="s">
        <v>135</v>
      </c>
      <c r="C147" s="18"/>
      <c r="D147" s="22">
        <f ca="1">IFERROR(ROUND(AVERAGEIFS(DATA!$K:$K,DATA!$F:$F,$B147,DATA!$N:$N,$F$2,DATA!$E:$E,"&lt;=7"),4)," ")</f>
        <v>0.95</v>
      </c>
      <c r="E147" s="18"/>
      <c r="F147" s="18" t="str">
        <f ca="1">IF($D147=" "," ",IFERROR(IF($D147&gt;MASTER!$B$3/100,"SB",IF($D147&gt;MASTER!$B$4/100,"B",IF($D147&gt;MASTER!$B$5/100,"C","K"))),0))</f>
        <v>B</v>
      </c>
      <c r="G147" s="23" t="str">
        <f t="shared" si="6"/>
        <v>Lantai 09</v>
      </c>
      <c r="H147" s="24" t="str">
        <f t="shared" si="7"/>
        <v>Ruang Rapat 1-2-3</v>
      </c>
      <c r="I147" s="35">
        <f ca="1" t="shared" si="8"/>
        <v>95</v>
      </c>
      <c r="J147" s="36"/>
      <c r="K147" s="32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</row>
    <row r="148" customHeight="1" spans="1:47">
      <c r="A148" s="1"/>
      <c r="B148" s="33" t="s">
        <v>136</v>
      </c>
      <c r="C148" s="18"/>
      <c r="D148" s="22">
        <f ca="1">IFERROR(ROUND(AVERAGEIFS(DATA!$K:$K,DATA!$F:$F,$B148,DATA!$N:$N,$F$2,DATA!$E:$E,"&lt;=7"),4)," ")</f>
        <v>0.95</v>
      </c>
      <c r="E148" s="18"/>
      <c r="F148" s="18" t="str">
        <f ca="1">IF($D148=" "," ",IFERROR(IF($D148&gt;MASTER!$B$3/100,"SB",IF($D148&gt;MASTER!$B$4/100,"B",IF($D148&gt;MASTER!$B$5/100,"C","K"))),0))</f>
        <v>B</v>
      </c>
      <c r="G148" s="23" t="str">
        <f t="shared" si="6"/>
        <v>Lantai 09</v>
      </c>
      <c r="H148" s="24" t="str">
        <f t="shared" si="7"/>
        <v>Ruang Kerja</v>
      </c>
      <c r="I148" s="35">
        <f ca="1" t="shared" si="8"/>
        <v>95</v>
      </c>
      <c r="J148" s="36"/>
      <c r="K148" s="32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</row>
    <row r="149" customHeight="1" spans="1:47">
      <c r="A149" s="1"/>
      <c r="B149" s="33" t="s">
        <v>137</v>
      </c>
      <c r="C149" s="18"/>
      <c r="D149" s="22">
        <f ca="1">IFERROR(ROUND(AVERAGEIFS(DATA!$K:$K,DATA!$F:$F,$B149,DATA!$N:$N,$F$2,DATA!$E:$E,"&lt;=7"),4)," ")</f>
        <v>0.95</v>
      </c>
      <c r="E149" s="18"/>
      <c r="F149" s="18" t="str">
        <f ca="1">IF($D149=" "," ",IFERROR(IF($D149&gt;MASTER!$B$3/100,"SB",IF($D149&gt;MASTER!$B$4/100,"B",IF($D149&gt;MASTER!$B$5/100,"C","K"))),0))</f>
        <v>B</v>
      </c>
      <c r="G149" s="23" t="str">
        <f t="shared" si="6"/>
        <v>Lantai 09</v>
      </c>
      <c r="H149" s="24" t="str">
        <f t="shared" si="7"/>
        <v>Koridor</v>
      </c>
      <c r="I149" s="35">
        <f ca="1" t="shared" si="8"/>
        <v>95</v>
      </c>
      <c r="J149" s="36"/>
      <c r="K149" s="32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</row>
    <row r="150" customHeight="1" spans="1:47">
      <c r="A150" s="1"/>
      <c r="B150" s="33" t="s">
        <v>138</v>
      </c>
      <c r="C150" s="18"/>
      <c r="D150" s="22">
        <f ca="1">IFERROR(ROUND(AVERAGEIFS(DATA!$K:$K,DATA!$F:$F,$B150,DATA!$N:$N,$F$2,DATA!$E:$E,"&lt;=7"),4)," ")</f>
        <v>0.95</v>
      </c>
      <c r="E150" s="18"/>
      <c r="F150" s="18" t="str">
        <f ca="1">IF($D150=" "," ",IFERROR(IF($D150&gt;MASTER!$B$3/100,"SB",IF($D150&gt;MASTER!$B$4/100,"B",IF($D150&gt;MASTER!$B$5/100,"C","K"))),0))</f>
        <v>B</v>
      </c>
      <c r="G150" s="23" t="str">
        <f t="shared" si="6"/>
        <v>Lantai 09</v>
      </c>
      <c r="H150" s="24" t="str">
        <f t="shared" si="7"/>
        <v>Toilet Pria / Wanita</v>
      </c>
      <c r="I150" s="35">
        <f ca="1" t="shared" si="8"/>
        <v>95</v>
      </c>
      <c r="J150" s="36"/>
      <c r="K150" s="32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</row>
    <row r="151" customHeight="1" spans="1:47">
      <c r="A151" s="1"/>
      <c r="B151" s="33" t="s">
        <v>139</v>
      </c>
      <c r="C151" s="18"/>
      <c r="D151" s="22">
        <f ca="1">IFERROR(ROUND(AVERAGEIFS(DATA!$K:$K,DATA!$F:$F,$B151,DATA!$N:$N,$F$2,DATA!$E:$E,"&lt;=7"),4)," ")</f>
        <v>0.95</v>
      </c>
      <c r="E151" s="18"/>
      <c r="F151" s="18" t="str">
        <f ca="1">IF($D151=" "," ",IFERROR(IF($D151&gt;MASTER!$B$3/100,"SB",IF($D151&gt;MASTER!$B$4/100,"B",IF($D151&gt;MASTER!$B$5/100,"C","K"))),0))</f>
        <v>B</v>
      </c>
      <c r="G151" s="23" t="str">
        <f t="shared" si="6"/>
        <v>Lantai 08</v>
      </c>
      <c r="H151" s="24" t="str">
        <f t="shared" si="7"/>
        <v>Tangga Exit Barat</v>
      </c>
      <c r="I151" s="35">
        <f ca="1" t="shared" si="8"/>
        <v>95</v>
      </c>
      <c r="J151" s="36"/>
      <c r="K151" s="32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</row>
    <row r="152" customHeight="1" spans="1:47">
      <c r="A152" s="1"/>
      <c r="B152" s="33" t="s">
        <v>140</v>
      </c>
      <c r="C152" s="18"/>
      <c r="D152" s="22">
        <f ca="1">IFERROR(ROUND(AVERAGEIFS(DATA!$K:$K,DATA!$F:$F,$B152,DATA!$N:$N,$F$2,DATA!$E:$E,"&lt;=7"),4)," ")</f>
        <v>0.95</v>
      </c>
      <c r="E152" s="18"/>
      <c r="F152" s="18" t="str">
        <f ca="1">IF($D152=" "," ",IFERROR(IF($D152&gt;MASTER!$B$3/100,"SB",IF($D152&gt;MASTER!$B$4/100,"B",IF($D152&gt;MASTER!$B$5/100,"C","K"))),0))</f>
        <v>B</v>
      </c>
      <c r="G152" s="23" t="str">
        <f t="shared" si="6"/>
        <v>Lantai 08</v>
      </c>
      <c r="H152" s="24" t="str">
        <f t="shared" si="7"/>
        <v>&amp; Timur</v>
      </c>
      <c r="I152" s="35">
        <f ca="1" t="shared" si="8"/>
        <v>95</v>
      </c>
      <c r="J152" s="36"/>
      <c r="K152" s="32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</row>
    <row r="153" customHeight="1" spans="1:47">
      <c r="A153" s="1"/>
      <c r="B153" s="33" t="s">
        <v>141</v>
      </c>
      <c r="C153" s="18"/>
      <c r="D153" s="22">
        <f ca="1">IFERROR(ROUND(AVERAGEIFS(DATA!$K:$K,DATA!$F:$F,$B153,DATA!$N:$N,$F$2,DATA!$E:$E,"&lt;=7"),4)," ")</f>
        <v>0.95</v>
      </c>
      <c r="E153" s="18"/>
      <c r="F153" s="18" t="str">
        <f ca="1">IF($D153=" "," ",IFERROR(IF($D153&gt;MASTER!$B$3/100,"SB",IF($D153&gt;MASTER!$B$4/100,"B",IF($D153&gt;MASTER!$B$5/100,"C","K"))),0))</f>
        <v>B</v>
      </c>
      <c r="G153" s="23" t="str">
        <f t="shared" si="6"/>
        <v>Lantai 08</v>
      </c>
      <c r="H153" s="24" t="str">
        <f t="shared" si="7"/>
        <v>Mushola</v>
      </c>
      <c r="I153" s="35">
        <f ca="1" t="shared" si="8"/>
        <v>95</v>
      </c>
      <c r="J153" s="36"/>
      <c r="K153" s="32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</row>
    <row r="154" customHeight="1" spans="1:47">
      <c r="A154" s="1"/>
      <c r="B154" s="33" t="s">
        <v>142</v>
      </c>
      <c r="C154" s="18"/>
      <c r="D154" s="22">
        <f ca="1">IFERROR(ROUND(AVERAGEIFS(DATA!$K:$K,DATA!$F:$F,$B154,DATA!$N:$N,$F$2,DATA!$E:$E,"&lt;=7"),4)," ")</f>
        <v>0.95</v>
      </c>
      <c r="E154" s="18"/>
      <c r="F154" s="18" t="str">
        <f ca="1">IF($D154=" "," ",IFERROR(IF($D154&gt;MASTER!$B$3/100,"SB",IF($D154&gt;MASTER!$B$4/100,"B",IF($D154&gt;MASTER!$B$5/100,"C","K"))),0))</f>
        <v>B</v>
      </c>
      <c r="G154" s="23" t="str">
        <f t="shared" si="6"/>
        <v>Lantai 08</v>
      </c>
      <c r="H154" s="24" t="str">
        <f t="shared" si="7"/>
        <v>Pantry</v>
      </c>
      <c r="I154" s="35">
        <f ca="1" t="shared" si="8"/>
        <v>95</v>
      </c>
      <c r="J154" s="36"/>
      <c r="K154" s="32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</row>
    <row r="155" customHeight="1" spans="1:47">
      <c r="A155" s="1"/>
      <c r="B155" s="33" t="s">
        <v>143</v>
      </c>
      <c r="C155" s="18"/>
      <c r="D155" s="22">
        <f ca="1">IFERROR(ROUND(AVERAGEIFS(DATA!$K:$K,DATA!$F:$F,$B155,DATA!$N:$N,$F$2,DATA!$E:$E,"&lt;=7"),4)," ")</f>
        <v>0.95</v>
      </c>
      <c r="E155" s="18"/>
      <c r="F155" s="18" t="str">
        <f ca="1">IF($D155=" "," ",IFERROR(IF($D155&gt;MASTER!$B$3/100,"SB",IF($D155&gt;MASTER!$B$4/100,"B",IF($D155&gt;MASTER!$B$5/100,"C","K"))),0))</f>
        <v>B</v>
      </c>
      <c r="G155" s="23" t="str">
        <f t="shared" si="6"/>
        <v>Lantai 08</v>
      </c>
      <c r="H155" s="24" t="str">
        <f t="shared" si="7"/>
        <v>Ruang Rapat 1-2-3</v>
      </c>
      <c r="I155" s="35">
        <f ca="1" t="shared" si="8"/>
        <v>95</v>
      </c>
      <c r="J155" s="36"/>
      <c r="K155" s="32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</row>
    <row r="156" customHeight="1" spans="1:47">
      <c r="A156" s="1"/>
      <c r="B156" s="33" t="s">
        <v>144</v>
      </c>
      <c r="C156" s="18"/>
      <c r="D156" s="22">
        <f ca="1">IFERROR(ROUND(AVERAGEIFS(DATA!$K:$K,DATA!$F:$F,$B156,DATA!$N:$N,$F$2,DATA!$E:$E,"&lt;=7"),4)," ")</f>
        <v>0.95</v>
      </c>
      <c r="E156" s="18"/>
      <c r="F156" s="18" t="str">
        <f ca="1">IF($D156=" "," ",IFERROR(IF($D156&gt;MASTER!$B$3/100,"SB",IF($D156&gt;MASTER!$B$4/100,"B",IF($D156&gt;MASTER!$B$5/100,"C","K"))),0))</f>
        <v>B</v>
      </c>
      <c r="G156" s="23" t="str">
        <f t="shared" si="6"/>
        <v>Lantai 08</v>
      </c>
      <c r="H156" s="24" t="str">
        <f t="shared" si="7"/>
        <v>Ruang Kerja</v>
      </c>
      <c r="I156" s="35">
        <f ca="1" t="shared" si="8"/>
        <v>95</v>
      </c>
      <c r="J156" s="36"/>
      <c r="K156" s="32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</row>
    <row r="157" customHeight="1" spans="1:47">
      <c r="A157" s="1"/>
      <c r="B157" s="33" t="s">
        <v>145</v>
      </c>
      <c r="C157" s="18"/>
      <c r="D157" s="22">
        <f ca="1">IFERROR(ROUND(AVERAGEIFS(DATA!$K:$K,DATA!$F:$F,$B157,DATA!$N:$N,$F$2,DATA!$E:$E,"&lt;=7"),4)," ")</f>
        <v>0.95</v>
      </c>
      <c r="E157" s="18"/>
      <c r="F157" s="18" t="str">
        <f ca="1">IF($D157=" "," ",IFERROR(IF($D157&gt;MASTER!$B$3/100,"SB",IF($D157&gt;MASTER!$B$4/100,"B",IF($D157&gt;MASTER!$B$5/100,"C","K"))),0))</f>
        <v>B</v>
      </c>
      <c r="G157" s="23" t="str">
        <f t="shared" si="6"/>
        <v>Lantai 08</v>
      </c>
      <c r="H157" s="24" t="str">
        <f t="shared" si="7"/>
        <v>Koridor</v>
      </c>
      <c r="I157" s="35">
        <f ca="1" t="shared" si="8"/>
        <v>95</v>
      </c>
      <c r="J157" s="36"/>
      <c r="K157" s="32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</row>
    <row r="158" customHeight="1" spans="1:47">
      <c r="A158" s="1"/>
      <c r="B158" s="33" t="s">
        <v>146</v>
      </c>
      <c r="C158" s="18"/>
      <c r="D158" s="22">
        <f ca="1">IFERROR(ROUND(AVERAGEIFS(DATA!$K:$K,DATA!$F:$F,$B158,DATA!$N:$N,$F$2,DATA!$E:$E,"&lt;=7"),4)," ")</f>
        <v>0.95</v>
      </c>
      <c r="E158" s="18"/>
      <c r="F158" s="18" t="str">
        <f ca="1">IF($D158=" "," ",IFERROR(IF($D158&gt;MASTER!$B$3/100,"SB",IF($D158&gt;MASTER!$B$4/100,"B",IF($D158&gt;MASTER!$B$5/100,"C","K"))),0))</f>
        <v>B</v>
      </c>
      <c r="G158" s="23" t="str">
        <f t="shared" si="6"/>
        <v>Lantai 08</v>
      </c>
      <c r="H158" s="24" t="str">
        <f t="shared" si="7"/>
        <v>Toilet Pria / Wanita</v>
      </c>
      <c r="I158" s="35">
        <f ca="1" t="shared" si="8"/>
        <v>95</v>
      </c>
      <c r="J158" s="36"/>
      <c r="K158" s="32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</row>
    <row r="159" customHeight="1" spans="1:47">
      <c r="A159" s="1"/>
      <c r="B159" s="33" t="s">
        <v>147</v>
      </c>
      <c r="C159" s="18"/>
      <c r="D159" s="22">
        <f ca="1">IFERROR(ROUND(AVERAGEIFS(DATA!$K:$K,DATA!$F:$F,$B159,DATA!$N:$N,$F$2,DATA!$E:$E,"&lt;=7"),4)," ")</f>
        <v>0.95</v>
      </c>
      <c r="E159" s="18"/>
      <c r="F159" s="18" t="str">
        <f ca="1">IF($D159=" "," ",IFERROR(IF($D159&gt;MASTER!$B$3/100,"SB",IF($D159&gt;MASTER!$B$4/100,"B",IF($D159&gt;MASTER!$B$5/100,"C","K"))),0))</f>
        <v>B</v>
      </c>
      <c r="G159" s="23" t="str">
        <f t="shared" si="6"/>
        <v>Lantai 07</v>
      </c>
      <c r="H159" s="24" t="str">
        <f t="shared" si="7"/>
        <v>Tangga Exit Barat</v>
      </c>
      <c r="I159" s="35">
        <f ca="1" t="shared" si="8"/>
        <v>95</v>
      </c>
      <c r="J159" s="36"/>
      <c r="K159" s="32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</row>
    <row r="160" customHeight="1" spans="1:47">
      <c r="A160" s="1"/>
      <c r="B160" s="33" t="s">
        <v>148</v>
      </c>
      <c r="C160" s="18"/>
      <c r="D160" s="22">
        <f ca="1">IFERROR(ROUND(AVERAGEIFS(DATA!$K:$K,DATA!$F:$F,$B160,DATA!$N:$N,$F$2,DATA!$E:$E,"&lt;=7"),4)," ")</f>
        <v>0.95</v>
      </c>
      <c r="E160" s="18"/>
      <c r="F160" s="18" t="str">
        <f ca="1">IF($D160=" "," ",IFERROR(IF($D160&gt;MASTER!$B$3/100,"SB",IF($D160&gt;MASTER!$B$4/100,"B",IF($D160&gt;MASTER!$B$5/100,"C","K"))),0))</f>
        <v>B</v>
      </c>
      <c r="G160" s="23" t="str">
        <f t="shared" si="6"/>
        <v>Lantai 07</v>
      </c>
      <c r="H160" s="24" t="str">
        <f t="shared" si="7"/>
        <v>&amp; Timur</v>
      </c>
      <c r="I160" s="35">
        <f ca="1" t="shared" si="8"/>
        <v>95</v>
      </c>
      <c r="J160" s="36"/>
      <c r="K160" s="32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</row>
    <row r="161" customHeight="1" spans="1:47">
      <c r="A161" s="1"/>
      <c r="B161" s="33" t="s">
        <v>149</v>
      </c>
      <c r="C161" s="18"/>
      <c r="D161" s="22">
        <f ca="1">IFERROR(ROUND(AVERAGEIFS(DATA!$K:$K,DATA!$F:$F,$B161,DATA!$N:$N,$F$2,DATA!$E:$E,"&lt;=7"),4)," ")</f>
        <v>0.95</v>
      </c>
      <c r="E161" s="18"/>
      <c r="F161" s="18" t="str">
        <f ca="1">IF($D161=" "," ",IFERROR(IF($D161&gt;MASTER!$B$3/100,"SB",IF($D161&gt;MASTER!$B$4/100,"B",IF($D161&gt;MASTER!$B$5/100,"C","K"))),0))</f>
        <v>B</v>
      </c>
      <c r="G161" s="23" t="str">
        <f t="shared" si="6"/>
        <v>Lantai 07</v>
      </c>
      <c r="H161" s="24" t="str">
        <f t="shared" si="7"/>
        <v>Mushola</v>
      </c>
      <c r="I161" s="35">
        <f ca="1" t="shared" si="8"/>
        <v>95</v>
      </c>
      <c r="J161" s="36"/>
      <c r="K161" s="32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</row>
    <row r="162" customHeight="1" spans="1:47">
      <c r="A162" s="1"/>
      <c r="B162" s="33" t="s">
        <v>150</v>
      </c>
      <c r="C162" s="18"/>
      <c r="D162" s="22">
        <f ca="1">IFERROR(ROUND(AVERAGEIFS(DATA!$K:$K,DATA!$F:$F,$B162,DATA!$N:$N,$F$2,DATA!$E:$E,"&lt;=7"),4)," ")</f>
        <v>0.95</v>
      </c>
      <c r="E162" s="18"/>
      <c r="F162" s="18" t="str">
        <f ca="1">IF($D162=" "," ",IFERROR(IF($D162&gt;MASTER!$B$3/100,"SB",IF($D162&gt;MASTER!$B$4/100,"B",IF($D162&gt;MASTER!$B$5/100,"C","K"))),0))</f>
        <v>B</v>
      </c>
      <c r="G162" s="23" t="str">
        <f t="shared" si="6"/>
        <v>Lantai 07</v>
      </c>
      <c r="H162" s="24" t="str">
        <f t="shared" si="7"/>
        <v>Pantry</v>
      </c>
      <c r="I162" s="35">
        <f ca="1" t="shared" si="8"/>
        <v>95</v>
      </c>
      <c r="J162" s="36"/>
      <c r="K162" s="32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</row>
    <row r="163" customHeight="1" spans="1:47">
      <c r="A163" s="1"/>
      <c r="B163" s="33" t="s">
        <v>151</v>
      </c>
      <c r="C163" s="18"/>
      <c r="D163" s="22">
        <f ca="1">IFERROR(ROUND(AVERAGEIFS(DATA!$K:$K,DATA!$F:$F,$B163,DATA!$N:$N,$F$2,DATA!$E:$E,"&lt;=7"),4)," ")</f>
        <v>0.95</v>
      </c>
      <c r="E163" s="18"/>
      <c r="F163" s="18" t="str">
        <f ca="1">IF($D163=" "," ",IFERROR(IF($D163&gt;MASTER!$B$3/100,"SB",IF($D163&gt;MASTER!$B$4/100,"B",IF($D163&gt;MASTER!$B$5/100,"C","K"))),0))</f>
        <v>B</v>
      </c>
      <c r="G163" s="23" t="str">
        <f t="shared" si="6"/>
        <v>Lantai 07</v>
      </c>
      <c r="H163" s="24" t="str">
        <f t="shared" si="7"/>
        <v>Ruang Rapat 1-2-3</v>
      </c>
      <c r="I163" s="35">
        <f ca="1" t="shared" si="8"/>
        <v>95</v>
      </c>
      <c r="J163" s="36"/>
      <c r="K163" s="32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</row>
    <row r="164" customHeight="1" spans="1:47">
      <c r="A164" s="1"/>
      <c r="B164" s="33" t="s">
        <v>152</v>
      </c>
      <c r="C164" s="18"/>
      <c r="D164" s="22">
        <f ca="1">IFERROR(ROUND(AVERAGEIFS(DATA!$K:$K,DATA!$F:$F,$B164,DATA!$N:$N,$F$2,DATA!$E:$E,"&lt;=7"),4)," ")</f>
        <v>0.95</v>
      </c>
      <c r="E164" s="18"/>
      <c r="F164" s="18" t="str">
        <f ca="1">IF($D164=" "," ",IFERROR(IF($D164&gt;MASTER!$B$3/100,"SB",IF($D164&gt;MASTER!$B$4/100,"B",IF($D164&gt;MASTER!$B$5/100,"C","K"))),0))</f>
        <v>B</v>
      </c>
      <c r="G164" s="23" t="str">
        <f t="shared" si="6"/>
        <v>Lantai 07</v>
      </c>
      <c r="H164" s="24" t="str">
        <f t="shared" si="7"/>
        <v>Ruang Kerja</v>
      </c>
      <c r="I164" s="35">
        <f ca="1" t="shared" si="8"/>
        <v>95</v>
      </c>
      <c r="J164" s="36"/>
      <c r="K164" s="32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</row>
    <row r="165" customHeight="1" spans="1:47">
      <c r="A165" s="1"/>
      <c r="B165" s="33" t="s">
        <v>153</v>
      </c>
      <c r="C165" s="18"/>
      <c r="D165" s="22">
        <f ca="1">IFERROR(ROUND(AVERAGEIFS(DATA!$K:$K,DATA!$F:$F,$B165,DATA!$N:$N,$F$2,DATA!$E:$E,"&lt;=7"),4)," ")</f>
        <v>0.95</v>
      </c>
      <c r="E165" s="18"/>
      <c r="F165" s="18" t="str">
        <f ca="1">IF($D165=" "," ",IFERROR(IF($D165&gt;MASTER!$B$3/100,"SB",IF($D165&gt;MASTER!$B$4/100,"B",IF($D165&gt;MASTER!$B$5/100,"C","K"))),0))</f>
        <v>B</v>
      </c>
      <c r="G165" s="23" t="str">
        <f t="shared" si="6"/>
        <v>Lantai 07</v>
      </c>
      <c r="H165" s="24" t="str">
        <f t="shared" si="7"/>
        <v>Koridor</v>
      </c>
      <c r="I165" s="35">
        <f ca="1" t="shared" si="8"/>
        <v>95</v>
      </c>
      <c r="J165" s="36"/>
      <c r="K165" s="32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</row>
    <row r="166" customHeight="1" spans="1:47">
      <c r="A166" s="1"/>
      <c r="B166" s="33" t="s">
        <v>154</v>
      </c>
      <c r="C166" s="18"/>
      <c r="D166" s="22">
        <f ca="1">IFERROR(ROUND(AVERAGEIFS(DATA!$K:$K,DATA!$F:$F,$B166,DATA!$N:$N,$F$2,DATA!$E:$E,"&lt;=7"),4)," ")</f>
        <v>0.95</v>
      </c>
      <c r="E166" s="18"/>
      <c r="F166" s="18" t="str">
        <f ca="1">IF($D166=" "," ",IFERROR(IF($D166&gt;MASTER!$B$3/100,"SB",IF($D166&gt;MASTER!$B$4/100,"B",IF($D166&gt;MASTER!$B$5/100,"C","K"))),0))</f>
        <v>B</v>
      </c>
      <c r="G166" s="23" t="str">
        <f t="shared" si="6"/>
        <v>Lantai 07</v>
      </c>
      <c r="H166" s="24" t="str">
        <f t="shared" si="7"/>
        <v>Toilet Pria / Wanita</v>
      </c>
      <c r="I166" s="35">
        <f ca="1" t="shared" si="8"/>
        <v>95</v>
      </c>
      <c r="J166" s="36"/>
      <c r="K166" s="32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</row>
    <row r="167" customHeight="1" spans="1:47">
      <c r="A167" s="1"/>
      <c r="B167" s="33" t="s">
        <v>155</v>
      </c>
      <c r="C167" s="18"/>
      <c r="D167" s="22">
        <f ca="1">IFERROR(ROUND(AVERAGEIFS(DATA!$K:$K,DATA!$F:$F,$B167,DATA!$N:$N,$F$2,DATA!$E:$E,"&lt;=7"),4)," ")</f>
        <v>0.95</v>
      </c>
      <c r="E167" s="18"/>
      <c r="F167" s="18" t="str">
        <f ca="1">IF($D167=" "," ",IFERROR(IF($D167&gt;MASTER!$B$3/100,"SB",IF($D167&gt;MASTER!$B$4/100,"B",IF($D167&gt;MASTER!$B$5/100,"C","K"))),0))</f>
        <v>B</v>
      </c>
      <c r="G167" s="23" t="str">
        <f t="shared" si="6"/>
        <v>Lantai 06</v>
      </c>
      <c r="H167" s="24" t="str">
        <f t="shared" si="7"/>
        <v>Tangga Exit Barat</v>
      </c>
      <c r="I167" s="35">
        <f ca="1" t="shared" si="8"/>
        <v>95</v>
      </c>
      <c r="J167" s="36"/>
      <c r="K167" s="32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</row>
    <row r="168" customHeight="1" spans="1:47">
      <c r="A168" s="1"/>
      <c r="B168" s="33" t="s">
        <v>156</v>
      </c>
      <c r="C168" s="18"/>
      <c r="D168" s="22">
        <f ca="1">IFERROR(ROUND(AVERAGEIFS(DATA!$K:$K,DATA!$F:$F,$B168,DATA!$N:$N,$F$2,DATA!$E:$E,"&lt;=7"),4)," ")</f>
        <v>0.95</v>
      </c>
      <c r="E168" s="18"/>
      <c r="F168" s="18" t="str">
        <f ca="1">IF($D168=" "," ",IFERROR(IF($D168&gt;MASTER!$B$3/100,"SB",IF($D168&gt;MASTER!$B$4/100,"B",IF($D168&gt;MASTER!$B$5/100,"C","K"))),0))</f>
        <v>B</v>
      </c>
      <c r="G168" s="23" t="str">
        <f t="shared" si="6"/>
        <v>Lantai 06</v>
      </c>
      <c r="H168" s="24" t="str">
        <f t="shared" si="7"/>
        <v>&amp; Timur</v>
      </c>
      <c r="I168" s="35">
        <f ca="1" t="shared" si="8"/>
        <v>95</v>
      </c>
      <c r="J168" s="36"/>
      <c r="K168" s="32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</row>
    <row r="169" customHeight="1" spans="1:47">
      <c r="A169" s="1"/>
      <c r="B169" s="33" t="s">
        <v>157</v>
      </c>
      <c r="C169" s="18"/>
      <c r="D169" s="22">
        <f ca="1">IFERROR(ROUND(AVERAGEIFS(DATA!$K:$K,DATA!$F:$F,$B169,DATA!$N:$N,$F$2,DATA!$E:$E,"&lt;=7"),4)," ")</f>
        <v>0.95</v>
      </c>
      <c r="E169" s="18"/>
      <c r="F169" s="18" t="str">
        <f ca="1">IF($D169=" "," ",IFERROR(IF($D169&gt;MASTER!$B$3/100,"SB",IF($D169&gt;MASTER!$B$4/100,"B",IF($D169&gt;MASTER!$B$5/100,"C","K"))),0))</f>
        <v>B</v>
      </c>
      <c r="G169" s="23" t="str">
        <f t="shared" si="6"/>
        <v>Lantai 06</v>
      </c>
      <c r="H169" s="24" t="str">
        <f t="shared" si="7"/>
        <v>Mushola</v>
      </c>
      <c r="I169" s="35">
        <f ca="1" t="shared" si="8"/>
        <v>95</v>
      </c>
      <c r="J169" s="36"/>
      <c r="K169" s="32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</row>
    <row r="170" customHeight="1" spans="1:47">
      <c r="A170" s="1"/>
      <c r="B170" s="33" t="s">
        <v>158</v>
      </c>
      <c r="C170" s="18"/>
      <c r="D170" s="22">
        <f ca="1">IFERROR(ROUND(AVERAGEIFS(DATA!$K:$K,DATA!$F:$F,$B170,DATA!$N:$N,$F$2,DATA!$E:$E,"&lt;=7"),4)," ")</f>
        <v>0.95</v>
      </c>
      <c r="E170" s="18"/>
      <c r="F170" s="18" t="str">
        <f ca="1">IF($D170=" "," ",IFERROR(IF($D170&gt;MASTER!$B$3/100,"SB",IF($D170&gt;MASTER!$B$4/100,"B",IF($D170&gt;MASTER!$B$5/100,"C","K"))),0))</f>
        <v>B</v>
      </c>
      <c r="G170" s="23" t="str">
        <f t="shared" si="6"/>
        <v>Lantai 06</v>
      </c>
      <c r="H170" s="24" t="str">
        <f t="shared" si="7"/>
        <v>Pantry</v>
      </c>
      <c r="I170" s="35">
        <f ca="1" t="shared" si="8"/>
        <v>95</v>
      </c>
      <c r="J170" s="36"/>
      <c r="K170" s="32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</row>
    <row r="171" customHeight="1" spans="1:47">
      <c r="A171" s="1"/>
      <c r="B171" s="33" t="s">
        <v>159</v>
      </c>
      <c r="C171" s="18"/>
      <c r="D171" s="22">
        <f ca="1">IFERROR(ROUND(AVERAGEIFS(DATA!$K:$K,DATA!$F:$F,$B171,DATA!$N:$N,$F$2,DATA!$E:$E,"&lt;=7"),4)," ")</f>
        <v>0.95</v>
      </c>
      <c r="E171" s="18"/>
      <c r="F171" s="18" t="str">
        <f ca="1">IF($D171=" "," ",IFERROR(IF($D171&gt;MASTER!$B$3/100,"SB",IF($D171&gt;MASTER!$B$4/100,"B",IF($D171&gt;MASTER!$B$5/100,"C","K"))),0))</f>
        <v>B</v>
      </c>
      <c r="G171" s="23" t="str">
        <f t="shared" si="6"/>
        <v>Lantai 06</v>
      </c>
      <c r="H171" s="24" t="str">
        <f t="shared" si="7"/>
        <v>Ruang Rapat 1-2-3</v>
      </c>
      <c r="I171" s="35">
        <f ca="1" t="shared" si="8"/>
        <v>95</v>
      </c>
      <c r="J171" s="36"/>
      <c r="K171" s="32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</row>
    <row r="172" customHeight="1" spans="1:47">
      <c r="A172" s="1"/>
      <c r="B172" s="33" t="s">
        <v>160</v>
      </c>
      <c r="C172" s="18"/>
      <c r="D172" s="22">
        <f ca="1">IFERROR(ROUND(AVERAGEIFS(DATA!$K:$K,DATA!$F:$F,$B172,DATA!$N:$N,$F$2,DATA!$E:$E,"&lt;=7"),4)," ")</f>
        <v>0.95</v>
      </c>
      <c r="E172" s="18"/>
      <c r="F172" s="18" t="str">
        <f ca="1">IF($D172=" "," ",IFERROR(IF($D172&gt;MASTER!$B$3/100,"SB",IF($D172&gt;MASTER!$B$4/100,"B",IF($D172&gt;MASTER!$B$5/100,"C","K"))),0))</f>
        <v>B</v>
      </c>
      <c r="G172" s="23" t="str">
        <f t="shared" si="6"/>
        <v>Lantai 06</v>
      </c>
      <c r="H172" s="24" t="str">
        <f t="shared" si="7"/>
        <v>Ruang Kerja</v>
      </c>
      <c r="I172" s="35">
        <f ca="1" t="shared" si="8"/>
        <v>95</v>
      </c>
      <c r="J172" s="36"/>
      <c r="K172" s="32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</row>
    <row r="173" customHeight="1" spans="1:47">
      <c r="A173" s="1"/>
      <c r="B173" s="33" t="s">
        <v>161</v>
      </c>
      <c r="C173" s="18"/>
      <c r="D173" s="22">
        <f ca="1">IFERROR(ROUND(AVERAGEIFS(DATA!$K:$K,DATA!$F:$F,$B173,DATA!$N:$N,$F$2,DATA!$E:$E,"&lt;=7"),4)," ")</f>
        <v>0.95</v>
      </c>
      <c r="E173" s="18"/>
      <c r="F173" s="18" t="str">
        <f ca="1">IF($D173=" "," ",IFERROR(IF($D173&gt;MASTER!$B$3/100,"SB",IF($D173&gt;MASTER!$B$4/100,"B",IF($D173&gt;MASTER!$B$5/100,"C","K"))),0))</f>
        <v>B</v>
      </c>
      <c r="G173" s="23" t="str">
        <f t="shared" si="6"/>
        <v>Lantai 06</v>
      </c>
      <c r="H173" s="24" t="str">
        <f t="shared" si="7"/>
        <v>Koridor</v>
      </c>
      <c r="I173" s="35">
        <f ca="1" t="shared" si="8"/>
        <v>95</v>
      </c>
      <c r="J173" s="36"/>
      <c r="K173" s="32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</row>
    <row r="174" customHeight="1" spans="1:47">
      <c r="A174" s="1"/>
      <c r="B174" s="33" t="s">
        <v>162</v>
      </c>
      <c r="C174" s="18"/>
      <c r="D174" s="22">
        <f ca="1">IFERROR(ROUND(AVERAGEIFS(DATA!$K:$K,DATA!$F:$F,$B174,DATA!$N:$N,$F$2,DATA!$E:$E,"&lt;=7"),4)," ")</f>
        <v>0.95</v>
      </c>
      <c r="E174" s="18"/>
      <c r="F174" s="18" t="str">
        <f ca="1">IF($D174=" "," ",IFERROR(IF($D174&gt;MASTER!$B$3/100,"SB",IF($D174&gt;MASTER!$B$4/100,"B",IF($D174&gt;MASTER!$B$5/100,"C","K"))),0))</f>
        <v>B</v>
      </c>
      <c r="G174" s="23" t="str">
        <f t="shared" si="6"/>
        <v>Lantai 06</v>
      </c>
      <c r="H174" s="24" t="str">
        <f t="shared" si="7"/>
        <v>Toilet Pria / Wanita</v>
      </c>
      <c r="I174" s="35">
        <f ca="1" t="shared" si="8"/>
        <v>95</v>
      </c>
      <c r="J174" s="36"/>
      <c r="K174" s="32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</row>
    <row r="175" customHeight="1" spans="1:47">
      <c r="A175" s="1"/>
      <c r="B175" s="33" t="s">
        <v>163</v>
      </c>
      <c r="C175" s="18"/>
      <c r="D175" s="22">
        <f ca="1">IFERROR(ROUND(AVERAGEIFS(DATA!$K:$K,DATA!$F:$F,$B175,DATA!$N:$N,$F$2,DATA!$E:$E,"&lt;=7"),4)," ")</f>
        <v>0.95</v>
      </c>
      <c r="E175" s="18"/>
      <c r="F175" s="18" t="str">
        <f ca="1">IF($D175=" "," ",IFERROR(IF($D175&gt;MASTER!$B$3/100,"SB",IF($D175&gt;MASTER!$B$4/100,"B",IF($D175&gt;MASTER!$B$5/100,"C","K"))),0))</f>
        <v>B</v>
      </c>
      <c r="G175" s="23" t="str">
        <f t="shared" si="6"/>
        <v>Lantai 05</v>
      </c>
      <c r="H175" s="24" t="str">
        <f t="shared" si="7"/>
        <v>Tangga Exit Barat</v>
      </c>
      <c r="I175" s="35">
        <f ca="1" t="shared" si="8"/>
        <v>95</v>
      </c>
      <c r="J175" s="36"/>
      <c r="K175" s="32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</row>
    <row r="176" customHeight="1" spans="1:47">
      <c r="A176" s="1"/>
      <c r="B176" s="33" t="s">
        <v>164</v>
      </c>
      <c r="C176" s="18"/>
      <c r="D176" s="22">
        <f ca="1">IFERROR(ROUND(AVERAGEIFS(DATA!$K:$K,DATA!$F:$F,$B176,DATA!$N:$N,$F$2,DATA!$E:$E,"&lt;=7"),4)," ")</f>
        <v>0.95</v>
      </c>
      <c r="E176" s="18"/>
      <c r="F176" s="18" t="str">
        <f ca="1">IF($D176=" "," ",IFERROR(IF($D176&gt;MASTER!$B$3/100,"SB",IF($D176&gt;MASTER!$B$4/100,"B",IF($D176&gt;MASTER!$B$5/100,"C","K"))),0))</f>
        <v>B</v>
      </c>
      <c r="G176" s="23" t="str">
        <f t="shared" si="6"/>
        <v>Lantai 05</v>
      </c>
      <c r="H176" s="24" t="str">
        <f t="shared" si="7"/>
        <v>&amp; Timur</v>
      </c>
      <c r="I176" s="35">
        <f ca="1" t="shared" si="8"/>
        <v>95</v>
      </c>
      <c r="J176" s="36"/>
      <c r="K176" s="32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</row>
    <row r="177" customHeight="1" spans="1:47">
      <c r="A177" s="1"/>
      <c r="B177" s="33" t="s">
        <v>165</v>
      </c>
      <c r="C177" s="18"/>
      <c r="D177" s="22">
        <f ca="1">IFERROR(ROUND(AVERAGEIFS(DATA!$K:$K,DATA!$F:$F,$B177,DATA!$N:$N,$F$2,DATA!$E:$E,"&lt;=7"),4)," ")</f>
        <v>0.95</v>
      </c>
      <c r="E177" s="18"/>
      <c r="F177" s="18" t="str">
        <f ca="1">IF($D177=" "," ",IFERROR(IF($D177&gt;MASTER!$B$3/100,"SB",IF($D177&gt;MASTER!$B$4/100,"B",IF($D177&gt;MASTER!$B$5/100,"C","K"))),0))</f>
        <v>B</v>
      </c>
      <c r="G177" s="23" t="str">
        <f t="shared" si="6"/>
        <v>Lantai 05</v>
      </c>
      <c r="H177" s="24" t="str">
        <f t="shared" si="7"/>
        <v>Mushola</v>
      </c>
      <c r="I177" s="35">
        <f ca="1" t="shared" si="8"/>
        <v>95</v>
      </c>
      <c r="J177" s="36"/>
      <c r="K177" s="32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</row>
    <row r="178" customHeight="1" spans="1:47">
      <c r="A178" s="1"/>
      <c r="B178" s="33" t="s">
        <v>166</v>
      </c>
      <c r="C178" s="18"/>
      <c r="D178" s="22">
        <f ca="1">IFERROR(ROUND(AVERAGEIFS(DATA!$K:$K,DATA!$F:$F,$B178,DATA!$N:$N,$F$2,DATA!$E:$E,"&lt;=7"),4)," ")</f>
        <v>0.95</v>
      </c>
      <c r="E178" s="18"/>
      <c r="F178" s="18" t="str">
        <f ca="1">IF($D178=" "," ",IFERROR(IF($D178&gt;MASTER!$B$3/100,"SB",IF($D178&gt;MASTER!$B$4/100,"B",IF($D178&gt;MASTER!$B$5/100,"C","K"))),0))</f>
        <v>B</v>
      </c>
      <c r="G178" s="23" t="str">
        <f t="shared" si="6"/>
        <v>Lantai 05</v>
      </c>
      <c r="H178" s="24" t="str">
        <f t="shared" si="7"/>
        <v>Pantry</v>
      </c>
      <c r="I178" s="35">
        <f ca="1" t="shared" si="8"/>
        <v>95</v>
      </c>
      <c r="J178" s="36"/>
      <c r="K178" s="32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</row>
    <row r="179" customHeight="1" spans="1:47">
      <c r="A179" s="1"/>
      <c r="B179" s="33" t="s">
        <v>167</v>
      </c>
      <c r="C179" s="18"/>
      <c r="D179" s="22">
        <f ca="1">IFERROR(ROUND(AVERAGEIFS(DATA!$K:$K,DATA!$F:$F,$B179,DATA!$N:$N,$F$2,DATA!$E:$E,"&lt;=7"),4)," ")</f>
        <v>0.95</v>
      </c>
      <c r="E179" s="18"/>
      <c r="F179" s="18" t="str">
        <f ca="1">IF($D179=" "," ",IFERROR(IF($D179&gt;MASTER!$B$3/100,"SB",IF($D179&gt;MASTER!$B$4/100,"B",IF($D179&gt;MASTER!$B$5/100,"C","K"))),0))</f>
        <v>B</v>
      </c>
      <c r="G179" s="23" t="str">
        <f t="shared" si="6"/>
        <v>Lantai 05</v>
      </c>
      <c r="H179" s="24" t="str">
        <f t="shared" si="7"/>
        <v>Ruang Rapat 1-2-3</v>
      </c>
      <c r="I179" s="35">
        <f ca="1" t="shared" si="8"/>
        <v>95</v>
      </c>
      <c r="J179" s="36"/>
      <c r="K179" s="32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</row>
    <row r="180" customHeight="1" spans="1:47">
      <c r="A180" s="1"/>
      <c r="B180" s="33" t="s">
        <v>168</v>
      </c>
      <c r="C180" s="18"/>
      <c r="D180" s="22">
        <f ca="1">IFERROR(ROUND(AVERAGEIFS(DATA!$K:$K,DATA!$F:$F,$B180,DATA!$N:$N,$F$2,DATA!$E:$E,"&lt;=7"),4)," ")</f>
        <v>0.95</v>
      </c>
      <c r="E180" s="18"/>
      <c r="F180" s="18" t="str">
        <f ca="1">IF($D180=" "," ",IFERROR(IF($D180&gt;MASTER!$B$3/100,"SB",IF($D180&gt;MASTER!$B$4/100,"B",IF($D180&gt;MASTER!$B$5/100,"C","K"))),0))</f>
        <v>B</v>
      </c>
      <c r="G180" s="23" t="str">
        <f t="shared" si="6"/>
        <v>Lantai 05</v>
      </c>
      <c r="H180" s="24" t="str">
        <f t="shared" si="7"/>
        <v>Ruang Kerja</v>
      </c>
      <c r="I180" s="35">
        <f ca="1" t="shared" si="8"/>
        <v>95</v>
      </c>
      <c r="J180" s="36"/>
      <c r="K180" s="32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</row>
    <row r="181" customHeight="1" spans="1:47">
      <c r="A181" s="1"/>
      <c r="B181" s="33" t="s">
        <v>169</v>
      </c>
      <c r="C181" s="18"/>
      <c r="D181" s="22">
        <f ca="1">IFERROR(ROUND(AVERAGEIFS(DATA!$K:$K,DATA!$F:$F,$B181,DATA!$N:$N,$F$2,DATA!$E:$E,"&lt;=7"),4)," ")</f>
        <v>0.95</v>
      </c>
      <c r="E181" s="18"/>
      <c r="F181" s="18" t="str">
        <f ca="1">IF($D181=" "," ",IFERROR(IF($D181&gt;MASTER!$B$3/100,"SB",IF($D181&gt;MASTER!$B$4/100,"B",IF($D181&gt;MASTER!$B$5/100,"C","K"))),0))</f>
        <v>B</v>
      </c>
      <c r="G181" s="23" t="str">
        <f t="shared" si="6"/>
        <v>Lantai 05</v>
      </c>
      <c r="H181" s="24" t="str">
        <f t="shared" si="7"/>
        <v>Koridor</v>
      </c>
      <c r="I181" s="35">
        <f ca="1" t="shared" si="8"/>
        <v>95</v>
      </c>
      <c r="J181" s="36"/>
      <c r="K181" s="32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</row>
    <row r="182" customHeight="1" spans="1:47">
      <c r="A182" s="1"/>
      <c r="B182" s="33" t="s">
        <v>170</v>
      </c>
      <c r="C182" s="18"/>
      <c r="D182" s="22">
        <f ca="1">IFERROR(ROUND(AVERAGEIFS(DATA!$K:$K,DATA!$F:$F,$B182,DATA!$N:$N,$F$2,DATA!$E:$E,"&lt;=7"),4)," ")</f>
        <v>0.95</v>
      </c>
      <c r="E182" s="18"/>
      <c r="F182" s="18" t="str">
        <f ca="1">IF($D182=" "," ",IFERROR(IF($D182&gt;MASTER!$B$3/100,"SB",IF($D182&gt;MASTER!$B$4/100,"B",IF($D182&gt;MASTER!$B$5/100,"C","K"))),0))</f>
        <v>B</v>
      </c>
      <c r="G182" s="23" t="str">
        <f t="shared" si="6"/>
        <v>Lantai 05</v>
      </c>
      <c r="H182" s="24" t="str">
        <f t="shared" si="7"/>
        <v>Toilet Pria / Wanita</v>
      </c>
      <c r="I182" s="35">
        <f ca="1" t="shared" si="8"/>
        <v>95</v>
      </c>
      <c r="J182" s="36"/>
      <c r="K182" s="32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</row>
    <row r="183" customHeight="1" spans="1:47">
      <c r="A183" s="1"/>
      <c r="B183" s="33" t="s">
        <v>171</v>
      </c>
      <c r="C183" s="18"/>
      <c r="D183" s="22">
        <f ca="1">IFERROR(ROUND(AVERAGEIFS(DATA!$K:$K,DATA!$F:$F,$B183,DATA!$N:$N,$F$2,DATA!$E:$E,"&lt;=7"),4)," ")</f>
        <v>0.95</v>
      </c>
      <c r="E183" s="18"/>
      <c r="F183" s="18" t="str">
        <f ca="1">IF($D183=" "," ",IFERROR(IF($D183&gt;MASTER!$B$3/100,"SB",IF($D183&gt;MASTER!$B$4/100,"B",IF($D183&gt;MASTER!$B$5/100,"C","K"))),0))</f>
        <v>B</v>
      </c>
      <c r="G183" s="23" t="str">
        <f t="shared" si="6"/>
        <v>Lantai 04</v>
      </c>
      <c r="H183" s="24" t="str">
        <f t="shared" si="7"/>
        <v>Tangga Exit Barat</v>
      </c>
      <c r="I183" s="35">
        <f ca="1" t="shared" si="8"/>
        <v>95</v>
      </c>
      <c r="J183" s="36"/>
      <c r="K183" s="32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</row>
    <row r="184" customHeight="1" spans="1:47">
      <c r="A184" s="1"/>
      <c r="B184" s="33" t="s">
        <v>172</v>
      </c>
      <c r="C184" s="18"/>
      <c r="D184" s="22">
        <f ca="1">IFERROR(ROUND(AVERAGEIFS(DATA!$K:$K,DATA!$F:$F,$B184,DATA!$N:$N,$F$2,DATA!$E:$E,"&lt;=7"),4)," ")</f>
        <v>0.95</v>
      </c>
      <c r="E184" s="18"/>
      <c r="F184" s="18" t="str">
        <f ca="1">IF($D184=" "," ",IFERROR(IF($D184&gt;MASTER!$B$3/100,"SB",IF($D184&gt;MASTER!$B$4/100,"B",IF($D184&gt;MASTER!$B$5/100,"C","K"))),0))</f>
        <v>B</v>
      </c>
      <c r="G184" s="23" t="str">
        <f t="shared" si="6"/>
        <v>Lantai 04</v>
      </c>
      <c r="H184" s="24" t="str">
        <f t="shared" si="7"/>
        <v>&amp; Timur</v>
      </c>
      <c r="I184" s="35">
        <f ca="1" t="shared" si="8"/>
        <v>95</v>
      </c>
      <c r="J184" s="36"/>
      <c r="K184" s="32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</row>
    <row r="185" customHeight="1" spans="1:47">
      <c r="A185" s="1"/>
      <c r="B185" s="33" t="s">
        <v>173</v>
      </c>
      <c r="C185" s="18"/>
      <c r="D185" s="22">
        <f ca="1">IFERROR(ROUND(AVERAGEIFS(DATA!$K:$K,DATA!$F:$F,$B185,DATA!$N:$N,$F$2,DATA!$E:$E,"&lt;=7"),4)," ")</f>
        <v>0.95</v>
      </c>
      <c r="E185" s="18"/>
      <c r="F185" s="18" t="str">
        <f ca="1">IF($D185=" "," ",IFERROR(IF($D185&gt;MASTER!$B$3/100,"SB",IF($D185&gt;MASTER!$B$4/100,"B",IF($D185&gt;MASTER!$B$5/100,"C","K"))),0))</f>
        <v>B</v>
      </c>
      <c r="G185" s="23" t="str">
        <f t="shared" si="6"/>
        <v>Lantai 04</v>
      </c>
      <c r="H185" s="24" t="str">
        <f t="shared" si="7"/>
        <v>Mushola</v>
      </c>
      <c r="I185" s="35">
        <f ca="1" t="shared" si="8"/>
        <v>95</v>
      </c>
      <c r="J185" s="36"/>
      <c r="K185" s="32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</row>
    <row r="186" customHeight="1" spans="1:47">
      <c r="A186" s="1"/>
      <c r="B186" s="33" t="s">
        <v>174</v>
      </c>
      <c r="C186" s="18"/>
      <c r="D186" s="22">
        <f ca="1">IFERROR(ROUND(AVERAGEIFS(DATA!$K:$K,DATA!$F:$F,$B186,DATA!$N:$N,$F$2,DATA!$E:$E,"&lt;=7"),4)," ")</f>
        <v>0.95</v>
      </c>
      <c r="E186" s="18"/>
      <c r="F186" s="18" t="str">
        <f ca="1">IF($D186=" "," ",IFERROR(IF($D186&gt;MASTER!$B$3/100,"SB",IF($D186&gt;MASTER!$B$4/100,"B",IF($D186&gt;MASTER!$B$5/100,"C","K"))),0))</f>
        <v>B</v>
      </c>
      <c r="G186" s="23" t="str">
        <f t="shared" si="6"/>
        <v>Lantai 04</v>
      </c>
      <c r="H186" s="24" t="str">
        <f t="shared" si="7"/>
        <v>Pantry</v>
      </c>
      <c r="I186" s="35">
        <f ca="1" t="shared" si="8"/>
        <v>95</v>
      </c>
      <c r="J186" s="36"/>
      <c r="K186" s="32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</row>
    <row r="187" customHeight="1" spans="1:47">
      <c r="A187" s="1"/>
      <c r="B187" s="33" t="s">
        <v>175</v>
      </c>
      <c r="C187" s="18"/>
      <c r="D187" s="22">
        <f ca="1">IFERROR(ROUND(AVERAGEIFS(DATA!$K:$K,DATA!$F:$F,$B187,DATA!$N:$N,$F$2,DATA!$E:$E,"&lt;=7"),4)," ")</f>
        <v>0.95</v>
      </c>
      <c r="E187" s="18"/>
      <c r="F187" s="18" t="str">
        <f ca="1">IF($D187=" "," ",IFERROR(IF($D187&gt;MASTER!$B$3/100,"SB",IF($D187&gt;MASTER!$B$4/100,"B",IF($D187&gt;MASTER!$B$5/100,"C","K"))),0))</f>
        <v>B</v>
      </c>
      <c r="G187" s="23" t="str">
        <f t="shared" si="6"/>
        <v>Lantai 04</v>
      </c>
      <c r="H187" s="24" t="str">
        <f t="shared" si="7"/>
        <v>Ruang Rapat 1-2-3</v>
      </c>
      <c r="I187" s="35">
        <f ca="1" t="shared" si="8"/>
        <v>95</v>
      </c>
      <c r="J187" s="36"/>
      <c r="K187" s="32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</row>
    <row r="188" customHeight="1" spans="1:47">
      <c r="A188" s="1"/>
      <c r="B188" s="33" t="s">
        <v>176</v>
      </c>
      <c r="C188" s="18"/>
      <c r="D188" s="22">
        <f ca="1">IFERROR(ROUND(AVERAGEIFS(DATA!$K:$K,DATA!$F:$F,$B188,DATA!$N:$N,$F$2,DATA!$E:$E,"&lt;=7"),4)," ")</f>
        <v>0.95</v>
      </c>
      <c r="E188" s="18"/>
      <c r="F188" s="18" t="str">
        <f ca="1">IF($D188=" "," ",IFERROR(IF($D188&gt;MASTER!$B$3/100,"SB",IF($D188&gt;MASTER!$B$4/100,"B",IF($D188&gt;MASTER!$B$5/100,"C","K"))),0))</f>
        <v>B</v>
      </c>
      <c r="G188" s="23" t="str">
        <f t="shared" si="6"/>
        <v>Lantai 04</v>
      </c>
      <c r="H188" s="24" t="str">
        <f t="shared" si="7"/>
        <v>Ruang Kerja</v>
      </c>
      <c r="I188" s="35">
        <f ca="1" t="shared" si="8"/>
        <v>95</v>
      </c>
      <c r="J188" s="36"/>
      <c r="K188" s="32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</row>
    <row r="189" customHeight="1" spans="1:47">
      <c r="A189" s="1"/>
      <c r="B189" s="33" t="s">
        <v>177</v>
      </c>
      <c r="C189" s="18"/>
      <c r="D189" s="22">
        <f ca="1">IFERROR(ROUND(AVERAGEIFS(DATA!$K:$K,DATA!$F:$F,$B189,DATA!$N:$N,$F$2,DATA!$E:$E,"&lt;=7"),4)," ")</f>
        <v>0.95</v>
      </c>
      <c r="E189" s="18"/>
      <c r="F189" s="18" t="str">
        <f ca="1">IF($D189=" "," ",IFERROR(IF($D189&gt;MASTER!$B$3/100,"SB",IF($D189&gt;MASTER!$B$4/100,"B",IF($D189&gt;MASTER!$B$5/100,"C","K"))),0))</f>
        <v>B</v>
      </c>
      <c r="G189" s="23" t="str">
        <f t="shared" si="6"/>
        <v>Lantai 04</v>
      </c>
      <c r="H189" s="24" t="str">
        <f t="shared" si="7"/>
        <v>Koridor</v>
      </c>
      <c r="I189" s="35">
        <f ca="1" t="shared" si="8"/>
        <v>95</v>
      </c>
      <c r="J189" s="36"/>
      <c r="K189" s="32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</row>
    <row r="190" customHeight="1" spans="1:47">
      <c r="A190" s="1"/>
      <c r="B190" s="33" t="s">
        <v>178</v>
      </c>
      <c r="C190" s="18"/>
      <c r="D190" s="22">
        <f ca="1">IFERROR(ROUND(AVERAGEIFS(DATA!$K:$K,DATA!$F:$F,$B190,DATA!$N:$N,$F$2,DATA!$E:$E,"&lt;=7"),4)," ")</f>
        <v>0.95</v>
      </c>
      <c r="E190" s="18"/>
      <c r="F190" s="18" t="str">
        <f ca="1">IF($D190=" "," ",IFERROR(IF($D190&gt;MASTER!$B$3/100,"SB",IF($D190&gt;MASTER!$B$4/100,"B",IF($D190&gt;MASTER!$B$5/100,"C","K"))),0))</f>
        <v>B</v>
      </c>
      <c r="G190" s="23" t="str">
        <f t="shared" si="6"/>
        <v>Lantai 04</v>
      </c>
      <c r="H190" s="24" t="str">
        <f t="shared" si="7"/>
        <v>Toilet Pria / Wanita</v>
      </c>
      <c r="I190" s="35">
        <f ca="1" t="shared" si="8"/>
        <v>95</v>
      </c>
      <c r="J190" s="36"/>
      <c r="K190" s="32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</row>
    <row r="191" customHeight="1" spans="1:47">
      <c r="A191" s="1"/>
      <c r="B191" s="33" t="s">
        <v>179</v>
      </c>
      <c r="C191" s="18"/>
      <c r="D191" s="22">
        <f ca="1">IFERROR(ROUND(AVERAGEIFS(DATA!$K:$K,DATA!$F:$F,$B191,DATA!$N:$N,$F$2,DATA!$E:$E,"&lt;=7"),4)," ")</f>
        <v>0.95</v>
      </c>
      <c r="E191" s="18"/>
      <c r="F191" s="18" t="str">
        <f ca="1">IF($D191=" "," ",IFERROR(IF($D191&gt;MASTER!$B$3/100,"SB",IF($D191&gt;MASTER!$B$4/100,"B",IF($D191&gt;MASTER!$B$5/100,"C","K"))),0))</f>
        <v>B</v>
      </c>
      <c r="G191" s="23" t="str">
        <f t="shared" si="6"/>
        <v>Lantai 03 1/2</v>
      </c>
      <c r="H191" s="24" t="str">
        <f t="shared" si="7"/>
        <v>Ruang PNBPL</v>
      </c>
      <c r="I191" s="35">
        <f ca="1" t="shared" si="8"/>
        <v>95</v>
      </c>
      <c r="J191" s="36"/>
      <c r="K191" s="32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</row>
    <row r="192" customHeight="1" spans="1:47">
      <c r="A192" s="1"/>
      <c r="B192" s="33" t="s">
        <v>180</v>
      </c>
      <c r="C192" s="18"/>
      <c r="D192" s="22">
        <f ca="1">IFERROR(ROUND(AVERAGEIFS(DATA!$K:$K,DATA!$F:$F,$B192,DATA!$N:$N,$F$2,DATA!$E:$E,"&lt;=7"),4)," ")</f>
        <v>0.95</v>
      </c>
      <c r="E192" s="18"/>
      <c r="F192" s="18" t="str">
        <f ca="1">IF($D192=" "," ",IFERROR(IF($D192&gt;MASTER!$B$3/100,"SB",IF($D192&gt;MASTER!$B$4/100,"B",IF($D192&gt;MASTER!$B$5/100,"C","K"))),0))</f>
        <v>B</v>
      </c>
      <c r="G192" s="23" t="str">
        <f t="shared" si="6"/>
        <v>Lantai 03 1/2</v>
      </c>
      <c r="H192" s="24" t="str">
        <f t="shared" si="7"/>
        <v>Lapangan Upacara</v>
      </c>
      <c r="I192" s="35">
        <f ca="1" t="shared" si="8"/>
        <v>95</v>
      </c>
      <c r="J192" s="36"/>
      <c r="K192" s="32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</row>
    <row r="193" customHeight="1" spans="1:47">
      <c r="A193" s="1"/>
      <c r="B193" s="33" t="s">
        <v>181</v>
      </c>
      <c r="C193" s="18"/>
      <c r="D193" s="22">
        <f ca="1">IFERROR(ROUND(AVERAGEIFS(DATA!$K:$K,DATA!$F:$F,$B193,DATA!$N:$N,$F$2,DATA!$E:$E,"&lt;=7"),4)," ")</f>
        <v>0.95</v>
      </c>
      <c r="E193" s="18"/>
      <c r="F193" s="18" t="str">
        <f ca="1">IF($D193=" "," ",IFERROR(IF($D193&gt;MASTER!$B$3/100,"SB",IF($D193&gt;MASTER!$B$4/100,"B",IF($D193&gt;MASTER!$B$5/100,"C","K"))),0))</f>
        <v>B</v>
      </c>
      <c r="G193" s="23" t="str">
        <f t="shared" si="6"/>
        <v>Lantai 03 1/2</v>
      </c>
      <c r="H193" s="24" t="str">
        <f t="shared" si="7"/>
        <v>Pantry</v>
      </c>
      <c r="I193" s="35">
        <f ca="1" t="shared" si="8"/>
        <v>95</v>
      </c>
      <c r="J193" s="36"/>
      <c r="K193" s="32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</row>
    <row r="194" customHeight="1" spans="1:47">
      <c r="A194" s="1"/>
      <c r="B194" s="33" t="s">
        <v>182</v>
      </c>
      <c r="C194" s="18"/>
      <c r="D194" s="22">
        <f ca="1">IFERROR(ROUND(AVERAGEIFS(DATA!$K:$K,DATA!$F:$F,$B194,DATA!$N:$N,$F$2,DATA!$E:$E,"&lt;=7"),4)," ")</f>
        <v>0.95</v>
      </c>
      <c r="E194" s="18"/>
      <c r="F194" s="18" t="str">
        <f ca="1">IF($D194=" "," ",IFERROR(IF($D194&gt;MASTER!$B$3/100,"SB",IF($D194&gt;MASTER!$B$4/100,"B",IF($D194&gt;MASTER!$B$5/100,"C","K"))),0))</f>
        <v>B</v>
      </c>
      <c r="G194" s="23" t="str">
        <f t="shared" si="6"/>
        <v>Lantai 03 1/2</v>
      </c>
      <c r="H194" s="24" t="str">
        <f t="shared" si="7"/>
        <v>Koridor</v>
      </c>
      <c r="I194" s="35">
        <f ca="1" t="shared" si="8"/>
        <v>95</v>
      </c>
      <c r="J194" s="36"/>
      <c r="K194" s="32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</row>
    <row r="195" customHeight="1" spans="1:47">
      <c r="A195" s="1"/>
      <c r="B195" s="33" t="s">
        <v>183</v>
      </c>
      <c r="C195" s="18"/>
      <c r="D195" s="22">
        <f ca="1">IFERROR(ROUND(AVERAGEIFS(DATA!$K:$K,DATA!$F:$F,$B195,DATA!$N:$N,$F$2,DATA!$E:$E,"&lt;=7"),4)," ")</f>
        <v>0.95</v>
      </c>
      <c r="E195" s="18"/>
      <c r="F195" s="18" t="str">
        <f ca="1">IF($D195=" "," ",IFERROR(IF($D195&gt;MASTER!$B$3/100,"SB",IF($D195&gt;MASTER!$B$4/100,"B",IF($D195&gt;MASTER!$B$5/100,"C","K"))),0))</f>
        <v>B</v>
      </c>
      <c r="G195" s="23" t="str">
        <f t="shared" si="6"/>
        <v>Lantai 03 1/2</v>
      </c>
      <c r="H195" s="24" t="str">
        <f t="shared" si="7"/>
        <v>Toilet Pria / Wanita</v>
      </c>
      <c r="I195" s="35">
        <f ca="1" t="shared" si="8"/>
        <v>95</v>
      </c>
      <c r="J195" s="36"/>
      <c r="K195" s="32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</row>
    <row r="196" customHeight="1" spans="1:47">
      <c r="A196" s="1"/>
      <c r="B196" s="33" t="s">
        <v>184</v>
      </c>
      <c r="C196" s="18"/>
      <c r="D196" s="22">
        <f ca="1">IFERROR(ROUND(AVERAGEIFS(DATA!$K:$K,DATA!$F:$F,$B196,DATA!$N:$N,$F$2,DATA!$E:$E,"&lt;=7"),4)," ")</f>
        <v>0.95</v>
      </c>
      <c r="E196" s="18"/>
      <c r="F196" s="18" t="str">
        <f ca="1">IF($D196=" "," ",IFERROR(IF($D196&gt;MASTER!$B$3/100,"SB",IF($D196&gt;MASTER!$B$4/100,"B",IF($D196&gt;MASTER!$B$5/100,"C","K"))),0))</f>
        <v>B</v>
      </c>
      <c r="G196" s="23" t="str">
        <f t="shared" si="6"/>
        <v>Lantai 03</v>
      </c>
      <c r="H196" s="24" t="str">
        <f t="shared" si="7"/>
        <v>Tangga Exit Barat- &amp; Timur</v>
      </c>
      <c r="I196" s="35">
        <f ca="1" t="shared" si="8"/>
        <v>95</v>
      </c>
      <c r="J196" s="36"/>
      <c r="K196" s="32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</row>
    <row r="197" customHeight="1" spans="1:47">
      <c r="A197" s="1"/>
      <c r="B197" s="33" t="s">
        <v>185</v>
      </c>
      <c r="C197" s="18"/>
      <c r="D197" s="22">
        <f ca="1">IFERROR(ROUND(AVERAGEIFS(DATA!$K:$K,DATA!$F:$F,$B197,DATA!$N:$N,$F$2,DATA!$E:$E,"&lt;=7"),4)," ")</f>
        <v>0.95</v>
      </c>
      <c r="E197" s="18"/>
      <c r="F197" s="18" t="str">
        <f ca="1">IF($D197=" "," ",IFERROR(IF($D197&gt;MASTER!$B$3/100,"SB",IF($D197&gt;MASTER!$B$4/100,"B",IF($D197&gt;MASTER!$B$5/100,"C","K"))),0))</f>
        <v>B</v>
      </c>
      <c r="G197" s="23" t="str">
        <f t="shared" si="6"/>
        <v>Lantai 03</v>
      </c>
      <c r="H197" s="24" t="str">
        <f t="shared" si="7"/>
        <v>R. Meeting Audiotium</v>
      </c>
      <c r="I197" s="35">
        <f ca="1" t="shared" si="8"/>
        <v>95</v>
      </c>
      <c r="J197" s="36"/>
      <c r="K197" s="32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</row>
    <row r="198" customHeight="1" spans="1:47">
      <c r="A198" s="1"/>
      <c r="B198" s="33" t="s">
        <v>186</v>
      </c>
      <c r="C198" s="18"/>
      <c r="D198" s="22">
        <f ca="1">IFERROR(ROUND(AVERAGEIFS(DATA!$K:$K,DATA!$F:$F,$B198,DATA!$N:$N,$F$2,DATA!$E:$E,"&lt;=7"),4)," ")</f>
        <v>0.95</v>
      </c>
      <c r="E198" s="18"/>
      <c r="F198" s="18" t="str">
        <f ca="1">IF($D198=" "," ",IFERROR(IF($D198&gt;MASTER!$B$3/100,"SB",IF($D198&gt;MASTER!$B$4/100,"B",IF($D198&gt;MASTER!$B$5/100,"C","K"))),0))</f>
        <v>B</v>
      </c>
      <c r="G198" s="23" t="str">
        <f t="shared" si="6"/>
        <v>Lantai 03</v>
      </c>
      <c r="H198" s="24" t="str">
        <f t="shared" si="7"/>
        <v>Pantry</v>
      </c>
      <c r="I198" s="35">
        <f ca="1" t="shared" si="8"/>
        <v>95</v>
      </c>
      <c r="J198" s="36"/>
      <c r="K198" s="32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</row>
    <row r="199" customHeight="1" spans="1:47">
      <c r="A199" s="1"/>
      <c r="B199" s="33" t="s">
        <v>187</v>
      </c>
      <c r="C199" s="18"/>
      <c r="D199" s="22">
        <f ca="1">IFERROR(ROUND(AVERAGEIFS(DATA!$K:$K,DATA!$F:$F,$B199,DATA!$N:$N,$F$2,DATA!$E:$E,"&lt;=7"),4)," ")</f>
        <v>0.95</v>
      </c>
      <c r="E199" s="18"/>
      <c r="F199" s="18" t="str">
        <f ca="1">IF($D199=" "," ",IFERROR(IF($D199&gt;MASTER!$B$3/100,"SB",IF($D199&gt;MASTER!$B$4/100,"B",IF($D199&gt;MASTER!$B$5/100,"C","K"))),0))</f>
        <v>B</v>
      </c>
      <c r="G199" s="23" t="str">
        <f t="shared" si="6"/>
        <v>Lantai 03</v>
      </c>
      <c r="H199" s="24" t="str">
        <f t="shared" si="7"/>
        <v>Ruang Rapat 1-2-3-4-5</v>
      </c>
      <c r="I199" s="35">
        <f ca="1" t="shared" si="8"/>
        <v>95</v>
      </c>
      <c r="J199" s="36"/>
      <c r="K199" s="32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</row>
    <row r="200" customHeight="1" spans="1:47">
      <c r="A200" s="1"/>
      <c r="B200" s="33" t="s">
        <v>188</v>
      </c>
      <c r="C200" s="18"/>
      <c r="D200" s="22">
        <f ca="1">IFERROR(ROUND(AVERAGEIFS(DATA!$K:$K,DATA!$F:$F,$B200,DATA!$N:$N,$F$2,DATA!$E:$E,"&lt;=7"),4)," ")</f>
        <v>0.95</v>
      </c>
      <c r="E200" s="18"/>
      <c r="F200" s="18" t="str">
        <f ca="1">IF($D200=" "," ",IFERROR(IF($D200&gt;MASTER!$B$3/100,"SB",IF($D200&gt;MASTER!$B$4/100,"B",IF($D200&gt;MASTER!$B$5/100,"C","K"))),0))</f>
        <v>B</v>
      </c>
      <c r="G200" s="23" t="str">
        <f t="shared" si="6"/>
        <v>Lantai 03</v>
      </c>
      <c r="H200" s="24" t="str">
        <f t="shared" si="7"/>
        <v>Ruang Smoking</v>
      </c>
      <c r="I200" s="35">
        <f ca="1" t="shared" si="8"/>
        <v>95</v>
      </c>
      <c r="J200" s="36"/>
      <c r="K200" s="32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</row>
    <row r="201" customHeight="1" spans="1:47">
      <c r="A201" s="1"/>
      <c r="B201" s="33" t="s">
        <v>189</v>
      </c>
      <c r="C201" s="18"/>
      <c r="D201" s="22">
        <f ca="1">IFERROR(ROUND(AVERAGEIFS(DATA!$K:$K,DATA!$F:$F,$B201,DATA!$N:$N,$F$2,DATA!$E:$E,"&lt;=7"),4)," ")</f>
        <v>0.95</v>
      </c>
      <c r="E201" s="18"/>
      <c r="F201" s="18" t="str">
        <f ca="1">IF($D201=" "," ",IFERROR(IF($D201&gt;MASTER!$B$3/100,"SB",IF($D201&gt;MASTER!$B$4/100,"B",IF($D201&gt;MASTER!$B$5/100,"C","K"))),0))</f>
        <v>B</v>
      </c>
      <c r="G201" s="23" t="str">
        <f t="shared" si="6"/>
        <v>Lantai 03</v>
      </c>
      <c r="H201" s="24" t="str">
        <f t="shared" si="7"/>
        <v>Koridor</v>
      </c>
      <c r="I201" s="35">
        <f ca="1" t="shared" si="8"/>
        <v>95</v>
      </c>
      <c r="J201" s="36"/>
      <c r="K201" s="32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</row>
    <row r="202" customHeight="1" spans="1:47">
      <c r="A202" s="1"/>
      <c r="B202" s="33" t="s">
        <v>190</v>
      </c>
      <c r="C202" s="18"/>
      <c r="D202" s="22">
        <f ca="1">IFERROR(ROUND(AVERAGEIFS(DATA!$K:$K,DATA!$F:$F,$B202,DATA!$N:$N,$F$2,DATA!$E:$E,"&lt;=7"),4)," ")</f>
        <v>0.95</v>
      </c>
      <c r="E202" s="18"/>
      <c r="F202" s="18" t="str">
        <f ca="1">IF($D202=" "," ",IFERROR(IF($D202&gt;MASTER!$B$3/100,"SB",IF($D202&gt;MASTER!$B$4/100,"B",IF($D202&gt;MASTER!$B$5/100,"C","K"))),0))</f>
        <v>B</v>
      </c>
      <c r="G202" s="23" t="str">
        <f t="shared" si="6"/>
        <v>Lantai 03</v>
      </c>
      <c r="H202" s="24" t="str">
        <f t="shared" si="7"/>
        <v>Kantin</v>
      </c>
      <c r="I202" s="35">
        <f ca="1" t="shared" si="8"/>
        <v>95</v>
      </c>
      <c r="J202" s="36"/>
      <c r="K202" s="32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</row>
    <row r="203" customHeight="1" spans="1:47">
      <c r="A203" s="1"/>
      <c r="B203" s="33" t="s">
        <v>191</v>
      </c>
      <c r="C203" s="18"/>
      <c r="D203" s="22">
        <f ca="1">IFERROR(ROUND(AVERAGEIFS(DATA!$K:$K,DATA!$F:$F,$B203,DATA!$N:$N,$F$2,DATA!$E:$E,"&lt;=7"),4)," ")</f>
        <v>0.95</v>
      </c>
      <c r="E203" s="18"/>
      <c r="F203" s="18" t="str">
        <f ca="1">IF($D203=" "," ",IFERROR(IF($D203&gt;MASTER!$B$3/100,"SB",IF($D203&gt;MASTER!$B$4/100,"B",IF($D203&gt;MASTER!$B$5/100,"C","K"))),0))</f>
        <v>B</v>
      </c>
      <c r="G203" s="23" t="str">
        <f t="shared" si="6"/>
        <v>Lantai 03</v>
      </c>
      <c r="H203" s="24" t="str">
        <f t="shared" si="7"/>
        <v>Toilet Pria / Wanita</v>
      </c>
      <c r="I203" s="35">
        <f ca="1" t="shared" si="8"/>
        <v>95</v>
      </c>
      <c r="J203" s="36"/>
      <c r="K203" s="32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</row>
    <row r="204" customHeight="1" spans="1:47">
      <c r="A204" s="1"/>
      <c r="B204" s="33" t="s">
        <v>192</v>
      </c>
      <c r="C204" s="18"/>
      <c r="D204" s="22">
        <f ca="1">IFERROR(ROUND(AVERAGEIFS(DATA!$K:$K,DATA!$F:$F,$B204,DATA!$N:$N,$F$2,DATA!$E:$E,"&lt;=7"),4)," ")</f>
        <v>0.95</v>
      </c>
      <c r="E204" s="18"/>
      <c r="F204" s="18" t="str">
        <f ca="1">IF($D204=" "," ",IFERROR(IF($D204&gt;MASTER!$B$3/100,"SB",IF($D204&gt;MASTER!$B$4/100,"B",IF($D204&gt;MASTER!$B$5/100,"C","K"))),0))</f>
        <v>B</v>
      </c>
      <c r="G204" s="23" t="str">
        <f t="shared" ref="G204:G237" si="9">IFERROR(TRIM(LEFT(B204,FIND("[",B204)-1))," ")</f>
        <v>Lantai 02</v>
      </c>
      <c r="H204" s="24" t="str">
        <f t="shared" ref="H204:H237" si="10">IFERROR(TRIM(MID(B204,FIND("[",B204)+1,LEN(B204)-FIND("[",B204)-1))," ")</f>
        <v>Tangga Exit Barat- &amp; Timur</v>
      </c>
      <c r="I204" s="35">
        <f ca="1" t="shared" ref="I204:I237" si="11">IFERROR(IF(LEN(H204)=1,"",SUBSTITUTE(D204,"%","")*100),"")</f>
        <v>95</v>
      </c>
      <c r="J204" s="36"/>
      <c r="K204" s="32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</row>
    <row r="205" customHeight="1" spans="1:47">
      <c r="A205" s="1"/>
      <c r="B205" s="33" t="s">
        <v>193</v>
      </c>
      <c r="C205" s="18"/>
      <c r="D205" s="22">
        <f ca="1">IFERROR(ROUND(AVERAGEIFS(DATA!$K:$K,DATA!$F:$F,$B205,DATA!$N:$N,$F$2,DATA!$E:$E,"&lt;=7"),4)," ")</f>
        <v>0.95</v>
      </c>
      <c r="E205" s="18"/>
      <c r="F205" s="18" t="str">
        <f ca="1">IF($D205=" "," ",IFERROR(IF($D205&gt;MASTER!$B$3/100,"SB",IF($D205&gt;MASTER!$B$4/100,"B",IF($D205&gt;MASTER!$B$5/100,"C","K"))),0))</f>
        <v>B</v>
      </c>
      <c r="G205" s="23" t="str">
        <f t="shared" si="9"/>
        <v>Lantai 02</v>
      </c>
      <c r="H205" s="24" t="str">
        <f t="shared" si="10"/>
        <v>R. Dewan Pengarah</v>
      </c>
      <c r="I205" s="35">
        <f ca="1" t="shared" si="11"/>
        <v>95</v>
      </c>
      <c r="J205" s="36"/>
      <c r="K205" s="32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</row>
    <row r="206" customHeight="1" spans="1:47">
      <c r="A206" s="1"/>
      <c r="B206" s="33" t="s">
        <v>194</v>
      </c>
      <c r="C206" s="18"/>
      <c r="D206" s="22">
        <f ca="1">IFERROR(ROUND(AVERAGEIFS(DATA!$K:$K,DATA!$F:$F,$B206,DATA!$N:$N,$F$2,DATA!$E:$E,"&lt;=7"),4)," ")</f>
        <v>0.95</v>
      </c>
      <c r="E206" s="18"/>
      <c r="F206" s="18" t="str">
        <f ca="1">IF($D206=" "," ",IFERROR(IF($D206&gt;MASTER!$B$3/100,"SB",IF($D206&gt;MASTER!$B$4/100,"B",IF($D206&gt;MASTER!$B$5/100,"C","K"))),0))</f>
        <v>B</v>
      </c>
      <c r="G206" s="23" t="str">
        <f t="shared" si="9"/>
        <v>Lantai 02</v>
      </c>
      <c r="H206" s="24" t="str">
        <f t="shared" si="10"/>
        <v>Pantry</v>
      </c>
      <c r="I206" s="35">
        <f ca="1" t="shared" si="11"/>
        <v>95</v>
      </c>
      <c r="J206" s="36"/>
      <c r="K206" s="32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</row>
    <row r="207" customHeight="1" spans="1:47">
      <c r="A207" s="1"/>
      <c r="B207" s="33" t="s">
        <v>195</v>
      </c>
      <c r="C207" s="18"/>
      <c r="D207" s="22">
        <f ca="1">IFERROR(ROUND(AVERAGEIFS(DATA!$K:$K,DATA!$F:$F,$B207,DATA!$N:$N,$F$2,DATA!$E:$E,"&lt;=7"),4)," ")</f>
        <v>0.95</v>
      </c>
      <c r="E207" s="18"/>
      <c r="F207" s="18" t="str">
        <f ca="1">IF($D207=" "," ",IFERROR(IF($D207&gt;MASTER!$B$3/100,"SB",IF($D207&gt;MASTER!$B$4/100,"B",IF($D207&gt;MASTER!$B$5/100,"C","K"))),0))</f>
        <v>B</v>
      </c>
      <c r="G207" s="23" t="str">
        <f t="shared" si="9"/>
        <v>Lantai 02</v>
      </c>
      <c r="H207" s="24" t="str">
        <f t="shared" si="10"/>
        <v>Ruang Rapat 1-2-3-4-5</v>
      </c>
      <c r="I207" s="35">
        <f ca="1" t="shared" si="11"/>
        <v>95</v>
      </c>
      <c r="J207" s="36"/>
      <c r="K207" s="32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</row>
    <row r="208" customHeight="1" spans="1:47">
      <c r="A208" s="1"/>
      <c r="B208" s="33" t="s">
        <v>196</v>
      </c>
      <c r="C208" s="18"/>
      <c r="D208" s="22">
        <f ca="1">IFERROR(ROUND(AVERAGEIFS(DATA!$K:$K,DATA!$F:$F,$B208,DATA!$N:$N,$F$2,DATA!$E:$E,"&lt;=7"),4)," ")</f>
        <v>0.95</v>
      </c>
      <c r="E208" s="18"/>
      <c r="F208" s="18" t="str">
        <f ca="1">IF($D208=" "," ",IFERROR(IF($D208&gt;MASTER!$B$3/100,"SB",IF($D208&gt;MASTER!$B$4/100,"B",IF($D208&gt;MASTER!$B$5/100,"C","K"))),0))</f>
        <v>B</v>
      </c>
      <c r="G208" s="23" t="str">
        <f t="shared" si="9"/>
        <v>Lantai 02</v>
      </c>
      <c r="H208" s="24" t="str">
        <f t="shared" si="10"/>
        <v>Koridor</v>
      </c>
      <c r="I208" s="35">
        <f ca="1" t="shared" si="11"/>
        <v>95</v>
      </c>
      <c r="J208" s="36"/>
      <c r="K208" s="32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</row>
    <row r="209" customHeight="1" spans="1:47">
      <c r="A209" s="1"/>
      <c r="B209" s="33" t="s">
        <v>197</v>
      </c>
      <c r="C209" s="18"/>
      <c r="D209" s="22">
        <f ca="1">IFERROR(ROUND(AVERAGEIFS(DATA!$K:$K,DATA!$F:$F,$B209,DATA!$N:$N,$F$2,DATA!$E:$E,"&lt;=7"),4)," ")</f>
        <v>0.95</v>
      </c>
      <c r="E209" s="18"/>
      <c r="F209" s="18" t="str">
        <f ca="1">IF($D209=" "," ",IFERROR(IF($D209&gt;MASTER!$B$3/100,"SB",IF($D209&gt;MASTER!$B$4/100,"B",IF($D209&gt;MASTER!$B$5/100,"C","K"))),0))</f>
        <v>B</v>
      </c>
      <c r="G209" s="23" t="str">
        <f t="shared" si="9"/>
        <v>Lantai 02</v>
      </c>
      <c r="H209" s="24" t="str">
        <f t="shared" si="10"/>
        <v>Mesjid</v>
      </c>
      <c r="I209" s="35">
        <f ca="1" t="shared" si="11"/>
        <v>95</v>
      </c>
      <c r="J209" s="36"/>
      <c r="K209" s="32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</row>
    <row r="210" customHeight="1" spans="1:47">
      <c r="A210" s="1"/>
      <c r="B210" s="33" t="s">
        <v>198</v>
      </c>
      <c r="C210" s="18"/>
      <c r="D210" s="22">
        <f ca="1">IFERROR(ROUND(AVERAGEIFS(DATA!$K:$K,DATA!$F:$F,$B210,DATA!$N:$N,$F$2,DATA!$E:$E,"&lt;=7"),4)," ")</f>
        <v>0.95</v>
      </c>
      <c r="E210" s="18"/>
      <c r="F210" s="18" t="str">
        <f ca="1">IF($D210=" "," ",IFERROR(IF($D210&gt;MASTER!$B$3/100,"SB",IF($D210&gt;MASTER!$B$4/100,"B",IF($D210&gt;MASTER!$B$5/100,"C","K"))),0))</f>
        <v>B</v>
      </c>
      <c r="G210" s="23" t="str">
        <f t="shared" si="9"/>
        <v>Lantai 02</v>
      </c>
      <c r="H210" s="24" t="str">
        <f t="shared" si="10"/>
        <v>Toilet Pria / Wanita</v>
      </c>
      <c r="I210" s="35">
        <f ca="1" t="shared" si="11"/>
        <v>95</v>
      </c>
      <c r="J210" s="36"/>
      <c r="K210" s="32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</row>
    <row r="211" customHeight="1" spans="1:47">
      <c r="A211" s="1"/>
      <c r="B211" s="33" t="s">
        <v>199</v>
      </c>
      <c r="C211" s="18"/>
      <c r="D211" s="22">
        <f ca="1">IFERROR(ROUND(AVERAGEIFS(DATA!$K:$K,DATA!$F:$F,$B211,DATA!$N:$N,$F$2,DATA!$E:$E,"&lt;=7"),4)," ")</f>
        <v>0.95</v>
      </c>
      <c r="E211" s="18"/>
      <c r="F211" s="18" t="str">
        <f ca="1">IF($D211=" "," ",IFERROR(IF($D211&gt;MASTER!$B$3/100,"SB",IF($D211&gt;MASTER!$B$4/100,"B",IF($D211&gt;MASTER!$B$5/100,"C","K"))),0))</f>
        <v>B</v>
      </c>
      <c r="G211" s="23" t="str">
        <f t="shared" si="9"/>
        <v>Lantai 01</v>
      </c>
      <c r="H211" s="24" t="str">
        <f t="shared" si="10"/>
        <v>Lobby Utama</v>
      </c>
      <c r="I211" s="35">
        <f ca="1" t="shared" si="11"/>
        <v>95</v>
      </c>
      <c r="J211" s="36"/>
      <c r="K211" s="32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</row>
    <row r="212" customHeight="1" spans="1:47">
      <c r="A212" s="1"/>
      <c r="B212" s="33" t="s">
        <v>200</v>
      </c>
      <c r="C212" s="18"/>
      <c r="D212" s="22">
        <f ca="1">IFERROR(ROUND(AVERAGEIFS(DATA!$K:$K,DATA!$F:$F,$B212,DATA!$N:$N,$F$2,DATA!$E:$E,"&lt;=7"),4)," ")</f>
        <v>0.95</v>
      </c>
      <c r="E212" s="18"/>
      <c r="F212" s="18" t="str">
        <f ca="1">IF($D212=" "," ",IFERROR(IF($D212&gt;MASTER!$B$3/100,"SB",IF($D212&gt;MASTER!$B$4/100,"B",IF($D212&gt;MASTER!$B$5/100,"C","K"))),0))</f>
        <v>B</v>
      </c>
      <c r="G212" s="23" t="str">
        <f t="shared" si="9"/>
        <v>Lantai 01</v>
      </c>
      <c r="H212" s="24" t="str">
        <f t="shared" si="10"/>
        <v>Poli klinik</v>
      </c>
      <c r="I212" s="35">
        <f ca="1" t="shared" si="11"/>
        <v>95</v>
      </c>
      <c r="J212" s="36"/>
      <c r="K212" s="32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</row>
    <row r="213" customHeight="1" spans="1:47">
      <c r="A213" s="1"/>
      <c r="B213" s="33" t="s">
        <v>201</v>
      </c>
      <c r="C213" s="18"/>
      <c r="D213" s="22">
        <f ca="1">IFERROR(ROUND(AVERAGEIFS(DATA!$K:$K,DATA!$F:$F,$B213,DATA!$N:$N,$F$2,DATA!$E:$E,"&lt;=7"),4)," ")</f>
        <v>0.95</v>
      </c>
      <c r="E213" s="18"/>
      <c r="F213" s="18" t="str">
        <f ca="1">IF($D213=" "," ",IFERROR(IF($D213&gt;MASTER!$B$3/100,"SB",IF($D213&gt;MASTER!$B$4/100,"B",IF($D213&gt;MASTER!$B$5/100,"C","K"))),0))</f>
        <v>B</v>
      </c>
      <c r="G213" s="23" t="str">
        <f t="shared" si="9"/>
        <v>Lantai 01</v>
      </c>
      <c r="H213" s="24" t="str">
        <f t="shared" si="10"/>
        <v>R.PPID</v>
      </c>
      <c r="I213" s="35">
        <f ca="1" t="shared" si="11"/>
        <v>95</v>
      </c>
      <c r="J213" s="36"/>
      <c r="K213" s="32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</row>
    <row r="214" customHeight="1" spans="1:47">
      <c r="A214" s="1"/>
      <c r="B214" s="33" t="s">
        <v>202</v>
      </c>
      <c r="C214" s="18"/>
      <c r="D214" s="22">
        <f ca="1">IFERROR(ROUND(AVERAGEIFS(DATA!$K:$K,DATA!$F:$F,$B214,DATA!$N:$N,$F$2,DATA!$E:$E,"&lt;=7"),4)," ")</f>
        <v>0.95</v>
      </c>
      <c r="E214" s="18"/>
      <c r="F214" s="18" t="str">
        <f ca="1">IF($D214=" "," ",IFERROR(IF($D214&gt;MASTER!$B$3/100,"SB",IF($D214&gt;MASTER!$B$4/100,"B",IF($D214&gt;MASTER!$B$5/100,"C","K"))),0))</f>
        <v>B</v>
      </c>
      <c r="G214" s="23" t="str">
        <f t="shared" si="9"/>
        <v>Lantai 01</v>
      </c>
      <c r="H214" s="24" t="str">
        <f t="shared" si="10"/>
        <v>R. AHU</v>
      </c>
      <c r="I214" s="35">
        <f ca="1" t="shared" si="11"/>
        <v>95</v>
      </c>
      <c r="J214" s="36"/>
      <c r="K214" s="32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</row>
    <row r="215" customHeight="1" spans="1:47">
      <c r="A215" s="1"/>
      <c r="B215" s="33" t="s">
        <v>203</v>
      </c>
      <c r="C215" s="18"/>
      <c r="D215" s="22">
        <f ca="1">IFERROR(ROUND(AVERAGEIFS(DATA!$K:$K,DATA!$F:$F,$B215,DATA!$N:$N,$F$2,DATA!$E:$E,"&lt;=7"),4)," ")</f>
        <v>0.95</v>
      </c>
      <c r="E215" s="18"/>
      <c r="F215" s="18" t="str">
        <f ca="1">IF($D215=" "," ",IFERROR(IF($D215&gt;MASTER!$B$3/100,"SB",IF($D215&gt;MASTER!$B$4/100,"B",IF($D215&gt;MASTER!$B$5/100,"C","K"))),0))</f>
        <v>B</v>
      </c>
      <c r="G215" s="23" t="str">
        <f t="shared" si="9"/>
        <v>Lantai 01</v>
      </c>
      <c r="H215" s="24" t="str">
        <f t="shared" si="10"/>
        <v>R. Laktasi</v>
      </c>
      <c r="I215" s="35">
        <f ca="1" t="shared" si="11"/>
        <v>95</v>
      </c>
      <c r="J215" s="36"/>
      <c r="K215" s="32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</row>
    <row r="216" customHeight="1" spans="1:47">
      <c r="A216" s="1"/>
      <c r="B216" s="33" t="s">
        <v>204</v>
      </c>
      <c r="C216" s="18"/>
      <c r="D216" s="22">
        <f ca="1">IFERROR(ROUND(AVERAGEIFS(DATA!$K:$K,DATA!$F:$F,$B216,DATA!$N:$N,$F$2,DATA!$E:$E,"&lt;=7"),4)," ")</f>
        <v>0.95</v>
      </c>
      <c r="E216" s="18"/>
      <c r="F216" s="18" t="str">
        <f ca="1">IF($D216=" "," ",IFERROR(IF($D216&gt;MASTER!$B$3/100,"SB",IF($D216&gt;MASTER!$B$4/100,"B",IF($D216&gt;MASTER!$B$5/100,"C","K"))),0))</f>
        <v>B</v>
      </c>
      <c r="G216" s="23" t="str">
        <f t="shared" si="9"/>
        <v>Lantai 01</v>
      </c>
      <c r="H216" s="24" t="str">
        <f t="shared" si="10"/>
        <v>Toilet Pria / Wanita</v>
      </c>
      <c r="I216" s="35">
        <f ca="1" t="shared" si="11"/>
        <v>95</v>
      </c>
      <c r="J216" s="36"/>
      <c r="K216" s="32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</row>
    <row r="217" customHeight="1" spans="1:47">
      <c r="A217" s="1"/>
      <c r="B217" s="33" t="s">
        <v>205</v>
      </c>
      <c r="C217" s="18"/>
      <c r="D217" s="22">
        <f ca="1">IFERROR(ROUND(AVERAGEIFS(DATA!$K:$K,DATA!$F:$F,$B217,DATA!$N:$N,$F$2,DATA!$E:$E,"&lt;=7"),4)," ")</f>
        <v>0.95</v>
      </c>
      <c r="E217" s="18"/>
      <c r="F217" s="18" t="str">
        <f ca="1">IF($D217=" "," ",IFERROR(IF($D217&gt;MASTER!$B$3/100,"SB",IF($D217&gt;MASTER!$B$4/100,"B",IF($D217&gt;MASTER!$B$5/100,"C","K"))),0))</f>
        <v>B</v>
      </c>
      <c r="G217" s="23" t="str">
        <f t="shared" si="9"/>
        <v>Lantai 01</v>
      </c>
      <c r="H217" s="24" t="str">
        <f t="shared" si="10"/>
        <v>R. Media</v>
      </c>
      <c r="I217" s="35">
        <f ca="1" t="shared" si="11"/>
        <v>95</v>
      </c>
      <c r="J217" s="36"/>
      <c r="K217" s="32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</row>
    <row r="218" customHeight="1" spans="1:47">
      <c r="A218" s="1"/>
      <c r="B218" s="33" t="s">
        <v>206</v>
      </c>
      <c r="C218" s="18"/>
      <c r="D218" s="22">
        <f ca="1">IFERROR(ROUND(AVERAGEIFS(DATA!$K:$K,DATA!$F:$F,$B218,DATA!$N:$N,$F$2,DATA!$E:$E,"&lt;=7"),4)," ")</f>
        <v>0.95</v>
      </c>
      <c r="E218" s="18"/>
      <c r="F218" s="18" t="str">
        <f ca="1">IF($D218=" "," ",IFERROR(IF($D218&gt;MASTER!$B$3/100,"SB",IF($D218&gt;MASTER!$B$4/100,"B",IF($D218&gt;MASTER!$B$5/100,"C","K"))),0))</f>
        <v>B</v>
      </c>
      <c r="G218" s="23" t="str">
        <f t="shared" si="9"/>
        <v>Lantai 01</v>
      </c>
      <c r="H218" s="24" t="str">
        <f t="shared" si="10"/>
        <v>Lounge</v>
      </c>
      <c r="I218" s="35">
        <f ca="1" t="shared" si="11"/>
        <v>95</v>
      </c>
      <c r="J218" s="36"/>
      <c r="K218" s="32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</row>
    <row r="219" customHeight="1" spans="1:47">
      <c r="A219" s="1"/>
      <c r="B219" s="33" t="s">
        <v>207</v>
      </c>
      <c r="C219" s="18"/>
      <c r="D219" s="22">
        <f ca="1">IFERROR(ROUND(AVERAGEIFS(DATA!$K:$K,DATA!$F:$F,$B219,DATA!$N:$N,$F$2,DATA!$E:$E,"&lt;=7"),4)," ")</f>
        <v>0.95</v>
      </c>
      <c r="E219" s="18"/>
      <c r="F219" s="18" t="str">
        <f ca="1">IF($D219=" "," ",IFERROR(IF($D219&gt;MASTER!$B$3/100,"SB",IF($D219&gt;MASTER!$B$4/100,"B",IF($D219&gt;MASTER!$B$5/100,"C","K"))),0))</f>
        <v>B</v>
      </c>
      <c r="G219" s="23" t="str">
        <f t="shared" si="9"/>
        <v>Ground</v>
      </c>
      <c r="H219" s="24" t="str">
        <f t="shared" si="10"/>
        <v>Ground</v>
      </c>
      <c r="I219" s="35">
        <f ca="1" t="shared" si="11"/>
        <v>95</v>
      </c>
      <c r="J219" s="36"/>
      <c r="K219" s="32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</row>
    <row r="220" customHeight="1" spans="1:47">
      <c r="A220" s="1"/>
      <c r="B220" s="33" t="s">
        <v>208</v>
      </c>
      <c r="C220" s="18"/>
      <c r="D220" s="22">
        <f ca="1">IFERROR(ROUND(AVERAGEIFS(DATA!$K:$K,DATA!$F:$F,$B220,DATA!$N:$N,$F$2,DATA!$E:$E,"&lt;=7"),4)," ")</f>
        <v>0.95</v>
      </c>
      <c r="E220" s="18"/>
      <c r="F220" s="18" t="str">
        <f ca="1">IF($D220=" "," ",IFERROR(IF($D220&gt;MASTER!$B$3/100,"SB",IF($D220&gt;MASTER!$B$4/100,"B",IF($D220&gt;MASTER!$B$5/100,"C","K"))),0))</f>
        <v>B</v>
      </c>
      <c r="G220" s="23" t="str">
        <f t="shared" si="9"/>
        <v>Ground</v>
      </c>
      <c r="H220" s="24" t="str">
        <f t="shared" si="10"/>
        <v>Lift Eksekutif</v>
      </c>
      <c r="I220" s="35">
        <f ca="1" t="shared" si="11"/>
        <v>95</v>
      </c>
      <c r="J220" s="36"/>
      <c r="K220" s="32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</row>
    <row r="221" customHeight="1" spans="1:47">
      <c r="A221" s="1"/>
      <c r="B221" s="33" t="s">
        <v>209</v>
      </c>
      <c r="C221" s="18"/>
      <c r="D221" s="22">
        <f ca="1">IFERROR(ROUND(AVERAGEIFS(DATA!$K:$K,DATA!$F:$F,$B221,DATA!$N:$N,$F$2,DATA!$E:$E,"&lt;=7"),4)," ")</f>
        <v>0.95</v>
      </c>
      <c r="E221" s="18"/>
      <c r="F221" s="18" t="str">
        <f ca="1">IF($D221=" "," ",IFERROR(IF($D221&gt;MASTER!$B$3/100,"SB",IF($D221&gt;MASTER!$B$4/100,"B",IF($D221&gt;MASTER!$B$5/100,"C","K"))),0))</f>
        <v>B</v>
      </c>
      <c r="G221" s="23" t="str">
        <f t="shared" si="9"/>
        <v>Ground</v>
      </c>
      <c r="H221" s="24" t="str">
        <f t="shared" si="10"/>
        <v>Lift Barang</v>
      </c>
      <c r="I221" s="35">
        <f ca="1" t="shared" si="11"/>
        <v>95</v>
      </c>
      <c r="J221" s="36"/>
      <c r="K221" s="32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</row>
    <row r="222" customHeight="1" spans="1:47">
      <c r="A222" s="1"/>
      <c r="B222" s="33" t="s">
        <v>210</v>
      </c>
      <c r="C222" s="18"/>
      <c r="D222" s="22">
        <f ca="1">IFERROR(ROUND(AVERAGEIFS(DATA!$K:$K,DATA!$F:$F,$B222,DATA!$N:$N,$F$2,DATA!$E:$E,"&lt;=7"),4)," ")</f>
        <v>0.95</v>
      </c>
      <c r="E222" s="18"/>
      <c r="F222" s="18" t="str">
        <f ca="1">IF($D222=" "," ",IFERROR(IF($D222&gt;MASTER!$B$3/100,"SB",IF($D222&gt;MASTER!$B$4/100,"B",IF($D222&gt;MASTER!$B$5/100,"C","K"))),0))</f>
        <v>B</v>
      </c>
      <c r="G222" s="23" t="str">
        <f t="shared" si="9"/>
        <v>Ground</v>
      </c>
      <c r="H222" s="24" t="str">
        <f t="shared" si="10"/>
        <v>Koridor Basement</v>
      </c>
      <c r="I222" s="35">
        <f ca="1" t="shared" si="11"/>
        <v>95</v>
      </c>
      <c r="J222" s="36"/>
      <c r="K222" s="32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</row>
    <row r="223" customHeight="1" spans="1:47">
      <c r="A223" s="1"/>
      <c r="B223" s="33" t="s">
        <v>211</v>
      </c>
      <c r="C223" s="18"/>
      <c r="D223" s="22">
        <f ca="1">IFERROR(ROUND(AVERAGEIFS(DATA!$K:$K,DATA!$F:$F,$B223,DATA!$N:$N,$F$2,DATA!$E:$E,"&lt;=7"),4)," ")</f>
        <v>0.95</v>
      </c>
      <c r="E223" s="18"/>
      <c r="F223" s="18" t="str">
        <f ca="1">IF($D223=" "," ",IFERROR(IF($D223&gt;MASTER!$B$3/100,"SB",IF($D223&gt;MASTER!$B$4/100,"B",IF($D223&gt;MASTER!$B$5/100,"C","K"))),0))</f>
        <v>B</v>
      </c>
      <c r="G223" s="23" t="str">
        <f t="shared" si="9"/>
        <v>Ground</v>
      </c>
      <c r="H223" s="24" t="str">
        <f t="shared" si="10"/>
        <v>Gudang ATK</v>
      </c>
      <c r="I223" s="35">
        <f ca="1" t="shared" si="11"/>
        <v>95</v>
      </c>
      <c r="J223" s="36"/>
      <c r="K223" s="32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</row>
    <row r="224" customHeight="1" spans="1:47">
      <c r="A224" s="1"/>
      <c r="B224" s="33" t="s">
        <v>212</v>
      </c>
      <c r="C224" s="18"/>
      <c r="D224" s="22">
        <f ca="1">IFERROR(ROUND(AVERAGEIFS(DATA!$K:$K,DATA!$F:$F,$B224,DATA!$N:$N,$F$2,DATA!$E:$E,"&lt;=7"),4)," ")</f>
        <v>0.95</v>
      </c>
      <c r="E224" s="18"/>
      <c r="F224" s="18" t="str">
        <f ca="1">IF($D224=" "," ",IFERROR(IF($D224&gt;MASTER!$B$3/100,"SB",IF($D224&gt;MASTER!$B$4/100,"B",IF($D224&gt;MASTER!$B$5/100,"C","K"))),0))</f>
        <v>B</v>
      </c>
      <c r="G224" s="23" t="str">
        <f t="shared" si="9"/>
        <v>Ground</v>
      </c>
      <c r="H224" s="24" t="str">
        <f t="shared" si="10"/>
        <v>Gudang Sipil</v>
      </c>
      <c r="I224" s="35">
        <f ca="1" t="shared" si="11"/>
        <v>95</v>
      </c>
      <c r="J224" s="36"/>
      <c r="K224" s="32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</row>
    <row r="225" customHeight="1" spans="1:47">
      <c r="A225" s="1"/>
      <c r="B225" s="33" t="s">
        <v>213</v>
      </c>
      <c r="C225" s="18"/>
      <c r="D225" s="22">
        <f ca="1">IFERROR(ROUND(AVERAGEIFS(DATA!$K:$K,DATA!$F:$F,$B225,DATA!$N:$N,$F$2,DATA!$E:$E,"&lt;=7"),4)," ")</f>
        <v>0.95</v>
      </c>
      <c r="E225" s="18"/>
      <c r="F225" s="18" t="str">
        <f ca="1">IF($D225=" "," ",IFERROR(IF($D225&gt;MASTER!$B$3/100,"SB",IF($D225&gt;MASTER!$B$4/100,"B",IF($D225&gt;MASTER!$B$5/100,"C","K"))),0))</f>
        <v>B</v>
      </c>
      <c r="G225" s="23" t="str">
        <f t="shared" si="9"/>
        <v>Ground</v>
      </c>
      <c r="H225" s="24" t="str">
        <f t="shared" si="10"/>
        <v>Mushola</v>
      </c>
      <c r="I225" s="35">
        <f ca="1" t="shared" si="11"/>
        <v>95</v>
      </c>
      <c r="J225" s="36"/>
      <c r="K225" s="32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</row>
    <row r="226" customHeight="1" spans="1:47">
      <c r="A226" s="1"/>
      <c r="B226" s="33" t="s">
        <v>214</v>
      </c>
      <c r="C226" s="18"/>
      <c r="D226" s="22">
        <f ca="1">IFERROR(ROUND(AVERAGEIFS(DATA!$K:$K,DATA!$F:$F,$B226,DATA!$N:$N,$F$2,DATA!$E:$E,"&lt;=7"),4)," ")</f>
        <v>0.95</v>
      </c>
      <c r="E226" s="18"/>
      <c r="F226" s="18" t="str">
        <f ca="1">IF($D226=" "," ",IFERROR(IF($D226&gt;MASTER!$B$3/100,"SB",IF($D226&gt;MASTER!$B$4/100,"B",IF($D226&gt;MASTER!$B$5/100,"C","K"))),0))</f>
        <v>B</v>
      </c>
      <c r="G226" s="23" t="str">
        <f t="shared" si="9"/>
        <v>Ground</v>
      </c>
      <c r="H226" s="24" t="str">
        <f t="shared" si="10"/>
        <v>Pantry</v>
      </c>
      <c r="I226" s="35">
        <f ca="1" t="shared" si="11"/>
        <v>95</v>
      </c>
      <c r="J226" s="36"/>
      <c r="K226" s="32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</row>
    <row r="227" customHeight="1" spans="1:47">
      <c r="A227" s="1"/>
      <c r="B227" s="33" t="s">
        <v>215</v>
      </c>
      <c r="C227" s="18"/>
      <c r="D227" s="22">
        <f ca="1">IFERROR(ROUND(AVERAGEIFS(DATA!$K:$K,DATA!$F:$F,$B227,DATA!$N:$N,$F$2,DATA!$E:$E,"&lt;=7"),4)," ")</f>
        <v>0.95</v>
      </c>
      <c r="E227" s="18"/>
      <c r="F227" s="18" t="str">
        <f ca="1">IF($D227=" "," ",IFERROR(IF($D227&gt;MASTER!$B$3/100,"SB",IF($D227&gt;MASTER!$B$4/100,"B",IF($D227&gt;MASTER!$B$5/100,"C","K"))),0))</f>
        <v>B</v>
      </c>
      <c r="G227" s="23" t="str">
        <f t="shared" si="9"/>
        <v>Ground</v>
      </c>
      <c r="H227" s="24" t="str">
        <f t="shared" si="10"/>
        <v>R. BAS</v>
      </c>
      <c r="I227" s="35">
        <f ca="1" t="shared" si="11"/>
        <v>95</v>
      </c>
      <c r="J227" s="36"/>
      <c r="K227" s="32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</row>
    <row r="228" customHeight="1" spans="1:47">
      <c r="A228" s="1"/>
      <c r="B228" s="33" t="s">
        <v>216</v>
      </c>
      <c r="C228" s="18"/>
      <c r="D228" s="22">
        <f ca="1">IFERROR(ROUND(AVERAGEIFS(DATA!$K:$K,DATA!$F:$F,$B228,DATA!$N:$N,$F$2,DATA!$E:$E,"&lt;=7"),4)," ")</f>
        <v>0.95</v>
      </c>
      <c r="E228" s="18"/>
      <c r="F228" s="18" t="str">
        <f ca="1">IF($D228=" "," ",IFERROR(IF($D228&gt;MASTER!$B$3/100,"SB",IF($D228&gt;MASTER!$B$4/100,"B",IF($D228&gt;MASTER!$B$5/100,"C","K"))),0))</f>
        <v>B</v>
      </c>
      <c r="G228" s="23" t="str">
        <f t="shared" si="9"/>
        <v>Ground</v>
      </c>
      <c r="H228" s="24" t="str">
        <f t="shared" si="10"/>
        <v>R.Plumbing</v>
      </c>
      <c r="I228" s="35">
        <f ca="1" t="shared" si="11"/>
        <v>95</v>
      </c>
      <c r="J228" s="36"/>
      <c r="K228" s="32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</row>
    <row r="229" customHeight="1" spans="1:47">
      <c r="A229" s="1"/>
      <c r="B229" s="33" t="s">
        <v>217</v>
      </c>
      <c r="C229" s="18"/>
      <c r="D229" s="22">
        <f ca="1">IFERROR(ROUND(AVERAGEIFS(DATA!$K:$K,DATA!$F:$F,$B229,DATA!$N:$N,$F$2,DATA!$E:$E,"&lt;=7"),4)," ")</f>
        <v>0.95</v>
      </c>
      <c r="E229" s="18"/>
      <c r="F229" s="18" t="str">
        <f ca="1">IF($D229=" "," ",IFERROR(IF($D229&gt;MASTER!$B$3/100,"SB",IF($D229&gt;MASTER!$B$4/100,"B",IF($D229&gt;MASTER!$B$5/100,"C","K"))),0))</f>
        <v>B</v>
      </c>
      <c r="G229" s="23" t="str">
        <f t="shared" si="9"/>
        <v>Ground</v>
      </c>
      <c r="H229" s="24" t="str">
        <f t="shared" si="10"/>
        <v>Gudang Logistik</v>
      </c>
      <c r="I229" s="35">
        <f ca="1" t="shared" si="11"/>
        <v>95</v>
      </c>
      <c r="J229" s="36"/>
      <c r="K229" s="32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</row>
    <row r="230" customHeight="1" spans="1:47">
      <c r="A230" s="1"/>
      <c r="B230" s="33" t="s">
        <v>218</v>
      </c>
      <c r="C230" s="18"/>
      <c r="D230" s="22">
        <f ca="1">IFERROR(ROUND(AVERAGEIFS(DATA!$K:$K,DATA!$F:$F,$B230,DATA!$N:$N,$F$2,DATA!$E:$E,"&lt;=7"),4)," ")</f>
        <v>0.95</v>
      </c>
      <c r="E230" s="18"/>
      <c r="F230" s="18" t="str">
        <f ca="1">IF($D230=" "," ",IFERROR(IF($D230&gt;MASTER!$B$3/100,"SB",IF($D230&gt;MASTER!$B$4/100,"B",IF($D230&gt;MASTER!$B$5/100,"C","K"))),0))</f>
        <v>B</v>
      </c>
      <c r="G230" s="23" t="str">
        <f t="shared" si="9"/>
        <v>Ground</v>
      </c>
      <c r="H230" s="24" t="str">
        <f t="shared" si="10"/>
        <v>Toilet</v>
      </c>
      <c r="I230" s="35">
        <f ca="1" t="shared" si="11"/>
        <v>95</v>
      </c>
      <c r="J230" s="36"/>
      <c r="K230" s="32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</row>
    <row r="231" customHeight="1" spans="1:47">
      <c r="A231" s="1"/>
      <c r="B231" s="33" t="s">
        <v>213</v>
      </c>
      <c r="C231" s="18"/>
      <c r="D231" s="22">
        <f ca="1">IFERROR(ROUND(AVERAGEIFS(DATA!$K:$K,DATA!$F:$F,$B231,DATA!$N:$N,$F$2,DATA!$E:$E,"&lt;=7"),4)," ")</f>
        <v>0.95</v>
      </c>
      <c r="E231" s="18"/>
      <c r="F231" s="18" t="str">
        <f ca="1">IF($D231=" "," ",IFERROR(IF($D231&gt;MASTER!$B$3/100,"SB",IF($D231&gt;MASTER!$B$4/100,"B",IF($D231&gt;MASTER!$B$5/100,"C","K"))),0))</f>
        <v>B</v>
      </c>
      <c r="G231" s="23" t="str">
        <f t="shared" si="9"/>
        <v>Ground</v>
      </c>
      <c r="H231" s="24" t="str">
        <f t="shared" si="10"/>
        <v>Mushola</v>
      </c>
      <c r="I231" s="35">
        <f ca="1" t="shared" si="11"/>
        <v>95</v>
      </c>
      <c r="J231" s="36"/>
      <c r="K231" s="32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</row>
    <row r="232" customHeight="1" spans="1:47">
      <c r="A232" s="1"/>
      <c r="B232" s="33" t="s">
        <v>219</v>
      </c>
      <c r="C232" s="18"/>
      <c r="D232" s="22">
        <f ca="1">IFERROR(ROUND(AVERAGEIFS(DATA!$K:$K,DATA!$F:$F,$B232,DATA!$N:$N,$F$2,DATA!$E:$E,"&lt;=7"),4)," ")</f>
        <v>0.95</v>
      </c>
      <c r="E232" s="18"/>
      <c r="F232" s="18" t="str">
        <f ca="1">IF($D232=" "," ",IFERROR(IF($D232&gt;MASTER!$B$3/100,"SB",IF($D232&gt;MASTER!$B$4/100,"B",IF($D232&gt;MASTER!$B$5/100,"C","K"))),0))</f>
        <v>B</v>
      </c>
      <c r="G232" s="23" t="str">
        <f t="shared" si="9"/>
        <v>Halaman</v>
      </c>
      <c r="H232" s="24" t="str">
        <f t="shared" si="10"/>
        <v>Halaman</v>
      </c>
      <c r="I232" s="35">
        <f ca="1" t="shared" si="11"/>
        <v>95</v>
      </c>
      <c r="J232" s="36"/>
      <c r="K232" s="32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</row>
    <row r="233" customHeight="1" spans="1:47">
      <c r="A233" s="1"/>
      <c r="B233" s="33" t="s">
        <v>220</v>
      </c>
      <c r="C233" s="18"/>
      <c r="D233" s="22">
        <f ca="1">IFERROR(ROUND(AVERAGEIFS(DATA!$K:$K,DATA!$F:$F,$B233,DATA!$N:$N,$F$2,DATA!$E:$E,"&lt;=7"),4)," ")</f>
        <v>0.95</v>
      </c>
      <c r="E233" s="18"/>
      <c r="F233" s="18" t="str">
        <f ca="1">IF($D233=" "," ",IFERROR(IF($D233&gt;MASTER!$B$3/100,"SB",IF($D233&gt;MASTER!$B$4/100,"B",IF($D233&gt;MASTER!$B$5/100,"C","K"))),0))</f>
        <v>B</v>
      </c>
      <c r="G233" s="23" t="str">
        <f t="shared" si="9"/>
        <v>Halaman</v>
      </c>
      <c r="H233" s="24" t="str">
        <f t="shared" si="10"/>
        <v>Taman</v>
      </c>
      <c r="I233" s="35">
        <f ca="1" t="shared" si="11"/>
        <v>95</v>
      </c>
      <c r="J233" s="36"/>
      <c r="K233" s="32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</row>
    <row r="234" customHeight="1" spans="1:47">
      <c r="A234" s="1"/>
      <c r="B234" s="33" t="s">
        <v>221</v>
      </c>
      <c r="C234" s="18"/>
      <c r="D234" s="22">
        <f ca="1">IFERROR(ROUND(AVERAGEIFS(DATA!$K:$K,DATA!$F:$F,$B234,DATA!$N:$N,$F$2,DATA!$E:$E,"&lt;=7"),4)," ")</f>
        <v>0.95</v>
      </c>
      <c r="E234" s="18"/>
      <c r="F234" s="18" t="str">
        <f ca="1">IF($D234=" "," ",IFERROR(IF($D234&gt;MASTER!$B$3/100,"SB",IF($D234&gt;MASTER!$B$4/100,"B",IF($D234&gt;MASTER!$B$5/100,"C","K"))),0))</f>
        <v>B</v>
      </c>
      <c r="G234" s="23" t="str">
        <f t="shared" si="9"/>
        <v>Halaman</v>
      </c>
      <c r="H234" s="24" t="str">
        <f t="shared" si="10"/>
        <v>Parkir Motor</v>
      </c>
      <c r="I234" s="35">
        <f ca="1" t="shared" si="11"/>
        <v>95</v>
      </c>
      <c r="J234" s="36"/>
      <c r="K234" s="32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</row>
    <row r="235" customHeight="1" spans="1:47">
      <c r="A235" s="1"/>
      <c r="B235" s="33" t="s">
        <v>222</v>
      </c>
      <c r="C235" s="18"/>
      <c r="D235" s="22">
        <f ca="1">IFERROR(ROUND(AVERAGEIFS(DATA!$K:$K,DATA!$F:$F,$B235,DATA!$N:$N,$F$2,DATA!$E:$E,"&lt;=7"),4)," ")</f>
        <v>0.95</v>
      </c>
      <c r="E235" s="18"/>
      <c r="F235" s="18" t="str">
        <f ca="1">IF($D235=" "," ",IFERROR(IF($D235&gt;MASTER!$B$3/100,"SB",IF($D235&gt;MASTER!$B$4/100,"B",IF($D235&gt;MASTER!$B$5/100,"C","K"))),0))</f>
        <v>B</v>
      </c>
      <c r="G235" s="23" t="str">
        <f t="shared" si="9"/>
        <v>Halaman</v>
      </c>
      <c r="H235" s="24" t="str">
        <f t="shared" si="10"/>
        <v>Parkir Mobil</v>
      </c>
      <c r="I235" s="35">
        <f ca="1" t="shared" si="11"/>
        <v>95</v>
      </c>
      <c r="J235" s="36"/>
      <c r="K235" s="32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</row>
    <row r="236" customHeight="1" spans="1:47">
      <c r="A236" s="1"/>
      <c r="B236" s="33" t="s">
        <v>223</v>
      </c>
      <c r="C236" s="18"/>
      <c r="D236" s="22">
        <f ca="1">IFERROR(ROUND(AVERAGEIFS(DATA!$K:$K,DATA!$F:$F,$B236,DATA!$N:$N,$F$2,DATA!$E:$E,"&lt;=7"),4)," ")</f>
        <v>0.95</v>
      </c>
      <c r="E236" s="18"/>
      <c r="F236" s="18" t="str">
        <f ca="1">IF($D236=" "," ",IFERROR(IF($D236&gt;MASTER!$B$3/100,"SB",IF($D236&gt;MASTER!$B$4/100,"B",IF($D236&gt;MASTER!$B$5/100,"C","K"))),0))</f>
        <v>B</v>
      </c>
      <c r="G236" s="23" t="str">
        <f t="shared" si="9"/>
        <v>Halaman</v>
      </c>
      <c r="H236" s="24" t="str">
        <f t="shared" si="10"/>
        <v>Halaman depan samping dan belakang</v>
      </c>
      <c r="I236" s="35">
        <f ca="1" t="shared" si="11"/>
        <v>95</v>
      </c>
      <c r="J236" s="36"/>
      <c r="K236" s="32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</row>
    <row r="237" customHeight="1" spans="1:47">
      <c r="A237" s="1"/>
      <c r="B237" s="33" t="s">
        <v>224</v>
      </c>
      <c r="C237" s="18"/>
      <c r="D237" s="22">
        <f ca="1">IFERROR(ROUND(AVERAGEIFS(DATA!$K:$K,DATA!$F:$F,$B237,DATA!$N:$N,$F$2,DATA!$E:$E,"&lt;=7"),4)," ")</f>
        <v>0.95</v>
      </c>
      <c r="E237" s="18"/>
      <c r="F237" s="18" t="str">
        <f ca="1">IF($D237=" "," ",IFERROR(IF($D237&gt;MASTER!$B$3/100,"SB",IF($D237&gt;MASTER!$B$4/100,"B",IF($D237&gt;MASTER!$B$5/100,"C","K"))),0))</f>
        <v>B</v>
      </c>
      <c r="G237" s="23" t="str">
        <f t="shared" si="9"/>
        <v>Halaman</v>
      </c>
      <c r="H237" s="24" t="str">
        <f t="shared" si="10"/>
        <v>TPS</v>
      </c>
      <c r="I237" s="35">
        <f ca="1" t="shared" si="11"/>
        <v>95</v>
      </c>
      <c r="J237" s="36"/>
      <c r="K237" s="32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</row>
    <row r="238" customHeight="1" spans="1:4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</row>
    <row r="239" customHeight="1" spans="1:4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</row>
    <row r="240" customHeight="1" spans="1:4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</row>
    <row r="241" customHeight="1" spans="1:4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</row>
    <row r="242" customHeight="1" spans="1:4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</row>
    <row r="243" customHeight="1" spans="1:47">
      <c r="A243" s="1"/>
      <c r="B243" s="14" t="s">
        <v>357</v>
      </c>
      <c r="C243" s="1"/>
      <c r="E243" s="1"/>
      <c r="F243" s="14" t="s">
        <v>358</v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</row>
    <row r="244" customHeight="1" spans="1:4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</row>
    <row r="245" customHeight="1" spans="1:4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</row>
    <row r="246" customHeight="1" spans="1:4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</row>
    <row r="247" customHeight="1" spans="1: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</row>
    <row r="248" customHeight="1" spans="1:47">
      <c r="A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</row>
    <row r="249" customHeight="1" spans="1:47">
      <c r="A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</row>
    <row r="250" customHeight="1" spans="1:47">
      <c r="A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</row>
    <row r="251" customHeight="1" spans="1:47">
      <c r="A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</row>
    <row r="252" customHeight="1" spans="1:47">
      <c r="A252" s="1"/>
      <c r="B252" s="1" t="s">
        <v>359</v>
      </c>
      <c r="C252" s="1"/>
      <c r="D252" s="1"/>
      <c r="E252" s="1"/>
      <c r="F252" s="1" t="s">
        <v>359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</row>
    <row r="253" customHeight="1" spans="1:47">
      <c r="A253" s="1"/>
      <c r="B253" s="1" t="s">
        <v>360</v>
      </c>
      <c r="C253" s="1"/>
      <c r="D253" s="1"/>
      <c r="E253" s="1"/>
      <c r="F253" s="1" t="s">
        <v>360</v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</row>
    <row r="254" customHeight="1" spans="1:4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</row>
    <row r="255" customHeight="1" spans="1:4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</row>
    <row r="256" customHeight="1" spans="1:4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</row>
    <row r="257" customHeight="1" spans="1:4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</row>
    <row r="258" customHeight="1" spans="1:4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</row>
    <row r="259" customHeight="1" spans="1:4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</row>
    <row r="260" customHeight="1" spans="1:4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</row>
    <row r="261" customHeight="1" spans="1:4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</row>
    <row r="262" customHeight="1" spans="1:4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</row>
    <row r="263" customHeight="1" spans="1:4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</row>
    <row r="264" customHeight="1" spans="1:4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</row>
    <row r="265" customHeight="1" spans="1:4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</row>
    <row r="266" customHeight="1" spans="1:4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</row>
    <row r="267" customHeight="1" spans="1:4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</row>
    <row r="268" customHeight="1" spans="1:4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</row>
    <row r="269" customHeight="1" spans="1:4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</row>
    <row r="270" customHeight="1" spans="1:4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</row>
    <row r="271" customHeight="1" spans="1:4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</row>
    <row r="272" customHeight="1" spans="1:4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</row>
    <row r="273" customHeight="1" spans="1:4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</row>
    <row r="274" customHeight="1" spans="1:4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</row>
    <row r="275" customHeight="1" spans="1:4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</row>
    <row r="276" customHeight="1" spans="1:4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</row>
    <row r="277" customHeight="1" spans="1:4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</row>
    <row r="278" customHeight="1" spans="1:4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</row>
    <row r="279" customHeight="1" spans="1:4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</row>
    <row r="280" customHeight="1" spans="1:4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</row>
    <row r="281" customHeight="1" spans="1:4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</row>
    <row r="282" customHeight="1" spans="1:4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</row>
    <row r="283" customHeight="1" spans="1:4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</row>
    <row r="284" customHeight="1" spans="1:4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</row>
    <row r="285" customHeight="1" spans="1:4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</row>
    <row r="286" customHeight="1" spans="1:4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</row>
    <row r="287" customHeight="1" spans="1:4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</row>
    <row r="288" customHeight="1" spans="1:4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</row>
    <row r="289" customHeight="1" spans="1:4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</row>
    <row r="290" customHeight="1" spans="1:4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</row>
    <row r="291" customHeight="1" spans="1:4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</row>
    <row r="292" customHeight="1" spans="1:4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</row>
    <row r="293" customHeight="1" spans="1:4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</row>
    <row r="294" customHeight="1" spans="1:4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</row>
    <row r="295" customHeight="1" spans="1:4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</row>
    <row r="296" customHeight="1" spans="1:4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</row>
    <row r="297" customHeight="1" spans="1:4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</row>
    <row r="298" customHeight="1" spans="1:4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</row>
    <row r="299" customHeight="1" spans="1:4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</row>
    <row r="300" customHeight="1" spans="1:4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</row>
    <row r="301" customHeight="1" spans="1:4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</row>
    <row r="302" customHeight="1" spans="1:4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</row>
    <row r="303" customHeight="1" spans="1:4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</row>
    <row r="304" customHeight="1" spans="1:4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</row>
    <row r="305" customHeight="1" spans="1:4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</row>
    <row r="306" customHeight="1" spans="1:4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</row>
    <row r="307" customHeight="1" spans="1:4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</row>
    <row r="308" customHeight="1" spans="1:4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</row>
    <row r="309" customHeight="1" spans="1:4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</row>
    <row r="310" customHeight="1" spans="1:4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</row>
    <row r="311" customHeight="1" spans="1:4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</row>
    <row r="312" customHeight="1" spans="1:4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</row>
    <row r="313" customHeight="1" spans="1:4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</row>
    <row r="314" customHeight="1" spans="1:4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</row>
    <row r="315" customHeight="1" spans="1:4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</row>
    <row r="316" customHeight="1" spans="1:4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</row>
    <row r="317" customHeight="1" spans="1:4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</row>
    <row r="318" customHeight="1" spans="1:4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</row>
    <row r="319" customHeight="1" spans="1:4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</row>
    <row r="320" customHeight="1" spans="1:4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</row>
    <row r="321" customHeight="1" spans="1:4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</row>
    <row r="322" customHeight="1" spans="1:4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</row>
    <row r="323" customHeight="1" spans="1:4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</row>
    <row r="324" customHeight="1" spans="1:4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</row>
    <row r="325" customHeight="1" spans="1:4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</row>
    <row r="326" customHeight="1" spans="1:4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</row>
    <row r="327" customHeight="1" spans="1:4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</row>
    <row r="328" customHeight="1" spans="1:4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</row>
    <row r="329" customHeight="1" spans="1:4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</row>
    <row r="330" customHeight="1" spans="1:4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</row>
    <row r="331" customHeight="1" spans="1:4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</row>
    <row r="332" customHeight="1" spans="1:4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</row>
    <row r="333" customHeight="1" spans="1:4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</row>
    <row r="334" customHeight="1" spans="1:4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</row>
    <row r="335" customHeight="1" spans="1:4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</row>
    <row r="336" customHeight="1" spans="1:4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</row>
    <row r="337" customHeight="1" spans="1:4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</row>
    <row r="338" customHeight="1" spans="1:4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</row>
    <row r="339" customHeight="1" spans="1:4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</row>
    <row r="340" customHeight="1" spans="1:4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</row>
    <row r="341" customHeight="1" spans="1:4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</row>
    <row r="342" customHeight="1" spans="1:4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</row>
    <row r="343" customHeight="1" spans="1:4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</row>
    <row r="344" customHeight="1" spans="1:4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</row>
    <row r="345" customHeight="1" spans="1:4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</row>
    <row r="346" customHeight="1" spans="1:4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</row>
    <row r="347" customHeight="1" spans="1: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</row>
    <row r="348" customHeight="1" spans="1:4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</row>
    <row r="349" customHeight="1" spans="1:4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</row>
    <row r="350" customHeight="1" spans="1:4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</row>
    <row r="351" customHeight="1" spans="1:4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</row>
    <row r="352" customHeight="1" spans="1:4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</row>
    <row r="353" customHeight="1" spans="1:4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</row>
    <row r="354" customHeight="1" spans="1:4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</row>
    <row r="355" customHeight="1" spans="1:4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</row>
    <row r="356" customHeight="1" spans="1:4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</row>
    <row r="357" customHeight="1" spans="1:4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</row>
    <row r="358" customHeight="1" spans="1:4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</row>
    <row r="359" customHeight="1" spans="1:4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</row>
    <row r="360" customHeight="1" spans="1:4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</row>
    <row r="361" customHeight="1" spans="1:4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</row>
    <row r="362" customHeight="1" spans="1:4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</row>
    <row r="363" customHeight="1" spans="1:4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</row>
    <row r="364" customHeight="1" spans="1:4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</row>
    <row r="365" customHeight="1" spans="1:4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</row>
    <row r="366" customHeight="1" spans="1:4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</row>
    <row r="367" customHeight="1" spans="1:4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</row>
    <row r="368" customHeight="1" spans="1:4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</row>
    <row r="369" customHeight="1" spans="1:47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</row>
    <row r="370" customHeight="1" spans="1:47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</row>
    <row r="371" customHeight="1" spans="1:47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</row>
    <row r="372" customHeight="1" spans="1:47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</row>
    <row r="373" customHeight="1" spans="1:47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</row>
    <row r="374" customHeight="1" spans="1:47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</row>
    <row r="375" customHeight="1" spans="1:47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</row>
    <row r="376" customHeight="1" spans="1:47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</row>
    <row r="377" customHeight="1" spans="1:4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</row>
    <row r="378" customHeight="1" spans="1:47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</row>
    <row r="379" customHeight="1" spans="1:47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</row>
    <row r="380" customHeight="1" spans="1:47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</row>
    <row r="381" customHeight="1" spans="1:47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</row>
    <row r="382" customHeight="1" spans="1:47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</row>
    <row r="383" customHeight="1" spans="1:47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</row>
    <row r="384" customHeight="1" spans="1:47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</row>
    <row r="385" customHeight="1" spans="1:47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</row>
    <row r="386" customHeight="1" spans="1:47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</row>
    <row r="387" customHeight="1" spans="1:4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</row>
    <row r="388" customHeight="1" spans="1:4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</row>
    <row r="389" customHeight="1" spans="1:4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</row>
    <row r="390" customHeight="1" spans="1:4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</row>
    <row r="391" customHeight="1" spans="1:4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</row>
    <row r="392" customHeight="1" spans="1:4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</row>
    <row r="393" customHeight="1" spans="1:4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</row>
    <row r="394" customHeight="1" spans="1:4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</row>
    <row r="395" customHeight="1" spans="1:4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</row>
    <row r="396" customHeight="1" spans="1:4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</row>
    <row r="397" customHeight="1" spans="1:4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</row>
    <row r="398" customHeight="1" spans="1:47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</row>
    <row r="399" customHeight="1" spans="1:47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</row>
    <row r="400" customHeight="1" spans="1:47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</row>
    <row r="401" customHeight="1" spans="1:47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</row>
    <row r="402" customHeight="1" spans="1:47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</row>
    <row r="403" customHeight="1" spans="1:47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</row>
    <row r="404" customHeight="1" spans="1:47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</row>
    <row r="405" customHeight="1" spans="1:47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</row>
    <row r="406" customHeight="1" spans="1:47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</row>
    <row r="407" customHeight="1" spans="1:4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</row>
    <row r="408" customHeight="1" spans="1:47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</row>
    <row r="409" customHeight="1" spans="1:47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</row>
    <row r="410" customHeight="1" spans="1:47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</row>
    <row r="411" customHeight="1" spans="1:47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</row>
    <row r="412" customHeight="1" spans="1:47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</row>
    <row r="413" customHeight="1" spans="1:47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</row>
    <row r="414" customHeight="1" spans="1:47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</row>
    <row r="415" customHeight="1" spans="1:47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</row>
    <row r="416" customHeight="1" spans="1:47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</row>
    <row r="417" customHeight="1" spans="1:4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</row>
    <row r="418" customHeight="1" spans="1:47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</row>
    <row r="419" customHeight="1" spans="1:47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</row>
    <row r="420" customHeight="1" spans="1:47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</row>
    <row r="421" customHeight="1" spans="1:47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</row>
    <row r="422" customHeight="1" spans="1:47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</row>
    <row r="423" customHeight="1" spans="1:47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</row>
    <row r="424" customHeight="1" spans="1:47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</row>
    <row r="425" customHeight="1" spans="1:47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</row>
    <row r="426" customHeight="1" spans="1:47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</row>
    <row r="427" customHeight="1" spans="1:4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</row>
    <row r="428" customHeight="1" spans="1:47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</row>
    <row r="429" customHeight="1" spans="1:47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</row>
    <row r="430" customHeight="1" spans="1:47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</row>
    <row r="431" customHeight="1" spans="1:47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</row>
    <row r="432" customHeight="1" spans="1:47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</row>
    <row r="433" customHeight="1" spans="1:47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</row>
    <row r="434" customHeight="1" spans="1:47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</row>
    <row r="435" customHeight="1" spans="1:47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</row>
    <row r="436" customHeight="1" spans="1:47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</row>
    <row r="437" customHeight="1" spans="1:4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</row>
    <row r="438" customHeight="1" spans="1:47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</row>
    <row r="439" customHeight="1" spans="1:47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</row>
    <row r="440" customHeight="1" spans="1:47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</row>
    <row r="441" customHeight="1" spans="1:47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</row>
    <row r="442" customHeight="1" spans="1:47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</row>
    <row r="443" customHeight="1" spans="1:47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</row>
    <row r="444" customHeight="1" spans="1:47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</row>
    <row r="445" customHeight="1" spans="1:47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</row>
    <row r="446" customHeight="1" spans="1:47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</row>
    <row r="447" customHeight="1" spans="1: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</row>
    <row r="448" customHeight="1" spans="1:47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</row>
    <row r="449" customHeight="1" spans="1:47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</row>
    <row r="450" customHeight="1" spans="1:47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</row>
    <row r="451" customHeight="1" spans="1:47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</row>
    <row r="452" customHeight="1" spans="1:47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</row>
    <row r="453" customHeight="1" spans="1:47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</row>
    <row r="454" customHeight="1" spans="1:47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</row>
    <row r="455" customHeight="1" spans="1:47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</row>
    <row r="456" customHeight="1" spans="1:47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</row>
    <row r="457" customHeight="1" spans="1:4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</row>
    <row r="458" customHeight="1" spans="1:47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</row>
    <row r="459" customHeight="1" spans="1:47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</row>
    <row r="460" customHeight="1" spans="1:47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</row>
    <row r="461" customHeight="1" spans="1:47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</row>
    <row r="462" customHeight="1" spans="1:47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</row>
    <row r="463" customHeight="1" spans="1:47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</row>
    <row r="464" customHeight="1" spans="1:47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</row>
    <row r="465" customHeight="1" spans="1:47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</row>
    <row r="466" customHeight="1" spans="1:47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</row>
    <row r="467" customHeight="1" spans="1:4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</row>
    <row r="468" customHeight="1" spans="1:47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</row>
    <row r="469" customHeight="1" spans="1:47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</row>
    <row r="470" customHeight="1" spans="1:47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</row>
    <row r="471" customHeight="1" spans="1:47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</row>
    <row r="472" customHeight="1" spans="1:47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</row>
    <row r="473" customHeight="1" spans="1:47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</row>
    <row r="474" customHeight="1" spans="1:47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</row>
    <row r="475" customHeight="1" spans="1:47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</row>
    <row r="476" customHeight="1" spans="1:47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</row>
    <row r="477" customHeight="1" spans="1:4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</row>
    <row r="478" customHeight="1" spans="1:47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</row>
    <row r="479" customHeight="1" spans="1:47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</row>
    <row r="480" customHeight="1" spans="1:47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</row>
    <row r="481" customHeight="1" spans="1:47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</row>
    <row r="482" customHeight="1" spans="1:47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</row>
    <row r="483" customHeight="1" spans="1:47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</row>
    <row r="484" customHeight="1" spans="1:47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</row>
    <row r="485" customHeight="1" spans="1:47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</row>
    <row r="486" customHeight="1" spans="1:47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</row>
    <row r="487" customHeight="1" spans="1:4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</row>
    <row r="488" customHeight="1" spans="1:47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</row>
    <row r="489" customHeight="1" spans="1:47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</row>
    <row r="490" customHeight="1" spans="1:47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</row>
    <row r="491" customHeight="1" spans="1:47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</row>
    <row r="492" customHeight="1" spans="1:47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</row>
    <row r="493" customHeight="1" spans="1:47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</row>
    <row r="494" customHeight="1" spans="1:47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</row>
    <row r="495" customHeight="1" spans="1:47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</row>
    <row r="496" customHeight="1" spans="1:47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</row>
    <row r="497" customHeight="1" spans="1:4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</row>
    <row r="498" customHeight="1" spans="1:47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</row>
    <row r="499" customHeight="1" spans="1:47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</row>
    <row r="500" customHeight="1" spans="1:47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</row>
    <row r="501" customHeight="1" spans="1:47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</row>
    <row r="502" customHeight="1" spans="1:47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</row>
    <row r="503" customHeight="1" spans="1:47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</row>
    <row r="504" customHeight="1" spans="1:47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</row>
    <row r="505" customHeight="1" spans="1:47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</row>
    <row r="506" customHeight="1" spans="1:47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</row>
    <row r="507" customHeight="1" spans="1:4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</row>
    <row r="508" customHeight="1" spans="1:47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</row>
    <row r="509" customHeight="1" spans="1:47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</row>
    <row r="510" customHeight="1" spans="1:47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</row>
    <row r="511" customHeight="1" spans="1:47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</row>
    <row r="512" customHeight="1" spans="1:47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</row>
    <row r="513" customHeight="1" spans="1:47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</row>
    <row r="514" customHeight="1" spans="1:47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</row>
    <row r="515" customHeight="1" spans="1:47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</row>
    <row r="516" customHeight="1" spans="1:47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</row>
    <row r="517" customHeight="1" spans="1:4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</row>
    <row r="518" customHeight="1" spans="1:47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</row>
    <row r="519" customHeight="1" spans="1:47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</row>
    <row r="520" customHeight="1" spans="1:47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</row>
    <row r="521" customHeight="1" spans="1:47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</row>
    <row r="522" customHeight="1" spans="1:47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</row>
    <row r="523" customHeight="1" spans="1:47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</row>
    <row r="524" customHeight="1" spans="1:47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</row>
    <row r="525" customHeight="1" spans="1:47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</row>
    <row r="526" customHeight="1" spans="1:47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</row>
    <row r="527" customHeight="1" spans="1:4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</row>
    <row r="528" customHeight="1" spans="1:47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</row>
    <row r="529" customHeight="1" spans="1:47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</row>
    <row r="530" customHeight="1" spans="1:47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</row>
    <row r="531" customHeight="1" spans="1:47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</row>
    <row r="532" customHeight="1" spans="1:47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</row>
    <row r="533" customHeight="1" spans="1:47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</row>
    <row r="534" customHeight="1" spans="1:47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</row>
    <row r="535" customHeight="1" spans="1:47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</row>
    <row r="536" customHeight="1" spans="1:47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</row>
    <row r="537" customHeight="1" spans="1:4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</row>
    <row r="538" customHeight="1" spans="1:47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</row>
    <row r="539" customHeight="1" spans="1:47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</row>
    <row r="540" customHeight="1" spans="1:47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</row>
    <row r="541" customHeight="1" spans="1:47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</row>
    <row r="542" customHeight="1" spans="1:47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</row>
    <row r="543" customHeight="1" spans="1:47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</row>
    <row r="544" customHeight="1" spans="1:47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</row>
    <row r="545" customHeight="1" spans="1:47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</row>
    <row r="546" customHeight="1" spans="1:47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</row>
    <row r="547" customHeight="1" spans="1: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</row>
    <row r="548" customHeight="1" spans="1:47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</row>
    <row r="549" customHeight="1" spans="1:47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</row>
    <row r="550" customHeight="1" spans="1:47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</row>
    <row r="551" customHeight="1" spans="1:47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</row>
    <row r="552" customHeight="1" spans="1:47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</row>
    <row r="553" customHeight="1" spans="1:47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</row>
    <row r="554" customHeight="1" spans="1:47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</row>
    <row r="555" customHeight="1" spans="1:47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</row>
    <row r="556" customHeight="1" spans="1:47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</row>
    <row r="557" customHeight="1" spans="1:4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</row>
    <row r="558" customHeight="1" spans="1:47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</row>
    <row r="559" customHeight="1" spans="1:47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</row>
    <row r="560" customHeight="1" spans="1:47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</row>
    <row r="561" customHeight="1" spans="1:47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</row>
    <row r="562" customHeight="1" spans="1:47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</row>
    <row r="563" customHeight="1" spans="1:47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</row>
    <row r="564" customHeight="1" spans="1:47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</row>
    <row r="565" customHeight="1" spans="1:47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</row>
    <row r="566" customHeight="1" spans="1:47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</row>
    <row r="567" customHeight="1" spans="1:4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</row>
    <row r="568" customHeight="1" spans="1:47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</row>
    <row r="569" customHeight="1" spans="1:47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</row>
    <row r="570" customHeight="1" spans="1:47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</row>
    <row r="571" customHeight="1" spans="1:47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</row>
    <row r="572" customHeight="1" spans="1:47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</row>
    <row r="573" customHeight="1" spans="1:47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</row>
    <row r="574" customHeight="1" spans="1:47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</row>
    <row r="575" customHeight="1" spans="1:47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</row>
    <row r="576" customHeight="1" spans="1:47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</row>
    <row r="577" customHeight="1" spans="1:4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</row>
    <row r="578" customHeight="1" spans="1:47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</row>
    <row r="579" customHeight="1" spans="1:47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</row>
    <row r="580" customHeight="1" spans="1:47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</row>
    <row r="581" customHeight="1" spans="1:47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</row>
    <row r="582" customHeight="1" spans="1:47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</row>
    <row r="583" customHeight="1" spans="1:47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</row>
    <row r="584" customHeight="1" spans="1:47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</row>
    <row r="585" customHeight="1" spans="1:47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</row>
    <row r="586" customHeight="1" spans="1:47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</row>
    <row r="587" customHeight="1" spans="1:4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</row>
    <row r="588" customHeight="1" spans="1:47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</row>
    <row r="589" customHeight="1" spans="1:47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</row>
    <row r="590" customHeight="1" spans="1:47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</row>
    <row r="591" customHeight="1" spans="1:47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</row>
    <row r="592" customHeight="1" spans="1:47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</row>
    <row r="593" customHeight="1" spans="1:47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</row>
    <row r="594" customHeight="1" spans="1:47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</row>
    <row r="595" customHeight="1" spans="1:47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</row>
    <row r="596" customHeight="1" spans="1:47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</row>
    <row r="597" customHeight="1" spans="1:4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</row>
    <row r="598" customHeight="1" spans="1:47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</row>
    <row r="599" customHeight="1" spans="1:47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</row>
    <row r="600" customHeight="1" spans="1:47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</row>
    <row r="601" customHeight="1" spans="1:47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</row>
    <row r="602" customHeight="1" spans="1:47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</row>
    <row r="603" customHeight="1" spans="1:47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</row>
    <row r="604" customHeight="1" spans="1:47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</row>
    <row r="605" customHeight="1" spans="1:47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</row>
    <row r="606" customHeight="1" spans="1:47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</row>
    <row r="607" customHeight="1" spans="1:4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</row>
    <row r="608" customHeight="1" spans="1:47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</row>
    <row r="609" customHeight="1" spans="1:47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</row>
    <row r="610" customHeight="1" spans="1:47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</row>
    <row r="611" customHeight="1" spans="1:47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</row>
    <row r="612" customHeight="1" spans="1:47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</row>
    <row r="613" customHeight="1" spans="1:47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</row>
    <row r="614" customHeight="1" spans="1:47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</row>
    <row r="615" customHeight="1" spans="1:47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</row>
    <row r="616" customHeight="1" spans="1:47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</row>
    <row r="617" customHeight="1" spans="1:4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</row>
    <row r="618" customHeight="1" spans="1:47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</row>
    <row r="619" customHeight="1" spans="1:47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</row>
    <row r="620" customHeight="1" spans="1:47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</row>
    <row r="621" customHeight="1" spans="1:47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</row>
    <row r="622" customHeight="1" spans="1:47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</row>
    <row r="623" customHeight="1" spans="1:47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</row>
    <row r="624" customHeight="1" spans="1:47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</row>
    <row r="625" customHeight="1" spans="1:47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</row>
    <row r="626" customHeight="1" spans="1:47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</row>
    <row r="627" customHeight="1" spans="1:4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</row>
    <row r="628" customHeight="1" spans="1:47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</row>
    <row r="629" customHeight="1" spans="1:47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</row>
    <row r="630" customHeight="1" spans="1:47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</row>
    <row r="631" customHeight="1" spans="1:47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</row>
    <row r="632" customHeight="1" spans="1:47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</row>
    <row r="633" customHeight="1" spans="1:47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</row>
    <row r="634" customHeight="1" spans="1:47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</row>
    <row r="635" customHeight="1" spans="1:47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</row>
    <row r="636" customHeight="1" spans="1:47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</row>
    <row r="637" customHeight="1" spans="1:4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</row>
    <row r="638" customHeight="1" spans="1:47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</row>
    <row r="639" customHeight="1" spans="1:47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</row>
    <row r="640" customHeight="1" spans="1:47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</row>
    <row r="641" customHeight="1" spans="1:47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</row>
    <row r="642" customHeight="1" spans="1:47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</row>
    <row r="643" customHeight="1" spans="1:47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</row>
    <row r="644" customHeight="1" spans="1:47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</row>
    <row r="645" customHeight="1" spans="1:47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</row>
    <row r="646" customHeight="1" spans="1:47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</row>
    <row r="647" customHeight="1" spans="1: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</row>
    <row r="648" customHeight="1" spans="1:47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</row>
    <row r="649" customHeight="1" spans="1:47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</row>
    <row r="650" customHeight="1" spans="1:47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</row>
    <row r="651" customHeight="1" spans="1:47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</row>
    <row r="652" customHeight="1" spans="1:47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</row>
    <row r="653" customHeight="1" spans="1:47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</row>
    <row r="654" customHeight="1" spans="1:47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</row>
    <row r="655" customHeight="1" spans="1:47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</row>
    <row r="656" customHeight="1" spans="1:47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</row>
    <row r="657" customHeight="1" spans="1:4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</row>
    <row r="658" customHeight="1" spans="1:47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</row>
    <row r="659" customHeight="1" spans="1:47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</row>
    <row r="660" customHeight="1" spans="1:47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</row>
    <row r="661" customHeight="1" spans="1:47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</row>
    <row r="662" customHeight="1" spans="1:47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</row>
    <row r="663" customHeight="1" spans="1:47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</row>
    <row r="664" customHeight="1" spans="1:47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</row>
    <row r="665" customHeight="1" spans="1:47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</row>
    <row r="666" customHeight="1" spans="1:47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</row>
    <row r="667" customHeight="1" spans="1:4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</row>
    <row r="668" customHeight="1" spans="1:47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</row>
    <row r="669" customHeight="1" spans="1:47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</row>
    <row r="670" customHeight="1" spans="1:47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</row>
    <row r="671" customHeight="1" spans="1:47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</row>
    <row r="672" customHeight="1" spans="1:47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</row>
    <row r="673" customHeight="1" spans="1:47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</row>
    <row r="674" customHeight="1" spans="1:47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</row>
    <row r="675" customHeight="1" spans="1:47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</row>
    <row r="676" customHeight="1" spans="1:47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</row>
    <row r="677" customHeight="1" spans="1:4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</row>
    <row r="678" customHeight="1" spans="1:47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</row>
    <row r="679" customHeight="1" spans="1:47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</row>
    <row r="680" customHeight="1" spans="1:47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</row>
    <row r="681" customHeight="1" spans="1:47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</row>
    <row r="682" customHeight="1" spans="1:47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</row>
    <row r="683" customHeight="1" spans="1:47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</row>
    <row r="684" customHeight="1" spans="1:47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</row>
    <row r="685" customHeight="1" spans="1:47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</row>
    <row r="686" customHeight="1" spans="1:47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</row>
    <row r="687" customHeight="1" spans="1:4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</row>
    <row r="688" customHeight="1" spans="1:47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</row>
    <row r="689" customHeight="1" spans="1:47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</row>
    <row r="690" customHeight="1" spans="1:47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</row>
    <row r="691" customHeight="1" spans="1:47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</row>
    <row r="692" customHeight="1" spans="1:47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</row>
    <row r="693" customHeight="1" spans="1:47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</row>
    <row r="694" customHeight="1" spans="1:47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</row>
    <row r="695" customHeight="1" spans="1:47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</row>
    <row r="696" customHeight="1" spans="1:47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</row>
    <row r="697" customHeight="1" spans="1:4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</row>
    <row r="698" customHeight="1" spans="1:47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</row>
    <row r="699" customHeight="1" spans="1:47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</row>
    <row r="700" customHeight="1" spans="1:47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</row>
    <row r="701" customHeight="1" spans="1:47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</row>
    <row r="702" customHeight="1" spans="1:47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</row>
    <row r="703" customHeight="1" spans="1:47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</row>
    <row r="704" customHeight="1" spans="1:47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</row>
    <row r="705" customHeight="1" spans="1:47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</row>
    <row r="706" customHeight="1" spans="1:47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</row>
    <row r="707" customHeight="1" spans="1:4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</row>
    <row r="708" customHeight="1" spans="1:47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</row>
    <row r="709" customHeight="1" spans="1:47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</row>
    <row r="710" customHeight="1" spans="1:47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</row>
    <row r="711" customHeight="1" spans="1:47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</row>
    <row r="712" customHeight="1" spans="1:47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</row>
    <row r="713" customHeight="1" spans="1:47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</row>
    <row r="714" customHeight="1" spans="1:47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</row>
    <row r="715" customHeight="1" spans="1:47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</row>
    <row r="716" customHeight="1" spans="1:47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</row>
    <row r="717" customHeight="1" spans="1:4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</row>
    <row r="718" customHeight="1" spans="1:47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</row>
    <row r="719" customHeight="1" spans="1:47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</row>
    <row r="720" customHeight="1" spans="1:47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</row>
    <row r="721" customHeight="1" spans="1:47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</row>
    <row r="722" customHeight="1" spans="1:47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</row>
    <row r="723" customHeight="1" spans="1:47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</row>
    <row r="724" customHeight="1" spans="1:47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</row>
    <row r="725" customHeight="1" spans="1:47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</row>
    <row r="726" customHeight="1" spans="1:47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</row>
    <row r="727" customHeight="1" spans="1:4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</row>
    <row r="728" customHeight="1" spans="1:47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</row>
    <row r="729" customHeight="1" spans="1:47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</row>
    <row r="730" customHeight="1" spans="1:47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</row>
    <row r="731" customHeight="1" spans="1:47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</row>
    <row r="732" customHeight="1" spans="1:47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</row>
    <row r="733" customHeight="1" spans="1:47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</row>
    <row r="734" customHeight="1" spans="1:47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</row>
    <row r="735" customHeight="1" spans="1:47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</row>
    <row r="736" customHeight="1" spans="1:47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</row>
    <row r="737" customHeight="1" spans="1:4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</row>
    <row r="738" customHeight="1" spans="1:47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</row>
    <row r="739" customHeight="1" spans="1:47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</row>
    <row r="740" customHeight="1" spans="1:47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</row>
    <row r="741" customHeight="1" spans="1:47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</row>
    <row r="742" customHeight="1" spans="1:47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</row>
    <row r="743" customHeight="1" spans="1:47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</row>
    <row r="744" customHeight="1" spans="1:47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</row>
    <row r="745" customHeight="1" spans="1:47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</row>
    <row r="746" customHeight="1" spans="1:47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</row>
    <row r="747" customHeight="1" spans="1: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</row>
    <row r="748" customHeight="1" spans="1:47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</row>
    <row r="749" customHeight="1" spans="1:47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</row>
    <row r="750" customHeight="1" spans="1:47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</row>
    <row r="751" customHeight="1" spans="1:47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</row>
    <row r="752" customHeight="1" spans="1:47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</row>
    <row r="753" customHeight="1" spans="1:47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</row>
    <row r="754" customHeight="1" spans="1:47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</row>
    <row r="755" customHeight="1" spans="1:47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</row>
    <row r="756" customHeight="1" spans="1:47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</row>
    <row r="757" customHeight="1" spans="1:4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</row>
    <row r="758" customHeight="1" spans="1:47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</row>
    <row r="759" customHeight="1" spans="1:47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</row>
    <row r="760" customHeight="1" spans="1:47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</row>
    <row r="761" customHeight="1" spans="1:47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</row>
    <row r="762" customHeight="1" spans="1:47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</row>
    <row r="763" customHeight="1" spans="1:47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</row>
    <row r="764" customHeight="1" spans="1:47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</row>
    <row r="765" customHeight="1" spans="1:47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</row>
    <row r="766" customHeight="1" spans="1:47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</row>
    <row r="767" customHeight="1" spans="1:4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</row>
    <row r="768" customHeight="1" spans="1:47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</row>
    <row r="769" customHeight="1" spans="1:47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</row>
    <row r="770" customHeight="1" spans="1:47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</row>
    <row r="771" customHeight="1" spans="1:47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</row>
    <row r="772" customHeight="1" spans="1:47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</row>
    <row r="773" customHeight="1" spans="1:47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</row>
    <row r="774" customHeight="1" spans="1:47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</row>
    <row r="775" customHeight="1" spans="1:47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</row>
    <row r="776" customHeight="1" spans="1:47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</row>
    <row r="777" customHeight="1" spans="1:4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</row>
    <row r="778" customHeight="1" spans="1:47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</row>
    <row r="779" customHeight="1" spans="1:47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</row>
    <row r="780" customHeight="1" spans="1:47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</row>
    <row r="781" customHeight="1" spans="1:47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</row>
    <row r="782" customHeight="1" spans="1:47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</row>
    <row r="783" customHeight="1" spans="1:47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</row>
    <row r="784" customHeight="1" spans="1:47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</row>
    <row r="785" customHeight="1" spans="1:47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</row>
    <row r="786" customHeight="1" spans="1:47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</row>
    <row r="787" customHeight="1" spans="1:4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</row>
    <row r="788" customHeight="1" spans="1:47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</row>
    <row r="789" customHeight="1" spans="1:47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</row>
    <row r="790" customHeight="1" spans="1:47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</row>
    <row r="791" customHeight="1" spans="1:47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</row>
    <row r="792" customHeight="1" spans="1:47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</row>
    <row r="793" customHeight="1" spans="1:47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</row>
    <row r="794" customHeight="1" spans="1:47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</row>
    <row r="795" customHeight="1" spans="1:47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</row>
    <row r="796" customHeight="1" spans="1:47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</row>
    <row r="797" customHeight="1" spans="1:4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</row>
    <row r="798" customHeight="1" spans="1:47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</row>
    <row r="799" customHeight="1" spans="1:47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</row>
    <row r="800" customHeight="1" spans="1:47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</row>
    <row r="801" customHeight="1" spans="1:47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</row>
    <row r="802" customHeight="1" spans="1:47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</row>
    <row r="803" customHeight="1" spans="1:47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</row>
    <row r="804" customHeight="1" spans="1:47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</row>
    <row r="805" customHeight="1" spans="1:47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</row>
    <row r="806" customHeight="1" spans="1:47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</row>
    <row r="807" customHeight="1" spans="1:4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</row>
    <row r="808" customHeight="1" spans="1:47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</row>
    <row r="809" customHeight="1" spans="1:47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</row>
    <row r="810" customHeight="1" spans="1:47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</row>
    <row r="811" customHeight="1" spans="1:47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</row>
    <row r="812" customHeight="1" spans="1:47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</row>
    <row r="813" customHeight="1" spans="1:47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</row>
    <row r="814" customHeight="1" spans="1:47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</row>
    <row r="815" customHeight="1" spans="1:47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</row>
    <row r="816" customHeight="1" spans="1:47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</row>
    <row r="817" customHeight="1" spans="1:4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</row>
    <row r="818" customHeight="1" spans="1:47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</row>
    <row r="819" customHeight="1" spans="1:47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</row>
    <row r="820" customHeight="1" spans="1:47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</row>
    <row r="821" customHeight="1" spans="1:47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</row>
    <row r="822" customHeight="1" spans="1:47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</row>
    <row r="823" customHeight="1" spans="1:47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</row>
    <row r="824" customHeight="1" spans="1:47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</row>
    <row r="825" customHeight="1" spans="1:47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</row>
    <row r="826" customHeight="1" spans="1:47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</row>
    <row r="827" customHeight="1" spans="1:4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</row>
    <row r="828" customHeight="1" spans="1:47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</row>
    <row r="829" customHeight="1" spans="1:47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</row>
    <row r="830" customHeight="1" spans="1:47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</row>
    <row r="831" customHeight="1" spans="1:47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</row>
    <row r="832" customHeight="1" spans="1:47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</row>
    <row r="833" customHeight="1" spans="1:47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</row>
    <row r="834" customHeight="1" spans="1:47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</row>
    <row r="835" customHeight="1" spans="1:47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</row>
    <row r="836" customHeight="1" spans="1:47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</row>
    <row r="837" customHeight="1" spans="1:4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</row>
    <row r="838" customHeight="1" spans="1:47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</row>
    <row r="839" customHeight="1" spans="1:47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</row>
    <row r="840" customHeight="1" spans="1:47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</row>
    <row r="841" customHeight="1" spans="1:47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</row>
    <row r="842" customHeight="1" spans="1:47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</row>
    <row r="843" customHeight="1" spans="1:47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</row>
    <row r="844" customHeight="1" spans="1:47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</row>
    <row r="845" customHeight="1" spans="1:47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</row>
    <row r="846" customHeight="1" spans="1:47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</row>
    <row r="847" customHeight="1" spans="1: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</row>
    <row r="848" customHeight="1" spans="1:47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</row>
    <row r="849" customHeight="1" spans="1:47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</row>
    <row r="850" customHeight="1" spans="1:47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</row>
    <row r="851" customHeight="1" spans="1:47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</row>
    <row r="852" customHeight="1" spans="1:47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</row>
    <row r="853" customHeight="1" spans="1:47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</row>
    <row r="854" customHeight="1" spans="1:47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</row>
    <row r="855" customHeight="1" spans="1:47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</row>
    <row r="856" customHeight="1" spans="1:47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</row>
    <row r="857" customHeight="1" spans="1:4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</row>
    <row r="858" customHeight="1" spans="1:47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</row>
    <row r="859" customHeight="1" spans="1:47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</row>
    <row r="860" customHeight="1" spans="1:47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</row>
    <row r="861" customHeight="1" spans="1:47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</row>
    <row r="862" customHeight="1" spans="1:47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</row>
    <row r="863" customHeight="1" spans="1:47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</row>
    <row r="864" customHeight="1" spans="1:47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</row>
    <row r="865" customHeight="1" spans="1:47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</row>
    <row r="866" customHeight="1" spans="1:47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</row>
    <row r="867" customHeight="1" spans="1:4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</row>
    <row r="868" customHeight="1" spans="1:47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</row>
    <row r="869" customHeight="1" spans="1:47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</row>
    <row r="870" customHeight="1" spans="1:47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</row>
    <row r="871" customHeight="1" spans="1:47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</row>
    <row r="872" customHeight="1" spans="1:47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</row>
    <row r="873" customHeight="1" spans="1:47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</row>
    <row r="874" customHeight="1" spans="1:47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</row>
    <row r="875" customHeight="1" spans="1:47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</row>
    <row r="876" customHeight="1" spans="1:47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</row>
    <row r="877" customHeight="1" spans="1:4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</row>
    <row r="878" customHeight="1" spans="1:47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</row>
    <row r="879" customHeight="1" spans="1:47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</row>
    <row r="880" customHeight="1" spans="1:47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</row>
    <row r="881" customHeight="1" spans="1:47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</row>
    <row r="882" customHeight="1" spans="1:47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</row>
    <row r="883" customHeight="1" spans="1:47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</row>
    <row r="884" customHeight="1" spans="1:47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</row>
    <row r="885" customHeight="1" spans="1:47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</row>
    <row r="886" customHeight="1" spans="1:47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</row>
    <row r="887" customHeight="1" spans="1:4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</row>
    <row r="888" customHeight="1" spans="1:47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</row>
    <row r="889" customHeight="1" spans="1:47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</row>
    <row r="890" customHeight="1" spans="1:47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</row>
    <row r="891" customHeight="1" spans="1:47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</row>
    <row r="892" customHeight="1" spans="1:47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</row>
    <row r="893" customHeight="1" spans="1:47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</row>
    <row r="894" customHeight="1" spans="1:47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</row>
    <row r="895" customHeight="1" spans="1:47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</row>
    <row r="896" customHeight="1" spans="1:47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</row>
    <row r="897" customHeight="1" spans="1:4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</row>
    <row r="898" customHeight="1" spans="1:47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</row>
    <row r="899" customHeight="1" spans="1:47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</row>
    <row r="900" customHeight="1" spans="1:47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</row>
    <row r="901" customHeight="1" spans="1:47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</row>
    <row r="902" customHeight="1" spans="1:47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</row>
    <row r="903" customHeight="1" spans="1:47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</row>
    <row r="904" customHeight="1" spans="1:47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</row>
    <row r="905" customHeight="1" spans="1:47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</row>
    <row r="906" customHeight="1" spans="1:47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</row>
    <row r="907" customHeight="1" spans="1:4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</row>
    <row r="908" customHeight="1" spans="1:47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</row>
    <row r="909" customHeight="1" spans="1:47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</row>
    <row r="910" customHeight="1" spans="1:47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</row>
    <row r="911" customHeight="1" spans="1:47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</row>
    <row r="912" customHeight="1" spans="1:47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</row>
    <row r="913" customHeight="1" spans="1:47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</row>
    <row r="914" customHeight="1" spans="1:47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</row>
    <row r="915" customHeight="1" spans="1:47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</row>
    <row r="916" customHeight="1" spans="1:47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</row>
    <row r="917" customHeight="1" spans="1:4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</row>
    <row r="918" customHeight="1" spans="1:47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</row>
    <row r="919" customHeight="1" spans="1:47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</row>
    <row r="920" customHeight="1" spans="1:47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</row>
    <row r="921" customHeight="1" spans="1:47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</row>
    <row r="922" customHeight="1" spans="1:47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</row>
    <row r="923" customHeight="1" spans="1:47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</row>
    <row r="924" customHeight="1" spans="1:47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</row>
    <row r="925" customHeight="1" spans="1:47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</row>
    <row r="926" customHeight="1" spans="1:47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</row>
    <row r="927" customHeight="1" spans="1:4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</row>
    <row r="928" customHeight="1" spans="1:47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</row>
    <row r="929" customHeight="1" spans="1:47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</row>
    <row r="930" customHeight="1" spans="1:47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</row>
    <row r="931" customHeight="1" spans="1:47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</row>
    <row r="932" customHeight="1" spans="1:47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</row>
    <row r="933" customHeight="1" spans="1:47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</row>
    <row r="934" customHeight="1" spans="1:47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</row>
    <row r="935" customHeight="1" spans="1:47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</row>
    <row r="936" customHeight="1" spans="1:47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</row>
    <row r="937" customHeight="1" spans="1:4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</row>
    <row r="938" customHeight="1" spans="1:47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</row>
    <row r="939" customHeight="1" spans="1:47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</row>
    <row r="940" customHeight="1" spans="1:47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</row>
    <row r="941" customHeight="1" spans="1:47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</row>
    <row r="942" customHeight="1" spans="1:47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</row>
    <row r="943" customHeight="1" spans="1:47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</row>
    <row r="944" customHeight="1" spans="1:47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</row>
    <row r="945" customHeight="1" spans="1:47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</row>
    <row r="946" customHeight="1" spans="1:47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</row>
    <row r="947" customHeight="1" spans="1: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</row>
    <row r="948" customHeight="1" spans="1:47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</row>
    <row r="949" customHeight="1" spans="1:47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</row>
    <row r="950" customHeight="1" spans="1:47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</row>
    <row r="951" customHeight="1" spans="1:47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</row>
    <row r="952" customHeight="1" spans="1:47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</row>
    <row r="953" customHeight="1" spans="1:47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</row>
    <row r="954" customHeight="1" spans="1:47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</row>
    <row r="955" customHeight="1" spans="1:47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</row>
    <row r="956" customHeight="1" spans="1:47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</row>
    <row r="957" customHeight="1" spans="1:4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</row>
    <row r="958" customHeight="1" spans="1:47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</row>
    <row r="959" customHeight="1" spans="1:47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</row>
    <row r="960" customHeight="1" spans="1:47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</row>
    <row r="961" customHeight="1" spans="1:47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</row>
    <row r="962" customHeight="1" spans="1:47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</row>
    <row r="963" customHeight="1" spans="1:47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</row>
    <row r="964" customHeight="1" spans="1:47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</row>
    <row r="965" customHeight="1" spans="1:47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</row>
    <row r="966" customHeight="1" spans="1:47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</row>
    <row r="967" customHeight="1" spans="1:4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</row>
    <row r="968" customHeight="1" spans="1:47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</row>
    <row r="969" customHeight="1" spans="1:47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</row>
    <row r="970" customHeight="1" spans="1:47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</row>
    <row r="971" customHeight="1" spans="1:47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</row>
    <row r="972" customHeight="1" spans="1:47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</row>
    <row r="973" customHeight="1" spans="1:47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</row>
    <row r="974" customHeight="1" spans="1:47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</row>
    <row r="975" customHeight="1" spans="1:47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</row>
    <row r="976" customHeight="1" spans="1:47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</row>
    <row r="977" customHeight="1" spans="1:4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</row>
    <row r="978" customHeight="1" spans="1:47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</row>
    <row r="979" customHeight="1" spans="1:47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</row>
    <row r="980" customHeight="1" spans="1:47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</row>
    <row r="981" customHeight="1" spans="1:47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</row>
    <row r="982" customHeight="1" spans="1:47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</row>
    <row r="983" customHeight="1" spans="1:47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</row>
    <row r="984" customHeight="1" spans="1:47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</row>
    <row r="985" customHeight="1" spans="1:47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</row>
    <row r="986" customHeight="1" spans="1:47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</row>
    <row r="987" customHeight="1" spans="1:4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</row>
    <row r="988" customHeight="1" spans="1:47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</row>
    <row r="989" customHeight="1" spans="1:47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</row>
    <row r="990" customHeight="1" spans="1:47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</row>
    <row r="991" customHeight="1" spans="1:47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</row>
    <row r="992" customHeight="1" spans="1:47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</row>
    <row r="993" customHeight="1" spans="1:47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</row>
    <row r="994" customHeight="1" spans="1:47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</row>
    <row r="995" customHeight="1" spans="1:47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</row>
    <row r="996" customHeight="1" spans="1:47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</row>
    <row r="997" customHeight="1" spans="1:4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</row>
    <row r="998" customHeight="1" spans="1:47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</row>
    <row r="999" customHeight="1" spans="1:47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</row>
    <row r="1000" customHeight="1" spans="1:47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</row>
    <row r="1001" customHeight="1" spans="1:47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</row>
    <row r="1002" customHeight="1" spans="1:47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</row>
    <row r="1003" customHeight="1" spans="1:47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</row>
    <row r="1004" customHeight="1" spans="1:47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</row>
    <row r="1005" customHeight="1" spans="1:47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</row>
    <row r="1006" customHeight="1" spans="1:47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</row>
    <row r="1007" customHeight="1" spans="1:4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</row>
    <row r="1008" customHeight="1" spans="1:47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</row>
    <row r="1009" customHeight="1" spans="1:47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</row>
    <row r="1010" customHeight="1" spans="1:47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</row>
    <row r="1011" customHeight="1" spans="1:47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</row>
    <row r="1012" customHeight="1" spans="1:47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</row>
    <row r="1013" customHeight="1" spans="1:47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</row>
    <row r="1014" customHeight="1" spans="1:47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</row>
    <row r="1015" customHeight="1" spans="1:47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</row>
    <row r="1016" customHeight="1" spans="1:47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</row>
    <row r="1017" customHeight="1" spans="1:4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</row>
    <row r="1018" customHeight="1" spans="1:47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</row>
    <row r="1019" customHeight="1" spans="1:47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</row>
    <row r="1020" customHeight="1" spans="1:47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</row>
    <row r="1021" customHeight="1" spans="1:47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</row>
    <row r="1022" customHeight="1" spans="1:47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</row>
    <row r="1023" customHeight="1" spans="1:47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</row>
    <row r="1024" customHeight="1" spans="1:47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</row>
    <row r="1025" customHeight="1" spans="1:47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</row>
    <row r="1026" customHeight="1" spans="1:47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</row>
    <row r="1027" customHeight="1" spans="1:4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</row>
    <row r="1028" customHeight="1" spans="1:47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</row>
    <row r="1029" customHeight="1" spans="1:47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</row>
    <row r="1030" customHeight="1" spans="1:47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</row>
    <row r="1031" customHeight="1" spans="1:47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</row>
    <row r="1032" customHeight="1" spans="1:47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</row>
    <row r="1033" customHeight="1" spans="1:47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</row>
    <row r="1034" customHeight="1" spans="1:47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</row>
    <row r="1035" customHeight="1" spans="1:47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</row>
    <row r="1036" customHeight="1" spans="1:47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</row>
    <row r="1037" customHeight="1" spans="1:4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</row>
    <row r="1038" customHeight="1" spans="1:47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</row>
    <row r="1039" customHeight="1" spans="1:47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</row>
    <row r="1040" customHeight="1" spans="1:47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</row>
    <row r="1041" customHeight="1" spans="1:47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</row>
    <row r="1042" customHeight="1" spans="1:47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</row>
    <row r="1043" customHeight="1" spans="1:47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</row>
    <row r="1044" customHeight="1" spans="1:47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</row>
    <row r="1045" customHeight="1" spans="1:47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</row>
    <row r="1046" customHeight="1" spans="1:47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</row>
    <row r="1047" customHeight="1" spans="1: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</row>
    <row r="1048" customHeight="1" spans="1:47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</row>
    <row r="1049" customHeight="1" spans="1:47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</row>
    <row r="1050" customHeight="1" spans="1:47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</row>
    <row r="1051" customHeight="1" spans="1:47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</row>
    <row r="1052" customHeight="1" spans="1:47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</row>
    <row r="1053" customHeight="1" spans="1:47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</row>
    <row r="1054" customHeight="1" spans="1:47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</row>
    <row r="1055" customHeight="1" spans="1:47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</row>
    <row r="1056" customHeight="1" spans="1:47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</row>
    <row r="1057" customHeight="1" spans="1:4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</row>
    <row r="1058" customHeight="1" spans="1:47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</row>
    <row r="1059" customHeight="1" spans="1:47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</row>
    <row r="1060" customHeight="1" spans="1:47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</row>
    <row r="1061" customHeight="1" spans="1:47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</row>
    <row r="1062" customHeight="1" spans="1:47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</row>
    <row r="1063" customHeight="1" spans="1:47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</row>
    <row r="1064" customHeight="1" spans="1:47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</row>
    <row r="1065" customHeight="1" spans="1:47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</row>
    <row r="1066" customHeight="1" spans="1:47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</row>
    <row r="1067" customHeight="1" spans="1:4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</row>
    <row r="1068" customHeight="1" spans="1:47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</row>
    <row r="1069" customHeight="1" spans="1:47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</row>
    <row r="1070" customHeight="1" spans="1:47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</row>
    <row r="1071" customHeight="1" spans="1:47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</row>
    <row r="1072" customHeight="1" spans="1:47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</row>
    <row r="1073" customHeight="1" spans="1:47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</row>
    <row r="1074" customHeight="1" spans="1:47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</row>
    <row r="1075" customHeight="1" spans="1:47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</row>
    <row r="1076" customHeight="1" spans="1:47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</row>
    <row r="1077" customHeight="1" spans="1:4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</row>
    <row r="1078" customHeight="1" spans="1:47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</row>
    <row r="1079" customHeight="1" spans="1:47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</row>
    <row r="1080" customHeight="1" spans="1:47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</row>
    <row r="1081" customHeight="1" spans="1:47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</row>
    <row r="1082" customHeight="1" spans="1:47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</row>
    <row r="1083" customHeight="1" spans="1:47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</row>
    <row r="1084" customHeight="1" spans="1:47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</row>
    <row r="1085" customHeight="1" spans="1:47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</row>
    <row r="1086" customHeight="1" spans="1:47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</row>
    <row r="1087" customHeight="1" spans="1:4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</row>
    <row r="1088" customHeight="1" spans="1:47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</row>
    <row r="1089" customHeight="1" spans="1:47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</row>
    <row r="1090" customHeight="1" spans="1:47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</row>
    <row r="1091" customHeight="1" spans="1:47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</row>
    <row r="1092" customHeight="1" spans="1:47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</row>
    <row r="1093" customHeight="1" spans="1:47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</row>
    <row r="1094" customHeight="1" spans="1:47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</row>
    <row r="1095" customHeight="1" spans="1:47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</row>
    <row r="1096" customHeight="1" spans="1:47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</row>
    <row r="1097" customHeight="1" spans="1:47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</row>
    <row r="1098" customHeight="1" spans="1:47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</row>
    <row r="1099" customHeight="1" spans="1:47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</row>
    <row r="1100" customHeight="1" spans="1:47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</row>
    <row r="1101" customHeight="1" spans="1:47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</row>
    <row r="1102" customHeight="1" spans="1:47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</row>
    <row r="1103" customHeight="1" spans="1:47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</row>
    <row r="1104" customHeight="1" spans="1:47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</row>
    <row r="1105" customHeight="1" spans="1:47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</row>
    <row r="1106" customHeight="1" spans="1:47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</row>
    <row r="1107" customHeight="1" spans="1:47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</row>
    <row r="1108" customHeight="1" spans="1:47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</row>
    <row r="1109" customHeight="1" spans="1:47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</row>
    <row r="1110" customHeight="1" spans="1:47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</row>
    <row r="1111" customHeight="1" spans="1:47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</row>
    <row r="1112" customHeight="1" spans="1:47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</row>
    <row r="1113" customHeight="1" spans="1:47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</row>
    <row r="1114" customHeight="1" spans="1:47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</row>
    <row r="1115" customHeight="1" spans="1:47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</row>
    <row r="1116" customHeight="1" spans="1:47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</row>
    <row r="1117" customHeight="1" spans="1:4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</row>
    <row r="1118" customHeight="1" spans="1:47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</row>
    <row r="1119" customHeight="1" spans="1:47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</row>
    <row r="1120" customHeight="1" spans="1:47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</row>
    <row r="1121" customHeight="1" spans="1:47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</row>
    <row r="1122" customHeight="1" spans="1:47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</row>
    <row r="1123" customHeight="1" spans="1:47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</row>
    <row r="1124" customHeight="1" spans="1:47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</row>
    <row r="1125" customHeight="1" spans="1:47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</row>
    <row r="1126" customHeight="1" spans="1:47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</row>
    <row r="1127" customHeight="1" spans="1:47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</row>
    <row r="1128" customHeight="1" spans="1:47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</row>
    <row r="1129" customHeight="1" spans="1:47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</row>
    <row r="1130" customHeight="1" spans="1:47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</row>
    <row r="1131" customHeight="1" spans="1:47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</row>
    <row r="1132" customHeight="1" spans="1:47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</row>
    <row r="1133" customHeight="1" spans="1:47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</row>
    <row r="1134" customHeight="1" spans="1:47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</row>
    <row r="1135" customHeight="1" spans="1:47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</row>
    <row r="1136" customHeight="1" spans="1:47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</row>
    <row r="1137" customHeight="1" spans="1:47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</row>
    <row r="1138" customHeight="1" spans="1:47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</row>
    <row r="1139" customHeight="1" spans="1:47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</row>
    <row r="1140" customHeight="1" spans="1:47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</row>
    <row r="1141" customHeight="1" spans="1:47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</row>
    <row r="1142" customHeight="1" spans="1:47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</row>
    <row r="1143" customHeight="1" spans="1:47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</row>
    <row r="1144" customHeight="1" spans="1:47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</row>
    <row r="1145" customHeight="1" spans="1:47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</row>
    <row r="1146" customHeight="1" spans="1:47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</row>
    <row r="1147" customHeight="1" spans="1:47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</row>
    <row r="1148" customHeight="1" spans="1:47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</row>
    <row r="1149" customHeight="1" spans="1:47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</row>
    <row r="1150" customHeight="1" spans="1:47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</row>
    <row r="1151" customHeight="1" spans="1:47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</row>
    <row r="1152" customHeight="1" spans="1:47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</row>
    <row r="1153" customHeight="1" spans="1:47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</row>
    <row r="1154" customHeight="1" spans="1:47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</row>
    <row r="1155" customHeight="1" spans="1:47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</row>
    <row r="1156" customHeight="1" spans="1:47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</row>
    <row r="1157" customHeight="1" spans="1:47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</row>
    <row r="1158" customHeight="1" spans="1:47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</row>
    <row r="1159" customHeight="1" spans="1:47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</row>
    <row r="1160" customHeight="1" spans="1:47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</row>
    <row r="1161" customHeight="1" spans="1:47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</row>
    <row r="1162" customHeight="1" spans="1:47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</row>
    <row r="1163" customHeight="1" spans="1:47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</row>
    <row r="1164" customHeight="1" spans="1:47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</row>
    <row r="1165" customHeight="1" spans="1:47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</row>
    <row r="1166" customHeight="1" spans="1:47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</row>
    <row r="1167" customHeight="1" spans="1:47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</row>
    <row r="1168" customHeight="1" spans="1:47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</row>
    <row r="1169" customHeight="1" spans="1:47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</row>
    <row r="1170" customHeight="1" spans="1:47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</row>
    <row r="1171" customHeight="1" spans="1:47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</row>
    <row r="1172" customHeight="1" spans="1:47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</row>
    <row r="1173" customHeight="1" spans="1:47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</row>
    <row r="1174" customHeight="1" spans="1:47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</row>
    <row r="1175" customHeight="1" spans="1:47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</row>
    <row r="1176" customHeight="1" spans="1:47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</row>
    <row r="1177" customHeight="1" spans="1:47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</row>
    <row r="1178" customHeight="1" spans="1:47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</row>
    <row r="1179" customHeight="1" spans="1:47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</row>
    <row r="1180" customHeight="1" spans="1:47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</row>
    <row r="1181" customHeight="1" spans="1:47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</row>
    <row r="1182" customHeight="1" spans="1:47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</row>
    <row r="1183" customHeight="1" spans="1:47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</row>
    <row r="1184" customHeight="1" spans="1:47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</row>
    <row r="1185" customHeight="1" spans="1:47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</row>
    <row r="1186" customHeight="1" spans="1:47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</row>
    <row r="1187" customHeight="1" spans="1:47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</row>
    <row r="1188" customHeight="1" spans="1:47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</row>
    <row r="1189" customHeight="1" spans="1:47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</row>
    <row r="1190" customHeight="1" spans="1:47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</row>
    <row r="1191" customHeight="1" spans="1:47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</row>
    <row r="1192" customHeight="1" spans="1:47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</row>
    <row r="1193" customHeight="1" spans="1:47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</row>
    <row r="1194" customHeight="1" spans="1:47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</row>
    <row r="1195" customHeight="1" spans="1:47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</row>
    <row r="1196" customHeight="1" spans="1:47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</row>
    <row r="1197" customHeight="1" spans="1:47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</row>
    <row r="1198" customHeight="1" spans="1:47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</row>
    <row r="1199" customHeight="1" spans="1:47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</row>
    <row r="1200" customHeight="1" spans="1:47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</row>
    <row r="1201" customHeight="1" spans="1:47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</row>
    <row r="1202" customHeight="1" spans="1:47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</row>
    <row r="1203" customHeight="1" spans="1:47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</row>
    <row r="1204" customHeight="1" spans="1:47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</row>
    <row r="1205" customHeight="1" spans="1:47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</row>
    <row r="1206" customHeight="1" spans="1:47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</row>
    <row r="1207" customHeight="1" spans="1:47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</row>
    <row r="1208" customHeight="1" spans="1:47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</row>
    <row r="1209" customHeight="1" spans="1:47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</row>
    <row r="1210" customHeight="1" spans="1:47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</row>
    <row r="1211" customHeight="1" spans="1:47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</row>
    <row r="1212" customHeight="1" spans="1:47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</row>
    <row r="1213" customHeight="1" spans="1:47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</row>
    <row r="1214" customHeight="1" spans="1:47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</row>
    <row r="1215" customHeight="1" spans="1:47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</row>
    <row r="1216" customHeight="1" spans="1:47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</row>
    <row r="1217" customHeight="1" spans="1:47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</row>
    <row r="1218" customHeight="1" spans="1:47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</row>
    <row r="1219" customHeight="1" spans="1:47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</row>
  </sheetData>
  <mergeCells count="3">
    <mergeCell ref="B1:F1"/>
    <mergeCell ref="B3:B8"/>
    <mergeCell ref="F4:F7"/>
  </mergeCells>
  <conditionalFormatting sqref="F8">
    <cfRule type="cellIs" dxfId="0" priority="1" operator="greaterThanOrEqual">
      <formula>0.95</formula>
    </cfRule>
    <cfRule type="cellIs" dxfId="1" priority="2" operator="between">
      <formula>0.95</formula>
      <formula>0.89</formula>
    </cfRule>
    <cfRule type="cellIs" dxfId="2" priority="3" operator="between">
      <formula>0.89</formula>
      <formula>0.74</formula>
    </cfRule>
    <cfRule type="cellIs" dxfId="3" priority="4" operator="lessThan">
      <formula>0.74</formula>
    </cfRule>
  </conditionalFormatting>
  <dataValidations count="2">
    <dataValidation type="list" allowBlank="1" showErrorMessage="1" sqref="D5">
      <formula1>"2023,2024,2025"</formula1>
    </dataValidation>
    <dataValidation type="list" allowBlank="1" showErrorMessage="1" sqref="D7">
      <formula1>MASTER!$F$2:$F$13</formula1>
    </dataValidation>
  </dataValidations>
  <printOptions horizontalCentered="1"/>
  <pageMargins left="0.25" right="0.25" top="0.25" bottom="0.75" header="0" footer="0"/>
  <pageSetup paperSize="9" fitToHeight="0" pageOrder="overThenDown" orientation="portrait" cellComments="atEnd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Form Responses 1</vt:lpstr>
      <vt:lpstr>MASTER</vt:lpstr>
      <vt:lpstr>DATA</vt:lpstr>
      <vt:lpstr>SUMMARY</vt:lpstr>
      <vt:lpstr>SUMMARY WEEK</vt:lpstr>
      <vt:lpstr>DASHBOARD</vt:lpstr>
      <vt:lpstr>REPORT</vt:lpstr>
      <vt:lpstr>MONTHLY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2023-06-02T06:36:00Z</dcterms:created>
  <dcterms:modified xsi:type="dcterms:W3CDTF">2023-06-05T07:15:56Z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B31E0FA687C54933BB20739CA0999D2D</vt:lpwstr>
  </property>
  <property fmtid="{D5CDD505-2E9C-101B-9397-08002B2CF9AE}" pid="3" name="KSOProductBuildVer">
    <vt:lpwstr>2057-11.2.0.11537</vt:lpwstr>
  </property>
</Properties>
</file>